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drawings/drawing30.xml" ContentType="application/vnd.openxmlformats-officedocument.drawing+xml"/>
  <Override PartName="/xl/charts/chart2.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drawings/drawing33.xml" ContentType="application/vnd.openxmlformats-officedocument.drawing+xml"/>
  <Override PartName="/xl/charts/chart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5.xml" ContentType="application/vnd.openxmlformats-officedocument.drawingml.chart+xml"/>
  <Override PartName="/xl/drawings/drawing36.xml" ContentType="application/vnd.openxmlformats-officedocument.drawing+xml"/>
  <Override PartName="/xl/charts/chart6.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7.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9.xml" ContentType="application/vnd.openxmlformats-officedocument.drawingml.chart+xml"/>
  <Override PartName="/xl/drawings/drawing44.xml" ContentType="application/vnd.openxmlformats-officedocument.drawing+xml"/>
  <Override PartName="/xl/charts/chart10.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11.xml" ContentType="application/vnd.openxmlformats-officedocument.drawingml.chart+xml"/>
  <Override PartName="/xl/drawings/drawing47.xml" ContentType="application/vnd.openxmlformats-officedocument.drawing+xml"/>
  <Override PartName="/xl/charts/chart12.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13.xml" ContentType="application/vnd.openxmlformats-officedocument.drawingml.chart+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18.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19.xml" ContentType="application/vnd.openxmlformats-officedocument.drawingml.chart+xml"/>
  <Override PartName="/xl/drawings/drawing63.xml" ContentType="application/vnd.openxmlformats-officedocument.drawing+xml"/>
  <Override PartName="/xl/charts/chart20.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1.xml" ContentType="application/vnd.openxmlformats-officedocument.drawingml.chart+xml"/>
  <Override PartName="/xl/drawings/drawing67.xml" ContentType="application/vnd.openxmlformats-officedocument.drawing+xml"/>
  <Override PartName="/xl/charts/chart22.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charts/chart23.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charts/chart24.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5.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26.xml" ContentType="application/vnd.openxmlformats-officedocument.drawingml.chart+xml"/>
  <Override PartName="/xl/drawings/drawing80.xml" ContentType="application/vnd.openxmlformats-officedocument.drawing+xml"/>
  <Override PartName="/xl/charts/chart27.xml" ContentType="application/vnd.openxmlformats-officedocument.drawingml.chart+xml"/>
  <Override PartName="/xl/drawings/drawing81.xml" ContentType="application/vnd.openxmlformats-officedocument.drawing+xml"/>
  <Override PartName="/xl/charts/chart28.xml" ContentType="application/vnd.openxmlformats-officedocument.drawingml.chart+xml"/>
  <Override PartName="/xl/drawings/drawing82.xml" ContentType="application/vnd.openxmlformats-officedocument.drawing+xml"/>
  <Override PartName="/xl/charts/chart29.xml" ContentType="application/vnd.openxmlformats-officedocument.drawingml.chart+xml"/>
  <Override PartName="/xl/drawings/drawing83.xml" ContentType="application/vnd.openxmlformats-officedocument.drawing+xml"/>
  <Override PartName="/xl/charts/chart30.xml" ContentType="application/vnd.openxmlformats-officedocument.drawingml.chart+xml"/>
  <Override PartName="/xl/drawings/drawing84.xml" ContentType="application/vnd.openxmlformats-officedocument.drawing+xml"/>
  <Override PartName="/xl/charts/chart31.xml" ContentType="application/vnd.openxmlformats-officedocument.drawingml.chart+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34.xml" ContentType="application/vnd.openxmlformats-officedocument.drawingml.chart+xml"/>
  <Override PartName="/xl/drawings/drawing90.xml" ContentType="application/vnd.openxmlformats-officedocument.drawing+xml"/>
  <Override PartName="/xl/charts/chart35.xml" ContentType="application/vnd.openxmlformats-officedocument.drawingml.chart+xml"/>
  <Override PartName="/xl/drawings/drawing91.xml" ContentType="application/vnd.openxmlformats-officedocument.drawing+xml"/>
  <Override PartName="/xl/charts/chart36.xml" ContentType="application/vnd.openxmlformats-officedocument.drawingml.chart+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xml"/>
  <Override PartName="/xl/charts/chart38.xml" ContentType="application/vnd.openxmlformats-officedocument.drawingml.chart+xml"/>
  <Override PartName="/xl/drawings/drawing94.xml" ContentType="application/vnd.openxmlformats-officedocument.drawing+xml"/>
  <Override PartName="/xl/charts/chart39.xml" ContentType="application/vnd.openxmlformats-officedocument.drawingml.chart+xml"/>
  <Override PartName="/xl/drawings/drawing95.xml" ContentType="application/vnd.openxmlformats-officedocument.drawing+xml"/>
  <Override PartName="/xl/charts/chart40.xml" ContentType="application/vnd.openxmlformats-officedocument.drawingml.chart+xml"/>
  <Override PartName="/xl/drawings/drawing96.xml" ContentType="application/vnd.openxmlformats-officedocument.drawing+xml"/>
  <Override PartName="/xl/charts/chart41.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2.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5.xml" ContentType="application/vnd.openxmlformats-officedocument.drawingml.chart+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46.xml" ContentType="application/vnd.openxmlformats-officedocument.drawingml.chart+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7.xml" ContentType="application/vnd.openxmlformats-officedocument.drawingml.chart+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48.xml" ContentType="application/vnd.openxmlformats-officedocument.drawingml.chart+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harts/chart49.xml" ContentType="application/vnd.openxmlformats-officedocument.drawingml.chart+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50.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51.xml" ContentType="application/vnd.openxmlformats-officedocument.drawingml.chart+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52.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53.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charts/chart54.xml" ContentType="application/vnd.openxmlformats-officedocument.drawingml.chart+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charts/chart55.xml" ContentType="application/vnd.openxmlformats-officedocument.drawingml.chart+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charts/chart56.xml" ContentType="application/vnd.openxmlformats-officedocument.drawingml.chart+xml"/>
  <Override PartName="/xl/drawings/drawing174.xml" ContentType="application/vnd.openxmlformats-officedocument.drawing+xml"/>
  <Override PartName="/xl/drawings/drawing175.xml" ContentType="application/vnd.openxmlformats-officedocument.drawing+xml"/>
  <Override PartName="/xl/charts/chart57.xml" ContentType="application/vnd.openxmlformats-officedocument.drawingml.chart+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58.xml" ContentType="application/vnd.openxmlformats-officedocument.drawingml.chart+xml"/>
  <Override PartName="/xl/drawings/drawing182.xml" ContentType="application/vnd.openxmlformats-officedocument.drawing+xml"/>
  <Override PartName="/xl/drawings/drawing183.xml" ContentType="application/vnd.openxmlformats-officedocument.drawing+xml"/>
  <Override PartName="/xl/charts/chart59.xml" ContentType="application/vnd.openxmlformats-officedocument.drawingml.chart+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charts/chart60.xml" ContentType="application/vnd.openxmlformats-officedocument.drawingml.chart+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charts/chart61.xml" ContentType="application/vnd.openxmlformats-officedocument.drawingml.chart+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0" yWindow="0" windowWidth="19200" windowHeight="7395" tabRatio="818" firstSheet="1" activeTab="5"/>
  </bookViews>
  <sheets>
    <sheet name="HojaNueva" sheetId="301" state="hidden" r:id="rId1"/>
    <sheet name="Hoja1" sheetId="12" r:id="rId2"/>
    <sheet name="Hoja2" sheetId="13" r:id="rId3"/>
    <sheet name="Hoja3" sheetId="14" r:id="rId4"/>
    <sheet name="Indice" sheetId="4" r:id="rId5"/>
    <sheet name="Presentacion" sheetId="5" r:id="rId6"/>
    <sheet name="Generalidades" sheetId="6" r:id="rId7"/>
    <sheet name="Mision Vision Politicas" sheetId="7" r:id="rId8"/>
    <sheet name="MapaProcesos" sheetId="8" r:id="rId9"/>
    <sheet name="EstructuraOrganicaU" sheetId="9" r:id="rId10"/>
    <sheet name="Contenidos" sheetId="10" r:id="rId11"/>
    <sheet name="Consolidado OfertaProgramas" sheetId="17" r:id="rId12"/>
    <sheet name="Pregrado Neiva" sheetId="24" r:id="rId13"/>
    <sheet name="Pregrado Sedes" sheetId="25" r:id="rId14"/>
    <sheet name="Postgrado Neiva" sheetId="26" r:id="rId15"/>
    <sheet name="Registro Calificado" sheetId="11" r:id="rId16"/>
    <sheet name="Programas Acreditados" sheetId="27" r:id="rId17"/>
    <sheet name="Consolidado Inscr. Matric. Grad" sheetId="15" r:id="rId18"/>
    <sheet name="Desercion" sheetId="275" r:id="rId19"/>
    <sheet name="Dedicacion Docentes" sheetId="18" r:id="rId20"/>
    <sheet name="Formacion Docentes" sheetId="19" r:id="rId21"/>
    <sheet name="Personal Administrativo" sheetId="20" r:id="rId22"/>
    <sheet name="Presupuesto" sheetId="21" r:id="rId23"/>
    <sheet name="Grupos Investigacion" sheetId="22" r:id="rId24"/>
    <sheet name="ClasificacionGrupoInvestigacion" sheetId="23" r:id="rId25"/>
    <sheet name="A. Consolidado Matriculados " sheetId="28" r:id="rId26"/>
    <sheet name="B. Consolidado Matriculados" sheetId="276" r:id="rId27"/>
    <sheet name="Consolidado Graduados" sheetId="29" r:id="rId28"/>
    <sheet name="Grafica Egresados PregraPostgra" sheetId="80" r:id="rId29"/>
    <sheet name="Grafica Graduados PregraPostgra" sheetId="82" r:id="rId30"/>
    <sheet name="Egresado Graduado PregradGenero" sheetId="31" r:id="rId31"/>
    <sheet name="Grafica Egresados Pregrado" sheetId="33" r:id="rId32"/>
    <sheet name="Grafica Graduados Pregrado" sheetId="77" r:id="rId33"/>
    <sheet name="EgresadoGraduadoPostgraGenero" sheetId="32" r:id="rId34"/>
    <sheet name="Grafica Egresados Postgrado" sheetId="78" r:id="rId35"/>
    <sheet name="Grafica Graduados Postgrado" sheetId="79" r:id="rId36"/>
    <sheet name="Evaluacion Indicadores" sheetId="30" r:id="rId37"/>
    <sheet name="Absorcion Bachilleres" sheetId="280" r:id="rId38"/>
    <sheet name="Grafica AbsorcionBachilleres" sheetId="282" r:id="rId39"/>
    <sheet name="Hist. Inscrit Admitid Matricula" sheetId="34" r:id="rId40"/>
    <sheet name="Primiparos" sheetId="278" r:id="rId41"/>
    <sheet name="%Abs InscriAdmitiMatri Pregrado" sheetId="36" r:id="rId42"/>
    <sheet name="GraficaA %Absorcion Pregrado" sheetId="38" r:id="rId43"/>
    <sheet name="GraficaB %Absorcion Pregrado" sheetId="83" r:id="rId44"/>
    <sheet name="%Abs InscriAdmitiMatri Postgrad" sheetId="37" r:id="rId45"/>
    <sheet name="GraficaA %Absorcion Postgrado" sheetId="84" r:id="rId46"/>
    <sheet name="GraficaB %Absorcion Postgrado" sheetId="86" r:id="rId47"/>
    <sheet name="InscritosMatriculaGeneroPregrad" sheetId="41" r:id="rId48"/>
    <sheet name="GraficaA Inscri Matric Pregrado" sheetId="87" r:id="rId49"/>
    <sheet name="GraficaB Inscri Matric Pregrado" sheetId="88" r:id="rId50"/>
    <sheet name="InscritosMatriculaGeneroPostgra" sheetId="43" r:id="rId51"/>
    <sheet name="GraficaA InscriMatric Postgrado" sheetId="89" r:id="rId52"/>
    <sheet name="GraficaB InscriMatric Postgrado" sheetId="90" r:id="rId53"/>
    <sheet name="A. Matri. Pregrado GeneroSede" sheetId="44" r:id="rId54"/>
    <sheet name="B. Matri. Pregrado GeneroSede" sheetId="46" r:id="rId55"/>
    <sheet name="Grafica MatricuPregrado Formac" sheetId="92" r:id="rId56"/>
    <sheet name="A. Matri Postgrado GeneroSede" sheetId="45" r:id="rId57"/>
    <sheet name="B. Matri. Postgrado GeneroSede" sheetId="47" r:id="rId58"/>
    <sheet name="Grafica MatricuPostgrado Formac" sheetId="93" r:id="rId59"/>
    <sheet name="A. Matricula Estrato" sheetId="48" r:id="rId60"/>
    <sheet name="B. Matricula Estrato" sheetId="50" r:id="rId61"/>
    <sheet name="GraficaA Matricula Estrato" sheetId="94" r:id="rId62"/>
    <sheet name="GraficaB Matricula Estrato" sheetId="95" r:id="rId63"/>
    <sheet name="A. MatriculaPregrado Ingreso" sheetId="51" r:id="rId64"/>
    <sheet name="B. MatriculaPregrado Ingreso" sheetId="52" r:id="rId65"/>
    <sheet name="GraficaA MatriculaPreg Ingreso" sheetId="96" r:id="rId66"/>
    <sheet name="GraficaB MatriculaPreg Ingreso" sheetId="97" r:id="rId67"/>
    <sheet name="MatriculaTotal PregradoGenero" sheetId="53" r:id="rId68"/>
    <sheet name="Grafica MatriculaTotal Pregrado" sheetId="98" r:id="rId69"/>
    <sheet name="MatriculaTotalPostgradoGenero" sheetId="54" r:id="rId70"/>
    <sheet name="Grafica MatriculaTotal Postgrad" sheetId="99" r:id="rId71"/>
    <sheet name="InscrMatricTotal PregradoGenero" sheetId="55" r:id="rId72"/>
    <sheet name="InscrMatricTotal PostgradoGener" sheetId="56" r:id="rId73"/>
    <sheet name="A. Inscritos Pregrado Edad" sheetId="58" r:id="rId74"/>
    <sheet name="B. Inscritos Pregrado Edad" sheetId="59" r:id="rId75"/>
    <sheet name="Grafica InscritosPregrado Edad" sheetId="102" r:id="rId76"/>
    <sheet name="A. MatriculaTotal PregradoEdad" sheetId="60" r:id="rId77"/>
    <sheet name="B. MatriculaTotal PregradoEdad" sheetId="62" r:id="rId78"/>
    <sheet name="Grafica MatricTotalPregr Edades" sheetId="103" r:id="rId79"/>
    <sheet name="Graf MatriTPreg Fac. EconoAdmin" sheetId="104" r:id="rId80"/>
    <sheet name="Graf MatriTPregra Fac. Salud" sheetId="105" r:id="rId81"/>
    <sheet name="Graf MatriTPreg Fac. Ingenieria" sheetId="106" r:id="rId82"/>
    <sheet name="Graf MatriTPreg Fac. Educacion" sheetId="107" r:id="rId83"/>
    <sheet name="Graf MatriTPreg Fac. CSocialHum" sheetId="108" r:id="rId84"/>
    <sheet name="Graf MatriTPreg Fac. CExactaNat" sheetId="110" r:id="rId85"/>
    <sheet name="Graf MatriTPreg Fac. JuridicaPo" sheetId="109" r:id="rId86"/>
    <sheet name="A. MatriculaTotal PostgradoEdad" sheetId="61" r:id="rId87"/>
    <sheet name="B. MatriculaTotal PostgradoEdad" sheetId="63" r:id="rId88"/>
    <sheet name="Grafica MatricTotalPostg Edades" sheetId="111" r:id="rId89"/>
    <sheet name="Graf MatricTPost Fac. EconoAdmi" sheetId="112" r:id="rId90"/>
    <sheet name="Graf MatriTPost Fac. Salud" sheetId="113" r:id="rId91"/>
    <sheet name="Graf MatriTPost Fac. Ingenieria" sheetId="114" r:id="rId92"/>
    <sheet name="Graf MatriTPost Fac. Educacion" sheetId="115" r:id="rId93"/>
    <sheet name="Graf MatriTPost Fac. CSocialHum" sheetId="116" r:id="rId94"/>
    <sheet name="Graf MatriTPost Fac. CExactNat" sheetId="117" r:id="rId95"/>
    <sheet name="Graf MatriTPost Fac. JuridiPoli" sheetId="118" r:id="rId96"/>
    <sheet name="A. MatriculaTotal PregMunicipio" sheetId="64" r:id="rId97"/>
    <sheet name="B. MatriculaTotal PregMunicipio" sheetId="65" r:id="rId98"/>
    <sheet name="Grafica MatriT PregMunicipio" sheetId="119" r:id="rId99"/>
    <sheet name="A. MatriculaTotal PregDepartam" sheetId="66" r:id="rId100"/>
    <sheet name="B. MatriculaTotal PregDepartam" sheetId="67" r:id="rId101"/>
    <sheet name="Grafica MatriT PregDepartament" sheetId="120" r:id="rId102"/>
    <sheet name="Historico MatriculaT Pregrado" sheetId="68" r:id="rId103"/>
    <sheet name="Historico MatriculaT PregSede" sheetId="70" r:id="rId104"/>
    <sheet name="Historico MatriculaT PregConv" sheetId="71" r:id="rId105"/>
    <sheet name="Grafica Hist. MatriT Pregrado" sheetId="121" r:id="rId106"/>
    <sheet name="Historico MatriculaT Postgrado" sheetId="72" r:id="rId107"/>
    <sheet name="Historico MatriculaT PostConve" sheetId="73" r:id="rId108"/>
    <sheet name="Grafica Hist. MatriT Postgrado" sheetId="122" r:id="rId109"/>
    <sheet name="Hist. Matricu PregradoPostgrado" sheetId="74" r:id="rId110"/>
    <sheet name="HistoricoGraduadosPregrado" sheetId="75" r:id="rId111"/>
    <sheet name="HistoricoGraduadosPostgrado" sheetId="76" r:id="rId112"/>
    <sheet name="A. Docentes Dedicacion " sheetId="123" r:id="rId113"/>
    <sheet name="B. Docentes Dedicacion" sheetId="124" r:id="rId114"/>
    <sheet name="Grafica DocentesDedicacion" sheetId="148" r:id="rId115"/>
    <sheet name="A. Docentes Titulo" sheetId="273" r:id="rId116"/>
    <sheet name="B. Docentes Titulo" sheetId="127" r:id="rId117"/>
    <sheet name="Grafica DocentesTitulo" sheetId="149" r:id="rId118"/>
    <sheet name="A. Docentes Categoria" sheetId="129" r:id="rId119"/>
    <sheet name="B. Docentes Categoria" sheetId="130" r:id="rId120"/>
    <sheet name="Grafica DocentesCategoria" sheetId="150" r:id="rId121"/>
    <sheet name="A. Docentes Genero" sheetId="132" r:id="rId122"/>
    <sheet name="B. Docentes Genero" sheetId="133" r:id="rId123"/>
    <sheet name="Grafica DocentesGenero" sheetId="151" r:id="rId124"/>
    <sheet name="A. Docente Catedra GenTitCat" sheetId="285" r:id="rId125"/>
    <sheet name="B. Docente Catedra GenTitCat" sheetId="286" r:id="rId126"/>
    <sheet name="A. Horas Catedra Titulo" sheetId="134" r:id="rId127"/>
    <sheet name="B. Horas Catedra Titulo" sheetId="135" r:id="rId128"/>
    <sheet name="Grafica HorasCatedra Titulo" sheetId="152" r:id="rId129"/>
    <sheet name="A. Docentes TCompleto" sheetId="136" r:id="rId130"/>
    <sheet name="B. Docentes TCompleto" sheetId="137" r:id="rId131"/>
    <sheet name="Grafica Docentes TiempoComplEqu" sheetId="153" r:id="rId132"/>
    <sheet name="A. Detalle PersonalAdministra" sheetId="140" r:id="rId133"/>
    <sheet name="B. Detalle PersonalAdministra" sheetId="287" r:id="rId134"/>
    <sheet name="Proyectos Investigacion" sheetId="142" r:id="rId135"/>
    <sheet name="Consolidado ProyectoInvestig" sheetId="289" r:id="rId136"/>
    <sheet name="Centros Investigacion " sheetId="143" r:id="rId137"/>
    <sheet name="Laboratorios Investigacion" sheetId="144" r:id="rId138"/>
    <sheet name="Revistas Academicas" sheetId="145" r:id="rId139"/>
    <sheet name="Financiamiento Investigacion" sheetId="146" r:id="rId140"/>
    <sheet name="Financiamiento Investig" sheetId="147" r:id="rId141"/>
    <sheet name="GruposInvestigacio" sheetId="154" r:id="rId142"/>
    <sheet name="Servicios Salud" sheetId="156" r:id="rId143"/>
    <sheet name="Servicios SaludPrograma" sheetId="157" r:id="rId144"/>
    <sheet name="Grafica Servicios SaludPrograma" sheetId="158" r:id="rId145"/>
    <sheet name="Prevencion Promocion" sheetId="160" r:id="rId146"/>
    <sheet name="Orientacion Psicologica" sheetId="162" r:id="rId147"/>
    <sheet name="Restaurante Venada" sheetId="163" r:id="rId148"/>
    <sheet name="Restaurante FacSalud" sheetId="164" r:id="rId149"/>
    <sheet name="Poblacion Beneficiada" sheetId="165" r:id="rId150"/>
    <sheet name="Grafica PoblBeneficiada" sheetId="166" r:id="rId151"/>
    <sheet name="Even. DeportivosRecreativos" sheetId="167" r:id="rId152"/>
    <sheet name="Even. ProgramadosRealizados" sheetId="169" r:id="rId153"/>
    <sheet name="Actividades Extension " sheetId="168" r:id="rId154"/>
    <sheet name="Talleres" sheetId="170" r:id="rId155"/>
    <sheet name="Grupos Artisticos" sheetId="171" r:id="rId156"/>
    <sheet name="Programas SaludOcupacional" sheetId="172" r:id="rId157"/>
    <sheet name="Grafica Prog. SaludOcupacional" sheetId="173" r:id="rId158"/>
    <sheet name="Portafolio Servicio" sheetId="196" r:id="rId159"/>
    <sheet name="Fondo Documental" sheetId="180" r:id="rId160"/>
    <sheet name="Tesis" sheetId="181" r:id="rId161"/>
    <sheet name="Suscripcion BD Periodico" sheetId="182" r:id="rId162"/>
    <sheet name="Prestamo AreaConoci" sheetId="183" r:id="rId163"/>
    <sheet name="Historico PrestamoAreaConocim" sheetId="303" r:id="rId164"/>
    <sheet name="Consultas BD Suscritas" sheetId="185" r:id="rId165"/>
    <sheet name="Consultas BD LibreA" sheetId="290" r:id="rId166"/>
    <sheet name="Prestamos Servicios" sheetId="187" r:id="rId167"/>
    <sheet name="Servicios Facultades" sheetId="188" r:id="rId168"/>
    <sheet name="Prestamos Periodicos" sheetId="189" r:id="rId169"/>
    <sheet name="Grafica Periodicos" sheetId="203" r:id="rId170"/>
    <sheet name="Formacion Usuarios" sheetId="190" r:id="rId171"/>
    <sheet name="ActividadExtension" sheetId="306" r:id="rId172"/>
    <sheet name="Grafica FormacionUsuario" sheetId="204" r:id="rId173"/>
    <sheet name="SalasParticipantes" sheetId="192" r:id="rId174"/>
    <sheet name="Grafica SalasPartic" sheetId="205" r:id="rId175"/>
    <sheet name="Usabilidad" sheetId="193" r:id="rId176"/>
    <sheet name="Adquisicio Material" sheetId="194" r:id="rId177"/>
    <sheet name="Prestamo Programa" sheetId="195" r:id="rId178"/>
    <sheet name="Historico PrestamoPrograma" sheetId="305" r:id="rId179"/>
    <sheet name="Presupuesto Ingresos" sheetId="206" r:id="rId180"/>
    <sheet name="GraficaA PresupuestoIngresos" sheetId="207" r:id="rId181"/>
    <sheet name="Presupuesto Gastos" sheetId="208" r:id="rId182"/>
    <sheet name="GraficaA PresupuestoGastos" sheetId="209" r:id="rId183"/>
    <sheet name="PASPS Consolidado" sheetId="296" r:id="rId184"/>
    <sheet name="PASPS Fac. EcoAdmin" sheetId="212" r:id="rId185"/>
    <sheet name="PASPS Fac. Educ" sheetId="213" r:id="rId186"/>
    <sheet name="PASPS Fac. CienExacNat" sheetId="214" r:id="rId187"/>
    <sheet name="PASPS Fac. CienSociHuma" sheetId="215" r:id="rId188"/>
    <sheet name="PASPS Fac. CienPoliJurid" sheetId="216" r:id="rId189"/>
    <sheet name="PASPS Fac. Salud" sheetId="217" r:id="rId190"/>
    <sheet name="PASPS Fac. Ingeni" sheetId="218" r:id="rId191"/>
    <sheet name="Pasantias Programas" sheetId="219" r:id="rId192"/>
    <sheet name="  Movilidad VIPS" sheetId="220" r:id="rId193"/>
    <sheet name="MovilidadVIPS Fac.Educacion" sheetId="310" r:id="rId194"/>
    <sheet name="MovilidadVIPS Fac.Economia" sheetId="311" r:id="rId195"/>
    <sheet name="MovilidadVIPS Fac.ExactNatu" sheetId="312" r:id="rId196"/>
    <sheet name="MovilidadVIPS Fac.Sociales" sheetId="314" r:id="rId197"/>
    <sheet name="Scopus Produccion Intelectual" sheetId="222" r:id="rId198"/>
    <sheet name="Productividad Academica" sheetId="223" r:id="rId199"/>
    <sheet name="Grafica Productividada Academic" sheetId="224" r:id="rId200"/>
    <sheet name="ProdIntelecDoce Consolidado" sheetId="298" r:id="rId201"/>
    <sheet name="ProdIntelDoce. CienExactNat" sheetId="225" r:id="rId202"/>
    <sheet name="ProdIntelDoce. CienSociHumana" sheetId="317" r:id="rId203"/>
    <sheet name="ProdIntelDoce.CienJudidPolitica" sheetId="319" r:id="rId204"/>
    <sheet name="ProdIntelDoce.EconAdmon" sheetId="320" r:id="rId205"/>
    <sheet name="ProdIntelDocen.Educacion" sheetId="321" r:id="rId206"/>
    <sheet name="ProdIntelDoce.Ingenieria" sheetId="318" r:id="rId207"/>
    <sheet name="ProdIntelDocen. Salud" sheetId="322" r:id="rId208"/>
    <sheet name="Uso Suelo" sheetId="232" r:id="rId209"/>
    <sheet name="Estructura Fisica Disponnible" sheetId="233" r:id="rId210"/>
    <sheet name="Sede Neiva" sheetId="234" r:id="rId211"/>
    <sheet name="SubSedeCentral" sheetId="235" r:id="rId212"/>
    <sheet name="SubSedeAdministrativa" sheetId="236" r:id="rId213"/>
    <sheet name="SubSedeSalud" sheetId="237" r:id="rId214"/>
    <sheet name="SubSedeAltico" sheetId="238" r:id="rId215"/>
    <sheet name="SubSedeCaAgraria" sheetId="239" r:id="rId216"/>
    <sheet name="SubSedeComuneros" sheetId="240" r:id="rId217"/>
    <sheet name="SubSedeGranja" sheetId="241" r:id="rId218"/>
    <sheet name="SubSedeRecreacional" sheetId="242" r:id="rId219"/>
    <sheet name="Sede Garzon" sheetId="243" r:id="rId220"/>
    <sheet name="Sede Pitalito" sheetId="244" r:id="rId221"/>
    <sheet name="Sede LaPlata" sheetId="245" r:id="rId222"/>
    <sheet name="InmuebeUsoArea" sheetId="246" r:id="rId223"/>
    <sheet name="InfraestructuraFisica" sheetId="247" r:id="rId224"/>
    <sheet name="InmueblesUsoArea Neiva" sheetId="248" r:id="rId225"/>
    <sheet name="InmueblesUsoArea Sedes" sheetId="249" r:id="rId226"/>
    <sheet name="BloquesDisponible Neiva" sheetId="250" r:id="rId227"/>
    <sheet name="Bloques Disponible Sedes" sheetId="251" r:id="rId228"/>
    <sheet name="Area Distribucion" sheetId="252" r:id="rId229"/>
    <sheet name="CTIC" sheetId="253" r:id="rId230"/>
    <sheet name="Hardware" sheetId="254" r:id="rId231"/>
    <sheet name="EquipoUsuaFinal" sheetId="315" r:id="rId232"/>
    <sheet name="Motor BaseDato" sheetId="316" r:id="rId233"/>
    <sheet name="SistemaInformacion" sheetId="256" r:id="rId234"/>
    <sheet name="Software Produccion" sheetId="257" r:id="rId235"/>
    <sheet name="CanalesTransmision" sheetId="258" r:id="rId236"/>
    <sheet name="Equipos Red" sheetId="259" r:id="rId237"/>
    <sheet name="Equipos VideoConferencia" sheetId="260" r:id="rId238"/>
    <sheet name="Correo" sheetId="261" r:id="rId239"/>
    <sheet name="Recursos Fisicos" sheetId="263" r:id="rId240"/>
    <sheet name="Salas Informaticas" sheetId="264" r:id="rId241"/>
    <sheet name="Red Investigacion y Educacion " sheetId="265" r:id="rId242"/>
    <sheet name="Movilidad Internacional" sheetId="268" r:id="rId243"/>
    <sheet name="Grafica MovilidaInternacional" sheetId="269" r:id="rId244"/>
    <sheet name="Movilidad EstudPrograma" sheetId="266" r:id="rId245"/>
    <sheet name="Movilidad DocenteProgra" sheetId="267" r:id="rId246"/>
    <sheet name="Movilidad DocentePais" sheetId="270" r:id="rId247"/>
    <sheet name="Movilidad EstudianPais" sheetId="271" r:id="rId248"/>
    <sheet name="Movilidad AdminPais" sheetId="272" r:id="rId249"/>
  </sheets>
  <externalReferences>
    <externalReference r:id="rId250"/>
  </externalReferences>
  <calcPr calcId="14562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 i="223" l="1"/>
  <c r="C14" i="298"/>
  <c r="C13" i="298"/>
  <c r="C12" i="298"/>
  <c r="C11" i="298"/>
  <c r="C10" i="298"/>
  <c r="C9" i="298"/>
  <c r="G8" i="214" l="1"/>
  <c r="H8" i="214"/>
  <c r="D10" i="193" l="1"/>
  <c r="H9" i="164"/>
  <c r="H10" i="164"/>
  <c r="H11" i="164"/>
  <c r="H12" i="164"/>
  <c r="H13" i="164"/>
  <c r="H14" i="164"/>
  <c r="H15" i="164"/>
  <c r="H16" i="164"/>
  <c r="H17" i="164"/>
  <c r="H8" i="164"/>
  <c r="H9" i="163"/>
  <c r="H10" i="163"/>
  <c r="H11" i="163"/>
  <c r="H12" i="163"/>
  <c r="H13" i="163"/>
  <c r="H14" i="163"/>
  <c r="H15" i="163"/>
  <c r="H16" i="163"/>
  <c r="H17" i="163"/>
  <c r="H8" i="163"/>
  <c r="AH22" i="66" l="1"/>
  <c r="AG22" i="66"/>
  <c r="AF22" i="66"/>
  <c r="AE22" i="66"/>
  <c r="AD22" i="66"/>
  <c r="AC22" i="66"/>
  <c r="AB22" i="66"/>
  <c r="AA22" i="66"/>
  <c r="Z22" i="66"/>
  <c r="Y22" i="66"/>
  <c r="X22" i="66"/>
  <c r="W22" i="66"/>
  <c r="V22" i="66"/>
  <c r="U22" i="66"/>
  <c r="T22" i="66"/>
  <c r="S22" i="66"/>
  <c r="R22" i="66"/>
  <c r="Q22" i="66"/>
  <c r="P22" i="66"/>
  <c r="O22" i="66"/>
  <c r="N22" i="66"/>
  <c r="M22" i="66"/>
  <c r="L22" i="66"/>
  <c r="K22" i="66"/>
  <c r="J22" i="66"/>
  <c r="I22" i="66"/>
  <c r="H22" i="66"/>
  <c r="G22" i="66"/>
  <c r="F22" i="66"/>
  <c r="E22" i="66"/>
  <c r="E37" i="66" s="1"/>
  <c r="D22" i="66"/>
  <c r="C22" i="66"/>
  <c r="C48" i="287" l="1"/>
  <c r="D66" i="68"/>
  <c r="E66" i="68"/>
  <c r="F66" i="68"/>
  <c r="G66" i="68"/>
  <c r="H66" i="68"/>
  <c r="I66" i="68"/>
  <c r="J66" i="68"/>
  <c r="K66" i="68"/>
  <c r="L66" i="68"/>
  <c r="M66" i="68"/>
  <c r="N66" i="68"/>
  <c r="O66" i="68"/>
  <c r="P66" i="68"/>
  <c r="Q66" i="68"/>
  <c r="R66" i="68"/>
  <c r="S66" i="68"/>
  <c r="T66" i="68"/>
  <c r="U66" i="68"/>
  <c r="V66" i="68"/>
  <c r="W66" i="68"/>
  <c r="X66" i="68"/>
  <c r="Y66" i="68"/>
  <c r="Z66" i="68"/>
  <c r="AA66" i="68"/>
  <c r="AB66" i="68"/>
  <c r="AC66" i="68"/>
  <c r="AD66" i="68"/>
  <c r="AE66" i="68"/>
  <c r="AF66" i="68"/>
  <c r="AG66" i="68"/>
  <c r="AH66" i="68"/>
  <c r="AI66" i="68"/>
  <c r="AJ66" i="68"/>
  <c r="AK66" i="68"/>
  <c r="AL66" i="68"/>
  <c r="AM66" i="68"/>
  <c r="AN66" i="68"/>
  <c r="AO66" i="68"/>
  <c r="AP66" i="68"/>
  <c r="AQ66" i="68"/>
  <c r="AR66" i="68"/>
  <c r="AS66" i="68"/>
  <c r="AT66" i="68"/>
  <c r="AU66" i="68"/>
  <c r="AV66" i="68"/>
  <c r="AW66" i="68"/>
  <c r="AX66" i="68"/>
  <c r="AY66" i="68"/>
  <c r="AZ66" i="68"/>
  <c r="BA66" i="68"/>
  <c r="BB66" i="68"/>
  <c r="C66" i="68"/>
  <c r="D59" i="71"/>
  <c r="E59" i="71"/>
  <c r="F59" i="71"/>
  <c r="G59" i="71"/>
  <c r="H59" i="71"/>
  <c r="I59" i="71"/>
  <c r="J59" i="71"/>
  <c r="K59" i="71"/>
  <c r="L59" i="71"/>
  <c r="M59" i="71"/>
  <c r="N59" i="71"/>
  <c r="O59" i="71"/>
  <c r="P59" i="71"/>
  <c r="Q59" i="71"/>
  <c r="R59" i="71"/>
  <c r="S59" i="71"/>
  <c r="T59" i="71"/>
  <c r="U59" i="71"/>
  <c r="V59" i="71"/>
  <c r="W59" i="71"/>
  <c r="X59" i="71"/>
  <c r="Y59" i="71"/>
  <c r="Z59" i="71"/>
  <c r="AA59" i="71"/>
  <c r="AB59" i="71"/>
  <c r="AC59" i="71"/>
  <c r="AD59" i="71"/>
  <c r="AE59" i="71"/>
  <c r="AF59" i="71"/>
  <c r="AG59" i="71"/>
  <c r="AH59" i="71"/>
  <c r="AI59" i="71"/>
  <c r="AJ59" i="71"/>
  <c r="AK59" i="71"/>
  <c r="AL59" i="71"/>
  <c r="AM59" i="71"/>
  <c r="AN59" i="71"/>
  <c r="AO59" i="71"/>
  <c r="AP59" i="71"/>
  <c r="AQ59" i="71"/>
  <c r="AR59" i="71"/>
  <c r="AS59" i="71"/>
  <c r="AT59" i="71"/>
  <c r="AU59" i="71"/>
  <c r="AV59" i="71"/>
  <c r="AW59" i="71"/>
  <c r="AX59" i="71"/>
  <c r="AY59" i="71"/>
  <c r="AZ59" i="71"/>
  <c r="BA59" i="71"/>
  <c r="BB59" i="71"/>
  <c r="C59" i="71"/>
  <c r="C50" i="71"/>
  <c r="D22" i="71"/>
  <c r="E22" i="71"/>
  <c r="F22" i="71"/>
  <c r="G22" i="71"/>
  <c r="H22" i="71"/>
  <c r="I22" i="71"/>
  <c r="J22" i="71"/>
  <c r="K22" i="71"/>
  <c r="L22" i="71"/>
  <c r="M22" i="71"/>
  <c r="N22" i="71"/>
  <c r="O22" i="71"/>
  <c r="P22" i="71"/>
  <c r="Q22" i="71"/>
  <c r="R22" i="71"/>
  <c r="S22" i="71"/>
  <c r="T22" i="71"/>
  <c r="U22" i="71"/>
  <c r="V22" i="71"/>
  <c r="W22" i="71"/>
  <c r="X22" i="71"/>
  <c r="Y22" i="71"/>
  <c r="Z22" i="71"/>
  <c r="AA22" i="71"/>
  <c r="AB22" i="71"/>
  <c r="AC22" i="71"/>
  <c r="AD22" i="71"/>
  <c r="AE22" i="71"/>
  <c r="AF22" i="71"/>
  <c r="AG22" i="71"/>
  <c r="AH22" i="71"/>
  <c r="AI22" i="71"/>
  <c r="AJ22" i="71"/>
  <c r="AK22" i="71"/>
  <c r="AL22" i="71"/>
  <c r="AM22" i="71"/>
  <c r="AN22" i="71"/>
  <c r="AO22" i="71"/>
  <c r="AP22" i="71"/>
  <c r="AQ22" i="71"/>
  <c r="AR22" i="71"/>
  <c r="AS22" i="71"/>
  <c r="AT22" i="71"/>
  <c r="AU22" i="71"/>
  <c r="AV22" i="71"/>
  <c r="AW22" i="71"/>
  <c r="AX22" i="71"/>
  <c r="AY22" i="71"/>
  <c r="AZ22" i="71"/>
  <c r="BA22" i="71"/>
  <c r="BB22" i="71"/>
  <c r="C22" i="71"/>
  <c r="D39" i="71"/>
  <c r="E39" i="71"/>
  <c r="F39" i="71"/>
  <c r="G39" i="71"/>
  <c r="H39" i="71"/>
  <c r="I39" i="71"/>
  <c r="J39" i="71"/>
  <c r="K39" i="71"/>
  <c r="L39" i="71"/>
  <c r="M39" i="71"/>
  <c r="N39" i="71"/>
  <c r="O39" i="71"/>
  <c r="P39" i="71"/>
  <c r="Q39" i="71"/>
  <c r="R39" i="71"/>
  <c r="S39" i="71"/>
  <c r="T39" i="71"/>
  <c r="U39" i="71"/>
  <c r="V39" i="71"/>
  <c r="W39" i="71"/>
  <c r="X39" i="71"/>
  <c r="Y39" i="71"/>
  <c r="Z39" i="71"/>
  <c r="AA39" i="71"/>
  <c r="AB39" i="71"/>
  <c r="AC39" i="71"/>
  <c r="AD39" i="71"/>
  <c r="AE39" i="71"/>
  <c r="AF39" i="71"/>
  <c r="AG39" i="71"/>
  <c r="AH39" i="71"/>
  <c r="AI39" i="71"/>
  <c r="AJ39" i="71"/>
  <c r="AK39" i="71"/>
  <c r="AL39" i="71"/>
  <c r="AM39" i="71"/>
  <c r="AN39" i="71"/>
  <c r="AO39" i="71"/>
  <c r="AP39" i="71"/>
  <c r="AQ39" i="71"/>
  <c r="AR39" i="71"/>
  <c r="AS39" i="71"/>
  <c r="AT39" i="71"/>
  <c r="AU39" i="71"/>
  <c r="AV39" i="71"/>
  <c r="AW39" i="71"/>
  <c r="AX39" i="71"/>
  <c r="AY39" i="71"/>
  <c r="AZ39" i="71"/>
  <c r="BA39" i="71"/>
  <c r="BB39" i="71"/>
  <c r="C39" i="71"/>
  <c r="D23" i="71"/>
  <c r="E23" i="71"/>
  <c r="F23" i="71"/>
  <c r="G23" i="71"/>
  <c r="H23" i="71"/>
  <c r="I23" i="71"/>
  <c r="J23" i="71"/>
  <c r="K23" i="71"/>
  <c r="L23" i="71"/>
  <c r="M23" i="71"/>
  <c r="N23" i="71"/>
  <c r="O23" i="71"/>
  <c r="P23" i="71"/>
  <c r="Q23" i="71"/>
  <c r="R23" i="71"/>
  <c r="S23" i="71"/>
  <c r="T23" i="71"/>
  <c r="U23" i="71"/>
  <c r="V23" i="71"/>
  <c r="W23" i="71"/>
  <c r="X23" i="71"/>
  <c r="Y23" i="71"/>
  <c r="Z23" i="71"/>
  <c r="AA23" i="71"/>
  <c r="AB23" i="71"/>
  <c r="AC23" i="71"/>
  <c r="AD23" i="71"/>
  <c r="AE23" i="71"/>
  <c r="AF23" i="71"/>
  <c r="AG23" i="71"/>
  <c r="AH23" i="71"/>
  <c r="AI23" i="71"/>
  <c r="AJ23" i="71"/>
  <c r="AK23" i="71"/>
  <c r="AL23" i="71"/>
  <c r="AM23" i="71"/>
  <c r="AN23" i="71"/>
  <c r="AO23" i="71"/>
  <c r="AP23" i="71"/>
  <c r="AQ23" i="71"/>
  <c r="AR23" i="71"/>
  <c r="AS23" i="71"/>
  <c r="AT23" i="71"/>
  <c r="AU23" i="71"/>
  <c r="AV23" i="71"/>
  <c r="AW23" i="71"/>
  <c r="AX23" i="71"/>
  <c r="AY23" i="71"/>
  <c r="AZ23" i="71"/>
  <c r="C23" i="71"/>
  <c r="D8" i="71"/>
  <c r="E8" i="71"/>
  <c r="F8" i="71"/>
  <c r="G8" i="71"/>
  <c r="H8" i="71"/>
  <c r="I8" i="71"/>
  <c r="J8" i="71"/>
  <c r="K8" i="71"/>
  <c r="L8" i="71"/>
  <c r="M8" i="71"/>
  <c r="N8" i="71"/>
  <c r="O8" i="71"/>
  <c r="P8" i="71"/>
  <c r="Q8" i="71"/>
  <c r="R8" i="71"/>
  <c r="S8" i="71"/>
  <c r="T8" i="71"/>
  <c r="U8" i="71"/>
  <c r="V8" i="71"/>
  <c r="W8" i="71"/>
  <c r="X8" i="71"/>
  <c r="Y8" i="71"/>
  <c r="Z8" i="71"/>
  <c r="AA8" i="71"/>
  <c r="AB8" i="71"/>
  <c r="AC8" i="71"/>
  <c r="AD8" i="71"/>
  <c r="AE8" i="71"/>
  <c r="AF8" i="71"/>
  <c r="AG8" i="71"/>
  <c r="AH8" i="71"/>
  <c r="AI8" i="71"/>
  <c r="AJ8" i="71"/>
  <c r="AK8" i="71"/>
  <c r="AL8" i="71"/>
  <c r="AM8" i="71"/>
  <c r="AN8" i="71"/>
  <c r="AO8" i="71"/>
  <c r="AP8" i="71"/>
  <c r="AQ8" i="71"/>
  <c r="AR8" i="71"/>
  <c r="AS8" i="71"/>
  <c r="AT8" i="71"/>
  <c r="AU8" i="71"/>
  <c r="AV8" i="71"/>
  <c r="AW8" i="71"/>
  <c r="AX8" i="71"/>
  <c r="AY8" i="71"/>
  <c r="AZ8" i="71"/>
  <c r="BA8" i="71"/>
  <c r="BB8" i="71"/>
  <c r="C8" i="71"/>
  <c r="D66" i="70"/>
  <c r="E66" i="70"/>
  <c r="F66" i="70"/>
  <c r="G66" i="70"/>
  <c r="H66" i="70"/>
  <c r="I66" i="70"/>
  <c r="J66" i="70"/>
  <c r="K66" i="70"/>
  <c r="L66" i="70"/>
  <c r="M66" i="70"/>
  <c r="N66" i="70"/>
  <c r="O66" i="70"/>
  <c r="P66" i="70"/>
  <c r="Q66" i="70"/>
  <c r="R66" i="70"/>
  <c r="S66" i="70"/>
  <c r="T66" i="70"/>
  <c r="U66" i="70"/>
  <c r="V66" i="70"/>
  <c r="W66" i="70"/>
  <c r="X66" i="70"/>
  <c r="Y66" i="70"/>
  <c r="Z66" i="70"/>
  <c r="AA66" i="70"/>
  <c r="AB66" i="70"/>
  <c r="AC66" i="70"/>
  <c r="AD66" i="70"/>
  <c r="AE66" i="70"/>
  <c r="AF66" i="70"/>
  <c r="AG66" i="70"/>
  <c r="AH66" i="70"/>
  <c r="AI66" i="70"/>
  <c r="AJ66" i="70"/>
  <c r="AK66" i="70"/>
  <c r="AL66" i="70"/>
  <c r="AM66" i="70"/>
  <c r="AN66" i="70"/>
  <c r="AO66" i="70"/>
  <c r="AP66" i="70"/>
  <c r="AQ66" i="70"/>
  <c r="AR66" i="70"/>
  <c r="AS66" i="70"/>
  <c r="AT66" i="70"/>
  <c r="AU66" i="70"/>
  <c r="AV66" i="70"/>
  <c r="AW66" i="70"/>
  <c r="AX66" i="70"/>
  <c r="AY66" i="70"/>
  <c r="AZ66" i="70"/>
  <c r="BA66" i="70"/>
  <c r="BB66" i="70"/>
  <c r="C66" i="70"/>
  <c r="D72" i="68"/>
  <c r="E72" i="68"/>
  <c r="F72" i="68"/>
  <c r="G72" i="68"/>
  <c r="H72" i="68"/>
  <c r="I72" i="68"/>
  <c r="J72" i="68"/>
  <c r="K72" i="68"/>
  <c r="L72" i="68"/>
  <c r="M72" i="68"/>
  <c r="N72" i="68"/>
  <c r="O72" i="68"/>
  <c r="P72" i="68"/>
  <c r="Q72" i="68"/>
  <c r="R72" i="68"/>
  <c r="S72" i="68"/>
  <c r="T72" i="68"/>
  <c r="U72" i="68"/>
  <c r="V72" i="68"/>
  <c r="W72" i="68"/>
  <c r="X72" i="68"/>
  <c r="Y72" i="68"/>
  <c r="Z72" i="68"/>
  <c r="AA72" i="68"/>
  <c r="AB72" i="68"/>
  <c r="AC72" i="68"/>
  <c r="AD72" i="68"/>
  <c r="AE72" i="68"/>
  <c r="AF72" i="68"/>
  <c r="AG72" i="68"/>
  <c r="AH72" i="68"/>
  <c r="AI72" i="68"/>
  <c r="AJ72" i="68"/>
  <c r="AK72" i="68"/>
  <c r="AL72" i="68"/>
  <c r="AM72" i="68"/>
  <c r="AN72" i="68"/>
  <c r="AO72" i="68"/>
  <c r="AP72" i="68"/>
  <c r="AQ72" i="68"/>
  <c r="AR72" i="68"/>
  <c r="AS72" i="68"/>
  <c r="AT72" i="68"/>
  <c r="AU72" i="68"/>
  <c r="AV72" i="68"/>
  <c r="AW72" i="68"/>
  <c r="AX72" i="68"/>
  <c r="AY72" i="68"/>
  <c r="AZ72" i="68"/>
  <c r="BA72" i="68"/>
  <c r="BB72" i="68"/>
  <c r="C72" i="68"/>
  <c r="C74" i="68" l="1"/>
  <c r="BA74" i="68"/>
  <c r="BB74" i="68"/>
  <c r="E16" i="208" l="1"/>
  <c r="E15" i="208"/>
  <c r="E14" i="208"/>
  <c r="E13" i="208"/>
  <c r="E12" i="208"/>
  <c r="E10" i="208"/>
  <c r="E9" i="208"/>
  <c r="E8" i="208"/>
  <c r="C25" i="206"/>
  <c r="E25" i="206" s="1"/>
  <c r="C24" i="206"/>
  <c r="E24" i="206" s="1"/>
  <c r="F23" i="206"/>
  <c r="D23" i="206"/>
  <c r="C23" i="206"/>
  <c r="E23" i="206" s="1"/>
  <c r="F22" i="206"/>
  <c r="C22" i="206"/>
  <c r="E22" i="206" s="1"/>
  <c r="F17" i="206"/>
  <c r="D17" i="206"/>
  <c r="C17" i="206"/>
  <c r="E17" i="206" s="1"/>
  <c r="E16" i="206"/>
  <c r="E15" i="206"/>
  <c r="E12" i="206"/>
  <c r="E11" i="206"/>
  <c r="E10" i="206"/>
  <c r="E9" i="206"/>
  <c r="G10" i="19"/>
  <c r="G9" i="19"/>
  <c r="G8" i="19"/>
  <c r="G7" i="19"/>
  <c r="C21" i="271" l="1"/>
  <c r="C10" i="268"/>
  <c r="B148" i="267"/>
  <c r="C8" i="268" s="1"/>
  <c r="C14" i="268" s="1"/>
  <c r="B69" i="266"/>
  <c r="D14" i="296" l="1"/>
  <c r="E16" i="306" l="1"/>
  <c r="E15" i="306"/>
  <c r="E10" i="306"/>
  <c r="AB40" i="305" l="1"/>
  <c r="AA40" i="305"/>
  <c r="AA41" i="305" s="1"/>
  <c r="W40" i="305"/>
  <c r="W41" i="305" s="1"/>
  <c r="T40" i="305"/>
  <c r="S40" i="305"/>
  <c r="R40" i="305"/>
  <c r="Q40" i="305"/>
  <c r="P40" i="305"/>
  <c r="O40" i="305"/>
  <c r="M40" i="305"/>
  <c r="K40" i="305"/>
  <c r="K41" i="305" s="1"/>
  <c r="J40" i="305"/>
  <c r="I40" i="305"/>
  <c r="H40" i="305"/>
  <c r="G40" i="305"/>
  <c r="E40" i="305"/>
  <c r="D40" i="305"/>
  <c r="C40" i="305"/>
  <c r="E17" i="303"/>
  <c r="F17" i="303"/>
  <c r="G17" i="303"/>
  <c r="H17" i="303"/>
  <c r="I17" i="303"/>
  <c r="J17" i="303"/>
  <c r="D17" i="303"/>
  <c r="G41" i="305" l="1"/>
  <c r="C41" i="305"/>
  <c r="O41" i="305"/>
  <c r="S41" i="305"/>
  <c r="E16" i="194" l="1"/>
  <c r="E9" i="194"/>
  <c r="E10" i="194"/>
  <c r="E11" i="194"/>
  <c r="E12" i="194"/>
  <c r="E13" i="194"/>
  <c r="E14" i="194"/>
  <c r="E15" i="194"/>
  <c r="E8" i="194"/>
  <c r="F42" i="137"/>
  <c r="F43" i="137"/>
  <c r="F44" i="137"/>
  <c r="F33" i="137"/>
  <c r="F34" i="137"/>
  <c r="F35" i="137"/>
  <c r="F36" i="137"/>
  <c r="F37" i="137"/>
  <c r="F38" i="137"/>
  <c r="F39" i="137"/>
  <c r="F25" i="137"/>
  <c r="F26" i="137"/>
  <c r="F27" i="137"/>
  <c r="F28" i="137"/>
  <c r="F29" i="137"/>
  <c r="F30" i="137"/>
  <c r="F19" i="137"/>
  <c r="F20" i="137"/>
  <c r="F21" i="137"/>
  <c r="F22" i="137"/>
  <c r="F16" i="137"/>
  <c r="F13" i="137"/>
  <c r="F10" i="137"/>
  <c r="F11" i="137"/>
  <c r="F12" i="137"/>
  <c r="F14" i="137"/>
  <c r="F15" i="137"/>
  <c r="F17" i="137"/>
  <c r="F18" i="137"/>
  <c r="F23" i="137"/>
  <c r="F24" i="137"/>
  <c r="F31" i="137"/>
  <c r="F32" i="137"/>
  <c r="F40" i="137"/>
  <c r="F41" i="137"/>
  <c r="F9" i="137"/>
  <c r="F8" i="137"/>
  <c r="E10" i="136"/>
  <c r="E9" i="136"/>
  <c r="F42" i="136"/>
  <c r="F43" i="136"/>
  <c r="F44" i="136"/>
  <c r="F33" i="136"/>
  <c r="F34" i="136"/>
  <c r="F35" i="136"/>
  <c r="F36" i="136"/>
  <c r="F37" i="136"/>
  <c r="F38" i="136"/>
  <c r="F39" i="136"/>
  <c r="F19" i="136"/>
  <c r="F20" i="136"/>
  <c r="F21" i="136"/>
  <c r="F22" i="136"/>
  <c r="F23" i="136"/>
  <c r="F24" i="136"/>
  <c r="F25" i="136"/>
  <c r="F26" i="136"/>
  <c r="F27" i="136"/>
  <c r="F28" i="136"/>
  <c r="F29" i="136"/>
  <c r="F30" i="136"/>
  <c r="F16" i="136"/>
  <c r="F13" i="136"/>
  <c r="F10" i="136"/>
  <c r="F11" i="136"/>
  <c r="F12" i="136"/>
  <c r="F14" i="136"/>
  <c r="F15" i="136"/>
  <c r="F17" i="136"/>
  <c r="F18" i="136"/>
  <c r="F31" i="136"/>
  <c r="F32" i="136"/>
  <c r="F40" i="136"/>
  <c r="F41" i="136"/>
  <c r="F9" i="136"/>
  <c r="F8" i="136"/>
  <c r="D46" i="135"/>
  <c r="E46" i="135"/>
  <c r="F46" i="135"/>
  <c r="G46" i="135"/>
  <c r="C46" i="135"/>
  <c r="D46" i="134"/>
  <c r="E46" i="134"/>
  <c r="F46" i="134"/>
  <c r="G46" i="134"/>
  <c r="C46" i="134"/>
  <c r="F18" i="276" l="1"/>
  <c r="G18" i="276"/>
  <c r="H18" i="276"/>
  <c r="E18" i="276"/>
  <c r="F18" i="28"/>
  <c r="G18" i="28"/>
  <c r="H18" i="28"/>
  <c r="E18" i="28"/>
  <c r="F59" i="41" l="1"/>
  <c r="E59" i="41"/>
  <c r="H10" i="276" l="1"/>
  <c r="E11" i="18"/>
  <c r="D11" i="18"/>
  <c r="C24" i="15"/>
  <c r="D23" i="15"/>
  <c r="C23" i="15"/>
  <c r="E11" i="11"/>
  <c r="E8" i="246" l="1"/>
  <c r="E8" i="296"/>
  <c r="E9" i="296"/>
  <c r="D8" i="246" l="1"/>
  <c r="F8" i="246"/>
  <c r="C8" i="246"/>
  <c r="E28" i="233"/>
  <c r="E22" i="233"/>
  <c r="E11" i="233"/>
  <c r="C8" i="298" l="1"/>
  <c r="C15" i="298" s="1"/>
  <c r="E14" i="296" l="1"/>
  <c r="F14" i="296"/>
  <c r="C14" i="296"/>
  <c r="C13" i="296"/>
  <c r="E10" i="296"/>
  <c r="F10" i="296"/>
  <c r="D10" i="296"/>
  <c r="C10" i="296"/>
  <c r="F9" i="296"/>
  <c r="D9" i="296"/>
  <c r="C9" i="296"/>
  <c r="F8" i="296"/>
  <c r="D8" i="296"/>
  <c r="C8" i="296"/>
  <c r="D12" i="296"/>
  <c r="E12" i="296"/>
  <c r="F12" i="296"/>
  <c r="C12" i="296"/>
  <c r="H8" i="218"/>
  <c r="F13" i="296" s="1"/>
  <c r="G8" i="218"/>
  <c r="E13" i="296" s="1"/>
  <c r="F8" i="218"/>
  <c r="D13" i="296" s="1"/>
  <c r="B8" i="218"/>
  <c r="H8" i="217"/>
  <c r="G8" i="217"/>
  <c r="F8" i="217"/>
  <c r="B8" i="217"/>
  <c r="H8" i="216"/>
  <c r="G8" i="216"/>
  <c r="F8" i="216"/>
  <c r="B8" i="216"/>
  <c r="F8" i="214"/>
  <c r="H8" i="213"/>
  <c r="G8" i="213"/>
  <c r="F8" i="213"/>
  <c r="H8" i="212"/>
  <c r="F11" i="296" s="1"/>
  <c r="G8" i="212"/>
  <c r="E11" i="296" s="1"/>
  <c r="F8" i="212"/>
  <c r="D11" i="296" s="1"/>
  <c r="C29" i="219"/>
  <c r="H8" i="215"/>
  <c r="G8" i="215"/>
  <c r="F8" i="215"/>
  <c r="B8" i="215"/>
  <c r="B8" i="214"/>
  <c r="B8" i="213"/>
  <c r="B8" i="212"/>
  <c r="C11" i="296" s="1"/>
  <c r="F15" i="296" l="1"/>
  <c r="C15" i="296"/>
  <c r="D15" i="296"/>
  <c r="E15" i="296"/>
  <c r="D10" i="192"/>
  <c r="E10" i="192"/>
  <c r="F10" i="192"/>
  <c r="G10" i="192"/>
  <c r="H10" i="192"/>
  <c r="C10" i="192"/>
  <c r="H9" i="192"/>
  <c r="H8" i="192"/>
  <c r="G9" i="192"/>
  <c r="G8" i="192"/>
  <c r="E12" i="190"/>
  <c r="D12" i="190"/>
  <c r="F10" i="189"/>
  <c r="F11" i="189"/>
  <c r="F12" i="189"/>
  <c r="F9" i="189"/>
  <c r="F13" i="189" s="1"/>
  <c r="E13" i="189"/>
  <c r="D13" i="189"/>
  <c r="D38" i="195"/>
  <c r="E38" i="195"/>
  <c r="C38" i="195"/>
  <c r="E9" i="195"/>
  <c r="E10" i="195"/>
  <c r="E11" i="195"/>
  <c r="E12" i="195"/>
  <c r="E13" i="195"/>
  <c r="E14" i="195"/>
  <c r="E15" i="195"/>
  <c r="E16" i="195"/>
  <c r="E17" i="195"/>
  <c r="E18" i="195"/>
  <c r="E19" i="195"/>
  <c r="E20" i="195"/>
  <c r="E21" i="195"/>
  <c r="E22" i="195"/>
  <c r="E23" i="195"/>
  <c r="E24" i="195"/>
  <c r="E25" i="195"/>
  <c r="E26" i="195"/>
  <c r="E27" i="195"/>
  <c r="E28" i="195"/>
  <c r="E29" i="195"/>
  <c r="E30" i="195"/>
  <c r="E31" i="195"/>
  <c r="E32" i="195"/>
  <c r="E33" i="195"/>
  <c r="E34" i="195"/>
  <c r="E35" i="195"/>
  <c r="E36" i="195"/>
  <c r="E37" i="195"/>
  <c r="E8" i="195"/>
  <c r="D16" i="188"/>
  <c r="E16" i="188"/>
  <c r="C16" i="188"/>
  <c r="E9" i="188"/>
  <c r="E10" i="188"/>
  <c r="E11" i="188"/>
  <c r="E12" i="188"/>
  <c r="E13" i="188"/>
  <c r="E14" i="188"/>
  <c r="E15" i="188"/>
  <c r="E8" i="188"/>
  <c r="E9" i="187"/>
  <c r="E10" i="187"/>
  <c r="E11" i="187"/>
  <c r="E20" i="187" s="1"/>
  <c r="E12" i="187"/>
  <c r="E13" i="187"/>
  <c r="E14" i="187"/>
  <c r="E15" i="187"/>
  <c r="E16" i="187"/>
  <c r="E17" i="187"/>
  <c r="E18" i="187"/>
  <c r="E19" i="187"/>
  <c r="E8" i="187"/>
  <c r="D20" i="187"/>
  <c r="C20" i="187"/>
  <c r="E9" i="290"/>
  <c r="E10" i="290"/>
  <c r="E11" i="290"/>
  <c r="E12" i="290"/>
  <c r="E13" i="290"/>
  <c r="E14" i="290"/>
  <c r="E15" i="290"/>
  <c r="E16" i="290"/>
  <c r="E17" i="290"/>
  <c r="E18" i="290"/>
  <c r="E19" i="290"/>
  <c r="E20" i="290"/>
  <c r="E21" i="290"/>
  <c r="E22" i="290"/>
  <c r="E23" i="290"/>
  <c r="E24" i="290"/>
  <c r="E25" i="290"/>
  <c r="D26" i="290"/>
  <c r="C26" i="290"/>
  <c r="E9" i="185"/>
  <c r="E10" i="185"/>
  <c r="E11" i="185"/>
  <c r="E12" i="185"/>
  <c r="E13" i="185"/>
  <c r="E14" i="185"/>
  <c r="E15" i="185"/>
  <c r="E8" i="185"/>
  <c r="F8" i="183"/>
  <c r="F9" i="183"/>
  <c r="F10" i="183"/>
  <c r="F11" i="183"/>
  <c r="F12" i="183"/>
  <c r="F13" i="183"/>
  <c r="F14" i="183"/>
  <c r="F15" i="183"/>
  <c r="F16" i="183"/>
  <c r="F7" i="183"/>
  <c r="E8" i="290" l="1"/>
  <c r="E26" i="290" s="1"/>
  <c r="D47" i="172" l="1"/>
  <c r="C47" i="172"/>
  <c r="D18" i="164"/>
  <c r="E18" i="164"/>
  <c r="F18" i="164"/>
  <c r="G18" i="164"/>
  <c r="H18" i="164"/>
  <c r="C18" i="164"/>
  <c r="B99" i="154"/>
  <c r="B89" i="154"/>
  <c r="B82" i="154"/>
  <c r="B70" i="154"/>
  <c r="B43" i="154"/>
  <c r="B26" i="154"/>
  <c r="B7" i="154"/>
  <c r="D13" i="289"/>
  <c r="C7" i="289"/>
  <c r="D7" i="142"/>
  <c r="C8" i="289" s="1"/>
  <c r="D83" i="142"/>
  <c r="C9" i="289" s="1"/>
  <c r="D72" i="142"/>
  <c r="C11" i="289" s="1"/>
  <c r="D58" i="142"/>
  <c r="C12" i="289" s="1"/>
  <c r="D40" i="142"/>
  <c r="C13" i="289" s="1"/>
  <c r="D30" i="142"/>
  <c r="D11" i="142"/>
  <c r="C10" i="289" s="1"/>
  <c r="G83" i="142"/>
  <c r="D9" i="289" s="1"/>
  <c r="G72" i="142"/>
  <c r="D11" i="289" s="1"/>
  <c r="G58" i="142"/>
  <c r="D12" i="289" s="1"/>
  <c r="G40" i="142"/>
  <c r="G30" i="142"/>
  <c r="D7" i="289" s="1"/>
  <c r="G11" i="142"/>
  <c r="D10" i="289" s="1"/>
  <c r="G7" i="142"/>
  <c r="D8" i="289" s="1"/>
  <c r="D14" i="289" l="1"/>
  <c r="C14" i="289"/>
  <c r="F12" i="20"/>
  <c r="F13" i="20"/>
  <c r="F14" i="20"/>
  <c r="F15" i="20"/>
  <c r="F11" i="20"/>
  <c r="E11" i="20"/>
  <c r="E9" i="20"/>
  <c r="E8" i="20"/>
  <c r="E7" i="20"/>
  <c r="G48" i="140"/>
  <c r="C48" i="140"/>
  <c r="E48" i="140"/>
  <c r="G48" i="287"/>
  <c r="F9" i="20" s="1"/>
  <c r="E48" i="287"/>
  <c r="F8" i="20" s="1"/>
  <c r="F7" i="20"/>
  <c r="L38" i="286"/>
  <c r="K38" i="286"/>
  <c r="J38" i="286"/>
  <c r="I38" i="286"/>
  <c r="H38" i="286"/>
  <c r="G38" i="286"/>
  <c r="F38" i="286"/>
  <c r="E38" i="286"/>
  <c r="D38" i="286"/>
  <c r="C38" i="286"/>
  <c r="M37" i="286"/>
  <c r="M36" i="286"/>
  <c r="M35" i="286"/>
  <c r="M34" i="286"/>
  <c r="M33" i="286"/>
  <c r="M32" i="286"/>
  <c r="M31" i="286"/>
  <c r="M30" i="286"/>
  <c r="M29" i="286"/>
  <c r="M28" i="286"/>
  <c r="M27" i="286"/>
  <c r="M26" i="286"/>
  <c r="M25" i="286"/>
  <c r="M24" i="286"/>
  <c r="M23" i="286"/>
  <c r="M22" i="286"/>
  <c r="M21" i="286"/>
  <c r="M20" i="286"/>
  <c r="M19" i="286"/>
  <c r="M18" i="286"/>
  <c r="M17" i="286"/>
  <c r="M16" i="286"/>
  <c r="M15" i="286"/>
  <c r="M14" i="286"/>
  <c r="M13" i="286"/>
  <c r="M12" i="286"/>
  <c r="M11" i="286"/>
  <c r="M10" i="286"/>
  <c r="M9" i="286"/>
  <c r="M8" i="286"/>
  <c r="M38" i="286" s="1"/>
  <c r="M38" i="285"/>
  <c r="M9" i="285"/>
  <c r="M10" i="285"/>
  <c r="M11" i="285"/>
  <c r="M12" i="285"/>
  <c r="M13" i="285"/>
  <c r="M14" i="285"/>
  <c r="M15" i="285"/>
  <c r="M16" i="285"/>
  <c r="M17" i="285"/>
  <c r="M18" i="285"/>
  <c r="M19" i="285"/>
  <c r="M20" i="285"/>
  <c r="M21" i="285"/>
  <c r="M22" i="285"/>
  <c r="M23" i="285"/>
  <c r="M24" i="285"/>
  <c r="M25" i="285"/>
  <c r="M26" i="285"/>
  <c r="M27" i="285"/>
  <c r="M28" i="285"/>
  <c r="M29" i="285"/>
  <c r="M30" i="285"/>
  <c r="M31" i="285"/>
  <c r="M32" i="285"/>
  <c r="M33" i="285"/>
  <c r="M34" i="285"/>
  <c r="M35" i="285"/>
  <c r="M36" i="285"/>
  <c r="M37" i="285"/>
  <c r="M8" i="285"/>
  <c r="D38" i="285"/>
  <c r="E38" i="285"/>
  <c r="F38" i="285"/>
  <c r="G38" i="285"/>
  <c r="H38" i="285"/>
  <c r="I38" i="285"/>
  <c r="J38" i="285"/>
  <c r="K38" i="285"/>
  <c r="L38" i="285"/>
  <c r="C38" i="285"/>
  <c r="C31" i="137" l="1"/>
  <c r="D31" i="137"/>
  <c r="H21" i="134"/>
  <c r="G21" i="134"/>
  <c r="G22" i="134"/>
  <c r="H21" i="135"/>
  <c r="G40" i="135"/>
  <c r="G31" i="135"/>
  <c r="G23" i="135"/>
  <c r="G17" i="135"/>
  <c r="G14" i="135"/>
  <c r="G11" i="135"/>
  <c r="G8" i="135"/>
  <c r="G10" i="135"/>
  <c r="G12" i="135"/>
  <c r="G13" i="135"/>
  <c r="G15" i="135"/>
  <c r="G16" i="135"/>
  <c r="G18" i="135"/>
  <c r="G19" i="135"/>
  <c r="G20" i="135"/>
  <c r="G21" i="135"/>
  <c r="G22" i="135"/>
  <c r="G24" i="135"/>
  <c r="G25" i="135"/>
  <c r="G26" i="135"/>
  <c r="G27" i="135"/>
  <c r="G28" i="135"/>
  <c r="G29" i="135"/>
  <c r="G30" i="135"/>
  <c r="G32" i="135"/>
  <c r="G33" i="135"/>
  <c r="G34" i="135"/>
  <c r="G35" i="135"/>
  <c r="G36" i="135"/>
  <c r="G37" i="135"/>
  <c r="G38" i="135"/>
  <c r="G39" i="135"/>
  <c r="G41" i="135"/>
  <c r="G42" i="135"/>
  <c r="G43" i="135"/>
  <c r="G44" i="135"/>
  <c r="G9" i="135"/>
  <c r="D23" i="134"/>
  <c r="E23" i="134"/>
  <c r="F23" i="134"/>
  <c r="G12" i="134"/>
  <c r="G13" i="134"/>
  <c r="G15" i="134"/>
  <c r="G16" i="134"/>
  <c r="G18" i="134"/>
  <c r="G19" i="134"/>
  <c r="G20" i="134"/>
  <c r="G24" i="134"/>
  <c r="G25" i="134"/>
  <c r="G26" i="134"/>
  <c r="G27" i="134"/>
  <c r="G28" i="134"/>
  <c r="G29" i="134"/>
  <c r="G30" i="134"/>
  <c r="G32" i="134"/>
  <c r="G33" i="134"/>
  <c r="G34" i="134"/>
  <c r="G35" i="134"/>
  <c r="G36" i="134"/>
  <c r="G37" i="134"/>
  <c r="G38" i="134"/>
  <c r="G39" i="134"/>
  <c r="G41" i="134"/>
  <c r="G42" i="134"/>
  <c r="G43" i="134"/>
  <c r="G44" i="134"/>
  <c r="G10" i="134"/>
  <c r="G9" i="134"/>
  <c r="F8" i="134"/>
  <c r="D9" i="133"/>
  <c r="D10" i="133"/>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8" i="133"/>
  <c r="C9" i="133"/>
  <c r="C10" i="133"/>
  <c r="C11" i="133"/>
  <c r="C12" i="133"/>
  <c r="C13" i="133"/>
  <c r="C14" i="133"/>
  <c r="C15" i="133"/>
  <c r="C16" i="133"/>
  <c r="C17" i="133"/>
  <c r="C18" i="133"/>
  <c r="C19" i="133"/>
  <c r="C20" i="133"/>
  <c r="C21" i="133"/>
  <c r="C22" i="133"/>
  <c r="C23" i="133"/>
  <c r="C24" i="133"/>
  <c r="C25" i="133"/>
  <c r="C26" i="133"/>
  <c r="C27" i="133"/>
  <c r="C28" i="133"/>
  <c r="C29" i="133"/>
  <c r="C30" i="133"/>
  <c r="C31" i="133"/>
  <c r="C32" i="133"/>
  <c r="C33" i="133"/>
  <c r="C34" i="133"/>
  <c r="C35" i="133"/>
  <c r="C36" i="133"/>
  <c r="C8" i="133"/>
  <c r="D9" i="132"/>
  <c r="D10" i="132"/>
  <c r="D11" i="132"/>
  <c r="D12" i="132"/>
  <c r="D13" i="132"/>
  <c r="D14" i="132"/>
  <c r="D15" i="132"/>
  <c r="D16" i="132"/>
  <c r="D17" i="132"/>
  <c r="D18" i="132"/>
  <c r="D19" i="132"/>
  <c r="D20" i="132"/>
  <c r="D21" i="132"/>
  <c r="D22" i="132"/>
  <c r="D23" i="132"/>
  <c r="D24" i="132"/>
  <c r="D25" i="132"/>
  <c r="D26" i="132"/>
  <c r="D27" i="132"/>
  <c r="D28" i="132"/>
  <c r="D29" i="132"/>
  <c r="D30" i="132"/>
  <c r="D31" i="132"/>
  <c r="D32" i="132"/>
  <c r="D33" i="132"/>
  <c r="D34" i="132"/>
  <c r="D35" i="132"/>
  <c r="D36" i="132"/>
  <c r="D8" i="132"/>
  <c r="C9" i="132"/>
  <c r="C10" i="132"/>
  <c r="C11" i="132"/>
  <c r="C12" i="132"/>
  <c r="C13" i="132"/>
  <c r="C14" i="132"/>
  <c r="C15" i="132"/>
  <c r="C16" i="132"/>
  <c r="C17" i="132"/>
  <c r="C18" i="132"/>
  <c r="C19" i="132"/>
  <c r="C20" i="132"/>
  <c r="C21" i="132"/>
  <c r="C22" i="132"/>
  <c r="C23" i="132"/>
  <c r="C24" i="132"/>
  <c r="C25" i="132"/>
  <c r="C26" i="132"/>
  <c r="C27" i="132"/>
  <c r="C28" i="132"/>
  <c r="C29" i="132"/>
  <c r="C30" i="132"/>
  <c r="C31" i="132"/>
  <c r="C32" i="132"/>
  <c r="C33" i="132"/>
  <c r="C34" i="132"/>
  <c r="C35" i="132"/>
  <c r="C36" i="132"/>
  <c r="C8" i="132"/>
  <c r="C36" i="130"/>
  <c r="C37" i="130"/>
  <c r="D9" i="130"/>
  <c r="D10" i="130"/>
  <c r="D11" i="130"/>
  <c r="D12" i="130"/>
  <c r="D13" i="130"/>
  <c r="D14" i="130"/>
  <c r="D15" i="130"/>
  <c r="D16" i="130"/>
  <c r="D17" i="130"/>
  <c r="D18" i="130"/>
  <c r="D19" i="130"/>
  <c r="D20" i="130"/>
  <c r="D21" i="130"/>
  <c r="D22" i="130"/>
  <c r="D23" i="130"/>
  <c r="D24" i="130"/>
  <c r="D25" i="130"/>
  <c r="D26" i="130"/>
  <c r="D27" i="130"/>
  <c r="D28" i="130"/>
  <c r="D29" i="130"/>
  <c r="D30" i="130"/>
  <c r="D31" i="130"/>
  <c r="D32" i="130"/>
  <c r="D33" i="130"/>
  <c r="D34" i="130"/>
  <c r="D35" i="130"/>
  <c r="D36" i="130"/>
  <c r="D37" i="130"/>
  <c r="D8" i="130"/>
  <c r="C35" i="130"/>
  <c r="C34" i="130"/>
  <c r="C33" i="130"/>
  <c r="C32" i="130"/>
  <c r="C31" i="130"/>
  <c r="C30" i="130"/>
  <c r="C29" i="130"/>
  <c r="C28" i="130"/>
  <c r="C27" i="130"/>
  <c r="C26" i="130"/>
  <c r="C25" i="130"/>
  <c r="C24" i="130"/>
  <c r="C23" i="130"/>
  <c r="C22" i="130"/>
  <c r="C21" i="130"/>
  <c r="C20" i="130"/>
  <c r="C19" i="130"/>
  <c r="C18" i="130"/>
  <c r="C17" i="130"/>
  <c r="C16" i="130"/>
  <c r="C15" i="130"/>
  <c r="C14" i="130"/>
  <c r="C13" i="130"/>
  <c r="C12" i="130"/>
  <c r="C11" i="130"/>
  <c r="C10" i="130"/>
  <c r="C9" i="130"/>
  <c r="C8" i="130"/>
  <c r="E36" i="129"/>
  <c r="E37" i="129"/>
  <c r="D37" i="129"/>
  <c r="C37" i="129"/>
  <c r="D36" i="129"/>
  <c r="C36" i="129"/>
  <c r="D35" i="129"/>
  <c r="D34" i="129"/>
  <c r="D33" i="129"/>
  <c r="D32" i="129"/>
  <c r="D31" i="129"/>
  <c r="D30" i="129"/>
  <c r="D29" i="129"/>
  <c r="D28" i="129"/>
  <c r="D27" i="129"/>
  <c r="D26" i="129"/>
  <c r="D25" i="129"/>
  <c r="D24" i="129"/>
  <c r="D23" i="129"/>
  <c r="D22" i="129"/>
  <c r="D21" i="129"/>
  <c r="D20" i="129"/>
  <c r="D19" i="129"/>
  <c r="D18" i="129"/>
  <c r="D17" i="129"/>
  <c r="D16" i="129"/>
  <c r="D15" i="129"/>
  <c r="D14" i="129"/>
  <c r="D13" i="129"/>
  <c r="D12" i="129"/>
  <c r="D11" i="129"/>
  <c r="D10" i="129"/>
  <c r="D9" i="129"/>
  <c r="D8" i="129"/>
  <c r="C35" i="129"/>
  <c r="C34" i="129"/>
  <c r="C33" i="129"/>
  <c r="C32" i="129"/>
  <c r="C31" i="129"/>
  <c r="C30" i="129"/>
  <c r="C29" i="129"/>
  <c r="C28" i="129"/>
  <c r="C27" i="129"/>
  <c r="C26" i="129"/>
  <c r="C25" i="129"/>
  <c r="C24" i="129"/>
  <c r="C23" i="129"/>
  <c r="C22" i="129"/>
  <c r="C21" i="129"/>
  <c r="C20" i="129"/>
  <c r="C19" i="129"/>
  <c r="C18" i="129"/>
  <c r="C17" i="129"/>
  <c r="C16" i="129"/>
  <c r="C15" i="129"/>
  <c r="C14" i="129"/>
  <c r="C13" i="129"/>
  <c r="C12" i="129"/>
  <c r="C11" i="129"/>
  <c r="C10" i="129"/>
  <c r="C9" i="129"/>
  <c r="C8" i="129"/>
  <c r="D18" i="15"/>
  <c r="C18" i="15"/>
  <c r="D17" i="15"/>
  <c r="C17" i="15"/>
  <c r="D9" i="127"/>
  <c r="D10" i="127"/>
  <c r="D11" i="127"/>
  <c r="D12" i="127"/>
  <c r="D13" i="127"/>
  <c r="D14" i="127"/>
  <c r="D15" i="127"/>
  <c r="D16" i="127"/>
  <c r="D17" i="127"/>
  <c r="D18" i="127"/>
  <c r="D19" i="127"/>
  <c r="D20" i="127"/>
  <c r="D21" i="127"/>
  <c r="D22" i="127"/>
  <c r="D23" i="127"/>
  <c r="D24" i="127"/>
  <c r="D25" i="127"/>
  <c r="D26" i="127"/>
  <c r="D27" i="127"/>
  <c r="D28" i="127"/>
  <c r="D29" i="127"/>
  <c r="D30" i="127"/>
  <c r="D31" i="127"/>
  <c r="D32" i="127"/>
  <c r="D33" i="127"/>
  <c r="D34" i="127"/>
  <c r="D35" i="127"/>
  <c r="C9" i="127"/>
  <c r="C10" i="127"/>
  <c r="C11" i="127"/>
  <c r="C12" i="127"/>
  <c r="C13" i="127"/>
  <c r="C14" i="127"/>
  <c r="C15" i="127"/>
  <c r="C16" i="127"/>
  <c r="C17" i="127"/>
  <c r="C18" i="127"/>
  <c r="C19" i="127"/>
  <c r="C20" i="127"/>
  <c r="C21" i="127"/>
  <c r="C22" i="127"/>
  <c r="C23" i="127"/>
  <c r="C24" i="127"/>
  <c r="C25" i="127"/>
  <c r="C26" i="127"/>
  <c r="C27" i="127"/>
  <c r="C28" i="127"/>
  <c r="C29" i="127"/>
  <c r="C30" i="127"/>
  <c r="C31" i="127"/>
  <c r="C32" i="127"/>
  <c r="C33" i="127"/>
  <c r="C34" i="127"/>
  <c r="C35" i="127"/>
  <c r="D8" i="127"/>
  <c r="C8" i="127"/>
  <c r="D9" i="273"/>
  <c r="D10" i="273"/>
  <c r="D11" i="273"/>
  <c r="D12" i="273"/>
  <c r="D13" i="273"/>
  <c r="D14" i="273"/>
  <c r="D15" i="273"/>
  <c r="D16" i="273"/>
  <c r="D17" i="273"/>
  <c r="D18" i="273"/>
  <c r="D19" i="273"/>
  <c r="D20" i="273"/>
  <c r="D21" i="273"/>
  <c r="D22" i="273"/>
  <c r="D23" i="273"/>
  <c r="D24" i="273"/>
  <c r="D25" i="273"/>
  <c r="D26" i="273"/>
  <c r="D27" i="273"/>
  <c r="D28" i="273"/>
  <c r="D29" i="273"/>
  <c r="D30" i="273"/>
  <c r="D31" i="273"/>
  <c r="D32" i="273"/>
  <c r="D33" i="273"/>
  <c r="D34" i="273"/>
  <c r="D35" i="273"/>
  <c r="D8" i="273"/>
  <c r="C9" i="273"/>
  <c r="C10" i="273"/>
  <c r="C11" i="273"/>
  <c r="C12" i="273"/>
  <c r="C13" i="273"/>
  <c r="C14" i="273"/>
  <c r="C15" i="273"/>
  <c r="C16" i="273"/>
  <c r="C17" i="273"/>
  <c r="C18" i="273"/>
  <c r="C19" i="273"/>
  <c r="C20" i="273"/>
  <c r="C21" i="273"/>
  <c r="C22" i="273"/>
  <c r="C23" i="273"/>
  <c r="C24" i="273"/>
  <c r="C25" i="273"/>
  <c r="C26" i="273"/>
  <c r="C27" i="273"/>
  <c r="C28" i="273"/>
  <c r="C29" i="273"/>
  <c r="C30" i="273"/>
  <c r="C31" i="273"/>
  <c r="C32" i="273"/>
  <c r="C33" i="273"/>
  <c r="C34" i="273"/>
  <c r="C35" i="273"/>
  <c r="C8" i="273"/>
  <c r="G23" i="134" l="1"/>
  <c r="D56" i="76" l="1"/>
  <c r="E56" i="76"/>
  <c r="F56" i="76"/>
  <c r="G56" i="76"/>
  <c r="H56" i="76"/>
  <c r="I56" i="76"/>
  <c r="J56" i="76"/>
  <c r="K56" i="76"/>
  <c r="L56" i="76"/>
  <c r="M56" i="76"/>
  <c r="N56" i="76"/>
  <c r="O56" i="76"/>
  <c r="P56" i="76"/>
  <c r="Q56" i="76"/>
  <c r="R56" i="76"/>
  <c r="S56" i="76"/>
  <c r="T56" i="76"/>
  <c r="U56" i="76"/>
  <c r="V56" i="76"/>
  <c r="W56" i="76"/>
  <c r="X56" i="76"/>
  <c r="Y56" i="76"/>
  <c r="Z56" i="76"/>
  <c r="AA56" i="76"/>
  <c r="AB56" i="76"/>
  <c r="AC56" i="76"/>
  <c r="AD56" i="76"/>
  <c r="AE56" i="76"/>
  <c r="AF56" i="76"/>
  <c r="AG56" i="76"/>
  <c r="AH56" i="76"/>
  <c r="AI56" i="76"/>
  <c r="AJ56" i="76"/>
  <c r="AK56" i="76"/>
  <c r="AL56" i="76"/>
  <c r="AM56" i="76"/>
  <c r="AN56" i="76"/>
  <c r="AO56" i="76"/>
  <c r="AP56" i="76"/>
  <c r="AQ56" i="76"/>
  <c r="AR56" i="76"/>
  <c r="AS56" i="76"/>
  <c r="AT56" i="76"/>
  <c r="AU56" i="76"/>
  <c r="AV56" i="76"/>
  <c r="C56" i="76"/>
  <c r="D45" i="76"/>
  <c r="E45" i="76"/>
  <c r="F45" i="76"/>
  <c r="G45" i="76"/>
  <c r="AV45" i="76" s="1"/>
  <c r="H45" i="76"/>
  <c r="I45" i="76"/>
  <c r="J45" i="76"/>
  <c r="K45" i="76"/>
  <c r="L45" i="76"/>
  <c r="M45" i="76"/>
  <c r="N45" i="76"/>
  <c r="O45" i="76"/>
  <c r="P45" i="76"/>
  <c r="Q45" i="76"/>
  <c r="R45" i="76"/>
  <c r="S45" i="76"/>
  <c r="T45" i="76"/>
  <c r="U45" i="76"/>
  <c r="V45" i="76"/>
  <c r="W45" i="76"/>
  <c r="X45" i="76"/>
  <c r="Y45" i="76"/>
  <c r="Z45" i="76"/>
  <c r="AA45" i="76"/>
  <c r="AB45" i="76"/>
  <c r="AC45" i="76"/>
  <c r="AD45" i="76"/>
  <c r="AE45" i="76"/>
  <c r="AF45" i="76"/>
  <c r="AG45" i="76"/>
  <c r="AH45" i="76"/>
  <c r="AI45" i="76"/>
  <c r="AJ45" i="76"/>
  <c r="AK45" i="76"/>
  <c r="AL45" i="76"/>
  <c r="AM45" i="76"/>
  <c r="AN45" i="76"/>
  <c r="AO45" i="76"/>
  <c r="AP45" i="76"/>
  <c r="AQ45" i="76"/>
  <c r="AR45" i="76"/>
  <c r="AS45" i="76"/>
  <c r="AT45" i="76"/>
  <c r="AU45" i="76"/>
  <c r="C45" i="76"/>
  <c r="D39" i="76"/>
  <c r="E39" i="76"/>
  <c r="F39" i="76"/>
  <c r="G39" i="76"/>
  <c r="H39" i="76"/>
  <c r="I39" i="76"/>
  <c r="J39" i="76"/>
  <c r="K39" i="76"/>
  <c r="L39" i="76"/>
  <c r="M39" i="76"/>
  <c r="N39" i="76"/>
  <c r="O39" i="76"/>
  <c r="P39" i="76"/>
  <c r="Q39" i="76"/>
  <c r="R39" i="76"/>
  <c r="S39" i="76"/>
  <c r="T39" i="76"/>
  <c r="U39" i="76"/>
  <c r="V39" i="76"/>
  <c r="W39" i="76"/>
  <c r="X39" i="76"/>
  <c r="Y39" i="76"/>
  <c r="Z39" i="76"/>
  <c r="AA39" i="76"/>
  <c r="AB39" i="76"/>
  <c r="AC39" i="76"/>
  <c r="AD39" i="76"/>
  <c r="AE39" i="76"/>
  <c r="AF39" i="76"/>
  <c r="AG39" i="76"/>
  <c r="AH39" i="76"/>
  <c r="AI39" i="76"/>
  <c r="AJ39" i="76"/>
  <c r="AK39" i="76"/>
  <c r="AL39" i="76"/>
  <c r="AM39" i="76"/>
  <c r="AN39" i="76"/>
  <c r="AO39" i="76"/>
  <c r="AP39" i="76"/>
  <c r="AQ39" i="76"/>
  <c r="AR39" i="76"/>
  <c r="AS39" i="76"/>
  <c r="AT39" i="76"/>
  <c r="AU39" i="76"/>
  <c r="C39" i="76"/>
  <c r="AV9" i="76"/>
  <c r="AV10" i="76"/>
  <c r="AV11" i="76"/>
  <c r="AV12" i="76"/>
  <c r="AV13" i="76"/>
  <c r="AV14" i="76"/>
  <c r="AV15" i="76"/>
  <c r="AV16" i="76"/>
  <c r="AV17" i="76"/>
  <c r="AV18" i="76"/>
  <c r="AV19" i="76"/>
  <c r="AV20" i="76"/>
  <c r="AV21" i="76"/>
  <c r="AV22" i="76"/>
  <c r="AV23" i="76"/>
  <c r="AV24" i="76"/>
  <c r="AV25" i="76"/>
  <c r="AV26" i="76"/>
  <c r="AV27" i="76"/>
  <c r="AV28" i="76"/>
  <c r="AV29" i="76"/>
  <c r="AV30" i="76"/>
  <c r="AV31" i="76"/>
  <c r="AV32" i="76"/>
  <c r="AV33" i="76"/>
  <c r="AV34" i="76"/>
  <c r="AV35" i="76"/>
  <c r="AV36" i="76"/>
  <c r="AV37" i="76"/>
  <c r="AV38" i="76"/>
  <c r="AV39" i="76"/>
  <c r="AV40" i="76"/>
  <c r="AV41" i="76"/>
  <c r="AV42" i="76"/>
  <c r="AV43" i="76"/>
  <c r="AV44" i="76"/>
  <c r="AV46" i="76"/>
  <c r="AV47" i="76"/>
  <c r="AV48" i="76"/>
  <c r="AV49" i="76"/>
  <c r="AV50" i="76"/>
  <c r="AV51" i="76"/>
  <c r="AV52" i="76"/>
  <c r="AV53" i="76"/>
  <c r="AV54" i="76"/>
  <c r="AV55" i="76"/>
  <c r="D8" i="76"/>
  <c r="E8" i="76"/>
  <c r="F8" i="76"/>
  <c r="G8" i="76"/>
  <c r="H8" i="76"/>
  <c r="I8" i="76"/>
  <c r="J8" i="76"/>
  <c r="K8" i="76"/>
  <c r="L8" i="76"/>
  <c r="M8" i="76"/>
  <c r="N8" i="76"/>
  <c r="O8" i="76"/>
  <c r="P8" i="76"/>
  <c r="Q8" i="76"/>
  <c r="R8" i="76"/>
  <c r="S8" i="76"/>
  <c r="T8" i="76"/>
  <c r="U8" i="76"/>
  <c r="V8" i="76"/>
  <c r="W8" i="76"/>
  <c r="X8" i="76"/>
  <c r="Y8" i="76"/>
  <c r="Z8" i="76"/>
  <c r="AA8" i="76"/>
  <c r="AB8" i="76"/>
  <c r="AC8" i="76"/>
  <c r="AD8" i="76"/>
  <c r="AE8" i="76"/>
  <c r="AF8" i="76"/>
  <c r="AG8" i="76"/>
  <c r="AH8" i="76"/>
  <c r="AI8" i="76"/>
  <c r="AJ8" i="76"/>
  <c r="AK8" i="76"/>
  <c r="AL8" i="76"/>
  <c r="AM8" i="76"/>
  <c r="AN8" i="76"/>
  <c r="AO8" i="76"/>
  <c r="AP8" i="76"/>
  <c r="AQ8" i="76"/>
  <c r="AR8" i="76"/>
  <c r="AS8" i="76"/>
  <c r="AT8" i="76"/>
  <c r="AU8" i="76"/>
  <c r="C8" i="76"/>
  <c r="AV8" i="76" s="1"/>
  <c r="D19" i="75"/>
  <c r="E19" i="75"/>
  <c r="F19" i="75"/>
  <c r="G19" i="75"/>
  <c r="H19" i="75"/>
  <c r="I19" i="75"/>
  <c r="J19" i="75"/>
  <c r="K19" i="75"/>
  <c r="L19" i="75"/>
  <c r="M19" i="75"/>
  <c r="N19" i="75"/>
  <c r="O19" i="75"/>
  <c r="P19" i="75"/>
  <c r="Q19" i="75"/>
  <c r="R19" i="75"/>
  <c r="S19" i="75"/>
  <c r="T19" i="75"/>
  <c r="U19" i="75"/>
  <c r="V19" i="75"/>
  <c r="W19" i="75"/>
  <c r="X19" i="75"/>
  <c r="Y19" i="75"/>
  <c r="Z19" i="75"/>
  <c r="AA19" i="75"/>
  <c r="AB19" i="75"/>
  <c r="AC19" i="75"/>
  <c r="AD19" i="75"/>
  <c r="AE19" i="75"/>
  <c r="AF19" i="75"/>
  <c r="AG19" i="75"/>
  <c r="AH19" i="75"/>
  <c r="AI19" i="75"/>
  <c r="AJ19" i="75"/>
  <c r="AK19" i="75"/>
  <c r="AL19" i="75"/>
  <c r="AM19" i="75"/>
  <c r="AN19" i="75"/>
  <c r="AO19" i="75"/>
  <c r="AP19" i="75"/>
  <c r="AQ19" i="75"/>
  <c r="AR19" i="75"/>
  <c r="AS19" i="75"/>
  <c r="AT19" i="75"/>
  <c r="AU19" i="75"/>
  <c r="C19"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AE28" i="75"/>
  <c r="AF28" i="75"/>
  <c r="AG28" i="75"/>
  <c r="AH28" i="75"/>
  <c r="AI28" i="75"/>
  <c r="AJ28" i="75"/>
  <c r="AK28" i="75"/>
  <c r="AL28" i="75"/>
  <c r="AM28" i="75"/>
  <c r="AN28" i="75"/>
  <c r="AO28" i="75"/>
  <c r="AP28" i="75"/>
  <c r="AQ28" i="75"/>
  <c r="AR28" i="75"/>
  <c r="AS28" i="75"/>
  <c r="AT28" i="75"/>
  <c r="AU28" i="75"/>
  <c r="C28" i="75"/>
  <c r="D26" i="75"/>
  <c r="E26" i="75"/>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S26" i="75"/>
  <c r="AT26" i="75"/>
  <c r="AU26" i="75"/>
  <c r="C26" i="75"/>
  <c r="AV8" i="75"/>
  <c r="AV9" i="75"/>
  <c r="AV10" i="75"/>
  <c r="AV11" i="75"/>
  <c r="AV12" i="75"/>
  <c r="AV13" i="75"/>
  <c r="AV14" i="75"/>
  <c r="AV15" i="75"/>
  <c r="AV16" i="75"/>
  <c r="AV17" i="75"/>
  <c r="AV18" i="75"/>
  <c r="AV20" i="75"/>
  <c r="AV21" i="75"/>
  <c r="AV22" i="75"/>
  <c r="AV23" i="75"/>
  <c r="AV24" i="75"/>
  <c r="AV25" i="75"/>
  <c r="AV27" i="75"/>
  <c r="AV29" i="75"/>
  <c r="AV30" i="75"/>
  <c r="AV31" i="75"/>
  <c r="AV32" i="75"/>
  <c r="AV33" i="75"/>
  <c r="AV34" i="75"/>
  <c r="AV35" i="75"/>
  <c r="AV36" i="75"/>
  <c r="AV37" i="75"/>
  <c r="AV38" i="75"/>
  <c r="AV39" i="75"/>
  <c r="AV40" i="75"/>
  <c r="AV41" i="75"/>
  <c r="AV42" i="75"/>
  <c r="AV43" i="75"/>
  <c r="AV44" i="75"/>
  <c r="AV45" i="75"/>
  <c r="AV46" i="75"/>
  <c r="AV47" i="75"/>
  <c r="AV48" i="75"/>
  <c r="AV49" i="75"/>
  <c r="AV50" i="75"/>
  <c r="AV51" i="75"/>
  <c r="AV52" i="75"/>
  <c r="AV53" i="75"/>
  <c r="AV54" i="75"/>
  <c r="AV55" i="75"/>
  <c r="AV56" i="75"/>
  <c r="AV57" i="75"/>
  <c r="AV58" i="75"/>
  <c r="AV59" i="75"/>
  <c r="C7" i="75"/>
  <c r="C60" i="75" s="1"/>
  <c r="C7" i="76" s="1"/>
  <c r="C57" i="76" s="1"/>
  <c r="D7" i="75"/>
  <c r="D60" i="75" s="1"/>
  <c r="D7" i="76" s="1"/>
  <c r="D57" i="76" s="1"/>
  <c r="E7" i="75"/>
  <c r="E60" i="75" s="1"/>
  <c r="E7" i="76" s="1"/>
  <c r="E57" i="76" s="1"/>
  <c r="F7" i="75"/>
  <c r="F60" i="75" s="1"/>
  <c r="F7" i="76" s="1"/>
  <c r="F57" i="76" s="1"/>
  <c r="G7" i="75"/>
  <c r="G60" i="75" s="1"/>
  <c r="G7" i="76" s="1"/>
  <c r="G57" i="76" s="1"/>
  <c r="H7" i="75"/>
  <c r="H60" i="75" s="1"/>
  <c r="H7" i="76" s="1"/>
  <c r="H57" i="76" s="1"/>
  <c r="I7" i="75"/>
  <c r="I60" i="75" s="1"/>
  <c r="I7" i="76" s="1"/>
  <c r="I57" i="76" s="1"/>
  <c r="J7" i="75"/>
  <c r="J60" i="75" s="1"/>
  <c r="J7" i="76" s="1"/>
  <c r="J57" i="76" s="1"/>
  <c r="K7" i="75"/>
  <c r="K60" i="75" s="1"/>
  <c r="K7" i="76" s="1"/>
  <c r="K57" i="76" s="1"/>
  <c r="L7" i="75"/>
  <c r="L60" i="75" s="1"/>
  <c r="L7" i="76" s="1"/>
  <c r="L57" i="76" s="1"/>
  <c r="M7" i="75"/>
  <c r="M60" i="75" s="1"/>
  <c r="M7" i="76" s="1"/>
  <c r="M57" i="76" s="1"/>
  <c r="N7" i="75"/>
  <c r="N60" i="75" s="1"/>
  <c r="N7" i="76" s="1"/>
  <c r="N57" i="76" s="1"/>
  <c r="O7" i="75"/>
  <c r="O60" i="75" s="1"/>
  <c r="O7" i="76" s="1"/>
  <c r="O57" i="76" s="1"/>
  <c r="P7" i="75"/>
  <c r="P60" i="75" s="1"/>
  <c r="P7" i="76" s="1"/>
  <c r="P57" i="76" s="1"/>
  <c r="Q7" i="75"/>
  <c r="Q60" i="75" s="1"/>
  <c r="Q7" i="76" s="1"/>
  <c r="Q57" i="76" s="1"/>
  <c r="R7" i="75"/>
  <c r="R60" i="75" s="1"/>
  <c r="R7" i="76" s="1"/>
  <c r="R57" i="76" s="1"/>
  <c r="S7" i="75"/>
  <c r="S60" i="75" s="1"/>
  <c r="S7" i="76" s="1"/>
  <c r="S57" i="76" s="1"/>
  <c r="T7" i="75"/>
  <c r="T60" i="75" s="1"/>
  <c r="T7" i="76" s="1"/>
  <c r="T57" i="76" s="1"/>
  <c r="U7" i="75"/>
  <c r="U60" i="75" s="1"/>
  <c r="U7" i="76" s="1"/>
  <c r="U57" i="76" s="1"/>
  <c r="V7" i="75"/>
  <c r="V60" i="75" s="1"/>
  <c r="V7" i="76" s="1"/>
  <c r="V57" i="76" s="1"/>
  <c r="W7" i="75"/>
  <c r="W60" i="75" s="1"/>
  <c r="W7" i="76" s="1"/>
  <c r="W57" i="76" s="1"/>
  <c r="X7" i="75"/>
  <c r="X60" i="75" s="1"/>
  <c r="X7" i="76" s="1"/>
  <c r="X57" i="76" s="1"/>
  <c r="Y7" i="75"/>
  <c r="Y60" i="75" s="1"/>
  <c r="Y7" i="76" s="1"/>
  <c r="Y57" i="76" s="1"/>
  <c r="Z7" i="75"/>
  <c r="Z60" i="75" s="1"/>
  <c r="Z7" i="76" s="1"/>
  <c r="Z57" i="76" s="1"/>
  <c r="AA7" i="75"/>
  <c r="AA60" i="75" s="1"/>
  <c r="AA7" i="76" s="1"/>
  <c r="AA57" i="76" s="1"/>
  <c r="AB7" i="75"/>
  <c r="AB60" i="75" s="1"/>
  <c r="AB7" i="76" s="1"/>
  <c r="AB57" i="76" s="1"/>
  <c r="AC7" i="75"/>
  <c r="AC60" i="75" s="1"/>
  <c r="AC7" i="76" s="1"/>
  <c r="AC57" i="76" s="1"/>
  <c r="AD7" i="75"/>
  <c r="AD60" i="75" s="1"/>
  <c r="AD7" i="76" s="1"/>
  <c r="AD57" i="76" s="1"/>
  <c r="AE7" i="75"/>
  <c r="AE60" i="75" s="1"/>
  <c r="AE7" i="76" s="1"/>
  <c r="AE57" i="76" s="1"/>
  <c r="AF7" i="75"/>
  <c r="AF60" i="75" s="1"/>
  <c r="AF7" i="76" s="1"/>
  <c r="AF57" i="76" s="1"/>
  <c r="AG7" i="75"/>
  <c r="AG60" i="75" s="1"/>
  <c r="AG7" i="76" s="1"/>
  <c r="AG57" i="76" s="1"/>
  <c r="AH7" i="75"/>
  <c r="AH60" i="75" s="1"/>
  <c r="AH7" i="76" s="1"/>
  <c r="AH57" i="76" s="1"/>
  <c r="AI7" i="75"/>
  <c r="AI60" i="75" s="1"/>
  <c r="AI7" i="76" s="1"/>
  <c r="AI57" i="76" s="1"/>
  <c r="AJ7" i="75"/>
  <c r="AJ60" i="75" s="1"/>
  <c r="AJ7" i="76" s="1"/>
  <c r="AJ57" i="76" s="1"/>
  <c r="AK7" i="75"/>
  <c r="AK60" i="75" s="1"/>
  <c r="AK7" i="76" s="1"/>
  <c r="AK57" i="76" s="1"/>
  <c r="AL7" i="75"/>
  <c r="AL60" i="75" s="1"/>
  <c r="AL7" i="76" s="1"/>
  <c r="AL57" i="76" s="1"/>
  <c r="AM7" i="75"/>
  <c r="AM60" i="75" s="1"/>
  <c r="AM7" i="76" s="1"/>
  <c r="AM57" i="76" s="1"/>
  <c r="AN7" i="75"/>
  <c r="AN60" i="75" s="1"/>
  <c r="AN7" i="76" s="1"/>
  <c r="AN57" i="76" s="1"/>
  <c r="AO7" i="75"/>
  <c r="AO60" i="75" s="1"/>
  <c r="AO7" i="76" s="1"/>
  <c r="AO57" i="76" s="1"/>
  <c r="AP7" i="75"/>
  <c r="AP60" i="75" s="1"/>
  <c r="AP7" i="76" s="1"/>
  <c r="AP57" i="76" s="1"/>
  <c r="AQ7" i="75"/>
  <c r="AQ60" i="75" s="1"/>
  <c r="AQ7" i="76" s="1"/>
  <c r="AQ57" i="76" s="1"/>
  <c r="AR7" i="75"/>
  <c r="AR60" i="75" s="1"/>
  <c r="AR7" i="76" s="1"/>
  <c r="AR57" i="76" s="1"/>
  <c r="AS7" i="75"/>
  <c r="AS60" i="75" s="1"/>
  <c r="AS7" i="76" s="1"/>
  <c r="AS57" i="76" s="1"/>
  <c r="AT7" i="75"/>
  <c r="AT60" i="75" s="1"/>
  <c r="AT7" i="76" s="1"/>
  <c r="AT57" i="76" s="1"/>
  <c r="AU7" i="75"/>
  <c r="C23" i="72"/>
  <c r="D23" i="72"/>
  <c r="E23" i="72"/>
  <c r="F23" i="72"/>
  <c r="G23" i="72"/>
  <c r="H23" i="72"/>
  <c r="I23" i="72"/>
  <c r="J23" i="72"/>
  <c r="K23" i="72"/>
  <c r="L23" i="72"/>
  <c r="M23" i="72"/>
  <c r="N23" i="72"/>
  <c r="O23" i="72"/>
  <c r="P23" i="72"/>
  <c r="Q23" i="72"/>
  <c r="R23" i="72"/>
  <c r="S23" i="72"/>
  <c r="T23" i="72"/>
  <c r="U23" i="72"/>
  <c r="V23" i="72"/>
  <c r="W23" i="72"/>
  <c r="X23" i="72"/>
  <c r="Y23" i="72"/>
  <c r="Z23" i="72"/>
  <c r="AA23" i="72"/>
  <c r="AB23" i="72"/>
  <c r="AC23" i="72"/>
  <c r="AD23" i="72"/>
  <c r="AE23" i="72"/>
  <c r="AF23" i="72"/>
  <c r="AG23" i="72"/>
  <c r="AH23" i="72"/>
  <c r="AI23" i="72"/>
  <c r="AJ23" i="72"/>
  <c r="AK23" i="72"/>
  <c r="AL23" i="72"/>
  <c r="AM23" i="72"/>
  <c r="AN23" i="72"/>
  <c r="AO23" i="72"/>
  <c r="AP23" i="72"/>
  <c r="AQ23" i="72"/>
  <c r="AR23" i="72"/>
  <c r="AS23" i="72"/>
  <c r="AT23" i="72"/>
  <c r="AU23" i="72"/>
  <c r="AV23" i="72"/>
  <c r="AW23" i="72"/>
  <c r="AX23" i="72"/>
  <c r="AY23" i="72"/>
  <c r="AZ23" i="72"/>
  <c r="BB23" i="72"/>
  <c r="BA23" i="72"/>
  <c r="AN40" i="73"/>
  <c r="AO40" i="73"/>
  <c r="AP40" i="73"/>
  <c r="AQ40" i="73"/>
  <c r="AR40" i="73"/>
  <c r="AS40" i="73"/>
  <c r="AT40" i="73"/>
  <c r="AU40" i="73"/>
  <c r="AV40" i="73"/>
  <c r="AW40" i="73"/>
  <c r="AX40" i="73"/>
  <c r="AY40" i="73"/>
  <c r="AZ40" i="73"/>
  <c r="BA40" i="73"/>
  <c r="BB40" i="73"/>
  <c r="BA77" i="72"/>
  <c r="BB77" i="72"/>
  <c r="C8" i="72"/>
  <c r="D8" i="72"/>
  <c r="E8" i="72"/>
  <c r="F8" i="72"/>
  <c r="G8" i="72"/>
  <c r="H8" i="72"/>
  <c r="I8" i="72"/>
  <c r="J8" i="72"/>
  <c r="K8" i="72"/>
  <c r="L8" i="72"/>
  <c r="M8" i="72"/>
  <c r="N8" i="72"/>
  <c r="O8" i="72"/>
  <c r="P8" i="72"/>
  <c r="Q8" i="72"/>
  <c r="R8" i="72"/>
  <c r="S8" i="72"/>
  <c r="T8" i="72"/>
  <c r="U8" i="72"/>
  <c r="V8" i="72"/>
  <c r="W8" i="72"/>
  <c r="X8" i="72"/>
  <c r="Y8" i="72"/>
  <c r="Z8" i="72"/>
  <c r="AA8" i="72"/>
  <c r="AB8" i="72"/>
  <c r="AC8" i="72"/>
  <c r="AD8" i="72"/>
  <c r="AE8" i="72"/>
  <c r="AF8" i="72"/>
  <c r="AG8" i="72"/>
  <c r="AH8" i="72"/>
  <c r="AI8" i="72"/>
  <c r="AJ8" i="72"/>
  <c r="AK8" i="72"/>
  <c r="AL8" i="72"/>
  <c r="AM8" i="72"/>
  <c r="AN8" i="72"/>
  <c r="AO8" i="72"/>
  <c r="AP8" i="72"/>
  <c r="AQ8" i="72"/>
  <c r="AR8" i="72"/>
  <c r="AS8" i="72"/>
  <c r="AT8" i="72"/>
  <c r="AU8" i="72"/>
  <c r="AV8" i="72"/>
  <c r="AW8" i="72"/>
  <c r="AX8" i="72"/>
  <c r="AY8" i="72"/>
  <c r="AZ8" i="72"/>
  <c r="BB8" i="72"/>
  <c r="BA8" i="72"/>
  <c r="BA30" i="68"/>
  <c r="BB30" i="68"/>
  <c r="N9" i="280"/>
  <c r="L9" i="280"/>
  <c r="J9" i="280"/>
  <c r="H9" i="280"/>
  <c r="F9" i="280"/>
  <c r="D9" i="280"/>
  <c r="N8" i="280"/>
  <c r="L8" i="280"/>
  <c r="J8" i="280"/>
  <c r="H8" i="280"/>
  <c r="F8" i="280"/>
  <c r="D8" i="280"/>
  <c r="EV113" i="34"/>
  <c r="EW113" i="34"/>
  <c r="EX113" i="34"/>
  <c r="EY113" i="34"/>
  <c r="EZ113" i="34"/>
  <c r="FA113" i="34"/>
  <c r="H53" i="31"/>
  <c r="I53" i="31"/>
  <c r="J53" i="31"/>
  <c r="K53" i="31"/>
  <c r="L53" i="31"/>
  <c r="D53" i="31"/>
  <c r="E53" i="31"/>
  <c r="F53" i="31"/>
  <c r="G53" i="31"/>
  <c r="C53" i="31"/>
  <c r="H23" i="32"/>
  <c r="C23" i="32"/>
  <c r="H54" i="31"/>
  <c r="C54" i="31"/>
  <c r="C31" i="31"/>
  <c r="H31" i="31"/>
  <c r="AI27" i="67"/>
  <c r="AI9" i="66"/>
  <c r="AI10" i="66"/>
  <c r="AI11" i="66"/>
  <c r="N36" i="67"/>
  <c r="AI9" i="67"/>
  <c r="AI10" i="67"/>
  <c r="F37" i="66"/>
  <c r="G37" i="66"/>
  <c r="H37" i="66"/>
  <c r="J37" i="66"/>
  <c r="K37" i="66"/>
  <c r="L37" i="66"/>
  <c r="M37" i="66"/>
  <c r="N37" i="66"/>
  <c r="O37" i="66"/>
  <c r="P37" i="66"/>
  <c r="Q37" i="66"/>
  <c r="R37" i="66"/>
  <c r="S37" i="66"/>
  <c r="T37" i="66"/>
  <c r="U37" i="66"/>
  <c r="V37" i="66"/>
  <c r="W37" i="66"/>
  <c r="X37" i="66"/>
  <c r="Y37" i="66"/>
  <c r="Z37" i="66"/>
  <c r="AA37" i="66"/>
  <c r="AB37" i="66"/>
  <c r="AC37" i="66"/>
  <c r="AD37" i="66"/>
  <c r="AE37" i="66"/>
  <c r="AF37" i="66"/>
  <c r="AG37" i="66"/>
  <c r="AH37" i="66"/>
  <c r="C37" i="66"/>
  <c r="D37" i="66"/>
  <c r="I37" i="66"/>
  <c r="Q44" i="65"/>
  <c r="Z44" i="64"/>
  <c r="P11" i="63"/>
  <c r="P12" i="63"/>
  <c r="P13" i="63"/>
  <c r="P30" i="61"/>
  <c r="P31" i="61"/>
  <c r="P32" i="61"/>
  <c r="P33" i="61"/>
  <c r="P14" i="61"/>
  <c r="P15" i="61"/>
  <c r="P32" i="62"/>
  <c r="P33" i="62"/>
  <c r="P34" i="62"/>
  <c r="P35" i="62"/>
  <c r="P36" i="62"/>
  <c r="P37" i="62"/>
  <c r="P38" i="62"/>
  <c r="P32" i="60"/>
  <c r="P33" i="60"/>
  <c r="P34" i="60"/>
  <c r="P35" i="60"/>
  <c r="P36" i="60"/>
  <c r="P37" i="60"/>
  <c r="P38" i="60"/>
  <c r="P39" i="60"/>
  <c r="P40" i="60"/>
  <c r="P41" i="60"/>
  <c r="Q24" i="56"/>
  <c r="Q25" i="56"/>
  <c r="Q26" i="56"/>
  <c r="L24" i="56"/>
  <c r="L25" i="56"/>
  <c r="L26" i="56"/>
  <c r="L27" i="56"/>
  <c r="G24" i="56"/>
  <c r="G25" i="56"/>
  <c r="G26" i="56"/>
  <c r="G27" i="56"/>
  <c r="G14" i="56"/>
  <c r="Q14" i="56"/>
  <c r="L14" i="56"/>
  <c r="Q54" i="55"/>
  <c r="Q55" i="55"/>
  <c r="Q56" i="55"/>
  <c r="L54" i="55"/>
  <c r="L55" i="55"/>
  <c r="G54" i="55"/>
  <c r="G55" i="55"/>
  <c r="G56" i="55"/>
  <c r="Q36" i="55"/>
  <c r="Q37" i="55"/>
  <c r="Q38" i="55"/>
  <c r="L35" i="55"/>
  <c r="L36" i="55"/>
  <c r="L37" i="55"/>
  <c r="L38" i="55"/>
  <c r="L39" i="55"/>
  <c r="G36" i="55"/>
  <c r="G37" i="55"/>
  <c r="G38" i="55"/>
  <c r="Q21" i="55"/>
  <c r="Q22" i="55"/>
  <c r="L21" i="55"/>
  <c r="L22" i="55"/>
  <c r="G21" i="55"/>
  <c r="G22" i="55"/>
  <c r="F21" i="54"/>
  <c r="F22" i="54"/>
  <c r="F23" i="54"/>
  <c r="F24" i="54"/>
  <c r="F25" i="54"/>
  <c r="F26" i="54"/>
  <c r="C45" i="54"/>
  <c r="D33" i="54"/>
  <c r="E33" i="54"/>
  <c r="F33" i="54"/>
  <c r="G33" i="54"/>
  <c r="H33" i="54"/>
  <c r="C33" i="54"/>
  <c r="F28" i="54"/>
  <c r="G28" i="54"/>
  <c r="H28" i="54"/>
  <c r="D28" i="54"/>
  <c r="E28" i="54"/>
  <c r="C28" i="54"/>
  <c r="F12" i="54"/>
  <c r="F13" i="54"/>
  <c r="F14" i="54"/>
  <c r="F15" i="54"/>
  <c r="F8" i="54"/>
  <c r="G8" i="54"/>
  <c r="H8" i="54"/>
  <c r="D8" i="54"/>
  <c r="E8" i="54"/>
  <c r="C8" i="54"/>
  <c r="C25" i="54"/>
  <c r="C26" i="54"/>
  <c r="C27" i="54"/>
  <c r="C21" i="54"/>
  <c r="C22" i="54"/>
  <c r="C23" i="54"/>
  <c r="C12" i="54"/>
  <c r="C24" i="54"/>
  <c r="F27" i="54"/>
  <c r="F31" i="53"/>
  <c r="F32" i="53"/>
  <c r="F33" i="53"/>
  <c r="F34" i="53"/>
  <c r="C31" i="53"/>
  <c r="C32" i="53"/>
  <c r="C33" i="53"/>
  <c r="L10" i="52"/>
  <c r="L17" i="51"/>
  <c r="AU60" i="75" l="1"/>
  <c r="AU7" i="76" s="1"/>
  <c r="AU57" i="76" s="1"/>
  <c r="AV7" i="75"/>
  <c r="AV26" i="75"/>
  <c r="AV28" i="75"/>
  <c r="D61" i="50" l="1"/>
  <c r="D63" i="48"/>
  <c r="J60" i="48"/>
  <c r="D62"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1" i="48"/>
  <c r="E45" i="47"/>
  <c r="E38" i="47"/>
  <c r="E39" i="47"/>
  <c r="E47" i="46"/>
  <c r="E10" i="46"/>
  <c r="E47" i="45"/>
  <c r="E35" i="45"/>
  <c r="E36" i="45"/>
  <c r="E37" i="45"/>
  <c r="E38" i="45"/>
  <c r="E48" i="44"/>
  <c r="E10" i="44"/>
  <c r="I44" i="43"/>
  <c r="J44" i="43"/>
  <c r="K44" i="43"/>
  <c r="H44" i="43"/>
  <c r="D44" i="43"/>
  <c r="E44" i="43"/>
  <c r="F44" i="43"/>
  <c r="C44" i="43"/>
  <c r="D42" i="43"/>
  <c r="E42" i="43"/>
  <c r="F42" i="43"/>
  <c r="L41" i="43"/>
  <c r="G41" i="43"/>
  <c r="K40" i="43"/>
  <c r="L40" i="43" s="1"/>
  <c r="J40" i="43"/>
  <c r="I40" i="43"/>
  <c r="H40" i="43"/>
  <c r="F40" i="43"/>
  <c r="E40" i="43"/>
  <c r="D40" i="43"/>
  <c r="C40" i="43"/>
  <c r="G40" i="43" l="1"/>
  <c r="L11" i="43" l="1"/>
  <c r="L12" i="43"/>
  <c r="L13" i="43"/>
  <c r="L14" i="43"/>
  <c r="G11" i="43"/>
  <c r="G12" i="43"/>
  <c r="G13" i="43"/>
  <c r="L19" i="41" l="1"/>
  <c r="G19" i="41"/>
  <c r="D50" i="58"/>
  <c r="E50" i="58"/>
  <c r="F50" i="58"/>
  <c r="G50" i="58"/>
  <c r="H50" i="58"/>
  <c r="I50" i="58"/>
  <c r="J50" i="58"/>
  <c r="K50" i="58"/>
  <c r="L50" i="58"/>
  <c r="M50" i="58"/>
  <c r="N50" i="58"/>
  <c r="O50" i="58"/>
  <c r="P50" i="58"/>
  <c r="C50" i="58"/>
  <c r="P46" i="58"/>
  <c r="D13" i="15" l="1"/>
  <c r="C13" i="15"/>
  <c r="D8" i="15"/>
  <c r="C8" i="15"/>
  <c r="I44" i="37"/>
  <c r="H44" i="37"/>
  <c r="G44" i="37"/>
  <c r="E44" i="37"/>
  <c r="D44" i="37"/>
  <c r="C44" i="37"/>
  <c r="J41" i="37"/>
  <c r="F41" i="37"/>
  <c r="I40" i="37"/>
  <c r="J40" i="37" s="1"/>
  <c r="H40" i="37"/>
  <c r="G40" i="37"/>
  <c r="E40" i="37"/>
  <c r="F40" i="37" s="1"/>
  <c r="D40" i="37"/>
  <c r="C40" i="37"/>
  <c r="J39" i="37"/>
  <c r="F39" i="37"/>
  <c r="I38" i="37"/>
  <c r="J38" i="37" s="1"/>
  <c r="H38" i="37"/>
  <c r="G38" i="37"/>
  <c r="E38" i="37"/>
  <c r="D38" i="37"/>
  <c r="C38" i="37"/>
  <c r="F9" i="37"/>
  <c r="F10" i="37"/>
  <c r="F11" i="37"/>
  <c r="F12" i="37"/>
  <c r="F13" i="37"/>
  <c r="F14" i="37"/>
  <c r="F15" i="37"/>
  <c r="J13" i="37"/>
  <c r="J14" i="37"/>
  <c r="J20" i="36"/>
  <c r="F20" i="36"/>
  <c r="F38" i="37" l="1"/>
  <c r="H17" i="276" l="1"/>
  <c r="H16" i="276"/>
  <c r="H15" i="276"/>
  <c r="H14" i="276"/>
  <c r="G13" i="276"/>
  <c r="F13" i="276"/>
  <c r="E13" i="276"/>
  <c r="H12" i="276"/>
  <c r="H11" i="276"/>
  <c r="H9" i="276"/>
  <c r="H8" i="276"/>
  <c r="G7" i="276"/>
  <c r="F7" i="276"/>
  <c r="E7" i="276"/>
  <c r="H13" i="276" l="1"/>
  <c r="H7" i="276"/>
  <c r="D19" i="15" l="1"/>
  <c r="D10" i="17"/>
  <c r="D7" i="17"/>
  <c r="D14" i="17" l="1"/>
  <c r="C11" i="264"/>
  <c r="D16" i="185"/>
  <c r="E16" i="185"/>
  <c r="C16" i="185"/>
  <c r="D17" i="183"/>
  <c r="E17" i="183"/>
  <c r="F17" i="183"/>
  <c r="D14" i="181"/>
  <c r="C14" i="181"/>
  <c r="E18" i="180"/>
  <c r="F18" i="180"/>
  <c r="G18" i="180"/>
  <c r="H18" i="180"/>
  <c r="I18" i="180"/>
  <c r="D18" i="180"/>
  <c r="C9" i="169"/>
  <c r="D16" i="147"/>
  <c r="E16" i="147"/>
  <c r="F16" i="147"/>
  <c r="G16" i="147"/>
  <c r="H16" i="147"/>
  <c r="I16" i="147"/>
  <c r="J16" i="147"/>
  <c r="C16" i="147"/>
  <c r="D40" i="135"/>
  <c r="E40" i="135"/>
  <c r="F40" i="135"/>
  <c r="C40" i="135"/>
  <c r="D31" i="135"/>
  <c r="E31" i="135"/>
  <c r="F31" i="135"/>
  <c r="C31" i="135"/>
  <c r="D23" i="135"/>
  <c r="E23" i="135"/>
  <c r="F23" i="135"/>
  <c r="C23" i="135"/>
  <c r="C17" i="135"/>
  <c r="D17" i="135"/>
  <c r="E17" i="135"/>
  <c r="F17" i="135"/>
  <c r="F14" i="135"/>
  <c r="E14" i="135"/>
  <c r="D14" i="135"/>
  <c r="C14" i="135"/>
  <c r="F11" i="135"/>
  <c r="E11" i="135"/>
  <c r="D11" i="135"/>
  <c r="C11" i="135"/>
  <c r="D8" i="135"/>
  <c r="E8" i="135"/>
  <c r="F8" i="135"/>
  <c r="C8" i="135"/>
  <c r="D40" i="134"/>
  <c r="E40" i="134"/>
  <c r="F40" i="134"/>
  <c r="C40" i="134"/>
  <c r="D31" i="134"/>
  <c r="E31" i="134"/>
  <c r="F31" i="134"/>
  <c r="C31" i="134"/>
  <c r="C23" i="134"/>
  <c r="D17" i="134"/>
  <c r="E17" i="134"/>
  <c r="F17" i="134"/>
  <c r="C17" i="134"/>
  <c r="F14" i="134"/>
  <c r="E14" i="134"/>
  <c r="D14" i="134"/>
  <c r="C14" i="134"/>
  <c r="F11" i="134"/>
  <c r="E11" i="134"/>
  <c r="D11" i="134"/>
  <c r="C11" i="134"/>
  <c r="D8" i="134"/>
  <c r="E8" i="134"/>
  <c r="C8" i="134"/>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8" i="132"/>
  <c r="E9" i="129"/>
  <c r="E10" i="129"/>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8" i="129"/>
  <c r="E9" i="273"/>
  <c r="E10" i="273"/>
  <c r="E11" i="273"/>
  <c r="E12" i="273"/>
  <c r="E13" i="273"/>
  <c r="E14" i="273"/>
  <c r="E15" i="273"/>
  <c r="E16" i="273"/>
  <c r="E17" i="273"/>
  <c r="E18" i="273"/>
  <c r="E19" i="273"/>
  <c r="E20" i="273"/>
  <c r="E21" i="273"/>
  <c r="E22" i="273"/>
  <c r="E23" i="273"/>
  <c r="E24" i="273"/>
  <c r="E25" i="273"/>
  <c r="E26" i="273"/>
  <c r="E27" i="273"/>
  <c r="E28" i="273"/>
  <c r="E29" i="273"/>
  <c r="E30" i="273"/>
  <c r="E31" i="273"/>
  <c r="E32" i="273"/>
  <c r="E33" i="273"/>
  <c r="E34" i="273"/>
  <c r="E35" i="273"/>
  <c r="E8" i="273"/>
  <c r="AV19" i="75"/>
  <c r="AV60" i="75" s="1"/>
  <c r="AV7" i="76" s="1"/>
  <c r="AV57" i="76" s="1"/>
  <c r="AZ50" i="73"/>
  <c r="AY50" i="73"/>
  <c r="AY44" i="73"/>
  <c r="AZ43" i="73"/>
  <c r="AY43" i="73"/>
  <c r="AZ42" i="73"/>
  <c r="AY42" i="73"/>
  <c r="AZ38" i="73"/>
  <c r="AY38" i="73"/>
  <c r="AZ36" i="73"/>
  <c r="AY36" i="73"/>
  <c r="AZ29" i="73"/>
  <c r="AY29" i="73"/>
  <c r="AZ21" i="73"/>
  <c r="AY21" i="73"/>
  <c r="AZ18" i="73"/>
  <c r="AY18" i="73"/>
  <c r="AZ15" i="73"/>
  <c r="AY15" i="73"/>
  <c r="AZ8" i="73"/>
  <c r="AY8" i="73"/>
  <c r="AY93" i="72"/>
  <c r="AZ93" i="72"/>
  <c r="BA93" i="72"/>
  <c r="BB93" i="72"/>
  <c r="AY87" i="72"/>
  <c r="AZ86" i="72"/>
  <c r="AY86" i="72"/>
  <c r="AZ85" i="72"/>
  <c r="AY85" i="72"/>
  <c r="AZ81" i="72"/>
  <c r="AY81" i="72"/>
  <c r="AZ79" i="72"/>
  <c r="AY79" i="72"/>
  <c r="AZ77" i="72"/>
  <c r="AY77" i="72"/>
  <c r="AZ47" i="72"/>
  <c r="AY47" i="72"/>
  <c r="AZ41" i="72"/>
  <c r="AY41" i="72"/>
  <c r="AY83" i="72"/>
  <c r="AY92" i="72" s="1"/>
  <c r="AY60" i="71"/>
  <c r="AZ60" i="71"/>
  <c r="BA60" i="71"/>
  <c r="BB60" i="71"/>
  <c r="AZ53" i="71"/>
  <c r="AY53" i="71"/>
  <c r="AZ52" i="71"/>
  <c r="AY52" i="71"/>
  <c r="AZ48" i="71"/>
  <c r="AY48" i="71"/>
  <c r="AZ45" i="71"/>
  <c r="AY45" i="71"/>
  <c r="AZ54" i="71"/>
  <c r="AY54" i="71"/>
  <c r="AY67" i="70"/>
  <c r="AZ67" i="70"/>
  <c r="BA67" i="70"/>
  <c r="BB67" i="70"/>
  <c r="BA61" i="70"/>
  <c r="BB61" i="70"/>
  <c r="AZ59" i="70"/>
  <c r="AY59" i="70"/>
  <c r="AZ50" i="70"/>
  <c r="AY50" i="70"/>
  <c r="AZ48" i="70"/>
  <c r="AY48" i="70"/>
  <c r="AZ44" i="70"/>
  <c r="AY44" i="70"/>
  <c r="AZ38" i="70"/>
  <c r="AY38" i="70"/>
  <c r="AZ30" i="70"/>
  <c r="AY30" i="70"/>
  <c r="AZ17" i="70"/>
  <c r="AY17" i="70"/>
  <c r="AY57" i="70" s="1"/>
  <c r="AY60" i="70" s="1"/>
  <c r="AZ8" i="70"/>
  <c r="AZ57" i="70" s="1"/>
  <c r="AZ60" i="70" s="1"/>
  <c r="AY8" i="70"/>
  <c r="BA73" i="68"/>
  <c r="BB73" i="68"/>
  <c r="AY73" i="68"/>
  <c r="AZ73" i="68"/>
  <c r="BA67" i="68"/>
  <c r="BB67" i="68"/>
  <c r="AZ41" i="68"/>
  <c r="AY41" i="68"/>
  <c r="AZ37" i="68"/>
  <c r="AY37" i="68"/>
  <c r="AZ33" i="68"/>
  <c r="AY33" i="68"/>
  <c r="AZ30" i="68"/>
  <c r="AY30" i="68"/>
  <c r="AZ20" i="68"/>
  <c r="AY20" i="68"/>
  <c r="AZ16" i="68"/>
  <c r="AZ63" i="68" s="1"/>
  <c r="AZ65" i="68" s="1"/>
  <c r="AY16" i="68"/>
  <c r="AY63" i="68" s="1"/>
  <c r="AY65" i="68" s="1"/>
  <c r="AZ8" i="68"/>
  <c r="AY8" i="68"/>
  <c r="P51" i="61"/>
  <c r="P49" i="61" s="1"/>
  <c r="P50" i="61" s="1"/>
  <c r="O49" i="61"/>
  <c r="N49" i="61"/>
  <c r="M49" i="61"/>
  <c r="L49" i="61"/>
  <c r="K49" i="61"/>
  <c r="J49" i="61"/>
  <c r="I49" i="61"/>
  <c r="H49" i="61"/>
  <c r="G49" i="61"/>
  <c r="F49" i="61"/>
  <c r="E49" i="61"/>
  <c r="D49" i="61"/>
  <c r="C49" i="61"/>
  <c r="AZ44" i="73" l="1"/>
  <c r="AZ45" i="73" s="1"/>
  <c r="AZ87" i="72"/>
  <c r="AZ88" i="72" s="1"/>
  <c r="AY45" i="73"/>
  <c r="G8" i="134"/>
  <c r="G31" i="134"/>
  <c r="G40" i="134"/>
  <c r="G17" i="134"/>
  <c r="G14" i="134"/>
  <c r="G11" i="134"/>
  <c r="AZ83" i="72"/>
  <c r="AZ92" i="72" s="1"/>
  <c r="AY49" i="73"/>
  <c r="AY51" i="73" s="1"/>
  <c r="AY88" i="72"/>
  <c r="AZ49" i="73"/>
  <c r="AZ51" i="73" s="1"/>
  <c r="AY94" i="72"/>
  <c r="D50" i="61"/>
  <c r="H50" i="61"/>
  <c r="L50" i="61"/>
  <c r="E50" i="61"/>
  <c r="I50" i="61"/>
  <c r="M50" i="61"/>
  <c r="F50" i="61"/>
  <c r="J50" i="61"/>
  <c r="C50" i="61"/>
  <c r="G50" i="61"/>
  <c r="K50" i="61"/>
  <c r="O50" i="61"/>
  <c r="N50" i="61"/>
  <c r="AZ94" i="72"/>
  <c r="AY55" i="71"/>
  <c r="AZ55" i="71"/>
  <c r="C41" i="62"/>
  <c r="D41" i="62"/>
  <c r="E41" i="62"/>
  <c r="F41" i="62"/>
  <c r="G41" i="62"/>
  <c r="H41" i="62"/>
  <c r="I41" i="62"/>
  <c r="J41" i="62"/>
  <c r="K41" i="62"/>
  <c r="L41" i="62"/>
  <c r="M41" i="62"/>
  <c r="N41" i="62"/>
  <c r="O41" i="62"/>
  <c r="C46" i="54"/>
  <c r="F35" i="54"/>
  <c r="C43" i="54"/>
  <c r="E62" i="48"/>
  <c r="F62" i="48"/>
  <c r="G62" i="48"/>
  <c r="H62" i="48"/>
  <c r="I62" i="48"/>
  <c r="C62" i="48"/>
  <c r="E46" i="47"/>
  <c r="E44" i="47"/>
  <c r="E27" i="47"/>
  <c r="E28" i="47"/>
  <c r="E29" i="47"/>
  <c r="E30" i="47"/>
  <c r="E31" i="47"/>
  <c r="E32" i="47"/>
  <c r="E33" i="47"/>
  <c r="E34" i="47"/>
  <c r="E35" i="47"/>
  <c r="E36" i="47"/>
  <c r="E37" i="47"/>
  <c r="E40" i="47"/>
  <c r="E26" i="47"/>
  <c r="E9" i="47"/>
  <c r="E10" i="47"/>
  <c r="E11" i="47"/>
  <c r="E12" i="47"/>
  <c r="E13" i="47"/>
  <c r="E14" i="47"/>
  <c r="E15" i="47"/>
  <c r="E16" i="47"/>
  <c r="E17" i="47"/>
  <c r="E18" i="47"/>
  <c r="E19" i="47"/>
  <c r="E20" i="47"/>
  <c r="E21" i="47"/>
  <c r="E8" i="47"/>
  <c r="E14" i="45"/>
  <c r="C82" i="44"/>
  <c r="D82" i="44"/>
  <c r="C80" i="46"/>
  <c r="D80" i="46"/>
  <c r="E81" i="44"/>
  <c r="E80" i="44"/>
  <c r="E79" i="46"/>
  <c r="E79" i="44"/>
  <c r="E78" i="46"/>
  <c r="E78" i="44"/>
  <c r="E77" i="46"/>
  <c r="E77" i="44"/>
  <c r="E76" i="46"/>
  <c r="E76" i="44"/>
  <c r="E75" i="46"/>
  <c r="E75" i="44"/>
  <c r="E74" i="46"/>
  <c r="C71" i="44"/>
  <c r="D71" i="44"/>
  <c r="C70" i="46"/>
  <c r="D70" i="46"/>
  <c r="E68" i="44"/>
  <c r="E69" i="44"/>
  <c r="E70" i="44"/>
  <c r="E67" i="46"/>
  <c r="E68" i="46"/>
  <c r="E69" i="46"/>
  <c r="E67" i="44"/>
  <c r="E66" i="46"/>
  <c r="C63" i="44"/>
  <c r="D63" i="44"/>
  <c r="C62" i="46"/>
  <c r="D62" i="46"/>
  <c r="E59" i="44"/>
  <c r="E60" i="44"/>
  <c r="E61" i="44"/>
  <c r="E62" i="44"/>
  <c r="E59" i="46"/>
  <c r="E60" i="46"/>
  <c r="E61" i="46"/>
  <c r="E58" i="44"/>
  <c r="E58" i="46"/>
  <c r="E54" i="44"/>
  <c r="E55" i="44" s="1"/>
  <c r="E54" i="46"/>
  <c r="E55" i="46" s="1"/>
  <c r="D55" i="44"/>
  <c r="D55" i="46"/>
  <c r="C55" i="44"/>
  <c r="C55" i="46"/>
  <c r="D50" i="46"/>
  <c r="C50" i="46"/>
  <c r="E18" i="46"/>
  <c r="E19" i="46"/>
  <c r="E20" i="46"/>
  <c r="E21" i="46"/>
  <c r="E22" i="46"/>
  <c r="E23" i="46"/>
  <c r="E24" i="46"/>
  <c r="E25" i="46"/>
  <c r="E26" i="46"/>
  <c r="E27" i="46"/>
  <c r="E28" i="46"/>
  <c r="E29" i="46"/>
  <c r="E30" i="46"/>
  <c r="E31" i="46"/>
  <c r="E32" i="46"/>
  <c r="E33" i="46"/>
  <c r="E34" i="46"/>
  <c r="E35" i="46"/>
  <c r="E36" i="46"/>
  <c r="E37" i="46"/>
  <c r="E38" i="46"/>
  <c r="E39" i="46"/>
  <c r="E40" i="46"/>
  <c r="E41" i="46"/>
  <c r="E42" i="46"/>
  <c r="E43" i="46"/>
  <c r="E44" i="46"/>
  <c r="E45" i="46"/>
  <c r="E46" i="46"/>
  <c r="E48" i="46"/>
  <c r="E49" i="46"/>
  <c r="E17" i="46"/>
  <c r="C14" i="46"/>
  <c r="D14" i="46"/>
  <c r="E11" i="46"/>
  <c r="E12" i="46"/>
  <c r="E13" i="46"/>
  <c r="E9" i="46"/>
  <c r="L43" i="43"/>
  <c r="L42" i="43"/>
  <c r="L39" i="43"/>
  <c r="L38" i="43"/>
  <c r="L37" i="43"/>
  <c r="L36" i="43"/>
  <c r="L35" i="43"/>
  <c r="L34" i="43"/>
  <c r="L33" i="43"/>
  <c r="L32" i="43"/>
  <c r="L31" i="43"/>
  <c r="L29" i="43"/>
  <c r="L28" i="43"/>
  <c r="L26" i="43"/>
  <c r="L25" i="43"/>
  <c r="L18" i="43"/>
  <c r="L19" i="43"/>
  <c r="L20" i="43"/>
  <c r="L21" i="43"/>
  <c r="L22" i="43"/>
  <c r="L23" i="43"/>
  <c r="L24" i="43"/>
  <c r="L16" i="43"/>
  <c r="L15" i="43"/>
  <c r="L10" i="43"/>
  <c r="G14" i="43"/>
  <c r="G15" i="43"/>
  <c r="G16" i="43"/>
  <c r="G24" i="43"/>
  <c r="G23" i="43"/>
  <c r="G22" i="43"/>
  <c r="G21" i="43"/>
  <c r="G20" i="43"/>
  <c r="G19" i="43"/>
  <c r="G18" i="43"/>
  <c r="G25" i="43"/>
  <c r="G26" i="43"/>
  <c r="G28" i="43"/>
  <c r="G29" i="43"/>
  <c r="G31" i="43"/>
  <c r="G32" i="43"/>
  <c r="G33" i="43"/>
  <c r="G34" i="43"/>
  <c r="G35" i="43"/>
  <c r="G36" i="43"/>
  <c r="G37" i="43"/>
  <c r="G38" i="43"/>
  <c r="G39" i="43"/>
  <c r="G43" i="43"/>
  <c r="G10" i="43"/>
  <c r="AY46" i="73" l="1"/>
  <c r="AY56" i="71"/>
  <c r="AY55" i="73"/>
  <c r="AZ55" i="73"/>
  <c r="AY89" i="72"/>
  <c r="AY52" i="73"/>
  <c r="AY98" i="72"/>
  <c r="AZ98" i="72"/>
  <c r="E70" i="46"/>
  <c r="E80" i="46"/>
  <c r="E62" i="46"/>
  <c r="E14" i="46"/>
  <c r="E50" i="46"/>
  <c r="E71" i="44"/>
  <c r="E82" i="44"/>
  <c r="E63" i="44"/>
  <c r="AY95" i="72"/>
  <c r="L57" i="41"/>
  <c r="L56" i="41"/>
  <c r="L55" i="41"/>
  <c r="L53" i="41"/>
  <c r="L52" i="41"/>
  <c r="L51" i="41"/>
  <c r="L50" i="41"/>
  <c r="L48" i="41"/>
  <c r="L47" i="41"/>
  <c r="L45" i="41"/>
  <c r="L44" i="41"/>
  <c r="L42" i="41"/>
  <c r="L41" i="41"/>
  <c r="L40" i="41"/>
  <c r="L39" i="41"/>
  <c r="L38" i="41"/>
  <c r="L37" i="41"/>
  <c r="L36" i="41"/>
  <c r="L35" i="41"/>
  <c r="L34" i="41"/>
  <c r="L33" i="41"/>
  <c r="L32" i="41"/>
  <c r="L30" i="41"/>
  <c r="L29" i="41"/>
  <c r="L28" i="41"/>
  <c r="L27" i="41"/>
  <c r="L26" i="41"/>
  <c r="L25" i="41"/>
  <c r="L24" i="41"/>
  <c r="L22" i="41"/>
  <c r="L21" i="41"/>
  <c r="L20" i="41"/>
  <c r="L18" i="41"/>
  <c r="L17" i="41"/>
  <c r="L16" i="41"/>
  <c r="L15" i="41"/>
  <c r="L14" i="41"/>
  <c r="L13" i="41"/>
  <c r="L12" i="41"/>
  <c r="L11" i="41"/>
  <c r="L10" i="41"/>
  <c r="G11" i="41"/>
  <c r="G12" i="41"/>
  <c r="G13" i="41"/>
  <c r="G14" i="41"/>
  <c r="G15" i="41"/>
  <c r="G16" i="41"/>
  <c r="G17" i="41"/>
  <c r="G18" i="41"/>
  <c r="G20" i="41"/>
  <c r="G21" i="41"/>
  <c r="G22" i="41"/>
  <c r="G24" i="41"/>
  <c r="G25" i="41"/>
  <c r="G26" i="41"/>
  <c r="G27" i="41"/>
  <c r="G28" i="41"/>
  <c r="G29" i="41"/>
  <c r="G30" i="41"/>
  <c r="G32" i="41"/>
  <c r="G33" i="41"/>
  <c r="G34" i="41"/>
  <c r="G35" i="41"/>
  <c r="G36" i="41"/>
  <c r="G37" i="41"/>
  <c r="G38" i="41"/>
  <c r="G39" i="41"/>
  <c r="G40" i="41"/>
  <c r="G41" i="41"/>
  <c r="G42" i="41"/>
  <c r="G44" i="41"/>
  <c r="G45" i="41"/>
  <c r="G47" i="41"/>
  <c r="G48" i="41"/>
  <c r="G50" i="41"/>
  <c r="G51" i="41"/>
  <c r="G52" i="41"/>
  <c r="G53" i="41"/>
  <c r="G55" i="41"/>
  <c r="G56" i="41"/>
  <c r="G57" i="41"/>
  <c r="G10" i="41"/>
  <c r="J43" i="37"/>
  <c r="J37" i="37"/>
  <c r="J36" i="37"/>
  <c r="J35" i="37"/>
  <c r="J34" i="37"/>
  <c r="J33" i="37"/>
  <c r="J32" i="37"/>
  <c r="J31" i="37"/>
  <c r="J30" i="37"/>
  <c r="J29" i="37"/>
  <c r="J27" i="37"/>
  <c r="J26" i="37"/>
  <c r="J24" i="37"/>
  <c r="J23" i="37"/>
  <c r="J22" i="37"/>
  <c r="J21" i="37"/>
  <c r="J20" i="37"/>
  <c r="J19" i="37"/>
  <c r="J18" i="37"/>
  <c r="J17" i="37"/>
  <c r="J15" i="37"/>
  <c r="J12" i="37"/>
  <c r="J11" i="37"/>
  <c r="J10" i="37"/>
  <c r="J9" i="37"/>
  <c r="F17" i="37"/>
  <c r="F18" i="37"/>
  <c r="F19" i="37"/>
  <c r="F20" i="37"/>
  <c r="F21" i="37"/>
  <c r="F22" i="37"/>
  <c r="F23" i="37"/>
  <c r="F24" i="37"/>
  <c r="F26" i="37"/>
  <c r="F27" i="37"/>
  <c r="F29" i="37"/>
  <c r="F30" i="37"/>
  <c r="F31" i="37"/>
  <c r="F32" i="37"/>
  <c r="F33" i="37"/>
  <c r="F34" i="37"/>
  <c r="F35" i="37"/>
  <c r="F36" i="37"/>
  <c r="F37" i="37"/>
  <c r="F43" i="37"/>
  <c r="J56" i="36"/>
  <c r="J54" i="36"/>
  <c r="J55" i="36"/>
  <c r="J52" i="36"/>
  <c r="J51" i="36"/>
  <c r="J50" i="36"/>
  <c r="J49" i="36"/>
  <c r="J47" i="36"/>
  <c r="J46" i="36"/>
  <c r="J44" i="36"/>
  <c r="J43" i="36"/>
  <c r="J41" i="36"/>
  <c r="J40" i="36"/>
  <c r="J39" i="36"/>
  <c r="J38" i="36"/>
  <c r="J37" i="36"/>
  <c r="J36" i="36"/>
  <c r="J35" i="36"/>
  <c r="J34" i="36"/>
  <c r="J33" i="36"/>
  <c r="J32" i="36"/>
  <c r="J31" i="36"/>
  <c r="J29" i="36"/>
  <c r="J28" i="36"/>
  <c r="J27" i="36"/>
  <c r="J26" i="36"/>
  <c r="J25" i="36"/>
  <c r="J24" i="36"/>
  <c r="J23" i="36"/>
  <c r="J21" i="36"/>
  <c r="J19" i="36"/>
  <c r="J18" i="36"/>
  <c r="J17" i="36"/>
  <c r="J16" i="36"/>
  <c r="J15" i="36"/>
  <c r="J14" i="36"/>
  <c r="J13" i="36"/>
  <c r="J12" i="36"/>
  <c r="J11" i="36"/>
  <c r="J10" i="36"/>
  <c r="J9" i="36"/>
  <c r="F23" i="36"/>
  <c r="F24" i="36"/>
  <c r="F25" i="36"/>
  <c r="F26" i="36"/>
  <c r="F27" i="36"/>
  <c r="F28" i="36"/>
  <c r="F29" i="36"/>
  <c r="F31" i="36"/>
  <c r="F32" i="36"/>
  <c r="F33" i="36"/>
  <c r="F34" i="36"/>
  <c r="F35" i="36"/>
  <c r="F36" i="36"/>
  <c r="F37" i="36"/>
  <c r="F38" i="36"/>
  <c r="F39" i="36"/>
  <c r="F40" i="36"/>
  <c r="F41" i="36"/>
  <c r="F43" i="36"/>
  <c r="F44" i="36"/>
  <c r="F46" i="36"/>
  <c r="F47" i="36"/>
  <c r="F49" i="36"/>
  <c r="F50" i="36"/>
  <c r="F51" i="36"/>
  <c r="F52" i="36"/>
  <c r="F55" i="36"/>
  <c r="F54" i="36"/>
  <c r="F56" i="36"/>
  <c r="F10" i="36"/>
  <c r="F11" i="36"/>
  <c r="F12" i="36"/>
  <c r="F13" i="36"/>
  <c r="F14" i="36"/>
  <c r="F15" i="36"/>
  <c r="F16" i="36"/>
  <c r="F17" i="36"/>
  <c r="F18" i="36"/>
  <c r="F19" i="36"/>
  <c r="F21" i="36"/>
  <c r="F9" i="36"/>
  <c r="EX8" i="34"/>
  <c r="EX139" i="34" s="1"/>
  <c r="EW8" i="34"/>
  <c r="EW139" i="34" s="1"/>
  <c r="EV8" i="34"/>
  <c r="EV139" i="34" s="1"/>
  <c r="EU139" i="34"/>
  <c r="EU113" i="34"/>
  <c r="ET113" i="34"/>
  <c r="ES113" i="34"/>
  <c r="EU8" i="34"/>
  <c r="ET8" i="34"/>
  <c r="ET139" i="34" s="1"/>
  <c r="ES8" i="34"/>
  <c r="ES139" i="34" s="1"/>
  <c r="AY56" i="73" l="1"/>
  <c r="AY99" i="72"/>
  <c r="G18" i="29" l="1"/>
  <c r="G17" i="29"/>
  <c r="G16" i="29"/>
  <c r="G15" i="29"/>
  <c r="G10" i="29"/>
  <c r="G11" i="29"/>
  <c r="G12" i="29"/>
  <c r="G13" i="29"/>
  <c r="G9" i="29"/>
  <c r="H17" i="28"/>
  <c r="H16" i="28"/>
  <c r="H15" i="28"/>
  <c r="H14" i="28"/>
  <c r="H9" i="28"/>
  <c r="H10" i="28"/>
  <c r="H11" i="28"/>
  <c r="H12" i="28"/>
  <c r="H8" i="28"/>
  <c r="D33" i="31"/>
  <c r="E33" i="31"/>
  <c r="F33" i="31"/>
  <c r="G33" i="31"/>
  <c r="I33" i="31"/>
  <c r="J33" i="31"/>
  <c r="K33" i="31"/>
  <c r="L33" i="31"/>
  <c r="I9" i="31"/>
  <c r="J9" i="31"/>
  <c r="K9" i="31"/>
  <c r="L9" i="31"/>
  <c r="D9" i="31"/>
  <c r="E9" i="31"/>
  <c r="F9" i="31"/>
  <c r="G9" i="31"/>
  <c r="C10" i="31"/>
  <c r="F14" i="29"/>
  <c r="D24" i="15" s="1"/>
  <c r="D25" i="15" s="1"/>
  <c r="E14" i="29"/>
  <c r="G14" i="29" l="1"/>
  <c r="C11" i="272"/>
  <c r="C35" i="270"/>
  <c r="I36" i="273" l="1"/>
  <c r="H36" i="273"/>
  <c r="G36" i="273"/>
  <c r="F36" i="273"/>
  <c r="E36" i="273"/>
  <c r="D36" i="273"/>
  <c r="C36" i="273"/>
  <c r="E8" i="29" l="1"/>
  <c r="F8" i="29"/>
  <c r="G8" i="29"/>
  <c r="J10" i="223" l="1"/>
  <c r="J9" i="223"/>
  <c r="J8" i="223"/>
  <c r="F11" i="208" l="1"/>
  <c r="D11" i="208"/>
  <c r="C11" i="208"/>
  <c r="F7" i="208"/>
  <c r="D7" i="208"/>
  <c r="C7" i="208"/>
  <c r="F20" i="206"/>
  <c r="D20" i="206"/>
  <c r="C20" i="206"/>
  <c r="F14" i="206"/>
  <c r="D14" i="206"/>
  <c r="C14" i="206"/>
  <c r="F8" i="206"/>
  <c r="D8" i="206"/>
  <c r="C8" i="206"/>
  <c r="F17" i="208" l="1"/>
  <c r="C7" i="206"/>
  <c r="C26" i="206" s="1"/>
  <c r="D7" i="206"/>
  <c r="D26" i="206" s="1"/>
  <c r="D17" i="208"/>
  <c r="E11" i="208"/>
  <c r="E7" i="208"/>
  <c r="C17" i="208"/>
  <c r="E14" i="206"/>
  <c r="E20" i="206"/>
  <c r="E8" i="206"/>
  <c r="F7" i="206"/>
  <c r="F26" i="206" s="1"/>
  <c r="D24" i="172"/>
  <c r="C24" i="172"/>
  <c r="C18" i="171"/>
  <c r="C23" i="170"/>
  <c r="D19" i="168"/>
  <c r="C19" i="168"/>
  <c r="E7" i="167"/>
  <c r="E9" i="167"/>
  <c r="D10" i="167"/>
  <c r="E8" i="167"/>
  <c r="E17" i="208" l="1"/>
  <c r="F18" i="208" s="1"/>
  <c r="E7" i="206"/>
  <c r="E26" i="206" s="1"/>
  <c r="F27" i="206" s="1"/>
  <c r="C10" i="167"/>
  <c r="E10" i="167" s="1"/>
  <c r="C14" i="165"/>
  <c r="H18" i="163" l="1"/>
  <c r="G18" i="163"/>
  <c r="F18" i="163"/>
  <c r="E18" i="163"/>
  <c r="C18" i="163"/>
  <c r="D18" i="163"/>
  <c r="C38" i="162"/>
  <c r="E42" i="157"/>
  <c r="D42" i="157"/>
  <c r="C42" i="157"/>
  <c r="C12" i="160" l="1"/>
  <c r="F16" i="146"/>
  <c r="C67" i="144"/>
  <c r="D14" i="143"/>
  <c r="F45" i="137"/>
  <c r="E44" i="137"/>
  <c r="G44" i="137" s="1"/>
  <c r="E43" i="137"/>
  <c r="G43" i="137" s="1"/>
  <c r="E42" i="137"/>
  <c r="G42" i="137" s="1"/>
  <c r="E41" i="137"/>
  <c r="D40" i="137"/>
  <c r="C40" i="137"/>
  <c r="E39" i="137"/>
  <c r="G39" i="137" s="1"/>
  <c r="E38" i="137"/>
  <c r="G38" i="137" s="1"/>
  <c r="E37" i="137"/>
  <c r="G37" i="137" s="1"/>
  <c r="E36" i="137"/>
  <c r="G36" i="137" s="1"/>
  <c r="E35" i="137"/>
  <c r="G35" i="137" s="1"/>
  <c r="E34" i="137"/>
  <c r="G34" i="137" s="1"/>
  <c r="E33" i="137"/>
  <c r="G33" i="137" s="1"/>
  <c r="E32" i="137"/>
  <c r="G32" i="137" s="1"/>
  <c r="E30" i="137"/>
  <c r="G30" i="137" s="1"/>
  <c r="E29" i="137"/>
  <c r="G29" i="137" s="1"/>
  <c r="E28" i="137"/>
  <c r="G28" i="137" s="1"/>
  <c r="E27" i="137"/>
  <c r="G27" i="137" s="1"/>
  <c r="E26" i="137"/>
  <c r="G26" i="137" s="1"/>
  <c r="E25" i="137"/>
  <c r="G25" i="137" s="1"/>
  <c r="E24" i="137"/>
  <c r="G24" i="137" s="1"/>
  <c r="D23" i="137"/>
  <c r="C23" i="137"/>
  <c r="E21" i="137"/>
  <c r="G21" i="137" s="1"/>
  <c r="E20" i="137"/>
  <c r="G20" i="137" s="1"/>
  <c r="E19" i="137"/>
  <c r="G19" i="137" s="1"/>
  <c r="E18" i="137"/>
  <c r="G18" i="137" s="1"/>
  <c r="D17" i="137"/>
  <c r="C17" i="137"/>
  <c r="E16" i="137"/>
  <c r="G16" i="137" s="1"/>
  <c r="E15" i="137"/>
  <c r="G15" i="137" s="1"/>
  <c r="D14" i="137"/>
  <c r="C14" i="137"/>
  <c r="E13" i="137"/>
  <c r="G13" i="137" s="1"/>
  <c r="E12" i="137"/>
  <c r="G12" i="137" s="1"/>
  <c r="D11" i="137"/>
  <c r="C11" i="137"/>
  <c r="E10" i="137"/>
  <c r="G10" i="137" s="1"/>
  <c r="E9" i="137"/>
  <c r="G9" i="137" s="1"/>
  <c r="D8" i="137"/>
  <c r="C8" i="137"/>
  <c r="F45" i="136"/>
  <c r="E44" i="136"/>
  <c r="G44" i="136" s="1"/>
  <c r="E43" i="136"/>
  <c r="G43" i="136" s="1"/>
  <c r="E42" i="136"/>
  <c r="G42" i="136" s="1"/>
  <c r="E41" i="136"/>
  <c r="G41" i="136" s="1"/>
  <c r="D40" i="136"/>
  <c r="C40" i="136"/>
  <c r="E39" i="136"/>
  <c r="G39" i="136" s="1"/>
  <c r="E38" i="136"/>
  <c r="G38" i="136" s="1"/>
  <c r="E37" i="136"/>
  <c r="G37" i="136" s="1"/>
  <c r="E36" i="136"/>
  <c r="G36" i="136" s="1"/>
  <c r="E35" i="136"/>
  <c r="G35" i="136" s="1"/>
  <c r="E34" i="136"/>
  <c r="G34" i="136" s="1"/>
  <c r="E33" i="136"/>
  <c r="G33" i="136" s="1"/>
  <c r="E32" i="136"/>
  <c r="G32" i="136" s="1"/>
  <c r="D31" i="136"/>
  <c r="C31" i="136"/>
  <c r="E31" i="136" s="1"/>
  <c r="E30" i="136"/>
  <c r="G30" i="136" s="1"/>
  <c r="E29" i="136"/>
  <c r="G29" i="136" s="1"/>
  <c r="E28" i="136"/>
  <c r="G28" i="136" s="1"/>
  <c r="E27" i="136"/>
  <c r="G27" i="136" s="1"/>
  <c r="E26" i="136"/>
  <c r="G26" i="136" s="1"/>
  <c r="E25" i="136"/>
  <c r="G25" i="136" s="1"/>
  <c r="E24" i="136"/>
  <c r="G24" i="136" s="1"/>
  <c r="D23" i="136"/>
  <c r="C23" i="136"/>
  <c r="E22" i="136"/>
  <c r="G22" i="136" s="1"/>
  <c r="E21" i="136"/>
  <c r="G21" i="136" s="1"/>
  <c r="E20" i="136"/>
  <c r="G20" i="136" s="1"/>
  <c r="E19" i="136"/>
  <c r="G19" i="136" s="1"/>
  <c r="E18" i="136"/>
  <c r="G18" i="136" s="1"/>
  <c r="D17" i="136"/>
  <c r="C17" i="136"/>
  <c r="E16" i="136"/>
  <c r="G16" i="136" s="1"/>
  <c r="E15" i="136"/>
  <c r="G15" i="136" s="1"/>
  <c r="D14" i="136"/>
  <c r="C14" i="136"/>
  <c r="E13" i="136"/>
  <c r="G13" i="136" s="1"/>
  <c r="E12" i="136"/>
  <c r="G12" i="136" s="1"/>
  <c r="D11" i="136"/>
  <c r="C11" i="136"/>
  <c r="G10" i="136"/>
  <c r="G9" i="136"/>
  <c r="D8" i="136"/>
  <c r="C8" i="136"/>
  <c r="H44" i="135"/>
  <c r="H43" i="135"/>
  <c r="H42" i="135"/>
  <c r="H39" i="135"/>
  <c r="H38" i="135"/>
  <c r="H37" i="135"/>
  <c r="H36" i="135"/>
  <c r="H35" i="135"/>
  <c r="H34" i="135"/>
  <c r="H33" i="135"/>
  <c r="H32" i="135"/>
  <c r="H30" i="135"/>
  <c r="H29" i="135"/>
  <c r="H28" i="135"/>
  <c r="H27" i="135"/>
  <c r="H26" i="135"/>
  <c r="H25" i="135"/>
  <c r="H22" i="135"/>
  <c r="H20" i="135"/>
  <c r="H19" i="135"/>
  <c r="H18" i="135"/>
  <c r="H16" i="135"/>
  <c r="H13" i="135"/>
  <c r="H12" i="135"/>
  <c r="F45" i="135"/>
  <c r="E45" i="135"/>
  <c r="D45" i="135"/>
  <c r="C45" i="135"/>
  <c r="H10" i="135"/>
  <c r="H44" i="134"/>
  <c r="H43" i="134"/>
  <c r="H42" i="134"/>
  <c r="H41" i="134"/>
  <c r="H40" i="134"/>
  <c r="H39" i="134"/>
  <c r="H38" i="134"/>
  <c r="H37" i="134"/>
  <c r="H36" i="134"/>
  <c r="H35" i="134"/>
  <c r="H34" i="134"/>
  <c r="H33" i="134"/>
  <c r="H32" i="134"/>
  <c r="H31" i="134"/>
  <c r="H30" i="134"/>
  <c r="H29" i="134"/>
  <c r="H28" i="134"/>
  <c r="H27" i="134"/>
  <c r="H26" i="134"/>
  <c r="H25" i="134"/>
  <c r="H24" i="134"/>
  <c r="H23" i="134"/>
  <c r="H22" i="134"/>
  <c r="H20" i="134"/>
  <c r="H19" i="134"/>
  <c r="H18" i="134"/>
  <c r="H17" i="134"/>
  <c r="H16" i="134"/>
  <c r="H15" i="134"/>
  <c r="H14" i="134"/>
  <c r="H12" i="134"/>
  <c r="F45" i="134"/>
  <c r="E45" i="134"/>
  <c r="D45" i="134"/>
  <c r="C45" i="134"/>
  <c r="H10" i="134"/>
  <c r="H9" i="134"/>
  <c r="H8" i="134"/>
  <c r="G37" i="133"/>
  <c r="F37" i="133"/>
  <c r="D37" i="133"/>
  <c r="C37" i="133"/>
  <c r="E36" i="133"/>
  <c r="E35" i="133"/>
  <c r="E34" i="133"/>
  <c r="E33" i="133"/>
  <c r="E32" i="133"/>
  <c r="E31" i="133"/>
  <c r="E30" i="133"/>
  <c r="E29" i="133"/>
  <c r="E28" i="133"/>
  <c r="E27" i="133"/>
  <c r="E26" i="133"/>
  <c r="E25" i="133"/>
  <c r="E24" i="133"/>
  <c r="E23" i="133"/>
  <c r="E22" i="133"/>
  <c r="E21" i="133"/>
  <c r="E20" i="133"/>
  <c r="E19" i="133"/>
  <c r="E18" i="133"/>
  <c r="E17" i="133"/>
  <c r="E16" i="133"/>
  <c r="E15" i="133"/>
  <c r="E14" i="133"/>
  <c r="E13" i="133"/>
  <c r="E12" i="133"/>
  <c r="E11" i="133"/>
  <c r="E10" i="133"/>
  <c r="E9" i="133"/>
  <c r="E8" i="133"/>
  <c r="G37" i="132"/>
  <c r="F37" i="132"/>
  <c r="E37" i="132"/>
  <c r="D37" i="132"/>
  <c r="C37" i="132"/>
  <c r="I38" i="130"/>
  <c r="H38" i="130"/>
  <c r="G38" i="130"/>
  <c r="F38" i="130"/>
  <c r="D38" i="130"/>
  <c r="C38" i="130"/>
  <c r="E37" i="130"/>
  <c r="E36" i="130"/>
  <c r="E35" i="130"/>
  <c r="E34" i="130"/>
  <c r="E33" i="130"/>
  <c r="E32" i="130"/>
  <c r="E31" i="130"/>
  <c r="E30" i="130"/>
  <c r="E29" i="130"/>
  <c r="E28" i="130"/>
  <c r="E27" i="130"/>
  <c r="E26" i="130"/>
  <c r="E25" i="130"/>
  <c r="E24" i="130"/>
  <c r="E23" i="130"/>
  <c r="E22" i="130"/>
  <c r="E21" i="130"/>
  <c r="E20" i="130"/>
  <c r="E19" i="130"/>
  <c r="E18" i="130"/>
  <c r="E17" i="130"/>
  <c r="E16" i="130"/>
  <c r="E15" i="130"/>
  <c r="E14" i="130"/>
  <c r="E13" i="130"/>
  <c r="E12" i="130"/>
  <c r="E11" i="130"/>
  <c r="E10" i="130"/>
  <c r="E9" i="130"/>
  <c r="E8" i="130"/>
  <c r="I38" i="129"/>
  <c r="H38" i="129"/>
  <c r="G38" i="129"/>
  <c r="F38" i="129"/>
  <c r="E38" i="129"/>
  <c r="D38" i="129"/>
  <c r="C38" i="129"/>
  <c r="I36" i="127"/>
  <c r="H36" i="127"/>
  <c r="G36" i="127"/>
  <c r="F36" i="127"/>
  <c r="D36" i="127"/>
  <c r="C36" i="127"/>
  <c r="E35" i="127"/>
  <c r="E34" i="127"/>
  <c r="E33" i="127"/>
  <c r="E32" i="127"/>
  <c r="E31" i="127"/>
  <c r="E30" i="127"/>
  <c r="E29" i="127"/>
  <c r="E28" i="127"/>
  <c r="E27" i="127"/>
  <c r="E26" i="127"/>
  <c r="E25" i="127"/>
  <c r="E24" i="127"/>
  <c r="E23" i="127"/>
  <c r="E22" i="127"/>
  <c r="E21" i="127"/>
  <c r="E20" i="127"/>
  <c r="E19" i="127"/>
  <c r="E18" i="127"/>
  <c r="E17" i="127"/>
  <c r="E16" i="127"/>
  <c r="E15" i="127"/>
  <c r="E14" i="127"/>
  <c r="E13" i="127"/>
  <c r="E12" i="127"/>
  <c r="E11" i="127"/>
  <c r="E10" i="127"/>
  <c r="E9" i="127"/>
  <c r="E8" i="127"/>
  <c r="G38" i="124"/>
  <c r="F38" i="124"/>
  <c r="E38" i="124"/>
  <c r="D38" i="124"/>
  <c r="C38" i="124"/>
  <c r="H37" i="124"/>
  <c r="H36" i="124"/>
  <c r="H35" i="124"/>
  <c r="H34" i="124"/>
  <c r="H33" i="124"/>
  <c r="H32" i="124"/>
  <c r="H31" i="124"/>
  <c r="H30" i="124"/>
  <c r="H29" i="124"/>
  <c r="H28" i="124"/>
  <c r="H27" i="124"/>
  <c r="H26" i="124"/>
  <c r="H25" i="124"/>
  <c r="H24" i="124"/>
  <c r="H23" i="124"/>
  <c r="H22" i="124"/>
  <c r="H21" i="124"/>
  <c r="H20" i="124"/>
  <c r="H19" i="124"/>
  <c r="H18" i="124"/>
  <c r="H17" i="124"/>
  <c r="H16" i="124"/>
  <c r="H15" i="124"/>
  <c r="H14" i="124"/>
  <c r="H13" i="124"/>
  <c r="H12" i="124"/>
  <c r="H11" i="124"/>
  <c r="H10" i="124"/>
  <c r="H9" i="124"/>
  <c r="H8" i="124"/>
  <c r="G38" i="123"/>
  <c r="F38" i="123"/>
  <c r="E38" i="123"/>
  <c r="D38" i="123"/>
  <c r="C38" i="123"/>
  <c r="H37" i="123"/>
  <c r="H36" i="123"/>
  <c r="H35" i="123"/>
  <c r="H34" i="123"/>
  <c r="H33" i="123"/>
  <c r="H32" i="123"/>
  <c r="H31" i="123"/>
  <c r="H30" i="123"/>
  <c r="H29" i="123"/>
  <c r="H28" i="123"/>
  <c r="H27" i="123"/>
  <c r="H26" i="123"/>
  <c r="H25" i="123"/>
  <c r="H24" i="123"/>
  <c r="H23" i="123"/>
  <c r="H22" i="123"/>
  <c r="H21" i="123"/>
  <c r="H20" i="123"/>
  <c r="H19" i="123"/>
  <c r="H18" i="123"/>
  <c r="H17" i="123"/>
  <c r="H16" i="123"/>
  <c r="H15" i="123"/>
  <c r="H14" i="123"/>
  <c r="H13" i="123"/>
  <c r="H12" i="123"/>
  <c r="H11" i="123"/>
  <c r="H10" i="123"/>
  <c r="H9" i="123"/>
  <c r="H8" i="123"/>
  <c r="P13" i="74"/>
  <c r="O13" i="74"/>
  <c r="N13" i="74"/>
  <c r="M13" i="74"/>
  <c r="L13" i="74"/>
  <c r="K13" i="74"/>
  <c r="J13" i="74"/>
  <c r="I13" i="74"/>
  <c r="H13" i="74"/>
  <c r="G13" i="74"/>
  <c r="F13" i="74"/>
  <c r="E13" i="74"/>
  <c r="D13" i="74"/>
  <c r="C13" i="74"/>
  <c r="P8" i="74"/>
  <c r="P15" i="74" s="1"/>
  <c r="O8" i="74"/>
  <c r="N8" i="74"/>
  <c r="M8" i="74"/>
  <c r="L8" i="74"/>
  <c r="L15" i="74" s="1"/>
  <c r="K8" i="74"/>
  <c r="J8" i="74"/>
  <c r="I8" i="74"/>
  <c r="H8" i="74"/>
  <c r="H15" i="74" s="1"/>
  <c r="G8" i="74"/>
  <c r="F8" i="74"/>
  <c r="E8" i="74"/>
  <c r="D8" i="74"/>
  <c r="D15" i="74" s="1"/>
  <c r="C8" i="74"/>
  <c r="BB50" i="73"/>
  <c r="BA50" i="73"/>
  <c r="AX50" i="73"/>
  <c r="AW50" i="73"/>
  <c r="AV50" i="73"/>
  <c r="AU50" i="73"/>
  <c r="AT50" i="73"/>
  <c r="AS50" i="73"/>
  <c r="AR50" i="73"/>
  <c r="AQ50" i="73"/>
  <c r="AP50" i="73"/>
  <c r="AO50" i="73"/>
  <c r="AN50" i="73"/>
  <c r="BB38" i="73"/>
  <c r="BA38" i="73"/>
  <c r="AX38" i="73"/>
  <c r="AW38" i="73"/>
  <c r="AV38" i="73"/>
  <c r="AU38" i="73"/>
  <c r="AT38" i="73"/>
  <c r="AS38" i="73"/>
  <c r="AR38" i="73"/>
  <c r="AQ38" i="73"/>
  <c r="AP38" i="73"/>
  <c r="AO38" i="73"/>
  <c r="AN38" i="73"/>
  <c r="AM38" i="73"/>
  <c r="AL38" i="73"/>
  <c r="AK38" i="73"/>
  <c r="AJ38" i="73"/>
  <c r="AI38" i="73"/>
  <c r="AH38" i="73"/>
  <c r="AG38" i="73"/>
  <c r="AF38" i="73"/>
  <c r="AE38" i="73"/>
  <c r="AD38" i="73"/>
  <c r="AC38" i="73"/>
  <c r="AB38" i="73"/>
  <c r="AA38" i="73"/>
  <c r="Z38" i="73"/>
  <c r="Y38" i="73"/>
  <c r="X38" i="73"/>
  <c r="W38" i="73"/>
  <c r="V38" i="73"/>
  <c r="U38" i="73"/>
  <c r="T38" i="73"/>
  <c r="S38" i="73"/>
  <c r="R38" i="73"/>
  <c r="Q38" i="73"/>
  <c r="P38" i="73"/>
  <c r="O38" i="73"/>
  <c r="N38" i="73"/>
  <c r="M38" i="73"/>
  <c r="L38" i="73"/>
  <c r="K38" i="73"/>
  <c r="J38" i="73"/>
  <c r="I38" i="73"/>
  <c r="H38" i="73"/>
  <c r="G38" i="73"/>
  <c r="F38" i="73"/>
  <c r="E38" i="73"/>
  <c r="D38" i="73"/>
  <c r="C38" i="73"/>
  <c r="BB36" i="73"/>
  <c r="BA36" i="73"/>
  <c r="AX36" i="73"/>
  <c r="AW36" i="73"/>
  <c r="AV36" i="73"/>
  <c r="AU36" i="73"/>
  <c r="AT36" i="73"/>
  <c r="AS36" i="73"/>
  <c r="AR36" i="73"/>
  <c r="AQ36" i="73"/>
  <c r="AP36" i="73"/>
  <c r="AO36" i="73"/>
  <c r="AN36" i="73"/>
  <c r="AM36" i="73"/>
  <c r="AL36" i="73"/>
  <c r="AK36" i="73"/>
  <c r="AJ36" i="73"/>
  <c r="AI36" i="73"/>
  <c r="AH36" i="73"/>
  <c r="AG36" i="73"/>
  <c r="AF36" i="73"/>
  <c r="AE36" i="73"/>
  <c r="AD36" i="73"/>
  <c r="AC36" i="73"/>
  <c r="AB36" i="73"/>
  <c r="AA36" i="73"/>
  <c r="Z36" i="73"/>
  <c r="Y36" i="73"/>
  <c r="X36" i="73"/>
  <c r="W36" i="73"/>
  <c r="V36" i="73"/>
  <c r="U36" i="73"/>
  <c r="T36" i="73"/>
  <c r="S36" i="73"/>
  <c r="R36" i="73"/>
  <c r="Q36" i="73"/>
  <c r="P36" i="73"/>
  <c r="O36" i="73"/>
  <c r="N36" i="73"/>
  <c r="M36" i="73"/>
  <c r="L36" i="73"/>
  <c r="K36" i="73"/>
  <c r="J36" i="73"/>
  <c r="I36" i="73"/>
  <c r="H36" i="73"/>
  <c r="G36" i="73"/>
  <c r="F36" i="73"/>
  <c r="E36" i="73"/>
  <c r="D36" i="73"/>
  <c r="C36" i="73"/>
  <c r="BB29" i="73"/>
  <c r="BA29" i="73"/>
  <c r="AX29" i="73"/>
  <c r="AW29" i="73"/>
  <c r="AV29" i="73"/>
  <c r="AU29" i="73"/>
  <c r="AT29" i="73"/>
  <c r="AS29" i="73"/>
  <c r="AR29" i="73"/>
  <c r="AQ29" i="73"/>
  <c r="AP29" i="73"/>
  <c r="AO29" i="73"/>
  <c r="AN29" i="73"/>
  <c r="AM29" i="73"/>
  <c r="AL29" i="73"/>
  <c r="AK29" i="73"/>
  <c r="AJ29" i="73"/>
  <c r="AI29" i="73"/>
  <c r="AH29" i="73"/>
  <c r="AG29" i="73"/>
  <c r="AF29" i="73"/>
  <c r="AE29" i="73"/>
  <c r="AD29" i="73"/>
  <c r="AC29" i="73"/>
  <c r="AB29" i="73"/>
  <c r="AA29" i="73"/>
  <c r="Z29" i="73"/>
  <c r="Y29" i="73"/>
  <c r="X29" i="73"/>
  <c r="W29" i="73"/>
  <c r="V29" i="73"/>
  <c r="U29" i="73"/>
  <c r="T29" i="73"/>
  <c r="S29" i="73"/>
  <c r="R29" i="73"/>
  <c r="Q29" i="73"/>
  <c r="P29" i="73"/>
  <c r="O29" i="73"/>
  <c r="N29" i="73"/>
  <c r="M29" i="73"/>
  <c r="L29" i="73"/>
  <c r="K29" i="73"/>
  <c r="J29" i="73"/>
  <c r="I29" i="73"/>
  <c r="H29" i="73"/>
  <c r="G29" i="73"/>
  <c r="F29" i="73"/>
  <c r="E29" i="73"/>
  <c r="D29" i="73"/>
  <c r="C29" i="73"/>
  <c r="BB21" i="73"/>
  <c r="BA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21" i="73"/>
  <c r="C21" i="73"/>
  <c r="BB18" i="73"/>
  <c r="BA18" i="73"/>
  <c r="AX18" i="73"/>
  <c r="AW18" i="73"/>
  <c r="AV18" i="73"/>
  <c r="AU18" i="73"/>
  <c r="AT18" i="73"/>
  <c r="AS18" i="73"/>
  <c r="AR18" i="73"/>
  <c r="AQ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18" i="73"/>
  <c r="C18" i="73"/>
  <c r="BB15" i="73"/>
  <c r="BA15" i="73"/>
  <c r="AX15" i="73"/>
  <c r="AW15" i="73"/>
  <c r="AV15" i="73"/>
  <c r="AU15" i="73"/>
  <c r="AT15" i="73"/>
  <c r="AS15" i="73"/>
  <c r="AR15" i="73"/>
  <c r="AQ15" i="73"/>
  <c r="AP15" i="73"/>
  <c r="AO15" i="73"/>
  <c r="AN15" i="73"/>
  <c r="AM15" i="73"/>
  <c r="AL15" i="73"/>
  <c r="AK15" i="73"/>
  <c r="AJ15" i="73"/>
  <c r="AI15" i="73"/>
  <c r="AH15" i="73"/>
  <c r="AG15" i="73"/>
  <c r="AF15" i="73"/>
  <c r="AE15" i="73"/>
  <c r="AD15" i="73"/>
  <c r="AC15" i="73"/>
  <c r="AB15" i="73"/>
  <c r="AA15" i="73"/>
  <c r="Z15" i="73"/>
  <c r="Y15" i="73"/>
  <c r="X15" i="73"/>
  <c r="W15" i="73"/>
  <c r="V15" i="73"/>
  <c r="U15" i="73"/>
  <c r="T15" i="73"/>
  <c r="S15" i="73"/>
  <c r="R15" i="73"/>
  <c r="Q15" i="73"/>
  <c r="P15" i="73"/>
  <c r="O15" i="73"/>
  <c r="N15" i="73"/>
  <c r="M15" i="73"/>
  <c r="L15" i="73"/>
  <c r="K15" i="73"/>
  <c r="J15" i="73"/>
  <c r="I15" i="73"/>
  <c r="H15" i="73"/>
  <c r="G15" i="73"/>
  <c r="F15" i="73"/>
  <c r="E15" i="73"/>
  <c r="D15" i="73"/>
  <c r="C15" i="73"/>
  <c r="BB8" i="73"/>
  <c r="BA8" i="73"/>
  <c r="AX8" i="73"/>
  <c r="AW8" i="73"/>
  <c r="AV8" i="73"/>
  <c r="AU8" i="73"/>
  <c r="AT8" i="73"/>
  <c r="AS8" i="73"/>
  <c r="AR8" i="73"/>
  <c r="AQ8" i="73"/>
  <c r="AP8" i="73"/>
  <c r="AO8" i="73"/>
  <c r="AN8" i="73"/>
  <c r="AM8" i="73"/>
  <c r="AM40" i="73" s="1"/>
  <c r="AL8" i="73"/>
  <c r="AL40" i="73" s="1"/>
  <c r="AL67" i="70" s="1"/>
  <c r="AK8" i="73"/>
  <c r="AJ8" i="73"/>
  <c r="AI8" i="73"/>
  <c r="AH8" i="73"/>
  <c r="AH40" i="73" s="1"/>
  <c r="AH50" i="73" s="1"/>
  <c r="AG8" i="73"/>
  <c r="AF8" i="73"/>
  <c r="AE8" i="73"/>
  <c r="AE40" i="73" s="1"/>
  <c r="AD8" i="73"/>
  <c r="AD40" i="73" s="1"/>
  <c r="AD50" i="73" s="1"/>
  <c r="AC8" i="73"/>
  <c r="AB8" i="73"/>
  <c r="AA8" i="73"/>
  <c r="Z8" i="73"/>
  <c r="Z40" i="73" s="1"/>
  <c r="Z67" i="70" s="1"/>
  <c r="Y8" i="73"/>
  <c r="X8" i="73"/>
  <c r="W8" i="73"/>
  <c r="V8" i="73"/>
  <c r="V40" i="73" s="1"/>
  <c r="V73" i="68" s="1"/>
  <c r="U8" i="73"/>
  <c r="T8" i="73"/>
  <c r="S8" i="73"/>
  <c r="R8" i="73"/>
  <c r="R40" i="73" s="1"/>
  <c r="R50" i="73" s="1"/>
  <c r="Q8" i="73"/>
  <c r="P8" i="73"/>
  <c r="O8" i="73"/>
  <c r="N8" i="73"/>
  <c r="N40" i="73" s="1"/>
  <c r="N50" i="73" s="1"/>
  <c r="M8" i="73"/>
  <c r="L8" i="73"/>
  <c r="K8" i="73"/>
  <c r="J8" i="73"/>
  <c r="J40" i="73" s="1"/>
  <c r="J67" i="70" s="1"/>
  <c r="I8" i="73"/>
  <c r="H8" i="73"/>
  <c r="G8" i="73"/>
  <c r="F8" i="73"/>
  <c r="F40" i="73" s="1"/>
  <c r="F60" i="71" s="1"/>
  <c r="E8" i="73"/>
  <c r="D8" i="73"/>
  <c r="C8" i="73"/>
  <c r="AX93" i="72"/>
  <c r="AW93" i="72"/>
  <c r="AV93" i="72"/>
  <c r="AU93" i="72"/>
  <c r="AT93" i="72"/>
  <c r="AS93" i="72"/>
  <c r="AR93" i="72"/>
  <c r="AQ93" i="72"/>
  <c r="AP93" i="72"/>
  <c r="AO93" i="72"/>
  <c r="AN93" i="72"/>
  <c r="R93" i="72"/>
  <c r="BB81" i="72"/>
  <c r="BA81" i="72"/>
  <c r="AX81" i="72"/>
  <c r="AW81" i="72"/>
  <c r="AV81" i="72"/>
  <c r="AU81" i="72"/>
  <c r="AT81" i="72"/>
  <c r="AS81" i="72"/>
  <c r="AR81" i="72"/>
  <c r="AQ81" i="72"/>
  <c r="AP81" i="72"/>
  <c r="AO81" i="72"/>
  <c r="AN81" i="72"/>
  <c r="AM81" i="72"/>
  <c r="AL81" i="72"/>
  <c r="AK81" i="72"/>
  <c r="AJ81" i="72"/>
  <c r="AI81" i="72"/>
  <c r="AH81" i="72"/>
  <c r="AG81" i="72"/>
  <c r="AF81" i="72"/>
  <c r="AE81" i="72"/>
  <c r="AD81" i="72"/>
  <c r="AC81" i="72"/>
  <c r="AB81" i="72"/>
  <c r="AA81" i="72"/>
  <c r="Z81" i="72"/>
  <c r="Y81" i="72"/>
  <c r="X81" i="72"/>
  <c r="W81" i="72"/>
  <c r="V81" i="72"/>
  <c r="U81" i="72"/>
  <c r="T81" i="72"/>
  <c r="S81" i="72"/>
  <c r="R81" i="72"/>
  <c r="Q81" i="72"/>
  <c r="P81" i="72"/>
  <c r="O81" i="72"/>
  <c r="N81" i="72"/>
  <c r="M81" i="72"/>
  <c r="L81" i="72"/>
  <c r="K81" i="72"/>
  <c r="J81" i="72"/>
  <c r="I81" i="72"/>
  <c r="H81" i="72"/>
  <c r="G81" i="72"/>
  <c r="F81" i="72"/>
  <c r="E81" i="72"/>
  <c r="D81" i="72"/>
  <c r="C81" i="72"/>
  <c r="BB79" i="72"/>
  <c r="BA79" i="72"/>
  <c r="AX79" i="72"/>
  <c r="AW79" i="72"/>
  <c r="AV79" i="72"/>
  <c r="AU79" i="72"/>
  <c r="AT79" i="72"/>
  <c r="AS79" i="72"/>
  <c r="AR79" i="72"/>
  <c r="AQ79" i="72"/>
  <c r="AP79" i="72"/>
  <c r="AO79" i="72"/>
  <c r="AN79" i="72"/>
  <c r="AM79" i="72"/>
  <c r="AL79" i="72"/>
  <c r="AK79" i="72"/>
  <c r="AJ79" i="72"/>
  <c r="AI79" i="72"/>
  <c r="AH79" i="72"/>
  <c r="AG79" i="72"/>
  <c r="AF79" i="72"/>
  <c r="AE79" i="72"/>
  <c r="AD79" i="72"/>
  <c r="AC79" i="72"/>
  <c r="AB79" i="72"/>
  <c r="AA79" i="72"/>
  <c r="Z79" i="72"/>
  <c r="Y79" i="72"/>
  <c r="X79" i="72"/>
  <c r="W79" i="72"/>
  <c r="V79" i="72"/>
  <c r="U79" i="72"/>
  <c r="T79" i="72"/>
  <c r="S79" i="72"/>
  <c r="R79" i="72"/>
  <c r="Q79" i="72"/>
  <c r="P79" i="72"/>
  <c r="O79" i="72"/>
  <c r="N79" i="72"/>
  <c r="M79" i="72"/>
  <c r="L79" i="72"/>
  <c r="K79" i="72"/>
  <c r="J79" i="72"/>
  <c r="I79" i="72"/>
  <c r="H79" i="72"/>
  <c r="G79" i="72"/>
  <c r="F79" i="72"/>
  <c r="E79" i="72"/>
  <c r="D79" i="72"/>
  <c r="C79" i="72"/>
  <c r="AX77" i="72"/>
  <c r="AW77" i="72"/>
  <c r="AV77" i="72"/>
  <c r="AU77" i="72"/>
  <c r="AT77" i="72"/>
  <c r="AS77" i="72"/>
  <c r="AR77" i="72"/>
  <c r="AQ77" i="72"/>
  <c r="AP77" i="72"/>
  <c r="AO77" i="72"/>
  <c r="AN77" i="72"/>
  <c r="AM77" i="72"/>
  <c r="AL77" i="72"/>
  <c r="AK77" i="72"/>
  <c r="AJ77" i="72"/>
  <c r="AI77" i="72"/>
  <c r="AH77" i="72"/>
  <c r="AG77" i="72"/>
  <c r="AF77" i="72"/>
  <c r="AE77" i="72"/>
  <c r="AD77" i="72"/>
  <c r="AC77" i="72"/>
  <c r="AB77" i="72"/>
  <c r="AA77" i="72"/>
  <c r="Z77" i="72"/>
  <c r="Y77" i="72"/>
  <c r="X77" i="72"/>
  <c r="W77" i="72"/>
  <c r="V77" i="72"/>
  <c r="U77" i="72"/>
  <c r="T77" i="72"/>
  <c r="S77" i="72"/>
  <c r="R77" i="72"/>
  <c r="Q77" i="72"/>
  <c r="P77" i="72"/>
  <c r="O77" i="72"/>
  <c r="N77" i="72"/>
  <c r="M77" i="72"/>
  <c r="L77" i="72"/>
  <c r="K77" i="72"/>
  <c r="J77" i="72"/>
  <c r="I77" i="72"/>
  <c r="H77" i="72"/>
  <c r="G77" i="72"/>
  <c r="F77" i="72"/>
  <c r="E77" i="72"/>
  <c r="D77" i="72"/>
  <c r="C77" i="72"/>
  <c r="BB47" i="72"/>
  <c r="BA47" i="72"/>
  <c r="AX47" i="72"/>
  <c r="AW47" i="72"/>
  <c r="AV47" i="72"/>
  <c r="AU47" i="72"/>
  <c r="AT47" i="72"/>
  <c r="AS47" i="72"/>
  <c r="AR47" i="72"/>
  <c r="AQ47" i="72"/>
  <c r="AP47" i="72"/>
  <c r="AO47" i="72"/>
  <c r="AN47" i="72"/>
  <c r="AM47" i="72"/>
  <c r="AL47" i="72"/>
  <c r="AK47" i="72"/>
  <c r="AJ47" i="72"/>
  <c r="AI47" i="72"/>
  <c r="AH47" i="72"/>
  <c r="AG47" i="72"/>
  <c r="AF47" i="72"/>
  <c r="AE47" i="72"/>
  <c r="AD47" i="72"/>
  <c r="AC47" i="72"/>
  <c r="AB47" i="72"/>
  <c r="AA47" i="72"/>
  <c r="Z47" i="72"/>
  <c r="Y47" i="72"/>
  <c r="X47" i="72"/>
  <c r="W47" i="72"/>
  <c r="V47" i="72"/>
  <c r="U47" i="72"/>
  <c r="T47" i="72"/>
  <c r="S47" i="72"/>
  <c r="R47" i="72"/>
  <c r="Q47" i="72"/>
  <c r="P47" i="72"/>
  <c r="O47" i="72"/>
  <c r="N47" i="72"/>
  <c r="M47" i="72"/>
  <c r="L47" i="72"/>
  <c r="K47" i="72"/>
  <c r="J47" i="72"/>
  <c r="I47" i="72"/>
  <c r="H47" i="72"/>
  <c r="G47" i="72"/>
  <c r="F47" i="72"/>
  <c r="E47" i="72"/>
  <c r="D47" i="72"/>
  <c r="C47" i="72"/>
  <c r="BB41" i="72"/>
  <c r="BA41" i="72"/>
  <c r="AX41" i="72"/>
  <c r="AW41" i="72"/>
  <c r="AV41" i="72"/>
  <c r="AU41" i="72"/>
  <c r="AT41" i="72"/>
  <c r="AS41" i="72"/>
  <c r="AR41" i="72"/>
  <c r="AQ41" i="72"/>
  <c r="AP41" i="72"/>
  <c r="AO41" i="72"/>
  <c r="AN41" i="72"/>
  <c r="AM41" i="72"/>
  <c r="AL41" i="72"/>
  <c r="AK41" i="72"/>
  <c r="AJ41" i="72"/>
  <c r="AI41" i="72"/>
  <c r="AH41" i="72"/>
  <c r="AG41" i="72"/>
  <c r="AF41" i="72"/>
  <c r="AE41" i="72"/>
  <c r="AD41" i="72"/>
  <c r="AC41" i="72"/>
  <c r="AB41" i="72"/>
  <c r="AA41" i="72"/>
  <c r="Z41" i="72"/>
  <c r="Y41" i="72"/>
  <c r="X41" i="72"/>
  <c r="W41" i="72"/>
  <c r="V41" i="72"/>
  <c r="U41" i="72"/>
  <c r="T41" i="72"/>
  <c r="S41" i="72"/>
  <c r="R41" i="72"/>
  <c r="Q41" i="72"/>
  <c r="P41" i="72"/>
  <c r="O41" i="72"/>
  <c r="N41" i="72"/>
  <c r="M41" i="72"/>
  <c r="L41" i="72"/>
  <c r="K41" i="72"/>
  <c r="J41" i="72"/>
  <c r="I41" i="72"/>
  <c r="H41" i="72"/>
  <c r="G41" i="72"/>
  <c r="F41" i="72"/>
  <c r="E41" i="72"/>
  <c r="D41" i="72"/>
  <c r="C41" i="72"/>
  <c r="AV83" i="72"/>
  <c r="AO83" i="72"/>
  <c r="AK83" i="72"/>
  <c r="AC83" i="72"/>
  <c r="AB83" i="72"/>
  <c r="U83" i="72"/>
  <c r="M83" i="72"/>
  <c r="I83" i="72"/>
  <c r="H83" i="72"/>
  <c r="E83" i="72"/>
  <c r="AS83" i="72"/>
  <c r="AN83" i="72"/>
  <c r="T83" i="72"/>
  <c r="T49" i="73" s="1"/>
  <c r="P83" i="72"/>
  <c r="AX60" i="71"/>
  <c r="AW60" i="71"/>
  <c r="AV60" i="71"/>
  <c r="AU60" i="71"/>
  <c r="AT60" i="71"/>
  <c r="AS60" i="71"/>
  <c r="AR60" i="71"/>
  <c r="AQ60" i="71"/>
  <c r="AP60" i="71"/>
  <c r="AO60" i="71"/>
  <c r="AN60" i="71"/>
  <c r="AD60" i="71"/>
  <c r="J60" i="71"/>
  <c r="BB48" i="71"/>
  <c r="BA48" i="71"/>
  <c r="AX48" i="71"/>
  <c r="AW48" i="71"/>
  <c r="AV48" i="71"/>
  <c r="AU48" i="71"/>
  <c r="AT48" i="71"/>
  <c r="AS48" i="71"/>
  <c r="AR48"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C48" i="71"/>
  <c r="BB45" i="71"/>
  <c r="BA45" i="71"/>
  <c r="AX45" i="71"/>
  <c r="AW45" i="71"/>
  <c r="AV45" i="71"/>
  <c r="AU45" i="71"/>
  <c r="AT45" i="71"/>
  <c r="AS45" i="71"/>
  <c r="AR45" i="71"/>
  <c r="AQ45" i="71"/>
  <c r="AP45" i="71"/>
  <c r="AO45" i="71"/>
  <c r="AN45" i="71"/>
  <c r="AM45" i="71"/>
  <c r="AL45" i="71"/>
  <c r="AK45" i="71"/>
  <c r="AJ45" i="71"/>
  <c r="AI45" i="71"/>
  <c r="AH45" i="71"/>
  <c r="AG45" i="71"/>
  <c r="AF45" i="71"/>
  <c r="AE45" i="71"/>
  <c r="AD45" i="71"/>
  <c r="AC45" i="71"/>
  <c r="AB45" i="71"/>
  <c r="AA45" i="71"/>
  <c r="Z45" i="71"/>
  <c r="Y45" i="71"/>
  <c r="X45" i="71"/>
  <c r="W45" i="71"/>
  <c r="V45" i="71"/>
  <c r="U45" i="71"/>
  <c r="T45" i="71"/>
  <c r="S45" i="71"/>
  <c r="R45" i="71"/>
  <c r="Q45" i="71"/>
  <c r="P45" i="71"/>
  <c r="O45" i="71"/>
  <c r="N45" i="71"/>
  <c r="M45" i="71"/>
  <c r="L45" i="71"/>
  <c r="K45" i="71"/>
  <c r="J45" i="71"/>
  <c r="I45" i="71"/>
  <c r="H45" i="71"/>
  <c r="G45" i="71"/>
  <c r="F45" i="71"/>
  <c r="E45" i="71"/>
  <c r="D45" i="71"/>
  <c r="C45"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AX61" i="70"/>
  <c r="AP67" i="68"/>
  <c r="AL61" i="70"/>
  <c r="AD61" i="70"/>
  <c r="Z61" i="70"/>
  <c r="V67" i="68"/>
  <c r="R61" i="70"/>
  <c r="N67" i="68"/>
  <c r="F67" i="68"/>
  <c r="AX67" i="70"/>
  <c r="AW67" i="70"/>
  <c r="AV67" i="70"/>
  <c r="AU67" i="70"/>
  <c r="AT67" i="70"/>
  <c r="AS67" i="70"/>
  <c r="AR67" i="70"/>
  <c r="AQ67" i="70"/>
  <c r="AP67" i="70"/>
  <c r="AO67" i="70"/>
  <c r="AN67" i="70"/>
  <c r="AD67" i="70"/>
  <c r="N67" i="70"/>
  <c r="R55" i="70"/>
  <c r="Q55" i="70"/>
  <c r="P55" i="70"/>
  <c r="O55" i="70"/>
  <c r="N55" i="70"/>
  <c r="M55" i="70"/>
  <c r="L55" i="70"/>
  <c r="K55" i="70"/>
  <c r="J55" i="70"/>
  <c r="I55" i="70"/>
  <c r="H55" i="70"/>
  <c r="G55" i="70"/>
  <c r="F55" i="70"/>
  <c r="E55" i="70"/>
  <c r="D55" i="70"/>
  <c r="C55" i="70"/>
  <c r="BB50" i="70"/>
  <c r="BA50" i="70"/>
  <c r="AX50" i="70"/>
  <c r="AW50" i="70"/>
  <c r="AV50" i="70"/>
  <c r="AU50" i="70"/>
  <c r="AT50" i="70"/>
  <c r="AS50" i="70"/>
  <c r="AR50" i="70"/>
  <c r="AQ50" i="70"/>
  <c r="AP50" i="70"/>
  <c r="AO50" i="70"/>
  <c r="AN50" i="70"/>
  <c r="AM50" i="70"/>
  <c r="AL50" i="70"/>
  <c r="AK50" i="70"/>
  <c r="AJ50" i="70"/>
  <c r="AI50" i="70"/>
  <c r="AH50" i="70"/>
  <c r="AG50" i="70"/>
  <c r="AF50" i="70"/>
  <c r="AE50" i="70"/>
  <c r="AD50" i="70"/>
  <c r="AC50" i="70"/>
  <c r="AB50" i="70"/>
  <c r="AA50" i="70"/>
  <c r="Z50" i="70"/>
  <c r="Y50" i="70"/>
  <c r="X50" i="70"/>
  <c r="W50" i="70"/>
  <c r="V50" i="70"/>
  <c r="U50" i="70"/>
  <c r="T50" i="70"/>
  <c r="S50" i="70"/>
  <c r="R50" i="70"/>
  <c r="Q50" i="70"/>
  <c r="P50" i="70"/>
  <c r="O50" i="70"/>
  <c r="N50" i="70"/>
  <c r="M50" i="70"/>
  <c r="L50" i="70"/>
  <c r="K50" i="70"/>
  <c r="J50" i="70"/>
  <c r="I50" i="70"/>
  <c r="H50" i="70"/>
  <c r="G50" i="70"/>
  <c r="F50" i="70"/>
  <c r="E50" i="70"/>
  <c r="D50" i="70"/>
  <c r="C50" i="70"/>
  <c r="BB48" i="70"/>
  <c r="BA48" i="70"/>
  <c r="AX48" i="70"/>
  <c r="AW48" i="70"/>
  <c r="AV48" i="70"/>
  <c r="AU48" i="70"/>
  <c r="AT48" i="70"/>
  <c r="AS48" i="70"/>
  <c r="AR48" i="70"/>
  <c r="AQ48" i="70"/>
  <c r="AP48" i="70"/>
  <c r="AO48" i="70"/>
  <c r="AN48" i="70"/>
  <c r="AM48" i="70"/>
  <c r="AL48" i="70"/>
  <c r="AK48" i="70"/>
  <c r="AJ48" i="70"/>
  <c r="AI48" i="70"/>
  <c r="AH48" i="70"/>
  <c r="AG48" i="70"/>
  <c r="AF48" i="70"/>
  <c r="AE48" i="70"/>
  <c r="AD48" i="70"/>
  <c r="AC48" i="70"/>
  <c r="AB48" i="70"/>
  <c r="AA48" i="70"/>
  <c r="Z48" i="70"/>
  <c r="Y48" i="70"/>
  <c r="X48" i="70"/>
  <c r="W48" i="70"/>
  <c r="V48" i="70"/>
  <c r="U48" i="70"/>
  <c r="T48" i="70"/>
  <c r="S48" i="70"/>
  <c r="R48" i="70"/>
  <c r="Q48" i="70"/>
  <c r="P48" i="70"/>
  <c r="O48" i="70"/>
  <c r="N48" i="70"/>
  <c r="M48" i="70"/>
  <c r="L48" i="70"/>
  <c r="K48" i="70"/>
  <c r="J48" i="70"/>
  <c r="I48" i="70"/>
  <c r="H48" i="70"/>
  <c r="G48" i="70"/>
  <c r="F48" i="70"/>
  <c r="E48" i="70"/>
  <c r="D48" i="70"/>
  <c r="C48" i="70"/>
  <c r="BB44" i="70"/>
  <c r="BA44" i="70"/>
  <c r="AX44" i="70"/>
  <c r="AW44" i="70"/>
  <c r="AV44" i="70"/>
  <c r="AU44" i="70"/>
  <c r="AT44" i="70"/>
  <c r="AS44" i="70"/>
  <c r="AR44" i="70"/>
  <c r="AQ44" i="70"/>
  <c r="AP44" i="70"/>
  <c r="AO44" i="70"/>
  <c r="AN44" i="70"/>
  <c r="AM44" i="70"/>
  <c r="AL44" i="70"/>
  <c r="AK44"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E44" i="70"/>
  <c r="D44" i="70"/>
  <c r="C44" i="70"/>
  <c r="Z42" i="70"/>
  <c r="Y42" i="70"/>
  <c r="X42" i="70"/>
  <c r="W42" i="70"/>
  <c r="Z41" i="70"/>
  <c r="Y41" i="70"/>
  <c r="X41" i="70"/>
  <c r="W41" i="70"/>
  <c r="V41" i="70"/>
  <c r="U41" i="70"/>
  <c r="T41" i="70"/>
  <c r="S41" i="70"/>
  <c r="R41" i="70"/>
  <c r="Q41" i="70"/>
  <c r="P41" i="70"/>
  <c r="O41" i="70"/>
  <c r="N41" i="70"/>
  <c r="M41" i="70"/>
  <c r="L41" i="70"/>
  <c r="K41" i="70"/>
  <c r="J41" i="70"/>
  <c r="I41" i="70"/>
  <c r="H41" i="70"/>
  <c r="G41" i="70"/>
  <c r="F41" i="70"/>
  <c r="E41" i="70"/>
  <c r="D41" i="70"/>
  <c r="C41" i="70"/>
  <c r="Z39" i="70"/>
  <c r="Z38" i="70" s="1"/>
  <c r="Z32" i="70" s="1"/>
  <c r="Z30" i="70" s="1"/>
  <c r="Z23" i="70" s="1"/>
  <c r="Z17" i="70" s="1"/>
  <c r="Y39" i="70"/>
  <c r="Y38" i="70" s="1"/>
  <c r="Y32" i="70" s="1"/>
  <c r="Y30" i="70" s="1"/>
  <c r="Y23" i="70" s="1"/>
  <c r="Y17" i="70" s="1"/>
  <c r="X39" i="70"/>
  <c r="W39" i="70"/>
  <c r="W38" i="70" s="1"/>
  <c r="W32" i="70" s="1"/>
  <c r="W30" i="70" s="1"/>
  <c r="W23" i="70" s="1"/>
  <c r="W17" i="70" s="1"/>
  <c r="BB38" i="70"/>
  <c r="BA38" i="70"/>
  <c r="AX38" i="70"/>
  <c r="AW38" i="70"/>
  <c r="AV38" i="70"/>
  <c r="AU38" i="70"/>
  <c r="AT38" i="70"/>
  <c r="AS38" i="70"/>
  <c r="AR38" i="70"/>
  <c r="AQ38" i="70"/>
  <c r="AP38" i="70"/>
  <c r="AO38" i="70"/>
  <c r="AN38" i="70"/>
  <c r="AM38" i="70"/>
  <c r="AL38" i="70"/>
  <c r="AK38" i="70"/>
  <c r="AJ38" i="70"/>
  <c r="AJ32" i="70" s="1"/>
  <c r="AJ30" i="70" s="1"/>
  <c r="AI38" i="70"/>
  <c r="AH38" i="70"/>
  <c r="AG38" i="70"/>
  <c r="AF38" i="70"/>
  <c r="AE38" i="70"/>
  <c r="AD38" i="70"/>
  <c r="AC38" i="70"/>
  <c r="AB38" i="70"/>
  <c r="AA38" i="70"/>
  <c r="X38" i="70"/>
  <c r="X32" i="70" s="1"/>
  <c r="V38" i="70"/>
  <c r="U38" i="70"/>
  <c r="T38" i="70"/>
  <c r="S38" i="70"/>
  <c r="R38" i="70"/>
  <c r="Q38" i="70"/>
  <c r="P38" i="70"/>
  <c r="O38" i="70"/>
  <c r="N38" i="70"/>
  <c r="M38" i="70"/>
  <c r="L38" i="70"/>
  <c r="K38" i="70"/>
  <c r="J38" i="70"/>
  <c r="I38" i="70"/>
  <c r="H38" i="70"/>
  <c r="G38" i="70"/>
  <c r="F38" i="70"/>
  <c r="E38" i="70"/>
  <c r="D38" i="70"/>
  <c r="C38" i="70"/>
  <c r="BB30" i="70"/>
  <c r="BA30" i="70"/>
  <c r="AX30" i="70"/>
  <c r="AW30" i="70"/>
  <c r="AV30" i="70"/>
  <c r="AU30" i="70"/>
  <c r="AT30" i="70"/>
  <c r="AS30" i="70"/>
  <c r="AR30" i="70"/>
  <c r="AQ30" i="70"/>
  <c r="AP30" i="70"/>
  <c r="AO30" i="70"/>
  <c r="AN30" i="70"/>
  <c r="AM30" i="70"/>
  <c r="AL30" i="70"/>
  <c r="AK30" i="70"/>
  <c r="AI30" i="70"/>
  <c r="AH30" i="70"/>
  <c r="AG30" i="70"/>
  <c r="AF30" i="70"/>
  <c r="AE30" i="70"/>
  <c r="AD30" i="70"/>
  <c r="AC30" i="70"/>
  <c r="AB30" i="70"/>
  <c r="AB23" i="70" s="1"/>
  <c r="AB17" i="70" s="1"/>
  <c r="AA30" i="70"/>
  <c r="AA23" i="70" s="1"/>
  <c r="AA17" i="70" s="1"/>
  <c r="X30" i="70"/>
  <c r="X23" i="70" s="1"/>
  <c r="X17" i="70" s="1"/>
  <c r="V30" i="70"/>
  <c r="U30" i="70"/>
  <c r="T30" i="70"/>
  <c r="S30" i="70"/>
  <c r="R30" i="70"/>
  <c r="Q30" i="70"/>
  <c r="P30" i="70"/>
  <c r="O30" i="70"/>
  <c r="N30" i="70"/>
  <c r="M30" i="70"/>
  <c r="L30" i="70"/>
  <c r="K30" i="70"/>
  <c r="J30" i="70"/>
  <c r="I30" i="70"/>
  <c r="H30" i="70"/>
  <c r="G30" i="70"/>
  <c r="F30" i="70"/>
  <c r="E30" i="70"/>
  <c r="D30" i="70"/>
  <c r="C30" i="70"/>
  <c r="BB17" i="70"/>
  <c r="BA17" i="70"/>
  <c r="AX17" i="70"/>
  <c r="AW17" i="70"/>
  <c r="AV17" i="70"/>
  <c r="AU17" i="70"/>
  <c r="AT17" i="70"/>
  <c r="AS17" i="70"/>
  <c r="AR17" i="70"/>
  <c r="AQ17" i="70"/>
  <c r="AP17" i="70"/>
  <c r="AO17" i="70"/>
  <c r="AN17" i="70"/>
  <c r="AM17" i="70"/>
  <c r="AL17" i="70"/>
  <c r="AK17" i="70"/>
  <c r="AJ17" i="70"/>
  <c r="AI17" i="70"/>
  <c r="AH17" i="70"/>
  <c r="AG17" i="70"/>
  <c r="AF17" i="70"/>
  <c r="AE17" i="70"/>
  <c r="AD17" i="70"/>
  <c r="AC17" i="70"/>
  <c r="V17" i="70"/>
  <c r="U17" i="70"/>
  <c r="T17" i="70"/>
  <c r="S17" i="70"/>
  <c r="R17" i="70"/>
  <c r="Q17" i="70"/>
  <c r="P17" i="70"/>
  <c r="O17" i="70"/>
  <c r="N17" i="70"/>
  <c r="M17" i="70"/>
  <c r="L17" i="70"/>
  <c r="K17" i="70"/>
  <c r="J17" i="70"/>
  <c r="I17" i="70"/>
  <c r="H17" i="70"/>
  <c r="G17" i="70"/>
  <c r="F17" i="70"/>
  <c r="E17" i="70"/>
  <c r="D17" i="70"/>
  <c r="C17" i="70"/>
  <c r="BB8" i="70"/>
  <c r="BA8" i="70"/>
  <c r="AX8" i="70"/>
  <c r="AW8" i="70"/>
  <c r="AV8" i="70"/>
  <c r="AU8" i="70"/>
  <c r="AT8" i="70"/>
  <c r="AS8" i="70"/>
  <c r="AR8" i="70"/>
  <c r="AQ8" i="70"/>
  <c r="AP8" i="70"/>
  <c r="AO8" i="70"/>
  <c r="AN8" i="70"/>
  <c r="AM8" i="70"/>
  <c r="AL8" i="70"/>
  <c r="AK8" i="70"/>
  <c r="AJ8" i="70"/>
  <c r="AI8" i="70"/>
  <c r="AH8" i="70"/>
  <c r="AG8" i="70"/>
  <c r="AF8" i="70"/>
  <c r="AE8" i="70"/>
  <c r="AD8" i="70"/>
  <c r="AC8" i="70"/>
  <c r="AB8" i="70"/>
  <c r="AA8" i="70"/>
  <c r="Z8" i="70"/>
  <c r="Y8" i="70"/>
  <c r="X8" i="70"/>
  <c r="W8" i="70"/>
  <c r="V8" i="70"/>
  <c r="U8" i="70"/>
  <c r="T8" i="70"/>
  <c r="S8" i="70"/>
  <c r="R8" i="70"/>
  <c r="Q8" i="70"/>
  <c r="P8" i="70"/>
  <c r="O8" i="70"/>
  <c r="N8" i="70"/>
  <c r="M8" i="70"/>
  <c r="L8" i="70"/>
  <c r="K8" i="70"/>
  <c r="J8" i="70"/>
  <c r="I8" i="70"/>
  <c r="H8" i="70"/>
  <c r="G8" i="70"/>
  <c r="F8" i="70"/>
  <c r="E8" i="70"/>
  <c r="D8" i="70"/>
  <c r="C8" i="70"/>
  <c r="AX73" i="68"/>
  <c r="AW73" i="68"/>
  <c r="AV73" i="68"/>
  <c r="AU73" i="68"/>
  <c r="AT73" i="68"/>
  <c r="AS73" i="68"/>
  <c r="AR73" i="68"/>
  <c r="AQ73" i="68"/>
  <c r="AP73" i="68"/>
  <c r="AO73" i="68"/>
  <c r="AN73" i="68"/>
  <c r="AH73" i="68"/>
  <c r="Z73" i="68"/>
  <c r="N73" i="68"/>
  <c r="F73" i="68"/>
  <c r="BB41" i="68"/>
  <c r="BA41" i="68"/>
  <c r="AX41" i="68"/>
  <c r="AW41" i="68"/>
  <c r="AV41" i="68"/>
  <c r="AU41" i="68"/>
  <c r="AT41" i="68"/>
  <c r="AS41" i="68"/>
  <c r="AR41" i="68"/>
  <c r="AQ41" i="68"/>
  <c r="AP41" i="68"/>
  <c r="AO41" i="68"/>
  <c r="AN41" i="68"/>
  <c r="AM41" i="68"/>
  <c r="AL41" i="68"/>
  <c r="AK41"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E41" i="68"/>
  <c r="D41" i="68"/>
  <c r="C41" i="68"/>
  <c r="BB37" i="68"/>
  <c r="BA37" i="68"/>
  <c r="AX37" i="68"/>
  <c r="AW37" i="68"/>
  <c r="AV37" i="68"/>
  <c r="AU37" i="68"/>
  <c r="AT37" i="68"/>
  <c r="AS37" i="68"/>
  <c r="AR37" i="68"/>
  <c r="AQ37" i="68"/>
  <c r="AP37" i="68"/>
  <c r="AO37" i="68"/>
  <c r="AN37" i="68"/>
  <c r="AM37" i="68"/>
  <c r="AL37" i="68"/>
  <c r="AK37" i="68"/>
  <c r="AJ37" i="68"/>
  <c r="AI37" i="68"/>
  <c r="AH37" i="68"/>
  <c r="AG37" i="68"/>
  <c r="AF37" i="68"/>
  <c r="AE37" i="68"/>
  <c r="AD37" i="68"/>
  <c r="AC37" i="68"/>
  <c r="AB37" i="68"/>
  <c r="AA37" i="68"/>
  <c r="Z37" i="68"/>
  <c r="Y37" i="68"/>
  <c r="X37" i="68"/>
  <c r="W37" i="68"/>
  <c r="V37" i="68"/>
  <c r="U37" i="68"/>
  <c r="T37" i="68"/>
  <c r="S37" i="68"/>
  <c r="R37" i="68"/>
  <c r="Q37" i="68"/>
  <c r="P37" i="68"/>
  <c r="O37" i="68"/>
  <c r="N37" i="68"/>
  <c r="M37" i="68"/>
  <c r="L37" i="68"/>
  <c r="K37" i="68"/>
  <c r="J37" i="68"/>
  <c r="I37" i="68"/>
  <c r="H37" i="68"/>
  <c r="G37" i="68"/>
  <c r="F37" i="68"/>
  <c r="E37" i="68"/>
  <c r="D37" i="68"/>
  <c r="C37" i="68"/>
  <c r="BB33" i="68"/>
  <c r="BA33" i="68"/>
  <c r="AX33" i="68"/>
  <c r="AW33" i="68"/>
  <c r="AV33" i="68"/>
  <c r="AU33" i="68"/>
  <c r="AT33" i="68"/>
  <c r="AS33" i="68"/>
  <c r="AR33" i="68"/>
  <c r="AQ33" i="68"/>
  <c r="AP33" i="68"/>
  <c r="AO33" i="68"/>
  <c r="AN33" i="68"/>
  <c r="AM33" i="68"/>
  <c r="AL33" i="68"/>
  <c r="AK33" i="68"/>
  <c r="AJ33" i="68"/>
  <c r="AI33" i="68"/>
  <c r="AH33" i="68"/>
  <c r="AG33" i="68"/>
  <c r="AF33" i="68"/>
  <c r="AE33" i="68"/>
  <c r="AD33" i="68"/>
  <c r="AC33" i="68"/>
  <c r="AB33" i="68"/>
  <c r="AA33" i="68"/>
  <c r="Z33" i="68"/>
  <c r="Y33" i="68"/>
  <c r="X33" i="68"/>
  <c r="W33" i="68"/>
  <c r="V33" i="68"/>
  <c r="U33" i="68"/>
  <c r="T33" i="68"/>
  <c r="S33" i="68"/>
  <c r="R33" i="68"/>
  <c r="Q33" i="68"/>
  <c r="P33" i="68"/>
  <c r="O33" i="68"/>
  <c r="N33" i="68"/>
  <c r="M33" i="68"/>
  <c r="L33" i="68"/>
  <c r="K33" i="68"/>
  <c r="J33" i="68"/>
  <c r="I33" i="68"/>
  <c r="H33" i="68"/>
  <c r="G33" i="68"/>
  <c r="F33" i="68"/>
  <c r="E33" i="68"/>
  <c r="D33" i="68"/>
  <c r="C33" i="68"/>
  <c r="AX30" i="68"/>
  <c r="AW30" i="68"/>
  <c r="AV30" i="68"/>
  <c r="AU30" i="68"/>
  <c r="AT30" i="68"/>
  <c r="AS30" i="68"/>
  <c r="AR30" i="68"/>
  <c r="AQ30" i="68"/>
  <c r="AP30" i="68"/>
  <c r="AO30" i="68"/>
  <c r="AN30" i="68"/>
  <c r="AM30" i="68"/>
  <c r="AL30" i="68"/>
  <c r="AK30" i="68"/>
  <c r="AJ30" i="68"/>
  <c r="AI30" i="68"/>
  <c r="AH30" i="68"/>
  <c r="AG30" i="68"/>
  <c r="AF30" i="68"/>
  <c r="AE30" i="68"/>
  <c r="AD30" i="68"/>
  <c r="AC30" i="68"/>
  <c r="AB30" i="68"/>
  <c r="AA30" i="68"/>
  <c r="Z30" i="68"/>
  <c r="Y30" i="68"/>
  <c r="X30" i="68"/>
  <c r="W30" i="68"/>
  <c r="V30" i="68"/>
  <c r="U30" i="68"/>
  <c r="T30" i="68"/>
  <c r="S30" i="68"/>
  <c r="R30" i="68"/>
  <c r="Q30" i="68"/>
  <c r="P30" i="68"/>
  <c r="O30" i="68"/>
  <c r="N30" i="68"/>
  <c r="M30" i="68"/>
  <c r="L30" i="68"/>
  <c r="K30" i="68"/>
  <c r="J30" i="68"/>
  <c r="I30" i="68"/>
  <c r="H30" i="68"/>
  <c r="G30" i="68"/>
  <c r="F30" i="68"/>
  <c r="E30" i="68"/>
  <c r="D30" i="68"/>
  <c r="C30" i="68"/>
  <c r="BB20" i="68"/>
  <c r="BA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BB16" i="68"/>
  <c r="BA16" i="68"/>
  <c r="AX16" i="68"/>
  <c r="AW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C16" i="68"/>
  <c r="BB8" i="68"/>
  <c r="BA8" i="68"/>
  <c r="AX8" i="68"/>
  <c r="AW8" i="68"/>
  <c r="AV8" i="68"/>
  <c r="AU8" i="68"/>
  <c r="AT8" i="68"/>
  <c r="AS8" i="68"/>
  <c r="AR8" i="68"/>
  <c r="AQ8" i="68"/>
  <c r="AP8" i="68"/>
  <c r="AO8" i="68"/>
  <c r="AN8" i="68"/>
  <c r="AM8" i="68"/>
  <c r="AL8" i="68"/>
  <c r="AK8" i="68"/>
  <c r="AJ8" i="68"/>
  <c r="AJ63" i="68" s="1"/>
  <c r="AJ65" i="68" s="1"/>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F8" i="68"/>
  <c r="E8" i="68"/>
  <c r="D8" i="68"/>
  <c r="C8" i="68"/>
  <c r="AH36" i="67"/>
  <c r="AG36" i="67"/>
  <c r="AF36" i="67"/>
  <c r="AE36" i="67"/>
  <c r="AD36" i="67"/>
  <c r="AC36" i="67"/>
  <c r="AB36" i="67"/>
  <c r="AA36" i="67"/>
  <c r="Z36" i="67"/>
  <c r="Y36" i="67"/>
  <c r="X36" i="67"/>
  <c r="W36" i="67"/>
  <c r="V36" i="67"/>
  <c r="U36" i="67"/>
  <c r="T36" i="67"/>
  <c r="S36" i="67"/>
  <c r="R36" i="67"/>
  <c r="Q36" i="67"/>
  <c r="P36" i="67"/>
  <c r="O36" i="67"/>
  <c r="M36" i="67"/>
  <c r="L36" i="67"/>
  <c r="K36" i="67"/>
  <c r="J36" i="67"/>
  <c r="I36" i="67"/>
  <c r="H36" i="67"/>
  <c r="G36" i="67"/>
  <c r="F36" i="67"/>
  <c r="E36" i="67"/>
  <c r="D36" i="67"/>
  <c r="C36" i="67"/>
  <c r="AI35" i="67"/>
  <c r="AI34" i="67"/>
  <c r="AI33" i="67"/>
  <c r="AI32" i="67"/>
  <c r="AI31" i="67"/>
  <c r="AI30" i="67"/>
  <c r="AI29" i="67"/>
  <c r="AI28" i="67"/>
  <c r="AI26" i="67"/>
  <c r="AI25" i="67"/>
  <c r="AI24" i="67"/>
  <c r="AI23" i="67"/>
  <c r="AI22" i="67"/>
  <c r="AI21" i="67"/>
  <c r="AI20" i="67"/>
  <c r="AI19" i="67"/>
  <c r="AI18" i="67"/>
  <c r="AI17" i="67"/>
  <c r="AI16" i="67"/>
  <c r="AI15" i="67"/>
  <c r="AI14" i="67"/>
  <c r="AI13" i="67"/>
  <c r="AI12" i="67"/>
  <c r="AI11" i="67"/>
  <c r="AI8" i="67"/>
  <c r="AI7" i="67"/>
  <c r="AI36" i="66"/>
  <c r="AI35" i="66"/>
  <c r="AI34" i="66"/>
  <c r="AI33" i="66"/>
  <c r="AI32" i="66"/>
  <c r="AI31" i="66"/>
  <c r="AI30" i="66"/>
  <c r="AI29" i="66"/>
  <c r="AI28" i="66"/>
  <c r="AI27" i="66"/>
  <c r="AI26" i="66"/>
  <c r="AI25" i="66"/>
  <c r="AI24" i="66"/>
  <c r="AI23" i="66"/>
  <c r="AI22" i="66"/>
  <c r="AI21" i="66"/>
  <c r="AI20" i="66"/>
  <c r="AI19" i="66"/>
  <c r="AI18" i="66"/>
  <c r="AI17" i="66"/>
  <c r="AI16" i="66"/>
  <c r="AI15" i="66"/>
  <c r="AI14" i="66"/>
  <c r="AI13" i="66"/>
  <c r="AI12" i="66"/>
  <c r="AI8" i="66"/>
  <c r="AI7" i="66"/>
  <c r="AH44" i="65"/>
  <c r="AG44" i="65"/>
  <c r="AF44" i="65"/>
  <c r="AE44" i="65"/>
  <c r="AD44" i="65"/>
  <c r="AC44" i="65"/>
  <c r="AB44" i="65"/>
  <c r="AA44" i="65"/>
  <c r="Z44" i="65"/>
  <c r="Y44" i="65"/>
  <c r="X44" i="65"/>
  <c r="W44" i="65"/>
  <c r="V44" i="65"/>
  <c r="U44" i="65"/>
  <c r="T44" i="65"/>
  <c r="S44" i="65"/>
  <c r="R44" i="65"/>
  <c r="P44" i="65"/>
  <c r="O44" i="65"/>
  <c r="N44" i="65"/>
  <c r="M44" i="65"/>
  <c r="L44" i="65"/>
  <c r="K44" i="65"/>
  <c r="J44" i="65"/>
  <c r="I44" i="65"/>
  <c r="H44" i="65"/>
  <c r="G44" i="65"/>
  <c r="F44" i="65"/>
  <c r="E44" i="65"/>
  <c r="D44" i="65"/>
  <c r="C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1" i="65"/>
  <c r="AI10" i="65"/>
  <c r="AI9" i="65"/>
  <c r="AI8" i="65"/>
  <c r="AI7" i="65"/>
  <c r="AH44" i="64"/>
  <c r="AG44" i="64"/>
  <c r="AF44" i="64"/>
  <c r="AE44" i="64"/>
  <c r="AD44" i="64"/>
  <c r="AC44" i="64"/>
  <c r="AB44" i="64"/>
  <c r="AA44" i="64"/>
  <c r="Y44" i="64"/>
  <c r="X44" i="64"/>
  <c r="W44" i="64"/>
  <c r="V44" i="64"/>
  <c r="U44" i="64"/>
  <c r="T44" i="64"/>
  <c r="S44" i="64"/>
  <c r="R44" i="64"/>
  <c r="Q44" i="64"/>
  <c r="P44" i="64"/>
  <c r="O44" i="64"/>
  <c r="N44" i="64"/>
  <c r="M44" i="64"/>
  <c r="L44" i="64"/>
  <c r="K44" i="64"/>
  <c r="J44" i="64"/>
  <c r="I44" i="64"/>
  <c r="H44" i="64"/>
  <c r="G44" i="64"/>
  <c r="F44" i="64"/>
  <c r="E44" i="64"/>
  <c r="D44" i="64"/>
  <c r="C44" i="64"/>
  <c r="AI43" i="64"/>
  <c r="AI42" i="64"/>
  <c r="AI41" i="64"/>
  <c r="AI40" i="64"/>
  <c r="AI39" i="64"/>
  <c r="AI38" i="64"/>
  <c r="AI37" i="64"/>
  <c r="AI36" i="64"/>
  <c r="AI35" i="64"/>
  <c r="AI34" i="64"/>
  <c r="AI33" i="64"/>
  <c r="AI32" i="64"/>
  <c r="AI31" i="64"/>
  <c r="AI30" i="64"/>
  <c r="AI29" i="64"/>
  <c r="AI28" i="64"/>
  <c r="AI27" i="64"/>
  <c r="AI26" i="64"/>
  <c r="AI25" i="64"/>
  <c r="AI24" i="64"/>
  <c r="AI23" i="64"/>
  <c r="AI22" i="64"/>
  <c r="AI21" i="64"/>
  <c r="AI20" i="64"/>
  <c r="AI19" i="64"/>
  <c r="AI18" i="64"/>
  <c r="AI17" i="64"/>
  <c r="AI16" i="64"/>
  <c r="AI15" i="64"/>
  <c r="AI14" i="64"/>
  <c r="AI13" i="64"/>
  <c r="AI12" i="64"/>
  <c r="AI11" i="64"/>
  <c r="AI10" i="64"/>
  <c r="AI9" i="64"/>
  <c r="AI8" i="64"/>
  <c r="AI7" i="64"/>
  <c r="P52" i="63"/>
  <c r="P50" i="63" s="1"/>
  <c r="P51" i="63" s="1"/>
  <c r="O50" i="63"/>
  <c r="N50" i="63"/>
  <c r="M50" i="63"/>
  <c r="L50" i="63"/>
  <c r="K50" i="63"/>
  <c r="J50" i="63"/>
  <c r="I50" i="63"/>
  <c r="H50" i="63"/>
  <c r="G50" i="63"/>
  <c r="F50" i="63"/>
  <c r="E50" i="63"/>
  <c r="D50" i="63"/>
  <c r="C50" i="63"/>
  <c r="P49" i="63"/>
  <c r="P47" i="63" s="1"/>
  <c r="P48" i="63" s="1"/>
  <c r="O47" i="63"/>
  <c r="N47" i="63"/>
  <c r="M47" i="63"/>
  <c r="L47" i="63"/>
  <c r="K47" i="63"/>
  <c r="J47" i="63"/>
  <c r="I47" i="63"/>
  <c r="H47" i="63"/>
  <c r="G47" i="63"/>
  <c r="F47" i="63"/>
  <c r="E47" i="63"/>
  <c r="D47" i="63"/>
  <c r="C47" i="63"/>
  <c r="P46" i="63"/>
  <c r="P44" i="63" s="1"/>
  <c r="P45" i="63" s="1"/>
  <c r="O44" i="63"/>
  <c r="N44" i="63"/>
  <c r="N45" i="63" s="1"/>
  <c r="M44" i="63"/>
  <c r="L44" i="63"/>
  <c r="L45" i="63" s="1"/>
  <c r="K44" i="63"/>
  <c r="J44" i="63"/>
  <c r="J45" i="63" s="1"/>
  <c r="I44" i="63"/>
  <c r="H44" i="63"/>
  <c r="H45" i="63" s="1"/>
  <c r="G44" i="63"/>
  <c r="F44" i="63"/>
  <c r="F45" i="63" s="1"/>
  <c r="E44" i="63"/>
  <c r="D44" i="63"/>
  <c r="D45" i="63" s="1"/>
  <c r="C44" i="63"/>
  <c r="P43" i="63"/>
  <c r="P42" i="63"/>
  <c r="P41" i="63"/>
  <c r="P40" i="63"/>
  <c r="P39" i="63"/>
  <c r="P38" i="63"/>
  <c r="P37" i="63"/>
  <c r="P36" i="63"/>
  <c r="P35" i="63"/>
  <c r="P34" i="63"/>
  <c r="O32" i="63"/>
  <c r="N32" i="63"/>
  <c r="M32" i="63"/>
  <c r="L32" i="63"/>
  <c r="K32" i="63"/>
  <c r="J32" i="63"/>
  <c r="I32" i="63"/>
  <c r="H32" i="63"/>
  <c r="G32" i="63"/>
  <c r="F32" i="63"/>
  <c r="E32" i="63"/>
  <c r="D32" i="63"/>
  <c r="C32" i="63"/>
  <c r="P31" i="63"/>
  <c r="P30" i="63"/>
  <c r="P29" i="63"/>
  <c r="P28" i="63"/>
  <c r="P27" i="63"/>
  <c r="P26" i="63"/>
  <c r="P25" i="63"/>
  <c r="P24" i="63"/>
  <c r="P23" i="63"/>
  <c r="O21" i="63"/>
  <c r="N21" i="63"/>
  <c r="M21" i="63"/>
  <c r="L21" i="63"/>
  <c r="K21" i="63"/>
  <c r="J21" i="63"/>
  <c r="I21" i="63"/>
  <c r="H21" i="63"/>
  <c r="G21" i="63"/>
  <c r="F21" i="63"/>
  <c r="E21" i="63"/>
  <c r="D21" i="63"/>
  <c r="C21" i="63"/>
  <c r="P20" i="63"/>
  <c r="P19" i="63"/>
  <c r="P18" i="63"/>
  <c r="O16" i="63"/>
  <c r="N16" i="63"/>
  <c r="M16" i="63"/>
  <c r="L16" i="63"/>
  <c r="K16" i="63"/>
  <c r="J16" i="63"/>
  <c r="I16" i="63"/>
  <c r="H16" i="63"/>
  <c r="G16" i="63"/>
  <c r="F16" i="63"/>
  <c r="E16" i="63"/>
  <c r="D16" i="63"/>
  <c r="C16" i="63"/>
  <c r="P15" i="63"/>
  <c r="P14" i="63"/>
  <c r="P10" i="63"/>
  <c r="P9" i="63"/>
  <c r="O7" i="63"/>
  <c r="N7" i="63"/>
  <c r="M7" i="63"/>
  <c r="L7" i="63"/>
  <c r="K7" i="63"/>
  <c r="J7" i="63"/>
  <c r="I7" i="63"/>
  <c r="H7" i="63"/>
  <c r="G7" i="63"/>
  <c r="F7" i="63"/>
  <c r="E7" i="63"/>
  <c r="D7" i="63"/>
  <c r="C7" i="63"/>
  <c r="P54" i="61"/>
  <c r="P52" i="61" s="1"/>
  <c r="O52" i="61"/>
  <c r="N52" i="61"/>
  <c r="M52" i="61"/>
  <c r="L52" i="61"/>
  <c r="K52" i="61"/>
  <c r="J52" i="61"/>
  <c r="I52" i="61"/>
  <c r="H52" i="61"/>
  <c r="G52" i="61"/>
  <c r="F52" i="61"/>
  <c r="E52" i="61"/>
  <c r="D52" i="61"/>
  <c r="C52" i="61"/>
  <c r="P48" i="61"/>
  <c r="P46" i="61" s="1"/>
  <c r="O46" i="61"/>
  <c r="N46" i="61"/>
  <c r="M46" i="61"/>
  <c r="L46" i="61"/>
  <c r="K46" i="61"/>
  <c r="J46" i="61"/>
  <c r="I46" i="61"/>
  <c r="H46" i="61"/>
  <c r="G46" i="61"/>
  <c r="F46" i="61"/>
  <c r="E46" i="61"/>
  <c r="D46" i="61"/>
  <c r="C46" i="61"/>
  <c r="P45" i="61"/>
  <c r="P44" i="61"/>
  <c r="P43" i="61"/>
  <c r="P42" i="61"/>
  <c r="P41" i="61"/>
  <c r="P40" i="61"/>
  <c r="P39" i="61"/>
  <c r="P38" i="61"/>
  <c r="P37" i="61"/>
  <c r="P36" i="61"/>
  <c r="O34" i="61"/>
  <c r="N34" i="61"/>
  <c r="M34" i="61"/>
  <c r="L34" i="61"/>
  <c r="K34" i="61"/>
  <c r="J34" i="61"/>
  <c r="I34" i="61"/>
  <c r="H34" i="61"/>
  <c r="G34" i="61"/>
  <c r="F34" i="61"/>
  <c r="E34" i="61"/>
  <c r="D34" i="61"/>
  <c r="C34" i="61"/>
  <c r="P29" i="61"/>
  <c r="P28" i="61"/>
  <c r="P27" i="61"/>
  <c r="P26" i="61"/>
  <c r="P25" i="61"/>
  <c r="P24" i="61"/>
  <c r="P23" i="61"/>
  <c r="O21" i="61"/>
  <c r="N21" i="61"/>
  <c r="M21" i="61"/>
  <c r="L21" i="61"/>
  <c r="K21" i="61"/>
  <c r="J21" i="61"/>
  <c r="I21" i="61"/>
  <c r="H21" i="61"/>
  <c r="G21" i="61"/>
  <c r="F21" i="61"/>
  <c r="E21" i="61"/>
  <c r="D21" i="61"/>
  <c r="C21" i="61"/>
  <c r="P20" i="61"/>
  <c r="P19" i="61"/>
  <c r="P18" i="61"/>
  <c r="O16" i="61"/>
  <c r="N16" i="61"/>
  <c r="M16" i="61"/>
  <c r="L16" i="61"/>
  <c r="K16" i="61"/>
  <c r="J16" i="61"/>
  <c r="I16" i="61"/>
  <c r="H16" i="61"/>
  <c r="G16" i="61"/>
  <c r="F16" i="61"/>
  <c r="E16" i="61"/>
  <c r="D16" i="61"/>
  <c r="C16" i="61"/>
  <c r="P13" i="61"/>
  <c r="P12" i="61"/>
  <c r="P11" i="61"/>
  <c r="P10" i="61"/>
  <c r="P9" i="61"/>
  <c r="O7" i="61"/>
  <c r="N7" i="61"/>
  <c r="M7" i="61"/>
  <c r="L7" i="61"/>
  <c r="K7" i="61"/>
  <c r="J7" i="61"/>
  <c r="I7" i="61"/>
  <c r="H7" i="61"/>
  <c r="G7" i="61"/>
  <c r="F7" i="61"/>
  <c r="E7" i="61"/>
  <c r="D7" i="61"/>
  <c r="C7" i="61"/>
  <c r="P70" i="62"/>
  <c r="P69" i="62"/>
  <c r="P68" i="62"/>
  <c r="P67" i="62"/>
  <c r="O65" i="62"/>
  <c r="N65" i="62"/>
  <c r="M65" i="62"/>
  <c r="L65" i="62"/>
  <c r="K65" i="62"/>
  <c r="J65" i="62"/>
  <c r="I65" i="62"/>
  <c r="H65" i="62"/>
  <c r="G65" i="62"/>
  <c r="F65" i="62"/>
  <c r="E65" i="62"/>
  <c r="D65" i="62"/>
  <c r="C65" i="62"/>
  <c r="P64" i="62"/>
  <c r="P63" i="62"/>
  <c r="P62" i="62"/>
  <c r="O60" i="62"/>
  <c r="N60" i="62"/>
  <c r="M60" i="62"/>
  <c r="L60" i="62"/>
  <c r="K60" i="62"/>
  <c r="J60" i="62"/>
  <c r="I60" i="62"/>
  <c r="H60" i="62"/>
  <c r="G60" i="62"/>
  <c r="F60" i="62"/>
  <c r="E60" i="62"/>
  <c r="D60" i="62"/>
  <c r="C60" i="62"/>
  <c r="P59" i="62"/>
  <c r="P58" i="62"/>
  <c r="P57" i="62"/>
  <c r="P56" i="62"/>
  <c r="O54" i="62"/>
  <c r="N54" i="62"/>
  <c r="M54" i="62"/>
  <c r="L54" i="62"/>
  <c r="K54" i="62"/>
  <c r="J54" i="62"/>
  <c r="I54" i="62"/>
  <c r="H54" i="62"/>
  <c r="G54" i="62"/>
  <c r="F54" i="62"/>
  <c r="E54" i="62"/>
  <c r="D54" i="62"/>
  <c r="C54" i="62"/>
  <c r="P53" i="62"/>
  <c r="P52" i="62"/>
  <c r="P51" i="62"/>
  <c r="P50" i="62"/>
  <c r="P49" i="62"/>
  <c r="P48" i="62"/>
  <c r="P47" i="62"/>
  <c r="P46" i="62"/>
  <c r="P45" i="62"/>
  <c r="P44" i="62"/>
  <c r="P43" i="62"/>
  <c r="P40" i="62"/>
  <c r="P39" i="62"/>
  <c r="P31" i="62"/>
  <c r="P30" i="62"/>
  <c r="P29" i="62"/>
  <c r="P28" i="62"/>
  <c r="O26" i="62"/>
  <c r="N26" i="62"/>
  <c r="M26" i="62"/>
  <c r="L26" i="62"/>
  <c r="K26" i="62"/>
  <c r="J26" i="62"/>
  <c r="I26" i="62"/>
  <c r="H26" i="62"/>
  <c r="G26" i="62"/>
  <c r="F26" i="62"/>
  <c r="E26" i="62"/>
  <c r="D26" i="62"/>
  <c r="C26" i="62"/>
  <c r="P25" i="62"/>
  <c r="P24" i="62"/>
  <c r="P22" i="62" s="1"/>
  <c r="P23" i="62" s="1"/>
  <c r="O22" i="62"/>
  <c r="N22" i="62"/>
  <c r="M22" i="62"/>
  <c r="L22" i="62"/>
  <c r="K22" i="62"/>
  <c r="J22" i="62"/>
  <c r="I22" i="62"/>
  <c r="H22" i="62"/>
  <c r="G22" i="62"/>
  <c r="F22" i="62"/>
  <c r="E22" i="62"/>
  <c r="D22" i="62"/>
  <c r="C22" i="62"/>
  <c r="P21" i="62"/>
  <c r="P20" i="62"/>
  <c r="P19" i="62"/>
  <c r="P18" i="62"/>
  <c r="P17" i="62"/>
  <c r="P16" i="62"/>
  <c r="P15" i="62"/>
  <c r="P14" i="62"/>
  <c r="P13" i="62"/>
  <c r="P12" i="62"/>
  <c r="P11" i="62"/>
  <c r="P10" i="62"/>
  <c r="P9" i="62"/>
  <c r="O7" i="62"/>
  <c r="N7" i="62"/>
  <c r="M7" i="62"/>
  <c r="L7" i="62"/>
  <c r="K7" i="62"/>
  <c r="J7" i="62"/>
  <c r="I7" i="62"/>
  <c r="H7" i="62"/>
  <c r="G7" i="62"/>
  <c r="F7" i="62"/>
  <c r="E7" i="62"/>
  <c r="D7" i="62"/>
  <c r="C7" i="62"/>
  <c r="P72" i="60"/>
  <c r="P71" i="60"/>
  <c r="P70" i="60"/>
  <c r="P69" i="60"/>
  <c r="O67" i="60"/>
  <c r="N67" i="60"/>
  <c r="M67" i="60"/>
  <c r="L67" i="60"/>
  <c r="K67" i="60"/>
  <c r="J67" i="60"/>
  <c r="I67" i="60"/>
  <c r="H67" i="60"/>
  <c r="G67" i="60"/>
  <c r="F67" i="60"/>
  <c r="E67" i="60"/>
  <c r="D67" i="60"/>
  <c r="C67" i="60"/>
  <c r="P66" i="60"/>
  <c r="P65" i="60"/>
  <c r="P64" i="60"/>
  <c r="O62" i="60"/>
  <c r="N62" i="60"/>
  <c r="M62" i="60"/>
  <c r="L62" i="60"/>
  <c r="K62" i="60"/>
  <c r="J62" i="60"/>
  <c r="I62" i="60"/>
  <c r="H62" i="60"/>
  <c r="G62" i="60"/>
  <c r="F62" i="60"/>
  <c r="E62" i="60"/>
  <c r="D62" i="60"/>
  <c r="C62" i="60"/>
  <c r="P61" i="60"/>
  <c r="P60" i="60"/>
  <c r="P59" i="60"/>
  <c r="P58" i="60"/>
  <c r="O56" i="60"/>
  <c r="N56" i="60"/>
  <c r="M56" i="60"/>
  <c r="L56" i="60"/>
  <c r="K56" i="60"/>
  <c r="J56" i="60"/>
  <c r="I56" i="60"/>
  <c r="H56" i="60"/>
  <c r="G56" i="60"/>
  <c r="F56" i="60"/>
  <c r="E56" i="60"/>
  <c r="D56" i="60"/>
  <c r="C56" i="60"/>
  <c r="P55" i="60"/>
  <c r="P54" i="60"/>
  <c r="P53" i="60"/>
  <c r="P52" i="60"/>
  <c r="P51" i="60"/>
  <c r="P50" i="60"/>
  <c r="P49" i="60"/>
  <c r="P48" i="60"/>
  <c r="P47" i="60"/>
  <c r="P46" i="60"/>
  <c r="P45" i="60"/>
  <c r="P44" i="60"/>
  <c r="O42" i="60"/>
  <c r="N42" i="60"/>
  <c r="M42" i="60"/>
  <c r="L42" i="60"/>
  <c r="K42" i="60"/>
  <c r="J42" i="60"/>
  <c r="I42" i="60"/>
  <c r="H42" i="60"/>
  <c r="G42" i="60"/>
  <c r="F42" i="60"/>
  <c r="E42" i="60"/>
  <c r="D42" i="60"/>
  <c r="C42" i="60"/>
  <c r="P31" i="60"/>
  <c r="P30" i="60"/>
  <c r="P29" i="60"/>
  <c r="O27" i="60"/>
  <c r="N27" i="60"/>
  <c r="M27" i="60"/>
  <c r="L27" i="60"/>
  <c r="K27" i="60"/>
  <c r="J27" i="60"/>
  <c r="I27" i="60"/>
  <c r="H27" i="60"/>
  <c r="G27" i="60"/>
  <c r="F27" i="60"/>
  <c r="E27" i="60"/>
  <c r="D27" i="60"/>
  <c r="C27" i="60"/>
  <c r="P26" i="60"/>
  <c r="P25" i="60"/>
  <c r="O23" i="60"/>
  <c r="N23" i="60"/>
  <c r="M23" i="60"/>
  <c r="L23" i="60"/>
  <c r="K23" i="60"/>
  <c r="J23" i="60"/>
  <c r="I23" i="60"/>
  <c r="H23" i="60"/>
  <c r="G23" i="60"/>
  <c r="F23" i="60"/>
  <c r="E23" i="60"/>
  <c r="D23" i="60"/>
  <c r="C23" i="60"/>
  <c r="P22" i="60"/>
  <c r="P21" i="60"/>
  <c r="P20" i="60"/>
  <c r="P19" i="60"/>
  <c r="P18" i="60"/>
  <c r="P17" i="60"/>
  <c r="P16" i="60"/>
  <c r="P15" i="60"/>
  <c r="P14" i="60"/>
  <c r="P13" i="60"/>
  <c r="P12" i="60"/>
  <c r="P11" i="60"/>
  <c r="P10" i="60"/>
  <c r="P9" i="60"/>
  <c r="O7" i="60"/>
  <c r="N7" i="60"/>
  <c r="M7" i="60"/>
  <c r="L7" i="60"/>
  <c r="K7" i="60"/>
  <c r="J7" i="60"/>
  <c r="I7" i="60"/>
  <c r="H7" i="60"/>
  <c r="G7" i="60"/>
  <c r="F7" i="60"/>
  <c r="E7" i="60"/>
  <c r="D7" i="60"/>
  <c r="C7" i="60"/>
  <c r="O43" i="59"/>
  <c r="N43" i="59"/>
  <c r="M43" i="59"/>
  <c r="L43" i="59"/>
  <c r="K43" i="59"/>
  <c r="J43" i="59"/>
  <c r="I43" i="59"/>
  <c r="H43" i="59"/>
  <c r="G43" i="59"/>
  <c r="F43" i="59"/>
  <c r="E43" i="59"/>
  <c r="D43" i="59"/>
  <c r="C43" i="59"/>
  <c r="P42" i="59"/>
  <c r="P39" i="59"/>
  <c r="P38" i="59"/>
  <c r="P37" i="59"/>
  <c r="P36" i="59"/>
  <c r="P35" i="59"/>
  <c r="P34" i="59"/>
  <c r="P33" i="59"/>
  <c r="P32" i="59"/>
  <c r="P31" i="59"/>
  <c r="P30" i="59"/>
  <c r="P29" i="59"/>
  <c r="P28" i="59"/>
  <c r="P27" i="59"/>
  <c r="P26" i="59"/>
  <c r="P25" i="59"/>
  <c r="P24" i="59"/>
  <c r="P23" i="59"/>
  <c r="P22" i="59"/>
  <c r="P21" i="59"/>
  <c r="P20" i="59"/>
  <c r="P19" i="59"/>
  <c r="P18" i="59"/>
  <c r="P17" i="59"/>
  <c r="P16" i="59"/>
  <c r="P15" i="59"/>
  <c r="P14" i="59"/>
  <c r="P13" i="59"/>
  <c r="P12" i="59"/>
  <c r="P11" i="59"/>
  <c r="P10" i="59"/>
  <c r="P9" i="59"/>
  <c r="P8" i="59"/>
  <c r="P7" i="59"/>
  <c r="O49" i="58"/>
  <c r="N49" i="58"/>
  <c r="M49" i="58"/>
  <c r="L49" i="58"/>
  <c r="K49" i="58"/>
  <c r="J49" i="58"/>
  <c r="I49" i="58"/>
  <c r="H49" i="58"/>
  <c r="G49" i="58"/>
  <c r="F49" i="58"/>
  <c r="E49" i="58"/>
  <c r="D49" i="58"/>
  <c r="C49" i="58"/>
  <c r="P48" i="58"/>
  <c r="P47"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13" i="58"/>
  <c r="P12" i="58"/>
  <c r="P11" i="58"/>
  <c r="P10" i="58"/>
  <c r="P9" i="58"/>
  <c r="P8" i="58"/>
  <c r="P7" i="58"/>
  <c r="Q52" i="56"/>
  <c r="Q51" i="56" s="1"/>
  <c r="L52" i="56"/>
  <c r="G52" i="56"/>
  <c r="G51" i="56" s="1"/>
  <c r="P51" i="56"/>
  <c r="O51" i="56"/>
  <c r="N51" i="56"/>
  <c r="M51" i="56"/>
  <c r="L51" i="56"/>
  <c r="K51" i="56"/>
  <c r="J51" i="56"/>
  <c r="I51" i="56"/>
  <c r="H51" i="56"/>
  <c r="F51" i="56"/>
  <c r="E51" i="56"/>
  <c r="D51" i="56"/>
  <c r="C51" i="56"/>
  <c r="Q50" i="56"/>
  <c r="Q49" i="56" s="1"/>
  <c r="L50" i="56"/>
  <c r="L49" i="56" s="1"/>
  <c r="G50" i="56"/>
  <c r="G49" i="56" s="1"/>
  <c r="P49" i="56"/>
  <c r="O49" i="56"/>
  <c r="N49" i="56"/>
  <c r="M49" i="56"/>
  <c r="K49" i="56"/>
  <c r="J49" i="56"/>
  <c r="I49" i="56"/>
  <c r="H49" i="56"/>
  <c r="F49" i="56"/>
  <c r="E49" i="56"/>
  <c r="D49" i="56"/>
  <c r="C49" i="56"/>
  <c r="Q48" i="56"/>
  <c r="Q47" i="56" s="1"/>
  <c r="L48" i="56"/>
  <c r="L47" i="56" s="1"/>
  <c r="G48" i="56"/>
  <c r="G47" i="56" s="1"/>
  <c r="P47" i="56"/>
  <c r="O47" i="56"/>
  <c r="N47" i="56"/>
  <c r="M47" i="56"/>
  <c r="K47" i="56"/>
  <c r="J47" i="56"/>
  <c r="I47" i="56"/>
  <c r="H47" i="56"/>
  <c r="F47" i="56"/>
  <c r="E47" i="56"/>
  <c r="D47" i="56"/>
  <c r="C47" i="56"/>
  <c r="Q46" i="56"/>
  <c r="L46" i="56"/>
  <c r="G46" i="56"/>
  <c r="Q45" i="56"/>
  <c r="L45" i="56"/>
  <c r="G45" i="56"/>
  <c r="Q44" i="56"/>
  <c r="L44" i="56"/>
  <c r="G44" i="56"/>
  <c r="Q43" i="56"/>
  <c r="L43" i="56"/>
  <c r="G43" i="56"/>
  <c r="Q42" i="56"/>
  <c r="L42" i="56"/>
  <c r="G42" i="56"/>
  <c r="Q41" i="56"/>
  <c r="L41" i="56"/>
  <c r="G41" i="56"/>
  <c r="Q40" i="56"/>
  <c r="L40" i="56"/>
  <c r="G40" i="56"/>
  <c r="Q39" i="56"/>
  <c r="L39" i="56"/>
  <c r="G39" i="56"/>
  <c r="Q38" i="56"/>
  <c r="L38" i="56"/>
  <c r="G38" i="56"/>
  <c r="Q37" i="56"/>
  <c r="L37" i="56"/>
  <c r="G37" i="56"/>
  <c r="Q36" i="56"/>
  <c r="L36" i="56"/>
  <c r="G36" i="56"/>
  <c r="P35" i="56"/>
  <c r="O35" i="56"/>
  <c r="N35" i="56"/>
  <c r="M35" i="56"/>
  <c r="K35" i="56"/>
  <c r="J35" i="56"/>
  <c r="I35" i="56"/>
  <c r="H35" i="56"/>
  <c r="F35" i="56"/>
  <c r="E35" i="56"/>
  <c r="D35" i="56"/>
  <c r="C35" i="56"/>
  <c r="Q34" i="56"/>
  <c r="L34" i="56"/>
  <c r="G34" i="56"/>
  <c r="Q33" i="56"/>
  <c r="L33" i="56"/>
  <c r="G33" i="56"/>
  <c r="Q32" i="56"/>
  <c r="L32" i="56"/>
  <c r="G32" i="56"/>
  <c r="Q31" i="56"/>
  <c r="L31" i="56"/>
  <c r="G31" i="56"/>
  <c r="P30" i="56"/>
  <c r="O30" i="56"/>
  <c r="N30" i="56"/>
  <c r="M30" i="56"/>
  <c r="K30" i="56"/>
  <c r="J30" i="56"/>
  <c r="I30" i="56"/>
  <c r="H30" i="56"/>
  <c r="F30" i="56"/>
  <c r="E30" i="56"/>
  <c r="D30" i="56"/>
  <c r="C30" i="56"/>
  <c r="Q29" i="56"/>
  <c r="L29" i="56"/>
  <c r="G29" i="56"/>
  <c r="Q28" i="56"/>
  <c r="L28" i="56"/>
  <c r="G28" i="56"/>
  <c r="Q27" i="56"/>
  <c r="Q23" i="56"/>
  <c r="L23" i="56"/>
  <c r="G23" i="56"/>
  <c r="Q22" i="56"/>
  <c r="L22" i="56"/>
  <c r="G22" i="56"/>
  <c r="Q21" i="56"/>
  <c r="L21" i="56"/>
  <c r="G21" i="56"/>
  <c r="Q20" i="56"/>
  <c r="L20" i="56"/>
  <c r="G20" i="56"/>
  <c r="Q19" i="56"/>
  <c r="L19" i="56"/>
  <c r="G19" i="56"/>
  <c r="Q18" i="56"/>
  <c r="L18" i="56"/>
  <c r="G18" i="56"/>
  <c r="P17" i="56"/>
  <c r="O17" i="56"/>
  <c r="N17" i="56"/>
  <c r="M17" i="56"/>
  <c r="K17" i="56"/>
  <c r="J17" i="56"/>
  <c r="I17" i="56"/>
  <c r="H17" i="56"/>
  <c r="F17" i="56"/>
  <c r="E17" i="56"/>
  <c r="D17" i="56"/>
  <c r="C17" i="56"/>
  <c r="Q16" i="56"/>
  <c r="L16" i="56"/>
  <c r="G16" i="56"/>
  <c r="Q15" i="56"/>
  <c r="L15" i="56"/>
  <c r="G15" i="56"/>
  <c r="Q13" i="56"/>
  <c r="L13" i="56"/>
  <c r="G13" i="56"/>
  <c r="Q12" i="56"/>
  <c r="L12" i="56"/>
  <c r="G12" i="56"/>
  <c r="Q11" i="56"/>
  <c r="L11" i="56"/>
  <c r="G11" i="56"/>
  <c r="Q10" i="56"/>
  <c r="L10" i="56"/>
  <c r="G10" i="56"/>
  <c r="P9" i="56"/>
  <c r="O9" i="56"/>
  <c r="N9" i="56"/>
  <c r="M9" i="56"/>
  <c r="K9" i="56"/>
  <c r="J9" i="56"/>
  <c r="I9" i="56"/>
  <c r="H9" i="56"/>
  <c r="F9" i="56"/>
  <c r="E9" i="56"/>
  <c r="D9" i="56"/>
  <c r="C9" i="56"/>
  <c r="Q71" i="55"/>
  <c r="L71" i="55"/>
  <c r="G71" i="55"/>
  <c r="Q70" i="55"/>
  <c r="L70" i="55"/>
  <c r="G70" i="55"/>
  <c r="Q69" i="55"/>
  <c r="L69" i="55"/>
  <c r="G69" i="55"/>
  <c r="Q68" i="55"/>
  <c r="L68" i="55"/>
  <c r="G68" i="55"/>
  <c r="P67" i="55"/>
  <c r="O67" i="55"/>
  <c r="N67" i="55"/>
  <c r="M67" i="55"/>
  <c r="K67" i="55"/>
  <c r="J67" i="55"/>
  <c r="I67" i="55"/>
  <c r="H67" i="55"/>
  <c r="F67" i="55"/>
  <c r="E67" i="55"/>
  <c r="D67" i="55"/>
  <c r="C67" i="55"/>
  <c r="Q66" i="55"/>
  <c r="L66" i="55"/>
  <c r="G66" i="55"/>
  <c r="Q65" i="55"/>
  <c r="L65" i="55"/>
  <c r="G65" i="55"/>
  <c r="Q64" i="55"/>
  <c r="L64" i="55"/>
  <c r="G64" i="55"/>
  <c r="P63" i="55"/>
  <c r="O63" i="55"/>
  <c r="N63" i="55"/>
  <c r="M63" i="55"/>
  <c r="K63" i="55"/>
  <c r="J63" i="55"/>
  <c r="I63" i="55"/>
  <c r="H63" i="55"/>
  <c r="F63" i="55"/>
  <c r="E63" i="55"/>
  <c r="D63" i="55"/>
  <c r="C63" i="55"/>
  <c r="Q62" i="55"/>
  <c r="L62" i="55"/>
  <c r="G62" i="55"/>
  <c r="Q61" i="55"/>
  <c r="L61" i="55"/>
  <c r="G61" i="55"/>
  <c r="Q60" i="55"/>
  <c r="L60" i="55"/>
  <c r="G60" i="55"/>
  <c r="Q59" i="55"/>
  <c r="L59" i="55"/>
  <c r="G59" i="55"/>
  <c r="P58" i="55"/>
  <c r="O58" i="55"/>
  <c r="N58" i="55"/>
  <c r="M58" i="55"/>
  <c r="K58" i="55"/>
  <c r="J58" i="55"/>
  <c r="I58" i="55"/>
  <c r="H58" i="55"/>
  <c r="F58" i="55"/>
  <c r="E58" i="55"/>
  <c r="D58" i="55"/>
  <c r="C58" i="55"/>
  <c r="Q57" i="55"/>
  <c r="L57" i="55"/>
  <c r="G57" i="55"/>
  <c r="L56" i="55"/>
  <c r="Q53" i="55"/>
  <c r="L53" i="55"/>
  <c r="G53" i="55"/>
  <c r="Q52" i="55"/>
  <c r="L52" i="55"/>
  <c r="G52" i="55"/>
  <c r="Q51" i="55"/>
  <c r="L51" i="55"/>
  <c r="G51" i="55"/>
  <c r="Q50" i="55"/>
  <c r="L50" i="55"/>
  <c r="G50" i="55"/>
  <c r="Q49" i="55"/>
  <c r="L49" i="55"/>
  <c r="G49" i="55"/>
  <c r="Q48" i="55"/>
  <c r="L48" i="55"/>
  <c r="G48" i="55"/>
  <c r="Q47" i="55"/>
  <c r="L47" i="55"/>
  <c r="G47" i="55"/>
  <c r="Q46" i="55"/>
  <c r="L46" i="55"/>
  <c r="G46" i="55"/>
  <c r="Q45" i="55"/>
  <c r="L45" i="55"/>
  <c r="G45" i="55"/>
  <c r="Q44" i="55"/>
  <c r="L44" i="55"/>
  <c r="G44" i="55"/>
  <c r="Q43" i="55"/>
  <c r="L43" i="55"/>
  <c r="G43" i="55"/>
  <c r="P42" i="55"/>
  <c r="O42" i="55"/>
  <c r="N42" i="55"/>
  <c r="M42" i="55"/>
  <c r="K42" i="55"/>
  <c r="J42" i="55"/>
  <c r="I42" i="55"/>
  <c r="H42" i="55"/>
  <c r="F42" i="55"/>
  <c r="E42" i="55"/>
  <c r="D42" i="55"/>
  <c r="C42" i="55"/>
  <c r="Q41" i="55"/>
  <c r="L41" i="55"/>
  <c r="G41" i="55"/>
  <c r="Q40" i="55"/>
  <c r="L40" i="55"/>
  <c r="G40" i="55"/>
  <c r="Q39" i="55"/>
  <c r="G39" i="55"/>
  <c r="Q35" i="55"/>
  <c r="G35" i="55"/>
  <c r="Q34" i="55"/>
  <c r="L34" i="55"/>
  <c r="G34" i="55"/>
  <c r="Q33" i="55"/>
  <c r="L33" i="55"/>
  <c r="G33" i="55"/>
  <c r="Q32" i="55"/>
  <c r="L32" i="55"/>
  <c r="G32" i="55"/>
  <c r="Q31" i="55"/>
  <c r="L31" i="55"/>
  <c r="G31" i="55"/>
  <c r="Q30" i="55"/>
  <c r="L30" i="55"/>
  <c r="G30" i="55"/>
  <c r="Q29" i="55"/>
  <c r="L29" i="55"/>
  <c r="G29" i="55"/>
  <c r="P28" i="55"/>
  <c r="O28" i="55"/>
  <c r="N28" i="55"/>
  <c r="M28" i="55"/>
  <c r="K28" i="55"/>
  <c r="J28" i="55"/>
  <c r="I28" i="55"/>
  <c r="H28" i="55"/>
  <c r="F28" i="55"/>
  <c r="E28" i="55"/>
  <c r="D28" i="55"/>
  <c r="C28" i="55"/>
  <c r="Q27" i="55"/>
  <c r="L27" i="55"/>
  <c r="G27" i="55"/>
  <c r="Q26" i="55"/>
  <c r="L26" i="55"/>
  <c r="G26" i="55"/>
  <c r="P25" i="55"/>
  <c r="O25" i="55"/>
  <c r="N25" i="55"/>
  <c r="M25" i="55"/>
  <c r="K25" i="55"/>
  <c r="J25" i="55"/>
  <c r="I25" i="55"/>
  <c r="H25" i="55"/>
  <c r="F25" i="55"/>
  <c r="E25" i="55"/>
  <c r="D25" i="55"/>
  <c r="C25" i="55"/>
  <c r="Q24" i="55"/>
  <c r="L24" i="55"/>
  <c r="G24" i="55"/>
  <c r="Q23" i="55"/>
  <c r="L23" i="55"/>
  <c r="G23" i="55"/>
  <c r="Q20" i="55"/>
  <c r="L20" i="55"/>
  <c r="G20" i="55"/>
  <c r="Q19" i="55"/>
  <c r="L19" i="55"/>
  <c r="G19" i="55"/>
  <c r="Q18" i="55"/>
  <c r="L18" i="55"/>
  <c r="G18" i="55"/>
  <c r="Q17" i="55"/>
  <c r="L17" i="55"/>
  <c r="G17" i="55"/>
  <c r="Q16" i="55"/>
  <c r="L16" i="55"/>
  <c r="G16" i="55"/>
  <c r="Q15" i="55"/>
  <c r="L15" i="55"/>
  <c r="G15" i="55"/>
  <c r="Q14" i="55"/>
  <c r="L14" i="55"/>
  <c r="G14" i="55"/>
  <c r="Q13" i="55"/>
  <c r="L13" i="55"/>
  <c r="G13" i="55"/>
  <c r="Q12" i="55"/>
  <c r="L12" i="55"/>
  <c r="G12" i="55"/>
  <c r="Q11" i="55"/>
  <c r="L11" i="55"/>
  <c r="G11" i="55"/>
  <c r="Q10" i="55"/>
  <c r="L10" i="55"/>
  <c r="G10" i="55"/>
  <c r="P9" i="55"/>
  <c r="O9" i="55"/>
  <c r="N9" i="55"/>
  <c r="M9" i="55"/>
  <c r="K9" i="55"/>
  <c r="J9" i="55"/>
  <c r="I9" i="55"/>
  <c r="H9" i="55"/>
  <c r="F9" i="55"/>
  <c r="E9" i="55"/>
  <c r="D9" i="55"/>
  <c r="C9" i="55"/>
  <c r="F50" i="54"/>
  <c r="F49" i="54" s="1"/>
  <c r="C50" i="54"/>
  <c r="C49" i="54" s="1"/>
  <c r="H49" i="54"/>
  <c r="G49" i="54"/>
  <c r="E49" i="54"/>
  <c r="D49" i="54"/>
  <c r="F48" i="54"/>
  <c r="C48" i="54"/>
  <c r="C47" i="54" s="1"/>
  <c r="H47" i="54"/>
  <c r="G47" i="54"/>
  <c r="F47" i="54"/>
  <c r="E47" i="54"/>
  <c r="D47" i="54"/>
  <c r="F46" i="54"/>
  <c r="F45" i="54" s="1"/>
  <c r="H45" i="54"/>
  <c r="G45" i="54"/>
  <c r="E45" i="54"/>
  <c r="D45" i="54"/>
  <c r="F44" i="54"/>
  <c r="C44" i="54"/>
  <c r="F43" i="54"/>
  <c r="F42" i="54"/>
  <c r="C42" i="54"/>
  <c r="F41" i="54"/>
  <c r="C41" i="54"/>
  <c r="F40" i="54"/>
  <c r="C40" i="54"/>
  <c r="F39" i="54"/>
  <c r="C39" i="54"/>
  <c r="F38" i="54"/>
  <c r="C38" i="54"/>
  <c r="F37" i="54"/>
  <c r="C37" i="54"/>
  <c r="F36" i="54"/>
  <c r="C36" i="54"/>
  <c r="C35" i="54"/>
  <c r="F34" i="54"/>
  <c r="C34" i="54"/>
  <c r="F32" i="54"/>
  <c r="C32" i="54"/>
  <c r="F31" i="54"/>
  <c r="C31" i="54"/>
  <c r="F30" i="54"/>
  <c r="C30" i="54"/>
  <c r="F29" i="54"/>
  <c r="C29" i="54"/>
  <c r="F20" i="54"/>
  <c r="C20" i="54"/>
  <c r="F19" i="54"/>
  <c r="C19" i="54"/>
  <c r="F18" i="54"/>
  <c r="C18" i="54"/>
  <c r="F17" i="54"/>
  <c r="C17" i="54"/>
  <c r="H16" i="54"/>
  <c r="G16" i="54"/>
  <c r="E16" i="54"/>
  <c r="D16" i="54"/>
  <c r="C15" i="54"/>
  <c r="C14" i="54"/>
  <c r="C13" i="54"/>
  <c r="F11" i="54"/>
  <c r="C11" i="54"/>
  <c r="F10" i="54"/>
  <c r="C10" i="54"/>
  <c r="F9" i="54"/>
  <c r="C9" i="54"/>
  <c r="F69" i="53"/>
  <c r="C69" i="53"/>
  <c r="F68" i="53"/>
  <c r="C68" i="53"/>
  <c r="F67" i="53"/>
  <c r="C67" i="53"/>
  <c r="F66" i="53"/>
  <c r="C66" i="53"/>
  <c r="H65" i="53"/>
  <c r="G65" i="53"/>
  <c r="E65" i="53"/>
  <c r="D65" i="53"/>
  <c r="F64" i="53"/>
  <c r="C64" i="53"/>
  <c r="F63" i="53"/>
  <c r="C63" i="53"/>
  <c r="F62" i="53"/>
  <c r="C62" i="53"/>
  <c r="H61" i="53"/>
  <c r="G61" i="53"/>
  <c r="E61" i="53"/>
  <c r="D61" i="53"/>
  <c r="F60" i="53"/>
  <c r="C60" i="53"/>
  <c r="F59" i="53"/>
  <c r="C59" i="53"/>
  <c r="F58" i="53"/>
  <c r="C58" i="53"/>
  <c r="F57" i="53"/>
  <c r="C57" i="53"/>
  <c r="H56" i="53"/>
  <c r="G56" i="53"/>
  <c r="E56" i="53"/>
  <c r="D56" i="53"/>
  <c r="F55" i="53"/>
  <c r="C55" i="53"/>
  <c r="F54" i="53"/>
  <c r="C54" i="53"/>
  <c r="F53" i="53"/>
  <c r="C53" i="53"/>
  <c r="F52" i="53"/>
  <c r="C52" i="53"/>
  <c r="F51" i="53"/>
  <c r="C51" i="53"/>
  <c r="F50" i="53"/>
  <c r="C50" i="53"/>
  <c r="F49" i="53"/>
  <c r="C49" i="53"/>
  <c r="F48" i="53"/>
  <c r="C48" i="53"/>
  <c r="F47" i="53"/>
  <c r="C47" i="53"/>
  <c r="F46" i="53"/>
  <c r="C46" i="53"/>
  <c r="F45" i="53"/>
  <c r="C45" i="53"/>
  <c r="F44" i="53"/>
  <c r="C44" i="53"/>
  <c r="F43" i="53"/>
  <c r="C43" i="53"/>
  <c r="F42" i="53"/>
  <c r="C42" i="53"/>
  <c r="F41" i="53"/>
  <c r="C41" i="53"/>
  <c r="H40" i="53"/>
  <c r="G40" i="53"/>
  <c r="E40" i="53"/>
  <c r="D40" i="53"/>
  <c r="F39" i="53"/>
  <c r="C39" i="53"/>
  <c r="F38" i="53"/>
  <c r="C38" i="53"/>
  <c r="F37" i="53"/>
  <c r="C37" i="53"/>
  <c r="F36" i="53"/>
  <c r="C36" i="53"/>
  <c r="F35" i="53"/>
  <c r="C35" i="53"/>
  <c r="C34" i="53"/>
  <c r="F30" i="53"/>
  <c r="C30" i="53"/>
  <c r="F29" i="53"/>
  <c r="C29" i="53"/>
  <c r="F28" i="53"/>
  <c r="C28" i="53"/>
  <c r="F27" i="53"/>
  <c r="C27" i="53"/>
  <c r="H26" i="53"/>
  <c r="G26" i="53"/>
  <c r="E26" i="53"/>
  <c r="D26" i="53"/>
  <c r="F25" i="53"/>
  <c r="C25" i="53"/>
  <c r="F24" i="53"/>
  <c r="C24" i="53"/>
  <c r="H23" i="53"/>
  <c r="G23" i="53"/>
  <c r="E23" i="53"/>
  <c r="D23" i="53"/>
  <c r="F22" i="53"/>
  <c r="C22" i="53"/>
  <c r="F21" i="53"/>
  <c r="C21" i="53"/>
  <c r="F20" i="53"/>
  <c r="C20" i="53"/>
  <c r="F19" i="53"/>
  <c r="C19" i="53"/>
  <c r="F18" i="53"/>
  <c r="C18" i="53"/>
  <c r="F17" i="53"/>
  <c r="C17" i="53"/>
  <c r="F16" i="53"/>
  <c r="C16" i="53"/>
  <c r="F15" i="53"/>
  <c r="C15" i="53"/>
  <c r="F14" i="53"/>
  <c r="C14" i="53"/>
  <c r="F13" i="53"/>
  <c r="C13" i="53"/>
  <c r="F12" i="53"/>
  <c r="C12" i="53"/>
  <c r="F11" i="53"/>
  <c r="C11" i="53"/>
  <c r="F10" i="53"/>
  <c r="C10" i="53"/>
  <c r="F9" i="53"/>
  <c r="C9" i="53"/>
  <c r="H8" i="53"/>
  <c r="G8" i="53"/>
  <c r="E8" i="53"/>
  <c r="D8" i="53"/>
  <c r="K62" i="52"/>
  <c r="J62" i="52"/>
  <c r="I62" i="52"/>
  <c r="H62" i="52"/>
  <c r="G62" i="52"/>
  <c r="F62" i="52"/>
  <c r="E62" i="52"/>
  <c r="D62" i="52"/>
  <c r="C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9" i="52"/>
  <c r="L8" i="52"/>
  <c r="L7" i="52"/>
  <c r="K62" i="51"/>
  <c r="J62" i="51"/>
  <c r="I62" i="51"/>
  <c r="H62" i="51"/>
  <c r="G62" i="51"/>
  <c r="F62" i="51"/>
  <c r="E62" i="51"/>
  <c r="D62" i="51"/>
  <c r="C62" i="51"/>
  <c r="L61" i="51"/>
  <c r="L60" i="51"/>
  <c r="L59" i="51"/>
  <c r="L58" i="51"/>
  <c r="L57" i="51"/>
  <c r="L56" i="51"/>
  <c r="L55" i="51"/>
  <c r="L54" i="51"/>
  <c r="L53" i="51"/>
  <c r="L52" i="51"/>
  <c r="L51" i="51"/>
  <c r="L50" i="51"/>
  <c r="L49" i="51"/>
  <c r="L48" i="51"/>
  <c r="L47" i="51"/>
  <c r="L46" i="51"/>
  <c r="L45" i="51"/>
  <c r="L44" i="51"/>
  <c r="L43" i="51"/>
  <c r="L42" i="51"/>
  <c r="L41" i="51"/>
  <c r="L40" i="51"/>
  <c r="L39" i="51"/>
  <c r="L38" i="51"/>
  <c r="L37" i="51"/>
  <c r="L36" i="51"/>
  <c r="L35" i="51"/>
  <c r="L34" i="51"/>
  <c r="L33" i="51"/>
  <c r="L32" i="51"/>
  <c r="L31" i="51"/>
  <c r="L30" i="51"/>
  <c r="L29" i="51"/>
  <c r="L28" i="51"/>
  <c r="L27" i="51"/>
  <c r="L26" i="51"/>
  <c r="L25" i="51"/>
  <c r="L24" i="51"/>
  <c r="L23" i="51"/>
  <c r="L22" i="51"/>
  <c r="L21" i="51"/>
  <c r="L20" i="51"/>
  <c r="L19" i="51"/>
  <c r="L18" i="51"/>
  <c r="L16" i="51"/>
  <c r="L15" i="51"/>
  <c r="L14" i="51"/>
  <c r="L13" i="51"/>
  <c r="L12" i="51"/>
  <c r="L11" i="51"/>
  <c r="L10" i="51"/>
  <c r="L9" i="51"/>
  <c r="L8" i="51"/>
  <c r="L7" i="51"/>
  <c r="I61" i="50"/>
  <c r="H61" i="50"/>
  <c r="G61" i="50"/>
  <c r="F61" i="50"/>
  <c r="E61" i="50"/>
  <c r="C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E47" i="47"/>
  <c r="D47" i="47"/>
  <c r="C47" i="47"/>
  <c r="E41" i="47"/>
  <c r="D41" i="47"/>
  <c r="C41" i="47"/>
  <c r="E22" i="47"/>
  <c r="D22" i="47"/>
  <c r="C22" i="47"/>
  <c r="D49" i="45"/>
  <c r="C49" i="45"/>
  <c r="E48" i="45"/>
  <c r="E46" i="45"/>
  <c r="D43" i="45"/>
  <c r="C43" i="45"/>
  <c r="E42" i="45"/>
  <c r="E41" i="45"/>
  <c r="E40" i="45"/>
  <c r="E39" i="45"/>
  <c r="E34" i="45"/>
  <c r="E33" i="45"/>
  <c r="E32" i="45"/>
  <c r="E31" i="45"/>
  <c r="E30" i="45"/>
  <c r="E29" i="45"/>
  <c r="E28" i="45"/>
  <c r="D24" i="45"/>
  <c r="C24" i="45"/>
  <c r="E23" i="45"/>
  <c r="E22" i="45"/>
  <c r="E21" i="45"/>
  <c r="E20" i="45"/>
  <c r="E19" i="45"/>
  <c r="E18" i="45"/>
  <c r="E17" i="45"/>
  <c r="E16" i="45"/>
  <c r="E15" i="45"/>
  <c r="E13" i="45"/>
  <c r="E12" i="45"/>
  <c r="E11" i="45"/>
  <c r="E10" i="45"/>
  <c r="E9" i="45"/>
  <c r="E8" i="45"/>
  <c r="E84" i="46"/>
  <c r="D84" i="46"/>
  <c r="C84" i="46"/>
  <c r="E83" i="46"/>
  <c r="D83" i="46"/>
  <c r="C83" i="46"/>
  <c r="E82" i="46"/>
  <c r="D82" i="46"/>
  <c r="C82" i="46"/>
  <c r="D50" i="44"/>
  <c r="C50" i="44"/>
  <c r="E49" i="44"/>
  <c r="E47" i="44"/>
  <c r="E46" i="44"/>
  <c r="E45" i="44"/>
  <c r="E44" i="44"/>
  <c r="E43"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D14" i="44"/>
  <c r="C14" i="44"/>
  <c r="E13" i="44"/>
  <c r="E12" i="44"/>
  <c r="E11" i="44"/>
  <c r="E9" i="44"/>
  <c r="K42" i="43"/>
  <c r="J42" i="43"/>
  <c r="I42" i="43"/>
  <c r="H42" i="43"/>
  <c r="C42" i="43"/>
  <c r="K30" i="43"/>
  <c r="J30" i="43"/>
  <c r="I30" i="43"/>
  <c r="H30" i="43"/>
  <c r="F30" i="43"/>
  <c r="E30" i="43"/>
  <c r="D30" i="43"/>
  <c r="C30" i="43"/>
  <c r="K27" i="43"/>
  <c r="J27" i="43"/>
  <c r="I27" i="43"/>
  <c r="H27" i="43"/>
  <c r="F27" i="43"/>
  <c r="E27" i="43"/>
  <c r="D27" i="43"/>
  <c r="C27" i="43"/>
  <c r="K17" i="43"/>
  <c r="J17" i="43"/>
  <c r="I17" i="43"/>
  <c r="H17" i="43"/>
  <c r="F17" i="43"/>
  <c r="E17" i="43"/>
  <c r="D17" i="43"/>
  <c r="C17" i="43"/>
  <c r="K9" i="43"/>
  <c r="J9" i="43"/>
  <c r="I9" i="43"/>
  <c r="H9" i="43"/>
  <c r="F9" i="43"/>
  <c r="E9" i="43"/>
  <c r="D9" i="43"/>
  <c r="C9" i="43"/>
  <c r="K54" i="41"/>
  <c r="J54" i="41"/>
  <c r="I54" i="41"/>
  <c r="H54" i="41"/>
  <c r="F54" i="41"/>
  <c r="E54" i="41"/>
  <c r="D54" i="41"/>
  <c r="C54" i="41"/>
  <c r="K49" i="41"/>
  <c r="J49" i="41"/>
  <c r="I49" i="41"/>
  <c r="H49" i="41"/>
  <c r="F49" i="41"/>
  <c r="E49" i="41"/>
  <c r="D49" i="41"/>
  <c r="C49" i="41"/>
  <c r="K46" i="41"/>
  <c r="J46" i="41"/>
  <c r="I46" i="41"/>
  <c r="H46" i="41"/>
  <c r="F46" i="41"/>
  <c r="E46" i="41"/>
  <c r="D46" i="41"/>
  <c r="C46" i="41"/>
  <c r="K43" i="41"/>
  <c r="J43" i="41"/>
  <c r="I43" i="41"/>
  <c r="H43" i="41"/>
  <c r="F43" i="41"/>
  <c r="E43" i="41"/>
  <c r="D43" i="41"/>
  <c r="C43" i="41"/>
  <c r="K31" i="41"/>
  <c r="J31" i="41"/>
  <c r="I31" i="41"/>
  <c r="H31" i="41"/>
  <c r="F31" i="41"/>
  <c r="E31" i="41"/>
  <c r="D31" i="41"/>
  <c r="C31" i="41"/>
  <c r="K23" i="41"/>
  <c r="J23" i="41"/>
  <c r="I23" i="41"/>
  <c r="H23" i="41"/>
  <c r="F23" i="41"/>
  <c r="E23" i="41"/>
  <c r="D23" i="41"/>
  <c r="C23" i="41"/>
  <c r="K9" i="41"/>
  <c r="J9" i="41"/>
  <c r="I9" i="41"/>
  <c r="H9" i="41"/>
  <c r="F9" i="41"/>
  <c r="E9" i="41"/>
  <c r="D9" i="41"/>
  <c r="C9" i="41"/>
  <c r="I42" i="37"/>
  <c r="H42" i="37"/>
  <c r="G42" i="37"/>
  <c r="E42" i="37"/>
  <c r="D42" i="37"/>
  <c r="C42" i="37"/>
  <c r="I28" i="37"/>
  <c r="H28" i="37"/>
  <c r="G28" i="37"/>
  <c r="E28" i="37"/>
  <c r="F28" i="37" s="1"/>
  <c r="D28" i="37"/>
  <c r="C28" i="37"/>
  <c r="I25" i="37"/>
  <c r="H25" i="37"/>
  <c r="G25" i="37"/>
  <c r="E25" i="37"/>
  <c r="D25" i="37"/>
  <c r="C25" i="37"/>
  <c r="I16" i="37"/>
  <c r="H16" i="37"/>
  <c r="G16" i="37"/>
  <c r="E16" i="37"/>
  <c r="F16" i="37" s="1"/>
  <c r="D16" i="37"/>
  <c r="C16" i="37"/>
  <c r="I8" i="37"/>
  <c r="H8" i="37"/>
  <c r="G8" i="37"/>
  <c r="E8" i="37"/>
  <c r="D8" i="37"/>
  <c r="C8" i="37"/>
  <c r="I8" i="36"/>
  <c r="I45" i="36" s="1"/>
  <c r="H8" i="36"/>
  <c r="H45" i="36" s="1"/>
  <c r="H30" i="36" s="1"/>
  <c r="H22" i="36" s="1"/>
  <c r="H53" i="36" s="1"/>
  <c r="H48" i="36" s="1"/>
  <c r="H42" i="36" s="1"/>
  <c r="G8" i="36"/>
  <c r="G45" i="36" s="1"/>
  <c r="G30" i="36" s="1"/>
  <c r="G22" i="36" s="1"/>
  <c r="G53" i="36" s="1"/>
  <c r="G48" i="36" s="1"/>
  <c r="G42" i="36" s="1"/>
  <c r="E8" i="36"/>
  <c r="E45" i="36" s="1"/>
  <c r="D8" i="36"/>
  <c r="D45" i="36" s="1"/>
  <c r="D30" i="36" s="1"/>
  <c r="D22" i="36" s="1"/>
  <c r="D53" i="36" s="1"/>
  <c r="D48" i="36" s="1"/>
  <c r="D42" i="36" s="1"/>
  <c r="C8" i="36"/>
  <c r="C45" i="36" s="1"/>
  <c r="C30" i="36" s="1"/>
  <c r="C22" i="36" s="1"/>
  <c r="C53" i="36" s="1"/>
  <c r="C48" i="36" s="1"/>
  <c r="C42" i="36" s="1"/>
  <c r="ER113" i="34"/>
  <c r="EQ113" i="34"/>
  <c r="EP113" i="34"/>
  <c r="EO113" i="34"/>
  <c r="EN113" i="34"/>
  <c r="EM113" i="34"/>
  <c r="EL113" i="34"/>
  <c r="EK113" i="34"/>
  <c r="EJ113" i="34"/>
  <c r="EI113" i="34"/>
  <c r="EH113" i="34"/>
  <c r="EG113" i="34"/>
  <c r="EF113" i="34"/>
  <c r="EE113" i="34"/>
  <c r="ED113" i="34"/>
  <c r="EC113" i="34"/>
  <c r="EB113" i="34"/>
  <c r="EA113" i="34"/>
  <c r="DZ113" i="34"/>
  <c r="DY113" i="34"/>
  <c r="DX113" i="34"/>
  <c r="DW113" i="34"/>
  <c r="DV113" i="34"/>
  <c r="DU113" i="34"/>
  <c r="DT113" i="34"/>
  <c r="DS113" i="34"/>
  <c r="DR113" i="34"/>
  <c r="DQ113" i="34"/>
  <c r="DP113" i="34"/>
  <c r="DO113" i="34"/>
  <c r="DN113" i="34"/>
  <c r="DM113" i="34"/>
  <c r="DL113" i="34"/>
  <c r="DK113" i="34"/>
  <c r="DJ113" i="34"/>
  <c r="DI113" i="34"/>
  <c r="DH113" i="34"/>
  <c r="DG113" i="34"/>
  <c r="DF113" i="34"/>
  <c r="DE113" i="34"/>
  <c r="DD113" i="34"/>
  <c r="DC113" i="34"/>
  <c r="DB113" i="34"/>
  <c r="DA113" i="34"/>
  <c r="CZ113" i="34"/>
  <c r="CY113" i="34"/>
  <c r="CX113" i="34"/>
  <c r="CW113" i="34"/>
  <c r="CV113" i="34"/>
  <c r="CU113" i="34"/>
  <c r="CT113" i="34"/>
  <c r="CS113" i="34"/>
  <c r="CR113" i="34"/>
  <c r="CQ113" i="34"/>
  <c r="CP113" i="34"/>
  <c r="CO113" i="34"/>
  <c r="CN113" i="34"/>
  <c r="CM113" i="34"/>
  <c r="CL113" i="34"/>
  <c r="CK113" i="34"/>
  <c r="CJ113" i="34"/>
  <c r="CI113" i="34"/>
  <c r="CH113" i="34"/>
  <c r="CG113" i="34"/>
  <c r="CF113" i="34"/>
  <c r="CE113" i="34"/>
  <c r="CD113" i="34"/>
  <c r="CC113" i="34"/>
  <c r="CB113" i="34"/>
  <c r="CA113" i="34"/>
  <c r="BZ113" i="34"/>
  <c r="BY113" i="34"/>
  <c r="BX113" i="34"/>
  <c r="BW113" i="34"/>
  <c r="BV113" i="34"/>
  <c r="BU113" i="34"/>
  <c r="BT113" i="34"/>
  <c r="BS113" i="34"/>
  <c r="BR113" i="34"/>
  <c r="BQ113" i="34"/>
  <c r="BP113" i="34"/>
  <c r="BO113" i="34"/>
  <c r="BN113" i="34"/>
  <c r="BM113" i="34"/>
  <c r="BL113"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L88" i="34"/>
  <c r="I88" i="34"/>
  <c r="L87" i="34"/>
  <c r="L78" i="34"/>
  <c r="L44" i="34"/>
  <c r="I44" i="34"/>
  <c r="L40" i="34"/>
  <c r="I40" i="34"/>
  <c r="L23" i="34"/>
  <c r="I23" i="34"/>
  <c r="FA8" i="34"/>
  <c r="EZ8" i="34"/>
  <c r="EY8" i="34"/>
  <c r="ER8" i="34"/>
  <c r="ER139" i="34" s="1"/>
  <c r="EQ8" i="34"/>
  <c r="EP8" i="34"/>
  <c r="EO8" i="34"/>
  <c r="EN8" i="34"/>
  <c r="EN139" i="34" s="1"/>
  <c r="EM8" i="34"/>
  <c r="EL8" i="34"/>
  <c r="EK8" i="34"/>
  <c r="EJ8" i="34"/>
  <c r="EJ139" i="34" s="1"/>
  <c r="EI8" i="34"/>
  <c r="EH8" i="34"/>
  <c r="EG8" i="34"/>
  <c r="EF8" i="34"/>
  <c r="EF139" i="34" s="1"/>
  <c r="EE8" i="34"/>
  <c r="ED8" i="34"/>
  <c r="EC8" i="34"/>
  <c r="EB8" i="34"/>
  <c r="EB139" i="34" s="1"/>
  <c r="EA8" i="34"/>
  <c r="DZ8" i="34"/>
  <c r="DY8" i="34"/>
  <c r="DX8" i="34"/>
  <c r="DX139" i="34" s="1"/>
  <c r="DW8" i="34"/>
  <c r="DV8" i="34"/>
  <c r="DU8" i="34"/>
  <c r="DT8" i="34"/>
  <c r="DT139" i="34" s="1"/>
  <c r="DS8" i="34"/>
  <c r="DR8" i="34"/>
  <c r="DQ8" i="34"/>
  <c r="DP8" i="34"/>
  <c r="DP139" i="34" s="1"/>
  <c r="DO8" i="34"/>
  <c r="DN8" i="34"/>
  <c r="DM8" i="34"/>
  <c r="DL8" i="34"/>
  <c r="DL139" i="34" s="1"/>
  <c r="DK8" i="34"/>
  <c r="DJ8" i="34"/>
  <c r="DI8" i="34"/>
  <c r="DH8" i="34"/>
  <c r="DH139" i="34" s="1"/>
  <c r="DG8" i="34"/>
  <c r="DF8" i="34"/>
  <c r="DE8" i="34"/>
  <c r="DD8" i="34"/>
  <c r="DD139" i="34" s="1"/>
  <c r="DC8" i="34"/>
  <c r="DB8" i="34"/>
  <c r="DA8" i="34"/>
  <c r="CZ8" i="34"/>
  <c r="CZ139" i="34" s="1"/>
  <c r="CY8" i="34"/>
  <c r="CX8" i="34"/>
  <c r="CW8" i="34"/>
  <c r="CV8" i="34"/>
  <c r="CV139" i="34" s="1"/>
  <c r="CU8" i="34"/>
  <c r="CT8" i="34"/>
  <c r="CS8" i="34"/>
  <c r="CR8" i="34"/>
  <c r="CR139" i="34" s="1"/>
  <c r="CQ8" i="34"/>
  <c r="CP8" i="34"/>
  <c r="CO8" i="34"/>
  <c r="CN8" i="34"/>
  <c r="CN139" i="34" s="1"/>
  <c r="CM8" i="34"/>
  <c r="CL8" i="34"/>
  <c r="CK8" i="34"/>
  <c r="CJ8" i="34"/>
  <c r="CJ139" i="34" s="1"/>
  <c r="CI8" i="34"/>
  <c r="CH8" i="34"/>
  <c r="CG8" i="34"/>
  <c r="CF8" i="34"/>
  <c r="CF139" i="34" s="1"/>
  <c r="CE8" i="34"/>
  <c r="CD8" i="34"/>
  <c r="CC8" i="34"/>
  <c r="CB8" i="34"/>
  <c r="CB139" i="34" s="1"/>
  <c r="CA8" i="34"/>
  <c r="BZ8" i="34"/>
  <c r="BY8" i="34"/>
  <c r="BX8" i="34"/>
  <c r="BX139" i="34" s="1"/>
  <c r="BW8" i="34"/>
  <c r="BV8" i="34"/>
  <c r="BU8" i="34"/>
  <c r="BT8" i="34"/>
  <c r="BT139" i="34" s="1"/>
  <c r="BS8" i="34"/>
  <c r="BR8" i="34"/>
  <c r="BQ8" i="34"/>
  <c r="BP8" i="34"/>
  <c r="BP139" i="34" s="1"/>
  <c r="BO8" i="34"/>
  <c r="BN8" i="34"/>
  <c r="BM8" i="34"/>
  <c r="BL8" i="34"/>
  <c r="BL139" i="34" s="1"/>
  <c r="BK8" i="34"/>
  <c r="BJ8" i="34"/>
  <c r="BI8" i="34"/>
  <c r="BH8" i="34"/>
  <c r="BH139" i="34" s="1"/>
  <c r="BG8" i="34"/>
  <c r="BF8" i="34"/>
  <c r="BE8" i="34"/>
  <c r="BD8" i="34"/>
  <c r="BD139" i="34" s="1"/>
  <c r="BC8" i="34"/>
  <c r="BB8" i="34"/>
  <c r="BA8" i="34"/>
  <c r="AZ8" i="34"/>
  <c r="AZ139" i="34" s="1"/>
  <c r="AY8" i="34"/>
  <c r="AX8" i="34"/>
  <c r="AW8" i="34"/>
  <c r="AV8" i="34"/>
  <c r="AV139" i="34" s="1"/>
  <c r="AU8" i="34"/>
  <c r="AT8" i="34"/>
  <c r="AS8" i="34"/>
  <c r="AR8" i="34"/>
  <c r="AR139" i="34" s="1"/>
  <c r="AQ8" i="34"/>
  <c r="AP8" i="34"/>
  <c r="AO8" i="34"/>
  <c r="AN8" i="34"/>
  <c r="AN139" i="34" s="1"/>
  <c r="AM8" i="34"/>
  <c r="AL8" i="34"/>
  <c r="AK8" i="34"/>
  <c r="AJ8" i="34"/>
  <c r="AJ139" i="34" s="1"/>
  <c r="AI8" i="34"/>
  <c r="AH8" i="34"/>
  <c r="AG8" i="34"/>
  <c r="AF8" i="34"/>
  <c r="AF139" i="34" s="1"/>
  <c r="AE8" i="34"/>
  <c r="AD8" i="34"/>
  <c r="AC8" i="34"/>
  <c r="AB8" i="34"/>
  <c r="AB139" i="34" s="1"/>
  <c r="AA8" i="34"/>
  <c r="Z8" i="34"/>
  <c r="Y8" i="34"/>
  <c r="X8" i="34"/>
  <c r="X139" i="34" s="1"/>
  <c r="W8" i="34"/>
  <c r="V8" i="34"/>
  <c r="U8" i="34"/>
  <c r="T8" i="34"/>
  <c r="T139" i="34" s="1"/>
  <c r="S8" i="34"/>
  <c r="R8" i="34"/>
  <c r="Q8" i="34"/>
  <c r="P8" i="34"/>
  <c r="P139" i="34" s="1"/>
  <c r="O8" i="34"/>
  <c r="N8" i="34"/>
  <c r="M8" i="34"/>
  <c r="K8" i="34"/>
  <c r="K139" i="34" s="1"/>
  <c r="J8" i="34"/>
  <c r="H8" i="34"/>
  <c r="G8" i="34"/>
  <c r="G139" i="34" s="1"/>
  <c r="F8" i="34"/>
  <c r="F139" i="34" s="1"/>
  <c r="E8" i="34"/>
  <c r="D8" i="34"/>
  <c r="C8" i="34"/>
  <c r="C139" i="34" s="1"/>
  <c r="H44" i="32"/>
  <c r="H43" i="32" s="1"/>
  <c r="C44" i="32"/>
  <c r="C43" i="32" s="1"/>
  <c r="L43" i="32"/>
  <c r="K43" i="32"/>
  <c r="J43" i="32"/>
  <c r="I43" i="32"/>
  <c r="G43" i="32"/>
  <c r="F43" i="32"/>
  <c r="E43" i="32"/>
  <c r="D43" i="32"/>
  <c r="H42" i="32"/>
  <c r="H41" i="32" s="1"/>
  <c r="C42" i="32"/>
  <c r="C41" i="32" s="1"/>
  <c r="L41" i="32"/>
  <c r="K41" i="32"/>
  <c r="J41" i="32"/>
  <c r="I41" i="32"/>
  <c r="G41" i="32"/>
  <c r="F41" i="32"/>
  <c r="E41" i="32"/>
  <c r="D41" i="32"/>
  <c r="H40" i="32"/>
  <c r="C40" i="32"/>
  <c r="H39" i="32"/>
  <c r="C39" i="32"/>
  <c r="H38" i="32"/>
  <c r="C38" i="32"/>
  <c r="H37" i="32"/>
  <c r="C37" i="32"/>
  <c r="H36" i="32"/>
  <c r="C36" i="32"/>
  <c r="H35" i="32"/>
  <c r="C35" i="32"/>
  <c r="H34" i="32"/>
  <c r="C34" i="32"/>
  <c r="H33" i="32"/>
  <c r="C33" i="32"/>
  <c r="H32" i="32"/>
  <c r="C32" i="32"/>
  <c r="H31" i="32"/>
  <c r="C31" i="32"/>
  <c r="L30" i="32"/>
  <c r="K30" i="32"/>
  <c r="J30" i="32"/>
  <c r="I30" i="32"/>
  <c r="G30" i="32"/>
  <c r="F30" i="32"/>
  <c r="E30" i="32"/>
  <c r="D30" i="32"/>
  <c r="H29" i="32"/>
  <c r="C29" i="32"/>
  <c r="H28" i="32"/>
  <c r="C28" i="32"/>
  <c r="H27" i="32"/>
  <c r="C27" i="32"/>
  <c r="H26" i="32"/>
  <c r="C26" i="32"/>
  <c r="L25" i="32"/>
  <c r="K25" i="32"/>
  <c r="J25" i="32"/>
  <c r="I25" i="32"/>
  <c r="G25" i="32"/>
  <c r="F25" i="32"/>
  <c r="E25" i="32"/>
  <c r="D25" i="32"/>
  <c r="H24" i="32"/>
  <c r="C24" i="32"/>
  <c r="H22" i="32"/>
  <c r="C22" i="32"/>
  <c r="H21" i="32"/>
  <c r="C21" i="32"/>
  <c r="H20" i="32"/>
  <c r="C20" i="32"/>
  <c r="H19" i="32"/>
  <c r="C19" i="32"/>
  <c r="H18" i="32"/>
  <c r="C18" i="32"/>
  <c r="H17" i="32"/>
  <c r="C17" i="32"/>
  <c r="H16" i="32"/>
  <c r="C16" i="32"/>
  <c r="L15" i="32"/>
  <c r="K15" i="32"/>
  <c r="J15" i="32"/>
  <c r="I15" i="32"/>
  <c r="G15" i="32"/>
  <c r="F15" i="32"/>
  <c r="E15" i="32"/>
  <c r="D15" i="32"/>
  <c r="H14" i="32"/>
  <c r="C14" i="32"/>
  <c r="H13" i="32"/>
  <c r="C13" i="32"/>
  <c r="H12" i="32"/>
  <c r="C12" i="32"/>
  <c r="H11" i="32"/>
  <c r="C11" i="32"/>
  <c r="H10" i="32"/>
  <c r="C10" i="32"/>
  <c r="L9" i="32"/>
  <c r="K9" i="32"/>
  <c r="J9" i="32"/>
  <c r="I9" i="32"/>
  <c r="G9" i="32"/>
  <c r="F9" i="32"/>
  <c r="E9" i="32"/>
  <c r="D9" i="32"/>
  <c r="H55" i="31"/>
  <c r="C55" i="31"/>
  <c r="H52" i="31"/>
  <c r="C52" i="31"/>
  <c r="H51" i="31"/>
  <c r="C51" i="31"/>
  <c r="H50" i="31"/>
  <c r="C50" i="31"/>
  <c r="L49" i="31"/>
  <c r="K49" i="31"/>
  <c r="J49" i="31"/>
  <c r="I49" i="31"/>
  <c r="G49" i="31"/>
  <c r="F49" i="31"/>
  <c r="E49" i="31"/>
  <c r="D49" i="31"/>
  <c r="H48" i="31"/>
  <c r="C48" i="31"/>
  <c r="H47" i="31"/>
  <c r="C47" i="31"/>
  <c r="L46" i="31"/>
  <c r="K46" i="31"/>
  <c r="J46" i="31"/>
  <c r="I46" i="31"/>
  <c r="G46" i="31"/>
  <c r="F46" i="31"/>
  <c r="E46" i="31"/>
  <c r="D46" i="31"/>
  <c r="H45" i="31"/>
  <c r="C45" i="31"/>
  <c r="H44" i="31"/>
  <c r="C44" i="31"/>
  <c r="H43" i="31"/>
  <c r="C43" i="31"/>
  <c r="H42" i="31"/>
  <c r="C42" i="31"/>
  <c r="H41" i="31"/>
  <c r="C41" i="31"/>
  <c r="H40" i="31"/>
  <c r="C40" i="31"/>
  <c r="H39" i="31"/>
  <c r="C39" i="31"/>
  <c r="H38" i="31"/>
  <c r="C38" i="31"/>
  <c r="H37" i="31"/>
  <c r="C37" i="31"/>
  <c r="H36" i="31"/>
  <c r="C36" i="31"/>
  <c r="H35" i="31"/>
  <c r="C35" i="31"/>
  <c r="H34" i="31"/>
  <c r="C34" i="31"/>
  <c r="H32" i="31"/>
  <c r="C32" i="31"/>
  <c r="H30" i="31"/>
  <c r="C30" i="31"/>
  <c r="H29" i="31"/>
  <c r="C29" i="31"/>
  <c r="H28" i="31"/>
  <c r="C28" i="31"/>
  <c r="H27" i="31"/>
  <c r="C27" i="31"/>
  <c r="L26" i="31"/>
  <c r="K26" i="31"/>
  <c r="J26" i="31"/>
  <c r="I26" i="31"/>
  <c r="G26" i="31"/>
  <c r="F26" i="31"/>
  <c r="E26" i="31"/>
  <c r="D26" i="31"/>
  <c r="H25" i="31"/>
  <c r="C25" i="31"/>
  <c r="H24" i="31"/>
  <c r="C24" i="31"/>
  <c r="L23" i="31"/>
  <c r="K23" i="31"/>
  <c r="J23" i="31"/>
  <c r="I23" i="31"/>
  <c r="G23" i="31"/>
  <c r="F23" i="31"/>
  <c r="E23" i="31"/>
  <c r="D23" i="31"/>
  <c r="H22" i="31"/>
  <c r="C22" i="31"/>
  <c r="H21" i="31"/>
  <c r="C21" i="31"/>
  <c r="H20" i="31"/>
  <c r="C20" i="31"/>
  <c r="H19" i="31"/>
  <c r="C19" i="31"/>
  <c r="H18" i="31"/>
  <c r="C18" i="31"/>
  <c r="H17" i="31"/>
  <c r="C17" i="31"/>
  <c r="H16" i="31"/>
  <c r="C16" i="31"/>
  <c r="H15" i="31"/>
  <c r="C15" i="31"/>
  <c r="H14" i="31"/>
  <c r="C14" i="31"/>
  <c r="H13" i="31"/>
  <c r="C13" i="31"/>
  <c r="H12" i="31"/>
  <c r="C12" i="31"/>
  <c r="H11" i="31"/>
  <c r="C11" i="31"/>
  <c r="H10" i="31"/>
  <c r="F19" i="29"/>
  <c r="E19" i="29"/>
  <c r="H13" i="28"/>
  <c r="G13" i="28"/>
  <c r="F13" i="28"/>
  <c r="E13" i="28"/>
  <c r="H7" i="28"/>
  <c r="G7" i="28"/>
  <c r="F7" i="28"/>
  <c r="E7" i="28"/>
  <c r="J14" i="23"/>
  <c r="I14" i="23"/>
  <c r="H14" i="23"/>
  <c r="G14" i="23"/>
  <c r="F14" i="23"/>
  <c r="E14" i="23"/>
  <c r="D14" i="23"/>
  <c r="C14" i="23"/>
  <c r="K13" i="23"/>
  <c r="E14" i="22" s="1"/>
  <c r="K12" i="23"/>
  <c r="E13" i="22" s="1"/>
  <c r="K11" i="23"/>
  <c r="E12" i="22" s="1"/>
  <c r="K10" i="23"/>
  <c r="E11" i="22" s="1"/>
  <c r="K9" i="23"/>
  <c r="E10" i="22" s="1"/>
  <c r="K8" i="23"/>
  <c r="K7" i="23"/>
  <c r="E8" i="22" s="1"/>
  <c r="D14" i="22"/>
  <c r="C14" i="22"/>
  <c r="D13" i="22"/>
  <c r="C13" i="22"/>
  <c r="D12" i="22"/>
  <c r="C12" i="22"/>
  <c r="D11" i="22"/>
  <c r="C11" i="22"/>
  <c r="D10" i="22"/>
  <c r="C10" i="22"/>
  <c r="D9" i="22"/>
  <c r="C9" i="22"/>
  <c r="D8" i="22"/>
  <c r="C8" i="22"/>
  <c r="G11" i="19"/>
  <c r="F11" i="19"/>
  <c r="E11" i="19"/>
  <c r="D11" i="19"/>
  <c r="E25" i="15"/>
  <c r="C25" i="15"/>
  <c r="E19" i="15"/>
  <c r="C19" i="15"/>
  <c r="E14" i="15"/>
  <c r="E9" i="15"/>
  <c r="E10" i="17"/>
  <c r="C10" i="17"/>
  <c r="E7" i="17"/>
  <c r="C7" i="17"/>
  <c r="F61" i="70" l="1"/>
  <c r="AD67" i="68"/>
  <c r="E17" i="136"/>
  <c r="G17" i="136" s="1"/>
  <c r="D83" i="72"/>
  <c r="D49" i="73" s="1"/>
  <c r="L83" i="72"/>
  <c r="X83" i="72"/>
  <c r="AF83" i="72"/>
  <c r="AF49" i="73" s="1"/>
  <c r="AJ83" i="72"/>
  <c r="AR83" i="72"/>
  <c r="AR61" i="71" s="1"/>
  <c r="AJ49" i="73"/>
  <c r="AR74" i="68"/>
  <c r="L43" i="41"/>
  <c r="H30" i="32"/>
  <c r="D48" i="63"/>
  <c r="H48" i="63"/>
  <c r="L48" i="63"/>
  <c r="C45" i="63"/>
  <c r="G45" i="63"/>
  <c r="K45" i="63"/>
  <c r="O45" i="63"/>
  <c r="C51" i="63"/>
  <c r="G51" i="63"/>
  <c r="K51" i="63"/>
  <c r="O51" i="63"/>
  <c r="E45" i="63"/>
  <c r="I45" i="63"/>
  <c r="M45" i="63"/>
  <c r="C48" i="63"/>
  <c r="G48" i="63"/>
  <c r="K48" i="63"/>
  <c r="O48" i="63"/>
  <c r="L23" i="62"/>
  <c r="D23" i="62"/>
  <c r="H23" i="62"/>
  <c r="C23" i="62"/>
  <c r="G23" i="62"/>
  <c r="E23" i="62"/>
  <c r="I23" i="62"/>
  <c r="F23" i="62"/>
  <c r="J23" i="62"/>
  <c r="N23" i="62"/>
  <c r="K23" i="62"/>
  <c r="L63" i="55"/>
  <c r="C26" i="53"/>
  <c r="F23" i="53"/>
  <c r="D51" i="45"/>
  <c r="G42" i="43"/>
  <c r="L30" i="43"/>
  <c r="G30" i="43"/>
  <c r="L27" i="43"/>
  <c r="G27" i="43"/>
  <c r="L17" i="43"/>
  <c r="G17" i="43"/>
  <c r="G9" i="43"/>
  <c r="L54" i="41"/>
  <c r="G54" i="41"/>
  <c r="L49" i="41"/>
  <c r="G49" i="41"/>
  <c r="L46" i="41"/>
  <c r="G46" i="41"/>
  <c r="G43" i="41"/>
  <c r="L31" i="41"/>
  <c r="G31" i="41"/>
  <c r="L23" i="41"/>
  <c r="G23" i="41"/>
  <c r="G9" i="41"/>
  <c r="J42" i="37"/>
  <c r="F25" i="37"/>
  <c r="J28" i="37"/>
  <c r="F8" i="37"/>
  <c r="F45" i="36"/>
  <c r="E30" i="36"/>
  <c r="E22" i="36" s="1"/>
  <c r="E53" i="36" s="1"/>
  <c r="J45" i="36"/>
  <c r="I30" i="36"/>
  <c r="I22" i="36" s="1"/>
  <c r="I53" i="36" s="1"/>
  <c r="G57" i="36"/>
  <c r="D7" i="15" s="1"/>
  <c r="D9" i="15" s="1"/>
  <c r="F22" i="36"/>
  <c r="F30" i="36"/>
  <c r="J8" i="36"/>
  <c r="F8" i="36"/>
  <c r="E11" i="136"/>
  <c r="G11" i="136" s="1"/>
  <c r="E37" i="133"/>
  <c r="E38" i="130"/>
  <c r="BB83" i="72"/>
  <c r="AZ74" i="68" s="1"/>
  <c r="G47" i="61"/>
  <c r="K47" i="61"/>
  <c r="O47" i="61"/>
  <c r="D47" i="61"/>
  <c r="H47" i="61"/>
  <c r="L47" i="61"/>
  <c r="P47" i="61"/>
  <c r="J47" i="61"/>
  <c r="E47" i="61"/>
  <c r="I47" i="61"/>
  <c r="M47" i="61"/>
  <c r="C47" i="61"/>
  <c r="F47" i="61"/>
  <c r="N47" i="61"/>
  <c r="E53" i="61"/>
  <c r="I53" i="61"/>
  <c r="M53" i="61"/>
  <c r="C53" i="61"/>
  <c r="F53" i="61"/>
  <c r="J53" i="61"/>
  <c r="N53" i="61"/>
  <c r="H53" i="61"/>
  <c r="P53" i="61"/>
  <c r="G53" i="61"/>
  <c r="K53" i="61"/>
  <c r="O53" i="61"/>
  <c r="D53" i="61"/>
  <c r="L53" i="61"/>
  <c r="E51" i="63"/>
  <c r="I51" i="63"/>
  <c r="M51" i="63"/>
  <c r="D51" i="63"/>
  <c r="H51" i="63"/>
  <c r="L51" i="63"/>
  <c r="F51" i="63"/>
  <c r="J51" i="63"/>
  <c r="N51" i="63"/>
  <c r="E48" i="63"/>
  <c r="I48" i="63"/>
  <c r="M48" i="63"/>
  <c r="F48" i="63"/>
  <c r="J48" i="63"/>
  <c r="N48" i="63"/>
  <c r="O23" i="62"/>
  <c r="M23" i="62"/>
  <c r="Q30" i="56"/>
  <c r="L30" i="56"/>
  <c r="L35" i="56"/>
  <c r="Q25" i="55"/>
  <c r="G9" i="55"/>
  <c r="C65" i="53"/>
  <c r="C61" i="53"/>
  <c r="C8" i="53"/>
  <c r="C49" i="47"/>
  <c r="L9" i="43"/>
  <c r="L9" i="41"/>
  <c r="D58" i="41"/>
  <c r="J8" i="37"/>
  <c r="J16" i="37"/>
  <c r="J25" i="37"/>
  <c r="F42" i="37"/>
  <c r="D57" i="36"/>
  <c r="H33" i="31"/>
  <c r="C33" i="31"/>
  <c r="C25" i="32"/>
  <c r="H49" i="31"/>
  <c r="H9" i="31"/>
  <c r="C9" i="31"/>
  <c r="P23" i="60"/>
  <c r="P24" i="60" s="1"/>
  <c r="P32" i="63"/>
  <c r="P33" i="63" s="1"/>
  <c r="O53" i="63"/>
  <c r="C23" i="31"/>
  <c r="C26" i="31"/>
  <c r="H15" i="32"/>
  <c r="D85" i="44"/>
  <c r="C40" i="53"/>
  <c r="C56" i="53"/>
  <c r="L58" i="55"/>
  <c r="Q58" i="55"/>
  <c r="L17" i="56"/>
  <c r="P16" i="63"/>
  <c r="R73" i="68"/>
  <c r="AN68" i="70"/>
  <c r="F67" i="70"/>
  <c r="R67" i="70"/>
  <c r="AH67" i="70"/>
  <c r="AN61" i="71"/>
  <c r="V60" i="71"/>
  <c r="AL60" i="71"/>
  <c r="AD93" i="72"/>
  <c r="E31" i="137"/>
  <c r="G31" i="137" s="1"/>
  <c r="E14" i="17"/>
  <c r="D139" i="34"/>
  <c r="H139" i="34"/>
  <c r="C86" i="44"/>
  <c r="C23" i="53"/>
  <c r="F26" i="53"/>
  <c r="F65" i="53"/>
  <c r="C16" i="54"/>
  <c r="G25" i="55"/>
  <c r="L25" i="55"/>
  <c r="L42" i="55"/>
  <c r="G58" i="55"/>
  <c r="G67" i="55"/>
  <c r="C53" i="56"/>
  <c r="H53" i="56"/>
  <c r="M53" i="56"/>
  <c r="G9" i="56"/>
  <c r="L9" i="56"/>
  <c r="Q17" i="56"/>
  <c r="P42" i="60"/>
  <c r="F63" i="68"/>
  <c r="F85" i="72" s="1"/>
  <c r="V63" i="68"/>
  <c r="AH63" i="68"/>
  <c r="AP63" i="68"/>
  <c r="AP65" i="68" s="1"/>
  <c r="AX63" i="68"/>
  <c r="AX85" i="72" s="1"/>
  <c r="AB63" i="68"/>
  <c r="J73" i="68"/>
  <c r="AD73" i="68"/>
  <c r="AR68" i="70"/>
  <c r="V67" i="70"/>
  <c r="N60" i="71"/>
  <c r="Z60" i="71"/>
  <c r="AH60" i="71"/>
  <c r="Z83" i="72"/>
  <c r="Z68" i="70" s="1"/>
  <c r="AH93" i="72"/>
  <c r="H40" i="73"/>
  <c r="L40" i="73"/>
  <c r="X40" i="73"/>
  <c r="AJ40" i="73"/>
  <c r="E15" i="74"/>
  <c r="I15" i="74"/>
  <c r="M15" i="74"/>
  <c r="E24" i="45"/>
  <c r="E43" i="45"/>
  <c r="E49" i="45"/>
  <c r="J61" i="50"/>
  <c r="D62" i="50" s="1"/>
  <c r="C72" i="55"/>
  <c r="G35" i="56"/>
  <c r="C63" i="68"/>
  <c r="C52" i="71" s="1"/>
  <c r="G63" i="68"/>
  <c r="K63" i="68"/>
  <c r="O63" i="68"/>
  <c r="S63" i="68"/>
  <c r="S65" i="68" s="1"/>
  <c r="W63" i="68"/>
  <c r="AA63" i="68"/>
  <c r="AE63" i="68"/>
  <c r="AI63" i="68"/>
  <c r="AI65" i="68" s="1"/>
  <c r="AM63" i="68"/>
  <c r="AQ63" i="68"/>
  <c r="AU63" i="68"/>
  <c r="BA63" i="68"/>
  <c r="BA42" i="73" s="1"/>
  <c r="AL73" i="68"/>
  <c r="AS87" i="72"/>
  <c r="R60" i="71"/>
  <c r="N93" i="72"/>
  <c r="E40" i="73"/>
  <c r="I40" i="73"/>
  <c r="I60" i="71" s="1"/>
  <c r="M40" i="73"/>
  <c r="Q40" i="73"/>
  <c r="U40" i="73"/>
  <c r="Y40" i="73"/>
  <c r="Y60" i="71" s="1"/>
  <c r="AC40" i="73"/>
  <c r="AG40" i="73"/>
  <c r="AK40" i="73"/>
  <c r="H23" i="135"/>
  <c r="E16" i="146"/>
  <c r="E23" i="137"/>
  <c r="G23" i="137" s="1"/>
  <c r="E8" i="137"/>
  <c r="G8" i="137" s="1"/>
  <c r="E14" i="137"/>
  <c r="G14" i="137" s="1"/>
  <c r="E17" i="137"/>
  <c r="G17" i="137" s="1"/>
  <c r="D45" i="137"/>
  <c r="E11" i="137"/>
  <c r="G11" i="137" s="1"/>
  <c r="E23" i="136"/>
  <c r="G23" i="136" s="1"/>
  <c r="D45" i="136"/>
  <c r="E40" i="136"/>
  <c r="G40" i="136" s="1"/>
  <c r="G31" i="136"/>
  <c r="H40" i="135"/>
  <c r="H14" i="135"/>
  <c r="H17" i="135"/>
  <c r="H41" i="135"/>
  <c r="H31" i="135"/>
  <c r="H38" i="124"/>
  <c r="H38" i="123"/>
  <c r="C15" i="74"/>
  <c r="G15" i="74"/>
  <c r="K15" i="74"/>
  <c r="O15" i="74"/>
  <c r="J15" i="74"/>
  <c r="N15" i="74"/>
  <c r="X50" i="73"/>
  <c r="X60" i="71"/>
  <c r="X67" i="70"/>
  <c r="X93" i="72"/>
  <c r="X73" i="68"/>
  <c r="I73" i="68"/>
  <c r="Q73" i="68"/>
  <c r="Q60" i="71"/>
  <c r="Y73" i="68"/>
  <c r="AE73" i="68"/>
  <c r="AE67" i="70"/>
  <c r="AM67" i="70"/>
  <c r="AM73" i="68"/>
  <c r="AN74" i="68"/>
  <c r="C40" i="73"/>
  <c r="C50" i="73" s="1"/>
  <c r="G40" i="73"/>
  <c r="O40" i="73"/>
  <c r="S40" i="73"/>
  <c r="W40" i="73"/>
  <c r="W93" i="72" s="1"/>
  <c r="AI40" i="73"/>
  <c r="D40" i="73"/>
  <c r="T40" i="73"/>
  <c r="AB40" i="73"/>
  <c r="AB50" i="73" s="1"/>
  <c r="G83" i="72"/>
  <c r="K83" i="72"/>
  <c r="K49" i="73" s="1"/>
  <c r="O83" i="72"/>
  <c r="O92" i="72" s="1"/>
  <c r="S83" i="72"/>
  <c r="S92" i="72" s="1"/>
  <c r="W83" i="72"/>
  <c r="AA83" i="72"/>
  <c r="AI83" i="72"/>
  <c r="AQ83" i="72"/>
  <c r="AQ74" i="68" s="1"/>
  <c r="AU83" i="72"/>
  <c r="AU68" i="70" s="1"/>
  <c r="BA83" i="72"/>
  <c r="BA49" i="73" s="1"/>
  <c r="BA51" i="73" s="1"/>
  <c r="J83" i="72"/>
  <c r="J61" i="71" s="1"/>
  <c r="N83" i="72"/>
  <c r="N68" i="70" s="1"/>
  <c r="R83" i="72"/>
  <c r="R92" i="72" s="1"/>
  <c r="R94" i="72" s="1"/>
  <c r="V83" i="72"/>
  <c r="AD83" i="72"/>
  <c r="AD61" i="71" s="1"/>
  <c r="AH83" i="72"/>
  <c r="AL83" i="72"/>
  <c r="AL61" i="71" s="1"/>
  <c r="AP83" i="72"/>
  <c r="AP68" i="70" s="1"/>
  <c r="AT83" i="72"/>
  <c r="AX83" i="72"/>
  <c r="AX61" i="71" s="1"/>
  <c r="AO68" i="70"/>
  <c r="AO74" i="68"/>
  <c r="BA61" i="71"/>
  <c r="AS74" i="68"/>
  <c r="T92" i="72"/>
  <c r="Q83" i="72"/>
  <c r="Q92" i="72" s="1"/>
  <c r="Y83" i="72"/>
  <c r="Y49" i="73" s="1"/>
  <c r="AG83" i="72"/>
  <c r="AW83" i="72"/>
  <c r="AW92" i="72" s="1"/>
  <c r="AW94" i="72" s="1"/>
  <c r="C83" i="72"/>
  <c r="C92" i="72" s="1"/>
  <c r="AE83" i="72"/>
  <c r="AE68" i="70" s="1"/>
  <c r="AM83" i="72"/>
  <c r="AM92" i="72" s="1"/>
  <c r="D92" i="72"/>
  <c r="F83" i="72"/>
  <c r="F74" i="68" s="1"/>
  <c r="C61" i="70"/>
  <c r="O61" i="70"/>
  <c r="S87" i="72"/>
  <c r="W67" i="68"/>
  <c r="AA87" i="72"/>
  <c r="AE61" i="70"/>
  <c r="AI61" i="70"/>
  <c r="AU61" i="70"/>
  <c r="E61" i="70"/>
  <c r="I67" i="68"/>
  <c r="M54" i="71"/>
  <c r="Q67" i="68"/>
  <c r="Y67" i="68"/>
  <c r="AG67" i="68"/>
  <c r="AK54" i="71"/>
  <c r="AO67" i="68"/>
  <c r="AW67" i="68"/>
  <c r="E57" i="70"/>
  <c r="I57" i="70"/>
  <c r="M57" i="70"/>
  <c r="M53" i="71" s="1"/>
  <c r="Q57" i="70"/>
  <c r="Q43" i="73" s="1"/>
  <c r="U57" i="70"/>
  <c r="Y57" i="70"/>
  <c r="AC57" i="70"/>
  <c r="AC86" i="72" s="1"/>
  <c r="AG57" i="70"/>
  <c r="AG43" i="73" s="1"/>
  <c r="AK57" i="70"/>
  <c r="AO57" i="70"/>
  <c r="AS57" i="70"/>
  <c r="AS53" i="71" s="1"/>
  <c r="AW57" i="70"/>
  <c r="AW43" i="73" s="1"/>
  <c r="AB57" i="70"/>
  <c r="AN57" i="70"/>
  <c r="AV57" i="70"/>
  <c r="AV86" i="72" s="1"/>
  <c r="BB57" i="70"/>
  <c r="P57" i="70"/>
  <c r="D57" i="70"/>
  <c r="D86" i="72" s="1"/>
  <c r="H57" i="70"/>
  <c r="H86" i="72" s="1"/>
  <c r="L57" i="70"/>
  <c r="T57" i="70"/>
  <c r="X57" i="70"/>
  <c r="X53" i="71" s="1"/>
  <c r="BB68" i="70"/>
  <c r="AF57" i="70"/>
  <c r="AJ57" i="70"/>
  <c r="AJ43" i="73" s="1"/>
  <c r="AR57" i="70"/>
  <c r="AV74" i="68"/>
  <c r="D63" i="68"/>
  <c r="D85" i="72" s="1"/>
  <c r="H63" i="68"/>
  <c r="H65" i="68" s="1"/>
  <c r="L63" i="68"/>
  <c r="L59" i="70" s="1"/>
  <c r="P63" i="68"/>
  <c r="T63" i="68"/>
  <c r="T85" i="72" s="1"/>
  <c r="X63" i="68"/>
  <c r="X65" i="68" s="1"/>
  <c r="AF63" i="68"/>
  <c r="AF52" i="71" s="1"/>
  <c r="AN63" i="68"/>
  <c r="AR63" i="68"/>
  <c r="AR52" i="71" s="1"/>
  <c r="AV63" i="68"/>
  <c r="BB63" i="68"/>
  <c r="BB85" i="72" s="1"/>
  <c r="J63" i="68"/>
  <c r="R63" i="68"/>
  <c r="R59" i="70" s="1"/>
  <c r="Z63" i="68"/>
  <c r="AL63" i="68"/>
  <c r="AL42" i="73" s="1"/>
  <c r="G42" i="73"/>
  <c r="G65" i="68"/>
  <c r="G85" i="72"/>
  <c r="G59" i="70"/>
  <c r="G52" i="71"/>
  <c r="O85" i="72"/>
  <c r="O52" i="71"/>
  <c r="O65" i="68"/>
  <c r="O42" i="73"/>
  <c r="O59" i="70"/>
  <c r="AQ42" i="73"/>
  <c r="AQ65" i="68"/>
  <c r="AQ85" i="72"/>
  <c r="AQ52" i="71"/>
  <c r="AQ59" i="70"/>
  <c r="C65" i="68"/>
  <c r="K42" i="73"/>
  <c r="K85" i="72"/>
  <c r="K65" i="68"/>
  <c r="K52" i="71"/>
  <c r="K59" i="70"/>
  <c r="S42" i="73"/>
  <c r="S59" i="70"/>
  <c r="W42" i="73"/>
  <c r="W65" i="68"/>
  <c r="W52" i="71"/>
  <c r="W85" i="72"/>
  <c r="W59" i="70"/>
  <c r="AA42" i="73"/>
  <c r="AA65" i="68"/>
  <c r="AA85" i="72"/>
  <c r="AA59" i="70"/>
  <c r="AA52" i="71"/>
  <c r="AE85" i="72"/>
  <c r="AE52" i="71"/>
  <c r="AE65" i="68"/>
  <c r="AE59" i="70"/>
  <c r="AE42" i="73"/>
  <c r="AI42" i="73"/>
  <c r="AI59" i="70"/>
  <c r="AM42" i="73"/>
  <c r="AM85" i="72"/>
  <c r="AM65" i="68"/>
  <c r="AM59" i="70"/>
  <c r="AM52" i="71"/>
  <c r="AU85" i="72"/>
  <c r="AU42" i="73"/>
  <c r="AU52" i="71"/>
  <c r="AU65" i="68"/>
  <c r="AU59" i="70"/>
  <c r="BA52" i="71"/>
  <c r="V42" i="73"/>
  <c r="V85" i="72"/>
  <c r="V52" i="71"/>
  <c r="V65" i="68"/>
  <c r="V59" i="70"/>
  <c r="AX59" i="70"/>
  <c r="E43" i="73"/>
  <c r="E53" i="71"/>
  <c r="E60" i="70"/>
  <c r="E86" i="72"/>
  <c r="M60" i="70"/>
  <c r="U43" i="73"/>
  <c r="U60" i="70"/>
  <c r="U53" i="71"/>
  <c r="U86" i="72"/>
  <c r="AK86" i="72"/>
  <c r="AK53" i="71"/>
  <c r="AK60" i="70"/>
  <c r="AK43" i="73"/>
  <c r="AS86" i="72"/>
  <c r="AB86" i="72"/>
  <c r="AB43" i="73"/>
  <c r="AB53" i="71"/>
  <c r="AB60" i="70"/>
  <c r="AN86" i="72"/>
  <c r="AV53" i="71"/>
  <c r="P86" i="72"/>
  <c r="P53" i="71"/>
  <c r="P43" i="73"/>
  <c r="P60" i="70"/>
  <c r="L56" i="31"/>
  <c r="E70" i="53"/>
  <c r="E51" i="54"/>
  <c r="L28" i="55"/>
  <c r="G63" i="55"/>
  <c r="G30" i="56"/>
  <c r="D52" i="71"/>
  <c r="L42" i="73"/>
  <c r="L85" i="72"/>
  <c r="L52" i="71"/>
  <c r="L65" i="68"/>
  <c r="P65" i="68"/>
  <c r="T59" i="70"/>
  <c r="AF42" i="73"/>
  <c r="AF85" i="72"/>
  <c r="AF59" i="70"/>
  <c r="AF65" i="68"/>
  <c r="AV42" i="73"/>
  <c r="AV85" i="72"/>
  <c r="AV59" i="70"/>
  <c r="AV65" i="68"/>
  <c r="AV52" i="71"/>
  <c r="J52" i="71"/>
  <c r="R52" i="71"/>
  <c r="Z85" i="72"/>
  <c r="Z42" i="73"/>
  <c r="Z52" i="71"/>
  <c r="Z65" i="68"/>
  <c r="Z59" i="70"/>
  <c r="AL85" i="72"/>
  <c r="AL52" i="71"/>
  <c r="AL65" i="68"/>
  <c r="AB42" i="73"/>
  <c r="AB85" i="72"/>
  <c r="AB59" i="70"/>
  <c r="AB65" i="68"/>
  <c r="AB52" i="71"/>
  <c r="D60" i="70"/>
  <c r="H60" i="70"/>
  <c r="L86" i="72"/>
  <c r="L43" i="73"/>
  <c r="L53" i="71"/>
  <c r="L60" i="70"/>
  <c r="T43" i="73"/>
  <c r="T60" i="70"/>
  <c r="X86" i="72"/>
  <c r="Q28" i="55"/>
  <c r="AJ85" i="72"/>
  <c r="AJ52" i="71"/>
  <c r="AJ42" i="73"/>
  <c r="AJ59" i="70"/>
  <c r="AR86" i="72"/>
  <c r="AR53" i="71"/>
  <c r="AR43" i="73"/>
  <c r="AR60" i="70"/>
  <c r="C58" i="41"/>
  <c r="K72" i="55"/>
  <c r="P72" i="55"/>
  <c r="Q42" i="55"/>
  <c r="L67" i="55"/>
  <c r="E73" i="60"/>
  <c r="I73" i="60"/>
  <c r="M73" i="60"/>
  <c r="F42" i="73"/>
  <c r="F65" i="68"/>
  <c r="F59" i="70"/>
  <c r="AH85" i="72"/>
  <c r="AH42" i="73"/>
  <c r="AH52" i="71"/>
  <c r="AH65" i="68"/>
  <c r="AH59" i="70"/>
  <c r="AP85" i="72"/>
  <c r="AP42" i="73"/>
  <c r="AP52" i="71"/>
  <c r="AP59" i="70"/>
  <c r="I43" i="73"/>
  <c r="Y86" i="72"/>
  <c r="AO43" i="73"/>
  <c r="I92" i="72"/>
  <c r="I49" i="73"/>
  <c r="I61" i="71"/>
  <c r="K14" i="23"/>
  <c r="M139" i="34"/>
  <c r="Y139" i="34"/>
  <c r="AS139" i="34"/>
  <c r="BA139" i="34"/>
  <c r="BM139" i="34"/>
  <c r="BY139" i="34"/>
  <c r="CK139" i="34"/>
  <c r="DA139" i="34"/>
  <c r="DM139" i="34"/>
  <c r="DY139" i="34"/>
  <c r="EO139" i="34"/>
  <c r="I58" i="41"/>
  <c r="E14" i="44"/>
  <c r="E84" i="44" s="1"/>
  <c r="J62" i="48"/>
  <c r="G51" i="54"/>
  <c r="H72" i="55"/>
  <c r="N53" i="56"/>
  <c r="P49" i="58"/>
  <c r="I71" i="62"/>
  <c r="P26" i="62"/>
  <c r="E55" i="61"/>
  <c r="H85" i="72"/>
  <c r="H52" i="71"/>
  <c r="H59" i="70"/>
  <c r="H42" i="73"/>
  <c r="AN52" i="71"/>
  <c r="AN59" i="70"/>
  <c r="F87" i="72"/>
  <c r="F44" i="73"/>
  <c r="F54" i="71"/>
  <c r="J87" i="72"/>
  <c r="J44" i="73"/>
  <c r="J54" i="71"/>
  <c r="N87" i="72"/>
  <c r="N44" i="73"/>
  <c r="N54" i="71"/>
  <c r="R44" i="73"/>
  <c r="R87" i="72"/>
  <c r="R54" i="71"/>
  <c r="R67" i="68"/>
  <c r="V87" i="72"/>
  <c r="V54" i="71"/>
  <c r="V44" i="73"/>
  <c r="Z87" i="72"/>
  <c r="Z44" i="73"/>
  <c r="Z54" i="71"/>
  <c r="AD87" i="72"/>
  <c r="AD54" i="71"/>
  <c r="AD44" i="73"/>
  <c r="AL87" i="72"/>
  <c r="AL44" i="73"/>
  <c r="AL54" i="71"/>
  <c r="AP87" i="72"/>
  <c r="AP44" i="73"/>
  <c r="AP54" i="71"/>
  <c r="AT87" i="72"/>
  <c r="AT54" i="71"/>
  <c r="AX44" i="73"/>
  <c r="AX87" i="72"/>
  <c r="AX54" i="71"/>
  <c r="AX67" i="68"/>
  <c r="Q53" i="71"/>
  <c r="AG86" i="72"/>
  <c r="AW53" i="71"/>
  <c r="AH44" i="73"/>
  <c r="AH87" i="72"/>
  <c r="AH54" i="71"/>
  <c r="AH67" i="68"/>
  <c r="AA92" i="72"/>
  <c r="AI92" i="72"/>
  <c r="C14" i="17"/>
  <c r="Q139" i="34"/>
  <c r="AC139" i="34"/>
  <c r="AO139" i="34"/>
  <c r="BE139" i="34"/>
  <c r="BQ139" i="34"/>
  <c r="CC139" i="34"/>
  <c r="CO139" i="34"/>
  <c r="DE139" i="34"/>
  <c r="DQ139" i="34"/>
  <c r="EC139" i="34"/>
  <c r="EY139" i="34"/>
  <c r="C84" i="44"/>
  <c r="D49" i="47"/>
  <c r="D72" i="55"/>
  <c r="I53" i="56"/>
  <c r="N73" i="60"/>
  <c r="M71" i="62"/>
  <c r="I55" i="61"/>
  <c r="P16" i="61"/>
  <c r="P21" i="63"/>
  <c r="P22" i="63" s="1"/>
  <c r="AI37" i="66"/>
  <c r="AI36" i="67"/>
  <c r="V139" i="34"/>
  <c r="AL139" i="34"/>
  <c r="BB139" i="34"/>
  <c r="BR139" i="34"/>
  <c r="CD139" i="34"/>
  <c r="CT139" i="34"/>
  <c r="DJ139" i="34"/>
  <c r="DV139" i="34"/>
  <c r="EL139" i="34"/>
  <c r="EZ139" i="34"/>
  <c r="I8" i="34"/>
  <c r="I139" i="34" s="1"/>
  <c r="L8" i="34"/>
  <c r="L139" i="34" s="1"/>
  <c r="E58" i="41"/>
  <c r="F58" i="41"/>
  <c r="D86" i="44"/>
  <c r="C51" i="45"/>
  <c r="F56" i="53"/>
  <c r="H51" i="54"/>
  <c r="E72" i="55"/>
  <c r="I72" i="55"/>
  <c r="N72" i="55"/>
  <c r="L9" i="55"/>
  <c r="Q9" i="55"/>
  <c r="G42" i="55"/>
  <c r="Q67" i="55"/>
  <c r="E53" i="56"/>
  <c r="J53" i="56"/>
  <c r="O53" i="56"/>
  <c r="Q9" i="56"/>
  <c r="G17" i="56"/>
  <c r="Q35" i="56"/>
  <c r="P56" i="60"/>
  <c r="P67" i="60"/>
  <c r="P34" i="61"/>
  <c r="D53" i="63"/>
  <c r="H53" i="63"/>
  <c r="L53" i="63"/>
  <c r="P7" i="63"/>
  <c r="G53" i="63"/>
  <c r="AI44" i="65"/>
  <c r="E63" i="68"/>
  <c r="I63" i="68"/>
  <c r="M63" i="68"/>
  <c r="Q63" i="68"/>
  <c r="U63" i="68"/>
  <c r="Y63" i="68"/>
  <c r="AC63" i="68"/>
  <c r="AG63" i="68"/>
  <c r="AK63" i="68"/>
  <c r="AO63" i="68"/>
  <c r="AS63" i="68"/>
  <c r="AW63" i="68"/>
  <c r="AN65" i="68"/>
  <c r="J67" i="68"/>
  <c r="AL67" i="68"/>
  <c r="AT67" i="68"/>
  <c r="C57" i="70"/>
  <c r="G57" i="70"/>
  <c r="K57" i="70"/>
  <c r="O57" i="70"/>
  <c r="S57" i="70"/>
  <c r="W57" i="70"/>
  <c r="AA57" i="70"/>
  <c r="AE57" i="70"/>
  <c r="AI57" i="70"/>
  <c r="AM57" i="70"/>
  <c r="AQ57" i="70"/>
  <c r="AU57" i="70"/>
  <c r="BA57" i="70"/>
  <c r="Q60" i="70"/>
  <c r="J61" i="70"/>
  <c r="V61" i="70"/>
  <c r="AP61" i="70"/>
  <c r="G44" i="73"/>
  <c r="G54" i="71"/>
  <c r="K87" i="72"/>
  <c r="K44" i="73"/>
  <c r="K54" i="71"/>
  <c r="K67" i="68"/>
  <c r="K61" i="70"/>
  <c r="O87" i="72"/>
  <c r="O67" i="68"/>
  <c r="O44" i="73"/>
  <c r="O54" i="71"/>
  <c r="S61" i="70"/>
  <c r="AE44" i="73"/>
  <c r="AM87" i="72"/>
  <c r="AM54" i="71"/>
  <c r="AQ87" i="72"/>
  <c r="AQ54" i="71"/>
  <c r="AQ67" i="68"/>
  <c r="AQ44" i="73"/>
  <c r="AQ61" i="70"/>
  <c r="AU44" i="73"/>
  <c r="AU87" i="72"/>
  <c r="AU67" i="68"/>
  <c r="AU54" i="71"/>
  <c r="BA87" i="72"/>
  <c r="E44" i="73"/>
  <c r="U44" i="73"/>
  <c r="U61" i="70"/>
  <c r="Y44" i="73"/>
  <c r="Y87" i="72"/>
  <c r="Y61" i="70"/>
  <c r="Y54" i="71"/>
  <c r="AC44" i="73"/>
  <c r="AC87" i="72"/>
  <c r="AC61" i="70"/>
  <c r="AC54" i="71"/>
  <c r="AC67" i="68"/>
  <c r="AT44" i="73"/>
  <c r="U139" i="34"/>
  <c r="AG139" i="34"/>
  <c r="AK139" i="34"/>
  <c r="AW139" i="34"/>
  <c r="BI139" i="34"/>
  <c r="BU139" i="34"/>
  <c r="CG139" i="34"/>
  <c r="CS139" i="34"/>
  <c r="CW139" i="34"/>
  <c r="DI139" i="34"/>
  <c r="DU139" i="34"/>
  <c r="EG139" i="34"/>
  <c r="EK139" i="34"/>
  <c r="E50" i="44"/>
  <c r="F61" i="53"/>
  <c r="M72" i="55"/>
  <c r="D53" i="56"/>
  <c r="P27" i="60"/>
  <c r="E71" i="62"/>
  <c r="M55" i="61"/>
  <c r="C53" i="63"/>
  <c r="X42" i="73"/>
  <c r="X85" i="72"/>
  <c r="X52" i="71"/>
  <c r="X59" i="70"/>
  <c r="E9" i="22"/>
  <c r="G56" i="31"/>
  <c r="H23" i="31"/>
  <c r="N139" i="34"/>
  <c r="R139" i="34"/>
  <c r="Z139" i="34"/>
  <c r="AD139" i="34"/>
  <c r="AH139" i="34"/>
  <c r="AP139" i="34"/>
  <c r="AT139" i="34"/>
  <c r="AX139" i="34"/>
  <c r="BF139" i="34"/>
  <c r="BJ139" i="34"/>
  <c r="BN139" i="34"/>
  <c r="BV139" i="34"/>
  <c r="BZ139" i="34"/>
  <c r="CH139" i="34"/>
  <c r="CL139" i="34"/>
  <c r="CP139" i="34"/>
  <c r="CX139" i="34"/>
  <c r="DB139" i="34"/>
  <c r="DF139" i="34"/>
  <c r="DN139" i="34"/>
  <c r="DR139" i="34"/>
  <c r="DZ139" i="34"/>
  <c r="ED139" i="34"/>
  <c r="EH139" i="34"/>
  <c r="EP139" i="34"/>
  <c r="E139" i="34"/>
  <c r="J139" i="34"/>
  <c r="O139" i="34"/>
  <c r="S139" i="34"/>
  <c r="W139" i="34"/>
  <c r="AA139" i="34"/>
  <c r="AE139" i="34"/>
  <c r="AI139" i="34"/>
  <c r="AM139" i="34"/>
  <c r="AQ139" i="34"/>
  <c r="AU139" i="34"/>
  <c r="AY139" i="34"/>
  <c r="BC139" i="34"/>
  <c r="BG139" i="34"/>
  <c r="BK139" i="34"/>
  <c r="BO139" i="34"/>
  <c r="BS139" i="34"/>
  <c r="BW139" i="34"/>
  <c r="CA139" i="34"/>
  <c r="CE139" i="34"/>
  <c r="CI139" i="34"/>
  <c r="CM139" i="34"/>
  <c r="CQ139" i="34"/>
  <c r="CU139" i="34"/>
  <c r="CY139" i="34"/>
  <c r="DC139" i="34"/>
  <c r="DG139" i="34"/>
  <c r="DK139" i="34"/>
  <c r="DO139" i="34"/>
  <c r="DS139" i="34"/>
  <c r="DW139" i="34"/>
  <c r="EA139" i="34"/>
  <c r="EE139" i="34"/>
  <c r="EI139" i="34"/>
  <c r="EM139" i="34"/>
  <c r="EQ139" i="34"/>
  <c r="FA139" i="34"/>
  <c r="C57" i="36"/>
  <c r="C7" i="15" s="1"/>
  <c r="C9" i="15" s="1"/>
  <c r="H57" i="36"/>
  <c r="K58" i="41"/>
  <c r="H58" i="41"/>
  <c r="C85" i="44"/>
  <c r="L62" i="51"/>
  <c r="L62" i="52"/>
  <c r="F40" i="53"/>
  <c r="D51" i="54"/>
  <c r="F16" i="54"/>
  <c r="F72" i="55"/>
  <c r="J72" i="55"/>
  <c r="O72" i="55"/>
  <c r="G28" i="55"/>
  <c r="Q63" i="55"/>
  <c r="F53" i="56"/>
  <c r="K53" i="56"/>
  <c r="P53" i="56"/>
  <c r="P7" i="60"/>
  <c r="P8" i="60" s="1"/>
  <c r="P62" i="60"/>
  <c r="P41" i="62"/>
  <c r="E53" i="63"/>
  <c r="I53" i="63"/>
  <c r="M53" i="63"/>
  <c r="K53" i="63"/>
  <c r="N63" i="68"/>
  <c r="AD63" i="68"/>
  <c r="AT63" i="68"/>
  <c r="Z67" i="68"/>
  <c r="I60" i="70"/>
  <c r="N61" i="70"/>
  <c r="AH61" i="70"/>
  <c r="AT61" i="70"/>
  <c r="N61" i="71"/>
  <c r="AD74" i="68"/>
  <c r="AP61" i="71"/>
  <c r="AK49" i="73"/>
  <c r="AK92" i="72"/>
  <c r="F57" i="70"/>
  <c r="J57" i="70"/>
  <c r="N57" i="70"/>
  <c r="R57" i="70"/>
  <c r="V57" i="70"/>
  <c r="Z57" i="70"/>
  <c r="AD57" i="70"/>
  <c r="AH57" i="70"/>
  <c r="AL57" i="70"/>
  <c r="AP57" i="70"/>
  <c r="AT57" i="70"/>
  <c r="AX57" i="70"/>
  <c r="AV68" i="70"/>
  <c r="C93" i="72"/>
  <c r="C60" i="71"/>
  <c r="I50" i="73"/>
  <c r="I93" i="72"/>
  <c r="I67" i="70"/>
  <c r="Y67" i="70"/>
  <c r="Y93" i="72"/>
  <c r="Y50" i="73"/>
  <c r="AC92" i="72"/>
  <c r="AS92" i="72"/>
  <c r="AS94" i="72" s="1"/>
  <c r="AS49" i="73"/>
  <c r="AS51" i="73" s="1"/>
  <c r="AS61" i="71"/>
  <c r="AS68" i="70"/>
  <c r="D50" i="73"/>
  <c r="D51" i="73" s="1"/>
  <c r="D93" i="72"/>
  <c r="D73" i="68"/>
  <c r="L50" i="73"/>
  <c r="L93" i="72"/>
  <c r="L67" i="70"/>
  <c r="L73" i="68"/>
  <c r="L60" i="71"/>
  <c r="AE93" i="72"/>
  <c r="AE50" i="73"/>
  <c r="AE60" i="71"/>
  <c r="AC49" i="73"/>
  <c r="H49" i="73"/>
  <c r="H92" i="72"/>
  <c r="L49" i="73"/>
  <c r="L92" i="72"/>
  <c r="P49" i="73"/>
  <c r="P92" i="72"/>
  <c r="X49" i="73"/>
  <c r="X51" i="73" s="1"/>
  <c r="AB49" i="73"/>
  <c r="AB92" i="72"/>
  <c r="AN49" i="73"/>
  <c r="AN51" i="73" s="1"/>
  <c r="AN92" i="72"/>
  <c r="AN94" i="72" s="1"/>
  <c r="AR49" i="73"/>
  <c r="AR51" i="73" s="1"/>
  <c r="AR92" i="72"/>
  <c r="AR94" i="72" s="1"/>
  <c r="AV49" i="73"/>
  <c r="AV51" i="73" s="1"/>
  <c r="AV92" i="72"/>
  <c r="AV94" i="72" s="1"/>
  <c r="AT92" i="72"/>
  <c r="AT94" i="72" s="1"/>
  <c r="M92" i="72"/>
  <c r="M49" i="73"/>
  <c r="U49" i="73"/>
  <c r="U92" i="72"/>
  <c r="AO92" i="72"/>
  <c r="AO94" i="72" s="1"/>
  <c r="AO49" i="73"/>
  <c r="AO51" i="73" s="1"/>
  <c r="AO61" i="71"/>
  <c r="J92" i="72"/>
  <c r="AJ92" i="72"/>
  <c r="Q50" i="73"/>
  <c r="Q93" i="72"/>
  <c r="Q67" i="70"/>
  <c r="AM93" i="72"/>
  <c r="AM50" i="73"/>
  <c r="AM60" i="71"/>
  <c r="AV61" i="71"/>
  <c r="BB61" i="71"/>
  <c r="H60" i="71"/>
  <c r="Y92" i="72"/>
  <c r="AE49" i="73"/>
  <c r="E49" i="73"/>
  <c r="E92" i="72"/>
  <c r="BA68" i="70"/>
  <c r="E93" i="72"/>
  <c r="E67" i="70"/>
  <c r="M50" i="73"/>
  <c r="M67" i="70"/>
  <c r="U93" i="72"/>
  <c r="U67" i="70"/>
  <c r="AC50" i="73"/>
  <c r="AC67" i="70"/>
  <c r="AG50" i="73"/>
  <c r="AG93" i="72"/>
  <c r="AG67" i="70"/>
  <c r="AK93" i="72"/>
  <c r="AK67" i="70"/>
  <c r="G93" i="72"/>
  <c r="G50" i="73"/>
  <c r="G60" i="71"/>
  <c r="O93" i="72"/>
  <c r="O50" i="73"/>
  <c r="O60" i="71"/>
  <c r="S50" i="73"/>
  <c r="S93" i="72"/>
  <c r="S60" i="71"/>
  <c r="W50" i="73"/>
  <c r="W60" i="71"/>
  <c r="AI50" i="73"/>
  <c r="AI93" i="72"/>
  <c r="AI60" i="71"/>
  <c r="G41" i="137"/>
  <c r="E40" i="137"/>
  <c r="G40" i="137" s="1"/>
  <c r="C45" i="137"/>
  <c r="F50" i="73"/>
  <c r="F93" i="72"/>
  <c r="J50" i="73"/>
  <c r="J93" i="72"/>
  <c r="V50" i="73"/>
  <c r="V93" i="72"/>
  <c r="Z50" i="73"/>
  <c r="Z93" i="72"/>
  <c r="AL50" i="73"/>
  <c r="AL93" i="72"/>
  <c r="H11" i="135"/>
  <c r="H24" i="135"/>
  <c r="K40" i="73"/>
  <c r="AA40" i="73"/>
  <c r="P40" i="73"/>
  <c r="AF40" i="73"/>
  <c r="H13" i="134"/>
  <c r="E8" i="136"/>
  <c r="G8" i="136" s="1"/>
  <c r="C45" i="136"/>
  <c r="G16" i="146"/>
  <c r="H9" i="135"/>
  <c r="F15" i="74"/>
  <c r="E36" i="127"/>
  <c r="H15" i="135"/>
  <c r="E14" i="136"/>
  <c r="G14" i="136" s="1"/>
  <c r="AI44" i="64"/>
  <c r="F53" i="63"/>
  <c r="J53" i="63"/>
  <c r="N53" i="63"/>
  <c r="F55" i="61"/>
  <c r="J55" i="61"/>
  <c r="N55" i="61"/>
  <c r="P21" i="61"/>
  <c r="D55" i="61"/>
  <c r="C55" i="61"/>
  <c r="G55" i="61"/>
  <c r="K55" i="61"/>
  <c r="O55" i="61"/>
  <c r="P7" i="61"/>
  <c r="L55" i="61"/>
  <c r="H55" i="61"/>
  <c r="P54" i="62"/>
  <c r="P60" i="62"/>
  <c r="P61" i="62" s="1"/>
  <c r="P7" i="62"/>
  <c r="P8" i="62" s="1"/>
  <c r="J71" i="62"/>
  <c r="P65" i="62"/>
  <c r="F71" i="62"/>
  <c r="C71" i="62"/>
  <c r="G71" i="62"/>
  <c r="K71" i="62"/>
  <c r="O71" i="62"/>
  <c r="N71" i="62"/>
  <c r="D71" i="62"/>
  <c r="H71" i="62"/>
  <c r="L71" i="62"/>
  <c r="J73" i="60"/>
  <c r="C73" i="60"/>
  <c r="G73" i="60"/>
  <c r="K73" i="60"/>
  <c r="O73" i="60"/>
  <c r="F73" i="60"/>
  <c r="D73" i="60"/>
  <c r="H73" i="60"/>
  <c r="L73" i="60"/>
  <c r="P43" i="59"/>
  <c r="D44" i="59" s="1"/>
  <c r="C54" i="56"/>
  <c r="G70" i="53"/>
  <c r="H70" i="53"/>
  <c r="F8" i="53"/>
  <c r="D70" i="53"/>
  <c r="E49" i="47"/>
  <c r="D84" i="44"/>
  <c r="J58" i="41"/>
  <c r="H9" i="32"/>
  <c r="H25" i="32"/>
  <c r="C30" i="32"/>
  <c r="F45" i="32"/>
  <c r="K45" i="32"/>
  <c r="D45" i="32"/>
  <c r="L45" i="32"/>
  <c r="C15" i="32"/>
  <c r="G45" i="32"/>
  <c r="J45" i="32"/>
  <c r="E45" i="32"/>
  <c r="I45" i="32"/>
  <c r="C9" i="32"/>
  <c r="H26" i="31"/>
  <c r="H46" i="31"/>
  <c r="C49" i="31"/>
  <c r="K56" i="31"/>
  <c r="J56" i="31"/>
  <c r="E56" i="31"/>
  <c r="F56" i="31"/>
  <c r="D56" i="31"/>
  <c r="C46" i="31"/>
  <c r="G19" i="29"/>
  <c r="D15" i="22"/>
  <c r="C15" i="22"/>
  <c r="E15" i="22"/>
  <c r="M61" i="70" l="1"/>
  <c r="M67" i="68"/>
  <c r="AE54" i="71"/>
  <c r="AS61" i="70"/>
  <c r="AK61" i="70"/>
  <c r="AW87" i="72"/>
  <c r="AW54" i="71"/>
  <c r="S44" i="73"/>
  <c r="S45" i="73" s="1"/>
  <c r="I44" i="73"/>
  <c r="AA44" i="73"/>
  <c r="AO54" i="71"/>
  <c r="AA61" i="70"/>
  <c r="W87" i="72"/>
  <c r="BA44" i="73"/>
  <c r="AY61" i="70"/>
  <c r="AY62" i="70" s="1"/>
  <c r="AY67" i="68"/>
  <c r="AY68" i="68" s="1"/>
  <c r="AO61" i="70"/>
  <c r="I54" i="71"/>
  <c r="AA67" i="68"/>
  <c r="AZ67" i="68"/>
  <c r="AZ61" i="70"/>
  <c r="AZ62" i="70" s="1"/>
  <c r="AZ68" i="68"/>
  <c r="AZ78" i="68" s="1"/>
  <c r="AW61" i="70"/>
  <c r="AE67" i="68"/>
  <c r="M87" i="72"/>
  <c r="AE87" i="72"/>
  <c r="AS44" i="73"/>
  <c r="M44" i="73"/>
  <c r="AO87" i="72"/>
  <c r="I61" i="70"/>
  <c r="AA54" i="71"/>
  <c r="AA55" i="71" s="1"/>
  <c r="C87" i="72"/>
  <c r="AW44" i="73"/>
  <c r="AO44" i="73"/>
  <c r="I87" i="72"/>
  <c r="AI87" i="72"/>
  <c r="AA49" i="73"/>
  <c r="AW49" i="73"/>
  <c r="AW51" i="73" s="1"/>
  <c r="K92" i="72"/>
  <c r="AP49" i="73"/>
  <c r="AP51" i="73" s="1"/>
  <c r="C49" i="73"/>
  <c r="C51" i="73" s="1"/>
  <c r="V92" i="72"/>
  <c r="X92" i="72"/>
  <c r="X61" i="71"/>
  <c r="L61" i="71"/>
  <c r="S49" i="73"/>
  <c r="S51" i="73" s="1"/>
  <c r="L74" i="68"/>
  <c r="AX68" i="70"/>
  <c r="AF92" i="72"/>
  <c r="AX49" i="73"/>
  <c r="AX51" i="73" s="1"/>
  <c r="AW52" i="73" s="1"/>
  <c r="AW53" i="73" s="1"/>
  <c r="AW54" i="73" s="1"/>
  <c r="N74" i="68"/>
  <c r="AU92" i="72"/>
  <c r="AU94" i="72" s="1"/>
  <c r="AU95" i="72" s="1"/>
  <c r="W92" i="72"/>
  <c r="W94" i="72" s="1"/>
  <c r="AM68" i="70"/>
  <c r="AM69" i="70" s="1"/>
  <c r="Y61" i="71"/>
  <c r="G49" i="73"/>
  <c r="AX74" i="68"/>
  <c r="N92" i="72"/>
  <c r="N94" i="72" s="1"/>
  <c r="AU74" i="68"/>
  <c r="AU75" i="68" s="1"/>
  <c r="AL92" i="72"/>
  <c r="Z92" i="72"/>
  <c r="Z94" i="72" s="1"/>
  <c r="AX92" i="72"/>
  <c r="AX94" i="72" s="1"/>
  <c r="AW95" i="72" s="1"/>
  <c r="AW96" i="72" s="1"/>
  <c r="AW97" i="72" s="1"/>
  <c r="AD92" i="72"/>
  <c r="N49" i="73"/>
  <c r="N51" i="73" s="1"/>
  <c r="AU49" i="73"/>
  <c r="AU51" i="73" s="1"/>
  <c r="AQ61" i="71"/>
  <c r="AQ62" i="71" s="1"/>
  <c r="S61" i="71"/>
  <c r="AH68" i="70"/>
  <c r="R61" i="71"/>
  <c r="G92" i="72"/>
  <c r="G94" i="72" s="1"/>
  <c r="Z49" i="73"/>
  <c r="Z51" i="73" s="1"/>
  <c r="AH74" i="68"/>
  <c r="R49" i="73"/>
  <c r="R51" i="73" s="1"/>
  <c r="F49" i="73"/>
  <c r="F51" i="73" s="1"/>
  <c r="AH92" i="72"/>
  <c r="AH94" i="72" s="1"/>
  <c r="W49" i="73"/>
  <c r="W51" i="73" s="1"/>
  <c r="AL49" i="73"/>
  <c r="AL51" i="73" s="1"/>
  <c r="W61" i="71"/>
  <c r="W62" i="71" s="1"/>
  <c r="Q49" i="73"/>
  <c r="Q51" i="73" s="1"/>
  <c r="W68" i="70"/>
  <c r="D94" i="72"/>
  <c r="G61" i="71"/>
  <c r="Z74" i="68"/>
  <c r="AH49" i="73"/>
  <c r="AH51" i="73" s="1"/>
  <c r="AK68" i="70"/>
  <c r="AD94" i="72"/>
  <c r="M68" i="70"/>
  <c r="M69" i="70" s="1"/>
  <c r="D74" i="68"/>
  <c r="Y94" i="72"/>
  <c r="AZ61" i="71"/>
  <c r="AZ65" i="71" s="1"/>
  <c r="BB53" i="71"/>
  <c r="BB52" i="71"/>
  <c r="BB59" i="70"/>
  <c r="BB42" i="73"/>
  <c r="H45" i="32"/>
  <c r="E48" i="32"/>
  <c r="I33" i="63"/>
  <c r="J33" i="63"/>
  <c r="C33" i="63"/>
  <c r="D8" i="63"/>
  <c r="P8" i="63"/>
  <c r="E8" i="63"/>
  <c r="I8" i="63"/>
  <c r="M8" i="63"/>
  <c r="C8" i="63"/>
  <c r="F8" i="63"/>
  <c r="J8" i="63"/>
  <c r="G8" i="63"/>
  <c r="K8" i="63"/>
  <c r="O8" i="63"/>
  <c r="H8" i="63"/>
  <c r="L8" i="63"/>
  <c r="N8" i="63"/>
  <c r="F17" i="63"/>
  <c r="J17" i="63"/>
  <c r="N17" i="63"/>
  <c r="G17" i="63"/>
  <c r="K17" i="63"/>
  <c r="O17" i="63"/>
  <c r="D17" i="63"/>
  <c r="H17" i="63"/>
  <c r="L17" i="63"/>
  <c r="P17" i="63"/>
  <c r="E17" i="63"/>
  <c r="I17" i="63"/>
  <c r="M17" i="63"/>
  <c r="C17" i="63"/>
  <c r="E22" i="63"/>
  <c r="L22" i="63"/>
  <c r="G22" i="63"/>
  <c r="N22" i="63"/>
  <c r="C22" i="63"/>
  <c r="J22" i="63"/>
  <c r="D33" i="63"/>
  <c r="P55" i="61"/>
  <c r="N61" i="62"/>
  <c r="E61" i="62"/>
  <c r="D66" i="62"/>
  <c r="H66" i="62"/>
  <c r="L66" i="62"/>
  <c r="P66" i="62"/>
  <c r="E66" i="62"/>
  <c r="I66" i="62"/>
  <c r="M66" i="62"/>
  <c r="F66" i="62"/>
  <c r="J66" i="62"/>
  <c r="N66" i="62"/>
  <c r="G66" i="62"/>
  <c r="K66" i="62"/>
  <c r="O66" i="62"/>
  <c r="E27" i="62"/>
  <c r="I27" i="62"/>
  <c r="M27" i="62"/>
  <c r="C27" i="62"/>
  <c r="F27" i="62"/>
  <c r="J27" i="62"/>
  <c r="N27" i="62"/>
  <c r="G27" i="62"/>
  <c r="K27" i="62"/>
  <c r="O27" i="62"/>
  <c r="D27" i="62"/>
  <c r="H27" i="62"/>
  <c r="L27" i="62"/>
  <c r="P27" i="62"/>
  <c r="D61" i="62"/>
  <c r="C66" i="62"/>
  <c r="O61" i="62"/>
  <c r="G55" i="62"/>
  <c r="K55" i="62"/>
  <c r="O55" i="62"/>
  <c r="D55" i="62"/>
  <c r="H55" i="62"/>
  <c r="L55" i="62"/>
  <c r="P55" i="62"/>
  <c r="E55" i="62"/>
  <c r="I55" i="62"/>
  <c r="M55" i="62"/>
  <c r="C55" i="62"/>
  <c r="F55" i="62"/>
  <c r="J55" i="62"/>
  <c r="N55" i="62"/>
  <c r="I61" i="62"/>
  <c r="C61" i="62"/>
  <c r="G43" i="60"/>
  <c r="K43" i="60"/>
  <c r="O43" i="60"/>
  <c r="I43" i="60"/>
  <c r="C43" i="60"/>
  <c r="J43" i="60"/>
  <c r="D43" i="60"/>
  <c r="H43" i="60"/>
  <c r="L43" i="60"/>
  <c r="P43" i="60"/>
  <c r="E43" i="60"/>
  <c r="M43" i="60"/>
  <c r="F43" i="60"/>
  <c r="N43" i="60"/>
  <c r="G63" i="60"/>
  <c r="K63" i="60"/>
  <c r="O63" i="60"/>
  <c r="E63" i="60"/>
  <c r="M63" i="60"/>
  <c r="F63" i="60"/>
  <c r="N63" i="60"/>
  <c r="D63" i="60"/>
  <c r="H63" i="60"/>
  <c r="L63" i="60"/>
  <c r="P63" i="60"/>
  <c r="I63" i="60"/>
  <c r="C63" i="60"/>
  <c r="J63" i="60"/>
  <c r="E57" i="60"/>
  <c r="I57" i="60"/>
  <c r="M57" i="60"/>
  <c r="C57" i="60"/>
  <c r="G57" i="60"/>
  <c r="O57" i="60"/>
  <c r="H57" i="60"/>
  <c r="P57" i="60"/>
  <c r="F57" i="60"/>
  <c r="J57" i="60"/>
  <c r="N57" i="60"/>
  <c r="K57" i="60"/>
  <c r="D57" i="60"/>
  <c r="L57" i="60"/>
  <c r="E68" i="60"/>
  <c r="I68" i="60"/>
  <c r="M68" i="60"/>
  <c r="C68" i="60"/>
  <c r="O68" i="60"/>
  <c r="D68" i="60"/>
  <c r="L68" i="60"/>
  <c r="F68" i="60"/>
  <c r="J68" i="60"/>
  <c r="N68" i="60"/>
  <c r="K68" i="60"/>
  <c r="H68" i="60"/>
  <c r="P68" i="60"/>
  <c r="G68" i="60"/>
  <c r="E28" i="60"/>
  <c r="I28" i="60"/>
  <c r="M28" i="60"/>
  <c r="C28" i="60"/>
  <c r="K28" i="60"/>
  <c r="D28" i="60"/>
  <c r="L28" i="60"/>
  <c r="F28" i="60"/>
  <c r="J28" i="60"/>
  <c r="N28" i="60"/>
  <c r="G28" i="60"/>
  <c r="O28" i="60"/>
  <c r="H28" i="60"/>
  <c r="P28" i="60"/>
  <c r="J24" i="60"/>
  <c r="E24" i="60"/>
  <c r="O24" i="60"/>
  <c r="F24" i="60"/>
  <c r="L24" i="60"/>
  <c r="K24" i="60"/>
  <c r="M24" i="60"/>
  <c r="H24" i="60"/>
  <c r="G24" i="60"/>
  <c r="N24" i="60"/>
  <c r="I24" i="60"/>
  <c r="D24" i="60"/>
  <c r="C24" i="60"/>
  <c r="K8" i="60"/>
  <c r="N8" i="60"/>
  <c r="M8" i="60"/>
  <c r="C73" i="55"/>
  <c r="C51" i="54"/>
  <c r="I47" i="54" s="1"/>
  <c r="C70" i="53"/>
  <c r="E52" i="54"/>
  <c r="E63" i="52"/>
  <c r="I63" i="52"/>
  <c r="C63" i="52"/>
  <c r="K63" i="52"/>
  <c r="H63" i="52"/>
  <c r="L63" i="52"/>
  <c r="F63" i="52"/>
  <c r="J63" i="52"/>
  <c r="D63" i="52"/>
  <c r="G63" i="52"/>
  <c r="G63" i="51"/>
  <c r="K63" i="51"/>
  <c r="I63" i="51"/>
  <c r="F63" i="51"/>
  <c r="D63" i="51"/>
  <c r="H63" i="51"/>
  <c r="L63" i="51"/>
  <c r="E63" i="51"/>
  <c r="C63" i="51"/>
  <c r="J63" i="51"/>
  <c r="F63" i="48"/>
  <c r="J63" i="48"/>
  <c r="G63" i="48"/>
  <c r="C63" i="48"/>
  <c r="E63" i="48"/>
  <c r="H63" i="48"/>
  <c r="I63" i="48"/>
  <c r="G44" i="43"/>
  <c r="G58" i="41"/>
  <c r="J53" i="36"/>
  <c r="I48" i="36"/>
  <c r="J22" i="36"/>
  <c r="F53" i="36"/>
  <c r="E48" i="36"/>
  <c r="J30" i="36"/>
  <c r="V61" i="71"/>
  <c r="BA62" i="71"/>
  <c r="AH61" i="71"/>
  <c r="X74" i="68"/>
  <c r="BB92" i="72"/>
  <c r="BB94" i="72" s="1"/>
  <c r="AZ68" i="70"/>
  <c r="BB49" i="73"/>
  <c r="BB51" i="73" s="1"/>
  <c r="BA52" i="73" s="1"/>
  <c r="BA92" i="72"/>
  <c r="BA94" i="72" s="1"/>
  <c r="AY61" i="71"/>
  <c r="AY74" i="68"/>
  <c r="AY75" i="68" s="1"/>
  <c r="AY68" i="70"/>
  <c r="X94" i="72"/>
  <c r="X68" i="70"/>
  <c r="U68" i="70"/>
  <c r="E68" i="70"/>
  <c r="I74" i="68"/>
  <c r="BA75" i="68"/>
  <c r="G22" i="61"/>
  <c r="K22" i="61"/>
  <c r="O22" i="61"/>
  <c r="D22" i="61"/>
  <c r="H22" i="61"/>
  <c r="L22" i="61"/>
  <c r="P22" i="61"/>
  <c r="F22" i="61"/>
  <c r="N22" i="61"/>
  <c r="E22" i="61"/>
  <c r="I22" i="61"/>
  <c r="M22" i="61"/>
  <c r="C22" i="61"/>
  <c r="J22" i="61"/>
  <c r="E17" i="61"/>
  <c r="I17" i="61"/>
  <c r="M17" i="61"/>
  <c r="C17" i="61"/>
  <c r="F17" i="61"/>
  <c r="J17" i="61"/>
  <c r="N17" i="61"/>
  <c r="H17" i="61"/>
  <c r="P17" i="61"/>
  <c r="G17" i="61"/>
  <c r="K17" i="61"/>
  <c r="O17" i="61"/>
  <c r="D17" i="61"/>
  <c r="L17" i="61"/>
  <c r="G8" i="61"/>
  <c r="K8" i="61"/>
  <c r="O8" i="61"/>
  <c r="D8" i="61"/>
  <c r="H8" i="61"/>
  <c r="L8" i="61"/>
  <c r="P8" i="61"/>
  <c r="J8" i="61"/>
  <c r="E8" i="61"/>
  <c r="I8" i="61"/>
  <c r="M8" i="61"/>
  <c r="C8" i="61"/>
  <c r="F8" i="61"/>
  <c r="N8" i="61"/>
  <c r="E35" i="61"/>
  <c r="I35" i="61"/>
  <c r="M35" i="61"/>
  <c r="C35" i="61"/>
  <c r="F35" i="61"/>
  <c r="J35" i="61"/>
  <c r="N35" i="61"/>
  <c r="D35" i="61"/>
  <c r="L35" i="61"/>
  <c r="G35" i="61"/>
  <c r="K35" i="61"/>
  <c r="O35" i="61"/>
  <c r="H35" i="61"/>
  <c r="P35" i="61"/>
  <c r="E33" i="63"/>
  <c r="K33" i="63"/>
  <c r="O33" i="63"/>
  <c r="L33" i="63"/>
  <c r="N33" i="63"/>
  <c r="M33" i="63"/>
  <c r="G33" i="63"/>
  <c r="H33" i="63"/>
  <c r="F33" i="63"/>
  <c r="K22" i="63"/>
  <c r="I22" i="63"/>
  <c r="D22" i="63"/>
  <c r="O22" i="63"/>
  <c r="M22" i="63"/>
  <c r="H22" i="63"/>
  <c r="F22" i="63"/>
  <c r="P53" i="63"/>
  <c r="L61" i="62"/>
  <c r="K61" i="62"/>
  <c r="J61" i="62"/>
  <c r="M61" i="62"/>
  <c r="H61" i="62"/>
  <c r="G61" i="62"/>
  <c r="F61" i="62"/>
  <c r="P42" i="62"/>
  <c r="K42" i="62"/>
  <c r="O42" i="62"/>
  <c r="C42" i="62"/>
  <c r="G42" i="62"/>
  <c r="H42" i="62"/>
  <c r="F42" i="62"/>
  <c r="D42" i="62"/>
  <c r="L42" i="62"/>
  <c r="N42" i="62"/>
  <c r="M42" i="62"/>
  <c r="J42" i="62"/>
  <c r="I42" i="62"/>
  <c r="E42" i="62"/>
  <c r="E8" i="62"/>
  <c r="G8" i="62"/>
  <c r="H8" i="62"/>
  <c r="I8" i="62"/>
  <c r="K8" i="62"/>
  <c r="F8" i="62"/>
  <c r="C8" i="62"/>
  <c r="N8" i="62"/>
  <c r="L8" i="62"/>
  <c r="O8" i="62"/>
  <c r="M8" i="62"/>
  <c r="J8" i="62"/>
  <c r="D8" i="62"/>
  <c r="G8" i="60"/>
  <c r="J8" i="60"/>
  <c r="I8" i="60"/>
  <c r="C8" i="60"/>
  <c r="F8" i="60"/>
  <c r="E8" i="60"/>
  <c r="O8" i="60"/>
  <c r="D8" i="60"/>
  <c r="H8" i="60"/>
  <c r="L8" i="60"/>
  <c r="Q53" i="56"/>
  <c r="M73" i="55"/>
  <c r="O54" i="56"/>
  <c r="P73" i="55"/>
  <c r="L53" i="56"/>
  <c r="J73" i="55"/>
  <c r="I54" i="56"/>
  <c r="K54" i="56"/>
  <c r="G53" i="56"/>
  <c r="L72" i="55"/>
  <c r="L73" i="55" s="1"/>
  <c r="K73" i="55"/>
  <c r="M54" i="56"/>
  <c r="O73" i="55"/>
  <c r="Q72" i="55"/>
  <c r="I73" i="55"/>
  <c r="E73" i="55"/>
  <c r="D71" i="53"/>
  <c r="F51" i="54"/>
  <c r="J33" i="54" s="1"/>
  <c r="E71" i="53"/>
  <c r="H52" i="54"/>
  <c r="E62" i="50"/>
  <c r="I62" i="50"/>
  <c r="H62" i="50"/>
  <c r="F62" i="50"/>
  <c r="J62" i="50"/>
  <c r="G62" i="50"/>
  <c r="C62" i="50"/>
  <c r="E48" i="47"/>
  <c r="E23" i="47"/>
  <c r="E42" i="47"/>
  <c r="E51" i="45"/>
  <c r="E25" i="45" s="1"/>
  <c r="L44" i="43"/>
  <c r="J46" i="43"/>
  <c r="J45" i="43" s="1"/>
  <c r="C46" i="43"/>
  <c r="C45" i="43" s="1"/>
  <c r="L58" i="41"/>
  <c r="H60" i="41"/>
  <c r="H59" i="41" s="1"/>
  <c r="C60" i="41"/>
  <c r="C59" i="41" s="1"/>
  <c r="J44" i="37"/>
  <c r="F44" i="37"/>
  <c r="G48" i="32"/>
  <c r="H9" i="29"/>
  <c r="H16" i="29"/>
  <c r="H17" i="29"/>
  <c r="H11" i="29"/>
  <c r="H15" i="29"/>
  <c r="H13" i="29"/>
  <c r="H10" i="29"/>
  <c r="H14" i="29"/>
  <c r="H18" i="29"/>
  <c r="H12" i="29"/>
  <c r="H8" i="29"/>
  <c r="K57" i="31"/>
  <c r="I56" i="31"/>
  <c r="I57" i="31" s="1"/>
  <c r="K59" i="31"/>
  <c r="L48" i="32"/>
  <c r="L59" i="31"/>
  <c r="G52" i="54"/>
  <c r="D54" i="56"/>
  <c r="AF43" i="73"/>
  <c r="AF86" i="72"/>
  <c r="AF60" i="70"/>
  <c r="T86" i="72"/>
  <c r="T53" i="71"/>
  <c r="AN43" i="73"/>
  <c r="AN53" i="71"/>
  <c r="AO53" i="71"/>
  <c r="AO60" i="70"/>
  <c r="AO86" i="72"/>
  <c r="Y60" i="70"/>
  <c r="Y53" i="71"/>
  <c r="I86" i="72"/>
  <c r="I53" i="71"/>
  <c r="AK67" i="68"/>
  <c r="AK44" i="73"/>
  <c r="AK87" i="72"/>
  <c r="U67" i="68"/>
  <c r="U87" i="72"/>
  <c r="U54" i="71"/>
  <c r="E87" i="72"/>
  <c r="E54" i="71"/>
  <c r="E67" i="68"/>
  <c r="AM61" i="70"/>
  <c r="AM44" i="73"/>
  <c r="AM67" i="68"/>
  <c r="W61" i="70"/>
  <c r="W44" i="73"/>
  <c r="W54" i="71"/>
  <c r="G61" i="70"/>
  <c r="G67" i="68"/>
  <c r="G87" i="72"/>
  <c r="H44" i="59"/>
  <c r="K44" i="59"/>
  <c r="P73" i="60"/>
  <c r="D74" i="60" s="1"/>
  <c r="F92" i="72"/>
  <c r="F94" i="72" s="1"/>
  <c r="F73" i="55"/>
  <c r="F54" i="56"/>
  <c r="D52" i="54"/>
  <c r="Y43" i="73"/>
  <c r="AN60" i="70"/>
  <c r="J85" i="72"/>
  <c r="J42" i="73"/>
  <c r="AN85" i="72"/>
  <c r="AN42" i="73"/>
  <c r="P85" i="72"/>
  <c r="P42" i="73"/>
  <c r="P52" i="71"/>
  <c r="H54" i="56"/>
  <c r="H73" i="55"/>
  <c r="C94" i="72"/>
  <c r="AK73" i="68"/>
  <c r="AK74" i="68" s="1"/>
  <c r="AK60" i="71"/>
  <c r="U50" i="73"/>
  <c r="U51" i="73" s="1"/>
  <c r="U73" i="68"/>
  <c r="U74" i="68" s="1"/>
  <c r="U60" i="71"/>
  <c r="U61" i="71" s="1"/>
  <c r="E73" i="68"/>
  <c r="E74" i="68" s="1"/>
  <c r="E75" i="68" s="1"/>
  <c r="E60" i="71"/>
  <c r="E61" i="71" s="1"/>
  <c r="H50" i="73"/>
  <c r="H51" i="73" s="1"/>
  <c r="H67" i="70"/>
  <c r="H68" i="70" s="1"/>
  <c r="H93" i="72"/>
  <c r="H94" i="72" s="1"/>
  <c r="H73" i="68"/>
  <c r="H74" i="68" s="1"/>
  <c r="J48" i="32"/>
  <c r="F70" i="53"/>
  <c r="AB93" i="72"/>
  <c r="AB94" i="72" s="1"/>
  <c r="AK50" i="73"/>
  <c r="E50" i="73"/>
  <c r="AE51" i="73"/>
  <c r="L68" i="70"/>
  <c r="AK61" i="71"/>
  <c r="AK62" i="71" s="1"/>
  <c r="AP74" i="68"/>
  <c r="AO75" i="68" s="1"/>
  <c r="AI49" i="73"/>
  <c r="AI51" i="73" s="1"/>
  <c r="AS54" i="71"/>
  <c r="AX65" i="68"/>
  <c r="F52" i="71"/>
  <c r="P54" i="56"/>
  <c r="X60" i="70"/>
  <c r="D43" i="73"/>
  <c r="AS60" i="70"/>
  <c r="M86" i="72"/>
  <c r="AX52" i="71"/>
  <c r="BA59" i="70"/>
  <c r="BA65" i="68"/>
  <c r="BA68" i="68" s="1"/>
  <c r="AI85" i="72"/>
  <c r="S52" i="71"/>
  <c r="C42" i="73"/>
  <c r="O61" i="71"/>
  <c r="Z61" i="71"/>
  <c r="AG73" i="68"/>
  <c r="AG60" i="71"/>
  <c r="AJ50" i="73"/>
  <c r="AJ51" i="73" s="1"/>
  <c r="AJ93" i="72"/>
  <c r="AJ94" i="72" s="1"/>
  <c r="AJ60" i="71"/>
  <c r="AJ61" i="71" s="1"/>
  <c r="AJ67" i="70"/>
  <c r="AJ68" i="70" s="1"/>
  <c r="AJ73" i="68"/>
  <c r="AJ74" i="68" s="1"/>
  <c r="E45" i="137"/>
  <c r="G45" i="137" s="1"/>
  <c r="O49" i="73"/>
  <c r="O51" i="73" s="1"/>
  <c r="AP92" i="72"/>
  <c r="AP94" i="72" s="1"/>
  <c r="AO95" i="72" s="1"/>
  <c r="G72" i="55"/>
  <c r="E60" i="41"/>
  <c r="AS67" i="68"/>
  <c r="N73" i="55"/>
  <c r="AR59" i="70"/>
  <c r="AS43" i="73"/>
  <c r="AC53" i="71"/>
  <c r="M43" i="73"/>
  <c r="AX42" i="73"/>
  <c r="AX45" i="73" s="1"/>
  <c r="AX55" i="73" s="1"/>
  <c r="BA85" i="72"/>
  <c r="AI52" i="71"/>
  <c r="S85" i="72"/>
  <c r="C59" i="70"/>
  <c r="C85" i="72"/>
  <c r="AC93" i="72"/>
  <c r="AC94" i="72" s="1"/>
  <c r="AC60" i="71"/>
  <c r="AC61" i="71" s="1"/>
  <c r="AC62" i="71" s="1"/>
  <c r="AC73" i="68"/>
  <c r="AC74" i="68" s="1"/>
  <c r="AC75" i="68" s="1"/>
  <c r="M73" i="68"/>
  <c r="M74" i="68" s="1"/>
  <c r="M93" i="72"/>
  <c r="M94" i="72" s="1"/>
  <c r="M60" i="71"/>
  <c r="M61" i="71" s="1"/>
  <c r="M62" i="71" s="1"/>
  <c r="E45" i="136"/>
  <c r="G45" i="136"/>
  <c r="AB51" i="73"/>
  <c r="AO69" i="70"/>
  <c r="AB60" i="71"/>
  <c r="AB61" i="71" s="1"/>
  <c r="AB67" i="70"/>
  <c r="AB68" i="70" s="1"/>
  <c r="AB73" i="68"/>
  <c r="AB74" i="68" s="1"/>
  <c r="W67" i="70"/>
  <c r="W73" i="68"/>
  <c r="C67" i="70"/>
  <c r="C73" i="68"/>
  <c r="T50" i="73"/>
  <c r="T51" i="73" s="1"/>
  <c r="T60" i="71"/>
  <c r="T61" i="71" s="1"/>
  <c r="T67" i="70"/>
  <c r="T68" i="70" s="1"/>
  <c r="T73" i="68"/>
  <c r="T74" i="68" s="1"/>
  <c r="T93" i="72"/>
  <c r="T94" i="72" s="1"/>
  <c r="S67" i="70"/>
  <c r="S68" i="70" s="1"/>
  <c r="S73" i="68"/>
  <c r="J94" i="72"/>
  <c r="M51" i="73"/>
  <c r="M52" i="73" s="1"/>
  <c r="D60" i="71"/>
  <c r="D61" i="71" s="1"/>
  <c r="D67" i="70"/>
  <c r="D68" i="70" s="1"/>
  <c r="O73" i="68"/>
  <c r="O67" i="70"/>
  <c r="AM94" i="72"/>
  <c r="AM95" i="72" s="1"/>
  <c r="W74" i="68"/>
  <c r="AI73" i="68"/>
  <c r="AI67" i="70"/>
  <c r="AI68" i="70" s="1"/>
  <c r="G73" i="68"/>
  <c r="G74" i="68" s="1"/>
  <c r="G67" i="70"/>
  <c r="G68" i="70" s="1"/>
  <c r="AT68" i="70"/>
  <c r="AS69" i="70" s="1"/>
  <c r="AT74" i="68"/>
  <c r="AS75" i="68" s="1"/>
  <c r="AT61" i="71"/>
  <c r="AS62" i="71" s="1"/>
  <c r="J49" i="73"/>
  <c r="J51" i="73" s="1"/>
  <c r="J74" i="68"/>
  <c r="J68" i="70"/>
  <c r="O94" i="72"/>
  <c r="AM49" i="73"/>
  <c r="AM51" i="73" s="1"/>
  <c r="AT49" i="73"/>
  <c r="AT51" i="73" s="1"/>
  <c r="AS52" i="73" s="1"/>
  <c r="AD49" i="73"/>
  <c r="AD51" i="73" s="1"/>
  <c r="AU61" i="71"/>
  <c r="AU62" i="71" s="1"/>
  <c r="AQ68" i="70"/>
  <c r="V49" i="73"/>
  <c r="V68" i="70"/>
  <c r="V74" i="68"/>
  <c r="AQ49" i="73"/>
  <c r="AQ51" i="73" s="1"/>
  <c r="AQ52" i="73" s="1"/>
  <c r="AL68" i="70"/>
  <c r="AL74" i="68"/>
  <c r="R68" i="70"/>
  <c r="R74" i="68"/>
  <c r="V51" i="73"/>
  <c r="I68" i="70"/>
  <c r="AD68" i="70"/>
  <c r="AQ92" i="72"/>
  <c r="AQ94" i="72" s="1"/>
  <c r="AQ95" i="72" s="1"/>
  <c r="Q94" i="72"/>
  <c r="Q95" i="72" s="1"/>
  <c r="F61" i="71"/>
  <c r="F68" i="70"/>
  <c r="C61" i="71"/>
  <c r="C68" i="70"/>
  <c r="Q61" i="71"/>
  <c r="Q68" i="70"/>
  <c r="Q74" i="68"/>
  <c r="AW68" i="70"/>
  <c r="AW74" i="68"/>
  <c r="AW61" i="71"/>
  <c r="AI94" i="72"/>
  <c r="AM74" i="68"/>
  <c r="AM75" i="68" s="1"/>
  <c r="AM61" i="71"/>
  <c r="AM62" i="71" s="1"/>
  <c r="AG92" i="72"/>
  <c r="AG94" i="72" s="1"/>
  <c r="AG49" i="73"/>
  <c r="AG51" i="73" s="1"/>
  <c r="AG74" i="68"/>
  <c r="AG68" i="70"/>
  <c r="AL94" i="72"/>
  <c r="AE61" i="71"/>
  <c r="AE92" i="72"/>
  <c r="AE94" i="72" s="1"/>
  <c r="AE74" i="68"/>
  <c r="Y68" i="70"/>
  <c r="Y69" i="70" s="1"/>
  <c r="Y74" i="68"/>
  <c r="BA54" i="71"/>
  <c r="AI67" i="68"/>
  <c r="C44" i="73"/>
  <c r="C45" i="73" s="1"/>
  <c r="C55" i="73" s="1"/>
  <c r="Q87" i="72"/>
  <c r="AG61" i="70"/>
  <c r="Q61" i="70"/>
  <c r="AI54" i="71"/>
  <c r="AI44" i="73"/>
  <c r="S67" i="68"/>
  <c r="C54" i="71"/>
  <c r="C67" i="68"/>
  <c r="AG87" i="72"/>
  <c r="Q54" i="71"/>
  <c r="S54" i="71"/>
  <c r="H61" i="71"/>
  <c r="AG54" i="71"/>
  <c r="AG44" i="73"/>
  <c r="Q44" i="73"/>
  <c r="AG53" i="71"/>
  <c r="AJ53" i="71"/>
  <c r="AW86" i="72"/>
  <c r="Q86" i="72"/>
  <c r="AJ86" i="72"/>
  <c r="AF53" i="71"/>
  <c r="X43" i="73"/>
  <c r="H53" i="71"/>
  <c r="D53" i="71"/>
  <c r="BB60" i="70"/>
  <c r="BB43" i="73"/>
  <c r="AV43" i="73"/>
  <c r="AC43" i="73"/>
  <c r="H43" i="73"/>
  <c r="BB86" i="72"/>
  <c r="AW60" i="70"/>
  <c r="AG60" i="70"/>
  <c r="AJ60" i="70"/>
  <c r="AV60" i="70"/>
  <c r="AC60" i="70"/>
  <c r="AL59" i="70"/>
  <c r="R42" i="73"/>
  <c r="J65" i="68"/>
  <c r="BB65" i="68"/>
  <c r="BB68" i="68" s="1"/>
  <c r="BB78" i="68" s="1"/>
  <c r="AR85" i="72"/>
  <c r="T65" i="68"/>
  <c r="T42" i="73"/>
  <c r="P59" i="70"/>
  <c r="D59" i="70"/>
  <c r="R65" i="68"/>
  <c r="R85" i="72"/>
  <c r="AR65" i="68"/>
  <c r="AR42" i="73"/>
  <c r="T52" i="71"/>
  <c r="D42" i="73"/>
  <c r="J59" i="70"/>
  <c r="D65" i="68"/>
  <c r="G45" i="135"/>
  <c r="H45" i="135" s="1"/>
  <c r="H8" i="135"/>
  <c r="AF87" i="72"/>
  <c r="AF44" i="73"/>
  <c r="AF45" i="73" s="1"/>
  <c r="AF54" i="71"/>
  <c r="AF61" i="70"/>
  <c r="AF67" i="68"/>
  <c r="AF68" i="68" s="1"/>
  <c r="AP43" i="73"/>
  <c r="AP45" i="73" s="1"/>
  <c r="AP55" i="73" s="1"/>
  <c r="AP60" i="70"/>
  <c r="AP68" i="68"/>
  <c r="AP86" i="72"/>
  <c r="AP88" i="72" s="1"/>
  <c r="AP53" i="71"/>
  <c r="AP55" i="71" s="1"/>
  <c r="AP65" i="71" s="1"/>
  <c r="J86" i="72"/>
  <c r="J43" i="73"/>
  <c r="J60" i="70"/>
  <c r="J53" i="71"/>
  <c r="J55" i="71" s="1"/>
  <c r="J65" i="71" s="1"/>
  <c r="AM43" i="73"/>
  <c r="AM86" i="72"/>
  <c r="AM88" i="72" s="1"/>
  <c r="AM53" i="71"/>
  <c r="AM55" i="71" s="1"/>
  <c r="AM60" i="70"/>
  <c r="G43" i="73"/>
  <c r="G45" i="73" s="1"/>
  <c r="G86" i="72"/>
  <c r="G53" i="71"/>
  <c r="G55" i="71" s="1"/>
  <c r="G60" i="70"/>
  <c r="G68" i="68"/>
  <c r="U42" i="73"/>
  <c r="U45" i="73" s="1"/>
  <c r="U85" i="72"/>
  <c r="U59" i="70"/>
  <c r="U62" i="70" s="1"/>
  <c r="U52" i="71"/>
  <c r="U65" i="68"/>
  <c r="E59" i="31"/>
  <c r="E86" i="44"/>
  <c r="AA93" i="72"/>
  <c r="AA94" i="72" s="1"/>
  <c r="AA50" i="73"/>
  <c r="AA60" i="71"/>
  <c r="AA61" i="71" s="1"/>
  <c r="AA67" i="70"/>
  <c r="AA73" i="68"/>
  <c r="AA74" i="68" s="1"/>
  <c r="E94" i="72"/>
  <c r="C52" i="73"/>
  <c r="AO62" i="71"/>
  <c r="U94" i="72"/>
  <c r="AR44" i="73"/>
  <c r="AR87" i="72"/>
  <c r="AR61" i="70"/>
  <c r="AR62" i="70" s="1"/>
  <c r="AR72" i="70" s="1"/>
  <c r="AR54" i="71"/>
  <c r="AR55" i="71" s="1"/>
  <c r="AR65" i="71" s="1"/>
  <c r="AR67" i="68"/>
  <c r="AB44" i="73"/>
  <c r="AB45" i="73" s="1"/>
  <c r="AB87" i="72"/>
  <c r="AB88" i="72" s="1"/>
  <c r="AB61" i="70"/>
  <c r="AB62" i="70" s="1"/>
  <c r="AB54" i="71"/>
  <c r="AB55" i="71" s="1"/>
  <c r="AB67" i="68"/>
  <c r="AB68" i="68" s="1"/>
  <c r="L44" i="73"/>
  <c r="L45" i="73" s="1"/>
  <c r="L87" i="72"/>
  <c r="L88" i="72" s="1"/>
  <c r="L61" i="70"/>
  <c r="L67" i="68"/>
  <c r="L68" i="68" s="1"/>
  <c r="L54" i="71"/>
  <c r="L55" i="71" s="1"/>
  <c r="L65" i="71" s="1"/>
  <c r="AC51" i="73"/>
  <c r="AL86" i="72"/>
  <c r="AL88" i="72" s="1"/>
  <c r="AL53" i="71"/>
  <c r="AL55" i="71" s="1"/>
  <c r="AL65" i="71" s="1"/>
  <c r="AL60" i="70"/>
  <c r="AL43" i="73"/>
  <c r="AL68" i="68"/>
  <c r="V53" i="71"/>
  <c r="V55" i="71" s="1"/>
  <c r="V60" i="70"/>
  <c r="V86" i="72"/>
  <c r="V88" i="72" s="1"/>
  <c r="V43" i="73"/>
  <c r="V68" i="68"/>
  <c r="F43" i="73"/>
  <c r="F45" i="73" s="1"/>
  <c r="F86" i="72"/>
  <c r="F88" i="72" s="1"/>
  <c r="F53" i="71"/>
  <c r="F55" i="71" s="1"/>
  <c r="F60" i="70"/>
  <c r="F62" i="70" s="1"/>
  <c r="F68" i="68"/>
  <c r="F78" i="68" s="1"/>
  <c r="AK94" i="72"/>
  <c r="AT85" i="72"/>
  <c r="AT52" i="71"/>
  <c r="AT42" i="73"/>
  <c r="AT59" i="70"/>
  <c r="AT65" i="68"/>
  <c r="E85" i="44"/>
  <c r="BA43" i="73"/>
  <c r="BA86" i="72"/>
  <c r="BA60" i="70"/>
  <c r="BA53" i="71"/>
  <c r="AI43" i="73"/>
  <c r="AI60" i="70"/>
  <c r="AI62" i="70" s="1"/>
  <c r="AI86" i="72"/>
  <c r="AI53" i="71"/>
  <c r="S43" i="73"/>
  <c r="S86" i="72"/>
  <c r="S60" i="70"/>
  <c r="S62" i="70" s="1"/>
  <c r="S53" i="71"/>
  <c r="C43" i="73"/>
  <c r="C86" i="72"/>
  <c r="C60" i="70"/>
  <c r="C53" i="71"/>
  <c r="AW42" i="73"/>
  <c r="AW85" i="72"/>
  <c r="AW59" i="70"/>
  <c r="AW65" i="68"/>
  <c r="AW52" i="71"/>
  <c r="AG42" i="73"/>
  <c r="AG59" i="70"/>
  <c r="AG52" i="71"/>
  <c r="AG65" i="68"/>
  <c r="AG85" i="72"/>
  <c r="Q42" i="73"/>
  <c r="Q85" i="72"/>
  <c r="Q59" i="70"/>
  <c r="Q65" i="68"/>
  <c r="Q52" i="71"/>
  <c r="AA51" i="73"/>
  <c r="I51" i="73"/>
  <c r="AQ69" i="70"/>
  <c r="AP62" i="70"/>
  <c r="AP72" i="70" s="1"/>
  <c r="J45" i="73"/>
  <c r="V62" i="70"/>
  <c r="V45" i="73"/>
  <c r="P50" i="73"/>
  <c r="P51" i="73" s="1"/>
  <c r="P93" i="72"/>
  <c r="P73" i="68"/>
  <c r="P74" i="68" s="1"/>
  <c r="P67" i="70"/>
  <c r="P60" i="71"/>
  <c r="P61" i="71" s="1"/>
  <c r="P94" i="72"/>
  <c r="AV44" i="73"/>
  <c r="AV87" i="72"/>
  <c r="AV88" i="72" s="1"/>
  <c r="AV98" i="72" s="1"/>
  <c r="AV54" i="71"/>
  <c r="AV55" i="71" s="1"/>
  <c r="AV65" i="71" s="1"/>
  <c r="AV61" i="70"/>
  <c r="AV67" i="68"/>
  <c r="AV68" i="68" s="1"/>
  <c r="AV78" i="68" s="1"/>
  <c r="P87" i="72"/>
  <c r="P44" i="73"/>
  <c r="P45" i="73" s="1"/>
  <c r="P54" i="71"/>
  <c r="P61" i="70"/>
  <c r="P62" i="70" s="1"/>
  <c r="P67" i="68"/>
  <c r="P68" i="68" s="1"/>
  <c r="Z43" i="73"/>
  <c r="Z45" i="73" s="1"/>
  <c r="Z86" i="72"/>
  <c r="Z88" i="72" s="1"/>
  <c r="Z60" i="70"/>
  <c r="Z62" i="70" s="1"/>
  <c r="Z72" i="70" s="1"/>
  <c r="Z53" i="71"/>
  <c r="Z55" i="71" s="1"/>
  <c r="Z68" i="68"/>
  <c r="W43" i="73"/>
  <c r="W86" i="72"/>
  <c r="W53" i="71"/>
  <c r="W60" i="70"/>
  <c r="W68" i="68"/>
  <c r="AK42" i="73"/>
  <c r="AK45" i="73" s="1"/>
  <c r="AK59" i="70"/>
  <c r="AK85" i="72"/>
  <c r="AK52" i="71"/>
  <c r="AK55" i="71" s="1"/>
  <c r="AK65" i="68"/>
  <c r="E42" i="73"/>
  <c r="E45" i="73" s="1"/>
  <c r="E59" i="70"/>
  <c r="E62" i="70" s="1"/>
  <c r="E85" i="72"/>
  <c r="E65" i="68"/>
  <c r="E52" i="71"/>
  <c r="I62" i="71"/>
  <c r="L62" i="70"/>
  <c r="C56" i="31"/>
  <c r="K48" i="32"/>
  <c r="H71" i="53"/>
  <c r="J54" i="56"/>
  <c r="E54" i="56"/>
  <c r="I44" i="59"/>
  <c r="H11" i="134"/>
  <c r="H45" i="134" s="1"/>
  <c r="G45" i="134"/>
  <c r="K93" i="72"/>
  <c r="K94" i="72" s="1"/>
  <c r="K60" i="71"/>
  <c r="K61" i="71" s="1"/>
  <c r="K50" i="73"/>
  <c r="K67" i="70"/>
  <c r="K73" i="68"/>
  <c r="K74" i="68" s="1"/>
  <c r="BA69" i="70"/>
  <c r="E51" i="73"/>
  <c r="AO52" i="73"/>
  <c r="L94" i="72"/>
  <c r="AN44" i="73"/>
  <c r="AN87" i="72"/>
  <c r="AN61" i="70"/>
  <c r="AN62" i="70" s="1"/>
  <c r="AN72" i="70" s="1"/>
  <c r="AN54" i="71"/>
  <c r="AN55" i="71" s="1"/>
  <c r="AN65" i="71" s="1"/>
  <c r="AN67" i="68"/>
  <c r="AN68" i="68" s="1"/>
  <c r="AN78" i="68" s="1"/>
  <c r="X44" i="73"/>
  <c r="X87" i="72"/>
  <c r="X88" i="72" s="1"/>
  <c r="X61" i="70"/>
  <c r="X62" i="70" s="1"/>
  <c r="X67" i="68"/>
  <c r="X54" i="71"/>
  <c r="X55" i="71" s="1"/>
  <c r="X65" i="71" s="1"/>
  <c r="H87" i="72"/>
  <c r="H88" i="72" s="1"/>
  <c r="H61" i="70"/>
  <c r="H62" i="70" s="1"/>
  <c r="H54" i="71"/>
  <c r="H67" i="68"/>
  <c r="H44" i="73"/>
  <c r="AS95" i="72"/>
  <c r="AX86" i="72"/>
  <c r="AX88" i="72" s="1"/>
  <c r="AX43" i="73"/>
  <c r="AX53" i="71"/>
  <c r="AX55" i="71" s="1"/>
  <c r="AX65" i="71" s="1"/>
  <c r="AX60" i="70"/>
  <c r="AX62" i="70" s="1"/>
  <c r="AX72" i="70" s="1"/>
  <c r="AX68" i="68"/>
  <c r="AH43" i="73"/>
  <c r="AH45" i="73" s="1"/>
  <c r="AH55" i="73" s="1"/>
  <c r="AH86" i="72"/>
  <c r="AH88" i="72" s="1"/>
  <c r="AH53" i="71"/>
  <c r="AH55" i="71" s="1"/>
  <c r="AH60" i="70"/>
  <c r="AH62" i="70" s="1"/>
  <c r="R86" i="72"/>
  <c r="R43" i="73"/>
  <c r="R53" i="71"/>
  <c r="R55" i="71" s="1"/>
  <c r="R60" i="70"/>
  <c r="AK51" i="73"/>
  <c r="AD85" i="72"/>
  <c r="AD52" i="71"/>
  <c r="AD42" i="73"/>
  <c r="AD65" i="68"/>
  <c r="AD59" i="70"/>
  <c r="AU43" i="73"/>
  <c r="AU45" i="73" s="1"/>
  <c r="AU86" i="72"/>
  <c r="AU88" i="72" s="1"/>
  <c r="AU60" i="70"/>
  <c r="AU53" i="71"/>
  <c r="AU55" i="71" s="1"/>
  <c r="AU68" i="68"/>
  <c r="AE43" i="73"/>
  <c r="AE45" i="73" s="1"/>
  <c r="AE86" i="72"/>
  <c r="AE88" i="72" s="1"/>
  <c r="AE60" i="70"/>
  <c r="AE53" i="71"/>
  <c r="O43" i="73"/>
  <c r="O45" i="73" s="1"/>
  <c r="O60" i="70"/>
  <c r="O86" i="72"/>
  <c r="O88" i="72" s="1"/>
  <c r="O53" i="71"/>
  <c r="O55" i="71" s="1"/>
  <c r="O68" i="68"/>
  <c r="AS42" i="73"/>
  <c r="AS85" i="72"/>
  <c r="AS88" i="72" s="1"/>
  <c r="AS98" i="72" s="1"/>
  <c r="AS59" i="70"/>
  <c r="AS52" i="71"/>
  <c r="AS65" i="68"/>
  <c r="AC42" i="73"/>
  <c r="AC85" i="72"/>
  <c r="AC88" i="72" s="1"/>
  <c r="AC59" i="70"/>
  <c r="AC62" i="70" s="1"/>
  <c r="AC52" i="71"/>
  <c r="AC55" i="71" s="1"/>
  <c r="AC65" i="68"/>
  <c r="M42" i="73"/>
  <c r="M59" i="70"/>
  <c r="M62" i="70" s="1"/>
  <c r="M52" i="71"/>
  <c r="M55" i="71" s="1"/>
  <c r="M65" i="68"/>
  <c r="M85" i="72"/>
  <c r="AI61" i="71"/>
  <c r="AU69" i="70"/>
  <c r="I94" i="72"/>
  <c r="K51" i="73"/>
  <c r="AH68" i="68"/>
  <c r="R62" i="70"/>
  <c r="O62" i="70"/>
  <c r="G71" i="53"/>
  <c r="F57" i="31"/>
  <c r="J59" i="31"/>
  <c r="C45" i="32"/>
  <c r="G59" i="31"/>
  <c r="H46" i="43"/>
  <c r="I45" i="43" s="1"/>
  <c r="D73" i="55"/>
  <c r="N54" i="56"/>
  <c r="I46" i="32"/>
  <c r="I47" i="32" s="1"/>
  <c r="J44" i="59"/>
  <c r="AF93" i="72"/>
  <c r="AF94" i="72" s="1"/>
  <c r="AF50" i="73"/>
  <c r="AF51" i="73" s="1"/>
  <c r="AF73" i="68"/>
  <c r="AF67" i="70"/>
  <c r="AF60" i="71"/>
  <c r="Y51" i="73"/>
  <c r="P68" i="70"/>
  <c r="V94" i="72"/>
  <c r="L51" i="73"/>
  <c r="BB87" i="72"/>
  <c r="BB44" i="73"/>
  <c r="BB54" i="71"/>
  <c r="BB55" i="71" s="1"/>
  <c r="BB65" i="71" s="1"/>
  <c r="AJ87" i="72"/>
  <c r="AJ44" i="73"/>
  <c r="AJ45" i="73" s="1"/>
  <c r="AJ54" i="71"/>
  <c r="AJ55" i="71" s="1"/>
  <c r="AJ61" i="70"/>
  <c r="AJ62" i="70" s="1"/>
  <c r="AJ67" i="68"/>
  <c r="AJ68" i="68" s="1"/>
  <c r="T44" i="73"/>
  <c r="T87" i="72"/>
  <c r="T54" i="71"/>
  <c r="T55" i="71" s="1"/>
  <c r="T61" i="70"/>
  <c r="T62" i="70" s="1"/>
  <c r="T67" i="68"/>
  <c r="D44" i="73"/>
  <c r="D87" i="72"/>
  <c r="D88" i="72" s="1"/>
  <c r="D54" i="71"/>
  <c r="D55" i="71" s="1"/>
  <c r="D61" i="70"/>
  <c r="D62" i="70" s="1"/>
  <c r="D67" i="68"/>
  <c r="D68" i="68" s="1"/>
  <c r="AC68" i="70"/>
  <c r="S94" i="72"/>
  <c r="G51" i="73"/>
  <c r="AT43" i="73"/>
  <c r="AT86" i="72"/>
  <c r="AT60" i="70"/>
  <c r="AT53" i="71"/>
  <c r="AD43" i="73"/>
  <c r="AD60" i="70"/>
  <c r="AD86" i="72"/>
  <c r="AD53" i="71"/>
  <c r="N43" i="73"/>
  <c r="N60" i="70"/>
  <c r="N86" i="72"/>
  <c r="N53" i="71"/>
  <c r="N85" i="72"/>
  <c r="N42" i="73"/>
  <c r="N52" i="71"/>
  <c r="N59" i="70"/>
  <c r="N65" i="68"/>
  <c r="AQ43" i="73"/>
  <c r="AQ45" i="73" s="1"/>
  <c r="AQ86" i="72"/>
  <c r="AQ88" i="72" s="1"/>
  <c r="AQ60" i="70"/>
  <c r="AQ62" i="70" s="1"/>
  <c r="AQ53" i="71"/>
  <c r="AQ55" i="71" s="1"/>
  <c r="AQ68" i="68"/>
  <c r="AA43" i="73"/>
  <c r="AA45" i="73" s="1"/>
  <c r="AA86" i="72"/>
  <c r="AA88" i="72" s="1"/>
  <c r="AA60" i="70"/>
  <c r="AA53" i="71"/>
  <c r="K43" i="73"/>
  <c r="K45" i="73" s="1"/>
  <c r="K60" i="70"/>
  <c r="K62" i="70" s="1"/>
  <c r="K53" i="71"/>
  <c r="K86" i="72"/>
  <c r="K88" i="72" s="1"/>
  <c r="K68" i="68"/>
  <c r="AO42" i="73"/>
  <c r="AO85" i="72"/>
  <c r="AO52" i="71"/>
  <c r="AO59" i="70"/>
  <c r="AO65" i="68"/>
  <c r="AO68" i="68" s="1"/>
  <c r="Y42" i="73"/>
  <c r="Y45" i="73" s="1"/>
  <c r="Y85" i="72"/>
  <c r="Y88" i="72" s="1"/>
  <c r="Y52" i="71"/>
  <c r="Y59" i="70"/>
  <c r="Y62" i="70" s="1"/>
  <c r="Y65" i="68"/>
  <c r="I42" i="73"/>
  <c r="I45" i="73" s="1"/>
  <c r="I85" i="72"/>
  <c r="I52" i="71"/>
  <c r="I55" i="71" s="1"/>
  <c r="I59" i="70"/>
  <c r="I65" i="68"/>
  <c r="I68" i="68" s="1"/>
  <c r="AU52" i="73"/>
  <c r="AQ75" i="68"/>
  <c r="AL62" i="70"/>
  <c r="AL45" i="73"/>
  <c r="AU62" i="70"/>
  <c r="AU72" i="70" s="1"/>
  <c r="AE62" i="70"/>
  <c r="K55" i="71"/>
  <c r="P71" i="62"/>
  <c r="D72" i="62" s="1"/>
  <c r="G44" i="59"/>
  <c r="M44" i="59"/>
  <c r="F44" i="59"/>
  <c r="C44" i="59"/>
  <c r="P44" i="59"/>
  <c r="L44" i="59"/>
  <c r="O44" i="59"/>
  <c r="E44" i="59"/>
  <c r="N44" i="59"/>
  <c r="L54" i="56"/>
  <c r="E46" i="43"/>
  <c r="E45" i="43" s="1"/>
  <c r="J60" i="41"/>
  <c r="K59" i="41" s="1"/>
  <c r="F46" i="32"/>
  <c r="F47" i="32" s="1"/>
  <c r="F48" i="32"/>
  <c r="K46" i="32"/>
  <c r="K47" i="32" s="1"/>
  <c r="F59" i="31"/>
  <c r="D46" i="32"/>
  <c r="D47" i="32" s="1"/>
  <c r="H56" i="31"/>
  <c r="H59" i="31" s="1"/>
  <c r="D48" i="32"/>
  <c r="D59" i="31"/>
  <c r="D57" i="31"/>
  <c r="AS45" i="73" l="1"/>
  <c r="BA45" i="73"/>
  <c r="BA55" i="73" s="1"/>
  <c r="W88" i="72"/>
  <c r="W89" i="72" s="1"/>
  <c r="AS62" i="70"/>
  <c r="AS72" i="70" s="1"/>
  <c r="AE55" i="71"/>
  <c r="L78" i="68"/>
  <c r="D78" i="68"/>
  <c r="AS55" i="71"/>
  <c r="AS65" i="71" s="1"/>
  <c r="W55" i="71"/>
  <c r="AA62" i="70"/>
  <c r="AK62" i="70"/>
  <c r="AK63" i="70" s="1"/>
  <c r="AM62" i="70"/>
  <c r="AM63" i="70" s="1"/>
  <c r="AS68" i="68"/>
  <c r="AS78" i="68" s="1"/>
  <c r="AO45" i="73"/>
  <c r="AO55" i="73" s="1"/>
  <c r="AO56" i="73" s="1"/>
  <c r="AW55" i="71"/>
  <c r="AW56" i="71" s="1"/>
  <c r="I62" i="70"/>
  <c r="I72" i="70" s="1"/>
  <c r="AA68" i="68"/>
  <c r="AA78" i="68" s="1"/>
  <c r="Q55" i="71"/>
  <c r="AG62" i="70"/>
  <c r="AG72" i="70" s="1"/>
  <c r="AY63" i="70"/>
  <c r="AZ72" i="70"/>
  <c r="W62" i="70"/>
  <c r="W63" i="70" s="1"/>
  <c r="AY69" i="68"/>
  <c r="AE68" i="68"/>
  <c r="AE69" i="68" s="1"/>
  <c r="W45" i="73"/>
  <c r="W55" i="73" s="1"/>
  <c r="AG45" i="73"/>
  <c r="E55" i="71"/>
  <c r="E65" i="71" s="1"/>
  <c r="U55" i="71"/>
  <c r="U56" i="71" s="1"/>
  <c r="S68" i="68"/>
  <c r="AI45" i="73"/>
  <c r="AI55" i="73" s="1"/>
  <c r="H55" i="71"/>
  <c r="H65" i="71" s="1"/>
  <c r="AA63" i="70"/>
  <c r="AW45" i="73"/>
  <c r="AW55" i="73" s="1"/>
  <c r="AW56" i="73" s="1"/>
  <c r="AW57" i="73" s="1"/>
  <c r="AW58" i="73" s="1"/>
  <c r="BA55" i="71"/>
  <c r="BA56" i="71" s="1"/>
  <c r="J59" i="41"/>
  <c r="AX98" i="72"/>
  <c r="K68" i="70"/>
  <c r="K69" i="70" s="1"/>
  <c r="K70" i="70" s="1"/>
  <c r="K71" i="70" s="1"/>
  <c r="AA68" i="70"/>
  <c r="AA72" i="70" s="1"/>
  <c r="AW69" i="70"/>
  <c r="AU70" i="70" s="1"/>
  <c r="AU71" i="70" s="1"/>
  <c r="AF68" i="70"/>
  <c r="Z78" i="68"/>
  <c r="M75" i="68"/>
  <c r="AG69" i="70"/>
  <c r="AF74" i="68"/>
  <c r="AH78" i="68"/>
  <c r="M72" i="70"/>
  <c r="AH72" i="70"/>
  <c r="Y75" i="68"/>
  <c r="AG75" i="68"/>
  <c r="Q52" i="73"/>
  <c r="AX78" i="68"/>
  <c r="AW75" i="68"/>
  <c r="AW76" i="68" s="1"/>
  <c r="AW77" i="68" s="1"/>
  <c r="AF61" i="71"/>
  <c r="AE62" i="71" s="1"/>
  <c r="AC63" i="71" s="1"/>
  <c r="AC64" i="71" s="1"/>
  <c r="AG52" i="73"/>
  <c r="C95" i="72"/>
  <c r="AO88" i="72"/>
  <c r="AO98" i="72" s="1"/>
  <c r="T88" i="72"/>
  <c r="AB55" i="73"/>
  <c r="G88" i="72"/>
  <c r="G89" i="72" s="1"/>
  <c r="Y62" i="71"/>
  <c r="W63" i="71" s="1"/>
  <c r="W64" i="71" s="1"/>
  <c r="AK65" i="71"/>
  <c r="AK66" i="71" s="1"/>
  <c r="W75" i="68"/>
  <c r="AC95" i="72"/>
  <c r="U62" i="71"/>
  <c r="U63" i="71" s="1"/>
  <c r="U64" i="71" s="1"/>
  <c r="AJ55" i="73"/>
  <c r="L72" i="70"/>
  <c r="S88" i="72"/>
  <c r="S98" i="72" s="1"/>
  <c r="E88" i="72"/>
  <c r="E98" i="72" s="1"/>
  <c r="AI88" i="72"/>
  <c r="AI98" i="72" s="1"/>
  <c r="J88" i="72"/>
  <c r="J98" i="72" s="1"/>
  <c r="AB78" i="68"/>
  <c r="AH98" i="72"/>
  <c r="V78" i="68"/>
  <c r="AG95" i="72"/>
  <c r="D98" i="72"/>
  <c r="AE52" i="73"/>
  <c r="AK69" i="70"/>
  <c r="AK70" i="70" s="1"/>
  <c r="AK71" i="70" s="1"/>
  <c r="F72" i="70"/>
  <c r="V65" i="71"/>
  <c r="U69" i="70"/>
  <c r="I75" i="68"/>
  <c r="M88" i="72"/>
  <c r="AB72" i="70"/>
  <c r="Y95" i="72"/>
  <c r="AO70" i="70"/>
  <c r="AO71" i="70" s="1"/>
  <c r="AG88" i="72"/>
  <c r="AG98" i="72" s="1"/>
  <c r="M95" i="72"/>
  <c r="E69" i="70"/>
  <c r="G75" i="68"/>
  <c r="E76" i="68" s="1"/>
  <c r="E77" i="68" s="1"/>
  <c r="AF88" i="72"/>
  <c r="AE89" i="72" s="1"/>
  <c r="AJ88" i="72"/>
  <c r="AJ98" i="72" s="1"/>
  <c r="O68" i="70"/>
  <c r="O72" i="70" s="1"/>
  <c r="BB62" i="70"/>
  <c r="BB72" i="70" s="1"/>
  <c r="D58" i="31"/>
  <c r="I58" i="31"/>
  <c r="K58" i="31"/>
  <c r="F58" i="31"/>
  <c r="G54" i="63"/>
  <c r="K54" i="63"/>
  <c r="O54" i="63"/>
  <c r="D54" i="63"/>
  <c r="H54" i="63"/>
  <c r="L54" i="63"/>
  <c r="C54" i="63"/>
  <c r="E54" i="63"/>
  <c r="I54" i="63"/>
  <c r="M54" i="63"/>
  <c r="F54" i="63"/>
  <c r="J54" i="63"/>
  <c r="N54" i="63"/>
  <c r="H72" i="62"/>
  <c r="F72" i="62"/>
  <c r="N72" i="62"/>
  <c r="C72" i="62"/>
  <c r="O72" i="62"/>
  <c r="E72" i="62"/>
  <c r="G72" i="62"/>
  <c r="L72" i="62"/>
  <c r="J72" i="62"/>
  <c r="K72" i="62"/>
  <c r="M72" i="62"/>
  <c r="I72" i="62"/>
  <c r="M74" i="60"/>
  <c r="F74" i="60"/>
  <c r="G74" i="60"/>
  <c r="I74" i="60"/>
  <c r="J74" i="60"/>
  <c r="E74" i="60"/>
  <c r="K74" i="60"/>
  <c r="O74" i="60"/>
  <c r="N74" i="60"/>
  <c r="H74" i="60"/>
  <c r="L74" i="60"/>
  <c r="C74" i="60"/>
  <c r="Q54" i="56"/>
  <c r="Q73" i="55"/>
  <c r="F52" i="54"/>
  <c r="I8" i="54"/>
  <c r="C52" i="54"/>
  <c r="I33" i="54"/>
  <c r="I45" i="54"/>
  <c r="C71" i="53"/>
  <c r="I28" i="54"/>
  <c r="I49" i="54"/>
  <c r="J47" i="54"/>
  <c r="I16" i="54"/>
  <c r="J45" i="54"/>
  <c r="J8" i="54"/>
  <c r="E50" i="45"/>
  <c r="E44" i="45"/>
  <c r="H45" i="43"/>
  <c r="K45" i="43"/>
  <c r="F45" i="43"/>
  <c r="D45" i="43"/>
  <c r="D59" i="41"/>
  <c r="I42" i="36"/>
  <c r="J48" i="36"/>
  <c r="E42" i="36"/>
  <c r="F48" i="36"/>
  <c r="BA53" i="73"/>
  <c r="BA54" i="73" s="1"/>
  <c r="AY53" i="73"/>
  <c r="AY54" i="73" s="1"/>
  <c r="Z98" i="72"/>
  <c r="H72" i="70"/>
  <c r="AS96" i="72"/>
  <c r="AS97" i="72" s="1"/>
  <c r="G98" i="72"/>
  <c r="Q62" i="71"/>
  <c r="M45" i="73"/>
  <c r="M55" i="73" s="1"/>
  <c r="R65" i="71"/>
  <c r="AP98" i="72"/>
  <c r="AK75" i="68"/>
  <c r="AK76" i="68" s="1"/>
  <c r="AK77" i="68" s="1"/>
  <c r="S62" i="71"/>
  <c r="AQ98" i="72"/>
  <c r="R72" i="70"/>
  <c r="AC45" i="73"/>
  <c r="AC55" i="73" s="1"/>
  <c r="AH65" i="71"/>
  <c r="Q65" i="71"/>
  <c r="BA95" i="72"/>
  <c r="AY78" i="68"/>
  <c r="AY72" i="70"/>
  <c r="AY69" i="70"/>
  <c r="AY62" i="71"/>
  <c r="AY65" i="71"/>
  <c r="AW88" i="72"/>
  <c r="AW98" i="72" s="1"/>
  <c r="C62" i="71"/>
  <c r="U52" i="73"/>
  <c r="N88" i="72"/>
  <c r="N98" i="72" s="1"/>
  <c r="D65" i="71"/>
  <c r="X72" i="70"/>
  <c r="C88" i="72"/>
  <c r="C89" i="72" s="1"/>
  <c r="U72" i="70"/>
  <c r="G95" i="72"/>
  <c r="AI74" i="68"/>
  <c r="AI75" i="68" s="1"/>
  <c r="O74" i="68"/>
  <c r="O78" i="68" s="1"/>
  <c r="W69" i="70"/>
  <c r="W70" i="70" s="1"/>
  <c r="W71" i="70" s="1"/>
  <c r="AL72" i="70"/>
  <c r="I88" i="72"/>
  <c r="I98" i="72" s="1"/>
  <c r="T65" i="71"/>
  <c r="AM70" i="70"/>
  <c r="AM71" i="70" s="1"/>
  <c r="H98" i="72"/>
  <c r="X98" i="72"/>
  <c r="Z65" i="71"/>
  <c r="P88" i="72"/>
  <c r="P98" i="72" s="1"/>
  <c r="G69" i="70"/>
  <c r="AO55" i="71"/>
  <c r="AO56" i="71" s="1"/>
  <c r="AJ65" i="71"/>
  <c r="AB65" i="71"/>
  <c r="AK88" i="72"/>
  <c r="AK98" i="72" s="1"/>
  <c r="AI68" i="68"/>
  <c r="AI69" i="68" s="1"/>
  <c r="E62" i="71"/>
  <c r="U68" i="68"/>
  <c r="U78" i="68" s="1"/>
  <c r="Q62" i="70"/>
  <c r="Q63" i="70" s="1"/>
  <c r="G62" i="70"/>
  <c r="G63" i="70" s="1"/>
  <c r="AM68" i="68"/>
  <c r="AM69" i="68" s="1"/>
  <c r="AM45" i="73"/>
  <c r="AM55" i="73" s="1"/>
  <c r="AG61" i="71"/>
  <c r="AG62" i="71" s="1"/>
  <c r="AF62" i="70"/>
  <c r="AF72" i="70" s="1"/>
  <c r="Q69" i="70"/>
  <c r="BA62" i="70"/>
  <c r="BA72" i="70" s="1"/>
  <c r="Y68" i="68"/>
  <c r="Y69" i="68" s="1"/>
  <c r="P55" i="71"/>
  <c r="O56" i="71" s="1"/>
  <c r="AR45" i="73"/>
  <c r="AR55" i="73" s="1"/>
  <c r="AM76" i="68"/>
  <c r="AM77" i="68" s="1"/>
  <c r="I56" i="71"/>
  <c r="AN88" i="72"/>
  <c r="AN98" i="72" s="1"/>
  <c r="W56" i="71"/>
  <c r="Q68" i="68"/>
  <c r="U75" i="68"/>
  <c r="G56" i="61"/>
  <c r="K56" i="61"/>
  <c r="O56" i="61"/>
  <c r="D56" i="61"/>
  <c r="H56" i="61"/>
  <c r="L56" i="61"/>
  <c r="P56" i="61"/>
  <c r="F56" i="61"/>
  <c r="N56" i="61"/>
  <c r="E56" i="61"/>
  <c r="I56" i="61"/>
  <c r="M56" i="61"/>
  <c r="C56" i="61"/>
  <c r="J56" i="61"/>
  <c r="G73" i="55"/>
  <c r="F71" i="53"/>
  <c r="J16" i="54"/>
  <c r="J49" i="54"/>
  <c r="J28" i="54"/>
  <c r="I59" i="41"/>
  <c r="I59" i="31"/>
  <c r="I48" i="32"/>
  <c r="C59" i="31"/>
  <c r="V72" i="70"/>
  <c r="F65" i="71"/>
  <c r="AP78" i="68"/>
  <c r="G54" i="56"/>
  <c r="AI69" i="70"/>
  <c r="AE63" i="70"/>
  <c r="M65" i="71"/>
  <c r="AI55" i="71"/>
  <c r="AI65" i="71" s="1"/>
  <c r="C69" i="70"/>
  <c r="AO62" i="70"/>
  <c r="AO63" i="70" s="1"/>
  <c r="AW68" i="68"/>
  <c r="AW78" i="68" s="1"/>
  <c r="I46" i="73"/>
  <c r="Y89" i="72"/>
  <c r="AJ78" i="68"/>
  <c r="R68" i="68"/>
  <c r="R78" i="68" s="1"/>
  <c r="R88" i="72"/>
  <c r="R98" i="72" s="1"/>
  <c r="AW62" i="71"/>
  <c r="AU63" i="71" s="1"/>
  <c r="AU64" i="71" s="1"/>
  <c r="E68" i="68"/>
  <c r="E69" i="68" s="1"/>
  <c r="AK68" i="68"/>
  <c r="AK69" i="68" s="1"/>
  <c r="AV45" i="73"/>
  <c r="AV55" i="73" s="1"/>
  <c r="Q45" i="73"/>
  <c r="Q55" i="73" s="1"/>
  <c r="AW62" i="70"/>
  <c r="AW63" i="70" s="1"/>
  <c r="C55" i="71"/>
  <c r="C65" i="71" s="1"/>
  <c r="S55" i="71"/>
  <c r="S65" i="71" s="1"/>
  <c r="F98" i="72"/>
  <c r="U88" i="72"/>
  <c r="U98" i="72" s="1"/>
  <c r="AR88" i="72"/>
  <c r="AR98" i="72" s="1"/>
  <c r="AI95" i="72"/>
  <c r="C75" i="68"/>
  <c r="C76" i="68" s="1"/>
  <c r="C77" i="68" s="1"/>
  <c r="S74" i="68"/>
  <c r="S75" i="68" s="1"/>
  <c r="S69" i="70"/>
  <c r="S70" i="70" s="1"/>
  <c r="S71" i="70" s="1"/>
  <c r="AC65" i="71"/>
  <c r="Y55" i="71"/>
  <c r="Y56" i="71" s="1"/>
  <c r="T45" i="73"/>
  <c r="T55" i="73" s="1"/>
  <c r="X68" i="68"/>
  <c r="X78" i="68" s="1"/>
  <c r="AN45" i="73"/>
  <c r="AN55" i="73" s="1"/>
  <c r="AL78" i="68"/>
  <c r="H48" i="32"/>
  <c r="AQ70" i="70"/>
  <c r="AQ71" i="70" s="1"/>
  <c r="AJ72" i="70"/>
  <c r="AO53" i="73"/>
  <c r="AO54" i="73" s="1"/>
  <c r="AC68" i="68"/>
  <c r="AC78" i="68" s="1"/>
  <c r="AV62" i="70"/>
  <c r="AV72" i="70" s="1"/>
  <c r="AU73" i="70" s="1"/>
  <c r="C62" i="70"/>
  <c r="C72" i="70" s="1"/>
  <c r="BA88" i="72"/>
  <c r="BA98" i="72" s="1"/>
  <c r="J68" i="68"/>
  <c r="J78" i="68" s="1"/>
  <c r="N45" i="73"/>
  <c r="N55" i="73" s="1"/>
  <c r="AE95" i="72"/>
  <c r="D72" i="70"/>
  <c r="AI72" i="70"/>
  <c r="T72" i="70"/>
  <c r="R45" i="73"/>
  <c r="R55" i="73" s="1"/>
  <c r="Q75" i="68"/>
  <c r="I69" i="70"/>
  <c r="J55" i="73"/>
  <c r="AS76" i="68"/>
  <c r="AS77" i="68" s="1"/>
  <c r="AS53" i="73"/>
  <c r="AS54" i="73" s="1"/>
  <c r="AQ96" i="72"/>
  <c r="AQ97" i="72" s="1"/>
  <c r="V55" i="73"/>
  <c r="AL98" i="72"/>
  <c r="Y72" i="70"/>
  <c r="Y73" i="70" s="1"/>
  <c r="AU53" i="73"/>
  <c r="AU54" i="73" s="1"/>
  <c r="AM63" i="71"/>
  <c r="AM64" i="71" s="1"/>
  <c r="T68" i="68"/>
  <c r="T78" i="68" s="1"/>
  <c r="Q88" i="72"/>
  <c r="Q98" i="72" s="1"/>
  <c r="AG55" i="71"/>
  <c r="AG56" i="71" s="1"/>
  <c r="C68" i="68"/>
  <c r="C69" i="68" s="1"/>
  <c r="AR68" i="68"/>
  <c r="AR78" i="68" s="1"/>
  <c r="AU89" i="72"/>
  <c r="AS63" i="71"/>
  <c r="AS64" i="71" s="1"/>
  <c r="D45" i="73"/>
  <c r="D55" i="73" s="1"/>
  <c r="C56" i="73" s="1"/>
  <c r="M68" i="68"/>
  <c r="M78" i="68" s="1"/>
  <c r="N68" i="68"/>
  <c r="N78" i="68" s="1"/>
  <c r="BB45" i="73"/>
  <c r="BB55" i="73" s="1"/>
  <c r="BA56" i="73" s="1"/>
  <c r="O89" i="72"/>
  <c r="AD62" i="70"/>
  <c r="AD72" i="70" s="1"/>
  <c r="H45" i="73"/>
  <c r="H55" i="73" s="1"/>
  <c r="AE69" i="70"/>
  <c r="AG68" i="68"/>
  <c r="AG69" i="68" s="1"/>
  <c r="AF55" i="71"/>
  <c r="AT62" i="70"/>
  <c r="AT72" i="70" s="1"/>
  <c r="AS73" i="70" s="1"/>
  <c r="N55" i="71"/>
  <c r="N65" i="71" s="1"/>
  <c r="BB88" i="72"/>
  <c r="BB98" i="72" s="1"/>
  <c r="H68" i="68"/>
  <c r="H78" i="68" s="1"/>
  <c r="X45" i="73"/>
  <c r="X55" i="73" s="1"/>
  <c r="AL55" i="73"/>
  <c r="U46" i="73"/>
  <c r="L55" i="73"/>
  <c r="AO65" i="71"/>
  <c r="AO66" i="71" s="1"/>
  <c r="J62" i="70"/>
  <c r="J72" i="70" s="1"/>
  <c r="K63" i="70"/>
  <c r="AF78" i="68"/>
  <c r="Z55" i="73"/>
  <c r="AA46" i="73"/>
  <c r="AA89" i="72"/>
  <c r="AF55" i="73"/>
  <c r="K46" i="73"/>
  <c r="AE46" i="73"/>
  <c r="U55" i="73"/>
  <c r="P55" i="73"/>
  <c r="AQ55" i="73"/>
  <c r="O69" i="68"/>
  <c r="O65" i="71"/>
  <c r="AE65" i="71"/>
  <c r="K78" i="68"/>
  <c r="K75" i="68"/>
  <c r="W78" i="68"/>
  <c r="AA95" i="72"/>
  <c r="AA98" i="72"/>
  <c r="AQ56" i="71"/>
  <c r="AQ65" i="71"/>
  <c r="AQ66" i="71" s="1"/>
  <c r="AE98" i="72"/>
  <c r="K89" i="72"/>
  <c r="AU69" i="68"/>
  <c r="AU78" i="68"/>
  <c r="AU79" i="68" s="1"/>
  <c r="AU55" i="73"/>
  <c r="K72" i="70"/>
  <c r="AU56" i="71"/>
  <c r="AU65" i="71"/>
  <c r="AU66" i="71" s="1"/>
  <c r="AA62" i="71"/>
  <c r="AA65" i="71"/>
  <c r="AD88" i="72"/>
  <c r="AD98" i="72" s="1"/>
  <c r="AK55" i="73"/>
  <c r="AK52" i="73"/>
  <c r="AQ63" i="70"/>
  <c r="S63" i="70"/>
  <c r="K95" i="72"/>
  <c r="K98" i="72"/>
  <c r="AA52" i="73"/>
  <c r="AA55" i="73"/>
  <c r="AG46" i="73"/>
  <c r="AE75" i="68"/>
  <c r="AC76" i="68" s="1"/>
  <c r="AC77" i="68" s="1"/>
  <c r="AC52" i="73"/>
  <c r="AC53" i="73" s="1"/>
  <c r="AC54" i="73" s="1"/>
  <c r="K69" i="68"/>
  <c r="O46" i="73"/>
  <c r="K56" i="71"/>
  <c r="I57" i="71" s="1"/>
  <c r="I58" i="71" s="1"/>
  <c r="AA56" i="71"/>
  <c r="AO76" i="68"/>
  <c r="AO77" i="68" s="1"/>
  <c r="AU98" i="72"/>
  <c r="AU99" i="72" s="1"/>
  <c r="O52" i="73"/>
  <c r="M53" i="73" s="1"/>
  <c r="M54" i="73" s="1"/>
  <c r="O55" i="73"/>
  <c r="S95" i="72"/>
  <c r="Q96" i="72" s="1"/>
  <c r="Q97" i="72" s="1"/>
  <c r="AM96" i="72"/>
  <c r="AM97" i="72" s="1"/>
  <c r="AE55" i="73"/>
  <c r="O63" i="70"/>
  <c r="AS70" i="70"/>
  <c r="AS71" i="70" s="1"/>
  <c r="AD68" i="68"/>
  <c r="AD78" i="68" s="1"/>
  <c r="G65" i="71"/>
  <c r="G62" i="71"/>
  <c r="E52" i="73"/>
  <c r="C53" i="73" s="1"/>
  <c r="C54" i="73" s="1"/>
  <c r="E55" i="73"/>
  <c r="I65" i="71"/>
  <c r="I66" i="71" s="1"/>
  <c r="E56" i="71"/>
  <c r="E46" i="73"/>
  <c r="AI63" i="70"/>
  <c r="AQ76" i="68"/>
  <c r="AQ77" i="68" s="1"/>
  <c r="AI52" i="73"/>
  <c r="AT45" i="73"/>
  <c r="AT55" i="73" s="1"/>
  <c r="AC98" i="72"/>
  <c r="M98" i="72"/>
  <c r="E95" i="72"/>
  <c r="AU76" i="68"/>
  <c r="AU77" i="68" s="1"/>
  <c r="AO63" i="71"/>
  <c r="AO64" i="71" s="1"/>
  <c r="AO96" i="72"/>
  <c r="AO97" i="72" s="1"/>
  <c r="S55" i="73"/>
  <c r="S52" i="73"/>
  <c r="Y98" i="72"/>
  <c r="O98" i="72"/>
  <c r="AG55" i="73"/>
  <c r="AG56" i="73" s="1"/>
  <c r="K62" i="71"/>
  <c r="I63" i="71" s="1"/>
  <c r="I64" i="71" s="1"/>
  <c r="K65" i="71"/>
  <c r="K66" i="71" s="1"/>
  <c r="Y63" i="70"/>
  <c r="AO69" i="68"/>
  <c r="AO78" i="68"/>
  <c r="G55" i="73"/>
  <c r="G52" i="73"/>
  <c r="P72" i="70"/>
  <c r="K55" i="73"/>
  <c r="K52" i="73"/>
  <c r="K53" i="73" s="1"/>
  <c r="K54" i="73" s="1"/>
  <c r="E63" i="70"/>
  <c r="I78" i="68"/>
  <c r="AC72" i="70"/>
  <c r="AC69" i="70"/>
  <c r="S56" i="71"/>
  <c r="BA69" i="68"/>
  <c r="BA78" i="68"/>
  <c r="BA79" i="68" s="1"/>
  <c r="AI62" i="71"/>
  <c r="AD45" i="73"/>
  <c r="AD55" i="73" s="1"/>
  <c r="S72" i="70"/>
  <c r="W95" i="72"/>
  <c r="AM56" i="71"/>
  <c r="AK46" i="73"/>
  <c r="P78" i="68"/>
  <c r="AQ72" i="70"/>
  <c r="AQ73" i="70" s="1"/>
  <c r="AT55" i="71"/>
  <c r="AT65" i="71" s="1"/>
  <c r="AK72" i="70"/>
  <c r="AK95" i="72"/>
  <c r="E72" i="70"/>
  <c r="AQ53" i="73"/>
  <c r="AQ54" i="73" s="1"/>
  <c r="AA75" i="68"/>
  <c r="Q72" i="70"/>
  <c r="U63" i="70"/>
  <c r="AQ63" i="71"/>
  <c r="AQ64" i="71" s="1"/>
  <c r="O95" i="72"/>
  <c r="O62" i="71"/>
  <c r="M63" i="71" s="1"/>
  <c r="M64" i="71" s="1"/>
  <c r="AK63" i="71"/>
  <c r="AK64" i="71" s="1"/>
  <c r="AQ78" i="68"/>
  <c r="AA69" i="70"/>
  <c r="Y70" i="70" s="1"/>
  <c r="Y71" i="70" s="1"/>
  <c r="AB98" i="72"/>
  <c r="AM52" i="73"/>
  <c r="H19" i="29"/>
  <c r="Y78" i="68"/>
  <c r="Y46" i="73"/>
  <c r="N62" i="70"/>
  <c r="N72" i="70" s="1"/>
  <c r="F55" i="73"/>
  <c r="V98" i="72"/>
  <c r="Y52" i="73"/>
  <c r="Y55" i="73"/>
  <c r="W52" i="73"/>
  <c r="G78" i="68"/>
  <c r="I95" i="72"/>
  <c r="AD55" i="71"/>
  <c r="AD65" i="71" s="1"/>
  <c r="L98" i="72"/>
  <c r="W65" i="71"/>
  <c r="W66" i="71" s="1"/>
  <c r="AE72" i="70"/>
  <c r="AU96" i="72"/>
  <c r="AU97" i="72" s="1"/>
  <c r="AK56" i="71"/>
  <c r="I52" i="73"/>
  <c r="I55" i="73"/>
  <c r="Q56" i="71"/>
  <c r="AG63" i="70"/>
  <c r="AT68" i="68"/>
  <c r="AT78" i="68" s="1"/>
  <c r="AT88" i="72"/>
  <c r="AT98" i="72" s="1"/>
  <c r="AS99" i="72" s="1"/>
  <c r="AS55" i="73"/>
  <c r="U95" i="72"/>
  <c r="AM98" i="72"/>
  <c r="AM65" i="71"/>
  <c r="AM66" i="71" s="1"/>
  <c r="C48" i="32"/>
  <c r="Y63" i="71" l="1"/>
  <c r="Y64" i="71" s="1"/>
  <c r="K63" i="71"/>
  <c r="K64" i="71" s="1"/>
  <c r="Y65" i="71"/>
  <c r="K79" i="68"/>
  <c r="AM72" i="70"/>
  <c r="AM73" i="70" s="1"/>
  <c r="W98" i="72"/>
  <c r="W99" i="72" s="1"/>
  <c r="AO46" i="73"/>
  <c r="AE56" i="71"/>
  <c r="AE57" i="71" s="1"/>
  <c r="AE58" i="71" s="1"/>
  <c r="AO99" i="72"/>
  <c r="C56" i="71"/>
  <c r="U70" i="70"/>
  <c r="U71" i="70" s="1"/>
  <c r="Y76" i="68"/>
  <c r="Y77" i="68" s="1"/>
  <c r="W76" i="68"/>
  <c r="W77" i="68" s="1"/>
  <c r="AU46" i="73"/>
  <c r="C46" i="73"/>
  <c r="C47" i="73" s="1"/>
  <c r="C48" i="73" s="1"/>
  <c r="AW65" i="71"/>
  <c r="AW66" i="71" s="1"/>
  <c r="AU67" i="71" s="1"/>
  <c r="AU68" i="71" s="1"/>
  <c r="AA69" i="68"/>
  <c r="Y70" i="68" s="1"/>
  <c r="Y71" i="68" s="1"/>
  <c r="AK78" i="68"/>
  <c r="AK79" i="68" s="1"/>
  <c r="I47" i="73"/>
  <c r="I48" i="73" s="1"/>
  <c r="C63" i="70"/>
  <c r="C64" i="70" s="1"/>
  <c r="C65" i="70" s="1"/>
  <c r="AI56" i="73"/>
  <c r="AG57" i="73" s="1"/>
  <c r="AG58" i="73" s="1"/>
  <c r="S69" i="68"/>
  <c r="Y79" i="68"/>
  <c r="AG78" i="68"/>
  <c r="AG79" i="68" s="1"/>
  <c r="G66" i="71"/>
  <c r="AE78" i="68"/>
  <c r="AE79" i="68" s="1"/>
  <c r="W57" i="71"/>
  <c r="W58" i="71" s="1"/>
  <c r="AW72" i="70"/>
  <c r="AW73" i="70" s="1"/>
  <c r="AU74" i="70" s="1"/>
  <c r="AU75" i="70" s="1"/>
  <c r="BA65" i="71"/>
  <c r="BA66" i="71" s="1"/>
  <c r="AO89" i="72"/>
  <c r="AU63" i="70"/>
  <c r="AU64" i="70" s="1"/>
  <c r="AU65" i="70" s="1"/>
  <c r="AW46" i="73"/>
  <c r="AW47" i="73" s="1"/>
  <c r="AW48" i="73" s="1"/>
  <c r="I63" i="70"/>
  <c r="G64" i="70" s="1"/>
  <c r="G65" i="70" s="1"/>
  <c r="U69" i="68"/>
  <c r="P65" i="71"/>
  <c r="O66" i="71" s="1"/>
  <c r="W72" i="70"/>
  <c r="W73" i="70" s="1"/>
  <c r="W74" i="70" s="1"/>
  <c r="W75" i="70" s="1"/>
  <c r="U65" i="71"/>
  <c r="U66" i="71" s="1"/>
  <c r="U67" i="71" s="1"/>
  <c r="U68" i="71" s="1"/>
  <c r="AM78" i="68"/>
  <c r="AM79" i="68" s="1"/>
  <c r="E78" i="68"/>
  <c r="E79" i="68" s="1"/>
  <c r="AO72" i="70"/>
  <c r="AO73" i="70" s="1"/>
  <c r="AO74" i="70" s="1"/>
  <c r="AO75" i="70" s="1"/>
  <c r="Q69" i="68"/>
  <c r="O70" i="68" s="1"/>
  <c r="O71" i="68" s="1"/>
  <c r="G46" i="73"/>
  <c r="E47" i="73" s="1"/>
  <c r="E48" i="73" s="1"/>
  <c r="AW69" i="68"/>
  <c r="AW70" i="68" s="1"/>
  <c r="AW71" i="68" s="1"/>
  <c r="AC69" i="68"/>
  <c r="I69" i="68"/>
  <c r="M46" i="73"/>
  <c r="M47" i="73" s="1"/>
  <c r="M48" i="73" s="1"/>
  <c r="E89" i="72"/>
  <c r="E90" i="72" s="1"/>
  <c r="E91" i="72" s="1"/>
  <c r="AI46" i="73"/>
  <c r="AG47" i="73" s="1"/>
  <c r="AG48" i="73" s="1"/>
  <c r="G72" i="70"/>
  <c r="G73" i="70" s="1"/>
  <c r="G56" i="71"/>
  <c r="G57" i="71" s="1"/>
  <c r="G58" i="71" s="1"/>
  <c r="AW99" i="72"/>
  <c r="AW100" i="72" s="1"/>
  <c r="AW101" i="72" s="1"/>
  <c r="AE73" i="70"/>
  <c r="AW70" i="70"/>
  <c r="AW71" i="70" s="1"/>
  <c r="M73" i="70"/>
  <c r="Q53" i="73"/>
  <c r="Q54" i="73" s="1"/>
  <c r="AG53" i="73"/>
  <c r="AG54" i="73" s="1"/>
  <c r="AA73" i="70"/>
  <c r="Y74" i="70" s="1"/>
  <c r="Y75" i="70" s="1"/>
  <c r="AA79" i="68"/>
  <c r="C96" i="72"/>
  <c r="C97" i="72" s="1"/>
  <c r="AG73" i="70"/>
  <c r="AE74" i="70" s="1"/>
  <c r="AE75" i="70" s="1"/>
  <c r="M96" i="72"/>
  <c r="M97" i="72" s="1"/>
  <c r="S66" i="71"/>
  <c r="E70" i="70"/>
  <c r="E71" i="70" s="1"/>
  <c r="Q66" i="71"/>
  <c r="M89" i="72"/>
  <c r="M90" i="72" s="1"/>
  <c r="M91" i="72" s="1"/>
  <c r="AW79" i="68"/>
  <c r="AU80" i="68" s="1"/>
  <c r="AU81" i="68" s="1"/>
  <c r="AE70" i="70"/>
  <c r="AE71" i="70" s="1"/>
  <c r="AC96" i="72"/>
  <c r="AC97" i="72" s="1"/>
  <c r="AG70" i="70"/>
  <c r="AG71" i="70" s="1"/>
  <c r="AC89" i="72"/>
  <c r="AA90" i="72" s="1"/>
  <c r="AA91" i="72" s="1"/>
  <c r="AF98" i="72"/>
  <c r="AE99" i="72" s="1"/>
  <c r="S89" i="72"/>
  <c r="K73" i="70"/>
  <c r="AE53" i="73"/>
  <c r="AE54" i="73" s="1"/>
  <c r="AG89" i="72"/>
  <c r="AE90" i="72" s="1"/>
  <c r="AE91" i="72" s="1"/>
  <c r="T98" i="72"/>
  <c r="S99" i="72" s="1"/>
  <c r="U76" i="68"/>
  <c r="U77" i="68" s="1"/>
  <c r="AA56" i="73"/>
  <c r="O69" i="70"/>
  <c r="M70" i="70" s="1"/>
  <c r="M71" i="70" s="1"/>
  <c r="W96" i="72"/>
  <c r="W97" i="72" s="1"/>
  <c r="C78" i="68"/>
  <c r="C79" i="68" s="1"/>
  <c r="Q89" i="72"/>
  <c r="O90" i="72" s="1"/>
  <c r="O91" i="72" s="1"/>
  <c r="S63" i="71"/>
  <c r="S64" i="71" s="1"/>
  <c r="AQ89" i="72"/>
  <c r="AI89" i="72"/>
  <c r="I89" i="72"/>
  <c r="I90" i="72" s="1"/>
  <c r="I91" i="72" s="1"/>
  <c r="AG99" i="72"/>
  <c r="G76" i="68"/>
  <c r="G77" i="68" s="1"/>
  <c r="U56" i="73"/>
  <c r="Q70" i="70"/>
  <c r="Q71" i="70" s="1"/>
  <c r="E73" i="70"/>
  <c r="U79" i="68"/>
  <c r="U73" i="70"/>
  <c r="Q63" i="71"/>
  <c r="Q64" i="71" s="1"/>
  <c r="I56" i="73"/>
  <c r="Y66" i="71"/>
  <c r="W67" i="71" s="1"/>
  <c r="W68" i="71" s="1"/>
  <c r="M66" i="71"/>
  <c r="K67" i="71" s="1"/>
  <c r="K68" i="71" s="1"/>
  <c r="AG96" i="72"/>
  <c r="AG97" i="72" s="1"/>
  <c r="E66" i="71"/>
  <c r="BA73" i="70"/>
  <c r="AW74" i="70" s="1"/>
  <c r="AW75" i="70" s="1"/>
  <c r="M56" i="73"/>
  <c r="Y96" i="72"/>
  <c r="Y97" i="72" s="1"/>
  <c r="O96" i="72"/>
  <c r="O97" i="72" s="1"/>
  <c r="Q73" i="70"/>
  <c r="AK73" i="70"/>
  <c r="O73" i="70"/>
  <c r="Y99" i="72"/>
  <c r="AK89" i="72"/>
  <c r="G70" i="70"/>
  <c r="G71" i="70" s="1"/>
  <c r="G99" i="72"/>
  <c r="S76" i="68"/>
  <c r="S77" i="68" s="1"/>
  <c r="C63" i="71"/>
  <c r="C64" i="71" s="1"/>
  <c r="C70" i="70"/>
  <c r="C71" i="70" s="1"/>
  <c r="AY96" i="72"/>
  <c r="AY97" i="72" s="1"/>
  <c r="BA96" i="72"/>
  <c r="BA97" i="72" s="1"/>
  <c r="BA63" i="70"/>
  <c r="BA99" i="72"/>
  <c r="BA100" i="72" s="1"/>
  <c r="BA101" i="72" s="1"/>
  <c r="F42" i="36"/>
  <c r="E57" i="36"/>
  <c r="J42" i="36"/>
  <c r="I57" i="36"/>
  <c r="AY57" i="73"/>
  <c r="AY58" i="73" s="1"/>
  <c r="BA57" i="73"/>
  <c r="BA58" i="73" s="1"/>
  <c r="AQ99" i="72"/>
  <c r="AU56" i="73"/>
  <c r="AU57" i="73" s="1"/>
  <c r="AU58" i="73" s="1"/>
  <c r="AG63" i="71"/>
  <c r="AG64" i="71" s="1"/>
  <c r="G96" i="72"/>
  <c r="G97" i="72" s="1"/>
  <c r="M99" i="72"/>
  <c r="AI99" i="72"/>
  <c r="S73" i="70"/>
  <c r="C66" i="71"/>
  <c r="C67" i="71" s="1"/>
  <c r="C68" i="71" s="1"/>
  <c r="AI70" i="70"/>
  <c r="AI71" i="70" s="1"/>
  <c r="AQ56" i="73"/>
  <c r="AO57" i="73" s="1"/>
  <c r="AO58" i="73" s="1"/>
  <c r="S53" i="73"/>
  <c r="S54" i="73" s="1"/>
  <c r="AM46" i="73"/>
  <c r="AK47" i="73" s="1"/>
  <c r="AK48" i="73" s="1"/>
  <c r="Q46" i="73"/>
  <c r="O47" i="73" s="1"/>
  <c r="O48" i="73" s="1"/>
  <c r="S46" i="73"/>
  <c r="S47" i="73" s="1"/>
  <c r="S48" i="73" s="1"/>
  <c r="Q99" i="72"/>
  <c r="AI96" i="72"/>
  <c r="AI97" i="72" s="1"/>
  <c r="AA66" i="71"/>
  <c r="AQ46" i="73"/>
  <c r="AO47" i="73" s="1"/>
  <c r="AO48" i="73" s="1"/>
  <c r="AG76" i="68"/>
  <c r="AG77" i="68" s="1"/>
  <c r="AI76" i="68"/>
  <c r="AI77" i="68" s="1"/>
  <c r="O75" i="68"/>
  <c r="M76" i="68" s="1"/>
  <c r="M77" i="68" s="1"/>
  <c r="S78" i="68"/>
  <c r="S79" i="68" s="1"/>
  <c r="Y90" i="72"/>
  <c r="Y91" i="72" s="1"/>
  <c r="U89" i="72"/>
  <c r="AM99" i="72"/>
  <c r="AC66" i="71"/>
  <c r="U53" i="73"/>
  <c r="U54" i="73" s="1"/>
  <c r="W90" i="72"/>
  <c r="W91" i="72" s="1"/>
  <c r="Q56" i="73"/>
  <c r="AI66" i="71"/>
  <c r="AI67" i="71" s="1"/>
  <c r="AI68" i="71" s="1"/>
  <c r="AK99" i="72"/>
  <c r="C98" i="72"/>
  <c r="C99" i="72" s="1"/>
  <c r="AM56" i="73"/>
  <c r="AM57" i="73" s="1"/>
  <c r="AM58" i="73" s="1"/>
  <c r="I79" i="68"/>
  <c r="I80" i="68" s="1"/>
  <c r="I81" i="68" s="1"/>
  <c r="E63" i="71"/>
  <c r="E64" i="71" s="1"/>
  <c r="AE96" i="72"/>
  <c r="AE97" i="72" s="1"/>
  <c r="AW89" i="72"/>
  <c r="AI78" i="68"/>
  <c r="AI79" i="68" s="1"/>
  <c r="I70" i="70"/>
  <c r="I71" i="70" s="1"/>
  <c r="AM89" i="72"/>
  <c r="I73" i="70"/>
  <c r="Q76" i="68"/>
  <c r="Q77" i="68" s="1"/>
  <c r="M56" i="71"/>
  <c r="K57" i="71" s="1"/>
  <c r="K58" i="71" s="1"/>
  <c r="AI70" i="68"/>
  <c r="AI71" i="68" s="1"/>
  <c r="M69" i="68"/>
  <c r="K70" i="68" s="1"/>
  <c r="K71" i="68" s="1"/>
  <c r="Y57" i="71"/>
  <c r="Y58" i="71" s="1"/>
  <c r="AG65" i="71"/>
  <c r="AG66" i="71" s="1"/>
  <c r="AW63" i="71"/>
  <c r="AW64" i="71" s="1"/>
  <c r="BA46" i="73"/>
  <c r="AE47" i="73"/>
  <c r="AE48" i="73" s="1"/>
  <c r="AQ74" i="70"/>
  <c r="AQ75" i="70" s="1"/>
  <c r="AI56" i="71"/>
  <c r="AI57" i="71" s="1"/>
  <c r="AI58" i="71" s="1"/>
  <c r="E99" i="72"/>
  <c r="C73" i="70"/>
  <c r="AI73" i="70"/>
  <c r="G69" i="68"/>
  <c r="E70" i="68" s="1"/>
  <c r="E71" i="68" s="1"/>
  <c r="AM64" i="70"/>
  <c r="AM65" i="70" s="1"/>
  <c r="Q78" i="68"/>
  <c r="Q79" i="68" s="1"/>
  <c r="W79" i="68"/>
  <c r="AQ69" i="68"/>
  <c r="AO70" i="68" s="1"/>
  <c r="AO71" i="68" s="1"/>
  <c r="AC79" i="68"/>
  <c r="W69" i="68"/>
  <c r="W70" i="68" s="1"/>
  <c r="W71" i="68" s="1"/>
  <c r="AC63" i="70"/>
  <c r="AC64" i="70" s="1"/>
  <c r="AC65" i="70" s="1"/>
  <c r="S96" i="72"/>
  <c r="S97" i="72" s="1"/>
  <c r="I99" i="72"/>
  <c r="AC70" i="70"/>
  <c r="AC71" i="70" s="1"/>
  <c r="O56" i="73"/>
  <c r="BA89" i="72"/>
  <c r="AO57" i="71"/>
  <c r="AO58" i="71" s="1"/>
  <c r="AE64" i="70"/>
  <c r="AE65" i="70" s="1"/>
  <c r="AO79" i="68"/>
  <c r="S56" i="73"/>
  <c r="G53" i="73"/>
  <c r="G54" i="73" s="1"/>
  <c r="G79" i="68"/>
  <c r="AQ79" i="68"/>
  <c r="Y56" i="73"/>
  <c r="AC73" i="70"/>
  <c r="I67" i="71"/>
  <c r="I68" i="71" s="1"/>
  <c r="AA96" i="72"/>
  <c r="AA97" i="72" s="1"/>
  <c r="AK67" i="71"/>
  <c r="AK68" i="71" s="1"/>
  <c r="AK53" i="73"/>
  <c r="AK54" i="73" s="1"/>
  <c r="M79" i="68"/>
  <c r="K80" i="68" s="1"/>
  <c r="K81" i="68" s="1"/>
  <c r="G63" i="71"/>
  <c r="G64" i="71" s="1"/>
  <c r="O53" i="73"/>
  <c r="O54" i="73" s="1"/>
  <c r="AC99" i="72"/>
  <c r="AM57" i="71"/>
  <c r="AM58" i="71" s="1"/>
  <c r="AA63" i="71"/>
  <c r="AA64" i="71" s="1"/>
  <c r="AK56" i="73"/>
  <c r="AF65" i="71"/>
  <c r="AE66" i="71" s="1"/>
  <c r="O99" i="72"/>
  <c r="O64" i="70"/>
  <c r="O65" i="70" s="1"/>
  <c r="O57" i="71"/>
  <c r="O58" i="71" s="1"/>
  <c r="U64" i="70"/>
  <c r="U65" i="70" s="1"/>
  <c r="G56" i="73"/>
  <c r="W56" i="73"/>
  <c r="AS63" i="70"/>
  <c r="AQ64" i="70" s="1"/>
  <c r="AQ65" i="70" s="1"/>
  <c r="W46" i="73"/>
  <c r="U47" i="73" s="1"/>
  <c r="U48" i="73" s="1"/>
  <c r="Q57" i="71"/>
  <c r="Q58" i="71" s="1"/>
  <c r="AO64" i="70"/>
  <c r="AO65" i="70" s="1"/>
  <c r="AS46" i="73"/>
  <c r="AE76" i="68"/>
  <c r="AE77" i="68" s="1"/>
  <c r="S64" i="70"/>
  <c r="S65" i="70" s="1"/>
  <c r="AU57" i="71"/>
  <c r="AU58" i="71" s="1"/>
  <c r="AI64" i="70"/>
  <c r="AI65" i="70" s="1"/>
  <c r="AE56" i="73"/>
  <c r="AE57" i="73" s="1"/>
  <c r="AE58" i="73" s="1"/>
  <c r="AO67" i="71"/>
  <c r="AO68" i="71" s="1"/>
  <c r="AS56" i="73"/>
  <c r="K56" i="73"/>
  <c r="W64" i="70"/>
  <c r="W65" i="70" s="1"/>
  <c r="O63" i="71"/>
  <c r="O64" i="71" s="1"/>
  <c r="S57" i="71"/>
  <c r="S58" i="71" s="1"/>
  <c r="AC56" i="73"/>
  <c r="I96" i="72"/>
  <c r="I97" i="72" s="1"/>
  <c r="I76" i="68"/>
  <c r="I77" i="68" s="1"/>
  <c r="K76" i="68"/>
  <c r="K77" i="68" s="1"/>
  <c r="AS66" i="71"/>
  <c r="AQ67" i="71" s="1"/>
  <c r="AQ68" i="71" s="1"/>
  <c r="U99" i="72"/>
  <c r="AW64" i="70"/>
  <c r="AW65" i="70" s="1"/>
  <c r="AE63" i="71"/>
  <c r="AE64" i="71" s="1"/>
  <c r="Y47" i="73"/>
  <c r="Y48" i="73" s="1"/>
  <c r="K96" i="72"/>
  <c r="K97" i="72" s="1"/>
  <c r="E96" i="72"/>
  <c r="E97" i="72" s="1"/>
  <c r="AM53" i="73"/>
  <c r="AM54" i="73" s="1"/>
  <c r="AS89" i="72"/>
  <c r="M63" i="70"/>
  <c r="K64" i="70" s="1"/>
  <c r="K65" i="70" s="1"/>
  <c r="E53" i="73"/>
  <c r="E54" i="73" s="1"/>
  <c r="AM70" i="68"/>
  <c r="AM71" i="68" s="1"/>
  <c r="E56" i="73"/>
  <c r="C57" i="73" s="1"/>
  <c r="C58" i="73" s="1"/>
  <c r="AA76" i="68"/>
  <c r="AA77" i="68" s="1"/>
  <c r="AA53" i="73"/>
  <c r="AA54" i="73" s="1"/>
  <c r="AI53" i="73"/>
  <c r="AI54" i="73" s="1"/>
  <c r="AK64" i="70"/>
  <c r="AK65" i="70" s="1"/>
  <c r="AA99" i="72"/>
  <c r="Y64" i="70"/>
  <c r="Y65" i="70" s="1"/>
  <c r="C70" i="68"/>
  <c r="C71" i="68" s="1"/>
  <c r="AC46" i="73"/>
  <c r="AA70" i="70"/>
  <c r="AA71" i="70" s="1"/>
  <c r="E64" i="70"/>
  <c r="E65" i="70" s="1"/>
  <c r="AS74" i="70"/>
  <c r="AS75" i="70" s="1"/>
  <c r="AK70" i="68"/>
  <c r="AK71" i="68" s="1"/>
  <c r="AE70" i="68"/>
  <c r="AE71" i="68" s="1"/>
  <c r="C57" i="71"/>
  <c r="C58" i="71" s="1"/>
  <c r="AS100" i="72"/>
  <c r="AS101" i="72" s="1"/>
  <c r="AK96" i="72"/>
  <c r="AK97" i="72" s="1"/>
  <c r="Y53" i="73"/>
  <c r="Y54" i="73" s="1"/>
  <c r="AW57" i="71"/>
  <c r="AW58" i="71" s="1"/>
  <c r="AG70" i="68"/>
  <c r="AG71" i="68" s="1"/>
  <c r="O79" i="68"/>
  <c r="AC56" i="71"/>
  <c r="AA57" i="71" s="1"/>
  <c r="AA58" i="71" s="1"/>
  <c r="AS79" i="68"/>
  <c r="AS69" i="68"/>
  <c r="U57" i="71"/>
  <c r="U58" i="71" s="1"/>
  <c r="W53" i="73"/>
  <c r="W54" i="73" s="1"/>
  <c r="AK57" i="71"/>
  <c r="AK58" i="71" s="1"/>
  <c r="U96" i="72"/>
  <c r="U97" i="72" s="1"/>
  <c r="AI63" i="71"/>
  <c r="AI64" i="71" s="1"/>
  <c r="AS56" i="71"/>
  <c r="AQ57" i="71" s="1"/>
  <c r="AQ58" i="71" s="1"/>
  <c r="I53" i="73"/>
  <c r="I54" i="73" s="1"/>
  <c r="AG64" i="70"/>
  <c r="AG65" i="70" s="1"/>
  <c r="G67" i="71"/>
  <c r="G68" i="71" s="1"/>
  <c r="AM67" i="71"/>
  <c r="AM68" i="71" s="1"/>
  <c r="K99" i="72"/>
  <c r="Q64" i="70"/>
  <c r="Q65" i="70" s="1"/>
  <c r="S70" i="68" l="1"/>
  <c r="S71" i="68" s="1"/>
  <c r="AK74" i="70"/>
  <c r="AK75" i="70" s="1"/>
  <c r="AI47" i="73"/>
  <c r="AI48" i="73" s="1"/>
  <c r="C90" i="72"/>
  <c r="C91" i="72" s="1"/>
  <c r="I64" i="70"/>
  <c r="I65" i="70" s="1"/>
  <c r="AM100" i="72"/>
  <c r="AM101" i="72" s="1"/>
  <c r="AO100" i="72"/>
  <c r="AO101" i="72" s="1"/>
  <c r="AA70" i="68"/>
  <c r="AA71" i="68" s="1"/>
  <c r="AM80" i="68"/>
  <c r="AM81" i="68" s="1"/>
  <c r="E67" i="71"/>
  <c r="E68" i="71" s="1"/>
  <c r="AU47" i="73"/>
  <c r="AU48" i="73" s="1"/>
  <c r="G47" i="73"/>
  <c r="G48" i="73" s="1"/>
  <c r="AG57" i="71"/>
  <c r="AG58" i="71" s="1"/>
  <c r="AW67" i="71"/>
  <c r="AW68" i="71" s="1"/>
  <c r="AM74" i="70"/>
  <c r="AM75" i="70" s="1"/>
  <c r="Q67" i="71"/>
  <c r="Q68" i="71" s="1"/>
  <c r="Q70" i="68"/>
  <c r="Q71" i="68" s="1"/>
  <c r="AS64" i="70"/>
  <c r="AS65" i="70" s="1"/>
  <c r="AE80" i="68"/>
  <c r="AE81" i="68" s="1"/>
  <c r="G70" i="68"/>
  <c r="G71" i="68" s="1"/>
  <c r="Y80" i="68"/>
  <c r="Y81" i="68" s="1"/>
  <c r="G90" i="72"/>
  <c r="G91" i="72" s="1"/>
  <c r="AI57" i="73"/>
  <c r="AI58" i="73" s="1"/>
  <c r="E80" i="68"/>
  <c r="E81" i="68" s="1"/>
  <c r="C80" i="68"/>
  <c r="C81" i="68" s="1"/>
  <c r="K74" i="70"/>
  <c r="K75" i="70" s="1"/>
  <c r="AG80" i="68"/>
  <c r="AG81" i="68" s="1"/>
  <c r="W80" i="68"/>
  <c r="W81" i="68" s="1"/>
  <c r="AU70" i="68"/>
  <c r="AU71" i="68" s="1"/>
  <c r="AM90" i="72"/>
  <c r="AM91" i="72" s="1"/>
  <c r="AO90" i="72"/>
  <c r="AO91" i="72" s="1"/>
  <c r="AA64" i="70"/>
  <c r="AA65" i="70" s="1"/>
  <c r="C74" i="70"/>
  <c r="C75" i="70" s="1"/>
  <c r="AK80" i="68"/>
  <c r="AK81" i="68" s="1"/>
  <c r="M70" i="68"/>
  <c r="M71" i="68" s="1"/>
  <c r="K47" i="73"/>
  <c r="K48" i="73" s="1"/>
  <c r="AC70" i="68"/>
  <c r="AC71" i="68" s="1"/>
  <c r="Q90" i="72"/>
  <c r="Q91" i="72" s="1"/>
  <c r="AQ70" i="68"/>
  <c r="AQ71" i="68" s="1"/>
  <c r="U70" i="68"/>
  <c r="U71" i="68" s="1"/>
  <c r="K90" i="72"/>
  <c r="K91" i="72" s="1"/>
  <c r="G57" i="73"/>
  <c r="G58" i="73" s="1"/>
  <c r="AG74" i="70"/>
  <c r="AG75" i="70" s="1"/>
  <c r="I70" i="68"/>
  <c r="I71" i="68" s="1"/>
  <c r="E57" i="71"/>
  <c r="E58" i="71" s="1"/>
  <c r="S90" i="72"/>
  <c r="S91" i="72" s="1"/>
  <c r="AU100" i="72"/>
  <c r="AU101" i="72" s="1"/>
  <c r="M57" i="71"/>
  <c r="M58" i="71" s="1"/>
  <c r="AM47" i="73"/>
  <c r="AM48" i="73" s="1"/>
  <c r="AC74" i="70"/>
  <c r="AC75" i="70" s="1"/>
  <c r="S67" i="71"/>
  <c r="S68" i="71" s="1"/>
  <c r="M74" i="70"/>
  <c r="M75" i="70" s="1"/>
  <c r="AA80" i="68"/>
  <c r="AA81" i="68" s="1"/>
  <c r="AE100" i="72"/>
  <c r="AE101" i="72" s="1"/>
  <c r="O70" i="70"/>
  <c r="O71" i="70" s="1"/>
  <c r="AC90" i="72"/>
  <c r="AC91" i="72" s="1"/>
  <c r="AW80" i="68"/>
  <c r="AW81" i="68" s="1"/>
  <c r="AA57" i="73"/>
  <c r="AA58" i="73" s="1"/>
  <c r="Y57" i="73"/>
  <c r="Y58" i="73" s="1"/>
  <c r="AA67" i="71"/>
  <c r="AA68" i="71" s="1"/>
  <c r="AG90" i="72"/>
  <c r="AG91" i="72" s="1"/>
  <c r="AI90" i="72"/>
  <c r="AI91" i="72" s="1"/>
  <c r="W100" i="72"/>
  <c r="W101" i="72" s="1"/>
  <c r="Y67" i="71"/>
  <c r="Y68" i="71" s="1"/>
  <c r="S57" i="73"/>
  <c r="S58" i="73" s="1"/>
  <c r="S74" i="70"/>
  <c r="S75" i="70" s="1"/>
  <c r="E74" i="70"/>
  <c r="E75" i="70" s="1"/>
  <c r="AI74" i="70"/>
  <c r="AI75" i="70" s="1"/>
  <c r="Y100" i="72"/>
  <c r="Y101" i="72" s="1"/>
  <c r="U74" i="70"/>
  <c r="U75" i="70" s="1"/>
  <c r="M67" i="71"/>
  <c r="M68" i="71" s="1"/>
  <c r="K57" i="73"/>
  <c r="K58" i="73" s="1"/>
  <c r="Q74" i="70"/>
  <c r="Q75" i="70" s="1"/>
  <c r="O74" i="70"/>
  <c r="O75" i="70" s="1"/>
  <c r="G80" i="68"/>
  <c r="G81" i="68" s="1"/>
  <c r="AG67" i="71"/>
  <c r="AG68" i="71" s="1"/>
  <c r="AI100" i="72"/>
  <c r="AI101" i="72" s="1"/>
  <c r="AQ100" i="72"/>
  <c r="AQ101" i="72" s="1"/>
  <c r="G74" i="70"/>
  <c r="G75" i="70" s="1"/>
  <c r="U90" i="72"/>
  <c r="U91" i="72" s="1"/>
  <c r="I100" i="72"/>
  <c r="I101" i="72" s="1"/>
  <c r="I74" i="70"/>
  <c r="I75" i="70" s="1"/>
  <c r="AK100" i="72"/>
  <c r="AK101" i="72" s="1"/>
  <c r="AC80" i="68"/>
  <c r="AC81" i="68" s="1"/>
  <c r="E100" i="72"/>
  <c r="E101" i="72" s="1"/>
  <c r="G100" i="72"/>
  <c r="G101" i="72" s="1"/>
  <c r="AU90" i="72"/>
  <c r="AU91" i="72" s="1"/>
  <c r="AW90" i="72"/>
  <c r="AW91" i="72" s="1"/>
  <c r="AY100" i="72"/>
  <c r="AY101" i="72" s="1"/>
  <c r="AY90" i="72"/>
  <c r="AY91" i="72" s="1"/>
  <c r="BA90" i="72"/>
  <c r="BA91" i="72" s="1"/>
  <c r="BA47" i="73"/>
  <c r="BA48" i="73" s="1"/>
  <c r="AY47" i="73"/>
  <c r="AY48" i="73" s="1"/>
  <c r="J57" i="36"/>
  <c r="D12" i="15"/>
  <c r="D14" i="15" s="1"/>
  <c r="F57" i="36"/>
  <c r="C12" i="15"/>
  <c r="C14" i="15" s="1"/>
  <c r="Q100" i="72"/>
  <c r="Q101" i="72" s="1"/>
  <c r="O100" i="72"/>
  <c r="O101" i="72" s="1"/>
  <c r="I57" i="73"/>
  <c r="I58" i="73" s="1"/>
  <c r="AG100" i="72"/>
  <c r="AG101" i="72" s="1"/>
  <c r="AO80" i="68"/>
  <c r="AO81" i="68" s="1"/>
  <c r="Q47" i="73"/>
  <c r="Q48" i="73" s="1"/>
  <c r="O76" i="68"/>
  <c r="O77" i="68" s="1"/>
  <c r="AC100" i="72"/>
  <c r="AC101" i="72" s="1"/>
  <c r="AQ57" i="73"/>
  <c r="AQ58" i="73" s="1"/>
  <c r="AQ47" i="73"/>
  <c r="AQ48" i="73" s="1"/>
  <c r="S80" i="68"/>
  <c r="S81" i="68" s="1"/>
  <c r="Q80" i="68"/>
  <c r="Q81" i="68" s="1"/>
  <c r="AK90" i="72"/>
  <c r="AK91" i="72" s="1"/>
  <c r="O57" i="73"/>
  <c r="O58" i="73" s="1"/>
  <c r="W57" i="73"/>
  <c r="W58" i="73" s="1"/>
  <c r="Q57" i="73"/>
  <c r="Q58" i="73" s="1"/>
  <c r="C100" i="72"/>
  <c r="C101" i="72" s="1"/>
  <c r="AA74" i="70"/>
  <c r="AA75" i="70" s="1"/>
  <c r="M57" i="73"/>
  <c r="M58" i="73" s="1"/>
  <c r="AC67" i="71"/>
  <c r="AC68" i="71" s="1"/>
  <c r="AS47" i="73"/>
  <c r="AS48" i="73" s="1"/>
  <c r="U80" i="68"/>
  <c r="U81" i="68" s="1"/>
  <c r="S100" i="72"/>
  <c r="S101" i="72" s="1"/>
  <c r="U57" i="73"/>
  <c r="U58" i="73" s="1"/>
  <c r="AI80" i="68"/>
  <c r="AI81" i="68" s="1"/>
  <c r="AQ80" i="68"/>
  <c r="AQ81" i="68" s="1"/>
  <c r="O67" i="71"/>
  <c r="O68" i="71" s="1"/>
  <c r="M80" i="68"/>
  <c r="M81" i="68" s="1"/>
  <c r="AK57" i="73"/>
  <c r="AK58" i="73" s="1"/>
  <c r="M100" i="72"/>
  <c r="M101" i="72" s="1"/>
  <c r="AS80" i="68"/>
  <c r="AS81" i="68" s="1"/>
  <c r="W47" i="73"/>
  <c r="W48" i="73" s="1"/>
  <c r="U100" i="72"/>
  <c r="U101" i="72" s="1"/>
  <c r="AS57" i="73"/>
  <c r="AS58" i="73" s="1"/>
  <c r="O80" i="68"/>
  <c r="O81" i="68" s="1"/>
  <c r="AE67" i="71"/>
  <c r="AE68" i="71" s="1"/>
  <c r="E57" i="73"/>
  <c r="E58" i="73" s="1"/>
  <c r="AQ90" i="72"/>
  <c r="AQ91" i="72" s="1"/>
  <c r="AS90" i="72"/>
  <c r="AS91" i="72" s="1"/>
  <c r="K100" i="72"/>
  <c r="K101" i="72" s="1"/>
  <c r="AS57" i="71"/>
  <c r="AS58" i="71" s="1"/>
  <c r="AS67" i="71"/>
  <c r="AS68" i="71" s="1"/>
  <c r="AC57" i="71"/>
  <c r="AC58" i="71" s="1"/>
  <c r="AS70" i="68"/>
  <c r="AS71" i="68" s="1"/>
  <c r="AA47" i="73"/>
  <c r="AA48" i="73" s="1"/>
  <c r="AC47" i="73"/>
  <c r="AC48" i="73" s="1"/>
  <c r="M64" i="70"/>
  <c r="M65" i="70" s="1"/>
  <c r="AA100" i="72"/>
  <c r="AA101" i="72" s="1"/>
  <c r="AC57" i="73"/>
  <c r="AC58" i="73" s="1"/>
</calcChain>
</file>

<file path=xl/sharedStrings.xml><?xml version="1.0" encoding="utf-8"?>
<sst xmlns="http://schemas.openxmlformats.org/spreadsheetml/2006/main" count="11309" uniqueCount="5197">
  <si>
    <t>TABLA DE CONTENIDO</t>
  </si>
  <si>
    <t>OFICINA ASESORA DE PLANEACION</t>
  </si>
  <si>
    <t>GENERALIDADES</t>
  </si>
  <si>
    <t xml:space="preserve">► PRESUPUESTO </t>
  </si>
  <si>
    <t>► PROGRAMAS ACREDITADOS</t>
  </si>
  <si>
    <t>► CLASIFICACION COLCIENCIAS</t>
  </si>
  <si>
    <t>► GRUPOS DE INVESTIGACION (CONSOLIDADO)</t>
  </si>
  <si>
    <t xml:space="preserve">POBLACION ESTUDIANTIL </t>
  </si>
  <si>
    <t xml:space="preserve">► MATRICULADOS PREGRADO POR NIVEL ACADEMICO, GENERO Y SEDE </t>
  </si>
  <si>
    <t>► MATRICULADO EN PREGRADO SEGÚN ESTRATO SOCIOECONOMICO</t>
  </si>
  <si>
    <t>► MATRICULADO EN PREGRADO POR MODALIDAD DE INGRESO</t>
  </si>
  <si>
    <t>► GENERALIDADES</t>
  </si>
  <si>
    <t>► MISION, VISION, POLITICAS DE CALIDAD</t>
  </si>
  <si>
    <t>► MAPA DE PROCESOS</t>
  </si>
  <si>
    <t>► ESTRUCTURA ORGANICA</t>
  </si>
  <si>
    <t xml:space="preserve">► MATRICULA TOTAL EN PREGRADO POR DEPARTAMENTOS </t>
  </si>
  <si>
    <t>► EGRESADOS Y GRADUADOS DE PREGRADO POR GENERO</t>
  </si>
  <si>
    <t>► OFERTA DE PROGRAMAS ACADEMICOS (CONSOLIDADO)</t>
  </si>
  <si>
    <t>► INSRITOS, MATRICULADOS, GRADUADOS (CONSOLIDADO)</t>
  </si>
  <si>
    <t>► NIVEL DE FORMACION DOCENTES PLANTA Y CATEDRA</t>
  </si>
  <si>
    <t>► CLASIFICACION POR COLCIENCIAS</t>
  </si>
  <si>
    <t xml:space="preserve">► NUMERO DE PROGRAMAS CON RESGITRO CALIFICADO </t>
  </si>
  <si>
    <t>► PERSONAL ADMINISTRATIVO (CONSOLIDADO)</t>
  </si>
  <si>
    <t>► EVALUACION INDICADORES ACADEMICOS</t>
  </si>
  <si>
    <t>► INSCCRITOS, ADMITIDOS, MATRICULADOS EN PREGRADO (%ABSORCION)</t>
  </si>
  <si>
    <t>► MATRICULA TOTAL EN PREGRADO POR GENERO</t>
  </si>
  <si>
    <t>► MATRICULA TOTAL EN POSGRADO POR GENERO</t>
  </si>
  <si>
    <t xml:space="preserve">► FAC. CIENCIAS EXACTAS Y NATURALES </t>
  </si>
  <si>
    <t xml:space="preserve">► FAC. ECONOMIA Y ADMINISTRACION </t>
  </si>
  <si>
    <t>► FAC. SALUD</t>
  </si>
  <si>
    <t xml:space="preserve">► FAC. INGENIERIA </t>
  </si>
  <si>
    <t xml:space="preserve">► FAC. EDUCACION </t>
  </si>
  <si>
    <t>► FAC. CIENCIAS HUMANAS Y SOCIALES</t>
  </si>
  <si>
    <t xml:space="preserve">► FAC. CIENCIAS JURIDICAS Y POLITICAS </t>
  </si>
  <si>
    <t>► INSCRITOS EN PROGRAMAS ACADEMICOS POR EDAD</t>
  </si>
  <si>
    <t>► HISTORICO MATRICULADOS EN PREGRADO - NEIVA</t>
  </si>
  <si>
    <t>► HISTORICO MATRICULADOS EN PREGRADO - SEDES</t>
  </si>
  <si>
    <t>► HISTORICO MATRICULADOS EN PREGRADO - CONVENIOS</t>
  </si>
  <si>
    <t>► HISTORICO MATRICULADOS EN POSGRADOS - NEIVA</t>
  </si>
  <si>
    <t>► HISTORICO MATRICULADOS EN POSGRADOS - CONVENIOS</t>
  </si>
  <si>
    <t xml:space="preserve">PERSONAL DOCENTE Y ADMINISTRATIVO </t>
  </si>
  <si>
    <t>► DOCENTES DE PLANTA POR TITULO</t>
  </si>
  <si>
    <t>► DOCENTES SEGÚN DEDICACION (PLANTA - CATEDRATICO - OCACIONAL)</t>
  </si>
  <si>
    <t>► DOCENTES DE PLANTA SEGÚN CATEGORIA</t>
  </si>
  <si>
    <t>► DOCENTES DE PLANTA SEGÚN GENERO</t>
  </si>
  <si>
    <t xml:space="preserve">► HORAS CATEDRA TIEMPO COMPLETO SEGÚN TITULO </t>
  </si>
  <si>
    <t xml:space="preserve">► PERSONAL ADMINISTRATIVO </t>
  </si>
  <si>
    <t>INVESTIGACION</t>
  </si>
  <si>
    <t xml:space="preserve">► PROYECTOS DE INVETIGACION </t>
  </si>
  <si>
    <t xml:space="preserve">► CLASIFICACION EN COLCIENCIAS </t>
  </si>
  <si>
    <t>► REVISTAS ACADEMICAS PUBLICADAS</t>
  </si>
  <si>
    <t>BIENESTAR UNIVERSITARIO</t>
  </si>
  <si>
    <t>► SERVICIOS DE SALUD (CONSOLIDADO)</t>
  </si>
  <si>
    <t>► PREVENCION Y PROMOCION DE LA SALUD</t>
  </si>
  <si>
    <t xml:space="preserve">► ORIENTACION Y ASESORIA PSICOLOGICA </t>
  </si>
  <si>
    <t xml:space="preserve">► SERVICIO DE RESTAURANTE LA VENADA  </t>
  </si>
  <si>
    <t xml:space="preserve">► SERVICIO DE RESTAURANTE FAC. DE SALUD  </t>
  </si>
  <si>
    <t xml:space="preserve">► POBLACION BENEFICIADA SERVICIOS DEPORTIVOS </t>
  </si>
  <si>
    <t xml:space="preserve">► EVENTOS DEPORTIVOS Y RECREATIVOS </t>
  </si>
  <si>
    <t xml:space="preserve">► EVENTOS PROGRAMADOS </t>
  </si>
  <si>
    <t xml:space="preserve">► ACTIVIDADES DE EXTENSION CULTURAL </t>
  </si>
  <si>
    <t xml:space="preserve">► TALLERES </t>
  </si>
  <si>
    <t xml:space="preserve">► GRUPOS ARTISTICOS </t>
  </si>
  <si>
    <t xml:space="preserve">► PROGRAMAS DE SALUD OCUPACIONAL </t>
  </si>
  <si>
    <t>BIBLIOTECA</t>
  </si>
  <si>
    <t xml:space="preserve">PRESUPUESTO </t>
  </si>
  <si>
    <t xml:space="preserve">PROYECCION SOCIAL </t>
  </si>
  <si>
    <t xml:space="preserve">► PRESUPUESTO DE INGRESOS </t>
  </si>
  <si>
    <t xml:space="preserve">► PRESUPUESTO DE GASTOS </t>
  </si>
  <si>
    <t xml:space="preserve">► PROYECTOS ACTIVIDADES PROYECCION SOCIAL </t>
  </si>
  <si>
    <t xml:space="preserve">► ESTUDIANTES EN PASANTIAS POR PROGRAMAS ACADEMICOS </t>
  </si>
  <si>
    <t xml:space="preserve">► MOVILIDAD DE INVESTIACION Y PROYECCION SOCIAL </t>
  </si>
  <si>
    <t>► EVOLUCION PRODUCTIVA ACADEMICA</t>
  </si>
  <si>
    <t xml:space="preserve">PRODUCCION INTELECTUAL DOCENTE </t>
  </si>
  <si>
    <t xml:space="preserve">► PRODUCCION INTELECTUAL DOCENTE </t>
  </si>
  <si>
    <t xml:space="preserve">PLANTA FISICA </t>
  </si>
  <si>
    <t xml:space="preserve">► USO DEL SUELO </t>
  </si>
  <si>
    <t xml:space="preserve">► INFRAESTRUCTURA FISICA DISPONIBLE </t>
  </si>
  <si>
    <t>► SEDE NEIVA</t>
  </si>
  <si>
    <t xml:space="preserve">► SUBSEDE CENTRAL </t>
  </si>
  <si>
    <t xml:space="preserve">► SUBSEDE TORRE ADMINISTRATIVA </t>
  </si>
  <si>
    <t>► SUBSEDE SALUD</t>
  </si>
  <si>
    <t xml:space="preserve">► SUBSEDE ALTICO </t>
  </si>
  <si>
    <t>► SUBSEDE PISO 13 CAJA AGRARIA</t>
  </si>
  <si>
    <t>► SUBSEDE COMUNEROS</t>
  </si>
  <si>
    <t xml:space="preserve">► SUBSEDE GRANJA EXPERIMENTAL </t>
  </si>
  <si>
    <t>► SUBSEDE SOCIAL-RECREACIONAL</t>
  </si>
  <si>
    <t>► SEDE GARZON</t>
  </si>
  <si>
    <t xml:space="preserve">► SEDE PITALITO </t>
  </si>
  <si>
    <t xml:space="preserve">► SEDE LA PLATA </t>
  </si>
  <si>
    <t>► INFRAESTRUCTURA FISICA DISPONIBLE EN LAS SEDES</t>
  </si>
  <si>
    <t>► INMUEBLES DISPONIBLES, USO Y AREA POR USO (CONSOLIDADO)</t>
  </si>
  <si>
    <t xml:space="preserve">► NEIVA </t>
  </si>
  <si>
    <t>► SEDES</t>
  </si>
  <si>
    <t>► BLOQUES DISPONIBLES NEIVA</t>
  </si>
  <si>
    <t>► BLOQUES DISPONIBLES SEDES</t>
  </si>
  <si>
    <t xml:space="preserve">► AREA Y DISTRIBUCION DE CAMPUS UNIVERSITARIO </t>
  </si>
  <si>
    <t xml:space="preserve">RECURSOS TECNOLOGICOS </t>
  </si>
  <si>
    <t>► HARDWARE</t>
  </si>
  <si>
    <t>► SISTEMAS DE INFORMACION</t>
  </si>
  <si>
    <t xml:space="preserve">► SOFTWARE DE PRODUCCION </t>
  </si>
  <si>
    <t>► EQUIPOS ACTIVOS DE RED</t>
  </si>
  <si>
    <t>► EQUIPOS DE VIDEOCONFERENCIA</t>
  </si>
  <si>
    <t xml:space="preserve">► CUENTAS DE CORREO ELECTRONICO </t>
  </si>
  <si>
    <t xml:space="preserve">► RECURSOS FISICOS </t>
  </si>
  <si>
    <t xml:space="preserve">► SALAS DE INFORMATICA </t>
  </si>
  <si>
    <t xml:space="preserve">► REDES DE INVESTIGACION Y EDUCACION </t>
  </si>
  <si>
    <t xml:space="preserve">RELACIONES INTERNACIONALES </t>
  </si>
  <si>
    <t>► MOVILIDAD DE DOCENTES</t>
  </si>
  <si>
    <t>► MOVILIDAD INTERNACIONAL (CONSOLIDADO)</t>
  </si>
  <si>
    <t>► MOVILIDAD ADMINISTRATIVOS</t>
  </si>
  <si>
    <t xml:space="preserve">PRESENTACION </t>
  </si>
  <si>
    <t>► PRESENTACION</t>
  </si>
  <si>
    <t xml:space="preserve">MISION, VISION, POLITICAS DE CALIDAD </t>
  </si>
  <si>
    <t>MISION</t>
  </si>
  <si>
    <t>VISION</t>
  </si>
  <si>
    <t xml:space="preserve">POLITICAS DE CALIDAD </t>
  </si>
  <si>
    <t xml:space="preserve">MAPA DE PROCESOS </t>
  </si>
  <si>
    <t xml:space="preserve">ESTRUCTURA ORGANICA DE LA UNIVERSIDAD </t>
  </si>
  <si>
    <t>BIENESTAR</t>
  </si>
  <si>
    <t>PRESUPUESTO</t>
  </si>
  <si>
    <t>PROYECCION SOCIAL</t>
  </si>
  <si>
    <t xml:space="preserve">PRODUCCION INTELECTUAL </t>
  </si>
  <si>
    <t>PLANTA FISICA</t>
  </si>
  <si>
    <t>RECURSOS TECNOLOGICOS</t>
  </si>
  <si>
    <t>RELACIONES INTERNACIONALES</t>
  </si>
  <si>
    <t>UNIVERSIDAD SURCOLOMBIANA</t>
  </si>
  <si>
    <t xml:space="preserve">“Gestión, Participación y Resultados”
</t>
  </si>
  <si>
    <t>Realización</t>
  </si>
  <si>
    <t>Oficina Asesora de Planeación</t>
  </si>
  <si>
    <t>Universidad Surcolombiana</t>
  </si>
  <si>
    <t>Editores:</t>
  </si>
  <si>
    <t>José Domingo Valderrama Ramírez</t>
  </si>
  <si>
    <t>José Domingo Alarcón</t>
  </si>
  <si>
    <t>ISSN 2012 -2637</t>
  </si>
  <si>
    <t xml:space="preserve">Edición  </t>
  </si>
  <si>
    <t>Diseño e Impresión</t>
  </si>
  <si>
    <t xml:space="preserve">Neiva </t>
  </si>
  <si>
    <t>CONSEJO SUPERIOR UNIVERSITARIO</t>
  </si>
  <si>
    <t>CONSEJO ACADEMICO</t>
  </si>
  <si>
    <t xml:space="preserve">KELLY HOHANNA STERLING      </t>
  </si>
  <si>
    <t>PEDRO REYES GASPAR</t>
  </si>
  <si>
    <t>Delegada de la Ministra de Educación Nacional</t>
  </si>
  <si>
    <t xml:space="preserve">CARLOS JULIO GONZALEZ VILLA                </t>
  </si>
  <si>
    <t xml:space="preserve"> ISABEL CRISTINA GUTIERREZ  </t>
  </si>
  <si>
    <t xml:space="preserve">Gobernador del Departamento                                                                            </t>
  </si>
  <si>
    <t>Vicerrector Académico</t>
  </si>
  <si>
    <t>MARCO  FIDEL ROCHA RODRIGUEZ</t>
  </si>
  <si>
    <t>CARLOS EDUARDO AGUIRRE RIVERA</t>
  </si>
  <si>
    <t>Delegado Presidente de la Republica</t>
  </si>
  <si>
    <t xml:space="preserve">Decana Fac. Economía y Administración </t>
  </si>
  <si>
    <t>JAIME POLANÍA PERDOMO</t>
  </si>
  <si>
    <t>JAIRO ANTONIO RODRIGUEZ</t>
  </si>
  <si>
    <t>Representante del Consejo Académico</t>
  </si>
  <si>
    <t>Decano Facultad de Salud</t>
  </si>
  <si>
    <t>JAIRO TRUJILLO DELGADO</t>
  </si>
  <si>
    <t>MARIO DUARTE TORO</t>
  </si>
  <si>
    <t xml:space="preserve"> Representante del Sector Productivo                                                                   </t>
  </si>
  <si>
    <t>Decano Facultad de Ingeniería</t>
  </si>
  <si>
    <t>HERNANDO GUTIERREZ HOYOS</t>
  </si>
  <si>
    <t>NIDIA GUZMAN DURAN</t>
  </si>
  <si>
    <t>Representante de los Docentes</t>
  </si>
  <si>
    <t>Decana Facultad de Educación</t>
  </si>
  <si>
    <t>JORGE POLANIA PUENTES</t>
  </si>
  <si>
    <t>FABIO ALEXANDER SALAZAR PIÑEROS</t>
  </si>
  <si>
    <t>Representante de los Ex rectores</t>
  </si>
  <si>
    <t>Decano Fac. Ciencias Humanas y Sociales</t>
  </si>
  <si>
    <t>MARIO CESAR TEJADA GONZALEZ</t>
  </si>
  <si>
    <t>Representante de los Egresados</t>
  </si>
  <si>
    <t>Decana Facultad de Ciencias Jurídicas y P.</t>
  </si>
  <si>
    <t>DANNY LORENA GIRALDO GÓMEZ</t>
  </si>
  <si>
    <t>JAIME POLANIA PERDOMO</t>
  </si>
  <si>
    <t>Decano Fac. Ciencias Exactas y Naturales.</t>
  </si>
  <si>
    <t>WISBERTO NAVARRO SALCEDO</t>
  </si>
  <si>
    <t>Representen de los docentes</t>
  </si>
  <si>
    <t>Rector</t>
  </si>
  <si>
    <t>JUAN MANUEL SILVA CHAVARRO</t>
  </si>
  <si>
    <t>Representante de los estudiantes</t>
  </si>
  <si>
    <t xml:space="preserve">Maria Nelfy Leon Medina  .   Secretaria
</t>
  </si>
  <si>
    <t>Augusto Tovar Puentes.    Unidad de Planta Física</t>
  </si>
  <si>
    <t>Jhon Andrés Córdoba Polania.  Unidad de Planta Física</t>
  </si>
  <si>
    <t>Jairo Alfonso Hermosa. Unidad de Provectos</t>
  </si>
  <si>
    <t>Maria Edith Ávila Ortiz. Unidad  Económica –Administrativa</t>
  </si>
  <si>
    <t>José Domingo Valderrama Ramírez. Unidad Información</t>
  </si>
  <si>
    <t>NEIVA – HUILA - COLOMBIA</t>
  </si>
  <si>
    <t>INSTITUCION DE EDUCACION SUPERIOR</t>
  </si>
  <si>
    <t>CREADA COMO ESTABLECIMIENTO PUBLICO DE ORDEN NACIONAL</t>
  </si>
  <si>
    <t>Y REORGANIZADO COMO UNIVERSIDAD, MEDIANTE LEY 13 DE 1976</t>
  </si>
  <si>
    <t xml:space="preserve">Edifício de Postgrados: Cra 5 No. 23-40 – PBX: 8753686 </t>
  </si>
  <si>
    <t>CREACION: LEY 55 DE 1968 COMO INSTITUTO UNIVERSITARIO</t>
  </si>
  <si>
    <t>DIRECCION</t>
  </si>
  <si>
    <t xml:space="preserve">SEDE ADMIINISTRATIVA: </t>
  </si>
  <si>
    <t>Rectoría: Piso 6 Tel.: 8759123 ;  Fax:8758890;  rectorìa@usco.edu.co</t>
  </si>
  <si>
    <t>Oficina de Planeación: Piso 2  8758774; planeacion@usco.edu.co</t>
  </si>
  <si>
    <t xml:space="preserve">APARTADO AEREO No. 385  </t>
  </si>
  <si>
    <t>Facultad  de Salud: Calle 9 Cra 14, Tels: 8718310-8718311</t>
  </si>
  <si>
    <t xml:space="preserve">Sede Garzón: Cra 3 No. 1-31 Via Las Termitas Tel: 8333554  </t>
  </si>
  <si>
    <t>Sede Pitalito: K 1 vía El Macal  Tel: 8362950</t>
  </si>
  <si>
    <t xml:space="preserve">Sede La Plata: K 1 Vía Fátima Tel: 8371383  </t>
  </si>
  <si>
    <t xml:space="preserve">OFERTA DE PROGRAMAS ACADEMICOS </t>
  </si>
  <si>
    <t xml:space="preserve">NIVEL  </t>
  </si>
  <si>
    <t>2016-2</t>
  </si>
  <si>
    <t>Presencial</t>
  </si>
  <si>
    <t>Distancia</t>
  </si>
  <si>
    <t>*Especializaciones clínicas se asimilan a maestrías</t>
  </si>
  <si>
    <t xml:space="preserve">TOTAL </t>
  </si>
  <si>
    <t>INSCRITOS</t>
  </si>
  <si>
    <t xml:space="preserve">MATRICULA EN PRIMER CURSO  </t>
  </si>
  <si>
    <t xml:space="preserve">MATRICULA TOTAL  </t>
  </si>
  <si>
    <t>* datos preliminares</t>
  </si>
  <si>
    <t xml:space="preserve">GRADUADOS </t>
  </si>
  <si>
    <t>TOTAL</t>
  </si>
  <si>
    <t xml:space="preserve">PREGRADO </t>
  </si>
  <si>
    <t xml:space="preserve">  TOTAL</t>
  </si>
  <si>
    <t>Docentes de Planta Tiempo Complto</t>
  </si>
  <si>
    <t xml:space="preserve">Ocasionales </t>
  </si>
  <si>
    <t>Planta medio Tiempo</t>
  </si>
  <si>
    <t>Docentes Cátedra</t>
  </si>
  <si>
    <t xml:space="preserve">► NUMERO DE DOCENTES POR NIVEL DEDICACION </t>
  </si>
  <si>
    <t>NIVEL</t>
  </si>
  <si>
    <t>MEDIO TIEMPO</t>
  </si>
  <si>
    <t>CATEDRA</t>
  </si>
  <si>
    <t>Doctor</t>
  </si>
  <si>
    <t>Especialista</t>
  </si>
  <si>
    <t>Universitario</t>
  </si>
  <si>
    <t>TIEMPO COMPLETO</t>
  </si>
  <si>
    <t>Administrativos planta</t>
  </si>
  <si>
    <t>Trabajadores Oficiales</t>
  </si>
  <si>
    <t>Contratistas</t>
  </si>
  <si>
    <t>POR NIVEL DE CARGOS</t>
  </si>
  <si>
    <t>Directivo</t>
  </si>
  <si>
    <t>Asesor</t>
  </si>
  <si>
    <t>Profesional</t>
  </si>
  <si>
    <t>Auxiliar y Asistencial</t>
  </si>
  <si>
    <t>Nivel Técncico</t>
  </si>
  <si>
    <t>Fuente:  Oficina Talento Humano</t>
  </si>
  <si>
    <t>De Ingresos Ejecutado</t>
  </si>
  <si>
    <t>De Gastos Ejecutado</t>
  </si>
  <si>
    <t>Fuente: Oficina de Presupuesto - Sistema Administrativo y Financiero LINIX</t>
  </si>
  <si>
    <t>FACULTADES</t>
  </si>
  <si>
    <t>NUMERO GRUPOS DE INVESTIGACION</t>
  </si>
  <si>
    <t>RECONOCIDOS EN COLCIENCIAS</t>
  </si>
  <si>
    <t>REGISTRADOS EN LA INSTITUCIÓN</t>
  </si>
  <si>
    <t>Educación</t>
  </si>
  <si>
    <t>Ingeniería</t>
  </si>
  <si>
    <t>Salud</t>
  </si>
  <si>
    <t>Economía y Administración</t>
  </si>
  <si>
    <t>Ciencias Sociales y Humanas</t>
  </si>
  <si>
    <t>Ciencias Exactas y Naturales</t>
  </si>
  <si>
    <t>Ciencias Jurídicas y Políticas</t>
  </si>
  <si>
    <r>
      <t>Fuente:</t>
    </r>
    <r>
      <rPr>
        <sz val="8"/>
        <color indexed="8"/>
        <rFont val="Calibri"/>
        <family val="2"/>
        <scheme val="minor"/>
      </rPr>
      <t xml:space="preserve"> Vicerrectoría de Investigación y Proyección Social – Dirección General de Investigaciones – Universidad Surcolombiana </t>
    </r>
  </si>
  <si>
    <t>A1</t>
  </si>
  <si>
    <t>A</t>
  </si>
  <si>
    <t>B</t>
  </si>
  <si>
    <t>C</t>
  </si>
  <si>
    <t>D</t>
  </si>
  <si>
    <t>RECONOCIDOS</t>
  </si>
  <si>
    <t>REGISTRADOS EN COLCIENCIAS</t>
  </si>
  <si>
    <t>REGISTRADOS EN LA INSTITUCON</t>
  </si>
  <si>
    <t>TITULO DEL PROGRAMA</t>
  </si>
  <si>
    <t>MODALIDAD</t>
  </si>
  <si>
    <t>CREDITOS</t>
  </si>
  <si>
    <t xml:space="preserve">CUPOS </t>
  </si>
  <si>
    <t>JORNADA</t>
  </si>
  <si>
    <t>FACULTAD DE ECONOMIA Y ADMINISTRACIÓN</t>
  </si>
  <si>
    <t>ADMINISTRACIÓN DE EMPRESAS  (Reg. SNIES 19765)</t>
  </si>
  <si>
    <t>Nocturna</t>
  </si>
  <si>
    <t>Diurna</t>
  </si>
  <si>
    <t>CONTADURIA PÚBLICA (Reg. SNIES 340)</t>
  </si>
  <si>
    <t>ECONOMÍA (Reg. SNIES 19254)</t>
  </si>
  <si>
    <t>Mixta</t>
  </si>
  <si>
    <t>ADMINISTRACIÓN FINANCIERA-CICLO PROFESIONAL(Reg. SNIES 53138</t>
  </si>
  <si>
    <t>FACULTAD DE INGENIERÍA</t>
  </si>
  <si>
    <t>INGENIERÍA AGRÍCOLA (Reg. SNIES 341)</t>
  </si>
  <si>
    <t>INGENIERÍA DE PETRÓLEOS (Reg. SNIES 342)</t>
  </si>
  <si>
    <t>INGENIERÍA ELECTRONICA (Reg. SNIES 3204)</t>
  </si>
  <si>
    <t>INGENIERÍA CIVIL  (Reg. SNIES 103006) Nuevo</t>
  </si>
  <si>
    <t>INGENIERÍA EN DESARROLLO DE SOFTWARE(Reg. SNIES 102526)</t>
  </si>
  <si>
    <t>TEC EN DESARROLLO DE SOFTWARE(Reg. SNIES 90309)</t>
  </si>
  <si>
    <t>TÉCNOLOGIA EN CONSTRUCCIÓN DE OBRAS CIVILES (Reg. SNIES 105600) Nuevo</t>
  </si>
  <si>
    <t>FACULTAD DE  SALUD</t>
  </si>
  <si>
    <t>ENFERMERÍA(Reg. SNIES 337)</t>
  </si>
  <si>
    <t>MEDICÍNA   (Reg.  SNIES 338))</t>
  </si>
  <si>
    <t>FACULTAD DE EDUCACION</t>
  </si>
  <si>
    <t>LICENCIATURA EN MATEMÁTICAS(Reg. SNIES 10658)</t>
  </si>
  <si>
    <t>LICENCIATURA EN PEDAGOGIA INFANTIL(Reg. SNIES 3655)</t>
  </si>
  <si>
    <t>LICENCIEATURA EN INGLES (Reg. SNIES 10303659)</t>
  </si>
  <si>
    <t>LICENCIATURA EN LENGUA CASTELLANA (Reg. SNIES 104313)</t>
  </si>
  <si>
    <t>LICENCIATURA EN EDUCACIÓN  ARTÍSTICA Y CULTURAL(Reg. SNIES  91340)</t>
  </si>
  <si>
    <t>LICENCIATURA EN  CIENCIAS NATURALES: FÍSICA, QUÍMICA Y BIOLOGÍA (Resolucion No. 4862/14- Registo SNIES 103204)</t>
  </si>
  <si>
    <t>LICENCIATURA EN EDUCACIÓN FISICA, RECREACIÓN Y DEPORTES(Reg. SNIES 102312)</t>
  </si>
  <si>
    <t>FACULTAD DE DERECHO</t>
  </si>
  <si>
    <t>DERECHO (Reg. SNIES 9395)</t>
  </si>
  <si>
    <t>CIENCIA POLÍTICA (Reg. 101598)</t>
  </si>
  <si>
    <t>FACULTAD DE CIENCIAS SOCIALES Y HUMANAS</t>
  </si>
  <si>
    <t>PSICOLOGÍA(Reg. SNIES 4899)</t>
  </si>
  <si>
    <t>COMUNICACIÓN SOCIAL Y PERIODÍSMO(Reg. SNIES 3109)</t>
  </si>
  <si>
    <t>FACULTAD CIENCIAS EXACTAS Y NATURALES</t>
  </si>
  <si>
    <t>MATEMÁTICAS APLICADA(Reg. SNIES 54363)</t>
  </si>
  <si>
    <t xml:space="preserve"> FÍSICA (Reg. 90980)</t>
  </si>
  <si>
    <t>Fuente:  Estadísticas - Siusco</t>
  </si>
  <si>
    <t>Nota:  Todos los programas ofrecidos en la sede de Neiva abrieron nuevas cohortes</t>
  </si>
  <si>
    <t xml:space="preserve">SEDE GARZON </t>
  </si>
  <si>
    <t>FACULTAD DE ECONOMÍA Y ADMINISTRACIÓN</t>
  </si>
  <si>
    <t>ADMINISTRACIÓN DE EMPRESAS  (Reg. SNIES 5536)</t>
  </si>
  <si>
    <t>INGENIERÍA AGRÍCOLA (Reg. SNIES102542)</t>
  </si>
  <si>
    <t>Fuente: Estadísticas - Siusco</t>
  </si>
  <si>
    <t>SEDE LA PLATA</t>
  </si>
  <si>
    <t>ADMINISTRACIÓN DE EMPRESAS  (Reg. SNIES 8975)</t>
  </si>
  <si>
    <t xml:space="preserve">INGENIERÍA AGRÍCOLA(Reg. SNIES 341)  </t>
  </si>
  <si>
    <t>FACULTAD CIENCIAS SOCIALES Y HUMANADS</t>
  </si>
  <si>
    <t>PSICOLOGIA   Regsitro SNIES 103362</t>
  </si>
  <si>
    <t>SEDE PITALITO</t>
  </si>
  <si>
    <t>CONTADURIA PÚBLICA (Reg. SNIES 5534)</t>
  </si>
  <si>
    <t>INGENIERÍA AGRÍCOLA (Reg. SNIES 102521)</t>
  </si>
  <si>
    <t>FACULTAD CIENCIAS HUMANAS Y SOCIALES</t>
  </si>
  <si>
    <t>FACULTAD DE CIENCIAS JURÍDICAS</t>
  </si>
  <si>
    <t>DERECHO (Reg. SNIES 102959)</t>
  </si>
  <si>
    <t>ESPECIALIZACIÓN EN ALTA GERENCIA</t>
  </si>
  <si>
    <t>ESPECIALIZACIÓN EN GERENCIA TRIBUTARIA</t>
  </si>
  <si>
    <t>ESPECIALIZACIÓN EN GERENCIA MERCADEO ESTRATÉGICO</t>
  </si>
  <si>
    <t>ESPECIALIZACIÓN EN GESTION FINANCIERA</t>
  </si>
  <si>
    <t>ESPECIALIZACIÓN EN REVISORIA FISCAL Y AUDITORIA</t>
  </si>
  <si>
    <t>SEDE</t>
  </si>
  <si>
    <t>No.       SEMESTRES</t>
  </si>
  <si>
    <t>Neiva</t>
  </si>
  <si>
    <t>FACULTAD DE SALUD</t>
  </si>
  <si>
    <t>ESPECIALIZACIÓN EN EPIDEMIOLOGIA</t>
  </si>
  <si>
    <t>ESPECIALIZACIÓN EN ENFERMERIA EN CUIDADO CRITICO</t>
  </si>
  <si>
    <t>ESPECIALIZACIÓN EN ENFERMERIA EN NEFROLOGICA Y UROLOGICA</t>
  </si>
  <si>
    <t>ESPECIALIZACIÓN EN GINECOLOGIA Y OBSTETRICIA*</t>
  </si>
  <si>
    <t>ESPECIALIZACIÓN EN ANESTESIOLOGIA Y REANIMACION*</t>
  </si>
  <si>
    <t>ESPECIALIZACIÓN EN CIRUGIA GENERAL*</t>
  </si>
  <si>
    <t>ESPECIALIZACIÓN EN MEDICINA INTERNA*</t>
  </si>
  <si>
    <t>ESPECIALIZACIÓN EN PEDIATRÍA*</t>
  </si>
  <si>
    <t>MAESTRÍA EN EPIDEMIOLOGÍA</t>
  </si>
  <si>
    <t>FACULTAD DE  EDUCACION</t>
  </si>
  <si>
    <t>ESPECILIZACIÓN EN CREATIVIDAD Y COMUNICACIÓN PARA LA DOCENCIA</t>
  </si>
  <si>
    <t>ESPECIALIZACIÓN EN PEDAGOGÍA DE LA EXPRESIÓN LÚDICA</t>
  </si>
  <si>
    <t>MAESTRÍA EN DIDÁCTICA DEL INGLÉS</t>
  </si>
  <si>
    <t>MAESTRÍA EN EDUCACIÓN Y CULTURA DE PAZ</t>
  </si>
  <si>
    <t>MAESTRÍA EN EDUCACIÓN FÍSICA</t>
  </si>
  <si>
    <t>MAESTRÍA EN EDUCACIÓN PARA LA INCLUSIÓN</t>
  </si>
  <si>
    <t>DOCTORADO EN EDUCACIÓN Y CULTURA AMBIENTAL</t>
  </si>
  <si>
    <t>MAESTRÍA EN TERRITORIO Y CULTURA</t>
  </si>
  <si>
    <t xml:space="preserve">FACULTAD INGENIERIA </t>
  </si>
  <si>
    <t>MAESTRÍA EN INGENIERIA AMBIENTAL</t>
  </si>
  <si>
    <t>MAESTRÍA EN ECOLOGÁA Y GESTIÓN DE ECOSISTEMAS ESTRATÉGICOS</t>
  </si>
  <si>
    <t>DOCTORADO EN AGROINDUSTRIA Y DESARROLLO AGRICULA SOSTENIBLE</t>
  </si>
  <si>
    <t>MAESTRÍA EN DERECHO PÚBLICO</t>
  </si>
  <si>
    <t xml:space="preserve">* Especializaciones equivalentes a Maestrias </t>
  </si>
  <si>
    <t xml:space="preserve">PROGRAMAS ACADEMICOS ACREDITADOS </t>
  </si>
  <si>
    <t>PROGRAMAS DE PREGRADO</t>
  </si>
  <si>
    <t>EDUCACION FORMAL</t>
  </si>
  <si>
    <t>NUMERO DE PROGRAMAS</t>
  </si>
  <si>
    <t>MUJERES</t>
  </si>
  <si>
    <t>HOMBRES</t>
  </si>
  <si>
    <t>NUMERO ESTUDIANTES</t>
  </si>
  <si>
    <t>PREGRADO</t>
  </si>
  <si>
    <t>NEIVA</t>
  </si>
  <si>
    <t>GARZON</t>
  </si>
  <si>
    <t>PITALITO</t>
  </si>
  <si>
    <t>LA PLATA</t>
  </si>
  <si>
    <t>A DISTANCIA</t>
  </si>
  <si>
    <t>POSTGRADOS</t>
  </si>
  <si>
    <t>DOCTORADO</t>
  </si>
  <si>
    <t>MAESTRIA</t>
  </si>
  <si>
    <t>ESPECIALIZACIONES</t>
  </si>
  <si>
    <t xml:space="preserve">ESPECIALIZACIONES MEDICOQUIRURJICAS </t>
  </si>
  <si>
    <t>PRIMER SEMETRE</t>
  </si>
  <si>
    <t>SEGUNDO SEMESTRE</t>
  </si>
  <si>
    <t>Número</t>
  </si>
  <si>
    <t>%</t>
  </si>
  <si>
    <t>PERIODO</t>
  </si>
  <si>
    <t>INDICADOR %</t>
  </si>
  <si>
    <r>
      <t>NUMERO ESTUDIANTES/NUMERO DOCENTE TCE</t>
    </r>
    <r>
      <rPr>
        <b/>
        <sz val="8"/>
        <color theme="1"/>
        <rFont val="Calibri"/>
        <family val="2"/>
        <scheme val="minor"/>
      </rPr>
      <t xml:space="preserve"> (2)</t>
    </r>
    <r>
      <rPr>
        <b/>
        <sz val="11"/>
        <color theme="1"/>
        <rFont val="Calibri"/>
        <family val="2"/>
        <scheme val="minor"/>
      </rPr>
      <t xml:space="preserve"> </t>
    </r>
  </si>
  <si>
    <r>
      <t xml:space="preserve">NUMERO ESTUDIANTES/NUMERO ADMINISTRATIVOS TCE </t>
    </r>
    <r>
      <rPr>
        <sz val="8"/>
        <color theme="1"/>
        <rFont val="Calibri"/>
        <family val="2"/>
        <scheme val="minor"/>
      </rPr>
      <t>(3)</t>
    </r>
  </si>
  <si>
    <t>NUMERO DOCENTES/NUMERO ADMINISTRATIVOS TCE</t>
  </si>
  <si>
    <r>
      <t>NUMERO ESTUDIANTES/TOTAL EMPLEADOS</t>
    </r>
    <r>
      <rPr>
        <sz val="8"/>
        <color theme="1"/>
        <rFont val="Calibri"/>
        <family val="2"/>
        <scheme val="minor"/>
      </rPr>
      <t>(4)</t>
    </r>
  </si>
  <si>
    <r>
      <t xml:space="preserve">NUMERO ADMITIDOS </t>
    </r>
    <r>
      <rPr>
        <b/>
        <sz val="8"/>
        <rFont val="Calibri"/>
        <family val="2"/>
        <scheme val="minor"/>
      </rPr>
      <t>(1)</t>
    </r>
    <r>
      <rPr>
        <b/>
        <sz val="11"/>
        <rFont val="Calibri"/>
        <family val="2"/>
        <scheme val="minor"/>
      </rPr>
      <t>/NUMERO INSCRITOS</t>
    </r>
  </si>
  <si>
    <t>(1) Para el cálculo de este indicador no se incluyen las reservas de cupos debidamente aprobadas para periodos posteriores.</t>
  </si>
  <si>
    <t>(2) Docentes de planta, docentes cátedra TCE . La cifra TCE de los docentes de Cátedra se calcula tomando el valor de horas contratada por semestre.</t>
  </si>
  <si>
    <t>(3) Personal administrativo de planta y contratado (servicios prestados y contratación externa).</t>
  </si>
  <si>
    <t>(4) Suma de docentes y administrativos en todas las modalidades de contratación en TCE</t>
  </si>
  <si>
    <t>TCE: Tiempo Completo Equivalente</t>
  </si>
  <si>
    <t xml:space="preserve">EVALUACION INDICADORES ACADEMICOS </t>
  </si>
  <si>
    <t xml:space="preserve">EGRESADOS Y GRADUADOS EN PREGRADO POR GENERO </t>
  </si>
  <si>
    <t>PROGRAMAS</t>
  </si>
  <si>
    <t>SEMESTRE I</t>
  </si>
  <si>
    <t>SEMESTRE II</t>
  </si>
  <si>
    <t>M</t>
  </si>
  <si>
    <t>H</t>
  </si>
  <si>
    <t>FAC. DE ECONOMIA Y ADMINISTRACIÓN</t>
  </si>
  <si>
    <t>Administración de Empresas - Neiva - Diurna</t>
  </si>
  <si>
    <t>Administración de Empresas - Neiva - Nocturna</t>
  </si>
  <si>
    <t>Administración de Empresas - Garzón - Nocturna</t>
  </si>
  <si>
    <t>Administración de Empresas - La Plata - Nocturna</t>
  </si>
  <si>
    <t>Administración de Empresas - Pitalito</t>
  </si>
  <si>
    <t>Contaduría Pública - Neiva - Diurna</t>
  </si>
  <si>
    <t>Contaduría Pública - Neiva - Nocturna</t>
  </si>
  <si>
    <t xml:space="preserve">Contaduría Pública - Garzón </t>
  </si>
  <si>
    <t xml:space="preserve">Contaduría Pública - La Plata </t>
  </si>
  <si>
    <t>Contaduría Pública - Pitalito</t>
  </si>
  <si>
    <t>Enfermería - Neiva</t>
  </si>
  <si>
    <t>Medicina - Neiva</t>
  </si>
  <si>
    <t>Ingeniería Agrícola - Neiva</t>
  </si>
  <si>
    <t>Ingeniería de Petróleos – Neiva</t>
  </si>
  <si>
    <t>Ingeniería Electrónica - Neiva</t>
  </si>
  <si>
    <t>Tecnología Desarrollo de Software</t>
  </si>
  <si>
    <t>Tecnología en Obras Civiles</t>
  </si>
  <si>
    <t xml:space="preserve">FACULTAD DE EDUCACION </t>
  </si>
  <si>
    <t>Lic. en Educación  Artística</t>
  </si>
  <si>
    <t xml:space="preserve">Lic. en Educ. Bás. Con énfasis en Humanidades, Lengua Extranjera  </t>
  </si>
  <si>
    <t>Lic. en Ciencias Naturales,  Física, Biología y Química</t>
  </si>
  <si>
    <t xml:space="preserve">Lic. en Educ. Bás. Con énfasis en Educ. Física, Recreación y Deportes </t>
  </si>
  <si>
    <t>Lic. en Educ. Bás. Con énfasis en Educ. Física, Recreación y Deportes -Pitalito</t>
  </si>
  <si>
    <t>Lic. en  lengua Castellana</t>
  </si>
  <si>
    <t>Licenciatura  en Matemáticas</t>
  </si>
  <si>
    <t>Licenciatura  en Pedagogía Infantil</t>
  </si>
  <si>
    <t>Comunicación Social y Periodismo - Neiva</t>
  </si>
  <si>
    <t>Psicología - Neiva</t>
  </si>
  <si>
    <t>Tecnología en Acuicultura Continental - Neiva</t>
  </si>
  <si>
    <t>Matematica Aplicada</t>
  </si>
  <si>
    <t>Física</t>
  </si>
  <si>
    <t>FACULTAD DE CIENCIAS JURÍDICAS Y POLÍTICAS</t>
  </si>
  <si>
    <t>Derecho</t>
  </si>
  <si>
    <t>Administración de Empresas</t>
  </si>
  <si>
    <t>Economia</t>
  </si>
  <si>
    <t>Administración Financiera</t>
  </si>
  <si>
    <t>Tecnologia en Gestion Financiera - Neiva</t>
  </si>
  <si>
    <t xml:space="preserve">TOTAL PREGRADO </t>
  </si>
  <si>
    <t>Fuente:   Estadísticas Siusco</t>
  </si>
  <si>
    <t>► EGRESADOS Y GRADUADOS DE POSTGRADO POR GENERO</t>
  </si>
  <si>
    <t>► INSCCRITOS, ADMITIDOS, MATRICULADOS EN POSTGRADO (%ABSORCION)</t>
  </si>
  <si>
    <t xml:space="preserve">► MATRICULADOS POSTGRADO POR NIVEL ACADEMICO, GENERO Y SEDE </t>
  </si>
  <si>
    <t>POSTGRADO</t>
  </si>
  <si>
    <t>SUB-TOTAL</t>
  </si>
  <si>
    <t xml:space="preserve">FAC. DE  ECONOMIA Y ADMINISTRACIÓN </t>
  </si>
  <si>
    <t xml:space="preserve">Especialización en  Alta Gerencia </t>
  </si>
  <si>
    <t>Especialización en  Gerencia de Mercadeo estratégico</t>
  </si>
  <si>
    <t>Esp. En Gerencia Tributaria</t>
  </si>
  <si>
    <t>Esp. En Gestion Financiera</t>
  </si>
  <si>
    <t>Esp. En Revisoria Fiscal y Auditoria</t>
  </si>
  <si>
    <t>FACULTAD CIENCIAS DE LA SALUD</t>
  </si>
  <si>
    <t>Esp. En Epidemiologia</t>
  </si>
  <si>
    <t>Especialización en Enfermeria Nefrología y Urología</t>
  </si>
  <si>
    <t>Especialización en Anestesiología y Reanimación *</t>
  </si>
  <si>
    <t>Especializaciòn en Cirugía General*</t>
  </si>
  <si>
    <t>Especializaciòn en Medicina Interna *</t>
  </si>
  <si>
    <t>Especializaciòn en Gineco obstetricia*</t>
  </si>
  <si>
    <t>Especializaciòn en  Pediatría *</t>
  </si>
  <si>
    <t xml:space="preserve">Especialización en Ingeniería Ambiental </t>
  </si>
  <si>
    <t>Maestría en ecología y Gestión de Ecosistemas estratégicos</t>
  </si>
  <si>
    <t>Doctorado en Agroindustria y Derarrollo Agricula Sostenible</t>
  </si>
  <si>
    <t>FAC. CIENCIAS DE LA EDUCACION</t>
  </si>
  <si>
    <t>Esp. En Creatividad y Comunicaciòn para la Docencia</t>
  </si>
  <si>
    <t>Esp. En Integraciòn educativa para la Discapacidad</t>
  </si>
  <si>
    <t>Especializaciòn en Pedagogìa de la Expresiòn Lùdica</t>
  </si>
  <si>
    <t>Maestría en Educación área de profundización,diseño, gestión y evaluación curricular</t>
  </si>
  <si>
    <t>Maestría en Educación área de profundización: Docencia e Investigacion Universitaria</t>
  </si>
  <si>
    <t>Mestría en Educación Cultura y paz</t>
  </si>
  <si>
    <t>Mestría en Educación Física</t>
  </si>
  <si>
    <t>Mestría en Didactica del Inglés</t>
  </si>
  <si>
    <t>Mestría en Educación para la  Inclusión</t>
  </si>
  <si>
    <t>Doctorado en Educación y Cultura Ambiental</t>
  </si>
  <si>
    <t>FAC. CIENCIAS SOCIALES Y HUMANAS</t>
  </si>
  <si>
    <t>Maestría en ConflictoTerritorio y Cultura</t>
  </si>
  <si>
    <t>FAC. CIENCIAS JURIDICAS Y POLITICAS</t>
  </si>
  <si>
    <t>Maestría en Derecho Público</t>
  </si>
  <si>
    <t>TOTAL POSTGRADOS</t>
  </si>
  <si>
    <t>TOTAL PREGRADO Y POSTGRADO</t>
  </si>
  <si>
    <t>HISTORICO ESTUDIANTES INSCRITOS, ADMITIDOS Y MATRICULADO EN PREGRADO POR PRIMERA VEZ EN NEIVA Y OTRAS SEDES</t>
  </si>
  <si>
    <t>FACULTADES Y PROGRAMAS</t>
  </si>
  <si>
    <t>ADMINISTRACIÓN DE EMPRESAS-DIURNO</t>
  </si>
  <si>
    <t>ADMINISTRACIÓN DE EMPRESAS-NOCTURNO</t>
  </si>
  <si>
    <t>ADMINISTRACIÓN DE EMPRESAS-NOCTURNO -GARZÓN</t>
  </si>
  <si>
    <t>ADMINISTRACIÓN DE EMPRESAS-NOCTURNO-LA PLATA</t>
  </si>
  <si>
    <t>ADMINISTRACIÓN DE EMPRESAS-NOCTURNO-PITALITO</t>
  </si>
  <si>
    <t>ADMINISTRACIÓN DE EMPRESAS-NOCTURNO-AIPE</t>
  </si>
  <si>
    <t>ADMINISTRACIÓN DE EMPRESAS-NOCTURNO-CAMPOALEGRE</t>
  </si>
  <si>
    <t>ADMINISTRACIÓN DE EMPRESAS-NOCTURNO-PAICOL</t>
  </si>
  <si>
    <t>ADMINISTRACIÓN DE EMPRESAS-NOCTURNO-ESPINAL</t>
  </si>
  <si>
    <t>ADMINISTRACIÓN FINANCIERA -CICLO PROFESIONAL-PROPIO</t>
  </si>
  <si>
    <t>ADMINISTRACIÓN FINANCIERA -CICLO PROFESIONAL – Garzón</t>
  </si>
  <si>
    <t>ADMINISTRACIÓN FINANCIERA -CICLO PROFESIONAL – LA Plata</t>
  </si>
  <si>
    <t>ADMINISTRACIÓN FINANCIERA -CICLO PROFESIONAL-Pitalito</t>
  </si>
  <si>
    <t>CONTADURIA PÚBLICA - DIURNO</t>
  </si>
  <si>
    <t>CONTADURIA PÚBLICA  - NOCTURNO</t>
  </si>
  <si>
    <t>CONTADURIA PÚBLICA - GARZÓN</t>
  </si>
  <si>
    <t>CONTADURIA PÚBLICA - LA PLATA</t>
  </si>
  <si>
    <t>CONTADURIA PÚBLICA -  PITALITO</t>
  </si>
  <si>
    <t>CONTADURIA PÚBLICA -  CAMPOALEGRE</t>
  </si>
  <si>
    <t>CONTADURIA PÚBLICA -ESPINAL</t>
  </si>
  <si>
    <t>ECONOMIA</t>
  </si>
  <si>
    <t>TECNOLOGÍA EN GESTIÓN FINANCIERA - PROPIO</t>
  </si>
  <si>
    <t>TECNOLOGÍA EN GESTIÓN FINANCIERA – Garzón</t>
  </si>
  <si>
    <t>TECNOLOGÍA EN GESTIÓN FINANCIERA – La Plata</t>
  </si>
  <si>
    <t>TECNOLOGÍA EN GESTIÓN FINANCIERA – Pitalito</t>
  </si>
  <si>
    <t>ENFERMERIA</t>
  </si>
  <si>
    <t>MEDICINA</t>
  </si>
  <si>
    <t>PSICOLOGÍA</t>
  </si>
  <si>
    <t>PSICOLOGÍA- LA PLATA</t>
  </si>
  <si>
    <t>FORMACIÓN UNIVERSITARIA EN ENFERMERIA - NEIVA</t>
  </si>
  <si>
    <t>FORMACIÓN UNIVERSITARIA EN ENFERMERIA - PITALITO</t>
  </si>
  <si>
    <t>INGENIERÍA AGRICOLA</t>
  </si>
  <si>
    <t>INGENIERÍA AGRICOLA- GARZÓN</t>
  </si>
  <si>
    <t>INGENIERÍA AGRICOLA – LA PLATA</t>
  </si>
  <si>
    <t>INGENIERÍA AGRICOLA – PITALITO</t>
  </si>
  <si>
    <t>INGENIERÍA DE PETRÓLEOS</t>
  </si>
  <si>
    <t>INGENIERÍA ELECTRÓNICA</t>
  </si>
  <si>
    <t>INGENIERÍA CIVIL</t>
  </si>
  <si>
    <t xml:space="preserve">INGENIERÍA DE DESARROLLO DE SOFTWARE </t>
  </si>
  <si>
    <t>TECNOLOGÍA ELECTRÓNICA</t>
  </si>
  <si>
    <t>ZOOTÉCNIA - PITALITO</t>
  </si>
  <si>
    <t>TECNOLOGÍA AGROPECUARIA - NEIVA</t>
  </si>
  <si>
    <t>TECNOLOGÍA AGROPECUARIA - AIPE</t>
  </si>
  <si>
    <t>TECNOLOGÍA EN OBRAS CIVILES - PROPIO</t>
  </si>
  <si>
    <t>TECNOLOGÍA EN OBRAS CIVILES – Garzón</t>
  </si>
  <si>
    <t>TECNOLOGÍA EN OBRAS CIVILES – La Plata</t>
  </si>
  <si>
    <t>TECNOLOGÍA EN OBRAS CIVILES – Pitalito</t>
  </si>
  <si>
    <t>TECNOLOGÍA EN DESARROLLO SOFTWARE – NEIVA</t>
  </si>
  <si>
    <t>TECNOLOGÍA EN DESARROLLO SOFTWARE – Garzón</t>
  </si>
  <si>
    <t>TECNOLOGÍA EN DESARROLLO SOFTWARE – La Plata</t>
  </si>
  <si>
    <t>TECNOLOGÍA EN DESARROLLO SOFTWARE– Pitalito</t>
  </si>
  <si>
    <t>ADMON DESARROLLO AGROINDUSTRIAL - NEIVA</t>
  </si>
  <si>
    <t>ADMON DESARROLLO AGROINDUSTRIAL - LA PLATA</t>
  </si>
  <si>
    <t>COMUNICACIÓN SOCIAL Y PERIODISMO</t>
  </si>
  <si>
    <t>COMUNICACIÓN SOCIAL Y PERIODISMO – PITALITO</t>
  </si>
  <si>
    <t>CIENCIAS DE LA INFORMACIÓN Y LA DOCUMENTACION</t>
  </si>
  <si>
    <t>DERECHO – DURNO</t>
  </si>
  <si>
    <t>DERECHO – NOCTURNO</t>
  </si>
  <si>
    <t>DERECHO – NOCTURNO PITALITO</t>
  </si>
  <si>
    <t>CIENCIAS POLÍTICAS</t>
  </si>
  <si>
    <t>TECNOLOGÍA EN ACUICULTURA CONTINENTAL</t>
  </si>
  <si>
    <t>TECNOLOGÍA EN ACUICULTURA CONTINENTAL - GARZÓN</t>
  </si>
  <si>
    <t>LICENCIATURA EN ADMON EDUCATIVA - NEIVA</t>
  </si>
  <si>
    <t>LICENCIATURA EN ADMON EDUCATIVA -GARZÓN</t>
  </si>
  <si>
    <t>LICENCIATURA EN ADMON EDUCATIVA -LA PLATA</t>
  </si>
  <si>
    <t>LICENCIATURA EN ADMON EDUCATIVA -PITALITO</t>
  </si>
  <si>
    <t>LICENCIATURA EN ARTE ESCENICO</t>
  </si>
  <si>
    <t>LICENCIATURA EN ARTES VISUALES</t>
  </si>
  <si>
    <t>LICENCIATURA EN BIOLOGIA YQUIMICA</t>
  </si>
  <si>
    <t>LICENCIATURA EN EDUCACIÓN FÍSICA</t>
  </si>
  <si>
    <t>LICENCIATURA EN LINGÜÍSTICA Y LITERATURA</t>
  </si>
  <si>
    <t>LICENCIATURA EN EDUCACIÓN FÍSICA -ESPINAL</t>
  </si>
  <si>
    <t>LICENCIATURA EN EDUCACIÓN FÍSICA -PITALITO</t>
  </si>
  <si>
    <t>LICENCIATURA EN EDUCACIÓN PRESCOLAR</t>
  </si>
  <si>
    <t>LICENCIATURA EN EDUCACIÓN PRESCOLAR-ESPINAL</t>
  </si>
  <si>
    <t>LICENCIATURA EN EDUCACIÓN INFANTIL INTEGRADA-NEIVA</t>
  </si>
  <si>
    <t>LICENCIATURA EN EDUCACIÓN INFANTIL INTEGRADA-AIPE</t>
  </si>
  <si>
    <t>LICENCIATURA EN ESPAÑOL Y COMUNICACIÓN EDUCATIVA</t>
  </si>
  <si>
    <t>LICENCIATURA EN LENGUAS MODERNAS</t>
  </si>
  <si>
    <t>LICENCIATURA EN MATEMÁTICAS Y FÍSICA</t>
  </si>
  <si>
    <t>LICENCIATURA EN MUSICA</t>
  </si>
  <si>
    <t>EDUCACIÓN PARA LA DEMOCRÁCIA</t>
  </si>
  <si>
    <t>LICENCIATURA  EN EDU. BASICA  CON ÉNFASIS EN HUMANIDADES LENGUA EXTRANJERA-INGLES-NEIVA</t>
  </si>
  <si>
    <t>LICENCIATURA  EN EDU. BASICA  CON ÉNFASIS EN HUMANIDADES LENGUA EXTRANJERA-INGLES-GARZÓN</t>
  </si>
  <si>
    <t>LICENCIATURA  EN EDU. BASICA  CON ÉNFASIS EN HUMANANIDADES LENGUA CASTELLANA</t>
  </si>
  <si>
    <t>LICENCIATURA  EN EDU. BASICA  CON ÉNFASIS EN HUMANANIDADES LENGUA CASTELLANA- GARZÓN</t>
  </si>
  <si>
    <t>LICENCIATURA  EN EDU. BASICA  CON ÉNFASIS EN HUMANANIDADES LENGUA CASTELLANA- PITALITO</t>
  </si>
  <si>
    <t>LIC. EN EDUCACIÓN BASICA  CON ÉNFASIS EN EDUCACIÓN FÍSICA RECREACION Y DEPORTE-NEIVA</t>
  </si>
  <si>
    <t>LIC. EN EDUCACIÓN BASICA  CON ÉNFASIS EN EDUCACIÓN FÍSICA RECREACION Y DEPORTE-GARZÓN</t>
  </si>
  <si>
    <t>LIC. EN EDUCACIÓN BASICA  CON ÉNFASIS EN EDUCACIÓN FÍSICA RECREACION Y DEPORTE-LA PLATA</t>
  </si>
  <si>
    <t>LIC. EN EDUCACIÓN BASICA  CON ÉNFASIS EN EDUCACIÓN FÍSICA RECREACION Y DEPORTE-PITALITO</t>
  </si>
  <si>
    <t xml:space="preserve">LICENCIATURA  EN EDU. EN CIENCIAS NATURALES ,FÍSICA, BIOLOGIA Y QUIMICA </t>
  </si>
  <si>
    <t>LICENCIATURA  EN EDUCACIÓN BASICA   EN EDUCACIÓN ARTISTICA Y CULTURAL</t>
  </si>
  <si>
    <t>LICENCIATURA  EN EDUCACIÓN BASICA  CON ÉNFASIS EN EDUCACIÓN ARTISTICA - PITALITO</t>
  </si>
  <si>
    <t>LICENCIATURA EN MATEMÁTICAS</t>
  </si>
  <si>
    <t>LICENCIATURA EN MATEMÁTICAS - GARZÓN</t>
  </si>
  <si>
    <t>LICENCIATURA EN MATEMÁTICAS – LA PLATA</t>
  </si>
  <si>
    <t>LICENCIATURA EN MATEMÁTICAS – PITALITO</t>
  </si>
  <si>
    <t>MATEMÁTICAS APLICADAS</t>
  </si>
  <si>
    <t>FÍSICA</t>
  </si>
  <si>
    <t>LICENCIATURA EN PEDAGOGIA INFANTIL</t>
  </si>
  <si>
    <t>LICENCIATURA EN PEDAGOGIA INFANTIL - GARZÓN</t>
  </si>
  <si>
    <t>LICENCIATURA EN PEDAGOGIA INFANTIL - LA PLATA</t>
  </si>
  <si>
    <t>LICENCIATURA EN PEDAGOGIA INFANTIL - PITALITO</t>
  </si>
  <si>
    <t>PROGRAMAS EN CONVENIO - DISTANCIA SEMIPRESENCIALES</t>
  </si>
  <si>
    <t>TECNOLOGÍA EN GESTIÓN BANCARIA Y FINANCIERA - NEIVA</t>
  </si>
  <si>
    <t>TECNOLOGÍA EN GESTIÓN BANCARIA Y FINANCIERA - GARZÓN</t>
  </si>
  <si>
    <t>TECNOLOGÍA EN GESTIÓN BANCARIA Y FINANCIERA - LA PLATA</t>
  </si>
  <si>
    <t>TECNOLOGÍA EN GESTIÓN BANCARIA Y FINANCIERA - PITALITO</t>
  </si>
  <si>
    <t>TECNOLOGÍA EN SISTEMAS DE INFORMACIÓN - NEIVA</t>
  </si>
  <si>
    <t>TECNOLOGÍA EN SISTEMAS DE INFORMACIÓN - GARZÓN</t>
  </si>
  <si>
    <t>TECNOLOGÍA EN SISTEMAS DE INFORMACIÓN - LA PLATA</t>
  </si>
  <si>
    <t>TECNOLOGÍA EN SISTEMAS DE INFORMACIÓN - PITALITO</t>
  </si>
  <si>
    <t>TECNOLOGÍA EN ELECTRÓNICA</t>
  </si>
  <si>
    <t>ADMINISTRACIÓN DE EMPRESAS AGROPACUARIAS - GARZÓN</t>
  </si>
  <si>
    <t>TECNOLOGÍA FORESTAL</t>
  </si>
  <si>
    <t>TECNOLOGÍA EN OBRAS CIVILES - NEIVA</t>
  </si>
  <si>
    <t>TECNOLOGÍA EN OBRAS CIVILES - GARZÓN</t>
  </si>
  <si>
    <t>TECNOLOGÍA EN OBRAS CIVILES - PITALITO</t>
  </si>
  <si>
    <t>SALUD OCUPACIONAL - NEIVA</t>
  </si>
  <si>
    <t>SALUD OCUPACIONAL - GARZÓN</t>
  </si>
  <si>
    <t>SALUD OCUPACIONAL - LA PLATA</t>
  </si>
  <si>
    <t>SALUD OCUPACIONAL - PITALITO</t>
  </si>
  <si>
    <t>TECNOLOGÍA EN OBRAS CIVILES - NEIVA -CONV.QUINDIO</t>
  </si>
  <si>
    <t>TECNOLOGÍA EN OBRAS CIVILES - GARZÓN-CONV.QUINDO</t>
  </si>
  <si>
    <t>ADMINISTRACIÓN FINANCIERA -MOCOA</t>
  </si>
  <si>
    <t>ADMINISTRACIÓN FINANCIERA -NEIVA</t>
  </si>
  <si>
    <t>ADMINISTRACIÓN FINANCIERA -RIVERA</t>
  </si>
  <si>
    <t>ADMINISTRACIÓN PÚBLICA  TERRITORIAL - MOCOA</t>
  </si>
  <si>
    <t>ADMINISTRACIÓN PÚBLICA  REGIONAL Y URBANA-NEIVA</t>
  </si>
  <si>
    <t>1992-1</t>
  </si>
  <si>
    <t>1992-2</t>
  </si>
  <si>
    <t>1993-1</t>
  </si>
  <si>
    <t>1993-2</t>
  </si>
  <si>
    <t>1994-1</t>
  </si>
  <si>
    <t>1994-2</t>
  </si>
  <si>
    <t>1995-1</t>
  </si>
  <si>
    <t>1995-2</t>
  </si>
  <si>
    <t>1996-1</t>
  </si>
  <si>
    <t>1996-2</t>
  </si>
  <si>
    <t>1997-1</t>
  </si>
  <si>
    <t>1997-2</t>
  </si>
  <si>
    <t>1998-1</t>
  </si>
  <si>
    <t>1998-2</t>
  </si>
  <si>
    <t>1999-1</t>
  </si>
  <si>
    <t>1999-2</t>
  </si>
  <si>
    <t>2000-1</t>
  </si>
  <si>
    <t>2000-2</t>
  </si>
  <si>
    <t>2001-1</t>
  </si>
  <si>
    <t>2001-2</t>
  </si>
  <si>
    <t>2002-1</t>
  </si>
  <si>
    <t>2002-2</t>
  </si>
  <si>
    <t>2003-1</t>
  </si>
  <si>
    <t>2003-2</t>
  </si>
  <si>
    <t>2004-1</t>
  </si>
  <si>
    <t>2004-2</t>
  </si>
  <si>
    <t>2005-1</t>
  </si>
  <si>
    <t>2005-2</t>
  </si>
  <si>
    <t>2006-1</t>
  </si>
  <si>
    <t>2006-2</t>
  </si>
  <si>
    <t>2007-1</t>
  </si>
  <si>
    <t>2007-2</t>
  </si>
  <si>
    <t>2008-1</t>
  </si>
  <si>
    <t>2008-2</t>
  </si>
  <si>
    <t>2009-1</t>
  </si>
  <si>
    <t>2009-2</t>
  </si>
  <si>
    <t>2010-1</t>
  </si>
  <si>
    <t>2010-2</t>
  </si>
  <si>
    <t>2011-1</t>
  </si>
  <si>
    <t>2011-2</t>
  </si>
  <si>
    <t>2012-1</t>
  </si>
  <si>
    <t>2012-2</t>
  </si>
  <si>
    <t>2013-1</t>
  </si>
  <si>
    <t>2013-2</t>
  </si>
  <si>
    <t>2014-1</t>
  </si>
  <si>
    <t>2014-2</t>
  </si>
  <si>
    <t>2015-1</t>
  </si>
  <si>
    <t>2015-2</t>
  </si>
  <si>
    <t>2016-1</t>
  </si>
  <si>
    <t>INS</t>
  </si>
  <si>
    <t>ADMI</t>
  </si>
  <si>
    <t>MATRI</t>
  </si>
  <si>
    <t>MATR</t>
  </si>
  <si>
    <t>INSC</t>
  </si>
  <si>
    <t>INSCR</t>
  </si>
  <si>
    <t xml:space="preserve"> </t>
  </si>
  <si>
    <t>CONSOLIDADO INSCRITOS, MATRICULADOS Y GRADUADOS</t>
  </si>
  <si>
    <t>ADMITIDOS</t>
  </si>
  <si>
    <t>MATRICULADOS POR PRIMERA VEZ</t>
  </si>
  <si>
    <t>%  DE ABSORCIÓN</t>
  </si>
  <si>
    <t>FACULTAD/PROGRAMA</t>
  </si>
  <si>
    <t>FACULTAD ECONOMÍA Y ADMINISTRACIÓN</t>
  </si>
  <si>
    <t>GARZON - ADMINISTRACIÓN DE EMPRESAS (NOCTURNA)</t>
  </si>
  <si>
    <t>LA PLATA - ADMINISTRACIÓN DE EMPRESAS (NOCTURNA)</t>
  </si>
  <si>
    <t>LA PLATA - CONTADURÍA PÚBLICA (NOCTURNA)</t>
  </si>
  <si>
    <t>NEIVA - ADMINISTRACIÓN DE EMPRESAS (DIURNA)</t>
  </si>
  <si>
    <t>NEIVA - ADMINISTRACIÓN DE EMPRESAS (NOCTURNA)</t>
  </si>
  <si>
    <t>NEIVA - ADMINISTRACIÓN FINANCIERA - CICLO PROFESIONAL - PROPIO</t>
  </si>
  <si>
    <t>NEIVA - CONTADURÍA PÚBLICA (DIURNA)</t>
  </si>
  <si>
    <t>NEIVA - CONTADURÍA PÚBLICA (NOCTURNA)</t>
  </si>
  <si>
    <t>NEIVA - ECONOMÍA</t>
  </si>
  <si>
    <t>PITALITO - ADMINISTRACIÓN DE EMPRESAS (NOCTURNA)</t>
  </si>
  <si>
    <t>PITALITO - CONTADURÍA PÚBLICA (DIURNA)</t>
  </si>
  <si>
    <t>PITALITO - CONTADURÍA PÚBLICA (NOCTURNA)</t>
  </si>
  <si>
    <t>FACULTAD DE EDUCACIÓN</t>
  </si>
  <si>
    <t>NEIVA - LICENCIATURA EN CIENCIAS NATURALES:FÍSICA, QUÍMICA Y BIOLOGÍA</t>
  </si>
  <si>
    <t>NEIVA - LICENCIATURA EN LENGUA CASTELLANA</t>
  </si>
  <si>
    <t>NEIVA - LICENCIATURA EN PEDAGOGÍA INFANTIL</t>
  </si>
  <si>
    <t>NEIVA - INGENIERÍA AGRÍCOLA</t>
  </si>
  <si>
    <t>GARZON - INGENIERÍA AGRÍCOLA</t>
  </si>
  <si>
    <t>LA PLATA - INGENIERÍA AGRÍCOLA</t>
  </si>
  <si>
    <t>NEIVA - INGENIERÍA DE PETRÓLEOS</t>
  </si>
  <si>
    <t>NEIVA - INGENIERÍA DE SOFTWARE</t>
  </si>
  <si>
    <t>NEIVA - INGENIERÍA ELECTRÓNICA</t>
  </si>
  <si>
    <t>PITALITO - INGENIERÍA AGRÍCOLA</t>
  </si>
  <si>
    <t>NEIVA - MATEMÁTICA APLICADA</t>
  </si>
  <si>
    <t>NEIVA - FISICA</t>
  </si>
  <si>
    <t>NEIVA - ENFERMERÍA</t>
  </si>
  <si>
    <t>NEIVA - MEDICÍNA</t>
  </si>
  <si>
    <t>FACULTAD CIENCIAS SOCIALES Y HUMANAS</t>
  </si>
  <si>
    <t>LA PLATA - PSICOLOGÍA</t>
  </si>
  <si>
    <t>NEIVA - COMUNICACIÓN SOCIAL Y PERIODÍSMO</t>
  </si>
  <si>
    <t>NEIVA - PSICOLOGÍA</t>
  </si>
  <si>
    <t>PITALITO - COMUNICACIÓN SOCIAL Y PERIODÍSMO</t>
  </si>
  <si>
    <t>NEIVA - DERECHO (DIURNA)</t>
  </si>
  <si>
    <t>NEIVA - DERECHO (NOCTURNA)</t>
  </si>
  <si>
    <t>NEIVA - CIENCIA POLÍTICA</t>
  </si>
  <si>
    <t>PITALITO - DERECHO</t>
  </si>
  <si>
    <t>FACULTAD ECONOMIA Y ADMINISTRACIÓN</t>
  </si>
  <si>
    <t>NEIVA - ESPECIALIZACIÓN EN ALTA GERENCIA</t>
  </si>
  <si>
    <t>NEIVA - ESPECIALIZACIÓN EN GERENCIA TRIBUTARIA</t>
  </si>
  <si>
    <t>NEIVA - ESPECIALIZACIÓN EN COMUNICACIÓN Y CREATIVIDAD PARA LA DOCENCIA</t>
  </si>
  <si>
    <t>NEIVA - ESPECIALIZACIÓN EN PEDAGOGÍA DE LA EXPRESIÓN LÚDICA</t>
  </si>
  <si>
    <t>NEIVA - MAESTRÍA EN EDUCACIÓN PARA LA INCLUSIÓN</t>
  </si>
  <si>
    <t>NEIVA - MAESTRÍA EN EDUCACIÓN Y CULTURA DE PAZ</t>
  </si>
  <si>
    <t>NEIVA - MAESTRÍA EN INGENIERÍA Y GESTION AMBIENTAL</t>
  </si>
  <si>
    <t>NEIVA - DOCTORADO EN AGROINDUSTRIA Y DESARROLLO AGRÍCOLA SOSTENIBLE</t>
  </si>
  <si>
    <t>NEIVA - ESPECIALIZACIÓN EN ANESTESIOLOGÍA Y REANIMACIÓN</t>
  </si>
  <si>
    <t>NEIVA - ESPECIALIZACIÓN EN CIRUGIA GENERAL</t>
  </si>
  <si>
    <t>NEIVA - ESPECIALIZACIÓN EN EPIDEMIOLOGÍA</t>
  </si>
  <si>
    <t>NEIVA - ESPECIALIZACIÓN EN MEDICÍNA INTERNA</t>
  </si>
  <si>
    <t>Mujeres</t>
  </si>
  <si>
    <t>Hombres</t>
  </si>
  <si>
    <t>NEIVA - LICENCIATURA EN EDUCACIÓN ARTÍSTICA Y CULTURAL</t>
  </si>
  <si>
    <t>NEIVA - LICENCIATURA EN INGLÉS</t>
  </si>
  <si>
    <t>NEIVA - LICENCIATURA EN MATEMÁTICAS</t>
  </si>
  <si>
    <t>NEIVA - TECNOLOGÍA EN DESARROLLO DE SOFTWARE</t>
  </si>
  <si>
    <t>NEIVA - FÍSICA</t>
  </si>
  <si>
    <t>FACULTAD DE CIENCIAS JURIDICAS Y POLÍTICAS</t>
  </si>
  <si>
    <t>MAESTRIA EN INGENIERÍA Y GESTION AMBIENTAL</t>
  </si>
  <si>
    <t>NEIVA - MAESTRIA EN DERECHO PÚBLICO</t>
  </si>
  <si>
    <t>SEDE NEIVA</t>
  </si>
  <si>
    <t>NIVEL ACADEMICO: TECNOLOGIA</t>
  </si>
  <si>
    <t>Programa</t>
  </si>
  <si>
    <t>Total</t>
  </si>
  <si>
    <t>TOTAL NIVEL TECNOLOGIA:</t>
  </si>
  <si>
    <t>NIVEL ACADEMICO: UNIVERSITARIA</t>
  </si>
  <si>
    <t xml:space="preserve">NEIVA - ADMINISTRACIÓN DE EMPRESAS (DIURNA)  </t>
  </si>
  <si>
    <t xml:space="preserve">NEIVA - ADMINISTRACIÓN DE EMPRESAS (NOCTURNA) </t>
  </si>
  <si>
    <t xml:space="preserve">NEIVA - INGENIERÍA DE SOFTWARE  </t>
  </si>
  <si>
    <t xml:space="preserve">NEIVA - DERECHO (DIURNA) </t>
  </si>
  <si>
    <t xml:space="preserve">NEIVA - DERECHO (NOCTURNA) </t>
  </si>
  <si>
    <t>TOTAL NIVEL UNIVERSITARIA:</t>
  </si>
  <si>
    <t xml:space="preserve">GARZON </t>
  </si>
  <si>
    <t xml:space="preserve">GARZON - TECNOLOGIA EN OBRAS CIVILES - PROPIO  </t>
  </si>
  <si>
    <t xml:space="preserve">GARZON - ADMINISTRACIÓN DE EMPRESAS (NOCTURNA) </t>
  </si>
  <si>
    <t xml:space="preserve">GARZON - CONTADURIA PÚBLICA (NOCTURNA) </t>
  </si>
  <si>
    <t xml:space="preserve">GARZON - INGENIERÍA AGRICOLA </t>
  </si>
  <si>
    <t xml:space="preserve">GARZON - LIC.EDU.BAS.ENF.HUMA.LENGUA EXTRANJERA-INGLES </t>
  </si>
  <si>
    <t xml:space="preserve">GARZON - LICENCIATURA EN PEDAGOGIA INFANTIL </t>
  </si>
  <si>
    <t xml:space="preserve">LA PLATA </t>
  </si>
  <si>
    <t xml:space="preserve">LA PLATA - ADMINISTRACIÓN DE EMPRESAS (NOCTURNA) </t>
  </si>
  <si>
    <t xml:space="preserve">LA PLATA - CONTADURIA PÚBLICA (NOCTURNA) </t>
  </si>
  <si>
    <t xml:space="preserve">LA PLATA - INGENIERÍA AGRICOLA  </t>
  </si>
  <si>
    <t xml:space="preserve">LA PLATA - PSICOLOGIA </t>
  </si>
  <si>
    <t xml:space="preserve">PITALITO </t>
  </si>
  <si>
    <t xml:space="preserve">PITALITO - ADMINISTRACIÓN DE EMPRESAS (NOCTURNA)  </t>
  </si>
  <si>
    <t xml:space="preserve">PITALITO - DERECHO  </t>
  </si>
  <si>
    <t>TOTAL ESTUDIANTES EN TECNOLOGIA</t>
  </si>
  <si>
    <t>TOTAL ESTUDIANTES EN NIVEL UNIVERSITARIO</t>
  </si>
  <si>
    <t>NIVEL ACADEMICO: ESPECIALIZACION</t>
  </si>
  <si>
    <t>Nota: * Especialzaciones equivalentes a Maestrias</t>
  </si>
  <si>
    <t>NIVEL ACADEMICO: MAESTRIA</t>
  </si>
  <si>
    <t xml:space="preserve">NEIVA - MAESTRIA CONFLICTO, TERRITORIO Y CULTURA </t>
  </si>
  <si>
    <t>NIVEL ACADEMICO: DOCTORADO</t>
  </si>
  <si>
    <t>TOTAL NIVEL ESPECIALIZACION</t>
  </si>
  <si>
    <t>TOTAL NIVEL MAESTRIA</t>
  </si>
  <si>
    <t xml:space="preserve">TOTAL ESTUDIANTES MATRICULADOS </t>
  </si>
  <si>
    <t>TOTAL NIVEL DOCTORADO</t>
  </si>
  <si>
    <t>PROGRAMA</t>
  </si>
  <si>
    <t>ESTRATOS</t>
  </si>
  <si>
    <t>Fuente: Siusco Estadística-Oficina de Planeación</t>
  </si>
  <si>
    <t>Nota : Se relacionan los inscritos de los programas en la sede de Neiva</t>
  </si>
  <si>
    <t>ADMINISTRACIÓN DE EMPRESAS (DIURNA)</t>
  </si>
  <si>
    <t>ADMINISTRACIÓN DE EMPRESAS (NOCTURNA)</t>
  </si>
  <si>
    <t>ADMINISTRACIÓN DE EMPRESAS (NOCTURNA) -LA PLATA</t>
  </si>
  <si>
    <t>ADMINISTRACIÓN DE EMPRESAS (NOCTURNA) -PITALITO</t>
  </si>
  <si>
    <t>ADMINISTRACIÓN FINANCIERA - CICLO PROFESIONAL - PROPIO</t>
  </si>
  <si>
    <t>INGENIERÍA DE SOFTWARE</t>
  </si>
  <si>
    <t>TECNOLOGIA EN DESARROLLO DE SOFTWARE</t>
  </si>
  <si>
    <t>LIC. ED. BASICA ENFASIS HUMA. LENGUA EXTRANJERA-INGLES</t>
  </si>
  <si>
    <t>LICENCIATURA EN LENGUA CASTELLANA</t>
  </si>
  <si>
    <t>COMUNICACION SOCIAL Y PERIODISMO</t>
  </si>
  <si>
    <t>PSICOLOGIA</t>
  </si>
  <si>
    <t>CIENCIA POLITICA</t>
  </si>
  <si>
    <t>DERECHO (DIURNA)</t>
  </si>
  <si>
    <t>DERECHO (NOCTURNA)</t>
  </si>
  <si>
    <t>DERECHO - PITALITO</t>
  </si>
  <si>
    <t>Estricto Puntaje</t>
  </si>
  <si>
    <t>Transferencias</t>
  </si>
  <si>
    <t>Comunidades Negras</t>
  </si>
  <si>
    <t>Comunidades Indigenas</t>
  </si>
  <si>
    <t>Desplazados por la Violencia</t>
  </si>
  <si>
    <t>Reinsertados de los Procesos de Paz</t>
  </si>
  <si>
    <t>Plan Excelencia</t>
  </si>
  <si>
    <t>Convenio escuelas normales (Neiva-Gigante)</t>
  </si>
  <si>
    <t>No identificado</t>
  </si>
  <si>
    <t>FACULTAD/PROGRAMA DE PREGRADO</t>
  </si>
  <si>
    <t>Semestre I</t>
  </si>
  <si>
    <t>Semestre II</t>
  </si>
  <si>
    <t>Administración de Empresas - Diurna</t>
  </si>
  <si>
    <t xml:space="preserve">Administración de Empresas - Nocturna </t>
  </si>
  <si>
    <t>Administración de Empresas - Garzón</t>
  </si>
  <si>
    <t>Administración de Empresas - La Plata</t>
  </si>
  <si>
    <t>Administración de Empresas - La Pitalito</t>
  </si>
  <si>
    <t>Contaduría Pública - Diurna</t>
  </si>
  <si>
    <t>Contaduría Pública - Nocturna</t>
  </si>
  <si>
    <t>Contaduría Pública - La Plata</t>
  </si>
  <si>
    <t>Contaduría Pública - Diurna Pitalito</t>
  </si>
  <si>
    <t>Contaduría Pública - Nocturna Pitalito</t>
  </si>
  <si>
    <t>Economía</t>
  </si>
  <si>
    <t>Administración Financiera - Ciclo Profesional</t>
  </si>
  <si>
    <t>Tecnología en Administración Financiera</t>
  </si>
  <si>
    <t>Enfermeria</t>
  </si>
  <si>
    <t>Medicina</t>
  </si>
  <si>
    <t>Ingeniería Agrícola - Garzón</t>
  </si>
  <si>
    <t>Ingeniería Agrícola - La Plata</t>
  </si>
  <si>
    <t>Ingeniería Agrícola - Pitalito</t>
  </si>
  <si>
    <t xml:space="preserve">Ingeniería de Petróleos </t>
  </si>
  <si>
    <t xml:space="preserve">Ingeniería Electrónica </t>
  </si>
  <si>
    <t xml:space="preserve">Ingeniería Civil </t>
  </si>
  <si>
    <t xml:space="preserve">Ingeniería de Desarrollo de Software </t>
  </si>
  <si>
    <t xml:space="preserve">Tecnología en Desarrollo de Software </t>
  </si>
  <si>
    <t>Tecnología en Obras Civiles- Garzón</t>
  </si>
  <si>
    <t xml:space="preserve">Licenciatura En Ciencias Naturales: Física, Química Y Biología  </t>
  </si>
  <si>
    <t xml:space="preserve">Licenciatura En Ingles  </t>
  </si>
  <si>
    <t xml:space="preserve">Licenciatura En Lengua Castellana  </t>
  </si>
  <si>
    <t xml:space="preserve">Licenciatura En Matemáticas  </t>
  </si>
  <si>
    <t xml:space="preserve">Licenciatura En Pedagogía Infantil  </t>
  </si>
  <si>
    <t>Licenciatura En Pedagogía Infantil -Garzón</t>
  </si>
  <si>
    <t>FAC. CIENCIAS HUMANAS Y SOCIALES</t>
  </si>
  <si>
    <t>Comunicación Social y Periodismo</t>
  </si>
  <si>
    <t>Comunicación Social y Periodismo Pitalito</t>
  </si>
  <si>
    <t xml:space="preserve">Psicología </t>
  </si>
  <si>
    <t>Psicología - La Plata</t>
  </si>
  <si>
    <t>Matemática Aplicada</t>
  </si>
  <si>
    <t>Tecnología en Acuicultura Continental *</t>
  </si>
  <si>
    <t>FACULTAD DE JURÍDICAS Y POLÍTICAS</t>
  </si>
  <si>
    <t>Ciencias Políticas</t>
  </si>
  <si>
    <t>Derecho – Diurno</t>
  </si>
  <si>
    <t>Derecho – Nocturno</t>
  </si>
  <si>
    <t>Derecho – Nocturno  Pitalito</t>
  </si>
  <si>
    <t xml:space="preserve">TOTAL MATRICULA EN PREGRADO </t>
  </si>
  <si>
    <t xml:space="preserve">* Programas terminales </t>
  </si>
  <si>
    <t xml:space="preserve">Fuente: Siusco Estadísticas </t>
  </si>
  <si>
    <t>FACULTAD/PROGRAMA DE POSGRADO</t>
  </si>
  <si>
    <t xml:space="preserve">Especialización en Alta Gerencia </t>
  </si>
  <si>
    <t>Especialización en Gerencia de Mercadeo estratégico</t>
  </si>
  <si>
    <t>Especialización en Gerencia Tributaria</t>
  </si>
  <si>
    <t>Especialización en Gestión Financiera</t>
  </si>
  <si>
    <t>Especialización en Revisoria Fiscal y Autiditoria</t>
  </si>
  <si>
    <t>Especialización en Epidemiologia</t>
  </si>
  <si>
    <t xml:space="preserve">Especialización en Enfermería -Cuidado Crìtico </t>
  </si>
  <si>
    <t>Especialización en Enfermería en Nefrológica y Uro lógica</t>
  </si>
  <si>
    <t>Especialización en Ingeniería Ambiental</t>
  </si>
  <si>
    <t>Maestría en Ingeniría y Gestión Ambiental</t>
  </si>
  <si>
    <t>Doctorado en Agroindustria y Desarrollo Agricola Sostenible</t>
  </si>
  <si>
    <t xml:space="preserve"> Maestría en Ecología y Gestión de los Ecosistemas Estratégicos </t>
  </si>
  <si>
    <t>Especialización en Creatividad y Comunicación para la Docencia</t>
  </si>
  <si>
    <t>Especialización en Integración educativa para la Discapacidad</t>
  </si>
  <si>
    <t>Especialización en Pedagogía de la Expresión Lúdica</t>
  </si>
  <si>
    <t>Maestría en Educación Área de profundización: Diseño Gestión y Evaluación Curricular</t>
  </si>
  <si>
    <t>Maestría en Educación Área de profundización: Docencia e investigacion universitaria</t>
  </si>
  <si>
    <t>Maestría en Educación para la Inclusión</t>
  </si>
  <si>
    <t>Maestría en Didactica del Inglés</t>
  </si>
  <si>
    <t xml:space="preserve">Maestría en Educación Física </t>
  </si>
  <si>
    <t>Maestría en Educación y Cultura para La Paz</t>
  </si>
  <si>
    <t>Maestría en Educación</t>
  </si>
  <si>
    <t>FACULTAD DE CIENCIAS EXACTAS Y NATURALES</t>
  </si>
  <si>
    <t>Maestría en Estudios Interdisciplianarios de la Complejidad</t>
  </si>
  <si>
    <t>FACULTAD DE CIENCIAS SOCIALE Y HUMANAS</t>
  </si>
  <si>
    <t xml:space="preserve">Maestría en Conflicto Territorio y Cultura </t>
  </si>
  <si>
    <t>FACULTAD DE CIENCIAS JURIDCAS Y POLITCAS</t>
  </si>
  <si>
    <t>Maestría en derecho público</t>
  </si>
  <si>
    <t>TOTAL MATRICULA DE PREGRADO Y POSGRADO (PROPIOS)</t>
  </si>
  <si>
    <t>TOTAL MATRICULA POSGRADO - PROPIOS</t>
  </si>
  <si>
    <t>* Especializaciones Clinicas equivalentes a Maestrias</t>
  </si>
  <si>
    <t xml:space="preserve">Especialización en Anestesiología y Reanimación* </t>
  </si>
  <si>
    <t>Especialización en Cirugía General*</t>
  </si>
  <si>
    <t>Especialización en Medicina Interna*</t>
  </si>
  <si>
    <t>Especialización en Ginecología y obstetricia*</t>
  </si>
  <si>
    <t>Especialización en Pediatría*</t>
  </si>
  <si>
    <t xml:space="preserve">MATRICUALDOS TOTAL EN EL PERIODO </t>
  </si>
  <si>
    <t xml:space="preserve">Medicina </t>
  </si>
  <si>
    <t>FACULTAD CIENCIAS DE EDUCACION</t>
  </si>
  <si>
    <t>Maestría en Educacion y Cultura para La Paz</t>
  </si>
  <si>
    <t>FACULTAD DECIENCIAS EXACTAS Y NATURALES</t>
  </si>
  <si>
    <t>Maestría en Estudios Interdisciplinarios de la Complejidad</t>
  </si>
  <si>
    <t>FACULTAD DECIENCIAS SOCIALES Y HUMANAS</t>
  </si>
  <si>
    <t>FACULTAD DECIENCIAS JURIDICAS Y POLITICAS</t>
  </si>
  <si>
    <t>Especialización en Anestesiología y Reanimación*</t>
  </si>
  <si>
    <t>TOTAL MATRICULA POSTGRADO - PROPIOS</t>
  </si>
  <si>
    <t>TOTAL PREGRADO Y POSGRADOS</t>
  </si>
  <si>
    <t>Programas</t>
  </si>
  <si>
    <t>Menores de 17</t>
  </si>
  <si>
    <t>17 Años</t>
  </si>
  <si>
    <t>18 Años</t>
  </si>
  <si>
    <t>19 Años</t>
  </si>
  <si>
    <t>20 Años</t>
  </si>
  <si>
    <t>21 Años</t>
  </si>
  <si>
    <t>22 Años</t>
  </si>
  <si>
    <t>23 Años</t>
  </si>
  <si>
    <t>24 Años</t>
  </si>
  <si>
    <t>25 Años</t>
  </si>
  <si>
    <t>26 - 28 Años</t>
  </si>
  <si>
    <t>29 - 30 Años</t>
  </si>
  <si>
    <t>&gt; 30 Años</t>
  </si>
  <si>
    <t>FACULTAD DE ECONOMIA Y ADMINISTRACION</t>
  </si>
  <si>
    <t>Administración de  Empresas – Diurna</t>
  </si>
  <si>
    <t xml:space="preserve">Admón.de Empresas  Nocturna </t>
  </si>
  <si>
    <t>Admon.de Empresas  Nocturna -Garzón</t>
  </si>
  <si>
    <t>Admon.de Empresas  Nocturna – La Plata</t>
  </si>
  <si>
    <t>Admon.de Empresas  Nocturna – Pitalito</t>
  </si>
  <si>
    <t>Contaduría Pública – Diurna</t>
  </si>
  <si>
    <t>Contaduría Pública-Nocturna</t>
  </si>
  <si>
    <t>Contaduría Pública-Nocturna – Garzón</t>
  </si>
  <si>
    <t>Contaduría Pública-Nocturna – La Plata</t>
  </si>
  <si>
    <t>Contaduría Pública-Nocturna – Pitalito</t>
  </si>
  <si>
    <t>Contaduría Pública-Diurna – Pitalito</t>
  </si>
  <si>
    <t xml:space="preserve">Economía </t>
  </si>
  <si>
    <t xml:space="preserve">Admon. Financiera -Ciclo Profesional </t>
  </si>
  <si>
    <t xml:space="preserve">Tecnología en Gestión Financiera </t>
  </si>
  <si>
    <t xml:space="preserve">Enfermería </t>
  </si>
  <si>
    <t>FACULTAD DE INGENIERIA</t>
  </si>
  <si>
    <t xml:space="preserve">Ingeniería Agrícola </t>
  </si>
  <si>
    <t>Ingeniería Agrícola  - Garzón</t>
  </si>
  <si>
    <t>Ingeniería Agrícola  -La Plata</t>
  </si>
  <si>
    <t>Ingeniería Agrícola  - Pitalito</t>
  </si>
  <si>
    <t>Ingeniería de Petróleos</t>
  </si>
  <si>
    <t>Ingeniería Electrónica</t>
  </si>
  <si>
    <t>Ingeniería Desarrollo de Software.</t>
  </si>
  <si>
    <t>Ingeniería Civil.</t>
  </si>
  <si>
    <t>Tecnología en Obras Civiles Garzón</t>
  </si>
  <si>
    <t>Tecnología en Desarrollo de Software</t>
  </si>
  <si>
    <t>Licenciatura  en Lengua Castellana</t>
  </si>
  <si>
    <t>Lic. en Lengua Extranjera – Garzón</t>
  </si>
  <si>
    <t>Lic. en Inglés</t>
  </si>
  <si>
    <t>Lic. en Educación Artística</t>
  </si>
  <si>
    <t xml:space="preserve">Lic.en Educación Física </t>
  </si>
  <si>
    <t xml:space="preserve">Lic.en Educación Física Recreación y  Deportes </t>
  </si>
  <si>
    <t>Licenciatura en  Matemáticas</t>
  </si>
  <si>
    <t>Lic. en Pedagogía Infantil – Garzón</t>
  </si>
  <si>
    <t>Comunicación Social y Periodismo -Pitalito</t>
  </si>
  <si>
    <t>Psicología</t>
  </si>
  <si>
    <t>Psicología- La plata</t>
  </si>
  <si>
    <t>Tecnología en Acuicultura Continental</t>
  </si>
  <si>
    <t xml:space="preserve">Derecho – Diurno </t>
  </si>
  <si>
    <t xml:space="preserve">Derecho – Nocturno </t>
  </si>
  <si>
    <t>Derecho – Nocturno Pitalito</t>
  </si>
  <si>
    <t>Esp. Alta Gerencia</t>
  </si>
  <si>
    <t>Esp.  Gerencia de Mercadeo estratégico</t>
  </si>
  <si>
    <t>Esp.  Gerencia Tributaria</t>
  </si>
  <si>
    <t>Especialización en Revisoria Fiscal y Auditoria</t>
  </si>
  <si>
    <t>Maestría  en ingeniería y Gestión Ambiental</t>
  </si>
  <si>
    <t>Mestria en Ecología y y Gestión de los Ecositemas Estrategicos</t>
  </si>
  <si>
    <t>Especialización en anestesiología y reanimación</t>
  </si>
  <si>
    <t>Especialización en cirugía general</t>
  </si>
  <si>
    <t>Especialización en medicina interna</t>
  </si>
  <si>
    <t>Especialización en pediatría</t>
  </si>
  <si>
    <t>Especialización ginecología y obstetricia</t>
  </si>
  <si>
    <t>Especializacion en Enfermeria Cuidado Crítico</t>
  </si>
  <si>
    <t>Especialización de enfermería en nefrológica y urologica</t>
  </si>
  <si>
    <t>Especialización en epidemiologia</t>
  </si>
  <si>
    <t>Maestría en epidemiologia</t>
  </si>
  <si>
    <t>Especialización en comunicación y creatividad para la docencia</t>
  </si>
  <si>
    <t>Especialización en pedagogía de la expresión lúdica</t>
  </si>
  <si>
    <t>Maestría en educación área de profundización: diseño, gestión y evaluación curricular</t>
  </si>
  <si>
    <t>Maestría en educación área de profundización: Investigación Universitaria</t>
  </si>
  <si>
    <t>Maestría Educacion y cultura de Paz</t>
  </si>
  <si>
    <t>Maestría en Educacion para la Inclusión</t>
  </si>
  <si>
    <t>Maestría en Educacion Física</t>
  </si>
  <si>
    <t>Maestría en Conflicto Territorio y Cultura.</t>
  </si>
  <si>
    <t>Licenciatura en Lengua Extranjera- Inglés</t>
  </si>
  <si>
    <t>Lic. en Ciencias Naturales , Fisica, Biologia y Quimica</t>
  </si>
  <si>
    <t>Esp.  Gerencia Financiera</t>
  </si>
  <si>
    <t>Esp.  Revisoria Fiscal y Auditoria</t>
  </si>
  <si>
    <t>Maestría en Ecollgía y Gestión de Ecosistemas Estratégicos</t>
  </si>
  <si>
    <t xml:space="preserve">Maestría en epidemiologia </t>
  </si>
  <si>
    <t>Maestría en educación área de profundización: Docencia Investigación Universitaria</t>
  </si>
  <si>
    <t>Maestría en Estudios interdisciplinarios de la Complejidad</t>
  </si>
  <si>
    <t>DEPARTAMENTOS</t>
  </si>
  <si>
    <t>Administración Empresas -Diurna</t>
  </si>
  <si>
    <t>Administración de Empresas - Nocturna</t>
  </si>
  <si>
    <t>Contaduría Pública Diurna</t>
  </si>
  <si>
    <t>Contaduría Pública Nocturna</t>
  </si>
  <si>
    <t>Tec. Gestión  Financiera</t>
  </si>
  <si>
    <t>Ingeniería Agrícola</t>
  </si>
  <si>
    <t>Ingeniería Civil</t>
  </si>
  <si>
    <t>Ingeniería de Sotfware</t>
  </si>
  <si>
    <t>Tec. en Desrrollo de Software</t>
  </si>
  <si>
    <t>Tec. en Obras Civiles</t>
  </si>
  <si>
    <t>Lic. Educación Artística</t>
  </si>
  <si>
    <t>Lic. Educación Ambiental</t>
  </si>
  <si>
    <t>Licenciatura en  ingles</t>
  </si>
  <si>
    <t>Lic. Educación Física y Deportes</t>
  </si>
  <si>
    <t xml:space="preserve">Lic. Lengua castellana </t>
  </si>
  <si>
    <t>Licenciatura en Matemáticas</t>
  </si>
  <si>
    <t>Lic. En Pedagogía Infantil</t>
  </si>
  <si>
    <t>Tec. Acuicultura Continental</t>
  </si>
  <si>
    <t>Enfermería</t>
  </si>
  <si>
    <t>Comunicación Social</t>
  </si>
  <si>
    <t>Derecho Diurno</t>
  </si>
  <si>
    <t>Derecho Nocturno</t>
  </si>
  <si>
    <t>ACEVEDO</t>
  </si>
  <si>
    <t>AGRADO</t>
  </si>
  <si>
    <t>AIPE</t>
  </si>
  <si>
    <t>ALGECIRAS</t>
  </si>
  <si>
    <t>ALTAMIRA</t>
  </si>
  <si>
    <t>BARAYA</t>
  </si>
  <si>
    <t>CAMPOALEGRE</t>
  </si>
  <si>
    <t>COLOMBIA</t>
  </si>
  <si>
    <t>ELIAS</t>
  </si>
  <si>
    <t>GIGANTE</t>
  </si>
  <si>
    <t>GUADALUPE</t>
  </si>
  <si>
    <t>HOBO</t>
  </si>
  <si>
    <t>IQUIRA</t>
  </si>
  <si>
    <t>ISNOS</t>
  </si>
  <si>
    <t>LA ARGENTINA</t>
  </si>
  <si>
    <t>NATAGA</t>
  </si>
  <si>
    <t>OPORAPA</t>
  </si>
  <si>
    <t>PAICOL</t>
  </si>
  <si>
    <t>PALERMO</t>
  </si>
  <si>
    <t>PALESTINA</t>
  </si>
  <si>
    <t>PITAL</t>
  </si>
  <si>
    <t>RIVERA</t>
  </si>
  <si>
    <t>SALADOBLANCO</t>
  </si>
  <si>
    <t>SAN AGUSTIN</t>
  </si>
  <si>
    <t>SANTA MARIA</t>
  </si>
  <si>
    <t>SUAZA</t>
  </si>
  <si>
    <t>TARQUI</t>
  </si>
  <si>
    <t>TELLO</t>
  </si>
  <si>
    <t>TERUEL</t>
  </si>
  <si>
    <t>TESALIA</t>
  </si>
  <si>
    <t>TIMANA</t>
  </si>
  <si>
    <t>VILLAVIEJA</t>
  </si>
  <si>
    <t>YAGUARA</t>
  </si>
  <si>
    <t>MUNICIPIOS</t>
  </si>
  <si>
    <t>AMAZONAS</t>
  </si>
  <si>
    <t>ANTIOQUIA</t>
  </si>
  <si>
    <t>BOGOTA</t>
  </si>
  <si>
    <t>BOLIVAR</t>
  </si>
  <si>
    <t>BOYACA</t>
  </si>
  <si>
    <t>CALDAS</t>
  </si>
  <si>
    <t>CAQUETA</t>
  </si>
  <si>
    <t>CASANARE</t>
  </si>
  <si>
    <t>CAUCA</t>
  </si>
  <si>
    <t>CESAR</t>
  </si>
  <si>
    <t>CHOCO</t>
  </si>
  <si>
    <t>CORDOBA</t>
  </si>
  <si>
    <t>CUNDINAMARCA</t>
  </si>
  <si>
    <t>HUILA</t>
  </si>
  <si>
    <t>LA GUAJIRA</t>
  </si>
  <si>
    <t>MAGDALENA</t>
  </si>
  <si>
    <t>META</t>
  </si>
  <si>
    <t>NARIÑO</t>
  </si>
  <si>
    <t>NORTE DE SANTANDER</t>
  </si>
  <si>
    <t>PUTUMAYO</t>
  </si>
  <si>
    <t>QUINDIO</t>
  </si>
  <si>
    <t>RISARALDA</t>
  </si>
  <si>
    <t>SANTANDER</t>
  </si>
  <si>
    <t>SUCRE</t>
  </si>
  <si>
    <t>TOLIMA</t>
  </si>
  <si>
    <t>VALLE DEL CAUCA</t>
  </si>
  <si>
    <t>VICHADA</t>
  </si>
  <si>
    <t>DESCONICIDO</t>
  </si>
  <si>
    <t>ATLANTICO</t>
  </si>
  <si>
    <t>FACULTAD/ PROGRAMAS</t>
  </si>
  <si>
    <t>MATRICULA TOTAL DE  PREGRADO EN  NEIVA</t>
  </si>
  <si>
    <t>ADMINISTRACIÓN DE EMPRESAS -DIURNO</t>
  </si>
  <si>
    <t>CONTADURIA PÚBLICA - NOCTURNO</t>
  </si>
  <si>
    <t>CONTADURIA PÚBLICA -DIURNO</t>
  </si>
  <si>
    <t>ECONOMÍA</t>
  </si>
  <si>
    <t>ADMINISTRACIÓN FINANCIERA-CICLO PROFESIONAL</t>
  </si>
  <si>
    <t xml:space="preserve">TECNOLOGÍA EN GESTIÓN FINANCIERA </t>
  </si>
  <si>
    <t>ENFERMERÍA</t>
  </si>
  <si>
    <t>MEDICÍNA</t>
  </si>
  <si>
    <t>FORMACION UNIVERSITARIA EN ENFERMERÍA</t>
  </si>
  <si>
    <t>INGENIERÍA AGRÍCOLA</t>
  </si>
  <si>
    <t xml:space="preserve">INGENIERÍA ELECTRÓNICA </t>
  </si>
  <si>
    <t>INGENIERÍA CIVÍL</t>
  </si>
  <si>
    <t>INGENIERÍA DE DESARROLLO DE SOFTWARE</t>
  </si>
  <si>
    <t>TECNOLOGÍA EN DESARROLLO DE SOFTWARE - PROPIO</t>
  </si>
  <si>
    <t>TECNOLOGÍA AGROPECUARIA</t>
  </si>
  <si>
    <t>ADMON DESARROLLO AGROINDUSTRIAL</t>
  </si>
  <si>
    <t>COMUNICACIÓN SOCIAL Y PERIODÍSMO</t>
  </si>
  <si>
    <t>DERECHO( DIURNO)</t>
  </si>
  <si>
    <t>DERECHO (NOCTURNO)</t>
  </si>
  <si>
    <t>CIENCIA POLÍTICA</t>
  </si>
  <si>
    <t>MATEMÁTICAS APLICADA</t>
  </si>
  <si>
    <t>LICENCIATURA  EN EDU. BASICA  CON ENFASIS EN HUMANIDADES LENGUA EXTRANJERA-INGLES</t>
  </si>
  <si>
    <t>LICENCIATURA  EN EDU. BASICA  CON ENFASIS EN HUMANANIDADES LENGUA CASTELLANA</t>
  </si>
  <si>
    <t>LIC. EN EDUCACIÓN BASICA  CON ENFASIS EN EDUCACIÓN FÍSICA RECREACION Y DEPORTE</t>
  </si>
  <si>
    <t>LICENCIATURA  EN EDU. BASICA  CON ENFASIS EN CIENCIAS NATURALES Y EDUCACIÓN  AMBIENTAL</t>
  </si>
  <si>
    <t>LICENCIATURA  EN EDUCACIÓN BASICA  CON ENFASIS EN EDUCACIÓN ARTISTICA</t>
  </si>
  <si>
    <t>LIC EN ADMINISTRACIÓN EDUCATIVA - DISTANCIA</t>
  </si>
  <si>
    <t>LIC EN ADMINISTRACIÓN EDUCATIVA -PRESENCIAL</t>
  </si>
  <si>
    <t>LICENCIATURA  EN EDUCACIÓN FÍSICA</t>
  </si>
  <si>
    <t>LICENCIATURA  EN ESPAÑOL Y COMUNICACIÓN EDUCATIVA</t>
  </si>
  <si>
    <t>LICENCIATURA  EN MATEMÁTICAS Y FÍSICA</t>
  </si>
  <si>
    <t>LICENCIATURA EN BIOLOGIA Y QUIMICA</t>
  </si>
  <si>
    <t>LICENCIATURA EN EDUCACIÓN PARA LA DEMOCRACIA</t>
  </si>
  <si>
    <t>LICENCIATURA  EN ARTE ESCÉNICO</t>
  </si>
  <si>
    <t>LICENCIATURA  EN MÚSICA</t>
  </si>
  <si>
    <t>LICENCIATUA EN EDUCACIÓN INFANTIL INTEGRADA</t>
  </si>
  <si>
    <t>LICENCIATURA EN EDUCACIÓN PREESCOLAR</t>
  </si>
  <si>
    <t>LIC. EN LINGÜÍSTICA Y LITERATURA</t>
  </si>
  <si>
    <t xml:space="preserve"> PROGRAMAS</t>
  </si>
  <si>
    <t>MATRICULA TOTAL EN PREGRADO OTRAS SEDES</t>
  </si>
  <si>
    <t>ADMINISTRACIÓN DE EMPRESAS</t>
  </si>
  <si>
    <t>CONTADURIA PÚBLICA</t>
  </si>
  <si>
    <t>ACUICULTURA CONTINENTAL</t>
  </si>
  <si>
    <t>LICENCIATURA EN EDUCACIÓN CON ENFASIS EN HUMANIDADES Y LENGUA EXTRANJERA</t>
  </si>
  <si>
    <t>LICENCIATURA EN  PEDAGOGIA INFANTIL</t>
  </si>
  <si>
    <t>LIC. EN ADMINISTRACIÓN EDUCATIVA</t>
  </si>
  <si>
    <t>TECNOLOGÍA EN OBRAS CIVILES</t>
  </si>
  <si>
    <t>LIC. EN EDUCACIÓN FÍSICA</t>
  </si>
  <si>
    <t>ZOOTECNIA</t>
  </si>
  <si>
    <t>LICENCIATURA EN EDUCACIÓN CON ENFASIS EN EDUCACIÓN FÍSICA RECREACION Y DEPORTE</t>
  </si>
  <si>
    <t>LIC EN ADMINISTRACIÓN EDUCATIVA</t>
  </si>
  <si>
    <t>LIC EN PEDAGOGIA INFANTIL</t>
  </si>
  <si>
    <t>DERECHO</t>
  </si>
  <si>
    <t>ADMINISTRACIÓN FINANCIERA</t>
  </si>
  <si>
    <t>ESPAÑOL Y COMUNICACIÓN EDUCATIVA</t>
  </si>
  <si>
    <t>LIC. EN EDUCACIÓN INFANTIL INTEGRADA</t>
  </si>
  <si>
    <t>ESPINAL</t>
  </si>
  <si>
    <t>LIC EN EDUCACIÓN FÍSICA</t>
  </si>
  <si>
    <t>LI EN EDUCACIÓN PREESCOLAR</t>
  </si>
  <si>
    <t>FLORENCIA</t>
  </si>
  <si>
    <t>TECNOLOGÍA EN GESTIÓN  FINANCIERA</t>
  </si>
  <si>
    <t>CIENCIAS DE LA INFORMACION Y LA DOCUMENTACION</t>
  </si>
  <si>
    <t>TECNOLOGÍA EN GESTIÓN BANCARIA Y FINANCIERA</t>
  </si>
  <si>
    <t>SALUD OCUPACIONAL</t>
  </si>
  <si>
    <t>TECNOLOGÍA EN OBRAS CIVILES- TOLIMA</t>
  </si>
  <si>
    <t>TECNOLOGÍA EN OBRAS CIVILES -QUINDIO</t>
  </si>
  <si>
    <t>TECNOLOGÍA EN SISTEMAS DE INFORMACION</t>
  </si>
  <si>
    <t xml:space="preserve">TECNOLOGÍA EN ELECTRONICA </t>
  </si>
  <si>
    <t>TECNOLOGÍA EN ADMINISTRACIÓN MUNICIPAL</t>
  </si>
  <si>
    <t>ADMINISTRACIÓN PÚBLICA  REGIONAL Y URBANA -CON-ESAP NEIVA</t>
  </si>
  <si>
    <t>LIC EN EDUCACIÓN BASICA PRIMARIA CONV.QUINDIO</t>
  </si>
  <si>
    <t>OTRAS SEDES</t>
  </si>
  <si>
    <t>ADMON DE EMPRESAS AGROPECUARIAS</t>
  </si>
  <si>
    <t>TECNOLOGÍA EN ADMON FINANCIERA</t>
  </si>
  <si>
    <t>TECNOLOGÍA EN ADMINISTRACIÓN FINANCIERA</t>
  </si>
  <si>
    <t>OBRAS CIVILES</t>
  </si>
  <si>
    <t>LIC EN EDUCACIÓN BASICA PRIMARIA - CONV-QUINDIO</t>
  </si>
  <si>
    <t>TEC EN ADMINISTRACIÓN MUNICIPAL - RIVERA</t>
  </si>
  <si>
    <t>ADMON FINANCIERA</t>
  </si>
  <si>
    <t xml:space="preserve">TOTAL POSGRADO </t>
  </si>
  <si>
    <t>FAC. DE ECONOMÍA Y ADMINISTRACIÓN</t>
  </si>
  <si>
    <t>ESPECIALIZACIÓN EN ALTA GERENCIA - FLORENCIA</t>
  </si>
  <si>
    <t>ESPECIALIZACIÓN EN MERCADEO ESTRATEGICO</t>
  </si>
  <si>
    <t>ESPECIALIZACIÓN EN GERENCIA TRIBUTARIA- GARZÓN</t>
  </si>
  <si>
    <t>ESPECIALIZACIÓN EN GESTIÓN DEL DESARROLLO REGIONAL</t>
  </si>
  <si>
    <t>ESP. GESTIÓN DEL DESARROLLO REGIONAL - PITALITO</t>
  </si>
  <si>
    <t>ESP. EN GESTIÓN DEL DESARROLLO REGIONAL - MOCOA</t>
  </si>
  <si>
    <t>ESP. EN PROYECTOS DE INVERSIÒN</t>
  </si>
  <si>
    <t>ESP. EN PROYECTOS DE INVERSIÒN - MOCOA</t>
  </si>
  <si>
    <t xml:space="preserve">ESPECIALIZACIÓN EN GESTIÓN FINANCIERA </t>
  </si>
  <si>
    <t xml:space="preserve">ESPECIALIZACIÓN EN REVISORÍA FISCAL Y AUDITORÍA </t>
  </si>
  <si>
    <t>ESP. EN GERONTOLOGIA ATENCIION AL ANCIANO</t>
  </si>
  <si>
    <t>ESP. EN GERENCIA DE SERVICIOS DE SALUD Y SEG SOCIAL</t>
  </si>
  <si>
    <t>ESP. EN GERENCIA DE SERVICIOS DE SALUD Y SEG SOCIAL-PITALITO</t>
  </si>
  <si>
    <t>ESPECIALIZACIÓN EN PSICOLOGÍA DE LA SALUD</t>
  </si>
  <si>
    <t>ESP.EN GERENCIA DE SALUD FAMILIAR E INTEGRAL</t>
  </si>
  <si>
    <t>ESP. EN ANESTESIOLOGÍA Y REANIMACIÓN</t>
  </si>
  <si>
    <t>ESPECIALIZACIÓN EN CIRUGIA GENERAL</t>
  </si>
  <si>
    <t>ESP. EN GINECO-OBSTETRÍCIA</t>
  </si>
  <si>
    <t>ESPECIALIZACIÓN EN MEDICÍNA INTERNA</t>
  </si>
  <si>
    <t>ESPECIALIZACIÓN EN PEDIATRIA</t>
  </si>
  <si>
    <t>ESPECIALIZACIÓN EN NEFROLOGIA Y UROLOGIA</t>
  </si>
  <si>
    <t>ESPECIALIZACIÓN EN CUIDADO CRITICO</t>
  </si>
  <si>
    <t>ESPECIALIZACIÓN EN SALUD OCUPACIONAL</t>
  </si>
  <si>
    <t>MAESTRÍA EN EPIDEMIOLOGIA</t>
  </si>
  <si>
    <t>ESPECIALIZACIÓN EN INGENIERA AMBIENTAL</t>
  </si>
  <si>
    <t>ESPECIALIZACIÓN EN INGENIERÍA DE LA IRRIGACION</t>
  </si>
  <si>
    <t>MAESTRÍA EN ECOLOGIA Y GESTIÓN DE ECOSISTEMAS ESTRATEGICOS - NEIVA</t>
  </si>
  <si>
    <t>MAESTRÍA EN INGENIERÍA Y GESTIÓN AMBIENTAL</t>
  </si>
  <si>
    <t>DOCTORADO EN AGROINDUSTRIA Y DESARROLLO AGRICOLA SOSTENIBLE</t>
  </si>
  <si>
    <t>ESP. EN DIDACTICA DEL INGLES</t>
  </si>
  <si>
    <t>ESP. EN PLANEACION DEL DESARROLLO EDUCATIVO Y CULTURAL</t>
  </si>
  <si>
    <t>ESP. EN DESARROLLO HUMANOY EDUCACIÓN SEXUAL</t>
  </si>
  <si>
    <t>ESP. EN DESARROLLO HUMANOY EDUCACIÓN SEXUAL-FLORENCIA</t>
  </si>
  <si>
    <t>ESP. EN DOCENCIA DELAS CIENCIAS SOCIALES</t>
  </si>
  <si>
    <t>ESP. EN  DOCENCIA DE LA EDUCACIÓN  FÍSICA</t>
  </si>
  <si>
    <t>ESP. EN PEDAGOGIA DE LA CREACIÒN LITERARIA</t>
  </si>
  <si>
    <t>ESP. EN PEDAGOGIA DE LA EXPRESION LUDICA</t>
  </si>
  <si>
    <t>ESP. EN PEDAGOGIA DE LA EXPRESION LUDICA - PITALITO</t>
  </si>
  <si>
    <t>ESP. EN CREATIVIDAD Y COMUNICACIÓN PARA LA DOCENCIA</t>
  </si>
  <si>
    <t>ESP. EN CREATIVIDAD Y COMUNICACIÓN PARA LA DOCENCIA -GIGANTE</t>
  </si>
  <si>
    <t>ESP. EN CREATIVIDAD Y COMUNICACIÓN PARA LA DOCENCIA -FLORENCIA</t>
  </si>
  <si>
    <t>ESP. EN CREATIVIDAD Y COMUNICACIÓN PARA LA DOCENCIA -DONCELLO</t>
  </si>
  <si>
    <t>ESP. EN CREATIVIDAD Y COMUNICACIÓN PARA LA DOCENCIA -LA PLATA</t>
  </si>
  <si>
    <t>ESP. EN CREATIVIDAD Y COMUNICACIÓN PARA LA DOCENCIA - FLORENCIA</t>
  </si>
  <si>
    <t>ESP. EN INTEGRACION EDUCATIVA PARA LA DISCAPACIDAD</t>
  </si>
  <si>
    <t>ESP. EN PEDAGOGIA SISTEMICA Y DE LOS SISTEMAS DINAMICOS-NEIVA</t>
  </si>
  <si>
    <t>ESP. EN PEDAGOGIA SISTEMICA Y DE LOS SISTEMAS DINAMICOS-PITALITO</t>
  </si>
  <si>
    <t>ESP. EN PEDAGOGIA SISTEMICA Y DE LOS SISTEMAS DINAMICOS-GARZON</t>
  </si>
  <si>
    <t>ESP. EN PEDAGOGIA SISTEMICA Y DE LOS SISTEMAS DINAMICOS-LA PLATA</t>
  </si>
  <si>
    <t>MAESTRÍA EN EDUCACIÓN AREA DE PROFUNDIZACION, DISEÑO GESTIÓN Y EVALUACION CURRICULAR - NEIVA</t>
  </si>
  <si>
    <t>MAESTRÍA EN EDUCACIÓN EN INGLES - NEIVA -CONV.UNICALDAS</t>
  </si>
  <si>
    <t>MAESTRÍA EN EDUCACIÓN Y CULTURA PARA LA PAZ</t>
  </si>
  <si>
    <t>MAESTRÍA EN EDUCACIÓN PARA LA INCLUSION</t>
  </si>
  <si>
    <t xml:space="preserve">MAESTRÍA EN EDUCACIÓN AREA DE PROFUNDIZACION:DOCENCIA E INVESTIGACION UNIVERSITARIA  </t>
  </si>
  <si>
    <t>MAESTRÍA EN EDUCACIÓN</t>
  </si>
  <si>
    <t xml:space="preserve">DOCTORADO EN EDUCACIÓN Y CULTURA AMBIENTAL </t>
  </si>
  <si>
    <t>MAESTRÍA EN ESTUDIOS INTERDISCIPLINARIOS DE LA COMPLEJIDAD</t>
  </si>
  <si>
    <t>MAESTRÍA EN CONFLICTO TERRITORIO Y CULTURA</t>
  </si>
  <si>
    <t>FACULTAD DE CIENCIAS JURIDICAS Y POLITICAS</t>
  </si>
  <si>
    <t xml:space="preserve">NEIVA - MAESTRÍA EN DERECHO PUBLICO </t>
  </si>
  <si>
    <t xml:space="preserve"> POSGRADOS EN CONVENIO</t>
  </si>
  <si>
    <t>ESPECIALIZACIÓN EN ADMON FINANCIERA CONVENIO EAN</t>
  </si>
  <si>
    <t>ESP. EN REVISORIA FISCALY AUDITORIA EXTERNA</t>
  </si>
  <si>
    <t>ESPECIALIZACIÓN EN NEGOCIOS Y FINANZAS INTERNACIONALES - CONVENIO - EAN</t>
  </si>
  <si>
    <t>MAESTRÍA EN ADMINISTRACIÓN-CONV-UNIV DEL VALLE</t>
  </si>
  <si>
    <t>ESP. EN ADMON FINANCIERA - EAN</t>
  </si>
  <si>
    <t>ESP. EN GESTIÓN PÚBLICA</t>
  </si>
  <si>
    <t>MAESTRÍA EN ENFERMERÍA</t>
  </si>
  <si>
    <t>ESPECIALIZACIÓN EN GERENCIA Y AUDITORIA DE LA CALIDAD -CONV.TADEO LOZANO</t>
  </si>
  <si>
    <t>ESPECIALIZACIÓN EN AUTOMATIZACION INDUSTRIAL-CONVENIO CORUNIVERSITARIA</t>
  </si>
  <si>
    <t>ESPECIALIZACIÓN EN TELEFONFORMATICA-CONVENIO DISTRITAL</t>
  </si>
  <si>
    <t>MAESTRÍA EN EDUCAC Y DESARROLLO COMUNITARIO-CINDE</t>
  </si>
  <si>
    <t>MAESTRÍA EN EDUCACACION Y DESARROLLO COMUNITARIO-CINDE -MANIZALES</t>
  </si>
  <si>
    <t>MAESTRÍA EN EDUCACIÓN Y DESARROLLO COMUNITARIO-CINDE -SABANETA</t>
  </si>
  <si>
    <t>MAESTRÍA EN EDUCACACION Y DESARROLLO COMUNITARIO-CINDE -QUIBDO</t>
  </si>
  <si>
    <t>MAESTRÍA EN EDUCACACION Y DESARROLLO COMUNITARIO-CINDE -BOGOTÁ</t>
  </si>
  <si>
    <t>ESP. EN PROYECTOS EDUCATIVOS Y COMUNITARIOS</t>
  </si>
  <si>
    <t>MAESTRÍA EN DIDACTICA DEL INGLES  EXT- NEIVA -CONV.UNICALDAS</t>
  </si>
  <si>
    <t>ESP. EN DERECHO PENAL</t>
  </si>
  <si>
    <t>ESP. EN DERECHO PUBLICO</t>
  </si>
  <si>
    <t>ESPECIALIZACIÓN EN DERECHO AMBIENTAL-UNIROSARIO</t>
  </si>
  <si>
    <t>ESPECIALIZACIÓN EN DERECHO ADMINISTRATIVO-UNINACIONAL</t>
  </si>
  <si>
    <t>ESPECIALIZACIÓN EN DERECHO DE FAMILIA-UNINACIONAL</t>
  </si>
  <si>
    <t>ESPECIALIZACIÓN EN DERECHO DEL TRABAJO - CONVENIO UNINACIONAL</t>
  </si>
  <si>
    <t>FACULTAD CIENCIAS SOCIALES</t>
  </si>
  <si>
    <t>MAESTRÍA EN HISTORIA -UNINACIONAL</t>
  </si>
  <si>
    <t>ESPECIALIZACIÓN EN ESTADÍSTICA-UNINACIONAL</t>
  </si>
  <si>
    <t>2017-1</t>
  </si>
  <si>
    <t>MATRICULA EN  NEIVA</t>
  </si>
  <si>
    <t>MATRICULADOS GARZON</t>
  </si>
  <si>
    <t>MATRICULADOS EN LA PLATA</t>
  </si>
  <si>
    <t>MATRICULADOS EN PITALITO</t>
  </si>
  <si>
    <t>POSGRADO</t>
  </si>
  <si>
    <t>MATRICULADOS EN  POSTGRADO NEIVA</t>
  </si>
  <si>
    <t xml:space="preserve">TOTAL POSGRADO. </t>
  </si>
  <si>
    <t>DISTANCIA</t>
  </si>
  <si>
    <t xml:space="preserve">Tecnología .Agropecuaria </t>
  </si>
  <si>
    <t>Tecnologìa en Electrònica</t>
  </si>
  <si>
    <t>Tec.en Gestión Bancaria y financiera</t>
  </si>
  <si>
    <t xml:space="preserve">Tec. en Obras Civiles </t>
  </si>
  <si>
    <t>Tec en Obras Civiles-Unitolima</t>
  </si>
  <si>
    <t>Tec.en Admón Municipal</t>
  </si>
  <si>
    <t>Tecnología Forestal</t>
  </si>
  <si>
    <t>Tec en Sistemas de Informaciòn</t>
  </si>
  <si>
    <t>UNIVERSITARIAS</t>
  </si>
  <si>
    <t>Lic.en Tecnologìa Educativa</t>
  </si>
  <si>
    <t>Administración Financiera(ciclo Profesional)</t>
  </si>
  <si>
    <t>Lic. en  Básica Primaria</t>
  </si>
  <si>
    <t xml:space="preserve">Admon Financiera </t>
  </si>
  <si>
    <t>Admón Pública Regional y Urbana</t>
  </si>
  <si>
    <t>Admon de Empresas Agropecuarias-Garzòn</t>
  </si>
  <si>
    <t>Salud Ocupacional</t>
  </si>
  <si>
    <t>SEMIPRESENCIALES</t>
  </si>
  <si>
    <t>Ad. Del Desarrollo Agroindustrial</t>
  </si>
  <si>
    <t>Tecnología Electrónica</t>
  </si>
  <si>
    <t>Tec.en Acuicultura Continental</t>
  </si>
  <si>
    <t>Admón de Empresas</t>
  </si>
  <si>
    <t>Contaduría Pública</t>
  </si>
  <si>
    <t>Lic. En Admón Educativa</t>
  </si>
  <si>
    <t>Lic en Educación Física Recreacion y Deporte</t>
  </si>
  <si>
    <t>Lic en Lenguas Extranjera e Inlges (Modernas)</t>
  </si>
  <si>
    <t>Lic en Linguística y Literatura - Lengua Castellena</t>
  </si>
  <si>
    <t>Lic en Matemáticas y Física</t>
  </si>
  <si>
    <t>Lic en Educación Pedagogia Infantil (Preescolar)</t>
  </si>
  <si>
    <t>Lic. En Educaciòn Artistica y cultural</t>
  </si>
  <si>
    <t>Lic. En Arte Escénico</t>
  </si>
  <si>
    <t>Lic en Artes Visuales</t>
  </si>
  <si>
    <t>Lic en Educaciòn  para la Democracia</t>
  </si>
  <si>
    <t>Lic en Biología y Química</t>
  </si>
  <si>
    <t>Lic en Ciencias Naturales y Educacion Ambiental</t>
  </si>
  <si>
    <t>Matematica aplicada</t>
  </si>
  <si>
    <t>Ingeniería  Electrónica</t>
  </si>
  <si>
    <t>Zootecnia</t>
  </si>
  <si>
    <t>VIENEN</t>
  </si>
  <si>
    <t>Esp. en Gestión del Des. Regional</t>
  </si>
  <si>
    <t>Esp. En Proyectos de Inversiòn</t>
  </si>
  <si>
    <t>Esp. en Alta  Gerencia</t>
  </si>
  <si>
    <t>Ep. En docencia de las Cien Sociales</t>
  </si>
  <si>
    <t>Mg. en Edu y Des Comunitario*</t>
  </si>
  <si>
    <t>Esp.en Planea del Des Edu y Cultural</t>
  </si>
  <si>
    <t>Esp. en Proye Educativos y Comu*</t>
  </si>
  <si>
    <t>Esp. en Educación Sexual</t>
  </si>
  <si>
    <t>Esp. en Creatividad y Comunicación para la docencia.</t>
  </si>
  <si>
    <t>Esp. Pedag de la Expresiòn lúdica</t>
  </si>
  <si>
    <t>Esp. Pedag de la Creaciòn Literaria</t>
  </si>
  <si>
    <t>Esp. Integraciòn Educativa para la Discapacidad</t>
  </si>
  <si>
    <t>Esp. En Pedagogía Sistémica y de los Sistemas Dinàmicos</t>
  </si>
  <si>
    <t>Esp. En Didáctica del Inglés</t>
  </si>
  <si>
    <t>Esp. En Ingeniería Ambiental</t>
  </si>
  <si>
    <t>Esp. En Ingenierìa Irrigación</t>
  </si>
  <si>
    <t>Esp. En Admon Hospitalaria</t>
  </si>
  <si>
    <t xml:space="preserve">Esp. En Gerencia de Salud Familiar Integral </t>
  </si>
  <si>
    <t>Esp. En Salud Ocupacional</t>
  </si>
  <si>
    <t>Esp. En Gerencia de Servicios de Salud y Seguridad Social</t>
  </si>
  <si>
    <t>Esp. en Gerontologia -Atenciòn al Anciano</t>
  </si>
  <si>
    <t>Esp. En Epidemiología</t>
  </si>
  <si>
    <t>Esp. En Psicologìa de la Salud</t>
  </si>
  <si>
    <t>Esp. En Cuidado Crítico</t>
  </si>
  <si>
    <t>Esp.en  Ginecoobstetricia**</t>
  </si>
  <si>
    <t>Esp. En Cirugía General**</t>
  </si>
  <si>
    <t>Esp. En Pediatría**</t>
  </si>
  <si>
    <t>Maestría en Conflicto Territorio y Cultura</t>
  </si>
  <si>
    <t>Maestría en Educació  Física</t>
  </si>
  <si>
    <t>Maestría e Didactica del Inglés</t>
  </si>
  <si>
    <t>Maestría en Educación para la Inclusión.</t>
  </si>
  <si>
    <t>Maestría en Ecología y Gestión de Ecosistemas Estratégicos</t>
  </si>
  <si>
    <t>Maestría en Educación area de Profundización: Docencia e Investigacion Universitaria</t>
  </si>
  <si>
    <t>Maestría en Educación Cultura y Paz</t>
  </si>
  <si>
    <t>Fuente:  Siusco - Estadisticas - Oficina de Planeación</t>
  </si>
  <si>
    <t>* programas en convenio</t>
  </si>
  <si>
    <t>** equivalentes a Maestrìas</t>
  </si>
  <si>
    <t>Actualizado 20-Dic-2016</t>
  </si>
  <si>
    <t>► DESCRIPCION DE CONTENIDOS</t>
  </si>
  <si>
    <t>DESCCRIPCION DE CONTENIDO</t>
  </si>
  <si>
    <t>► PREGRADO - NEIVA</t>
  </si>
  <si>
    <t>► PREGRADO - SEDES</t>
  </si>
  <si>
    <t xml:space="preserve">► POSTGRADO - NEIVA </t>
  </si>
  <si>
    <t>► PERSONAL ADMINISTRATIVO</t>
  </si>
  <si>
    <t>► MATRICULADOS PREGRADO, POSTGRADO - NEIVA Y SEDES (CONSOLIDADO)</t>
  </si>
  <si>
    <t xml:space="preserve">EGRESADOS Y GRADUADOS EN POSTGRADO POR GENERO </t>
  </si>
  <si>
    <t>► GRADUADOS PREGRADO, POSTGRADOS (CONSOLIDADO)</t>
  </si>
  <si>
    <t>► HISTORICO INSCRITOS, ADMITIDOS, MATRICULADOS EN PREGRADO 1° VEZ</t>
  </si>
  <si>
    <t>► INSCRITOS Y MATRICULADOS EN PREGRADO POR GENERO (%ABSORCION)</t>
  </si>
  <si>
    <t>► INSCRITOS Y MATRICULADOS EN POSTGRADOS POR GENERO (%ABSORCION)</t>
  </si>
  <si>
    <t>TOTAL ESTUDIANTES MATRICULADOS EN PREGRADO</t>
  </si>
  <si>
    <t xml:space="preserve">TOTAL MATRICULADOS PREGRADO Y POSTGRADOS </t>
  </si>
  <si>
    <t>► MATRICULADOS TOTAL EN PREGRADO POR EDAD (CONSOLIDADO)</t>
  </si>
  <si>
    <t>► MATRICULADOS TOTAL EN POSTGRADOS POR EDAD</t>
  </si>
  <si>
    <t>POBLACION ESTUDIANTIL</t>
  </si>
  <si>
    <t>PERSONAL DOCENTE Y ADMINISTRATIVO</t>
  </si>
  <si>
    <t>PRODUCCION INTELECTUAL DE LOS DOCENTES</t>
  </si>
  <si>
    <t>► MATRICULA TOTAL EN PREGRADO POR MUNICIPIO (HUILA)</t>
  </si>
  <si>
    <t xml:space="preserve">MATRICULA TOTAL EN PREGRADO CONVENIO </t>
  </si>
  <si>
    <t>MATRICULA TOTAL EN PREGRADO</t>
  </si>
  <si>
    <t xml:space="preserve">MATRICULA TOTAL EN POSTGRADO  CONVENIO </t>
  </si>
  <si>
    <t xml:space="preserve">MATRICULA TOTAL EN POSTGRADO  </t>
  </si>
  <si>
    <t>MATRICULA TOTAL EN PREGRAO Y POSTGRADO</t>
  </si>
  <si>
    <t xml:space="preserve">MATRICULA TOTAL EN POSTGRADO NEIVA </t>
  </si>
  <si>
    <t>MATRICULA TOTAL EN PREGRADO (AÑO)</t>
  </si>
  <si>
    <t>DIFERENCIA AL AÑO</t>
  </si>
  <si>
    <t>% DE CRECIMIENTO ANUAL</t>
  </si>
  <si>
    <t>MATRICULA TOTAL EN POSTGRADO (AÑO)</t>
  </si>
  <si>
    <t>MATRICULA TOTAL EN PREGRAO Y POSTGRADO (AÑO)</t>
  </si>
  <si>
    <t>10.   PLANTA FISICA</t>
  </si>
  <si>
    <t>1.     GENERALIDADES</t>
  </si>
  <si>
    <t xml:space="preserve">2.     POBLACION ESTUDIANTIL </t>
  </si>
  <si>
    <t>3.     PERSONAL DOCENTE Y ADMINISTRATIVO</t>
  </si>
  <si>
    <t>4.     INVESTIGACION</t>
  </si>
  <si>
    <t>5.     BIENESTAR UNIVERSITARIO</t>
  </si>
  <si>
    <t>6.     BIBLIOTECA</t>
  </si>
  <si>
    <t xml:space="preserve">7.     PRESUPUESTO </t>
  </si>
  <si>
    <t>8.     PROYECCION SOCIAL</t>
  </si>
  <si>
    <t>9.     PRODUCCION INTELECTUAL DE LOS DOCENTES</t>
  </si>
  <si>
    <t>11.   RECURSOS TECNOLOGICOS</t>
  </si>
  <si>
    <t>12.   RELACIONES INTERNACIONALES</t>
  </si>
  <si>
    <t>Planta Tiempo Completo</t>
  </si>
  <si>
    <t>Medio Tiempo</t>
  </si>
  <si>
    <t>UNIDAD ACADEMICA</t>
  </si>
  <si>
    <t>OCACIONALES</t>
  </si>
  <si>
    <t>CATEDRATICOS</t>
  </si>
  <si>
    <t>N° TOTAL DOCENTES</t>
  </si>
  <si>
    <t>DOCENTES DE PLANTA</t>
  </si>
  <si>
    <t>Tiempo Completo</t>
  </si>
  <si>
    <t>ADMINISTRACION DE EMPRESAS</t>
  </si>
  <si>
    <t>ADMINISTRACION FINANCIERA</t>
  </si>
  <si>
    <t>CIENCIAS POLÍTICA</t>
  </si>
  <si>
    <t>CONTADURIA PUBLICA</t>
  </si>
  <si>
    <t>DEPARTAMENTO CIENCIAS NATURALES</t>
  </si>
  <si>
    <t>DEPARTAMENTO MATEMATICAS Y ESTADISTICA</t>
  </si>
  <si>
    <t>DEPARTAMENTO PSICOPEDAGOGIA</t>
  </si>
  <si>
    <t>INGENIERIA AGRICOLA</t>
  </si>
  <si>
    <t>INGENIERIA CIVIL</t>
  </si>
  <si>
    <t>INGENIERIA DE PETROLEOS</t>
  </si>
  <si>
    <t xml:space="preserve">INGENIERIA DESARROLLO SOFTWARE </t>
  </si>
  <si>
    <t>INGENIERIA ELECTRONICA</t>
  </si>
  <si>
    <t>LIC. EN CIENCIAS NATURALES Y EDUCACION AMBIENTAL</t>
  </si>
  <si>
    <t>LIC. EN EDUCACION ARTISTICA</t>
  </si>
  <si>
    <t>LIC. EN EDUCACION FISICA RECREACION Y DEPORTES</t>
  </si>
  <si>
    <t>LIC. EN LENGUA CASTELLANA</t>
  </si>
  <si>
    <t>LICENCIATURA EN MATEMATICAS</t>
  </si>
  <si>
    <t>MEDICINA CIENCIAS BASICAS</t>
  </si>
  <si>
    <t>MEDICINA CIENCIAS CLINICAS</t>
  </si>
  <si>
    <t>MEDICINA SOCIAL Y PREVENTIVA</t>
  </si>
  <si>
    <t>TECNOLOGIA EN GESTION FINANCIERA</t>
  </si>
  <si>
    <t>TECNOLOGIA EN OBRAS CIVILES</t>
  </si>
  <si>
    <t>UNIDAD Y/O PROGRAMA ACADEMICO</t>
  </si>
  <si>
    <t>TOTAL DOCENTES DE PLANTA</t>
  </si>
  <si>
    <t>DOCENTES DE PLANTA POR TITULO</t>
  </si>
  <si>
    <t>DOCTOR</t>
  </si>
  <si>
    <t>MAGISTER</t>
  </si>
  <si>
    <t>ESPECIALISTA</t>
  </si>
  <si>
    <t>UNIVERSITARIO</t>
  </si>
  <si>
    <t xml:space="preserve">TOTAL  </t>
  </si>
  <si>
    <t>TITULAR</t>
  </si>
  <si>
    <t>ASOCIADO</t>
  </si>
  <si>
    <t>ASISTENTE</t>
  </si>
  <si>
    <t>AUXILIAR</t>
  </si>
  <si>
    <t>DOCENTES POR GENERO</t>
  </si>
  <si>
    <t>TITULO</t>
  </si>
  <si>
    <t>TOTAL HORAS CATEDRA</t>
  </si>
  <si>
    <t>TOTAL CATEDRA EQUIVALENTE</t>
  </si>
  <si>
    <t>DEPARTAMENTO DE MATEMATICAS Y FISICA</t>
  </si>
  <si>
    <t>CIENCIAS PÓLITICAS</t>
  </si>
  <si>
    <t>FACULTAD ECONOMIA Y ADMON</t>
  </si>
  <si>
    <t>EMPRESAS</t>
  </si>
  <si>
    <t>CONTADURIA</t>
  </si>
  <si>
    <t>TEC. EN ADMON FINANCIERA</t>
  </si>
  <si>
    <t>FACULTAD INGENIERIA</t>
  </si>
  <si>
    <t>INGENIERIA DESARROLLO DE SOFTWARE</t>
  </si>
  <si>
    <t>TEC. EN DESARROLLO SOFTWARE</t>
  </si>
  <si>
    <t>TEC. EN OBRAS CIVILES</t>
  </si>
  <si>
    <t>ARTES</t>
  </si>
  <si>
    <t>LIC EN EDUCACION INFANTIL</t>
  </si>
  <si>
    <t>LIC EN CIENCIAS NATURALES</t>
  </si>
  <si>
    <t>LIC EN EDUCACION FISICA Y DEPORTES</t>
  </si>
  <si>
    <t>LIC EN LENGUA CASTELLANA</t>
  </si>
  <si>
    <t>LIC EN LENGUAS EXTRANJERA- INGLES</t>
  </si>
  <si>
    <t>LIC EN MATEMATICAS</t>
  </si>
  <si>
    <t>DEPARTAMENTO DE PSICOPEDAGOGIA</t>
  </si>
  <si>
    <t>CIENCIAS BASICAS</t>
  </si>
  <si>
    <t>CIENCIAS CLINICAS</t>
  </si>
  <si>
    <t>No inclye catedra adicional, ni administrativa</t>
  </si>
  <si>
    <t>Fuente: Oficina de Personal - Siusco - Estadisticas</t>
  </si>
  <si>
    <t>TEC. DESARROLLO DE SOFTWARE</t>
  </si>
  <si>
    <t>LIC EN LENGUAS EXTRANJERA – INGLES</t>
  </si>
  <si>
    <t>NUMERO DOCENTE PLANTA TIEMPO COMPLETO</t>
  </si>
  <si>
    <t>NUMERO DOCENTE PLANTA MEDIO TIEMPO</t>
  </si>
  <si>
    <t>TOTAL DOCENTES PLANTA TIEMPO COMPETO</t>
  </si>
  <si>
    <t>CATEDRA EQUIVALENTE TIEMPO COMPLETO</t>
  </si>
  <si>
    <t>TOTAL NUMERO DOCENTES TIEMPO COMPLETO EQUIVALENTE EN PREGRADO</t>
  </si>
  <si>
    <t>TEC. OBRAS CIVILES</t>
  </si>
  <si>
    <t>EMPLEADOS PUBLICOS PERSONAL</t>
  </si>
  <si>
    <t>No.</t>
  </si>
  <si>
    <t>TRABAJADORES OFICIALES PERSONAL</t>
  </si>
  <si>
    <t>PERSONAL DE CONTRATO</t>
  </si>
  <si>
    <t>NIVEL DIRECTIVO</t>
  </si>
  <si>
    <t>ASEADORES</t>
  </si>
  <si>
    <t>DECANO UNIVERSIDAD</t>
  </si>
  <si>
    <t>AYUDANTES</t>
  </si>
  <si>
    <t>DIRECTORES DE CENTRO</t>
  </si>
  <si>
    <t>OFICIOS VARIOS</t>
  </si>
  <si>
    <t>CENTRO DE TECNOLOGIA</t>
  </si>
  <si>
    <t>DIRECTOR DE DEPARTAMENTO</t>
  </si>
  <si>
    <t>JARDINEROS</t>
  </si>
  <si>
    <t>CONTABILIDAD</t>
  </si>
  <si>
    <t>RECTOR DE LA UNIVERSIDAD</t>
  </si>
  <si>
    <t>CONTRATACION</t>
  </si>
  <si>
    <t>JEFES DE OFICINA CONTROL INTERNO</t>
  </si>
  <si>
    <t>CONTROL INTERNO</t>
  </si>
  <si>
    <t>DIRECTOR CONTROL DISCIPLINARIO</t>
  </si>
  <si>
    <t>CONTROL INTERNO DISCIPLINARIO</t>
  </si>
  <si>
    <t>SECRETARIO GENERAL</t>
  </si>
  <si>
    <t>COORDINACION DE DEPORTES</t>
  </si>
  <si>
    <t>VICERRECTOR DE UNIVERSIDAD</t>
  </si>
  <si>
    <t>CURRICULO</t>
  </si>
  <si>
    <t>DIRECTOR DE INSTITUTO</t>
  </si>
  <si>
    <t>DIRECCION SEDES</t>
  </si>
  <si>
    <t>NIVEL ASESOR</t>
  </si>
  <si>
    <t>DIVISION DE PERSONAL</t>
  </si>
  <si>
    <t>JEFE DE OFICINA ASESORA</t>
  </si>
  <si>
    <t>DIVISION DE RECURSOS</t>
  </si>
  <si>
    <t>JEFE DE OFICINA</t>
  </si>
  <si>
    <t>DIVISION DE SERVICIOS GENERALES</t>
  </si>
  <si>
    <t>DIVISION FINANCIERA</t>
  </si>
  <si>
    <t>DOCUMENTACION Y ARCHIVO</t>
  </si>
  <si>
    <t>NIVEL PROFESIONAL</t>
  </si>
  <si>
    <t>EXTENSION CULTURAL</t>
  </si>
  <si>
    <t>MÉDICO</t>
  </si>
  <si>
    <t>ODONTÓLOGO</t>
  </si>
  <si>
    <t>PROFESIONAL DE GESTIÓN INSTITUCIONAL</t>
  </si>
  <si>
    <t>PROFESIONAL ESPECIALIZADO G-15 Y G-17</t>
  </si>
  <si>
    <t>PROFESIONAL UNIVERSITARIO</t>
  </si>
  <si>
    <t>NIVEL TÉCNICO</t>
  </si>
  <si>
    <t>TÉCNICO ADMINISTRATIVO G-14</t>
  </si>
  <si>
    <t>FONDOS ESPECIALES</t>
  </si>
  <si>
    <t>TÉCNICO OPERATIVO G-14 Y  G-15</t>
  </si>
  <si>
    <t>GESTION AMBIENTAL</t>
  </si>
  <si>
    <t>GRANJA EXPERIMENTAL</t>
  </si>
  <si>
    <t>LIQUIDACION MATRICULA</t>
  </si>
  <si>
    <t>MECI</t>
  </si>
  <si>
    <t>AUXILIAR Y ASITENCIAL</t>
  </si>
  <si>
    <t>OFICINA JURIDICA</t>
  </si>
  <si>
    <t>AUXILIAR ADMINISTRATIVO G-15 , G-22  y G-23</t>
  </si>
  <si>
    <t>PLANEACION</t>
  </si>
  <si>
    <t>CELADOR</t>
  </si>
  <si>
    <t>CONDUCTOR MECÁNICO</t>
  </si>
  <si>
    <t>RECEPCION</t>
  </si>
  <si>
    <t>ENFERMERO AUXILIAR</t>
  </si>
  <si>
    <t>RECTORIA</t>
  </si>
  <si>
    <t>OPERARIO CALIFICADO   G-16 Y G-20</t>
  </si>
  <si>
    <t>REGISTRO Y CONTROL</t>
  </si>
  <si>
    <t>SECRETARIO EJECUTIVO   G-20 Y G-24</t>
  </si>
  <si>
    <t>SECRETARIA GENERAL</t>
  </si>
  <si>
    <t>TESORERIA</t>
  </si>
  <si>
    <t>VICERRECTORIA ACADEMICA</t>
  </si>
  <si>
    <t>VICERRECTORIA ADMINISTRATIVA</t>
  </si>
  <si>
    <t>VICERRECTORIA DE INVESTIGACIONES</t>
  </si>
  <si>
    <t>Facultad</t>
  </si>
  <si>
    <t>Programa Académico</t>
  </si>
  <si>
    <t xml:space="preserve">Proyecto de Investigación  </t>
  </si>
  <si>
    <t>Grupo de Investigación</t>
  </si>
  <si>
    <t>Investigador Principal</t>
  </si>
  <si>
    <t>Número de Estudiantes</t>
  </si>
  <si>
    <t>MAURICIO DUARTE TORO</t>
  </si>
  <si>
    <t>Ingeniería de Software</t>
  </si>
  <si>
    <t>Unificación de los Sistemas de Comunicaciones “UNITCOM”</t>
  </si>
  <si>
    <t>CLAUDIA MILENA AMOROCHO CRUZ</t>
  </si>
  <si>
    <t>MARTÍN DIOMEDES BRAVO OBANDO</t>
  </si>
  <si>
    <t>Exporta</t>
  </si>
  <si>
    <t>JOSÉ JARDANI GIRALDO URIBE</t>
  </si>
  <si>
    <t>HERNANDO GIL TOVAR</t>
  </si>
  <si>
    <t>Cre@</t>
  </si>
  <si>
    <t>Iguaque</t>
  </si>
  <si>
    <t>Educación Física</t>
  </si>
  <si>
    <t>Molúfode</t>
  </si>
  <si>
    <t>Acción Motriz</t>
  </si>
  <si>
    <t>HIPÓLITO CAMACHO COY</t>
  </si>
  <si>
    <t>HILDA DEL CARMEN DUEÑAS GÓMEZ</t>
  </si>
  <si>
    <t>Inglés</t>
  </si>
  <si>
    <t>Ilesearch</t>
  </si>
  <si>
    <t>MARÍA FERNANDA JAIME OSORIO</t>
  </si>
  <si>
    <t>Psicopedagogía</t>
  </si>
  <si>
    <t>Programa de Acción Curricular Alternativo – PACA</t>
  </si>
  <si>
    <t>Aprenap</t>
  </si>
  <si>
    <t>ZULLY CUELLAR LÓPEZ</t>
  </si>
  <si>
    <t>Nuevas Visiones del Derecho</t>
  </si>
  <si>
    <t>GERMÁN ALFONSO LÓPEZ DAZA</t>
  </si>
  <si>
    <t>Cynergia</t>
  </si>
  <si>
    <t>MARIO CESAR TEJADA</t>
  </si>
  <si>
    <t>KATHERIN TORRES POSADA</t>
  </si>
  <si>
    <t>ANDRÉS GÓMEZ PERDOMO</t>
  </si>
  <si>
    <t>Ginacua</t>
  </si>
  <si>
    <t>MAURICIO CARRILLO</t>
  </si>
  <si>
    <t>Dinusco</t>
  </si>
  <si>
    <t>MAURO MONTEALEGRE CÁRDENAS</t>
  </si>
  <si>
    <t>Física Teórica</t>
  </si>
  <si>
    <t>HERNANDO GONZÁLEZ SIERRA</t>
  </si>
  <si>
    <t>Bioesmath</t>
  </si>
  <si>
    <t>YINETH MEDINA ARCE</t>
  </si>
  <si>
    <t>Crecer</t>
  </si>
  <si>
    <t>MYRIAM OVIEDO CÓRDOBA</t>
  </si>
  <si>
    <t>Comunicación, Memoria y Región</t>
  </si>
  <si>
    <t>Parasitología y Medicina Tropical</t>
  </si>
  <si>
    <t>Salud y Grupos Vulnerables</t>
  </si>
  <si>
    <t>LUZ OMAIRA GÓMEZ TOVAR</t>
  </si>
  <si>
    <t>CARLOS FERNANDO NARVÁEZ</t>
  </si>
  <si>
    <t>ALFREDIS GONZÁLES HERNÁNDEZ</t>
  </si>
  <si>
    <t>MARTHA ISABEL BARRERO GALINDO</t>
  </si>
  <si>
    <t>FACULTAD</t>
  </si>
  <si>
    <t>NOMBRE DEL CENTRO</t>
  </si>
  <si>
    <t>ESTADO</t>
  </si>
  <si>
    <t>Centro Surcolombiano de Investigación en Café - CESURCAFE</t>
  </si>
  <si>
    <t>Aprobado Consejo Superior Universitario</t>
  </si>
  <si>
    <t xml:space="preserve">Educación </t>
  </si>
  <si>
    <t>Excelencia en Calidad de la Educación - CIECE</t>
  </si>
  <si>
    <t>Centro de Investigación Económica, Social, Política y Organizacional del Sur - CESPOSUR</t>
  </si>
  <si>
    <t>Centro de Investigación de la Facultad de Salud - CENISALUD-ED</t>
  </si>
  <si>
    <t>Aprobado por Comité Central de Investigación - COCEIN</t>
  </si>
  <si>
    <t>Centro de Investigación de la Facultad de Ciencias Jurídicas y Políticas - CINFADE</t>
  </si>
  <si>
    <t>Aprobado por Consejo de Facultad</t>
  </si>
  <si>
    <t>Centro de Investigación de la Facultad de Ciencias Exactas y Naturales - FACECIEN</t>
  </si>
  <si>
    <t>Centro de Investigación de la Facultad de Ciencias Sociales - CIS</t>
  </si>
  <si>
    <t>NOMBRE DEL LABORATORIO</t>
  </si>
  <si>
    <t>Biología</t>
  </si>
  <si>
    <t>Informática - La Venada</t>
  </si>
  <si>
    <t>Genética</t>
  </si>
  <si>
    <t>Química</t>
  </si>
  <si>
    <t>Laboratorio de Procesos Psicológicos</t>
  </si>
  <si>
    <t>Laboratorio de Pruebas Psicológicas</t>
  </si>
  <si>
    <t>Laboratorio de Psicología</t>
  </si>
  <si>
    <t>Multimedia</t>
  </si>
  <si>
    <t>Radio</t>
  </si>
  <si>
    <t>Televisión</t>
  </si>
  <si>
    <t>Informática (Artes)</t>
  </si>
  <si>
    <t>Ledrf - Altius</t>
  </si>
  <si>
    <t>Lenguas Extranjeras</t>
  </si>
  <si>
    <t>Básica Dos</t>
  </si>
  <si>
    <t>Básica Uno</t>
  </si>
  <si>
    <t>Planta Piloto de Cesurcafé</t>
  </si>
  <si>
    <t>Construcciones</t>
  </si>
  <si>
    <t>Control de Calidad</t>
  </si>
  <si>
    <t>Control y Comunicación</t>
  </si>
  <si>
    <t>Dibujo Computarizado</t>
  </si>
  <si>
    <t>Estructuras</t>
  </si>
  <si>
    <t>Fotogrametría</t>
  </si>
  <si>
    <t>Informática "UNU"</t>
  </si>
  <si>
    <t>Topografía</t>
  </si>
  <si>
    <t>Hidráulica</t>
  </si>
  <si>
    <t>KVAR</t>
  </si>
  <si>
    <t>KVIN</t>
  </si>
  <si>
    <t>Laboratorio de Aguas</t>
  </si>
  <si>
    <t>Laboratorio de Crudos y Derivados</t>
  </si>
  <si>
    <t xml:space="preserve">Laboratorio de Gas </t>
  </si>
  <si>
    <t>Laboratorio de Lodos</t>
  </si>
  <si>
    <t xml:space="preserve">Laboratorio de Pruebas Especiales </t>
  </si>
  <si>
    <t>Laboratorio de Suelos</t>
  </si>
  <si>
    <t>Laboratorio de Yacimientos</t>
  </si>
  <si>
    <t>Microbiología de alimentos</t>
  </si>
  <si>
    <t>Procesos Agroindustriales</t>
  </si>
  <si>
    <t>Rocas</t>
  </si>
  <si>
    <t>Análisis Sensorial Cesurcafé</t>
  </si>
  <si>
    <t>Sala Especializada "CPIP"</t>
  </si>
  <si>
    <t>Simulación</t>
  </si>
  <si>
    <t>Informática Jurídica Programada de Derecho</t>
  </si>
  <si>
    <t>Sala de Oralidad</t>
  </si>
  <si>
    <t>Consultorio Jurídico</t>
  </si>
  <si>
    <t>Centro de Reconciliación</t>
  </si>
  <si>
    <t>Biología Celular</t>
  </si>
  <si>
    <t>Genómica</t>
  </si>
  <si>
    <t>Infección e Inmunidad</t>
  </si>
  <si>
    <t>Inmunogenética</t>
  </si>
  <si>
    <t>Inmunología</t>
  </si>
  <si>
    <t>Patología No. 149</t>
  </si>
  <si>
    <t>Bioquímica No. 220</t>
  </si>
  <si>
    <t xml:space="preserve">Microbiología y parasitología </t>
  </si>
  <si>
    <t>Morfología</t>
  </si>
  <si>
    <t>Multidisciplinario No. 228</t>
  </si>
  <si>
    <t>Multidisciplinario No. 243</t>
  </si>
  <si>
    <t>Multidisciplinario No. 245</t>
  </si>
  <si>
    <t>Neurofisiología</t>
  </si>
  <si>
    <t>Revista</t>
  </si>
  <si>
    <t>ISSN</t>
  </si>
  <si>
    <t>Coordinador</t>
  </si>
  <si>
    <t>Periodicidad</t>
  </si>
  <si>
    <t>Tiraje</t>
  </si>
  <si>
    <t>Universidad</t>
  </si>
  <si>
    <t>0124-7905</t>
  </si>
  <si>
    <t xml:space="preserve">Semestral </t>
  </si>
  <si>
    <t>2145-1362</t>
  </si>
  <si>
    <t>1657-6985</t>
  </si>
  <si>
    <t>0124-0307</t>
  </si>
  <si>
    <t>Anual</t>
  </si>
  <si>
    <t>Fuente:  Vicerrectoría de investigaciones y Proyección Social</t>
  </si>
  <si>
    <t>FACULTAD / UNIDAD</t>
  </si>
  <si>
    <t>RECURSOS PROPIOS</t>
  </si>
  <si>
    <t>Desembolsables</t>
  </si>
  <si>
    <t>No Desembolsables</t>
  </si>
  <si>
    <t>Miles de $</t>
  </si>
  <si>
    <t>menor cuantia</t>
  </si>
  <si>
    <t>semilleros</t>
  </si>
  <si>
    <t>trabajos de grado</t>
  </si>
  <si>
    <t>valor</t>
  </si>
  <si>
    <t>#</t>
  </si>
  <si>
    <t>total valor</t>
  </si>
  <si>
    <t>total #</t>
  </si>
  <si>
    <t>Ciencias Juridicas</t>
  </si>
  <si>
    <t>Vicerrectoria de Investigaciones</t>
  </si>
  <si>
    <t>COMPORTAMIENTO MATRICULA EN POSTGRADOS</t>
  </si>
  <si>
    <t xml:space="preserve">HISTORICO MATRICULA PREGRADO POSTGRADO </t>
  </si>
  <si>
    <t>GRAFICA DOCENTES SEGÚN DEDICACION</t>
  </si>
  <si>
    <t xml:space="preserve">GRAFICA DOCENTES SEGÚN TITULO </t>
  </si>
  <si>
    <t>Laboratorio Tecnológico José Ignacio Hembuz Palomino 
(Sala 1, Sala 2, Sala 3, Sala 4, Sala 5 y Sala 6)</t>
  </si>
  <si>
    <t>Números Publicados</t>
  </si>
  <si>
    <t>No. Proyectos</t>
  </si>
  <si>
    <t>FACULTAD / DEPENDENCIA</t>
  </si>
  <si>
    <t xml:space="preserve">► GRUPOS DE INVESTIGACION </t>
  </si>
  <si>
    <t>Grupos</t>
  </si>
  <si>
    <t>Líder</t>
  </si>
  <si>
    <t>Estado Actual</t>
  </si>
  <si>
    <t>Categoría Colciencias</t>
  </si>
  <si>
    <t xml:space="preserve">NELSON GUTIÉRREZ GUZMÁN  </t>
  </si>
  <si>
    <t>Categorizado</t>
  </si>
  <si>
    <t>Categoría A</t>
  </si>
  <si>
    <t>Ecosistemas Surcolombianos - ECOSURC</t>
  </si>
  <si>
    <t xml:space="preserve">ALFREDO OLAYA AMAYA  </t>
  </si>
  <si>
    <t>Categoría B</t>
  </si>
  <si>
    <t>FAIBER IGNACIO ROBAYO BETANCOURT</t>
  </si>
  <si>
    <t xml:space="preserve">FREDDY HUMBERTO ESCOBAR MACUALO  </t>
  </si>
  <si>
    <t>Categoría C</t>
  </si>
  <si>
    <t>Nuevas Tecnologías</t>
  </si>
  <si>
    <t>AGUSTÍN SOTO OTÁLORA</t>
  </si>
  <si>
    <t>Hidroingeniería y Desarrollo Agropecuario - GHIDA</t>
  </si>
  <si>
    <t>EDUARDO PASTRANA BONILLA</t>
  </si>
  <si>
    <t>No Categorizados</t>
  </si>
  <si>
    <t>Reconocido</t>
  </si>
  <si>
    <t>CONSTRU – USCO</t>
  </si>
  <si>
    <t>Grupo de Investigación en Telemática - GITUSCO</t>
  </si>
  <si>
    <t>YAMIL ARMANDO CERQUERA ROJAS</t>
  </si>
  <si>
    <t>Registrados en la Universidad Surcolombiana</t>
  </si>
  <si>
    <t>Grupo de Tratamiento de Señales y Telecomunicaciones</t>
  </si>
  <si>
    <t>ALBEIRO CORTÉS CABEZAS</t>
  </si>
  <si>
    <t>Grupo de Investigación en Comportamiento de Fases – COFA</t>
  </si>
  <si>
    <t xml:space="preserve">JAIRO ANTONIO SEPÚLVEDA GAONA  </t>
  </si>
  <si>
    <t>Optimización de la Producción</t>
  </si>
  <si>
    <t>LUIS FERNANDO RAMÓN BONILLA CAMACHO</t>
  </si>
  <si>
    <t>La Colonia</t>
  </si>
  <si>
    <t>JORGE ELIECER MARTÍNEZ</t>
  </si>
  <si>
    <t>INGeniería y SURdesarrollo</t>
  </si>
  <si>
    <t>MYRIAM ROCÍO PALLARES MUÑOZ</t>
  </si>
  <si>
    <t>ÁNGELA MAGNOLIA RÍOS GALLARDO</t>
  </si>
  <si>
    <t>Desarrollo Social, Salud Pública y Derechos Humanos</t>
  </si>
  <si>
    <t>JOSÉ DOMINGO ALARCÓN</t>
  </si>
  <si>
    <t>Neurored</t>
  </si>
  <si>
    <t>LINA MARÍA SÁNCHEZ PIEDRAHITA</t>
  </si>
  <si>
    <t>JAIRO ANTONIO RODRÍGUEZ RODRÍGUEZ</t>
  </si>
  <si>
    <t>Categoría A1</t>
  </si>
  <si>
    <t>Carlos Finlay</t>
  </si>
  <si>
    <t>NICOLÁS ARTURO NÚÑEZ GÓMEZ</t>
  </si>
  <si>
    <t>Laboratorio de Medicina Genómica</t>
  </si>
  <si>
    <t>HENRY OSTOS ALFONSO</t>
  </si>
  <si>
    <t>Biología de la Reproducción</t>
  </si>
  <si>
    <t>MANUEL GARCÍA FLÓREZ</t>
  </si>
  <si>
    <t>LUIS EDUARDO SANABRIA RIVERA</t>
  </si>
  <si>
    <t xml:space="preserve">CLAUDIA ANDREA RAMÍREZ PERDOMO  </t>
  </si>
  <si>
    <t>Clínica del Buen Trato</t>
  </si>
  <si>
    <t>FRANCY HOLLMINN SALAS CONTRERAS</t>
  </si>
  <si>
    <t>Cuidar</t>
  </si>
  <si>
    <t>AIDA NERY FIGUEROA CABRERA</t>
  </si>
  <si>
    <t>Instituto Surcolombiano de Neurociencias</t>
  </si>
  <si>
    <t>LUIS ALBERTO CERQUERA ESCOBAR</t>
  </si>
  <si>
    <t>Cuidado Crítico</t>
  </si>
  <si>
    <t>MARTHA CONSUELO ARIZA VILLAREAL</t>
  </si>
  <si>
    <t>Salud Latitud 12-4</t>
  </si>
  <si>
    <t>REYNALDO EMILIO POLO LEDESMA</t>
  </si>
  <si>
    <t>WILMER FERNANDO BOTACHE</t>
  </si>
  <si>
    <t>NELSON ERNESTO LÓPEZ JIMÉNEZ</t>
  </si>
  <si>
    <t>Conocimiento Profesional del Profesor de Ciencias Universidad Pedagógica Nacional y Universidad Surcolombiana</t>
  </si>
  <si>
    <t>ELÍAS FRANCISCO AMÓRTEGUI</t>
  </si>
  <si>
    <t>Comuniquémonos</t>
  </si>
  <si>
    <t>EDGAR ALIRIO INSUASTY</t>
  </si>
  <si>
    <t>PABLO EMILIO BAHAMÓN CERQUERA</t>
  </si>
  <si>
    <t>LISSETH SUGEY ROJAS BARRETO</t>
  </si>
  <si>
    <t>Iudex</t>
  </si>
  <si>
    <t>FREDDY ALBERTO MIER LOGATO</t>
  </si>
  <si>
    <t>Investigación en Prácticas Pedagógicas - IPPE</t>
  </si>
  <si>
    <t>Lengua Materna, Discurso y Competencias Comunicativas</t>
  </si>
  <si>
    <t>Identidad</t>
  </si>
  <si>
    <t>JAIME MONJE MAHECHA</t>
  </si>
  <si>
    <t>Yumatambo</t>
  </si>
  <si>
    <t>AMPARO CUENCA WILSON</t>
  </si>
  <si>
    <t>Alterarte</t>
  </si>
  <si>
    <t>JAIME RUÍZ SOLÓRZANO</t>
  </si>
  <si>
    <t>Grupo de Investigación y Pedagogía en Biodiversidad – GIPB</t>
  </si>
  <si>
    <t>Impulso</t>
  </si>
  <si>
    <t>CATALINA TRUJILLO VANEGAS</t>
  </si>
  <si>
    <t>Didáctica de las Ciencias Naturales</t>
  </si>
  <si>
    <t>LUIS JAVIER NARVÁEZ ZAMORA</t>
  </si>
  <si>
    <t>Lenguajeando</t>
  </si>
  <si>
    <t>NERCY GUTIÉRREZ CARDOSO</t>
  </si>
  <si>
    <t>Paz desde la Paz</t>
  </si>
  <si>
    <t>LEIDY CAROLINA CUERVO</t>
  </si>
  <si>
    <t>Educación Matemática en el Huila - E.MAT.H</t>
  </si>
  <si>
    <t>MARTHA CECILIA MOSQUERA URRUTIA</t>
  </si>
  <si>
    <t>Región y Cultura</t>
  </si>
  <si>
    <t>LUIS ERNESTO LASSO</t>
  </si>
  <si>
    <t>Gestión Educativa de Calidad – GEDUCAL</t>
  </si>
  <si>
    <t>GRACE ÁLVAREZ DE ALARCÓN</t>
  </si>
  <si>
    <t>Física y Multimedia</t>
  </si>
  <si>
    <t>CLOTARIO ISRAEL PERALTA GARCÍA</t>
  </si>
  <si>
    <t>Leonhard Euler</t>
  </si>
  <si>
    <t>AUGUSTO SILVA SILVA</t>
  </si>
  <si>
    <t>Senderos</t>
  </si>
  <si>
    <t>GILMA GUAYARA ROA</t>
  </si>
  <si>
    <t>Gestión del Conocimiento en Lingüística – GECOLI</t>
  </si>
  <si>
    <t>MIGUEL ÁNGEL MAHECHA BERMÚDEZ</t>
  </si>
  <si>
    <t>Grupo de Estudios Alternativos en Pedagogia - GEAP</t>
  </si>
  <si>
    <t>MARÍA LILIANA DÍAZ PERDOMO</t>
  </si>
  <si>
    <t>Altius</t>
  </si>
  <si>
    <t>SAULO ANDRÉS CHAMORRO</t>
  </si>
  <si>
    <t>Prácticas pedagógicas en educación en ciencias, formación del profesor y TIC. (PPECiFoTIC)</t>
  </si>
  <si>
    <t>Simbiosis, Hombre y Naturaleza</t>
  </si>
  <si>
    <t>HUMBERTO RUEDA RAMÍREZ</t>
  </si>
  <si>
    <t>RAFAEL ARMANDO MÉNDEZ LOZANO</t>
  </si>
  <si>
    <t>Pymes</t>
  </si>
  <si>
    <t>ELÍAS RAMÍREZ PLAZAS</t>
  </si>
  <si>
    <t>LUIS ALFREDO MUÑOZ VELASCO</t>
  </si>
  <si>
    <t>RICARDO LEÓN CASTRO ZAMORA</t>
  </si>
  <si>
    <t>Gestión y Complejidad Organizacional</t>
  </si>
  <si>
    <t>Produsco</t>
  </si>
  <si>
    <t>SERGIO ALEXANDER SANTOS</t>
  </si>
  <si>
    <t>Oslo</t>
  </si>
  <si>
    <t>Grifo</t>
  </si>
  <si>
    <t>Culturas, Conflictos y Subjetividades</t>
  </si>
  <si>
    <t>JUAN CARLOS ACEBEDO RESTREPO</t>
  </si>
  <si>
    <t>WILLIAM SIERRA BARÓN</t>
  </si>
  <si>
    <t>Grupo de Investigación en Psicología Positiva</t>
  </si>
  <si>
    <t>In-SUR-Gentes</t>
  </si>
  <si>
    <t xml:space="preserve">RUBÉN DARÍO VALBUENA VILLAREAL  </t>
  </si>
  <si>
    <t>JOSÉ MIGUEL CRISTANCHO FIERRO</t>
  </si>
  <si>
    <t>Biofísica</t>
  </si>
  <si>
    <t>Tecnologías Virtuales</t>
  </si>
  <si>
    <t>Biosmath</t>
  </si>
  <si>
    <t>JULIO ROBERTO JAIME SALAS</t>
  </si>
  <si>
    <t>Uscovirtual</t>
  </si>
  <si>
    <t>DIANA ORTÍZ TOVAR</t>
  </si>
  <si>
    <t>JOSÉ HILDEBRAN PERDOMO FERNÁNDEZ</t>
  </si>
  <si>
    <t>Con-ciencia Jurídica</t>
  </si>
  <si>
    <t>DIEGO FERNANDO MACHADO VEGA</t>
  </si>
  <si>
    <t>Pensamiento, Práctica y Teoría Política</t>
  </si>
  <si>
    <t>ALFREDO VARGAS ORTIZ</t>
  </si>
  <si>
    <t>Derecho Internacional y Paz “IURIS ET PACEM”</t>
  </si>
  <si>
    <t>MARTHA CECILIA ABELLA DE FIERRO</t>
  </si>
  <si>
    <t>Grupo Investigativo de Intervención Social – GIIS</t>
  </si>
  <si>
    <t>ABELARDO POVEDA PERDOMO</t>
  </si>
  <si>
    <t>Reinaldo Polanía Polanía</t>
  </si>
  <si>
    <t>► SERVICIOS DE SALUD - PROGRAMAS</t>
  </si>
  <si>
    <t>SERVICIO MÉDICO</t>
  </si>
  <si>
    <t>No. de Servicios</t>
  </si>
  <si>
    <t>Citas disponibles</t>
  </si>
  <si>
    <t>Citas dadas</t>
  </si>
  <si>
    <t>Citas cumplidas</t>
  </si>
  <si>
    <t>Remisiones a exámenes paraclínicos</t>
  </si>
  <si>
    <t>ACTIVIDADES ENFERMERÍA</t>
  </si>
  <si>
    <t>Toma presión arterial</t>
  </si>
  <si>
    <t>Control de Peso estudiantes y empleados</t>
  </si>
  <si>
    <t>Suministro de medicamentos</t>
  </si>
  <si>
    <t>Primeros auxilios</t>
  </si>
  <si>
    <t>FARMACIA</t>
  </si>
  <si>
    <t>Fórmulas despachadas</t>
  </si>
  <si>
    <t>CONSULTA ODONTOLÓGICA</t>
  </si>
  <si>
    <t>Fuente: Bienestar Universitario – Servicio Medico</t>
  </si>
  <si>
    <t>FACULTAD Y PROGRAMA</t>
  </si>
  <si>
    <t>No. Consultas</t>
  </si>
  <si>
    <t>MEDICA</t>
  </si>
  <si>
    <t>ODONTOLÓGICA</t>
  </si>
  <si>
    <t>PSICOLÓGICA</t>
  </si>
  <si>
    <t>Ingenieria en Software</t>
  </si>
  <si>
    <t>Lengua Castellana</t>
  </si>
  <si>
    <t>Lengua Extranjera y modernas</t>
  </si>
  <si>
    <t>Educación Artística</t>
  </si>
  <si>
    <t>Ciencias Naturales</t>
  </si>
  <si>
    <t>Ciencias Politicas</t>
  </si>
  <si>
    <t>Pedagogía Infantil</t>
  </si>
  <si>
    <t>Acuicultura Continental</t>
  </si>
  <si>
    <t>Tecnologia em Administración Financiera</t>
  </si>
  <si>
    <t>Matemáticas Aplicada</t>
  </si>
  <si>
    <t>Empleados y beneficiarios</t>
  </si>
  <si>
    <t>Especialización</t>
  </si>
  <si>
    <t>Tenología en Desarrollo de Software</t>
  </si>
  <si>
    <t>CLASE DE SERVICIO</t>
  </si>
  <si>
    <t>No. ATENDIDOS</t>
  </si>
  <si>
    <t>ESTAMENTO</t>
  </si>
  <si>
    <t>Estudiantes</t>
  </si>
  <si>
    <t>Campaña Salud Mental</t>
  </si>
  <si>
    <t>Campaña prevención del consumo de sustancias psicoactivas</t>
  </si>
  <si>
    <t>ACTIVIDADES</t>
  </si>
  <si>
    <t>ENTREVISTA DE ASESORÍA INDIVIDUAL</t>
  </si>
  <si>
    <t>DEPRESION</t>
  </si>
  <si>
    <t>ANSIEDAD</t>
  </si>
  <si>
    <t>TRASTORNO MIXTO DE ANSIEDAD Y DEPRESION</t>
  </si>
  <si>
    <t>ORIENTACION SEXUAL Y CONDUCTA SEXUAL</t>
  </si>
  <si>
    <t>DIFICULTAD EN HABILIDADES SOCIALES</t>
  </si>
  <si>
    <t>ELABORACION DE DUELO</t>
  </si>
  <si>
    <t>ESTRÉS ACADEMICO</t>
  </si>
  <si>
    <t xml:space="preserve">TRASTORNO OBSESIVO-COMPULSIVO </t>
  </si>
  <si>
    <t xml:space="preserve">ABUSO SEXUAL </t>
  </si>
  <si>
    <t>ADICCION AL CONSUMO DE SUSTANCIAS</t>
  </si>
  <si>
    <t>IDEACION SUICIDA</t>
  </si>
  <si>
    <t>ESQUIZOFRENIA PARANOIDE</t>
  </si>
  <si>
    <t>ORIENTACION PROFESIONAL</t>
  </si>
  <si>
    <t>CONFLICTOS FAMILIARES</t>
  </si>
  <si>
    <t>PROBLEMAS EMOCIONALES</t>
  </si>
  <si>
    <t xml:space="preserve">REMISON PLAN ALERTAS TEMPRANAS </t>
  </si>
  <si>
    <t>TECNICAS DE ESTUDIO</t>
  </si>
  <si>
    <t>BAJA AUTOESTIMA</t>
  </si>
  <si>
    <t>LUDOPATIA</t>
  </si>
  <si>
    <t>TRANSTORNO BIPOLAR</t>
  </si>
  <si>
    <t>BULLYNG</t>
  </si>
  <si>
    <t>TOMA DE DESICIONES</t>
  </si>
  <si>
    <t>ACOMPAÑAMIENTO ACADEMICO</t>
  </si>
  <si>
    <t>DEPENDENCIA AFECTIVA</t>
  </si>
  <si>
    <t>CRISIS DE IDENTIDAD</t>
  </si>
  <si>
    <t>Fuente: Bienestar Universitario - Asesoría Psicológica</t>
  </si>
  <si>
    <t>NUMERO DE DIAS</t>
  </si>
  <si>
    <t>COMIDAS POR SEMANA</t>
  </si>
  <si>
    <t>Meses</t>
  </si>
  <si>
    <t>Lunes a viernes</t>
  </si>
  <si>
    <t>Sábados a domingos</t>
  </si>
  <si>
    <t>Desayuno</t>
  </si>
  <si>
    <t>Almuerzo</t>
  </si>
  <si>
    <t>Cena</t>
  </si>
  <si>
    <t>Servicios consumidos</t>
  </si>
  <si>
    <t>Agosto</t>
  </si>
  <si>
    <t>Septiembre</t>
  </si>
  <si>
    <t>Octubre</t>
  </si>
  <si>
    <t>Noviembre</t>
  </si>
  <si>
    <t>Diciembre</t>
  </si>
  <si>
    <t xml:space="preserve">Fuente: Bienestar Universitario  </t>
  </si>
  <si>
    <r>
      <t>CÉSAR JULIÁN SALAS ESCOBA</t>
    </r>
    <r>
      <rPr>
        <sz val="10"/>
        <color rgb="FF000000"/>
        <rFont val="Calibri"/>
        <family val="2"/>
        <scheme val="minor"/>
      </rPr>
      <t xml:space="preserve"> </t>
    </r>
  </si>
  <si>
    <r>
      <t xml:space="preserve">Representante de los estudiantes  </t>
    </r>
    <r>
      <rPr>
        <b/>
        <sz val="10"/>
        <color rgb="FF000000"/>
        <rFont val="Calibri"/>
        <family val="2"/>
        <scheme val="minor"/>
      </rPr>
      <t xml:space="preserve">         </t>
    </r>
  </si>
  <si>
    <r>
      <rPr>
        <b/>
        <sz val="11"/>
        <color rgb="FF000000"/>
        <rFont val="Calibri"/>
        <family val="2"/>
        <scheme val="minor"/>
      </rPr>
      <t>CAMPUS:</t>
    </r>
    <r>
      <rPr>
        <sz val="11"/>
        <color rgb="FF000000"/>
        <rFont val="Calibri"/>
        <family val="2"/>
        <scheme val="minor"/>
      </rPr>
      <t xml:space="preserve">  Sede Neiva - Cra 1. Calle 28 Avenida Pastrana Borrero PBX: 8754753</t>
    </r>
  </si>
  <si>
    <t>febrero</t>
  </si>
  <si>
    <t>marzo</t>
  </si>
  <si>
    <t>abril</t>
  </si>
  <si>
    <t>mayo</t>
  </si>
  <si>
    <t>junio</t>
  </si>
  <si>
    <t>agosto</t>
  </si>
  <si>
    <t>septiembre</t>
  </si>
  <si>
    <t>octubre</t>
  </si>
  <si>
    <t>noviembre</t>
  </si>
  <si>
    <t>diciembre</t>
  </si>
  <si>
    <t>SERVICIOS PRESTADOS</t>
  </si>
  <si>
    <t xml:space="preserve">    No. Participantes</t>
  </si>
  <si>
    <t>Deporte formativo</t>
  </si>
  <si>
    <t>Deporte representativo</t>
  </si>
  <si>
    <t>Actividades recreativas ( estudiantes)</t>
  </si>
  <si>
    <t>GRAN TOTAL</t>
  </si>
  <si>
    <t xml:space="preserve">PROGRAMA </t>
  </si>
  <si>
    <t xml:space="preserve">EVEN.  INTERNOS </t>
  </si>
  <si>
    <t xml:space="preserve">    EVENTOS                EXTERNOS </t>
  </si>
  <si>
    <t xml:space="preserve">    TOTAL           EVENTOS </t>
  </si>
  <si>
    <t xml:space="preserve">EVENTOS </t>
  </si>
  <si>
    <t xml:space="preserve">Total de eventos  programados </t>
  </si>
  <si>
    <t xml:space="preserve">Total eventos desarrollados </t>
  </si>
  <si>
    <t xml:space="preserve">Porcentaje de cumplimientos </t>
  </si>
  <si>
    <t xml:space="preserve">EVENTOS PROGRAMADOS Y DESARROLLADOS </t>
  </si>
  <si>
    <t>ACTIVIDAD</t>
  </si>
  <si>
    <t>No. EVENTOS</t>
  </si>
  <si>
    <t>ASISTENTES</t>
  </si>
  <si>
    <t>Julio</t>
  </si>
  <si>
    <t>NOMBRE TALLER</t>
  </si>
  <si>
    <t>Técnica vocal</t>
  </si>
  <si>
    <t xml:space="preserve">NOMBRE  </t>
  </si>
  <si>
    <t>Fuente: Bienestar Universitario – extensión cultural</t>
  </si>
  <si>
    <t>MEDICINA PREVENTIVA Y DEL TRABAJO</t>
  </si>
  <si>
    <t>No. ASITENTES</t>
  </si>
  <si>
    <t>HIGIENE Y SEGURIDAD INDUSTRIAL</t>
  </si>
  <si>
    <t>Fuente: Bienestar Universitario – Salud Ocupacional</t>
  </si>
  <si>
    <t>► PORTAFOLIO DE SERVICIOS</t>
  </si>
  <si>
    <t xml:space="preserve">► FONDO DOCUMENTAL </t>
  </si>
  <si>
    <t>► PROYECTOS DE GRADO - TESIS</t>
  </si>
  <si>
    <t>► PRESTAMOS POR SERVICIOS</t>
  </si>
  <si>
    <t>► PRESTAMOS POR FACULTADES</t>
  </si>
  <si>
    <t>► PRESTAMOS DE PERIODICOS</t>
  </si>
  <si>
    <t>► FORMACION DE USUARIOS</t>
  </si>
  <si>
    <t xml:space="preserve">► PRESTAMOS DE SALAS </t>
  </si>
  <si>
    <t>FORMACION DE USUARIOS Y EXTENSION</t>
  </si>
  <si>
    <t>FONDO DOCUMENTAL / COLECCIONES</t>
  </si>
  <si>
    <t>GENERAL</t>
  </si>
  <si>
    <t>REFERENCIA</t>
  </si>
  <si>
    <t>HEMEROGRÁFICA</t>
  </si>
  <si>
    <t>Dewey</t>
  </si>
  <si>
    <t>Áreas del Conocimiento</t>
  </si>
  <si>
    <t>Títulos</t>
  </si>
  <si>
    <t>Ejemplares</t>
  </si>
  <si>
    <t>000-099</t>
  </si>
  <si>
    <t>Obras generales, Bibliotecología, Sistemas, Periodismo.</t>
  </si>
  <si>
    <t>100-199</t>
  </si>
  <si>
    <t>Filosofía, Psicología, lógica, ética.</t>
  </si>
  <si>
    <t>200-299</t>
  </si>
  <si>
    <t>Religión, Biblia, Teología, Moral.</t>
  </si>
  <si>
    <t>300-399</t>
  </si>
  <si>
    <t>Ciencias Sociales, Ciencia Política, Economía, Derecho, Administración Pública, Educación.</t>
  </si>
  <si>
    <t>400-499</t>
  </si>
  <si>
    <t>Lingüística</t>
  </si>
  <si>
    <t>500-599</t>
  </si>
  <si>
    <t>Ciencias Básicas Matemáticas, Astronomía, Física, Química, Ciencias Biológicas, Botánica.</t>
  </si>
  <si>
    <t>600-699</t>
  </si>
  <si>
    <t>Ciencias aplicadas - Tecnologías</t>
  </si>
  <si>
    <t>700-799</t>
  </si>
  <si>
    <t>Bellas Artes, Arquitectura, Urbanismo, Diseño Gráfico, Fotografía, Música, deportes, entre otras</t>
  </si>
  <si>
    <t>800-899</t>
  </si>
  <si>
    <t xml:space="preserve">Literatura y Retórica  </t>
  </si>
  <si>
    <t xml:space="preserve">900-999 </t>
  </si>
  <si>
    <t>Geografía, Historia, Biografías, entre otros</t>
  </si>
  <si>
    <t>Ítems</t>
  </si>
  <si>
    <t>Monografía</t>
  </si>
  <si>
    <t>Digital</t>
  </si>
  <si>
    <t>BASE DE DATOS</t>
  </si>
  <si>
    <t>Nombre</t>
  </si>
  <si>
    <t>Regionales</t>
  </si>
  <si>
    <t>La Nación</t>
  </si>
  <si>
    <t>Diario del Huila</t>
  </si>
  <si>
    <t>Nacionales</t>
  </si>
  <si>
    <t>Vlex</t>
  </si>
  <si>
    <t>BASES DATOS</t>
  </si>
  <si>
    <t>CONSULTAS</t>
  </si>
  <si>
    <t>Embase</t>
  </si>
  <si>
    <t>Engineering Village</t>
  </si>
  <si>
    <t>Scopus</t>
  </si>
  <si>
    <t>SERVICIOS</t>
  </si>
  <si>
    <t>Colección General</t>
  </si>
  <si>
    <t>Equipo de Computo</t>
  </si>
  <si>
    <t>Reserva</t>
  </si>
  <si>
    <t>Tesis</t>
  </si>
  <si>
    <t>Referencia</t>
  </si>
  <si>
    <t>Recursos Electrónicos</t>
  </si>
  <si>
    <t>Fondo Regional</t>
  </si>
  <si>
    <t>Producción Intelectual</t>
  </si>
  <si>
    <t>Fondo Especial</t>
  </si>
  <si>
    <t>PRÉSTAMOS – CONSULTAS</t>
  </si>
  <si>
    <t>Periódicos</t>
  </si>
  <si>
    <t>Semestre</t>
  </si>
  <si>
    <t>Año</t>
  </si>
  <si>
    <t>El Tiempo</t>
  </si>
  <si>
    <t>Espectador</t>
  </si>
  <si>
    <t xml:space="preserve">                                   TOTAL</t>
  </si>
  <si>
    <t>Nivel de Formación</t>
  </si>
  <si>
    <t>Dirigido</t>
  </si>
  <si>
    <t>Observaciones</t>
  </si>
  <si>
    <t>Nivel 1 Inducción</t>
  </si>
  <si>
    <t>Pregrado Nuevos</t>
  </si>
  <si>
    <t>Formados</t>
  </si>
  <si>
    <t>Nivel 2 Antiguos</t>
  </si>
  <si>
    <t>Bases de Datos</t>
  </si>
  <si>
    <t>Consultas</t>
  </si>
  <si>
    <t>Nivel 3 Investigador</t>
  </si>
  <si>
    <t>Especializada</t>
  </si>
  <si>
    <t>Capacitados</t>
  </si>
  <si>
    <t>Participantes</t>
  </si>
  <si>
    <t>Salas</t>
  </si>
  <si>
    <t>Servicio</t>
  </si>
  <si>
    <t>Usuarios</t>
  </si>
  <si>
    <t>Prestamos</t>
  </si>
  <si>
    <t>Participantes salas</t>
  </si>
  <si>
    <t xml:space="preserve">Formación </t>
  </si>
  <si>
    <t>ITEM</t>
  </si>
  <si>
    <t>PRESTAMOS</t>
  </si>
  <si>
    <t>Ingeniería Desarrollo de Software</t>
  </si>
  <si>
    <t>Ingeniería civil</t>
  </si>
  <si>
    <t>Tecnología en Desarrollo del Software</t>
  </si>
  <si>
    <t>Licenciatura en Humanidades y Lengua Castellana</t>
  </si>
  <si>
    <t>Licenciatura en Pedagogía Infantil</t>
  </si>
  <si>
    <t>Licenciatura en Humanidades y Lengua Extranjera</t>
  </si>
  <si>
    <t>Licenciatura en Educación Artística y Cultural</t>
  </si>
  <si>
    <t>Licenciatura en Educación Física, Recreación y Deporte</t>
  </si>
  <si>
    <t>Postgrados</t>
  </si>
  <si>
    <t>Colecciones</t>
  </si>
  <si>
    <t xml:space="preserve"> ■  General</t>
  </si>
  <si>
    <t xml:space="preserve"> ■  Referencia</t>
  </si>
  <si>
    <t xml:space="preserve"> ■  Reserva</t>
  </si>
  <si>
    <t xml:space="preserve"> ■  Hemeroteca</t>
  </si>
  <si>
    <t xml:space="preserve"> ■  Recursos Electrónicos y Virtuales</t>
  </si>
  <si>
    <t xml:space="preserve"> ■  Proyectos de Grado y Tesis</t>
  </si>
  <si>
    <t xml:space="preserve"> ■  Producción Intelectual</t>
  </si>
  <si>
    <t>Suscripciones</t>
  </si>
  <si>
    <t xml:space="preserve"> ■ Periódicos Nacionales y Regionales</t>
  </si>
  <si>
    <t xml:space="preserve">      - El Tiempo, el Espectador y   </t>
  </si>
  <si>
    <t xml:space="preserve">         Portafolio</t>
  </si>
  <si>
    <t xml:space="preserve">      - Diario del Huila, La Nación</t>
  </si>
  <si>
    <t>Novedades Bibliográficas</t>
  </si>
  <si>
    <t xml:space="preserve"> ■ Se envía por correo electrónico a </t>
  </si>
  <si>
    <t xml:space="preserve">    Facultades y Programas las últimas </t>
  </si>
  <si>
    <t xml:space="preserve">    adquisiciones del material </t>
  </si>
  <si>
    <t xml:space="preserve">    bibliográfico</t>
  </si>
  <si>
    <t>Servicios</t>
  </si>
  <si>
    <t xml:space="preserve"> ■  Préstamo Interbibliotecario</t>
  </si>
  <si>
    <t xml:space="preserve">     (Biblioteca Luis Ángel Arango)</t>
  </si>
  <si>
    <t xml:space="preserve"> ■  Acceso a Bases de Datos Científicas  </t>
  </si>
  <si>
    <t xml:space="preserve">     (Full Texto y Referenciales)</t>
  </si>
  <si>
    <t xml:space="preserve"> ■  Servicios de Referencia</t>
  </si>
  <si>
    <t xml:space="preserve"> ■  Elaboración de bibliografías</t>
  </si>
  <si>
    <t xml:space="preserve"> ■  Formación de Usuarios</t>
  </si>
  <si>
    <t xml:space="preserve"> ■  Extensión Cultural</t>
  </si>
  <si>
    <t xml:space="preserve"> ■  Visitas Guiadas</t>
  </si>
  <si>
    <t xml:space="preserve"> ■  Préstamo de instalaciones y Equipos:</t>
  </si>
  <si>
    <t xml:space="preserve">     - Sala de Lectura</t>
  </si>
  <si>
    <t xml:space="preserve">     - Salas de Audiovisuales</t>
  </si>
  <si>
    <t xml:space="preserve">     - Sala de investigadores</t>
  </si>
  <si>
    <t xml:space="preserve">     - Sala Electrónica</t>
  </si>
  <si>
    <t xml:space="preserve">     - Computadores</t>
  </si>
  <si>
    <t>CONCEPTO</t>
  </si>
  <si>
    <t>1- INGRESOS CORRIENTES</t>
  </si>
  <si>
    <t>Derechos académicos</t>
  </si>
  <si>
    <t>Ventas de bienes y servicios</t>
  </si>
  <si>
    <t>Operaciones Comerciales</t>
  </si>
  <si>
    <t>Otras Rentas Propias</t>
  </si>
  <si>
    <t>Presupuesto Departamental</t>
  </si>
  <si>
    <t>Funcionamiento</t>
  </si>
  <si>
    <t>C- Aportes -SGR.-</t>
  </si>
  <si>
    <t>2- RECURSOS DE CAPITAL</t>
  </si>
  <si>
    <t>Recursos del Balance</t>
  </si>
  <si>
    <t>Recuperación Cartera</t>
  </si>
  <si>
    <t>PRESUPUESTO INICIAL</t>
  </si>
  <si>
    <t>ADICIONES Y/O DISMINUCIONES</t>
  </si>
  <si>
    <t>PRESUPUESTO DEFINITIVO</t>
  </si>
  <si>
    <t>PRESUPUESTO EJECUTADO</t>
  </si>
  <si>
    <t>FUNCIONAMIENTO</t>
  </si>
  <si>
    <t>Gastos de Personal</t>
  </si>
  <si>
    <t>Gastos Generales</t>
  </si>
  <si>
    <t>INVERSIÓN</t>
  </si>
  <si>
    <t>GASTOS DE PRODUCCIÓN Y COMERCIALIZACIÓN</t>
  </si>
  <si>
    <t>NOMBRE PROYECTO O ACTIVIDAD</t>
  </si>
  <si>
    <t>BREVE DESCRIPCION</t>
  </si>
  <si>
    <t>NOMBRE DE PARTICIPANTES</t>
  </si>
  <si>
    <t>No. de Beneficiarios</t>
  </si>
  <si>
    <t>TIPO DE PROYECCIÓN SOCIAL (')</t>
  </si>
  <si>
    <t>Solidaria</t>
  </si>
  <si>
    <t>Asistencial</t>
  </si>
  <si>
    <t>Remunerada</t>
  </si>
  <si>
    <t>PATRICIA CARRERA BERNAL</t>
  </si>
  <si>
    <t>X</t>
  </si>
  <si>
    <t>Servicio de prestamo de aulas virtuales</t>
  </si>
  <si>
    <t>GERMAN DARIO HEMBUZ FALLA</t>
  </si>
  <si>
    <t>Clases a través de software especializados</t>
  </si>
  <si>
    <t>x</t>
  </si>
  <si>
    <t>ILEUSCO</t>
  </si>
  <si>
    <t>ZULLY CUELLAR LOPEZ</t>
  </si>
  <si>
    <t>YINETH MEDINA</t>
  </si>
  <si>
    <t>Asesoría del componente íctico relacionado a los estudios ecológicos de la fauna íctica y de biología pesquera, así como los lineamientos para el programa de repoblamiento en los sistemas acuáticos del área de influencia del proyecto hidroeléctrico el Quimbo</t>
  </si>
  <si>
    <t>MAURO MONTEALEGRE</t>
  </si>
  <si>
    <t>ALFREDIS GONZALEZ HERNANDEZ</t>
  </si>
  <si>
    <t>JACQUELIN GARCÍA PÁEZ</t>
  </si>
  <si>
    <t>FACULTAD DE  CIENCIAS POLITICAS Y JURIDICAS</t>
  </si>
  <si>
    <t>YIVY SALAZAR PARRA</t>
  </si>
  <si>
    <t>Cuidado domiciliario: soporte al cuidado y al cuidador</t>
  </si>
  <si>
    <t>JOSE SALGADO</t>
  </si>
  <si>
    <t xml:space="preserve">Fuente : Direccion General de Proyección Social </t>
  </si>
  <si>
    <t>PROGRAMA ACADÉMICO</t>
  </si>
  <si>
    <t>Numero de Estudiantes</t>
  </si>
  <si>
    <t xml:space="preserve">PROGRAMA ADMINISTRACCION DE EMPRESAS </t>
  </si>
  <si>
    <t xml:space="preserve">PROGRAMA ADMINISTRACCION FINANCIERA </t>
  </si>
  <si>
    <t xml:space="preserve">PROGRAMA CIENCIAS JURIDICAS Y POLITICAS </t>
  </si>
  <si>
    <t xml:space="preserve">PROGRAMA -DERECHO </t>
  </si>
  <si>
    <t xml:space="preserve">PROGRAMA COMUNICACIÓN SOCIAL Y PERIODISMO </t>
  </si>
  <si>
    <t xml:space="preserve">PROGRAMA CONTADURIA </t>
  </si>
  <si>
    <t xml:space="preserve">PROGRAMA CONTADURIA PUBLICA </t>
  </si>
  <si>
    <t>PROGRAMA DE LICENCIATURA , ARTES Y CULTURA</t>
  </si>
  <si>
    <t xml:space="preserve">PROGRAMA DE PSICOLOGIA </t>
  </si>
  <si>
    <t xml:space="preserve">PROGRAMA ECONOMIA </t>
  </si>
  <si>
    <t>PROGRAMA LICENCIATURA EN CIENCIAS NATURALES</t>
  </si>
  <si>
    <t xml:space="preserve">PROGRAMA LICENCIATURA EN EDUCACIÓN FISICA </t>
  </si>
  <si>
    <t xml:space="preserve">PROGRAMA LICENCIATURA EN LENGUA CASTELLANA </t>
  </si>
  <si>
    <t>PROGRAMA LICENCIATURA EN PEDAGOGIA INFANTIL</t>
  </si>
  <si>
    <t xml:space="preserve">PROGRAMA TECNOLOGIA EN ADMINISTRACCION DE EMPRESAS </t>
  </si>
  <si>
    <t xml:space="preserve">PROGRAMA TECNOLOGIA EN GESTION FINANCIERA </t>
  </si>
  <si>
    <t>Movilidad</t>
  </si>
  <si>
    <t>Eventos Nacionales</t>
  </si>
  <si>
    <t>Eventos Internacionales</t>
  </si>
  <si>
    <t>Docentes</t>
  </si>
  <si>
    <t>Administrativo</t>
  </si>
  <si>
    <t>Investigador</t>
  </si>
  <si>
    <t>Conferencista</t>
  </si>
  <si>
    <t>Intercambio Académico</t>
  </si>
  <si>
    <t>Pasantía o Práctica Profesional</t>
  </si>
  <si>
    <t>Práctica Extramuros</t>
  </si>
  <si>
    <t>Cursos</t>
  </si>
  <si>
    <t>Estudio de alta formación</t>
  </si>
  <si>
    <t>Participación en Eventos</t>
  </si>
  <si>
    <t>TIPO DE PRODUCTO/AÑO</t>
  </si>
  <si>
    <t>Libros</t>
  </si>
  <si>
    <t>Capítulo de libros</t>
  </si>
  <si>
    <t>Artículos CVLAC</t>
  </si>
  <si>
    <t>Artículos en SCOPUS</t>
  </si>
  <si>
    <t>► PRODUCCION INTELECTUAL (SCOPUS)</t>
  </si>
  <si>
    <t xml:space="preserve">Ciencias Exactas y Naturales </t>
  </si>
  <si>
    <t>Al año 2016 la Universidad Surcolombiana cuenta con 4 Sedes Propias: Neiva (NEI), Garzón (GAR), La Plata (PLA) y Pitalito (PIT), además, posee una Granja Experimental en el municipio de Palermo (GEX) y una Sede Social Recreacional en Letrán (LET) del municipio de Yaguará, adscritas a la Sede Neiva (ver 2.1). La tenencia de predios es conforme al siguiente cuadro:</t>
  </si>
  <si>
    <t xml:space="preserve">NOMBRE DEL PREDIO </t>
  </si>
  <si>
    <t>TENENCIA</t>
  </si>
  <si>
    <t>ESCRITURA No. - NOTARIA - FECHA</t>
  </si>
  <si>
    <t>AREA (m2)</t>
  </si>
  <si>
    <t>SEDE  NEIVA</t>
  </si>
  <si>
    <t>LOTE No. 1 - Cr 1 26-67 Cándido Leguizamo</t>
  </si>
  <si>
    <t>Propiedad</t>
  </si>
  <si>
    <t>860 - Primera - 22/05/2003</t>
  </si>
  <si>
    <t>28.644.33</t>
  </si>
  <si>
    <t>LOTE No. 2 - Cr 1 26-67 Cándido Leguizamo</t>
  </si>
  <si>
    <t>592 - Primera – 28/03/1977</t>
  </si>
  <si>
    <t>FACULTAD DE SALUD - Cl 9 15-00 Altico</t>
  </si>
  <si>
    <t>3365 - Tercera – 21/12/2004</t>
  </si>
  <si>
    <t>EDIFICIO DE POSGRADOS -  Cr 5 23-40 Sevilla</t>
  </si>
  <si>
    <t>88 - Segunda – 23/01/2006</t>
  </si>
  <si>
    <t>CASA ALTICO -  Cr 10 3a-64 Altico</t>
  </si>
  <si>
    <t>Comodato INAT</t>
  </si>
  <si>
    <t>NO APLICA</t>
  </si>
  <si>
    <t xml:space="preserve">P.13 CAJA AGRARIA - Cl 7 6-27 - CONSULTORIO JURÍDICO </t>
  </si>
  <si>
    <t>CENTRO COMERCIAL POPULAR LOS COMUNEROS - LOCAL 2379</t>
  </si>
  <si>
    <t>1631-Segunda-01/08/2014</t>
  </si>
  <si>
    <t>CENTRO COMERCIAL POPULAR LOS COMUNEROS - LOCAL 2010</t>
  </si>
  <si>
    <t>CENTRO COMERCIAL POPULAR LOS COMUNEROS - LOCAL 2381</t>
  </si>
  <si>
    <t>LOTE RURAL TRAPICHITO NUEVO 2</t>
  </si>
  <si>
    <t>2810- Segunda- 20/12/2011</t>
  </si>
  <si>
    <t>809 - Primera – 18/05/1979</t>
  </si>
  <si>
    <t>SEDE SOCIAL LETRAN</t>
  </si>
  <si>
    <t>221 - Única Yaguara – 12/12/1997</t>
  </si>
  <si>
    <t xml:space="preserve">MUNICIPIO DE LA PLATA       </t>
  </si>
  <si>
    <t>1412 - Única La Plata – 30/12/1994</t>
  </si>
  <si>
    <t xml:space="preserve">MUNICIPIO DE GARZON        </t>
  </si>
  <si>
    <t xml:space="preserve">483 - Única Garzón – 16/03/1992 </t>
  </si>
  <si>
    <t>MUNICIPIO DE PITALITO       Vereda el Macal</t>
  </si>
  <si>
    <t xml:space="preserve">4220 - Segunda de Pit - 27/12/2007 </t>
  </si>
  <si>
    <t>Plano 1. Localización Sub-Sedes Neiva</t>
  </si>
  <si>
    <t>Plano 2. Localización Sede Central</t>
  </si>
  <si>
    <t>05-Artes,</t>
  </si>
  <si>
    <t>06-Registro y Control,</t>
  </si>
  <si>
    <t>07-Laboratorios de ciencias básicas,</t>
  </si>
  <si>
    <t>08-Subestacion,</t>
  </si>
  <si>
    <t>09-Aulas UNO,</t>
  </si>
  <si>
    <t>13-Facultad de Educación,</t>
  </si>
  <si>
    <t>14-Aulas DOS,</t>
  </si>
  <si>
    <t>15-Cafeteria Cine Café,</t>
  </si>
  <si>
    <t>16-Aulas TRES,</t>
  </si>
  <si>
    <t>17-Aulas CUATRO,</t>
  </si>
  <si>
    <t>18- Aulas CINCO,</t>
  </si>
  <si>
    <t>20-Restaurante Estudiantil,</t>
  </si>
  <si>
    <t>21-Coliseo,</t>
  </si>
  <si>
    <t>22-Centro de inglés,</t>
  </si>
  <si>
    <t>26-Gimnasio,</t>
  </si>
  <si>
    <t>25-Programa de Educación Física</t>
  </si>
  <si>
    <t>27-Facultad Ingeniería, y</t>
  </si>
  <si>
    <t>30-Facultad de Economía y administración.</t>
  </si>
  <si>
    <t>Además de una plazoleta, una piscina, un polideportivo, tres casetas para celaduría (03-04-12-24), 2 casetas para ventas de comestibles, un kiosco de sala informal para estudiantes, campo de fútbol y pista atlética, dos polideportivos, un escenario multicultural, una laguna, tres parqueaderos descubiertos y 1 cubierto, dos subestaciones eléctricas, zonas verdes y una zona de reserva para futuras ampliaciones.</t>
  </si>
  <si>
    <t>Se designa así a las instalaciones ubicadas en el Barrio Sevilla, Carrera 5 23-40, donde se encuentra el Bloque 65 (ver 3.3, 3.5.2 y Plano 3) y funciona allí la Administración Central de la Universidad.</t>
  </si>
  <si>
    <t>Plano 3. Localización Sede Torre Administrativa</t>
  </si>
  <si>
    <t>Se denomina así a las instalaciones en el Barrio Altico Ubicada en la calle 9 con carrera 14, donde se encuentra la Facultad de Salud con los bloques (ver 3.3, 3.5.3 y Plano 4):</t>
  </si>
  <si>
    <t>Plano 4. Localización Sede Salud</t>
  </si>
  <si>
    <t>50-Laboratorios;</t>
  </si>
  <si>
    <t>51-aulas,</t>
  </si>
  <si>
    <t>52-Administrativo;</t>
  </si>
  <si>
    <t>53-Doctorados;</t>
  </si>
  <si>
    <t>54-Bioterio y</t>
  </si>
  <si>
    <t>55-Sala de cirugía experimental, un polideportivo, parqueaderos descubiertos, zonas verdes y una zona de reserva para futuras ampliaciones. A esta subsede también comparte sus instalaciones el Hospital General de Neiva “HERNANDO MONCALEANO”, para práctica y residencia de los programas académicos relacionados con las Áreas de la Salud.</t>
  </si>
  <si>
    <t xml:space="preserve">Se distingue así a la edificación del Barrio Altico Cra 10 3A-64 (ver 3.3, 3.5.4 y Plano 5) donde funcionan programas y proyectos de Investigación y Punto Vive Digital (PVD) </t>
  </si>
  <si>
    <t>Plano 5. Localización Sede Altico</t>
  </si>
  <si>
    <t>Está Ubicado en el Barrio Centro en la cll 7 con cra 6, piso 13 del Edifico de la Caja Agraria (ver 3.3, 3.5.5 y Plano 6), destinado para programas y proyectos de investigación para el programa de derecho.</t>
  </si>
  <si>
    <t>Plano 6. Localización Sede Caja Agraria</t>
  </si>
  <si>
    <t>Este Centro Comercial Ubicado en la Carrera 2 con Calle 7 y 8 (ver 3.3, 3.5.6 y Plano 7) donde funciona el Consultorio Jurídico, el Centro de Conciliaciones y atención a Desplazados, para las prácticas del programa de derecho; además consultorio de Psicología y Grupos de Investigación de la Facultad de Ciencias Sociales y Humanas.</t>
  </si>
  <si>
    <t>Plano 7: Localización Sede Comuneros</t>
  </si>
  <si>
    <t>Se denomina así a la infraestructura del lote denominado “OPIA” en el Municipio de Palermo, con una extensión de 30 Ha; donde hacen prácticas los estudiantes de Ingeniería Agrícola.</t>
  </si>
  <si>
    <t>Esta Sede en la vereda LETRAN del Municipio de Yaguara contiene cabañas para alojamiento de visitantes y del administrador, auditorio, laboratorios, zona social con cocina, campo de futbol, piscina, parqueaderos y zonas verdes y herbario.</t>
  </si>
  <si>
    <t>SEDE GARZON</t>
  </si>
  <si>
    <t>Esta Sede contiene bloques (ver 3.4 y 3.6) de aulas, de laboratorios, administración y cafetería, además de portería, parqueaderos, gradería al aire libre, un polideportivo y zonas libres.</t>
  </si>
  <si>
    <t>Sede ubicada en la vereda el Macal del Municipio de la Pitalito. Cuenta con bloques (ver 3.4, 3.7 y plano 6) en dos pisos para aulas, biblioteca y administración, además portería, parqueaderos, 4 polideportivos con kiosco, zonas verdes y zonas de futuras construcciones.</t>
  </si>
  <si>
    <t>Esta Sede contiene bloques (ver 3.4, 3.8 y plano 7) de aulas, administración y aula múltiple, además parqueaderos, 1 polideportivo, zonas verdes y zonas de futuras construcciones.</t>
  </si>
  <si>
    <t>TIPO</t>
  </si>
  <si>
    <t>No. de Espacio</t>
  </si>
  <si>
    <t>Área</t>
  </si>
  <si>
    <t>Capacidad Promedio</t>
  </si>
  <si>
    <t>Capacidad Total</t>
  </si>
  <si>
    <t xml:space="preserve">a. Áreas para Procesos de enseñanza-aprendizaje </t>
  </si>
  <si>
    <t>Aulas de clase</t>
  </si>
  <si>
    <t>Aulas especializadas</t>
  </si>
  <si>
    <t xml:space="preserve">Laboratorios  y talleres </t>
  </si>
  <si>
    <t>b. Áreas para Procesos de soporte académico</t>
  </si>
  <si>
    <t>Aula de música</t>
  </si>
  <si>
    <t>Bibliotecas</t>
  </si>
  <si>
    <t xml:space="preserve">Centros de Recursos Educativos </t>
  </si>
  <si>
    <t>Salas computo</t>
  </si>
  <si>
    <t>Salas de proyecciones</t>
  </si>
  <si>
    <t>Auditorios</t>
  </si>
  <si>
    <t>c. Áreas para Procesos administrativos</t>
  </si>
  <si>
    <t>Oficinas Administrativas</t>
  </si>
  <si>
    <t>Oficinas DOCENTE-ADMINISTRATIVA</t>
  </si>
  <si>
    <t>Centro de redes</t>
  </si>
  <si>
    <t>Sala Multiuso</t>
  </si>
  <si>
    <t>Oficinas docentes</t>
  </si>
  <si>
    <t>Registro y control académico</t>
  </si>
  <si>
    <t>Archivo y correspondencia</t>
  </si>
  <si>
    <t>d. Áreas para Procesos de Bienestar</t>
  </si>
  <si>
    <t>Consultorios de Bienestar</t>
  </si>
  <si>
    <t>Gimnasio fuerza - tenis de mesa</t>
  </si>
  <si>
    <t>Coliseo</t>
  </si>
  <si>
    <t>Gimnasio</t>
  </si>
  <si>
    <t>e. Áreas para Procesos de soporte general</t>
  </si>
  <si>
    <t>Baterías sanitarias</t>
  </si>
  <si>
    <t>Servicios Generales</t>
  </si>
  <si>
    <t>Servicios Complementarios</t>
  </si>
  <si>
    <t>Áreas de circulación</t>
  </si>
  <si>
    <t>f. Áreas libres</t>
  </si>
  <si>
    <t>Escenarios Deportivos descubiertos</t>
  </si>
  <si>
    <t>Zonas Duras</t>
  </si>
  <si>
    <t>Zonas Verdes</t>
  </si>
  <si>
    <t>Planta Física</t>
  </si>
  <si>
    <t>OTRAS</t>
  </si>
  <si>
    <t xml:space="preserve">Metros cuadrados de área de lotes </t>
  </si>
  <si>
    <t>Metros cuadrados de área total construida</t>
  </si>
  <si>
    <t>Metros cuadrados de área útil (construida destinada a actividades académicas, es decir, a docencia, investigación y extensión y sin incluir oficinas de profesores)</t>
  </si>
  <si>
    <t>Metros cuadrados de área construida destinada a actividades deportivas</t>
  </si>
  <si>
    <t>Metros cuadrados de área de aulas</t>
  </si>
  <si>
    <t>Metros cuadrados de área de laboratorios</t>
  </si>
  <si>
    <t>Número de aulas de clase.</t>
  </si>
  <si>
    <t>Número de asientos promedio por aula</t>
  </si>
  <si>
    <t>Número de aulas de cómputo.</t>
  </si>
  <si>
    <t>Número de auditorios</t>
  </si>
  <si>
    <t xml:space="preserve">Número de laboratorios y talleres especializados </t>
  </si>
  <si>
    <t>Número de aulas especializadas (gimnasio de fisioterapia, etc)</t>
  </si>
  <si>
    <t>Sumatoria de puestos disponibles en las aulas de clase</t>
  </si>
  <si>
    <t>Sumatoria de puestos disponibles en laboratorios y talleres especializados.</t>
  </si>
  <si>
    <t>CENTRAL</t>
  </si>
  <si>
    <t>SALUD</t>
  </si>
  <si>
    <t>POSTGRADO Y ADMITIVO</t>
  </si>
  <si>
    <t>CASA ALTICO</t>
  </si>
  <si>
    <t>P13 CAJA AGRARIA</t>
  </si>
  <si>
    <t>COMUNEROS</t>
  </si>
  <si>
    <t>TOTAL NEIVA</t>
  </si>
  <si>
    <t>Cant.</t>
  </si>
  <si>
    <t xml:space="preserve">Capacidad </t>
  </si>
  <si>
    <t xml:space="preserve">a. Procesos de enseñanza </t>
  </si>
  <si>
    <t>b. Procesos de soporte acad.</t>
  </si>
  <si>
    <t>c. Procesos administrativos</t>
  </si>
  <si>
    <t>d. Procesos de Bienestar</t>
  </si>
  <si>
    <t>e. Procesos de soporte general</t>
  </si>
  <si>
    <t>No.        Espacio</t>
  </si>
  <si>
    <t>b. Procesos de soporte académico</t>
  </si>
  <si>
    <t>Oficinas Docentes-Administrativas</t>
  </si>
  <si>
    <t xml:space="preserve">Dependencia </t>
  </si>
  <si>
    <t xml:space="preserve">3.5.1 NEIVA CENTRAL </t>
  </si>
  <si>
    <t xml:space="preserve">BQ 01 - ADMINISTRACION </t>
  </si>
  <si>
    <t xml:space="preserve">BQ 02 - BIENESTAR </t>
  </si>
  <si>
    <t xml:space="preserve">BQ 03 - PORTERIA PRINCIPAL </t>
  </si>
  <si>
    <t xml:space="preserve">BQ 04 - PORTERIA CARRERA PRIMERA </t>
  </si>
  <si>
    <t xml:space="preserve">BQ 05 - BLOQUE ARTES </t>
  </si>
  <si>
    <t xml:space="preserve">BQ 06 - REGISTRO Y CONTROL </t>
  </si>
  <si>
    <t xml:space="preserve">BQ 07 - LABORATORIOS CIENCIAS BASICAS </t>
  </si>
  <si>
    <t xml:space="preserve">BQ 09 - BLOQUE AULAS 1 </t>
  </si>
  <si>
    <t xml:space="preserve">BQ 10 - BLOQUE ALMACEN </t>
  </si>
  <si>
    <t>BQ 11 - ARCHIVO CENTRAL</t>
  </si>
  <si>
    <t xml:space="preserve">BQ 12 - PORTERIA AVENIDA PASTRANA </t>
  </si>
  <si>
    <t xml:space="preserve">BQ 13 - FACULTAD DE EDUCACION </t>
  </si>
  <si>
    <t xml:space="preserve">BQ 14 - BLOQUE AULAS 2 </t>
  </si>
  <si>
    <t xml:space="preserve">BQ 15 - CAFETERIA CINE-CAFÉ </t>
  </si>
  <si>
    <t xml:space="preserve">BQ 16 - BLOQUE AULAS 3 </t>
  </si>
  <si>
    <t xml:space="preserve">BQ 17 - BLOQUE AULAS 4 </t>
  </si>
  <si>
    <t xml:space="preserve">BQ 18 - BLOQUE AULAS 5 </t>
  </si>
  <si>
    <t>BQ 19 – LABORATORIO DE CINE Y TELEVISION</t>
  </si>
  <si>
    <t xml:space="preserve">BQ 20 - RESTAURANTE LA VENADA </t>
  </si>
  <si>
    <t xml:space="preserve">BQ 21 - COLISEO - VESTIER PISCINA </t>
  </si>
  <si>
    <t xml:space="preserve">BQ 22 - ILEUSCO </t>
  </si>
  <si>
    <t xml:space="preserve">BQ 24 - PORTERIA JARDIN INGENIERIA </t>
  </si>
  <si>
    <t xml:space="preserve">BQ 25 - EDUCACION FISICA </t>
  </si>
  <si>
    <t xml:space="preserve">BQ 26 - GIMNASIO </t>
  </si>
  <si>
    <t xml:space="preserve">BQ 27 - FACULTAD DE INGENIERIA </t>
  </si>
  <si>
    <t xml:space="preserve">BQ 30 - FACULTAD ECONOMIA ADMINISTRACIÓN </t>
  </si>
  <si>
    <t xml:space="preserve">BQ 49 - CAMPOS DEPORTIVOS </t>
  </si>
  <si>
    <t xml:space="preserve">3.5.2. NEIVA TORRE ADMINISTRATIVA Y POSGRADOS </t>
  </si>
  <si>
    <t xml:space="preserve">BQ 65 - BLOQUE TORRE ADMINISTRATIVA - POSTGRADOS </t>
  </si>
  <si>
    <t xml:space="preserve">3.5.3. NEIVA SALUD </t>
  </si>
  <si>
    <t xml:space="preserve">BQ 50 - SALUD ANFITEATRO </t>
  </si>
  <si>
    <t xml:space="preserve">BQ 51 - SALUD AULAS </t>
  </si>
  <si>
    <t xml:space="preserve">BQ 52 - SALUD ADMINISTRACION-CAFETERIA </t>
  </si>
  <si>
    <t>BQ 53 - LA CASITA</t>
  </si>
  <si>
    <t xml:space="preserve">BQ 54 - SALUD SALA EXPERIMETAL </t>
  </si>
  <si>
    <t xml:space="preserve">BQ 55 - SALUD BIOTERIO </t>
  </si>
  <si>
    <t xml:space="preserve">3.5.4. NEIVA P13 CAJA AGRARIA </t>
  </si>
  <si>
    <t xml:space="preserve">BQ 61 - PROYECCION SOCIAL </t>
  </si>
  <si>
    <t xml:space="preserve">3.5.5. NEIVA ALTICO </t>
  </si>
  <si>
    <t xml:space="preserve">BQ 60 - PROYECCION SOCIAL </t>
  </si>
  <si>
    <t>3.5.6. NEIVA COMUNEROS</t>
  </si>
  <si>
    <t>BQ 63 – PROYECCION SOCIAL</t>
  </si>
  <si>
    <t>Dependencia</t>
  </si>
  <si>
    <t>Área construida o utilizada (M2)</t>
  </si>
  <si>
    <t xml:space="preserve">BQ A – AULAS </t>
  </si>
  <si>
    <t>BQ B – AULAS UNO</t>
  </si>
  <si>
    <t>BQ C - LABORATORIOS - CAFETERIA</t>
  </si>
  <si>
    <t>BQ D - AULAS - PROYECCIONES</t>
  </si>
  <si>
    <t>BQ E - CAFETERIA</t>
  </si>
  <si>
    <t>BQ F - AULAS DOS</t>
  </si>
  <si>
    <t>BQ G - BIBLIOTECA - ADMINISTRACION</t>
  </si>
  <si>
    <t>BQ K - POLIDEPORTIVO</t>
  </si>
  <si>
    <t>BQ A - CAFETERIA</t>
  </si>
  <si>
    <t>BQ B - LABORATORIOS</t>
  </si>
  <si>
    <t>BQ C - ADMINISTRACIÓN - BIBLIOTECA</t>
  </si>
  <si>
    <t>BQ D - AULAS UNO</t>
  </si>
  <si>
    <t>BQ E - AULAS DOS</t>
  </si>
  <si>
    <t>BQ A - MANTENIMIENTO</t>
  </si>
  <si>
    <t>BQ B - ADMINISTRACION - BIBLIOTECA</t>
  </si>
  <si>
    <t>BQ C - BLOQUE AULAS - LABORATORIOS</t>
  </si>
  <si>
    <t>BQ – LABORATORIOS CIENCIAS BASICAS</t>
  </si>
  <si>
    <t>BQ – AULAS MULTIPLES</t>
  </si>
  <si>
    <t>BQ Y - PORTERIA</t>
  </si>
  <si>
    <t>BQ Z - POLIDEPORTIVOS</t>
  </si>
  <si>
    <t>Sede Neiva</t>
  </si>
  <si>
    <t>Otras Sedes*</t>
  </si>
  <si>
    <t>Área Construida</t>
  </si>
  <si>
    <t>Sede Garzón</t>
  </si>
  <si>
    <t>Sede La Plata</t>
  </si>
  <si>
    <t>Sede Pitalito</t>
  </si>
  <si>
    <t>Distribución del Campus Universitario</t>
  </si>
  <si>
    <t>M2</t>
  </si>
  <si>
    <t>Áreas para procesos enseñanza aprendizaje</t>
  </si>
  <si>
    <t>Áreas para procesos de soporte Académico</t>
  </si>
  <si>
    <t>Áreas para procesos Administrativos</t>
  </si>
  <si>
    <t>Áreas para procesos de Bienestar</t>
  </si>
  <si>
    <t>Áreas para procesos de soporte general</t>
  </si>
  <si>
    <t>Áreas libres y zonas verdes</t>
  </si>
  <si>
    <t>* Garzón, La Plata, Pitalito, Granja Experimental,  Centro Recreacional Letrán</t>
  </si>
  <si>
    <t>PROCESO GESTION DE TECNOLOGÍAS DE INFORMACION Y COMUNICACIONES</t>
  </si>
  <si>
    <t>Objetivo:</t>
  </si>
  <si>
    <t>Desarrollo, implementar, mantener y gestionar la plataforma tecnológica existente en la Institución y asesorar la Adquisición e implementación de nuevas tecnologías que brinden soluciones eficaces a las necesidades de los procesos académicos y administrativos de la Comunidad Universitaria y servicios a la comunidad en General</t>
  </si>
  <si>
    <t>► PROCESO GESTION DE TECNOLOGÍAS DE INFORMACION Y COMUNICACIONES</t>
  </si>
  <si>
    <t>CANTIDAD</t>
  </si>
  <si>
    <t>MARCA</t>
  </si>
  <si>
    <t>MODELO</t>
  </si>
  <si>
    <t>PROCESADOR – GHZ</t>
  </si>
  <si>
    <t>RAM-GB</t>
  </si>
  <si>
    <t>DISCO -GB</t>
  </si>
  <si>
    <t>S.O</t>
  </si>
  <si>
    <t>HP</t>
  </si>
  <si>
    <t>Proliant ML 350</t>
  </si>
  <si>
    <t>2 P Intel Xeon 3.2</t>
  </si>
  <si>
    <t>Linux</t>
  </si>
  <si>
    <t>Proliant DL 380 G3</t>
  </si>
  <si>
    <t>2 P Intel Xeon 2.8</t>
  </si>
  <si>
    <t>Proliant ML 350 G4</t>
  </si>
  <si>
    <t>2 P Intel Xeon 3.4</t>
  </si>
  <si>
    <t>2 P  Intel Xeon 3.2</t>
  </si>
  <si>
    <t>Proliant DL 585 G7</t>
  </si>
  <si>
    <t>4 P AMD Opteron (tm) 6176 SE 2.29</t>
  </si>
  <si>
    <t>Windows 2008 server</t>
  </si>
  <si>
    <t>9.4</t>
  </si>
  <si>
    <t>Proliant DL 380 G4</t>
  </si>
  <si>
    <t>2 P Intel Xeon 3.6</t>
  </si>
  <si>
    <t>DL 380G-6</t>
  </si>
  <si>
    <t>2 P Intel Xeon x 5560 2.8 ghz</t>
  </si>
  <si>
    <t>DELL</t>
  </si>
  <si>
    <t>Power Edge</t>
  </si>
  <si>
    <t xml:space="preserve"> Intel Xeon 3040 1.86</t>
  </si>
  <si>
    <t>4 P AMD Opteron (tm) 6180 SE 2.50</t>
  </si>
  <si>
    <t xml:space="preserve">HP </t>
  </si>
  <si>
    <t>Proliant  250</t>
  </si>
  <si>
    <t>2 Procesadores E5 2680v3 Por servidor</t>
  </si>
  <si>
    <t>512 por servidor</t>
  </si>
  <si>
    <t>2 TB por servidor</t>
  </si>
  <si>
    <t>DL 160 G9</t>
  </si>
  <si>
    <t>2 Procesadores E5 2630V3 Por servidor</t>
  </si>
  <si>
    <t>160 por servidor</t>
  </si>
  <si>
    <t>3  TB por servidor</t>
  </si>
  <si>
    <t>EQUIPOS PARA USUARIO FINAL</t>
  </si>
  <si>
    <t>Computadores (Personales, Portátiles, Tables)</t>
  </si>
  <si>
    <t>Impresoras</t>
  </si>
  <si>
    <t>Videoproyectores</t>
  </si>
  <si>
    <t>Scaners</t>
  </si>
  <si>
    <t>VERSION</t>
  </si>
  <si>
    <t>Oracle</t>
  </si>
  <si>
    <t>8I</t>
  </si>
  <si>
    <t>Orcale</t>
  </si>
  <si>
    <t>10G</t>
  </si>
  <si>
    <t>Ms-Sql</t>
  </si>
  <si>
    <t>MySql</t>
  </si>
  <si>
    <t>TIPO DESARROLLO</t>
  </si>
  <si>
    <t>FUNCIONALIDADES</t>
  </si>
  <si>
    <t>PAQUETE</t>
  </si>
  <si>
    <t># DE LICENCIAS</t>
  </si>
  <si>
    <t>TIPO DE LICENCIA</t>
  </si>
  <si>
    <t>Microsoft Office en la modadlidad de Campuss Agreement</t>
  </si>
  <si>
    <t>Contrato de Uso para toda la Universidad</t>
  </si>
  <si>
    <t xml:space="preserve">Se renueva anualmente </t>
  </si>
  <si>
    <t>Macromedia</t>
  </si>
  <si>
    <t>Perpetua</t>
  </si>
  <si>
    <t>Microsoft Office</t>
  </si>
  <si>
    <t>PUNTA A</t>
  </si>
  <si>
    <t>PUNTA B</t>
  </si>
  <si>
    <t>BW</t>
  </si>
  <si>
    <t>CIR/REUSO</t>
  </si>
  <si>
    <t>MEDIO</t>
  </si>
  <si>
    <t>CTIC</t>
  </si>
  <si>
    <t>Fibra Óptica</t>
  </si>
  <si>
    <t>Edif. Bienestar</t>
  </si>
  <si>
    <t>Edif. Central</t>
  </si>
  <si>
    <t>Edif. Biblioteca</t>
  </si>
  <si>
    <t>Inst. Lenguas</t>
  </si>
  <si>
    <t>Edif. Ingeniería</t>
  </si>
  <si>
    <t>Edif. Educ. Física</t>
  </si>
  <si>
    <t>Personal</t>
  </si>
  <si>
    <t>Lab. Venada</t>
  </si>
  <si>
    <t>Fac. Salud</t>
  </si>
  <si>
    <t>Hospital</t>
  </si>
  <si>
    <t>1.1</t>
  </si>
  <si>
    <t>Garzón</t>
  </si>
  <si>
    <t>10 Mbps</t>
  </si>
  <si>
    <t>FR-Telecom</t>
  </si>
  <si>
    <t>Pitalito</t>
  </si>
  <si>
    <t>La Plata</t>
  </si>
  <si>
    <t>Edif. Posgrados</t>
  </si>
  <si>
    <t>Central telefónica</t>
  </si>
  <si>
    <t>E1</t>
  </si>
  <si>
    <t>Cobre</t>
  </si>
  <si>
    <t>Internet</t>
  </si>
  <si>
    <t>RENATA</t>
  </si>
  <si>
    <t>Jurídico Edif. Caja Agraria</t>
  </si>
  <si>
    <t>Antenas inalámbricas</t>
  </si>
  <si>
    <t>División de Recursos</t>
  </si>
  <si>
    <t>1000 Mbps</t>
  </si>
  <si>
    <t>PUERTOS</t>
  </si>
  <si>
    <t>Router</t>
  </si>
  <si>
    <t>Cisco</t>
  </si>
  <si>
    <t>Juniper</t>
  </si>
  <si>
    <t>SRX240</t>
  </si>
  <si>
    <t>FireWall</t>
  </si>
  <si>
    <t>Check Point</t>
  </si>
  <si>
    <t>Switch</t>
  </si>
  <si>
    <t>3com</t>
  </si>
  <si>
    <t>5500-EI</t>
  </si>
  <si>
    <t>Controladora inalámbrica</t>
  </si>
  <si>
    <t>WX2200</t>
  </si>
  <si>
    <t>Acces Point</t>
  </si>
  <si>
    <t>MSM760</t>
  </si>
  <si>
    <t>MSM 430</t>
  </si>
  <si>
    <t>MSM 460</t>
  </si>
  <si>
    <t>CISCO</t>
  </si>
  <si>
    <t>AIR-CAP37021-A-K9</t>
  </si>
  <si>
    <t>MCU</t>
  </si>
  <si>
    <t>POLYCOM</t>
  </si>
  <si>
    <t>MGC+50 ReadiConvene IP Base Pack 16 Port, Fully TX/CP @ 768k</t>
  </si>
  <si>
    <t>Presenter</t>
  </si>
  <si>
    <t>VSX 7400e</t>
  </si>
  <si>
    <t>VSX 7400s</t>
  </si>
  <si>
    <t>VSX 6400s</t>
  </si>
  <si>
    <t>Càmara adicional</t>
  </si>
  <si>
    <t>PTZ</t>
  </si>
  <si>
    <t>NEC</t>
  </si>
  <si>
    <t>3000 LUMENS XGA</t>
  </si>
  <si>
    <t>Càmara de documentos</t>
  </si>
  <si>
    <t>LUMENS</t>
  </si>
  <si>
    <t>VT700</t>
  </si>
  <si>
    <t>Telones Elèctricos</t>
  </si>
  <si>
    <t>2.40m x 2.40m</t>
  </si>
  <si>
    <t>Cuentas de Correo Electrónico a Diciembre 2016</t>
  </si>
  <si>
    <t>TIPO DE USUARIO</t>
  </si>
  <si>
    <t>No Cuentas</t>
  </si>
  <si>
    <t xml:space="preserve">Personal Administrativo </t>
  </si>
  <si>
    <t xml:space="preserve">(Administrativos, Trabajadores Oficiales, Contratistas)     </t>
  </si>
  <si>
    <t>Docentes Planta</t>
  </si>
  <si>
    <t>(Ocasionales, Visitantes, Medio Tiempo)</t>
  </si>
  <si>
    <t>Catedráticos</t>
  </si>
  <si>
    <t>Correos Dependencias</t>
  </si>
  <si>
    <t>Recursos Físicos</t>
  </si>
  <si>
    <t>Ancho de banda para acceso a internet (Kb)</t>
  </si>
  <si>
    <t>Número de redes en funcionamiento para acceso a internet</t>
  </si>
  <si>
    <t xml:space="preserve">% de cubrimiento campus con la red inalámbrica </t>
  </si>
  <si>
    <t>Número de Computadores con acceso a internet</t>
  </si>
  <si>
    <t>Número de Computadores para acceso al personal Admtivo</t>
  </si>
  <si>
    <t>Número de Computadores para usos exclusivo de profesores</t>
  </si>
  <si>
    <t xml:space="preserve">SEDE </t>
  </si>
  <si>
    <t>No SALAS</t>
  </si>
  <si>
    <t>Código SNIES</t>
  </si>
  <si>
    <t>Modalidad del Convenio</t>
  </si>
  <si>
    <t xml:space="preserve"> Semestre</t>
  </si>
  <si>
    <t>Nombre de la IES en el exterior</t>
  </si>
  <si>
    <t>País</t>
  </si>
  <si>
    <t>MEXICO</t>
  </si>
  <si>
    <t>CUBA</t>
  </si>
  <si>
    <t>CHILE</t>
  </si>
  <si>
    <t>ESTADOS UNIDOS</t>
  </si>
  <si>
    <t>ARGENTINA</t>
  </si>
  <si>
    <t>ESPAÑA</t>
  </si>
  <si>
    <t>BRASIL</t>
  </si>
  <si>
    <t xml:space="preserve">  Semestre</t>
  </si>
  <si>
    <t>País de la IES</t>
  </si>
  <si>
    <t>ECUADOR</t>
  </si>
  <si>
    <t>FRANCIA</t>
  </si>
  <si>
    <t>PANAMA</t>
  </si>
  <si>
    <t>PERU</t>
  </si>
  <si>
    <t>GUATEMALA</t>
  </si>
  <si>
    <t>PARAGUAY</t>
  </si>
  <si>
    <t>BOLIVIA</t>
  </si>
  <si>
    <t>COSTA RICA</t>
  </si>
  <si>
    <t>URUGUAY</t>
  </si>
  <si>
    <t>Movilidad Internacional</t>
  </si>
  <si>
    <t>No. De Participantes</t>
  </si>
  <si>
    <t>Administrativos</t>
  </si>
  <si>
    <t>Egresados</t>
  </si>
  <si>
    <t>Asistentes a Idiomas</t>
  </si>
  <si>
    <t>Invitados Internacionales</t>
  </si>
  <si>
    <t>CANADÁ</t>
  </si>
  <si>
    <t>EEUU</t>
  </si>
  <si>
    <t>MÉXICO</t>
  </si>
  <si>
    <t xml:space="preserve">Fuente: Vicerrectoría de Investigación y Proyección Social – Dirección General de Investigaciones – Universidad Surcolombiana  </t>
  </si>
  <si>
    <t>GRAFICA MATRICULA TOTAL POR MUNICIPIO 2016</t>
  </si>
  <si>
    <t>GRAFICA - COMPORTAMIENTO MATRICULA EN PREGRADO</t>
  </si>
  <si>
    <t>GRAFICA PROGRAMAS SALUD OCUPACIONAL</t>
  </si>
  <si>
    <t>PORTAFOLIO DE SERVICIOS BIBLIOTECA</t>
  </si>
  <si>
    <r>
      <t xml:space="preserve"> </t>
    </r>
    <r>
      <rPr>
        <sz val="11"/>
        <color rgb="FF000000"/>
        <rFont val="Arial"/>
        <family val="2"/>
      </rPr>
      <t xml:space="preserve">■  Préstamo material </t>
    </r>
    <r>
      <rPr>
        <sz val="11"/>
        <color rgb="FF000000"/>
        <rFont val="Calibri"/>
        <family val="2"/>
      </rPr>
      <t xml:space="preserve">bibliográfico </t>
    </r>
  </si>
  <si>
    <t xml:space="preserve"> ■  Conexiones a Internet: vía Wi-Fi y puntos  de red</t>
  </si>
  <si>
    <t xml:space="preserve">PRÉSTAMOS-CONSULTAS </t>
  </si>
  <si>
    <t>B- Aportes del presupuesto Nacional</t>
  </si>
  <si>
    <t>A- Rentas propias</t>
  </si>
  <si>
    <t>EVOLUCION PRODUCTIVIDAD ACADEMICA EN LOS ULTIMOS 5 AÑOS</t>
  </si>
  <si>
    <t xml:space="preserve">GRAFICA EVOLUCION PRODUCTIVIDAD ACADEMICA </t>
  </si>
  <si>
    <r>
      <t xml:space="preserve">Para regular la actividad y funcionamiento de la Infraestructura Física y disponer puntualmente todo lo relacionado con su organización, clasificación, usos, proyecciones y el reglamento interno de carácter obligatorio para la administración y manejo de la Planta Física, el Consejo Superior Universitario mediante Acuerdo 050 de 2007 adoptó el “PLAN DE REGULARIZACIÓN Y MANEJO DE LA INFRAESTRUCTURA FÍSICA DE LA UNIVERSIDAD SURCOLOMBIANA” (POT universitario), previa Resolución No. 012 de junio 15 de 2007 donde el Departamento Administrativo de Planeación Municipal de Neiva “ADOPTA EL RECONOCIMIENTO URBANÍSTICO” de este Plan. En el numeral I.4.1 USO DEL SUELO indica:
“El uso normativo del suelo de la Universidad Surcolombiana corresponde al Institucional Dotacional, cuyas instalaciones se catalogan en ambientes pedagógicos básicos y complementarios, que para el desarrollo de las actividades pedagógicas y de gestión a nivel institucional interno se clasifican en 6 tipos de áreas, así:
a)    </t>
    </r>
    <r>
      <rPr>
        <b/>
        <i/>
        <sz val="12"/>
        <color theme="1"/>
        <rFont val="Calibri"/>
        <family val="2"/>
        <scheme val="minor"/>
      </rPr>
      <t>Áreas para Procesos de enseñanza-aprendizaje:</t>
    </r>
    <r>
      <rPr>
        <i/>
        <sz val="12"/>
        <color theme="1"/>
        <rFont val="Calibri"/>
        <family val="2"/>
        <scheme val="minor"/>
      </rPr>
      <t xml:space="preserve"> aula tradicional para clase magistral, aula especializada para actividades de una asignatura común a distintos programas, aula multimedia para actividades de asignaturas que requieran de medios audiovisuales, y laboratorios para actividades de prácticas académicas; 
b)    </t>
    </r>
    <r>
      <rPr>
        <b/>
        <i/>
        <sz val="12"/>
        <color theme="1"/>
        <rFont val="Calibri"/>
        <family val="2"/>
        <scheme val="minor"/>
      </rPr>
      <t xml:space="preserve">Áreas para Procesos de soporte académico: </t>
    </r>
    <r>
      <rPr>
        <i/>
        <sz val="12"/>
        <color theme="1"/>
        <rFont val="Calibri"/>
        <family val="2"/>
        <scheme val="minor"/>
      </rPr>
      <t xml:space="preserve">espacios para estudio informal de uso estudiantil sin docente, sitios para asesoría docente a estudiantes, bibliotecas, museos, auditorios y salas de proyección y de música; 
c)    </t>
    </r>
    <r>
      <rPr>
        <b/>
        <i/>
        <sz val="12"/>
        <color theme="1"/>
        <rFont val="Calibri"/>
        <family val="2"/>
        <scheme val="minor"/>
      </rPr>
      <t>Áreas para Procesos administrativos:</t>
    </r>
    <r>
      <rPr>
        <i/>
        <sz val="12"/>
        <color theme="1"/>
        <rFont val="Calibri"/>
        <family val="2"/>
        <scheme val="minor"/>
      </rPr>
      <t xml:space="preserve"> oficinas para actividades administrativas y de profesores; 
d)    </t>
    </r>
    <r>
      <rPr>
        <b/>
        <i/>
        <sz val="12"/>
        <color theme="1"/>
        <rFont val="Calibri"/>
        <family val="2"/>
        <scheme val="minor"/>
      </rPr>
      <t>Áreas para Procesos de Bienestar:</t>
    </r>
    <r>
      <rPr>
        <i/>
        <sz val="12"/>
        <color theme="1"/>
        <rFont val="Calibri"/>
        <family val="2"/>
        <scheme val="minor"/>
      </rPr>
      <t xml:space="preserve"> consultorios u oficinas para actividades de salud, cultura, desarrollo humano y promoción social; asociaciones; áreas de recreación y deporte (canchas de básquetbol, fútbol, microfútbol y poli funcional; piscina, pista atlética, etc.);
e)    </t>
    </r>
    <r>
      <rPr>
        <b/>
        <i/>
        <sz val="12"/>
        <color theme="1"/>
        <rFont val="Calibri"/>
        <family val="2"/>
        <scheme val="minor"/>
      </rPr>
      <t>Áreas para Procesos de soporte general:</t>
    </r>
    <r>
      <rPr>
        <i/>
        <sz val="12"/>
        <color theme="1"/>
        <rFont val="Calibri"/>
        <family val="2"/>
        <scheme val="minor"/>
      </rPr>
      <t xml:space="preserve"> porterías; cuartos de aseo; talleres de mantenimiento; cuartos de bombeo o subestaciones; almacén; baterías sanitarias; ventas de comestibles, librería y fotocopiado; cafetines, cafeterías, restaurantes; áreas de comunicación (Circulaciones y Halles); y 
f)     </t>
    </r>
    <r>
      <rPr>
        <b/>
        <i/>
        <sz val="12"/>
        <color theme="1"/>
        <rFont val="Calibri"/>
        <family val="2"/>
        <scheme val="minor"/>
      </rPr>
      <t>Áreas Libres:</t>
    </r>
    <r>
      <rPr>
        <i/>
        <sz val="12"/>
        <color theme="1"/>
        <rFont val="Calibri"/>
        <family val="2"/>
        <scheme val="minor"/>
      </rPr>
      <t xml:space="preserve"> zonas duras (parqueaderos, plazoletas, senderos); suelos, zonas de agua y verdes (Jardines).”</t>
    </r>
  </si>
  <si>
    <t xml:space="preserve">La Sede Neiva está dotada con 8 Sub-Sedes </t>
  </si>
  <si>
    <t>2. Torre Administrativa (TAD)</t>
  </si>
  <si>
    <t>1. Central (CEN)</t>
  </si>
  <si>
    <t>3. Salud (SAL)</t>
  </si>
  <si>
    <t xml:space="preserve">7. Granja Experimental (GEX) </t>
  </si>
  <si>
    <t>6. Comuneros (COM)</t>
  </si>
  <si>
    <t>8. Social Recreacional Letrán (LET)</t>
  </si>
  <si>
    <t>4. Altico (ALT)</t>
  </si>
  <si>
    <t>5. Piso 13 de la Caja Agraria (CAG)</t>
  </si>
  <si>
    <t>02-Bienestar</t>
  </si>
  <si>
    <t>01-Vicerrectoría Administrativa</t>
  </si>
  <si>
    <t xml:space="preserve">10-Facultad de Ciencias Exactas y Naturales   </t>
  </si>
  <si>
    <t>11-Talleres y Mantenimiento, Cafetería, Docentes y Administrativos</t>
  </si>
  <si>
    <t>Se denomina así a las instalaciones ubicadas en el Barrio Cándido Leguizamo Carrera 1 No. 26-67, donde se encuentran los Bloques</t>
  </si>
  <si>
    <t>Oficinas DOCENTE ADMINISTRATIVA</t>
  </si>
  <si>
    <t xml:space="preserve">Área construida o utilizada (M2) </t>
  </si>
  <si>
    <t>Area</t>
  </si>
  <si>
    <t>Total  Salas</t>
  </si>
  <si>
    <t>La Universidad Surcolombiana, es miembro de  RENATA que es la red de tecnología avanzada que conecta, comunica, y propicia la colaboración entre las instituciones académicas y científicas de Colombia con las redes académicas internacionales y los centros de investigación más desarrollados del mundo. El gran valor agregado de RENATA radica en el poder de comunicación y colaboración entre sus miembros. Nuestra labor se rige por los principios de colaboración, innovación, desarrollo tecnológico y calidad del servicio. 
RENATA es administrada por la Corporación RENATA, de la cual son miembros las Redes Académicas Regionales, el Ministerio de Educación, el Ministerio de Tecnologías de la Información y las Comunicaciones y Colciencias
La Red Académica Regional por medio de la cual se conecta la Universidad a RENATA, es RADAR (Región Caldas, Huila, Quindío, Risaralda, Tolima)
La Red Académica de Alta Velocidad Regional, RADAR, es la red de alta velocidad de la región centro occidental del país (Eje Cafetero) que tiene como objetivo la promoción del trabajo en colaboración entre las instituciones educativas de la región con las del resto del país y los centros de investigación más prestigiosos del mundo.
NOTA:  La disponibilidad de la Red de la Universidad es de 7X24 los 365 días del año.</t>
  </si>
  <si>
    <t>PAIS</t>
  </si>
  <si>
    <t xml:space="preserve">► CONECTIVIDAD, CANALES DE TRANSMISION </t>
  </si>
  <si>
    <t>PARTICIPANTES</t>
  </si>
  <si>
    <t>HISTORICO ESTUDIANTES TOTALES MATRICULADOS EN PREGRADO NEIVA</t>
  </si>
  <si>
    <t>HISTORICO ESTUDIANTES MATRICULADO EN PREGRADO EN SEDES</t>
  </si>
  <si>
    <t>HISTORICO ESTUDIANTES MATRICULADO EN CONVENIOS EN NEIVA Y OTRAS SEDES</t>
  </si>
  <si>
    <t>HISTORICO ESTUDIANTES MATRICULADO EN POSTGRADOS NEIVA</t>
  </si>
  <si>
    <t xml:space="preserve">HISTORICO ESTUDIANTES MATRICULADO EN CONVENIOS </t>
  </si>
  <si>
    <t>GRAFICA DOCENTES TIEMPO COMPLETO EQUIVALENTE</t>
  </si>
  <si>
    <t>OFERTA DE PROGRAMAS ACADEMICOS DE PREGRADO EN NEIVA</t>
  </si>
  <si>
    <t xml:space="preserve">OFERTA DE PROGRAMAS ACADEMICOS DE PREGRADO EN LAS SEDES </t>
  </si>
  <si>
    <t xml:space="preserve">OFERTA DE PROGRAMAS ACADEMICOS DE POSTGRADOS EN NEIVA </t>
  </si>
  <si>
    <t xml:space="preserve">PROGRAMAS CON REGISTRO CALIFICADO </t>
  </si>
  <si>
    <t>NUMERO DE DOCENTES POR NIVEL DE DEDICACION</t>
  </si>
  <si>
    <t xml:space="preserve">NIVEL DE FORMACION DOCENTES DE PLANTA Y CATEDRA </t>
  </si>
  <si>
    <t>PERSONAL ADMINISTRATIVO</t>
  </si>
  <si>
    <t xml:space="preserve">GRUPOS DE INVESTIGACION </t>
  </si>
  <si>
    <t xml:space="preserve">CLASIFICACION DE GRUPOS DE INVESIGACION EN COLCIENCIAS </t>
  </si>
  <si>
    <t>CONSOLIDADO GRADUADOS EN PREGRADO Y POSTGRADO</t>
  </si>
  <si>
    <t>GRAFICA DE ESTUDIANTES EGRESADOS EN PREGRADO Y POSTGRADOS POR GENERO</t>
  </si>
  <si>
    <t xml:space="preserve">GRAFICA DE ESTUDIANTES GRADUADOS EN PREGRADO </t>
  </si>
  <si>
    <t xml:space="preserve">GRAFICA DE ESTUDIANTES EGRESADOS EN PREGRADO </t>
  </si>
  <si>
    <t>PRESENCIAL</t>
  </si>
  <si>
    <t>MAESTRIAS*</t>
  </si>
  <si>
    <t>MAESTRIAS</t>
  </si>
  <si>
    <t>MEDICÍNA
Còdigo Snies 338</t>
  </si>
  <si>
    <t>Res.16120 del 4/08/2016     (6 años)</t>
  </si>
  <si>
    <t>INGENIERÍA DE PETRÓLEOS
Còdigo Snies 342</t>
  </si>
  <si>
    <t>Res. 4829 de Abril 30 de 2013 (Renovacion Acreditación de calidad por 8 años)</t>
  </si>
  <si>
    <t>ADMINISTRACION DE EMPRESAS
Código Snies 19765</t>
  </si>
  <si>
    <t>Res. 1965 de Febrero 28 de 2013 (Acreditación de calidad por 6 años)</t>
  </si>
  <si>
    <t>LICENCIATURA EN INGLÉS
Código Snies 103036</t>
  </si>
  <si>
    <t>Res. 15562 de Noviembre  1 de 2013 (Acreditación de calidad por 6 años)</t>
  </si>
  <si>
    <t>COMUNICACIÓN SOCIAL
Código Snies 3109</t>
  </si>
  <si>
    <t>Res. 1022 Enero 24 de 2014 (Renovacion Acreditacion por 6 años)</t>
  </si>
  <si>
    <t>INGENIERÍA AGRÍCOLA
Còdigo Snies 341</t>
  </si>
  <si>
    <t>Res.201358  Diciembre 10 de 2015 (Renovacion de Acrfeditafcion por 4  años)</t>
  </si>
  <si>
    <t>PSICOLOGÍA 
Código  Snies 4899</t>
  </si>
  <si>
    <t>Res.No. 4002 del 18 de abril de 2012  (Acreditación de calidad por 6  años)</t>
  </si>
  <si>
    <t>Lic. EN LENGUA CASTELLANA
Código Snies 10661</t>
  </si>
  <si>
    <t>Res.001456 del 3/02/2017 (4 años)</t>
  </si>
  <si>
    <t>LICENCIATURA EN EDUCACIÓN ARTÍSTICA Y CULTURAL
Código Snies 91340</t>
  </si>
  <si>
    <t>Res. 1086 de Enero 28 de 2014 (Acreditación de calidad por 4 años)</t>
  </si>
  <si>
    <t>GRAFICA DE ESTUDIANTES GRADUADOS EN POSTGRADOS</t>
  </si>
  <si>
    <t>GRAFICA DE ESTUDIANTES EGRESADOS EN POSTGRADO</t>
  </si>
  <si>
    <t>2017-2</t>
  </si>
  <si>
    <t>INSCRITOS,ADMITIDOS,MATRICULADOS EN PREGRADO - % DE ABSORCION</t>
  </si>
  <si>
    <t>GRAFICA SEMESTRE A - INSCRITOS,ADMITIDOS,MATRICULADOS EN PREGRADO - % DE ABSORCION</t>
  </si>
  <si>
    <t>GRAFICA SEMESTRE B - INSCRITOS,ADMITIDOS,MATRICULADOS EN PREGRADO - % DE ABSORCION</t>
  </si>
  <si>
    <t>INSCRITOS,ADMITIDOS,MATRICULADOS EN POSGRADO - % DE ABSORCION</t>
  </si>
  <si>
    <t>GRAFICA SEMESTRE B - INSCRITOS,ADMITIDOS,MATRICULADOS EN POSTGRADO - % DE ABSORCION</t>
  </si>
  <si>
    <t>GRAFICA SEMESTRE A - INSCRITOS,ADMITIDOS,MATRICULADOS EN POSTGRADO - % DE ABSORCION</t>
  </si>
  <si>
    <t>INSCRITOS Y MATRICULADOS EN PREGRADO POR GENERO - % DE ABSORCION</t>
  </si>
  <si>
    <t>INSCRITOS Y MATRICULADOS EN POSGRADO POR GENERO - % DE ABSORCION</t>
  </si>
  <si>
    <t xml:space="preserve">GRAFICA - ESTUDIANTES MATRICULADOS EN PREGRADO POR NIVEL DE FORMACION </t>
  </si>
  <si>
    <t>SEMESTRE B - MATRICULADOS EN PREGRADO POR NIVEL ACADEMICO, GENERO Y SEDE</t>
  </si>
  <si>
    <t>SEMESTRE A - MATRICULADOS EN PREGRADO POR NIVEL ACADEMICO, GENERO Y SEDE</t>
  </si>
  <si>
    <t>SEMESTRE A - MATRICULADOS EN POSTGRADO POR NIVEL ACADEMICO, GENERO Y SEDE</t>
  </si>
  <si>
    <t>SEMESTRE A - MATRICULADOS EN PREGRADO  POR MODALIDAD DE INGRESO</t>
  </si>
  <si>
    <t>GRAFICA SEMESTRE B - ESTUDIANTES MATRICULADOS SEGÚN ESTRATO SOCIOECONOMICO</t>
  </si>
  <si>
    <t xml:space="preserve">GRAFICA SEMESTRE A - ESTUDIANTES MATRICULADOS SEGÚN ESTRATO SOCIOECONOMICO </t>
  </si>
  <si>
    <t xml:space="preserve">SEMESTRE B - MATRICULADOS  EN PREGRADO SEGÚN ESTRATO SOCIOECONOMICO </t>
  </si>
  <si>
    <t>SEMESTRE A - MATRICULADOS  EN PREGRADO SEGÚN ESTRATO SOCIOECONOMICO</t>
  </si>
  <si>
    <t>GRAFICA - ESTUDIANTES MATRICULADOS EN POSTGRADO POR NIVEL DE FORMACION</t>
  </si>
  <si>
    <t xml:space="preserve">SEMESTRE B - MATRICULADOS EN POSTGRADO POR NIVEL ACADEMICO, GENERO Y SEDE </t>
  </si>
  <si>
    <t xml:space="preserve">MATRICULA TOTAL EN POSTGRADO POR GENERO </t>
  </si>
  <si>
    <t>GRAFICA ESTUDIANTES TOTALES MATRICULADOS EN PREGRADO POR FACULTADES</t>
  </si>
  <si>
    <t>MATRICULA TOTAL EN PREGRADO POR GENERO</t>
  </si>
  <si>
    <t>GRAFICA SEMESTRE B - MATRICULADOS  EN PREGRADO  POR MODALIDAD DE INGRESO</t>
  </si>
  <si>
    <t>GRAFICA SEMESTRE A - MATRICULADOS  EN PREGRADO  POR MODALIDAD DE INGRESO</t>
  </si>
  <si>
    <t>SEMESTRE B - MATRICULADOS  EN PREGRADO  POR MODALIDAD DE INGRESO</t>
  </si>
  <si>
    <t>GRAFICA ESTUDIANTES TOTALES MATRICULADOS EN POSTGRADO POR FACULTADES</t>
  </si>
  <si>
    <t>INSCRITOS, MATRICULADOS POR 1 VEZ Y TOTAL EN PREGRADO POR GENERO</t>
  </si>
  <si>
    <t>INSCRITOS, MATRICULADOS POR 1 VEZ Y TOTAL EN POSTGRADO POR GENERO</t>
  </si>
  <si>
    <t>GRAFICA INSCRITOS EN PROGRAMAS DE PREGRADO POR RANGO DE EDADES</t>
  </si>
  <si>
    <t>GRAFICA MATRICULA TOTAL POR RANGO DE EDADES</t>
  </si>
  <si>
    <t xml:space="preserve">FACULTAD DE CIENCIAS EXACTAS Y NATURALES </t>
  </si>
  <si>
    <t>GRAFICA DOCENTES SEGÚN CATEGORIA</t>
  </si>
  <si>
    <t>GRAFICA DOCENTES SEGÚN GENERO</t>
  </si>
  <si>
    <t>PROYECTOS DE INVESTIGACION</t>
  </si>
  <si>
    <t>CENTROS DE INVESTIGACION</t>
  </si>
  <si>
    <t>LABORATORIOS DE INVESTIGACION</t>
  </si>
  <si>
    <t>REVISTAS ACADEMICAS PUBLICADAS</t>
  </si>
  <si>
    <t>FUENTES DE FINANCIAMIENTO DE PROYECTOS DE INVIESTIGACION APROBADOS</t>
  </si>
  <si>
    <t>FINANCIACION MENOR CUANTIA, SEMILLEROS Y TRABAJOS DE GRADO</t>
  </si>
  <si>
    <t>GRUPOS DE INVESTIGACION</t>
  </si>
  <si>
    <t>SERVICIOS DE SALUD</t>
  </si>
  <si>
    <t>SERVICIOS DE SALUD POR PROGRAMAS</t>
  </si>
  <si>
    <t>SERVICIOS DE SALUD REALIZADOS A ESTUDIANTES</t>
  </si>
  <si>
    <t>PREVENCION Y PROMOCION DE LA SALUD</t>
  </si>
  <si>
    <t>ORIENTACION Y ASESORIA PSICOLOGICA</t>
  </si>
  <si>
    <t>SERVICIOS DE RESTAURANTE ESTUDIANTIL LA VENADA</t>
  </si>
  <si>
    <t>SERVICIOS DE RESTAURANTE ESTUDIANTIL FAC. SALUD</t>
  </si>
  <si>
    <t>COBERTURA POBLACION BENEFICIADA</t>
  </si>
  <si>
    <t>GRAFICA COBERTURA POBLACION BENEFICIADA</t>
  </si>
  <si>
    <t>EVENTOS DEPORTIVOS Y RECREATIVOS REALIZADOS</t>
  </si>
  <si>
    <t>ACTIVIDADES EXTENSION CULTURAL</t>
  </si>
  <si>
    <t>TALLERES EXTENSION CULTURAL</t>
  </si>
  <si>
    <t>GRUPOS ARTISTICOS</t>
  </si>
  <si>
    <t>PROGRAMAS DE SALUD OCUPACIONAL</t>
  </si>
  <si>
    <t xml:space="preserve">COLECCIÓN PROYECTOS DE GRADO Y TESIS </t>
  </si>
  <si>
    <t>FONDO DOCUMENTAL</t>
  </si>
  <si>
    <t>PRÉSTAMO ÁREAS DEL CONOCIMIENTO</t>
  </si>
  <si>
    <t>PRESTAMOS POR SERVICIOS</t>
  </si>
  <si>
    <t>PRESTAMOS POR FACULTADES</t>
  </si>
  <si>
    <t>PRESTAMOS DE PERIODICOS</t>
  </si>
  <si>
    <t>GRAFICA PRESTAMOS PERIODICOS</t>
  </si>
  <si>
    <t>GRAFICA DE PARTICIPANTES POR SALAS</t>
  </si>
  <si>
    <t>USO DEL SERVICIO</t>
  </si>
  <si>
    <t xml:space="preserve">PRESTAMOS POR PROGRAMAS ACADEMICOS </t>
  </si>
  <si>
    <t>PROYECTOS, ACTIVIDADES Y SERVICIOS DE PROYECCIÓN SOCIAL – FAC. ECONOMIA Y ADMINISTRACION</t>
  </si>
  <si>
    <t>PROYECTOS, ACTIVIDADES Y SERVICIOS DE PROYECCIÓN SOCIAL – FAC. EDUCACION</t>
  </si>
  <si>
    <t xml:space="preserve">PROYECTOS, ACTIVIDADES Y SERVICIOS DE PROYECCIÓN SOCIAL – FAC. CIENCIAS EXACTAS Y NATURALES </t>
  </si>
  <si>
    <t>PROYECTOS, ACTIVIDADES Y SERVICIOS DE PROYECCIÓN SOCIAL – FAC. CIENCIAS SOCIALES Y HUMANAS</t>
  </si>
  <si>
    <t>PROYECTOS, ACTIVIDADES Y SERVICIOS DE PROYECCIÓN SOCIAL – FAC. CIENCIAS POLITICAS Y JURIDICAS</t>
  </si>
  <si>
    <t>PROYECTOS, ACTIVIDADES Y SERVICIOS DE PROYECCIÓN SOCIAL – FAC. SALUD</t>
  </si>
  <si>
    <t>PROYECTOS, ACTIVIDADES Y SERVICIOS DE PROYECCIÓN SOCIAL – FAC. INGENIERIA</t>
  </si>
  <si>
    <t>ESTUDIANTES EN PASANTIAS POR PORGRAMAS ACADEMICOS</t>
  </si>
  <si>
    <t xml:space="preserve">PRODUCCION INTELECTUAL - SCOPUS </t>
  </si>
  <si>
    <t>PRODUCCION INTELECTUAL DOCENTE - FAC. CIENCIAS EXACTAS Y NATURALES</t>
  </si>
  <si>
    <t>PRODUCCION INTELECTUAL DOCENTE - FAC. CIENCIAS SOCIALES Y HUMANAS</t>
  </si>
  <si>
    <t>PRODUCCION INTELECTUAL DOCENTE - FAC. CIENCIAS JURIDICAS Y POLITICAS</t>
  </si>
  <si>
    <t>PRODUCCION INTELECTUAL DOCENTE - FAC. ECONOMIA Y ADMINISTRACION</t>
  </si>
  <si>
    <t>PRODUCCION INTELECTUAL DOCENTE - FAC. EDUCACION</t>
  </si>
  <si>
    <t>PRODUCCION INTELECTUAL DOCENTE - FAC. INGENIERIA</t>
  </si>
  <si>
    <t>USO DEL SUELO</t>
  </si>
  <si>
    <t>INFRAESTRUCTURA FISICA DISPONIBLE</t>
  </si>
  <si>
    <t>SUB- SEDE CENTRAL (CEN)</t>
  </si>
  <si>
    <t>SUBSEDE TORRE ADMINISTRATIVA (TAD)</t>
  </si>
  <si>
    <t>SUBSEDE SALUD (SAL)</t>
  </si>
  <si>
    <t>SUB-SEDE ALTICO</t>
  </si>
  <si>
    <t>SUB-SEDE PISO 13 CAJA AGRARIA</t>
  </si>
  <si>
    <t>SUB-SEDE COMUNEROS</t>
  </si>
  <si>
    <t>SUB-SEDE GRANJA EXPERIMENTAL</t>
  </si>
  <si>
    <t>SUB-SEDE SOCIAL RECREACIONAL</t>
  </si>
  <si>
    <t>INMUEBLES DISPONIBLES, USO Y AREA POR USO DE LA UNIVERSIDAD SURCOLOMBIANA</t>
  </si>
  <si>
    <t xml:space="preserve">INFRAESTRUCTURA FISICA DISPONIBLE EN LAS SEDES DE LA UNIVERSIDAD SURCOLOMBIANA </t>
  </si>
  <si>
    <t>INMUEBLES DISPONIBLES, USO Y AREA SEDE NEIVA</t>
  </si>
  <si>
    <t>INMUEBLES DISPONIBLES, USO Y AREA SEDES REGIONALES</t>
  </si>
  <si>
    <t>BLOQUES DISPONIBLES SEDE NEIVA</t>
  </si>
  <si>
    <t>BLOQUES DISPONIBLES SEDES</t>
  </si>
  <si>
    <t>PLANTA FISICA - AREA Y DISTRIBUCION</t>
  </si>
  <si>
    <t>CANALES DE TRANSMISIÓN</t>
  </si>
  <si>
    <t>EQUIPOS ACTVOS DE RED</t>
  </si>
  <si>
    <t>EQUIPOS DE VIDEOCONFERENCIA</t>
  </si>
  <si>
    <t>CUENTAS DE CORREO ELECTRONICO</t>
  </si>
  <si>
    <t>RECURSOS TECNOLÓGICOS</t>
  </si>
  <si>
    <t xml:space="preserve">SALAS DE INFORMÁTICA </t>
  </si>
  <si>
    <t>REDES DE INVESTIGACION Y EDUCACIÓN</t>
  </si>
  <si>
    <t xml:space="preserve">MOVILIDAD INTERNACIONAL </t>
  </si>
  <si>
    <t>GRAFICA MOVILIDAD INTERNACIONAL</t>
  </si>
  <si>
    <t xml:space="preserve"> MOVILIDAD ESTUDIANTIL POR PROGRAMA </t>
  </si>
  <si>
    <t xml:space="preserve">MOVILIDAD DOCENTE POR PAIS </t>
  </si>
  <si>
    <t xml:space="preserve">  MOVILIDAD DE DOCENTES POR PROGRAMA</t>
  </si>
  <si>
    <t>MOVILIDAD ESTUDIANTIL POR PAIS</t>
  </si>
  <si>
    <t>MOVILIDAD ADMINISTRATIVOS POR PAIS</t>
  </si>
  <si>
    <t xml:space="preserve">
La Universidad Surcolombiana es una institución de Educación Superior, de carácter oficial, creada mediante la  Ley 13 de 1976. La Estructura Orgánica señala al Consejo Superior Universitario como máxima autoridad de la Institución.  El Rector es el representante legal de la Universidad y cuenta con el soporte del Comité Administrativo y el Consejo Académico.  La organización incluye tres (3) Vicerrectorías: La Académica, la Administrativa y de la Investigación y Proyección Social.  Dependientes de la  Vicerrectoría Académica se tienen siete(7) facultades:  Facultad de Economía y Administración, Facultad de Educación,  Facultad de Salud, Facultad de Ingeniería,  Facultad Ciencias Exactas y Naturales, Facultad Ciencias Humanas y Sociales y la Facultad de Derecho.</t>
  </si>
  <si>
    <t>La población estudiantil  de la Universidad Surcolombiana las estadísticas poblacionales correspondientes a los estudiantes de los programas a nivel de Pregrado y Postgrado.  Se describen las variables: Inscritos, Matrícula por primera vez, la Matricula Total y los Graduados.</t>
  </si>
  <si>
    <t>Personal Docente con que cuenta la Universidad  para sus actividades misionales,  tanto de planta como catedráticos, teniendo en cuenta la dedicación, los títulos y la categoría por semestres.  El Personal Administrativo clasificado por  niveles y cargos.</t>
  </si>
  <si>
    <t>Los Grupos de Investigación reconocidos y escalonados  por facultades durante estos años.</t>
  </si>
  <si>
    <t xml:space="preserve">Contiene las estadísticas más relevantes con relación al apoyo integral ofrecido por la universidad a toda su comunidad, en términos de salud,  tanto física como mental, oportunidades laborales, recreación y deporte, cultura, subsidios alimenticios y educativos. </t>
  </si>
  <si>
    <t>Presenta las estadísticas de las bibliotecas de la universidad, desarrollo de la colección bibliográfica por niveles de conocimiento, los préstamos por programas y los recursos bibliográficos adquiridos.</t>
  </si>
  <si>
    <t xml:space="preserve">Se  presenta el presupuesto  de Ingresos y Egresos del año 2016     </t>
  </si>
  <si>
    <t xml:space="preserve">Se relacionan las actividades a través de las cuales la Universidad Surcolombiana interactúa con su entorno en el cumplimiento de su función social como organización del conocimiento.  Refiere los diferentes de Proyección Social llevadas a cabo por las unidades académicas, convenios de cooperación internacional  y convenios para la realización de actividades de investigación. </t>
  </si>
  <si>
    <t>Presenta toda la producción de los docentes de la universidad en los años 2015 y 2016: artículos en revistas indexadas, libros, textos, etc.</t>
  </si>
  <si>
    <t>Para el cumplimiento de los objetivos misionales, la universidad surcolombiana cuenta con una infraestructura física (edificaciones) que se clasifica según la forma de tendencia de las mismas en sedes propias y sedes en arriendo y/o  convenio.</t>
  </si>
  <si>
    <t xml:space="preserve">Resumen de las principales actividades que realiza la Oficina de Relaciones Internacionales en la Universidad
</t>
  </si>
  <si>
    <t>2018-1</t>
  </si>
  <si>
    <t>Boletín  Estadístico 2017</t>
  </si>
  <si>
    <t>Preliminares 2018-1</t>
  </si>
  <si>
    <t>INGENIERÍA AGROINDUSTRIAL(Reg. SNIES 105334)</t>
  </si>
  <si>
    <t>MAESTRIA EN ADMINISTRACION DE EMPRESAS</t>
  </si>
  <si>
    <t>MAESTRIA EN GERENCIA INTEGRAL DE PROYECTOS</t>
  </si>
  <si>
    <t>DOCTORADO EN CIENCIAS DE LA SALUD</t>
  </si>
  <si>
    <t>MAESTRIA EN ESTUDIOS INTERDISCIPLINARIOS DE LA COMPLEJIDAD</t>
  </si>
  <si>
    <t xml:space="preserve">► DESERCION UNIVERSIDAD SURCOLOMBIANA  </t>
  </si>
  <si>
    <t>DESERCIÓN UNIVERSIDAD SURCOLOMBIANA</t>
  </si>
  <si>
    <t>Periodo</t>
  </si>
  <si>
    <t>NO graduados</t>
  </si>
  <si>
    <t>Desertores</t>
  </si>
  <si>
    <t>Deserción</t>
  </si>
  <si>
    <t>Retención</t>
  </si>
  <si>
    <t>Fuente: SPADIES-USCO, Fecha de consulta: 17-11-2017</t>
  </si>
  <si>
    <t>Datos estan actualizados hasta 30 octubre de 2016</t>
  </si>
  <si>
    <t>CONSOLIDADO MATRICULADOS EN PREGRADO Y POSTGRADO - SEMESTRE A</t>
  </si>
  <si>
    <t>CONSOLIDADO MATRICULADOS EN PREGRADO Y POSTGRADO - SEMESTRE B</t>
  </si>
  <si>
    <t>GARZÓN - ADMINISTRACIÓN DE EMPRESAS (NOCTURNA)</t>
  </si>
  <si>
    <t>GARZÓN - ADMINISTRACIÓN DE EMPRESAS (DIURNA)</t>
  </si>
  <si>
    <t>NEIVA - INGENIERÍA AGROINDUSTRIAL</t>
  </si>
  <si>
    <t>NEIVA - INGENIERÍA CIVÍL</t>
  </si>
  <si>
    <t>NEIVA - TEC. EN CONSTRUCCIÓN DE OBRAS CIVÍLES</t>
  </si>
  <si>
    <t>NEIVA - LICENCIATURA EN EDUCACIÓN FÍSICA, RECREACIÓN Y DEPORTE</t>
  </si>
  <si>
    <t>NEIVA - ESPECIALIZACIÓN EN GERENCIA MERCADEO ESTRATÉGICO</t>
  </si>
  <si>
    <t>NEIVA - ESPECIALIZACIÓN EN GESTIÓN FINANCIERA</t>
  </si>
  <si>
    <t>NEIVA - ESPECIALIZACIÓN EN REVISORÍA FISCAL Y AUDITORÍA</t>
  </si>
  <si>
    <t>MAESTRÍA EN ADMINISTRACIÓN DE EMPRESAS</t>
  </si>
  <si>
    <t>MAESTRÍA EN GERENCIA INTEGRAL DE PROYECTOS</t>
  </si>
  <si>
    <t>NEIVA - MAESTRÍA EN EDUCACIÓN FÍSICA</t>
  </si>
  <si>
    <t>NEIVA - MAESTRÍA EN DIDACTICA DEL INGLÉS</t>
  </si>
  <si>
    <t xml:space="preserve">NEIVA - ESPECIALIZACIÓN EN ENFERMERÍA - CUIDADO CRÍTICO  </t>
  </si>
  <si>
    <t>NEIVA - ESPECIALIZACIÓN EN PEDIATRIA</t>
  </si>
  <si>
    <t>NEIVA - ESPECIALIZACIÓN EN SALUD FAMILIAR Y COMUNITARIA</t>
  </si>
  <si>
    <t>NEIVA - ESPECIALIZACIÓN GINECOLOGÍA Y OBSTETRÍCIA</t>
  </si>
  <si>
    <t xml:space="preserve">NEIVA - MAESTRÍA CONFLICTO, TERRITORIO Y CULTURA  </t>
  </si>
  <si>
    <t>MAESTRÍA EN DERECHO PUBLICO,</t>
  </si>
  <si>
    <t>GARZON - ADMINISTRACIÓN DE EMPRESAS (DIURNA)</t>
  </si>
  <si>
    <t>NEIVA -  COMUNICACIÓN SOCIAL Y PERIODÍSMO</t>
  </si>
  <si>
    <t>PITALITO -  COMUNICACIÓN SOCIAL Y PERIODÍSMO</t>
  </si>
  <si>
    <t xml:space="preserve">PITALITO - DERECHO </t>
  </si>
  <si>
    <t xml:space="preserve">  INSCRITOS EN PROGRAMAS OFERTADOS DE PREGRADO POR RANGO DE EDADES - SEMESTRE A</t>
  </si>
  <si>
    <t xml:space="preserve">  INSCRITOS EN PROGRAMAS OFERTADOS DE PREGRADO POR RANGO DE EDADES - SEMESTRE B </t>
  </si>
  <si>
    <t xml:space="preserve">NEIVA - ESPECIALIZACIÓN EN ALTA GERENCIA  </t>
  </si>
  <si>
    <t xml:space="preserve">NEIVA - MAESTRÍA CONFLICTO TERRITORIO Y CULTURA  </t>
  </si>
  <si>
    <t>NEIVA - ESPECIALIZACIÓN EN ENFERMERÍA- CUIDADO CRÍTICO</t>
  </si>
  <si>
    <t>ESPECIALIZACIÓN EN SALUD FAMILIAR Y COMUNITARIA</t>
  </si>
  <si>
    <t xml:space="preserve">FACULTAD DE CIENCIAS CIENCAS EXACTAS Y NATURALES  </t>
  </si>
  <si>
    <t xml:space="preserve">NEIVA - TEC. EN CONSTRUCCIÓN DE OBRAS CIVÍLES  </t>
  </si>
  <si>
    <t xml:space="preserve">NEIVA - TECNOLOGÍA EN ACUICULTURA CONTINENTAL  </t>
  </si>
  <si>
    <t xml:space="preserve">NEIVA - TECNOLOGÍA EN DESARROLLO DE SOFTWARE </t>
  </si>
  <si>
    <t xml:space="preserve">NEIVA - TECNOLOGÍA EN GESTIÓN FINANCIERA - PROPIO  </t>
  </si>
  <si>
    <t xml:space="preserve">NEIVA - TECNOLOGÍA EN OBRAS CIVÍLES  </t>
  </si>
  <si>
    <t xml:space="preserve">NEIVA - CONTADURÍA PÚBLICA (DIURNA)  </t>
  </si>
  <si>
    <t xml:space="preserve">NEIVA - CONTADURÍA PÚBLICA (NOCTURNA)  </t>
  </si>
  <si>
    <t xml:space="preserve">NEIVA - ECONOMÍA  </t>
  </si>
  <si>
    <t xml:space="preserve">NEIVA - ADMINISTRACIÓN FINANCIERA - CICLO PROFESIONAL - PROPIO </t>
  </si>
  <si>
    <t xml:space="preserve">NEIVA - INGENIERÍA AGRÍCOLA </t>
  </si>
  <si>
    <t xml:space="preserve">NEIVA - INGENIERÍA AGROINDUSTRIAL </t>
  </si>
  <si>
    <t xml:space="preserve">NEIVA - INGENIERÍA CIVÍL </t>
  </si>
  <si>
    <t xml:space="preserve">NEIVA - INGENIERÍA DE PETRÓLEOS </t>
  </si>
  <si>
    <t xml:space="preserve">NEIVA - INGENIERÍA ELECTRÓNICA  </t>
  </si>
  <si>
    <t xml:space="preserve">NEIVA - LICENCIATURA EN CIENCIAS NATURALES:FÍSICA, QUÍMICA Y BIOLOGÍA </t>
  </si>
  <si>
    <t xml:space="preserve">NEIVA - LICENCIATURA EN EDUCACIÓN ARTÍSTICA Y CULTURAL  </t>
  </si>
  <si>
    <t xml:space="preserve">NEIVA - LICENCIATURA EN EDUCACIÓN BÁSICA CON ENFASIS EN EDUCACIÓN ARTÍSTICA </t>
  </si>
  <si>
    <t xml:space="preserve">NEIVA - LICENCIATURA EN EDUCACIÓN BÁSICA CON ENFASIS EN CIENCIAS NATURALES Y EDUCACIÓN AMBIENTAL </t>
  </si>
  <si>
    <t xml:space="preserve">NEIVA - LICENCIATURA EN EDUCACIÓN BÁSICA CON ENFASIS EN EDUCACIÓN FÍSICA, RECREACIÓN Y DEPORTE </t>
  </si>
  <si>
    <t xml:space="preserve">NEIVA - LICENCIATURA EN EDUCACIÓN FÍSICA, RECREACIÓN Y DEPORTE </t>
  </si>
  <si>
    <t xml:space="preserve">NEIVA - LICENCIATURA EN EDUCACIÓN BÁSICA CON ENFASIS EN HUMANIDADES, LENGUA EXTRANJERA-INGLÉS </t>
  </si>
  <si>
    <t xml:space="preserve">NEIVA - LICENCIATURA EN INGLÉS </t>
  </si>
  <si>
    <t xml:space="preserve">NEIVA - LICENCIATURA EN EDUCACIÓN BÁSICA CON ENFASIS HUMANIDADES LENGUA CASTELLANA </t>
  </si>
  <si>
    <t xml:space="preserve">NEIVA - LICENCIATURA EN LENGUA CASTELLANA </t>
  </si>
  <si>
    <t xml:space="preserve">NEIVA - LICENCIATURA EN MATEMÁTICAS </t>
  </si>
  <si>
    <t xml:space="preserve">NEIVA - LICENCIATURA EN PEDAGOGÍA INFANTIL </t>
  </si>
  <si>
    <t xml:space="preserve">NEIVA - MATEMÁTICA APLICADA </t>
  </si>
  <si>
    <t xml:space="preserve">NEIVA - FÍSICA  </t>
  </si>
  <si>
    <t xml:space="preserve">NEIVA - MEDICÍNA </t>
  </si>
  <si>
    <t xml:space="preserve">NEIVA - ENFERMERÍA </t>
  </si>
  <si>
    <t xml:space="preserve">NEIVA -  COMUNICACIÓN SOCIAL Y PERIODÍSMO  </t>
  </si>
  <si>
    <t xml:space="preserve">NEIVA - PSICOLOGÍA  </t>
  </si>
  <si>
    <t xml:space="preserve">NEIVA - CIENCIA POLÍTICA </t>
  </si>
  <si>
    <t xml:space="preserve">PITALITO - CONTADURÍA PÚBLICA (DIURNA) </t>
  </si>
  <si>
    <t xml:space="preserve">PITALITO - CONTADURÍA PÚBLICA (NOCTURNA) </t>
  </si>
  <si>
    <t xml:space="preserve">PITALITO - INGENIERÍA AGRÍCOLA  </t>
  </si>
  <si>
    <t xml:space="preserve">PITALITO - LICENCIATURA EN PEDAGOGÍA INFANTIL </t>
  </si>
  <si>
    <t xml:space="preserve">PITALITO -  COMUNICACIÓN SOCIAL Y PERIODÍSMO </t>
  </si>
  <si>
    <t xml:space="preserve">NEIVA - ESPECIALIZACIÓN EN ALTA GERENCIA </t>
  </si>
  <si>
    <t xml:space="preserve">NEIVA - ESPECIALIZACIÓN EN ANESTESIOLOGÍA Y REANIMACIÓN * </t>
  </si>
  <si>
    <t>NEIVA - ESPECIALIZACIÓN EN CIRUGIA GENERAL *</t>
  </si>
  <si>
    <t xml:space="preserve">NEIVA - ESPECIALIZACIÓN EN COMUNICACIÓN Y CREATIVIDAD PARA LA DOCENCIA </t>
  </si>
  <si>
    <t xml:space="preserve">NEIVA - ESPECIALIZACIÓN EN ENFERMERÍA - CUIDADO CRÍTICO </t>
  </si>
  <si>
    <t xml:space="preserve">NEIVA - ESPECIALIZACIÓN EN ENFERMERÍA NEFROLOGICA Y UROLOGICA </t>
  </si>
  <si>
    <t xml:space="preserve">NEIVA - ESPECIALIZACIÓN EN EPIDEMIOLOGÍA </t>
  </si>
  <si>
    <t xml:space="preserve">NEIVA - ESPECIALIZACIÓN EN GERENCIA DE MERCADEO ESTRATÉGICO  </t>
  </si>
  <si>
    <t xml:space="preserve">NEIVA - ESPECIALIZACIÓN EN GERENCIA TRIBUTARIA </t>
  </si>
  <si>
    <t xml:space="preserve">NEIVA - ESPECIALIZACIÓN EN GESTIÓN FINANCIERA </t>
  </si>
  <si>
    <t xml:space="preserve">NEIVA - ESPECIALIZACIÓN EN MEDICÍNA CRITICA Y CUIDADO INTENSIVO  </t>
  </si>
  <si>
    <t xml:space="preserve">NEIVA - ESPECIALIZACIÓN EN MEDICÍNA INTERNA* </t>
  </si>
  <si>
    <t xml:space="preserve">NEIVA - ESPECIALIZACIÓN EN PEDAGOGÍA DE LA EXPRESIÓN LÚDICA  </t>
  </si>
  <si>
    <t>NEIVA - ESPECIALIZACIÓN EN PEDIATRIA *</t>
  </si>
  <si>
    <t xml:space="preserve">NEIVA - ESPECIALIZACIÓN EN REVISORÍA FISCAL Y AUDITORÍA </t>
  </si>
  <si>
    <t>NEIVA - ESPECIALIZACIÓN GINECOLOGÍA Y OBSTETRÍCIA *</t>
  </si>
  <si>
    <t xml:space="preserve">NEIVA - MAESTRÍA EN EPIDEMIOLOGÍA </t>
  </si>
  <si>
    <t xml:space="preserve">NEIVA - MAESTRÍA EN EDUCACIÓN Y CULTURA DE PAZ  </t>
  </si>
  <si>
    <t xml:space="preserve">NEIVA - MAESTRÍA EN EDUCACIÓN PARA LA INCLUSIÓN </t>
  </si>
  <si>
    <t xml:space="preserve">NEIVA - MAESTRÍA EN EDUCACIÓN FÍSICA  </t>
  </si>
  <si>
    <t xml:space="preserve">NEIVA - MAESTRÍA EN ECOLOGIA Y GESTIÓN DE ECOSISTEMAS ESTRATÉGICOS  </t>
  </si>
  <si>
    <t xml:space="preserve">NEIVA - MAESTRÍA EN DIDACTICA DEL INGLÉS </t>
  </si>
  <si>
    <t xml:space="preserve">MAESTRÍA EN INGENIERÍA Y GESTIÓN AMBIENTAL </t>
  </si>
  <si>
    <t xml:space="preserve">MAESTRÍA EN GERENCIA INTEGRAL DE PROYECTOS </t>
  </si>
  <si>
    <t xml:space="preserve">MAESTRÍA EN ESTUDIOS INTERDISCIPLINARIOS DE LA COMPLEJIDAD </t>
  </si>
  <si>
    <t xml:space="preserve">MAESTRÍA EN EDUCACIÓN. AREA DE PROFUNDIZACIÓN:DOCENCIA E INVESTIGACIÓN UNIVERSITARIA  </t>
  </si>
  <si>
    <t xml:space="preserve">MAESTRÍA EN EDUCACIÓN. ÁREA DE PROFUNDIZACIÓN: DISEÑO, GESTIÓN Y EVALUACIÓN CURRICULAR </t>
  </si>
  <si>
    <t xml:space="preserve">MAESTRÍA EN EDUCACIÓN </t>
  </si>
  <si>
    <t xml:space="preserve">MAESTRÍA EN DERECHO PÚBLICO </t>
  </si>
  <si>
    <t xml:space="preserve">MAESTRÍA EN ADMINISTRACIÓN DE EMPRESAS </t>
  </si>
  <si>
    <t xml:space="preserve">DOCTORADO EN AGROINDUSTRIA Y DESARROLLO AGRÍCOLA SOSTENIBLE </t>
  </si>
  <si>
    <t xml:space="preserve">DOCTORADO EN CIENCIAS DE LA SALUD  </t>
  </si>
  <si>
    <t xml:space="preserve">NEIVA - TECNOLOGÍA EN GESTIÓN FINANCIERA - PROPIO </t>
  </si>
  <si>
    <t xml:space="preserve">NEIVA - TEC. EN CONSTRUCCIÓN DE OBRAS CIVÍLES </t>
  </si>
  <si>
    <t xml:space="preserve">NEIVA - TECNOLOGÍA EN ACUICULTURA CONTINENTAL </t>
  </si>
  <si>
    <t xml:space="preserve">NEIVA - CONTADURÍA PÚBLICA (DIURNA) </t>
  </si>
  <si>
    <t xml:space="preserve">NEIVA - CONTADURÍA PÚBLICA (NOCTURNA) </t>
  </si>
  <si>
    <t xml:space="preserve">NEIVA - ECONOMÍA </t>
  </si>
  <si>
    <t xml:space="preserve">NEIVA - ADMINISTRACIÓN FINANCIERA - CICLO PROFESIONAL - PROPIO  </t>
  </si>
  <si>
    <t xml:space="preserve">NEIVA - INGENIERÍA AGRÍCOLA  </t>
  </si>
  <si>
    <t xml:space="preserve">NEIVA - INGENIERÍA DE SOFTWARE </t>
  </si>
  <si>
    <t xml:space="preserve">NEIVA - INGENIERÍA ELECTRÓNICA </t>
  </si>
  <si>
    <t xml:space="preserve">NEIVA - LICENCIATURA EN CIENCIAS NATURALES:FÍSICA, QUÍMICA Y BIOLOGÍA  </t>
  </si>
  <si>
    <t xml:space="preserve">NEIVA - LICENCIATURA EN  CIENCIAS NATURALES Y EDUCACIÓN AMBIENTAL </t>
  </si>
  <si>
    <t xml:space="preserve">NEIVA - LICENCIATURA EN EDUCACIÓN ARTÍSTICA Y CULTURAL </t>
  </si>
  <si>
    <t xml:space="preserve">NEIVA - LICENCIATURA EN EDUCACIÓN BÁSICA CON ÉNFASIS EN EDUCACIÓN ARTÍSTICA  </t>
  </si>
  <si>
    <t xml:space="preserve">NEIVA - LICENCIATURA EN EDUCACIÓN BÁSICA CON ÉNFASIS EN EDUCACIÓN FÍSICA, RECREACIÓN Y DEPORTE </t>
  </si>
  <si>
    <t xml:space="preserve">NEIVA - LICENCIATURA EN EDUCACIÓN FÍSICA, RECREACIÓN Y DEPORTE  </t>
  </si>
  <si>
    <t xml:space="preserve">NEIVA - LICENCIATURA EN EDUCACIÓN BÁSICA CON ÉNFASIS EN HUMANIDADES, LENGUA EXTRANJERA-INGLÉS </t>
  </si>
  <si>
    <t xml:space="preserve">NEIVA - LICENCIATURA EN LITERATURA Y LENGUA CASTELLANA </t>
  </si>
  <si>
    <t xml:space="preserve">NEIVA - LICENCIATURA EN LENGUA CASTELLANA  </t>
  </si>
  <si>
    <t xml:space="preserve">NEIVA - LICENCIATURA EN MATEMATICAS </t>
  </si>
  <si>
    <t xml:space="preserve">NEIVA - LICENCIATURA EN PEDAGOGIA INFANTIL  </t>
  </si>
  <si>
    <t xml:space="preserve">NEIVA - MATEMÁTICA APLICADA  </t>
  </si>
  <si>
    <t xml:space="preserve">NEIVA - ENFERMERÍA  </t>
  </si>
  <si>
    <t xml:space="preserve">NEIVA - COMUNICACIÓN SOCIAL Y PERIODISMO </t>
  </si>
  <si>
    <t xml:space="preserve">NEIVA - PSICOLOGÍA </t>
  </si>
  <si>
    <t xml:space="preserve">GARZON - INGENIERÍA AGRÍCOLA </t>
  </si>
  <si>
    <t xml:space="preserve">GARZON - LIC.EDU.BAS.ENF.HUMA.LENGUA EXTRANJERA-INGLÉS </t>
  </si>
  <si>
    <t xml:space="preserve">GARZON - LICENCIATURA EN PEDAGOGÍA INFANTIL </t>
  </si>
  <si>
    <t xml:space="preserve">LA PLATA - CONTADURÍA PÚBLICA (NOCTURNA) </t>
  </si>
  <si>
    <t xml:space="preserve">LA PLATA - INGENIERÍA AGRÍCOLA  </t>
  </si>
  <si>
    <t xml:space="preserve">LA PLATA - PSICOLOGÍA </t>
  </si>
  <si>
    <t xml:space="preserve">NEIVA - ESPECIALIZACIÓN EN MEDICÍNA CRÍTICA Y CUIDADO INTENSIVO </t>
  </si>
  <si>
    <t>NEIVA - ESPECIALIZACIÓN EN ANESTESIOLOGÍA Y REANIMACIÓN *</t>
  </si>
  <si>
    <t xml:space="preserve">NEIVA - ESPECIALIZACIÓN EN COMUNICACIÓN Y CREATIVIDAD PARA LA DOCENCIA  </t>
  </si>
  <si>
    <t xml:space="preserve">NEIVA - ESPECIALIZACIÓN EN GERENCIA DE MERCADEO ESTRATÉGICO </t>
  </si>
  <si>
    <t>NEIVA - ESPECIALIZACIÓN EN MEDICÍNA INTERNA *</t>
  </si>
  <si>
    <t>NEIVA - ESPECIALIZACIÓN EN PEDIATRÍA *</t>
  </si>
  <si>
    <t xml:space="preserve">NEIVA - ESPECIALIZACIÓN  EN  PEDAGOGÍA  DE  LA EXPRESION LÚDICA </t>
  </si>
  <si>
    <t xml:space="preserve">MAESTRIA EN ADMINISTRACIÓN DE EMPRESAS </t>
  </si>
  <si>
    <t xml:space="preserve">MAESTRIA EN EDUCACIÓN  </t>
  </si>
  <si>
    <t xml:space="preserve">MAESTRIA EN EDUCACIÓN. ÁREA DE PROFUNDIZACIÓN: DISEÑO, GESTIÓN Y EVALUACIÓN CURRICULAR </t>
  </si>
  <si>
    <t xml:space="preserve">MAESTRIA EN EDUCACIÓN. AREA DE PROFUNDIZACIÓN:DOCENCIA E INVESTIGACIÓN UNIVERSITARIA </t>
  </si>
  <si>
    <t xml:space="preserve">MAESTRIA EN ESTUDIOS INTERDISCIPLINARIOS DE LA COMPLEJIDAD  </t>
  </si>
  <si>
    <t xml:space="preserve">MAESTRIA EN GERENCIA INTEGRAL DE PROYECTOS  </t>
  </si>
  <si>
    <t xml:space="preserve">MAESTRIA EN INGENIERÍA Y GESTIÓN AMBIENTAL </t>
  </si>
  <si>
    <t xml:space="preserve">NEIVA - MAESTRÍA EN DERECHO PÚBLICO  </t>
  </si>
  <si>
    <t xml:space="preserve">NEIVA - MAESTRÍA EN DIDÁCTICA DEL INGLÉS </t>
  </si>
  <si>
    <t xml:space="preserve">NEIVA - MAESTRÍA EN ECOLOGÍA Y GESTIÓN DE ECOSISTEMAS ESTRATÉGICOS  </t>
  </si>
  <si>
    <t xml:space="preserve">NEIVA - MAESTRÍA EN EDUCACIÓN PARA LA INCLUSIÓN  </t>
  </si>
  <si>
    <t xml:space="preserve">NEIVA - MAESTRÍA EN EPIDEMIOLOGÍA  </t>
  </si>
  <si>
    <t xml:space="preserve">DOCTORADO EN AGROINDUSTRIA Y DESARROLLO AGRICOLA SOSTENIBLE  </t>
  </si>
  <si>
    <t xml:space="preserve">DOCTORADO EN CIENCIAS DE LA SALUD </t>
  </si>
  <si>
    <t>NEIVA - LICENCIATURA EN EDUCACIÓN BÁSICA CON ENFASIS EN CIENCIAS NATURALES Y EDUCACIÓN AMBIENTAL</t>
  </si>
  <si>
    <t>NEIVA - LICENCIATURA EN EDUCACIÓN BÁSICA CON ENFASIS EN EDUCACIÓN ARTÍSTICA</t>
  </si>
  <si>
    <t>NEIVA - LICENCIATURA EN EDUCACIÓN BÁSICA CON ENFASIS EN EDUCACIÓN FÍSICA, RECREACIÓN Y DEPORTE</t>
  </si>
  <si>
    <t>NEIVA - LICENCIATURA EN EDUCACIÓN BÁSICA CON ENFASIS EN HUMANIDADES, LENGUA EXTRANJERA-INGLÉS</t>
  </si>
  <si>
    <t>NEIVA - LICENCIATURA EN EDUCACIÓN BÁSICA CON ENFASIS HUMANIDADES LENGUA CASTELLANA</t>
  </si>
  <si>
    <t>NEIVA - TECNOLOGÍA EN ACUICULTURA CONTINENTAL</t>
  </si>
  <si>
    <t>NEIVA - TECNOLOGÍA EN GESTIÓN FINANCIERA - PROPIO</t>
  </si>
  <si>
    <t xml:space="preserve">NEIVA - TECNOLOGÍA EN OBRAS CIVÍLES </t>
  </si>
  <si>
    <t>GARZON - LICENCIATURA EN PEDAGOGÍA INFANTIL</t>
  </si>
  <si>
    <t>GARZON - LIC.EDU.BAS.ENF.HUMA.LENGUA EXTRANJERA-INGLÉS</t>
  </si>
  <si>
    <t>GARZON - CONTADURÍA PÚBLICA (NOCTURNA)</t>
  </si>
  <si>
    <t>PITALITO - LICENCIATURA EN PEDAGOGÍA INFANTIL</t>
  </si>
  <si>
    <t xml:space="preserve">GARZON - CONTADURÍA PÚBLICA (NOCTURNA)  </t>
  </si>
  <si>
    <t xml:space="preserve">GARZON - INGENIERÍA AGRÍCOLA  </t>
  </si>
  <si>
    <t xml:space="preserve">GARZON - LIC.EDU.BAS.ENF.HUMA.LENGUA EXTRANJERA-INGLÉS  </t>
  </si>
  <si>
    <t xml:space="preserve">GARZON - TECNOLOGÍA EN OBRAS CIVÍLES - PROPIO  </t>
  </si>
  <si>
    <t xml:space="preserve">LA PLATA - INGENIERÍA AGRÍCOLA </t>
  </si>
  <si>
    <t xml:space="preserve">LA PLATA - PSICOLOGÍA  </t>
  </si>
  <si>
    <t xml:space="preserve">NEIVA - ADMINISTRACIÓN DE EMPRESAS (DIURNA) </t>
  </si>
  <si>
    <t xml:space="preserve">NEIVA - LICENCIATURA EN PEDAGOGÍA INFANTIL  </t>
  </si>
  <si>
    <t xml:space="preserve">NEIVA - TECNOLOGÍA EN DESARROLLO DE SOFTWARE  </t>
  </si>
  <si>
    <t xml:space="preserve">PITALITO -  COMUNICACIÓN SOCIAL Y PERIODÍSMO  </t>
  </si>
  <si>
    <t xml:space="preserve">PITALITO - ADMINISTRACIÓN DE EMPRESAS (NOCTURNA) </t>
  </si>
  <si>
    <t xml:space="preserve">PITALITO - CONTADURÍA PÚBLICA (DIURNA)  </t>
  </si>
  <si>
    <t xml:space="preserve">PITALITO - CONTADURÍA PÚBLICA (NOCTURNA)  </t>
  </si>
  <si>
    <t>ADMINISTRACIÓN DE EMPRESAS (NOCTURNA) - GARZÓN</t>
  </si>
  <si>
    <t>CONTADURÍA PÚBLICA (DIURNA)</t>
  </si>
  <si>
    <t>CONTADURÍA PÚBLICA (NOCTURNA)</t>
  </si>
  <si>
    <t>CONTADURÍA PÚBLICA (NOCTURNA) -GARZÓN</t>
  </si>
  <si>
    <t>CONTADURÍA PÚBLICA (NOCTURNA) -LA PLATA</t>
  </si>
  <si>
    <t>CONTADURÍA PÚBLICA (DIURNA)- PITALITO</t>
  </si>
  <si>
    <t>CONTADURÍA PÚBLICA (NOCTURNA)- PITALITO</t>
  </si>
  <si>
    <t>INGENIERÍA AGRÍCOLA - GARZÓN</t>
  </si>
  <si>
    <t>INGENIERÍA AGRÍCOLA - LA PLATA</t>
  </si>
  <si>
    <t>INGENIERÍA AGRÍCOLA - PITALITO</t>
  </si>
  <si>
    <t>INGENIERÍA AGROINDUSTRIAL</t>
  </si>
  <si>
    <t>TECNOLOGÍA EN DESARROLLO DE SOFTWARE</t>
  </si>
  <si>
    <t>TECNOLOGÍA EN OBRAS CIVÍLES - PROPIO</t>
  </si>
  <si>
    <t>TECNOLOGÍA EN OBRAS CIVÍLES - PROPIO- GARZÓN</t>
  </si>
  <si>
    <t>LIC. EDUCACIÓN ARTÍSTICA</t>
  </si>
  <si>
    <t>LICENCIATURA EN EDUCACIÓN ARTÍSTICA Y CULTURAL</t>
  </si>
  <si>
    <t>LICENCIATURA EN CIENCIAS NATURALES:FÍSICA, QUÍMICA Y BIOLOGÍA</t>
  </si>
  <si>
    <t>LICENCIATURA EN EDUCACIÓN BÁSICA CON ENFASIS EN CIENCIAS NATURALES Y EDUCACIÓN AMBIENTAL</t>
  </si>
  <si>
    <t>LIC. EDUCACIÓN BÁSICA CON ENFASIS EN EDUCACIÓN FÍSICA, RECREACIÓN Y DEPORTE</t>
  </si>
  <si>
    <t>LIC. EDUCACIÓN BÁSICA CON ENFASIS EN EDUCACIÓN FÍSICA, RECREACIÓN Y DEPORTE PITALITO</t>
  </si>
  <si>
    <t>LICENCIATURA EN EDUCACIÓN FÍSICA, RECREACIÓN Y DEPORTE</t>
  </si>
  <si>
    <t xml:space="preserve"> LICENCIATURA EN EDUCACIÓN BÁSICA CON ENFASIS EN HUMANIDADES, LENGUA EXTRANJERA-INGLÉS </t>
  </si>
  <si>
    <t xml:space="preserve">GARZÓN - LIC.EDU.BAS.ENF.HUMA.LENGUA EXTRANJERA-INGLÉS  </t>
  </si>
  <si>
    <t>LICENCIATURA EN INGLÉS</t>
  </si>
  <si>
    <t>LIC. ED. BÁSICA ENFASIS HUMA. LENGUA CASTELLANA</t>
  </si>
  <si>
    <t>LIC. MATEMÁTICAS</t>
  </si>
  <si>
    <t>LICENCIATURA EN PEDAGOGÍA INFANTIL</t>
  </si>
  <si>
    <t>LICENCIATURA EN PEDAGOGÍA INFANTIL  - GARZÓN</t>
  </si>
  <si>
    <t>LICENCIATURA EN PEDAGOGÍA INFANTIL - LA PLATA</t>
  </si>
  <si>
    <t>LIC. FÍSICA</t>
  </si>
  <si>
    <t>MATEMÁTICA APLICADA</t>
  </si>
  <si>
    <t xml:space="preserve"> COMUNICACIÓN SOCIAL Y PERIODÍSMO</t>
  </si>
  <si>
    <t xml:space="preserve"> COMUNICACIÓN SOCIAL Y PERIODÍSMO - PITALITO </t>
  </si>
  <si>
    <t>PSICOLOGÍA - LA PLATA</t>
  </si>
  <si>
    <t xml:space="preserve">Ingeniería Agroindustrial </t>
  </si>
  <si>
    <t>Tecnología en Construcción de Obras Civiles</t>
  </si>
  <si>
    <t>Tecnología en Obras Civiles Nieva</t>
  </si>
  <si>
    <t xml:space="preserve">Licenciatura En Educacion Básica Con Énfasis En Ciencias Naturales Y Educacion Ambiental  </t>
  </si>
  <si>
    <t xml:space="preserve">Licenciatura En Educacion Artística Y Cultural  </t>
  </si>
  <si>
    <t xml:space="preserve">Licenciatura En Educacion Básica Con Énfasis En Educacion Artística  </t>
  </si>
  <si>
    <t xml:space="preserve">Licenciatura En Educacion Basica Con Enfasis En Humanidades, Lengua Extranjera-Inglés  </t>
  </si>
  <si>
    <t xml:space="preserve">Licenciatura En Educacion Basica Con Enfasis En Humanidades, Lengua Extranjera-Inglés Garzón  </t>
  </si>
  <si>
    <t xml:space="preserve">Licenciatura En Inglés  </t>
  </si>
  <si>
    <t xml:space="preserve">Licenciatura En Educacion Básica Con Énfasis En Educacion Física, Recreación Y Deporte  </t>
  </si>
  <si>
    <t xml:space="preserve">Licenciatura En Educacion Física, Recreación Y Deporte  </t>
  </si>
  <si>
    <t xml:space="preserve">Licenciatura En Educacion Basica Con Enfasis Humanidades Lengua Castellana  </t>
  </si>
  <si>
    <t>Licenciatura En Pedagogía Infantil Pitalito</t>
  </si>
  <si>
    <t xml:space="preserve">Licenciatura en Física </t>
  </si>
  <si>
    <t>Maestria en Administración de Empresas</t>
  </si>
  <si>
    <t>Maestría en Gerencia Integral de Proyectos</t>
  </si>
  <si>
    <t>Especialización en Medicina Critica y Cuidado Intensivo</t>
  </si>
  <si>
    <t>Especialización en Epidemiología</t>
  </si>
  <si>
    <t>Maestría en Epidemiología</t>
  </si>
  <si>
    <t>Especialización en Medicína Interna*</t>
  </si>
  <si>
    <t>Doctorado en ciencias de la Salud</t>
  </si>
  <si>
    <t>Maestría en Didáctica del Inglés</t>
  </si>
  <si>
    <t>Administración de Empresas Diurna- Garzón</t>
  </si>
  <si>
    <t>Administración de Empresas Nocturna - Garzón</t>
  </si>
  <si>
    <t>Contaduría Pública - Diurna Neiva</t>
  </si>
  <si>
    <t>Contaduría Pública - Nocturna Neiva</t>
  </si>
  <si>
    <t xml:space="preserve">Licenciatura En Educacion Basica Con Enfasis En Humanidades, Lengua Extranjera-Ingles  </t>
  </si>
  <si>
    <t xml:space="preserve">Licenciatura En Educacion Basica Con Enfasis En Humanidades, Lengua Extranjera-Ingles Garzón  </t>
  </si>
  <si>
    <t>► INSCRITOS Y MATRICULADOS TOTAL EN POSTGRADO POR GENERO</t>
  </si>
  <si>
    <t>► INSCRITOS Y MATRICULADOS TOTAL EN PREGRADO POR GENERO</t>
  </si>
  <si>
    <t>Especialización en Salud Familiar y Comunitaria</t>
  </si>
  <si>
    <t>Maestría en Epidemiologia*</t>
  </si>
  <si>
    <t>Doctarado en ciencias de la Salud*</t>
  </si>
  <si>
    <t>Especialización en Ingenieria Ambiental</t>
  </si>
  <si>
    <t xml:space="preserve">Maestría en Ecología y Gestión de los Ecosistemas Estratégicos </t>
  </si>
  <si>
    <t>Ingenieria Agroindustrial</t>
  </si>
  <si>
    <t>Tecnologia en Construccion de Obras Civiles</t>
  </si>
  <si>
    <t>Lic. en Pedagogía Infantil – Pitalito</t>
  </si>
  <si>
    <t>MATRICULA TOTAL EN PREGRADO POR RANGO DE EDADES - SEMESTRE A</t>
  </si>
  <si>
    <t>Ingeniería Civíl.</t>
  </si>
  <si>
    <t>MATRICULA TOTAL EN PREGRADO POR RANGO DE EDADES - SEMESTRE B</t>
  </si>
  <si>
    <t>Maestría en Administración de Empresas</t>
  </si>
  <si>
    <t>Maestría en Gerencia Integral de proyetos</t>
  </si>
  <si>
    <t>Doctorado en Agroindustria y Desarrollo Agricola</t>
  </si>
  <si>
    <t>Especialización en medicina critica y cuidado intensivo</t>
  </si>
  <si>
    <t>Doctorado en ciencias de la salud</t>
  </si>
  <si>
    <t xml:space="preserve">Maestría en Educación </t>
  </si>
  <si>
    <t>MATRICULA TOTAL EN POSTGRADO POR RANGO DE EDADES - SEMESTRE A</t>
  </si>
  <si>
    <t>Maestría en   Gerencia Integral de Proyectos</t>
  </si>
  <si>
    <t>Especializacion en Medicína Crítica y Cuidado Intensivo</t>
  </si>
  <si>
    <t xml:space="preserve">Maestría en Educación  </t>
  </si>
  <si>
    <t>MATRICULA TOTAL EN POSTGRADO POR RANGO DE EDADES - SEMESTRE B</t>
  </si>
  <si>
    <t>TOTAL ESTUDIANTES MATRICULADOS POR MUNICIPIOS - SEMESTRE A</t>
  </si>
  <si>
    <t>Ingeniería Agroindustrial</t>
  </si>
  <si>
    <t>Licenciatura en Física</t>
  </si>
  <si>
    <t>TOTAL ESTUDIANTES MATRICULADOS POR MUNICIPIOS - SEMESTRE B</t>
  </si>
  <si>
    <t>TOTAL ESTUDIANTES MATRICULADOS POR DEPARTAMENTOS - SEMESTRE A</t>
  </si>
  <si>
    <t>TOTAL ESTUDIANTES MATRICULADOS POR DEPARTAMENTOS - SEMESTRE B</t>
  </si>
  <si>
    <t>ARAUCA</t>
  </si>
  <si>
    <t>Tecnología en Obras CivÍles</t>
  </si>
  <si>
    <t>Lic. en Educ. Bás. Con énfasis en Humanidades, Lengua Extranjera  Garzón</t>
  </si>
  <si>
    <t>Licenciatura  en Pedagogía Infantil Garzón</t>
  </si>
  <si>
    <t>Licenciatura  en Pedagogía Infantil La Plata</t>
  </si>
  <si>
    <t>Licenciatura  en Pedagogía Infantil Pitalito</t>
  </si>
  <si>
    <t>Esp. en Enfermeria Cuidado Crítico</t>
  </si>
  <si>
    <t>Doctarado en ciencias de la salud</t>
  </si>
  <si>
    <t>Maestría en  Ingenieria y Gestión Ambiental</t>
  </si>
  <si>
    <t>GRAFICA INSCRITOS,ADMITIDOS,MATRICULADOS EN PREGRADO</t>
  </si>
  <si>
    <t>► ABSORCIÓN  BACHILLERES DEL DPTO DEL HUILA POR LA USCO</t>
  </si>
  <si>
    <t>ABSORCIÓN  BACHILLERES DEL DPTO DEL HUILA POR LA USCO</t>
  </si>
  <si>
    <t>BACHILLERES DPTO</t>
  </si>
  <si>
    <t>INSCRITOS USCO</t>
  </si>
  <si>
    <t>MATRICULADOS USCO</t>
  </si>
  <si>
    <t>% Absorción</t>
  </si>
  <si>
    <t>ABSORCIÓN BACHILLERES DPTO HUILA POR LA USCO</t>
  </si>
  <si>
    <t>ESP.EN MEDICÍNA CRITICA Y CUIDADO INTENSIVO</t>
  </si>
  <si>
    <t>MAESTRÍA EN DIDACTICA DEL INGLÉS</t>
  </si>
  <si>
    <t>► HISTORICO GRADUADOS DE PREGRADO</t>
  </si>
  <si>
    <t>► HISTORICO GRADUADOS DE POSTGRADOS</t>
  </si>
  <si>
    <t xml:space="preserve">TECNOLOGÍAS  </t>
  </si>
  <si>
    <t>UNIVERSITARIAS EN CONVENIO</t>
  </si>
  <si>
    <t>Ciencias de la Informacion y la docu</t>
  </si>
  <si>
    <t>Licenciatura en Musica</t>
  </si>
  <si>
    <t>Lic. En Educaciòn Artistica</t>
  </si>
  <si>
    <t>Fisica</t>
  </si>
  <si>
    <t>SERIE HISTORICA DE GRADUADOS EN PREGRADO</t>
  </si>
  <si>
    <t>Esp. Gerencia  de Merca  Estrategico</t>
  </si>
  <si>
    <t>Esp. En Gestión Financiera</t>
  </si>
  <si>
    <t>Esp. En Revisoría Fiscal y Auditoría</t>
  </si>
  <si>
    <t>Esp. en Docencia  de la Edufisica</t>
  </si>
  <si>
    <t>Esp. En Nefrologia y Urología</t>
  </si>
  <si>
    <t>ESPECIALIZACIONES EQUIVALENTES A MAESTRÍAS</t>
  </si>
  <si>
    <t>Esp. En Anestesiología  y Reanimaciòn**</t>
  </si>
  <si>
    <t>Esp. En Medicina Interna**</t>
  </si>
  <si>
    <t>MAESTRÍAS</t>
  </si>
  <si>
    <t>Maestría en Ingenieria de Gestión Ambiental</t>
  </si>
  <si>
    <t>Maestría en Educación área de profundización Diseño, Gestión y Evaluación curricular</t>
  </si>
  <si>
    <t>Maestríia en Dercho Público</t>
  </si>
  <si>
    <t>TOTAL GRADUADOS PREGRADO</t>
  </si>
  <si>
    <t>TOTAL GRADUADOS POSGRADO</t>
  </si>
  <si>
    <t>TOTAL GRADUADOS PREGRADO Y POSTGRADO</t>
  </si>
  <si>
    <t>CONTADURÍA PÚBLICA</t>
  </si>
  <si>
    <t>DEPARTAMENTO MATEMÁTICAS Y ESTADÍSTICA</t>
  </si>
  <si>
    <t>DEPARTAMENTO PSICOPEDAGOGÍA</t>
  </si>
  <si>
    <t xml:space="preserve">INGENIERÍA DESARROLLO SOFTWARE </t>
  </si>
  <si>
    <t>LIC. ED. BASICA ENFASIS HUMA. LENGUA EXTRANJERA-INGLÉS</t>
  </si>
  <si>
    <t>LIC. EN CIENCIAS NATURALES Y EDUCACIÓN AMBIENTAL</t>
  </si>
  <si>
    <t>LIC. EN EDUCACIÓN ARTÍSTICA</t>
  </si>
  <si>
    <t>LIC. EN EDUCACIÓN FISICA RECREACIÓN Y DEPORTES</t>
  </si>
  <si>
    <t>MEDICÍNA CIENCIAS BÁSICAS</t>
  </si>
  <si>
    <t>MEDICÍNA CIENCIAS CLÍNICAS</t>
  </si>
  <si>
    <t>MEDICÍNA SOCIAL Y PREVENTIVA</t>
  </si>
  <si>
    <t>TECNOLOGÍA EN GESTIÓN FINANCIERA</t>
  </si>
  <si>
    <t>TECNOLOGÍA EN OBRAS CIVÍLES</t>
  </si>
  <si>
    <t>LIC. EN EDUCACIÓN FÍSICA RECREACIÓN Y DEPORTES</t>
  </si>
  <si>
    <t>DOCENTES SEGÚN DEDICACION - SEMESTRE A</t>
  </si>
  <si>
    <t>DOCENTES SEGÚN DEDICACION - SEMESTRE B</t>
  </si>
  <si>
    <t>DOCENTES SEGÚN TITULO - SEMESTRE A</t>
  </si>
  <si>
    <t>DOCENTES SEGÚN TITULO - SEMESTRE B</t>
  </si>
  <si>
    <t>DOCENTE SEGÚN CATEGORIA - SEMESTRE A</t>
  </si>
  <si>
    <t>DOCENTE SEGÚN CATEGORIA - SEMESTRE B</t>
  </si>
  <si>
    <t>DOCENTES PLANTA SEGÚN GENERO - SEMESTRE A</t>
  </si>
  <si>
    <t>DOCENTES PLANTA SEGÚN GENERO - SEMESTRE B</t>
  </si>
  <si>
    <t>► DOCENTES TIEMPO COMPLETO EQUIVALENTE</t>
  </si>
  <si>
    <t>► DOCENTES CATEDRA POR TITULO, GENERO Y CATEGORIA</t>
  </si>
  <si>
    <t>HORAS CATEDRA EQUIVALENTE A TIEMPO COMPLETO POR TITULO - SEMESTRE A</t>
  </si>
  <si>
    <t>HORAS CATEDRA EQUIVALENTE A TIEMPO COMPLETO POR TITULO - SEMESTRE B</t>
  </si>
  <si>
    <t>GRAFICA HORA CATEDRA DOCENTE EQUIVALENTE TIEMPO COMPLETO SEGÚN TITULO</t>
  </si>
  <si>
    <t>DOCENTES TIEMPO COMPLETO EQUIVALENTE - SEMESTRE A</t>
  </si>
  <si>
    <t>DOCENTES TIEMPO COMPLETO EQUIVALENTE - SEMESTRE B</t>
  </si>
  <si>
    <t>LIC EN EDUCACIÓN FÍSICA Y DEPORTES</t>
  </si>
  <si>
    <t>LIC. EN ARTÍSTICA</t>
  </si>
  <si>
    <t>LIC EN EDUCACIÓN INFANTIL</t>
  </si>
  <si>
    <t>LIC EN LENGUAS EXTRANJERA – INGLÉS</t>
  </si>
  <si>
    <t>LIC EN MATEMÁTICAS</t>
  </si>
  <si>
    <t>DEPARTAMENTO DE PSICOPEDAGOGÍA</t>
  </si>
  <si>
    <t>DOCENTES CATEDRA POR GENERO, TITULO Y CATEGORIA - SEMESTRE A</t>
  </si>
  <si>
    <t>LIC. EN CIENCIAS NATURALES: FÍSICA, QUÍMICA Y BIOLOGÍA</t>
  </si>
  <si>
    <t>MUJER</t>
  </si>
  <si>
    <t>HOMBRE</t>
  </si>
  <si>
    <t>TOTAL DOCENTES DE CATEDRA</t>
  </si>
  <si>
    <t>GENERO</t>
  </si>
  <si>
    <t>DOCENTES SEGÚN TITULO</t>
  </si>
  <si>
    <t>DOCENTES SEGÚN CATEGORIA</t>
  </si>
  <si>
    <t>DOCENTES CATEDRA POR GENERO, TITULO Y CATEGORIA - SEMESTRE B</t>
  </si>
  <si>
    <t>DETALLE PERSONAL ADMINISTRATIVO - SEMESTRE A</t>
  </si>
  <si>
    <t>DETALLE PERSONAL ADMINISTRATIVO - SEMESTRE B</t>
  </si>
  <si>
    <t>Desarrollo de un nuevo producto a base de filete de tilapia (oreochromis sp.) mediante la aplicación de métodos de salado</t>
  </si>
  <si>
    <t>Agroindustria Usco</t>
  </si>
  <si>
    <t>NELSON GUTIERREZ GUZMAN</t>
  </si>
  <si>
    <t>Diseño e implementación de un sistema de control de nivel y flujo en tanques acoplados usando control multivariable  por métodos clásicos.</t>
  </si>
  <si>
    <t>Nuevas tecnologías</t>
  </si>
  <si>
    <t>AGUSTIN SOTO OTALORA</t>
  </si>
  <si>
    <t>Diseño e implementación de sistema de guía inercial para el control de vuelo autónomo de un helicóptero aeromodelo</t>
  </si>
  <si>
    <t>Tratamiento de señales y comunicaciones</t>
  </si>
  <si>
    <t>FAIBER ROBAYO</t>
  </si>
  <si>
    <t>Preselección de mercados internacionales para los cafés especiales del departamento del Huila 2016</t>
  </si>
  <si>
    <t xml:space="preserve"> Exporta</t>
  </si>
  <si>
    <t>Determinantes que hacen que las ciudades de Colombia presente medio, bajo y muy bajo índice de calidad ambiental urbana</t>
  </si>
  <si>
    <t>OSCAR CERQUERA LOSADA</t>
  </si>
  <si>
    <t>Relación entre el conflicto armado y la producción agraria: caso departamento del Huila</t>
  </si>
  <si>
    <t>Marketing relacional en las panaderías estrato 2 y 3 de la ciudad de Neiva.</t>
  </si>
  <si>
    <t>Factores determinantes del fracaso empresarial de las microempresas del municipio de Pitalito</t>
  </si>
  <si>
    <t>Ensisur</t>
  </si>
  <si>
    <t>SERGIO ALEXANDER SANTOS SANCHEZ</t>
  </si>
  <si>
    <t>Practicas gerenciales en el proceso de vinculación del personal en el sector hotelero del municipio de Pitalito</t>
  </si>
  <si>
    <t>Habilidades gerenciales aplicadas en los establecimientos de producción y/o venta de comidas rápidas en el municipio de Neiva</t>
  </si>
  <si>
    <t>Gestión y complejidad</t>
  </si>
  <si>
    <t>El servicio financiero solidario necesidades de fortalecimiento</t>
  </si>
  <si>
    <t>FIDERNANDO ANTERA NÚÑEZ</t>
  </si>
  <si>
    <t>El cooperativismo, el microcrédito y el postconflicto, alternativas del futuro</t>
  </si>
  <si>
    <t>Viabilidad social financiera y de calidad para la creación de un banco de semen y embriones enfocado a los pequeños y medianos ganaderos de la región surcolombiana</t>
  </si>
  <si>
    <t>RICARDO ALFREDO VARGAS SAENS</t>
  </si>
  <si>
    <t>Actualización de los currículos de los programas de contaduría pública ofertados en Neiva frente a la enseñanza de lo internacional y la globalización contable</t>
  </si>
  <si>
    <t>Grincous</t>
  </si>
  <si>
    <t>Conocimientos financieros básicos de estudiantes de los grados terceros a quinto de primaria. (Estudio de caso instituciones educativas el paraíso Algeciras y Claretiano Gustavo Torres Parra, año 2016).</t>
  </si>
  <si>
    <t>GLORIA SANCHEZ TORRES</t>
  </si>
  <si>
    <t>Factores que determinan la rentabilidad del café en una finca no certificada de la vereda Barzalosa y una finca certificada de la vereda regueros del municipio de Pitalito Huila.</t>
  </si>
  <si>
    <t>ELVIA MARÍA JIMÉNEZ ZAPATA</t>
  </si>
  <si>
    <t>Establecimiento de los factores que inciden en la competitividad del cultivo de café en las fincas de la vereda alto oriente del municipio de Tello – Huila.</t>
  </si>
  <si>
    <t>FRANCISCO JOSÉ MUÑOZ</t>
  </si>
  <si>
    <t>Influencia de la publicidad en el consumo de bebidas gaseosas de la marca Coca-Cola en los estudiantes de la facultad de economía y administración de la universidad surcolombiana.</t>
  </si>
  <si>
    <t>FERNANDO ALONSO FIERRO CELIAS</t>
  </si>
  <si>
    <t>Consolidación del estado del arte de la contabilidad ambiental</t>
  </si>
  <si>
    <t>Simbiosis, hombre y naturaleza</t>
  </si>
  <si>
    <t>ALMA YISETH GUTIERREZ</t>
  </si>
  <si>
    <t>Estudio de caracterización de la población dedicada al servicio de transporte urbano en moto y formulación de políticas públicas alternativas para la ciudad de Neiva (H)</t>
  </si>
  <si>
    <t>LUIS ALFREDO MUÑOZ VELAZCO</t>
  </si>
  <si>
    <t>Competencias gerenciales de los líderes organizacionales del sector productivo de las pasifloras en el departamento del Huila</t>
  </si>
  <si>
    <t>Gestión y complejidad organizacional</t>
  </si>
  <si>
    <t>Tiempo libre: una fuente de vida en la educación</t>
  </si>
  <si>
    <t>ANGEL MILLER ROA CRUZ</t>
  </si>
  <si>
    <t>Ciencias de la Educación</t>
  </si>
  <si>
    <t>Construir un diagnóstico sobre el conocimiento, actitud y uso de las tic de los profesores de nivel educativo de la básica secundaria y media en la enseñanza de las ciencias naturales en las instituciones públicas educativas de Neiva</t>
  </si>
  <si>
    <t>Practicas pedagógicas en educación e ciencias, formación de profesores y tic. (PPECINTIC)</t>
  </si>
  <si>
    <t>Una mirada a los conceptos de tiempo libre, ocio y recreación de los estudiantes, docentes y administrativos de la facultad</t>
  </si>
  <si>
    <t>Idiomas y Literatura</t>
  </si>
  <si>
    <t>Análisis del registro en el diario del Huila del acuerdo de paz alcanzado entre el gobierno y las FARC</t>
  </si>
  <si>
    <t xml:space="preserve"> Iudex</t>
  </si>
  <si>
    <t>Análisis del proceso evaluativo del aprendizaje del inglés en un programa de licenciatura en lengua extranjera de una universidad pública en Colombia</t>
  </si>
  <si>
    <t>LILIAN ZAMBRANO CASTILLO</t>
  </si>
  <si>
    <t>El trabajo colaborativo: una herramienta para la transformación de las prácticas pedagógicas</t>
  </si>
  <si>
    <t>EDGAR ALIRIO INSUSTY</t>
  </si>
  <si>
    <t>Efectos de dos métodos de retroalimentación correctiva en la escritura en Inglés como Lengua Extranjera (ILE): el desarrollo de la precisión gramatical y lexical.</t>
  </si>
  <si>
    <t>CARLOS ALCIDES MUÑOZ</t>
  </si>
  <si>
    <t>Construcción de prácticas pedagógicas alternativas para la formación de maestros para la paz, la equidad y la reconciliación</t>
  </si>
  <si>
    <t>Paca</t>
  </si>
  <si>
    <t>NELSON LOPEZ JIMENEZ</t>
  </si>
  <si>
    <t>La permanencia y el abandono estudiantiles: fisuras para la escuela de la paz, la equidad, la reconciliación y el ejercicio de los DDHH en el marco del posconflicto</t>
  </si>
  <si>
    <t>NELSON ERNESTO LOPEZ JIMENEZ</t>
  </si>
  <si>
    <t>Imaginarios sobre los acuerdo de paz de víctimas del conflicto armado en zonas rurales y urbanas de Neiva 2016.</t>
  </si>
  <si>
    <t>Región y política</t>
  </si>
  <si>
    <t>STEFANY CASTAÑO</t>
  </si>
  <si>
    <t>Influencia de los medios masivos de información en la configuración de imaginarios de paz en la región surcolombiana</t>
  </si>
  <si>
    <t>CRISTIAN MAURICIO LONDOÑO</t>
  </si>
  <si>
    <t>Dinámicas territoriales que han influido en la conformación del asentamiento Álvaro Uribe Vélez en la ciudad de Neiva entre 2002 y 2016.</t>
  </si>
  <si>
    <t>ALEXANDRA URIBE SANCHEZ</t>
  </si>
  <si>
    <t>Perspectivas de construcción de paz en el asentamiento Peñón Redondo- Neiva 2016</t>
  </si>
  <si>
    <t>STEFANI CASTAÑO TORRES</t>
  </si>
  <si>
    <t>Asentamientos informales y derecho a la ciudad. El caso del asentamiento brisas del venado de la ciudad de Neiva.</t>
  </si>
  <si>
    <t>JHONATAN BEDOYA HERNANDEZ</t>
  </si>
  <si>
    <t>Caracterización de las acciones constitucionales derivadas de la construcción de la Hidroeléctrica del Quimbo</t>
  </si>
  <si>
    <t>Nuevas visiones del derecho</t>
  </si>
  <si>
    <t>GERMAN LÓPEZ DAZA</t>
  </si>
  <si>
    <t>Análisis de la ley 1788 de 2016 en Neiva</t>
  </si>
  <si>
    <t>Conciencia jurídica</t>
  </si>
  <si>
    <t>DIANA MARCELA RINCÓN ANDREDE</t>
  </si>
  <si>
    <t>Contrato de aparcería como una alternativa para el sector agrícola en Colombia del posconflicto</t>
  </si>
  <si>
    <t>DIANA MARCELA ORTIZ TOVAR</t>
  </si>
  <si>
    <t>Insolvencia  de persona natural no comerciante</t>
  </si>
  <si>
    <t>La sostenibilidad fiscal en el posconflicto en Colombia</t>
  </si>
  <si>
    <t>Niños, niñas y adolescentes en el postconflicto, un estudio desde el derecho comparado.</t>
  </si>
  <si>
    <t>NATALIA MARÍA BORRAS</t>
  </si>
  <si>
    <t>La interpretación judicial de las altas cortes en Colombia (2010-2016)</t>
  </si>
  <si>
    <t>La garantía judicial de los derechos y libertades fundamentales en américa latina: análisis de las experiencias en Colombia, ecuador, Perú y Bolivia</t>
  </si>
  <si>
    <t>Desarrollo del concepto de familia en Colombia y sus implicaciones jurídicas, a través de la  jurisprudencia de la corte constitucional, la corte suprema de justicia y el consejo de estado desde 1991</t>
  </si>
  <si>
    <t>El papel de la iglesia en los procesos de paz y reconciliación en américa latina – una mirada histórica</t>
  </si>
  <si>
    <t>Andrés bello</t>
  </si>
  <si>
    <t>LUIS FERNANDO PACHECO</t>
  </si>
  <si>
    <t>La conciliación procesal obligatoria como mecanismo de descongestión judicial en la jurisdicción contenciosa administrativa de Antioquia, bolívar, Cundinamarca y Valle del Cauca</t>
  </si>
  <si>
    <t>Con-ciencia jurídica</t>
  </si>
  <si>
    <t>La empresa en el posconflicto,  una mirada regional</t>
  </si>
  <si>
    <t>DIANA MARCELA ORTIZ</t>
  </si>
  <si>
    <t>Cálculo de la reactividad determinística en reactores nucleares</t>
  </si>
  <si>
    <t>Física teórica</t>
  </si>
  <si>
    <t>DANIEL SUESCÚN DÍAZ</t>
  </si>
  <si>
    <t>Estudio de propiedades electrónicas de la calcopirita cu?in?_(1-x) ?al?_x ?te?_2</t>
  </si>
  <si>
    <t>DIEGO RASERO CAUSIL</t>
  </si>
  <si>
    <t>Calculo de la reactividad usando la ley de Boole en reactores nucleares</t>
  </si>
  <si>
    <t>Cálculo de la función de Green para sistemas disipativos mecánicos y electromagnéticos</t>
  </si>
  <si>
    <t>FRANCIS ARMANDO SEGOVIA CHÁVEZ</t>
  </si>
  <si>
    <t>Caracterización citogenética de Saccodon dariensis de la parte alta del Rio Magdalena</t>
  </si>
  <si>
    <t>Identificación de especies ícticas en el área de influencia de la Hidroeléctrica del Quimbo</t>
  </si>
  <si>
    <t>MAURICIO CARRILLO AVILA</t>
  </si>
  <si>
    <t>Estudio de la radiación electromagnética incidente sobre sistemas periódicos de geometría planas y esférica, con materiales de diferentes propiedades electromagnéticas</t>
  </si>
  <si>
    <t>FRANCIS ARMANDO SEGOVIA</t>
  </si>
  <si>
    <t>Estudio de la fricción en mecánica cuántica</t>
  </si>
  <si>
    <t>Estudio de viabilidad de apertura del programa de matemática aplicada de la Universidad Surcolombiana en la sede Pitalito</t>
  </si>
  <si>
    <t>Tecnologías virtuales</t>
  </si>
  <si>
    <t>JAIME POLONIA PERDOMO</t>
  </si>
  <si>
    <t>Aprendiendo a estudiar las clases en el Club de Apoyo Matemático del Huila CAMATH</t>
  </si>
  <si>
    <t>Emath</t>
  </si>
  <si>
    <t>Tareas matemáticas para el desarrollo de competencias matemáticas en estudiantes de educación básica secundaria y media</t>
  </si>
  <si>
    <t>JHONNY FERNANDO ALVIS PUENTES</t>
  </si>
  <si>
    <t>Los sistemas dinámicos del cambio climático y las afectaciones sobre los sistemas ecológicos locales</t>
  </si>
  <si>
    <t>Análisis de estabilidad en el modelo para el VIH en el municipio de Neiva</t>
  </si>
  <si>
    <t>YINET MEDINA ARCE</t>
  </si>
  <si>
    <t>Comunicación Social y Periodísmo</t>
  </si>
  <si>
    <t>Caracterización de los procesos comunicativos que han implementado las organizaciones más representativas de Pitalito, ante la llegada de organizaciones nacionales e internacionales desde 1996 hasta el 2016</t>
  </si>
  <si>
    <t>Comunicación memoria y región</t>
  </si>
  <si>
    <t>CINDY ALEXANDRA GUISA ROJAS</t>
  </si>
  <si>
    <t>Influencias en la producción de contenidos de las emisoras universitarias de interés público de la región sur de Colombia (cauca, Nariño, Caquetá y Huila), en el periodo 2011 – 2015</t>
  </si>
  <si>
    <t>OSCAR IVAN FORERO MOSQUERA</t>
  </si>
  <si>
    <t>Geopolítica de las emociones en tramas narrativas de paz de maestr@s de la Institución Educativa Salen en Isnos Huila</t>
  </si>
  <si>
    <t>MYRIAM OVIEDO</t>
  </si>
  <si>
    <t>Geopolítica de las emociones en tramas narrativas de paz de maestr@s de la institución  educativa en Bruselas Huila</t>
  </si>
  <si>
    <t>Procesos de inclusión de una mujer y un hombre mestizos en la comunidad indígena Inga y Kamenisa ubicados en el Valle de Sibundoy</t>
  </si>
  <si>
    <t>Psicología positiva</t>
  </si>
  <si>
    <t>JULIÁN ALBERTO VANEGAS</t>
  </si>
  <si>
    <t>Caracterización de violencia hacia las mujeres en la relación de pareja en los municipios de Algeciras y la plata</t>
  </si>
  <si>
    <t>Sistematización campaña "para la guerra nada, para la paz todo"</t>
  </si>
  <si>
    <t>In-sur-gentes</t>
  </si>
  <si>
    <t>JULIO ROBERTO JAIME</t>
  </si>
  <si>
    <t>Caracterización de los discursos de paz de 2010 al 2016</t>
  </si>
  <si>
    <t>Concepción de sujeto que subyace a las prácticas pedagógicas de inclusión en la Institución Educativa Ceinar sede Renaciendo de la ciudad de Neiva</t>
  </si>
  <si>
    <t>Reconfiguración del territorio. Discursos sobre territorio, democracia, desarrollo y política en el departamento del Huila</t>
  </si>
  <si>
    <t>YAMILE PEÑA POVEDA</t>
  </si>
  <si>
    <t>Relación entre acoso escolar y el desarrollo de funciones ejecutivas en niños de básica primaria sedes de la institución</t>
  </si>
  <si>
    <t>Desarrollo de neurociencias en psicología - Dneuropsy</t>
  </si>
  <si>
    <t>Capacidad de autocuidado de las personas con insuficiencia renal crónica en terapia de remplazo renal, Florencia 2017</t>
  </si>
  <si>
    <t>CLAUDIA PATRICIA CATILLO</t>
  </si>
  <si>
    <t>Factores que afectan la adherencia a la rehabilitación cardiopulmonar de los pacientes atendidos en la unidad cardiovascular del HUHMP durante en el segundo semestre del año 2016.</t>
  </si>
  <si>
    <t>Conocimientos y atención que tiene el personal de salud con los niños y niñas que consultan por violencia en el servicio</t>
  </si>
  <si>
    <t>Clínica del buen trabajo</t>
  </si>
  <si>
    <t>FRANCY HOLMIN SALAS</t>
  </si>
  <si>
    <t>Factores que influyen en la hospitalización y en la adherencia al tratamiento farmacológico y no farmacológico en los pacientes con hipertensión y diabetes mellitus.</t>
  </si>
  <si>
    <t>LUZ OMAIRA GÓMEZ</t>
  </si>
  <si>
    <t>Prevalencia de Chagas congénito. Neiva, julio a diciembre de 2015</t>
  </si>
  <si>
    <t>Parasitología y medicina tropical</t>
  </si>
  <si>
    <t>DORIS MARTHA SALGADO</t>
  </si>
  <si>
    <t>Riesgo de trastornos de la conducta alimentaria (RTCA) relacionado con la imagen corporal en estudiantes de pregrado mayores de 18 años de la universidad surcolombiana de Neiva en el segundo periodo del año 2016</t>
  </si>
  <si>
    <t>LINA MARIA SANCHEZ PIEDRAHITA</t>
  </si>
  <si>
    <t>Niveles de il-17 en lavado bronco alveolar de pacientes con sintomatología pulmonar crónica y su asociación con</t>
  </si>
  <si>
    <t>Interleuquina (il)-6: utilidad en la aproximación diagnostica de sepsis neonatal</t>
  </si>
  <si>
    <t>Opiniones de los estudiantes de enfermería sobre la sentencia c-355 de 2006</t>
  </si>
  <si>
    <t>Salud y grupos vulnerables</t>
  </si>
  <si>
    <t>CELMIRA LARA VÁSQUEZ</t>
  </si>
  <si>
    <t>Condiciones y perspectivas comunitarias frente a la seguridad alimentaria y nutricional del resguardo indígena Tama – Páez la Gabriela. 2017.</t>
  </si>
  <si>
    <t>JUAN CAMILO CALDERÓN FARFÁN</t>
  </si>
  <si>
    <t>Conocimientos y prácticas que realizan los pacientes diabéticos para la prevención del pie diabético en la empresa social del estado (ESE) Carmen Emilia Ospina</t>
  </si>
  <si>
    <t>MARÍA ELENA RODRIGUEZ</t>
  </si>
  <si>
    <t>Marcadores biológicos neurocognitivos de niños y niñas de 7 a 9 años víctimas de acoso escolar</t>
  </si>
  <si>
    <t>Dneurospy</t>
  </si>
  <si>
    <t>ALFREDÍS GONZALE HERNANDEZ</t>
  </si>
  <si>
    <t>Niveles de interferón gamma y citocinas pro-inflamatorias en lavado bronco-alveolar de pacientes adultos con sospecha de tuberculosis</t>
  </si>
  <si>
    <t>Parasitología y medicina  tropical</t>
  </si>
  <si>
    <t>CARLOS FERNANDO NARVAEZ ROJAS</t>
  </si>
  <si>
    <t>Reconstrucción de los itinerarios terapéuticos de las mujeres con cáncer de mama para la reconstrucción de los senos en la ciudad de Neiva (Huila).</t>
  </si>
  <si>
    <t>CELMIRA LAZA VÁSQUEZ</t>
  </si>
  <si>
    <t>Correlatos neurofisiológicos (electroencefalografía) del procesamiento emocional de los perfiles clínicos en niños</t>
  </si>
  <si>
    <t>Midneuropsy</t>
  </si>
  <si>
    <t>Calidad de vida y aspectos psicosociales en una muestra de pacientes diagnosticados con síndrome de fibromialgia en las ciudades de Neiva y Tunja.</t>
  </si>
  <si>
    <t>► PROYECTOS DE INVETIGACION (CONSOLIDADO)</t>
  </si>
  <si>
    <t xml:space="preserve">EDUCACION </t>
  </si>
  <si>
    <t>INGENIERIA</t>
  </si>
  <si>
    <t>ECONOMIA Y ADMINISTRACION</t>
  </si>
  <si>
    <t>CIENCIAS SOCIALES Y HUMANAS</t>
  </si>
  <si>
    <t>CIENCIAS EXACTAS Y NATURALES</t>
  </si>
  <si>
    <t>CIENCIAS JURIDICAS Y POLITICAS</t>
  </si>
  <si>
    <t xml:space="preserve">NUMERO DE PROYECTOS </t>
  </si>
  <si>
    <t>NUMERO DE ESTUDIANTES</t>
  </si>
  <si>
    <t>Física Aplicada</t>
  </si>
  <si>
    <t>DANIEL SUESCUN DÍAZ</t>
  </si>
  <si>
    <t>EDAP</t>
  </si>
  <si>
    <t>GERMÁN FABIAN ESCOBAR FIESCO</t>
  </si>
  <si>
    <t>Andrés Bello</t>
  </si>
  <si>
    <t>LUIS FERNANDO PACHECO GUTIERREZ</t>
  </si>
  <si>
    <t>JOSE JARDANI GIRALDO URIBE</t>
  </si>
  <si>
    <t>FIDERNANDO ANTURI NUÑEZ</t>
  </si>
  <si>
    <t>GRINCOUS" Grupo de Investigación Contable USCO</t>
  </si>
  <si>
    <t>Grupo de Investigación de Estudios Interdisciplinarios del Surcolombiano 
ESINSUR</t>
  </si>
  <si>
    <t>OSLO</t>
  </si>
  <si>
    <t>FRANCISCO JOSE MUÑOZ ORDOÑEZ</t>
  </si>
  <si>
    <t>Grupo Interinstitucional Ciencias, Acciones y Creencias</t>
  </si>
  <si>
    <t>LUIS ARMANDO BENITEZ PEREZ</t>
  </si>
  <si>
    <t>Agroindustria USCO</t>
  </si>
  <si>
    <t>Geosceinces, Infrasture, productivity and Environment</t>
  </si>
  <si>
    <t>Grupo de Investigacion de Robotica , control y procesamiento de señales  ROBOCOPS</t>
  </si>
  <si>
    <t>Grupo de Investigacion de Robotica Educativa y Tecnologias Vinculadas (GIRETV)</t>
  </si>
  <si>
    <t>GERMAN EDUARDO MARTINEZ BARRETO</t>
  </si>
  <si>
    <t>Grupo de investigación Geología, energía, desarrollo y ambiente - GEODA</t>
  </si>
  <si>
    <t>INGRID NATALIA MUÑOZ QUIJANO.</t>
  </si>
  <si>
    <t>MI DNEUROPSY</t>
  </si>
  <si>
    <t>Grupo Médico Quirúrgico Surcolombiano</t>
  </si>
  <si>
    <t xml:space="preserve">Cirugía y Trauma "CYTRA" </t>
  </si>
  <si>
    <t>Fundación Surcolombiana de Transplantes</t>
  </si>
  <si>
    <t>JORGE CUBILLOS</t>
  </si>
  <si>
    <t>e-ISSN</t>
  </si>
  <si>
    <t>Entornos Volumen 30, número 1, junio 2017</t>
  </si>
  <si>
    <t>2590-8081</t>
  </si>
  <si>
    <t>MIGUEL ÁNGEL MAHECHA</t>
  </si>
  <si>
    <t>Online</t>
  </si>
  <si>
    <t>Vol.30 No.1</t>
  </si>
  <si>
    <t>Entornos Volumen 30, número 2, noviembre 2017</t>
  </si>
  <si>
    <t>Vol.30 No.2</t>
  </si>
  <si>
    <t>Erasmus Volumen 2, número 1, enero-diciembre 2017</t>
  </si>
  <si>
    <t>Sin ISSN</t>
  </si>
  <si>
    <t>2590-759X</t>
  </si>
  <si>
    <t>Vol.1 No.1</t>
  </si>
  <si>
    <t>Revista de Proyección Social Volumen 1, número 1, enero-diciembre 2016</t>
  </si>
  <si>
    <t>Sin e-ISSN</t>
  </si>
  <si>
    <t>Revista de Proyección Social Volumen 2, número 1, enero-diciembre 2017</t>
  </si>
  <si>
    <t>Vol.2 No.1</t>
  </si>
  <si>
    <t xml:space="preserve">Revista Jurídica Piélagus,Vol. 16 No.1     enero-junio 2017 </t>
  </si>
  <si>
    <t>Facultad de Ciencias Jurídicas y Políticas</t>
  </si>
  <si>
    <t xml:space="preserve">1657-6799     </t>
  </si>
  <si>
    <t>2539-522X</t>
  </si>
  <si>
    <t xml:space="preserve">Vol.16 No.1   </t>
  </si>
  <si>
    <t xml:space="preserve">Revista Jurídica Piélagus,Vol. 16 No.2       julio-diciembre 2017 </t>
  </si>
  <si>
    <t xml:space="preserve">Vol.16 No.2     </t>
  </si>
  <si>
    <t>Ingeniería y Región Volumen 17, Junio 2017</t>
  </si>
  <si>
    <t>Facultad de Ingeniería</t>
  </si>
  <si>
    <t>2216-1325</t>
  </si>
  <si>
    <t xml:space="preserve">Vol.17 No.1     </t>
  </si>
  <si>
    <t>Ingeniería y Región Volumen 18, Diciembre 2017</t>
  </si>
  <si>
    <t xml:space="preserve">Vol.18 No.1     </t>
  </si>
  <si>
    <t>Crecer Empresarial, Journal of Management and Development, número especial 01, diciembre de 2017</t>
  </si>
  <si>
    <t>Facultad de Economía y Administración</t>
  </si>
  <si>
    <t>2590-5007</t>
  </si>
  <si>
    <t>PATRICIA GUTIERREZ PRADA</t>
  </si>
  <si>
    <t>1 número especial</t>
  </si>
  <si>
    <t xml:space="preserve">Revista Facultad  de Salud - RFS </t>
  </si>
  <si>
    <t>Facultad de Salud</t>
  </si>
  <si>
    <t>2389-9298</t>
  </si>
  <si>
    <t xml:space="preserve">MANUEL GARCÍA FLOREZ </t>
  </si>
  <si>
    <t xml:space="preserve">No han sido publicados </t>
  </si>
  <si>
    <t>Revista Paideia Surcolombiana</t>
  </si>
  <si>
    <t>Facultad de Educación</t>
  </si>
  <si>
    <t>2538-9572</t>
  </si>
  <si>
    <t>En proceso de publicación</t>
  </si>
  <si>
    <t>► FUENTE DE FINANCIAMIENTO DE PROYECTOS DE INVESTIGACION APROBADOS</t>
  </si>
  <si>
    <t>Remisiones Rayos X</t>
  </si>
  <si>
    <t>Remisiones Especialista</t>
  </si>
  <si>
    <t>Maestría en Dercho Público</t>
  </si>
  <si>
    <t>Maestría en Educación y Cultura de Paz</t>
  </si>
  <si>
    <t xml:space="preserve">Matemáticas  </t>
  </si>
  <si>
    <t xml:space="preserve">Tecnologia en Obras Civiles </t>
  </si>
  <si>
    <t>Campaña prevención sexualidad alto riesgo</t>
  </si>
  <si>
    <t>Campaña Prevención del Bullying</t>
  </si>
  <si>
    <t xml:space="preserve">campaña Equidad de Genero </t>
  </si>
  <si>
    <t xml:space="preserve">ATENCION EN CRISIS </t>
  </si>
  <si>
    <t>DIFICULTAD DE ADAPTACIÓN</t>
  </si>
  <si>
    <t xml:space="preserve">ESTRÉS POSTRAUMATICO </t>
  </si>
  <si>
    <t xml:space="preserve">SOLUCION DE PROBLEMAS </t>
  </si>
  <si>
    <t xml:space="preserve">TRANSTORNO DE PANICO </t>
  </si>
  <si>
    <t xml:space="preserve">Deporte Formativo (Estudiantes) </t>
  </si>
  <si>
    <t>Servicios Kinesiologia (Estudiantes)</t>
  </si>
  <si>
    <t>Deporte Representativo (Estudiantes)</t>
  </si>
  <si>
    <t>Recreación (Estudiantes)</t>
  </si>
  <si>
    <t>Servicio de Kinesiologia (Docentes y Administrativos)</t>
  </si>
  <si>
    <t>Deporte Representativo (Docentes y Admnistrativos)</t>
  </si>
  <si>
    <t>Recreación (Docentes y Administrativos)</t>
  </si>
  <si>
    <t>Enero (Puestas en Escenas, Cine Club)</t>
  </si>
  <si>
    <t>Febrero (Puestas en Escenas, Cine Club,  Grados)</t>
  </si>
  <si>
    <t>Marzo  (Puestas en Escenas, Cine Club,  Grados)</t>
  </si>
  <si>
    <t>Abril   (Puestas en Escenas, Cine Club,  Grados)</t>
  </si>
  <si>
    <t>Mayo   (Puestas en Escenas, Cine Club,  Grados)</t>
  </si>
  <si>
    <t>Junio  (Puestas en Escenas, Cine Club,  Grados)</t>
  </si>
  <si>
    <t xml:space="preserve">Guitarra </t>
  </si>
  <si>
    <t xml:space="preserve">Vientos Andinos </t>
  </si>
  <si>
    <t>Danzas (salsa)</t>
  </si>
  <si>
    <t xml:space="preserve">Teatro </t>
  </si>
  <si>
    <t>Maquillaje Artistico</t>
  </si>
  <si>
    <t xml:space="preserve">Percusion Latinoamericana </t>
  </si>
  <si>
    <t xml:space="preserve">Percusion Folclorica </t>
  </si>
  <si>
    <t xml:space="preserve">Como Hablar en Publico </t>
  </si>
  <si>
    <t xml:space="preserve">Fotografía </t>
  </si>
  <si>
    <t xml:space="preserve">Oratoria </t>
  </si>
  <si>
    <t xml:space="preserve">Danzas Bachata </t>
  </si>
  <si>
    <t>Entrenamiento Corporal nivel 1</t>
  </si>
  <si>
    <t>Entrenamiento Corporal nivel 2</t>
  </si>
  <si>
    <t xml:space="preserve">Sanjuanero Huilense </t>
  </si>
  <si>
    <t xml:space="preserve">Sanjuanero Huilense Administrativos </t>
  </si>
  <si>
    <t>Grupo Musical Surcolombiano</t>
  </si>
  <si>
    <t>Grupo Musical La Coral Universitaria "Cantausco"</t>
  </si>
  <si>
    <t>Grupo de danzas "Ritmo Surcolombiano"</t>
  </si>
  <si>
    <t xml:space="preserve">Grupo de danzas Indigenas "Ninakipxh" pasos del sol </t>
  </si>
  <si>
    <t>Grupo de Musica Andina "Takirari"</t>
  </si>
  <si>
    <t>Grupo de musica Folclórica Latinoamericana "Arena Blanca"</t>
  </si>
  <si>
    <t>Grupo de Musica Folclorica "Mayarí"</t>
  </si>
  <si>
    <t>Grupo de Musica Autóctona "Las Aguilas de la Usco"</t>
  </si>
  <si>
    <t xml:space="preserve">Grupo de Teatro "Uscolombiana" </t>
  </si>
  <si>
    <t xml:space="preserve">Grupo folcróricos </t>
  </si>
  <si>
    <t>Cine club</t>
  </si>
  <si>
    <t>MEDICINA LABORAL</t>
  </si>
  <si>
    <t>MEDICINA DEL TRABAJO</t>
  </si>
  <si>
    <t>VALORACIÓN DE INGRESO Y RETIRO</t>
  </si>
  <si>
    <t xml:space="preserve">VALORACIÓN PERIODICA </t>
  </si>
  <si>
    <t xml:space="preserve">VALORACION PSICOLOGICA </t>
  </si>
  <si>
    <t>VISITAS DOMICILIARIAS Y HOSPITALARIAS</t>
  </si>
  <si>
    <t>APLICACIÓN DE LA BATERIA DE RIESGOS PSICO-SOCIALES</t>
  </si>
  <si>
    <t>ANALISIS E INTERPRETACIÓN DE LA BATERUA PSICO-SOCIAL</t>
  </si>
  <si>
    <t xml:space="preserve">ANALISIS AUSENTISMO </t>
  </si>
  <si>
    <t>-</t>
  </si>
  <si>
    <t xml:space="preserve">VALORACION POST- INCAPACIDAD </t>
  </si>
  <si>
    <t>JORNADAS DE  CAPACITACIÓN</t>
  </si>
  <si>
    <t xml:space="preserve">INTERVENCION </t>
  </si>
  <si>
    <t xml:space="preserve">ASESORIA PRACTICA </t>
  </si>
  <si>
    <t>EXAMENES PARACLINICOS</t>
  </si>
  <si>
    <t>JORNADAS DE  INMUNIZACIÓN</t>
  </si>
  <si>
    <t>SEMANA DE LA SEGURIDAD Y SALUD EN EL TRABAJO</t>
  </si>
  <si>
    <t>ACTIVIDADES BIOMECANICO</t>
  </si>
  <si>
    <t>PAUSAS ACTIVAS</t>
  </si>
  <si>
    <t>CAPACITACIÓN LIDERES PAUSAS ACTIVAS</t>
  </si>
  <si>
    <t>SEGUIMIENTO LIDERES PAUSAS ACTIVAS</t>
  </si>
  <si>
    <t>TARDES DE RELAJACIÓN</t>
  </si>
  <si>
    <t>RELAJACIÓN ÁREA CRITICA</t>
  </si>
  <si>
    <t>EVALUACIÓN FISIOTERAPEUTICA</t>
  </si>
  <si>
    <t>CAPACITACIONES</t>
  </si>
  <si>
    <t>INSPECCIÓN PUESTOS DE TRABAJO</t>
  </si>
  <si>
    <t>SEGUIMIENTO INSPECCIÓN PUESTOS DE TRABAJO</t>
  </si>
  <si>
    <t>SEGUIMIENTO CASOS SINTOMATICOS</t>
  </si>
  <si>
    <t>SEGUIMIENTO ESTANDAR SERVICIOS GENERALES</t>
  </si>
  <si>
    <t>TERAPIAS MENORES</t>
  </si>
  <si>
    <t>ACTIVIDADES SG-SST NEIVA</t>
  </si>
  <si>
    <t>ACTIVIDADES SG-SST SEDES PITALITO, GARZÓN Y LA PLATA</t>
  </si>
  <si>
    <t>VALORACIÓN INDICE MASA CORPORAL</t>
  </si>
  <si>
    <t>INVITACIÓN TARDES SALUDABLES</t>
  </si>
  <si>
    <t>INFORME MORBILIDAD SENTIDA</t>
  </si>
  <si>
    <t xml:space="preserve">HIGIENE Y SEGURIDAD </t>
  </si>
  <si>
    <t>PROGRAMA ACADEMICO PREGRADO</t>
  </si>
  <si>
    <t>PROGRAMA ACADEMICO POSTGRADO</t>
  </si>
  <si>
    <t>SUSCRIPCION</t>
  </si>
  <si>
    <t>LIBRE ACCESO</t>
  </si>
  <si>
    <t>Tecnología en Acuicultura</t>
  </si>
  <si>
    <t>Ciencia Política</t>
  </si>
  <si>
    <t>Lic. en Ciencias Naturales F.Q.B.</t>
  </si>
  <si>
    <t>Lic. en Educ. Artística y Cultural</t>
  </si>
  <si>
    <t>Lic. En Educ. Bás. Enf. Edu. Física</t>
  </si>
  <si>
    <t>Lic. En Educ. Bás. Enf. Edu. H. L. E</t>
  </si>
  <si>
    <t>Lic. En Educación Infantil</t>
  </si>
  <si>
    <t>Lic. En Lengua Castellana</t>
  </si>
  <si>
    <t>Lic. En Matemáticas</t>
  </si>
  <si>
    <t>Ingenierías</t>
  </si>
  <si>
    <t>Ingeniería de Petroleos</t>
  </si>
  <si>
    <t>Engineering Village
Jstor</t>
  </si>
  <si>
    <t>arXiv.org
Biomed Central
Chemistry Central
National Academies Press</t>
  </si>
  <si>
    <t>Jstor
Vlex
Info Legal Dms</t>
  </si>
  <si>
    <t>Redalyc
Clacso
Dialnet
e-Journal
Bodleian Libraries</t>
  </si>
  <si>
    <t>Jstor
Science Direct</t>
  </si>
  <si>
    <t xml:space="preserve">Jstor
Vlex </t>
  </si>
  <si>
    <t>Redalyc
Clacso
Dialnet
e-Journal
Bodleian Libraries
Tomorrow’s research today</t>
  </si>
  <si>
    <t>Science Direct
Jstor</t>
  </si>
  <si>
    <t>Clacso
Chemistry Central
Dialnet
e-Journal
National Academies Press
Bodleian Libraries</t>
  </si>
  <si>
    <t>Engineering Village
Science Direct
One Petro</t>
  </si>
  <si>
    <t>AgEcon Search
Agris/Caris
arXiv.org
Chemistry Central
Great Buildinds Colection
Highwirepress
National Academies Press</t>
  </si>
  <si>
    <t>Biomed Central
National Academies Press
Pubmed</t>
  </si>
  <si>
    <t>Mestria en Derecho Publico</t>
  </si>
  <si>
    <t xml:space="preserve">Maestria en Conflicto, Territorio y Cultura </t>
  </si>
  <si>
    <t>Maestría en Educación: área de profundización Docencia e Investigación Universitaria</t>
  </si>
  <si>
    <t xml:space="preserve">Maestría en Educación y Cultura de Paz </t>
  </si>
  <si>
    <t>Maestría en Educación Física</t>
  </si>
  <si>
    <t>Especialización en Comunicacion y Creatividad para la Docencia</t>
  </si>
  <si>
    <t>Doctorado en Agroindustria y Desarrollo Agrícola Sostenible</t>
  </si>
  <si>
    <t>Maestría en Ingeniería y Gestión Ambiental</t>
  </si>
  <si>
    <t>Especialización en Anestesiología y Reanimación</t>
  </si>
  <si>
    <t>Maestría en Epídemiología</t>
  </si>
  <si>
    <t>Doctorado en Ciencias de la Salud</t>
  </si>
  <si>
    <t>Especialización en Cirugía General</t>
  </si>
  <si>
    <t>Especialización Enfermería Cuidado Crítico</t>
  </si>
  <si>
    <t>Especialización Enfermería Nefrológica y Urología</t>
  </si>
  <si>
    <t>Especialización en Gestión de la Seguridad y Salud en el Trabajo</t>
  </si>
  <si>
    <t>Especialización en Gerencia y Auditoría de la Calidad en Salud.</t>
  </si>
  <si>
    <t>Especialización en Medicina Interna</t>
  </si>
  <si>
    <t>Especialización en Pediatría</t>
  </si>
  <si>
    <t>Especialización en Ginecología y Obstetricia</t>
  </si>
  <si>
    <t>Maestría en Economía</t>
  </si>
  <si>
    <t xml:space="preserve">Especialización en Revisoría Fiscal y Auditoria </t>
  </si>
  <si>
    <t>Especialización en Alta Gerencia</t>
  </si>
  <si>
    <t xml:space="preserve">Especialización en Gerencia de Mercadeo Estratégico </t>
  </si>
  <si>
    <t xml:space="preserve">Especialización en Gerencia Tributaria </t>
  </si>
  <si>
    <t>Especialización en Negocios y Finanzas Internacionales</t>
  </si>
  <si>
    <t>Embase
Science Direct</t>
  </si>
  <si>
    <t>RELACION BASES DE DATOS POR UNIDADES ACADEMICAS</t>
  </si>
  <si>
    <t>► RELACION BASES DE DATOS POR UNIDADES ACADEMICAS</t>
  </si>
  <si>
    <t>DEWEY</t>
  </si>
  <si>
    <t>TEMATICA</t>
  </si>
  <si>
    <t>SEMESTRE-A</t>
  </si>
  <si>
    <t>SEMESTRE B</t>
  </si>
  <si>
    <t>SEMESTRE-B</t>
  </si>
  <si>
    <t>Religión, Biblia, teología, Moral.</t>
  </si>
  <si>
    <t>Ciencias Sociales, Ciencia Política, Economía, Derecho, Administración Pública, Educación, Comercio.</t>
  </si>
  <si>
    <t>Matemáticas, Antropología, Astronomía, Física, Química, Ciencias Biológicas, Botánica.</t>
  </si>
  <si>
    <t>Tecnología (Ciencias aplicadas), Ingenierías, Contaduría, Administración de Empresas.</t>
  </si>
  <si>
    <t>Bellas Artes, Arquitectura, Urbanismo, Artes Plásticas, Escultura, Dibujo, Pintura, Diseño Gráfico, Fotografía, Música, deportes, entre otras</t>
  </si>
  <si>
    <t xml:space="preserve">Literatura y retórica  </t>
  </si>
  <si>
    <t>Info Legal DMS</t>
  </si>
  <si>
    <t>JStor</t>
  </si>
  <si>
    <t>One Petro</t>
  </si>
  <si>
    <t>Sciencedirect</t>
  </si>
  <si>
    <t>CONSULTAS BASES DE DATOS SUSCRITAS</t>
  </si>
  <si>
    <t>CONSULTAS BASES DE DATOS LIBRE ACCESO</t>
  </si>
  <si>
    <t xml:space="preserve">► CONSULTAS DE BASES DE DATOS POR SUSCRIPCION </t>
  </si>
  <si>
    <t>► CONSULTAS DE BASES DE DATOS LIBRE ACCESO</t>
  </si>
  <si>
    <t>AGECON SEARCH</t>
  </si>
  <si>
    <t>AGRÍCOLA</t>
  </si>
  <si>
    <t>AGRIS</t>
  </si>
  <si>
    <t>ASITSSGDAE</t>
  </si>
  <si>
    <t>BIOMED CENTRAL</t>
  </si>
  <si>
    <t>CHEMISTRY CENTRAL</t>
  </si>
  <si>
    <t>CLACSO</t>
  </si>
  <si>
    <t>DIALNET</t>
  </si>
  <si>
    <t>E-JOURNAL</t>
  </si>
  <si>
    <t>GREAT BUILDINGS COLECTION</t>
  </si>
  <si>
    <t>HIGHWIRE PRESS</t>
  </si>
  <si>
    <t>Latindex</t>
  </si>
  <si>
    <t>NATIONAL ACADEMIES PRESS</t>
  </si>
  <si>
    <t>PUBMED</t>
  </si>
  <si>
    <t>REDALYC</t>
  </si>
  <si>
    <t>SciELO</t>
  </si>
  <si>
    <t>SOCIAL SCIENCE LIBRARY</t>
  </si>
  <si>
    <t>SOCIAL SCIENCE RESEARCH NETWORK</t>
  </si>
  <si>
    <t>SEMESTRE -A</t>
  </si>
  <si>
    <t>SEMESTRE -B</t>
  </si>
  <si>
    <t>Otros</t>
  </si>
  <si>
    <t>SEMESTRE - A</t>
  </si>
  <si>
    <t>Licenciatura en Ciencias Naturales, Fisica, Quimica y Biologia y Ed. Amibental</t>
  </si>
  <si>
    <t xml:space="preserve">Tecnología en Gestion financiera </t>
  </si>
  <si>
    <t>Posgrados</t>
  </si>
  <si>
    <t>SUBTOTAL</t>
  </si>
  <si>
    <t>SEMESTRE</t>
  </si>
  <si>
    <t>FORMACIÓN DE USUARIOS</t>
  </si>
  <si>
    <t>Sedes</t>
  </si>
  <si>
    <t>Universidad Surcolombiana - Central</t>
  </si>
  <si>
    <t>Universidad Surcolombiana - Salud</t>
  </si>
  <si>
    <t>SEMESTRE A</t>
  </si>
  <si>
    <t>PRESTAMOS ESPACIOS y NUMERO DE PARTICIPANTES</t>
  </si>
  <si>
    <t>► CONSULTAS POR USUARIO</t>
  </si>
  <si>
    <t>CONSULTAS POR USUARIO</t>
  </si>
  <si>
    <t>USUARIOS</t>
  </si>
  <si>
    <t>PRESTAMOS - CONSULTAS</t>
  </si>
  <si>
    <t>Docente Catedra</t>
  </si>
  <si>
    <t>Docente Planta</t>
  </si>
  <si>
    <t>Estudiante de Pregrado</t>
  </si>
  <si>
    <t>Estudiantes Postgrados</t>
  </si>
  <si>
    <t>Staff</t>
  </si>
  <si>
    <t>Inversión</t>
  </si>
  <si>
    <t>Recursos CREE</t>
  </si>
  <si>
    <t xml:space="preserve">Estampilla Universidades </t>
  </si>
  <si>
    <t>Seminario taller simulador gerencial, financiero y de operaciones                                                                                  ( 3 de febrero de 2017)</t>
  </si>
  <si>
    <t>Se realizó el seminario - taller simulador gerencial, financiero y de operaciones; coordinado por el docente Cesar Augusto Perdomo del programa de administración de empresas. la jornada académica tuvo lugar el pasado viernes 3 de febrero de 2017, de 8:00 a.m.  a 12:00 m y 2:30 a 6:00 p.m., en el laboratorio tecnológico José Ignacio Hémbuz   sala 1.</t>
  </si>
  <si>
    <t>CÉSAR AUGUSTO PERDOMO GUERRERO</t>
  </si>
  <si>
    <t>Inducción estudiantes primer semestre   ( 2017-1) sede Neiva   ( 3 de febrero de 2017)</t>
  </si>
  <si>
    <t>La facultad de economía y administración realizó el viernes 03 de febrero la jornada de inducción y bienvenida a los estudiantes admitidos en el primer período académico del año 2017 en la sede de Neiva.</t>
  </si>
  <si>
    <t>Reunión padres de familia primer semestre 2017-1   ( 06 de febrero de 2017)</t>
  </si>
  <si>
    <t>En el marco de la jornadas de inducción que realiza la facultad de economía y administración se organizó el día lunes 06 de febrero, la reunión con padres de familia de los estudiantes de primer semestre, sede Neiva. el objetivo de esta reunión fue brindar un acercamiento entre padres de familia y universidad, en los asuntos relaciones al proyecto educativo de los jóvenes y afianzar el sentido de pertenencia con la institución.</t>
  </si>
  <si>
    <t xml:space="preserve">Universidad empresas- estado  </t>
  </si>
  <si>
    <t>CARLOS SALAMANCA FALLA</t>
  </si>
  <si>
    <t>Foro: Vigilancia tecnológica, inteligencia competitiva e innovación, como oportunidades de la economía actual  ( 20 de febrero de 2017)</t>
  </si>
  <si>
    <t>La facultad de economía y administración de la Universidad Surcolombiana realizó el foro denominado “vigilancia tecnológica, inteligencia competitiva e innovación, como oportunidad en la economía actual”, el pasado lunes 20 de febrero, en el auditorio Olga Tonny Vidales de la sede central de la USCO.</t>
  </si>
  <si>
    <t>Seminario impacto reforma tributaria estructural - ley 1819 de diciembre de 2016 ( USCO-javeriana)                                                                                              (22 de febrero de 2017)</t>
  </si>
  <si>
    <t>Seminario de actualización tributaria con fundamento en la ley 1819 de diciembre de 2016, acerca de los cambios en el impuesto sobre la renta de sociedades e impactos de las NIIF, cambios en el régimen de procedimiento tributario, régimen tributario especial, ajustes en el iva, impoconsumo y en los demás impuestos indirectos, el nuevo impuesto a los dividendos y sus impactos en los accionistas, el impuesto a la renta en las personas naturales, beneficios fiscales, delitos contra la administración tributaria, normas anti evasión, cambios en los impuestos municipales y otros impuestos – mono tributo.</t>
  </si>
  <si>
    <t xml:space="preserve">Conmemoración día del contador público " encuentro formativo y cultural"                                                                                    ( 1 de marzo de 2017) </t>
  </si>
  <si>
    <t>En el marco de la conmemoración del día del contador público, universidades de la región hicieron alianza para realizar encuentro formativo y cultural, el pasado 1 de marzo. en la actividad estuvieron presentes las universidades: cooperativa de Colombia, surcolombiana, Antonio Nariño, Uniminuto, y la asociación de contadores públicos del Huila (ASCONPHU).</t>
  </si>
  <si>
    <t xml:space="preserve">RICARDO LEÓN CASTRO ZAMORA </t>
  </si>
  <si>
    <t>Conmemoración día de la mujer docentes y administrativos   ( 08 de marzo de 2017)</t>
  </si>
  <si>
    <t>La facultad de economía y administración, con el apoyo de los docentes y administrativos (hombres), ofreció un encuentro de integración para conmemorar el día de la mujer, el 8 de marzo. A la actividad asistieron las docentes y administrativas adscritas a la unidad académica, quienes disfrutaron de serenatas a cargo del grupo musical de la universidad y del docente Humberto Rueda, además de la degustación de un refrigerio.</t>
  </si>
  <si>
    <t>XENNY YOLIMA MÉNDEZ JIMENEZ</t>
  </si>
  <si>
    <t>Curso simulador PROMODEL  - gratuito   ( 17 de marzo de 2017)</t>
  </si>
  <si>
    <t xml:space="preserve">El programa de administración financiera, bajo el liderazgo del docente francisco Rivelino Bernal ofreció a sus estudiantes y egresados el curso: simulador promodel. Durante la sesión se les oriento a los asistentes la simulación de cualquier tipo de sistemas de manufactura, logística, manejo de materiales; además de trabajar comandos y estructuras. Lo anterior, bajo la metodología teórico-práctica. </t>
  </si>
  <si>
    <t xml:space="preserve">FRANCISCO RIVELINO TOVAR CERQUERA </t>
  </si>
  <si>
    <t>Foro vigilancia tecnológica, inteligencia competitiva e innovación como oportunidades en la economía actual - sede Pitalito   ( 22  de marzo de 2017)</t>
  </si>
  <si>
    <t>Se generaron espacios de conversación con expertos  en vigilancia tecnológica e innovación de la región. se ofrecieron alternativas de aprendizaje complementarias a nuestros estudiantes, egresados y docentes en temas relacionados con búsqueda en bases de datos, de acceso público, sobre desarrollos técnicos y tecnológicos en el mundo.</t>
  </si>
  <si>
    <t>Segunda conferencia: proyecto universidad de la vida    ( 27 de marzo de 2017)</t>
  </si>
  <si>
    <t>La facultad de economía y administración llevó a cabo el pasado 27 de marzo, en el salón 205, la conferencia inaugural del proyecto denominado universidad de la vida, liderado por el docente Carlos Salamanca Falla del programa de administración de empresas.</t>
  </si>
  <si>
    <t xml:space="preserve">Conferencia " comunicación asertiva como herramienta para el éxito profesional"    (28, 29 y 30 de marzo de 2017) sedes la plata , Pitalito y garzón </t>
  </si>
  <si>
    <t>Se realizaron tres conferencias (una en cada sede) para promover ejercicios de comunicación asertiva. Brindar herramientas para mejorar las habilidades de comunicación de nuestros estudiantes, egresados, docentes y personal administrativo de cada una de las sedes.</t>
  </si>
  <si>
    <t>Charla : La ingeniería civil como motor del desarrollo en el Huila   ( 3 de abril de 2017)</t>
  </si>
  <si>
    <t>La jornada hizo parte de una estrategia para promover la relación universidad- empresa-estado. de acuerdo con Carlos Salamanca Falla, docente líder del proyecto “este ejercicio busca el acercamiento con empresarios o representantes de empresas para que compartan a la comunidad universitaria sus experiencias, y brindar a los jóvenes la posibilidad de relacionarse con la vida real. lo anterior, como parte del ejercicio de autoevaluación, que se adelanta dentro del proceso de acreditación institucional”.</t>
  </si>
  <si>
    <t>Foro: ¿ Neiva, cómo vamos? y ¿para dónde vamos?    ( 4 de abril de 2017)</t>
  </si>
  <si>
    <t xml:space="preserve">El evento tuvo como propósito promover la participación ciudadana en el seguimiento del desarrollo de ciudad. “conocer la situación actual del municipio de Neiva, para generar espacios de discusión y reflexión sobre el futuro de ciudad que queremos; desde la academia, la juventud y los líderes sociales” afirmó el docente Carlos Salamanca Falla. </t>
  </si>
  <si>
    <t>Food market          (22 de abril de 2017)</t>
  </si>
  <si>
    <t>Los estudiantes del programa de administración financiera efectuaron 8 ponencias sobre diferentes temas de importancia para esta actividad como: Educación financiera, proyección financiera, apuestas productivas, fuentes de financiación, tributación para de la actividad, Merchandaising con innovación,  evaluación financiera</t>
  </si>
  <si>
    <t>GLORIA LILIANA GONZÁLEZ GONZÁLEZ</t>
  </si>
  <si>
    <t xml:space="preserve">Dia del administrador financiero  (2 de abril de 2017)                           </t>
  </si>
  <si>
    <t>Una fecha memorable, en la que el programa de administración financiera convoca a sus estudiantes, docentes y egresados para compartir al calor del afecto familiar la conmemoración de la profesión. Felicitarlos por la contribución que hacen desde su profesión al desarrollo empresarial, económico y social de nuestro país.</t>
  </si>
  <si>
    <t>Capacitación stata a semilleros de investigación                                                                                                          ( 10, 22y 24  de marzo;  5 y  7 de abril de 2017</t>
  </si>
  <si>
    <t>El pasado 7 de mayo finalizó el curso de stata con aplicación a encuesta de hogares – DANE, brindado como parte de la oferta de formación continuada por la facultad de economía y administración de la Universidad Surcolombiana. El curso coordinado por el docente Oscar Hernán Cerquera, apuntó a capacitar a un público amplio de estudiantes, egresados, economistas y docentes de las áreas de las ciencias sociales, que requerían aplicar herramientas informáticas a la gestión de información estadística.</t>
  </si>
  <si>
    <t>OSCAR HERNÁN CERQUERA LOZADA</t>
  </si>
  <si>
    <t>V Feria micro comercial: " el pasillo de san alejo" (jueves 4 de mayo)</t>
  </si>
  <si>
    <t>Estudiantes adscritos a la asignatura “iniciativa empresarial” realizaron el pasado 4 de mayo la iv feria micro comercial denominada: "el pasillo de san alejo”, estrategia pedagógica que les permitió exponer sus ideas de negocio ante la comunidad universitaria y vivir una experiencia comercial.</t>
  </si>
  <si>
    <t>XENNY YOLIMA MÉNDEZ JIMENEZJIMENEZ</t>
  </si>
  <si>
    <t>Asesoramiento y acompañamiento a MYPIMES sector comercio, industria y organizaciones sociales   (3 de mayo de 2017)</t>
  </si>
  <si>
    <t>Este proyecto tiene como objetivo difundir el conocimiento sobre la creación de empresas y negocios en sectores de la comunidad que tradicionalmente no tienen acceso a este tipo de conocimientos, razón por la cual, se enfoca en la realización de capacitaciones, acompañamiento de capital semilla y formación en comunidades vulnerables de Neiva y fundaciones o entidades sin ánimo de lucro que reciben y orientan a menores de edad, madres cabeza de hogar y personas en discapacidad.</t>
  </si>
  <si>
    <t xml:space="preserve">ANTONIO GERMAN CASTAÑEDA HERNÁNDEZ </t>
  </si>
  <si>
    <t>Foro " De la formulación a la ejecución del proyecto"    (8 de mayo)</t>
  </si>
  <si>
    <t>Se generaron espacios de conversación con un experto  en formulación y evaluación de proyectos en la región. Se ofrecieron alternativas de aprendizaje complementarias a nuestros estudiantes, egresados y docentes en temas relacionados con búsqueda en bases de datos, de acceso público, sobre desarrollos técnicos y tecnológicos en el mundo.</t>
  </si>
  <si>
    <t>Desayuno de trabajo con empresarios- gerentes entidades bancarias y financieras                                                                                                       ( 9 de mayo de 2017)</t>
  </si>
  <si>
    <t>El programa de administración financiera realizó un encuentro con los gerentes de diferentes entidades bancarias con el ánimo de compartir un desayuno de trabajo. Promover y fortalecer la triada universidad, empresa y comunidad.</t>
  </si>
  <si>
    <t>FRANCISCO RIVELINO BERNAL CERQUERA</t>
  </si>
  <si>
    <t>Semana económica interactiva     ( 9 de mayo de 2017)</t>
  </si>
  <si>
    <t>En el marco de la sexta versión de la semana económica región pacifica FENADECO, se llevó a cabo en  la universidad surcolombiana de Neiva, la i semana económica interactiva,  donde a través de juegos interactivos como Twister económico, eco-sostenible 2050, Colombia exporta y preguntados económicos se puso a prueba los conocimientos de los estudiantes del programa de economía que asistieron y participaron de la jornada.</t>
  </si>
  <si>
    <t>Conferencia: superioridad de la economía de los apósteles de  Jesucristo, sobre la economía de mercado, en la teoria de  la producción    ( 12 de mayo de 2017)</t>
  </si>
  <si>
    <t>Actividad que realizó el docente Guillermo León Córdoba Nieto, del programa de economía, donde compartió los avances que ha venido preparando para su tercer libro denominado: “superioridad de la economía de los apóstoles de Jesucristo, sobre la economía de mercado, en la teoría de la producción.”  Que tiene como propósito conectar la economía de las necesidades con la economía de mercado.</t>
  </si>
  <si>
    <t>GUILLERMO LEÓN CÓRDOBA NIETO</t>
  </si>
  <si>
    <t>Conmemoración día del maestro ( 17 de mayo de 2017)</t>
  </si>
  <si>
    <t>la facultad de economía y administración ofreció a todos sus docentes, un encuentro especial por el día del maestro conmemorado en Colombia el pasado 15 de mayo.</t>
  </si>
  <si>
    <t xml:space="preserve">Conversatorio ( retos de la economía solidaria frente a la educación superior                                  ( 18 de mayo de 2017) </t>
  </si>
  <si>
    <t>Como parte de los lazos de cooperación académica que mantiene la universidad surcolombiana con la asociación de cooperativas solidarias del Huila –ASOCOPH, se realizó el pasado jueves 18 de mayo en la facultad de economía y administración el conversatorio denominado: “retos de la economía solidaria frente a la educación superior”, con el objetivo de fortalecer la formación profesional y de investigación de los docentes y estudiantes de la universidad.</t>
  </si>
  <si>
    <t>Socialización proyectos de investigación programa de contaduría pública    ( 22 de mayo de 2017)</t>
  </si>
  <si>
    <t>El día 22 de mayo se dio a conocer cada uno de los proyectos que se estaban llevando a cabo en el programa de contaduría pública</t>
  </si>
  <si>
    <t>Muestra agroindustrial    (23 de mayo de 2017)</t>
  </si>
  <si>
    <t xml:space="preserve">En el hall de la facultad de economía y administración se llevó a cabo la versión número 7 de la "muestra agroindustrial“, organizada por estudiantes del programa de administración de empresas, bajo el liderazgo del docente Francisco José Muñoz. </t>
  </si>
  <si>
    <t>FRANCISCO JOSÉ MUÑOZ ORDOÑEZ</t>
  </si>
  <si>
    <t xml:space="preserve">Curso novasoft   (23 mayo-3 de junio de 2017)           </t>
  </si>
  <si>
    <t xml:space="preserve">El programa  novasoft está certificado en las ISO 9001, hace parte de Microsoft Gold Certified, y está avalado por la UGPP para el módulo de nómina, todo para garantizar la calidad y la modernización del programa. </t>
  </si>
  <si>
    <t xml:space="preserve">Conmemoración día del economista  ( 1 de junio de 2017)                             </t>
  </si>
  <si>
    <t>Con un encuentro especial, la facultad de economía y administración de la Universidad Surcolombiana celebró el pasado jueves 1 de junio, el día del economista. es de anotar que el programa de economía de la USCO, fue creado mediante resolución 975 de marzo de 2005, donde el ministerio de educación nacional le otorgó registro calificado para su oferta y en el segundo semestre del mismo año dio apertura a la primera cohorte.</t>
  </si>
  <si>
    <t>Evento cultural faceconomia tiene talento                                                                                                                            ( 2 de junio de 2017)</t>
  </si>
  <si>
    <t>Se realizó el primer encuentro cultural faceconomia tiene talento, donde estudiantes, docentes y egresados se reunieron en un mismo escenario, para mostrar sus habilidades artísticas en modalidad de actuación, música, danza, poesía, acrobacias, etc.</t>
  </si>
  <si>
    <t xml:space="preserve">Cursos stata a semilleros, jornada de capacitacion al semillero de investigación  y estudios socioeconómicos surcolombiano (siess)  (22 marzo de 2017 y 24 de marzo de 2017)       </t>
  </si>
  <si>
    <t>Capacitación sobre los comandos para realizar, editar gráficas y comandos generales en data analysis and statistical software (stata) a cargo de Cristian José arias Barrera</t>
  </si>
  <si>
    <t>OSCAR HERNÁN CERQUERA LOSADA</t>
  </si>
  <si>
    <t xml:space="preserve"> Servicio de prestamo de aulas virtuales</t>
  </si>
  <si>
    <t xml:space="preserve">El laboratorio tecnológico José Ignacio Hémbuz Palomino tiene a disposición de los estudiantes de la facultad de economía y administración alrededor de 130 equipos de cómputo con el fin de que estos realicen sus labores académicas en este espacio virtual. </t>
  </si>
  <si>
    <t>LABORATORIO TECNOLÓGICO JOSE IGNACIO HEMBUZ PALOMINO</t>
  </si>
  <si>
    <t xml:space="preserve">El laboratorio tecnológico José Ignacio Hémbuz Palomino presta el servicio de clases con software especializados a los estudiantes de toda la facultad de economía y administración. </t>
  </si>
  <si>
    <t>Pre olimpiadas</t>
  </si>
  <si>
    <t>El laboratorio tecnológico José Ignacio Hémbuz Palomino   presto sus servicios para la realización de la jornada de pre olimpiadas económicas a los estudiantes de economía de la facultad;  fue una actividad con propósitos de preseleccionar al estudiante  que irá a representar  del grupo de investigación liderado por el docente Oscar Hernán Cerquera y a la facultad  para el congreso nacional de economía.</t>
  </si>
  <si>
    <t>Capacitación docentes facultad de Ingeniería sobre la plataforma zakay y el proyecto lcms</t>
  </si>
  <si>
    <t>El laboratorio tecnológico José Ignacio Hémbuz Palomino a través de los servicios que ofrece de prestamo de espacios de computo brindo lugar para que los docentes de ingeniería se capacitaran en la virtualización y uso de la herramienta institucional que tiene la universidad (zakay) y que conocieran el proyecto lcms, esto con el fin de mejorar y afianzar el uso de las tics para el desarrollo de sus clases.</t>
  </si>
  <si>
    <t>Capacitación sobre principios de sistemas para los ediles de la ciudad de Neiva</t>
  </si>
  <si>
    <t>El laboratorio tecnológico a través de los espacios que  proporciona en pro al desarrollo y capación de toda la comunidad, ha participado en la capacitación sobre principios de sistemas, dirigido a los ediles de la ciudad de Neiva, durante esta actividad se realizó una introducción lógica del uso físico del computadores, procedimientos estratégicos  con el fin de hacer  uso de las herramientas de participación que ofrece la página virtual de la alcaldía de Neiva.</t>
  </si>
  <si>
    <t>I Semana económica interactiva</t>
  </si>
  <si>
    <t>A traves de los espacios que otorga el laboratorio tecnológico se desarrolló una actividad denominada semana económica, donde se puso a prueba el conocimiento económico de todos los estudiantes de la  facultad, todo se desarrolló bajo una metodología  didáctica -practica, temas abordados: desarrollo sustentables, exportaciones e inflación.</t>
  </si>
  <si>
    <t>Scract Day Neiva 2017</t>
  </si>
  <si>
    <t>El laboratorio tecnológico de la facultad de economía y administración, junto con el semillero reus de la facultad de ingeniería, realizaron un evento denominado scratch, donde se reunieron niños y adultos para compartir proyectos de robótica básica, programación de scratch y robótica con fichas lego y uso del software libre lego que tiene el laboratorio a disposición. adicional a esto, y con ayuda del laboratorio se realizó un torneo de robótica y video juegos durante todo el día.</t>
  </si>
  <si>
    <t>Monitorias: introducción a finanzas a mercados bursátiles</t>
  </si>
  <si>
    <t>Tanto para la Universidad Surcolombiana como para el laboratorio tecnológico es muy importante complementar la formación académica con diferentes actividades; por ende, se apoya las monitorias por parte de estudiantes líderes  que requieran de implementos informáticos para el afianzamiento  de conocimientos; en esta actividad se hizo un análisis del contexto financiero de Colombia, diferencias de clases sociales, politicas económicas, alternativas de participación, mercado bursátil, mercadeo,  divisas y bolsa de valores (participación online).</t>
  </si>
  <si>
    <t>Capacitación de stata y aplicación a encuestas de hogares -DANE</t>
  </si>
  <si>
    <t>Para esta actividad se  utilizó el software stata que tiene el laboratorio tecnológico; allí también se usó la plataforma del DANE, base de datos mes sep. 2016, gráficos y comandos. Esta actividad se hizo con los estudiantes de economía del semillero siess a cargo del docente Oscar Cerquera.</t>
  </si>
  <si>
    <t>Aplicación del PAT por facultades, programas y unidades operativas</t>
  </si>
  <si>
    <t>El laboratorio  presto sus espacios para que se desarrollara esta actividad, ya que es de índole institucional en apoyo al grupo de investigación paca; el programa de alertas tempranas es una entrevista que mide cuatro aspectos en pro a los principios de rectoria (bienestar universitario) que es el desarrollo humano: componentes académicos, económicos, familiares y psicosociales. en esta actividad participaron todos los estudiantes nuevos del periodo 20171.</t>
  </si>
  <si>
    <t>Curso simulador PROMODEL</t>
  </si>
  <si>
    <t>El laboratorio tecnológico José Ignacio Hémbuz Palomino junto con el programa de administración financiera llevó a cabo un curso sobre simulación promodel para los estudiantes de dicho programa anteriormente mencionado, esto con el fin de dar a conocer las bondades y aplicación de este software en las diferentes áreas de producción y transporte en las organizaciones industriales.</t>
  </si>
  <si>
    <t>CESAR AUGUSTO  PERDOMO GUERRERO</t>
  </si>
  <si>
    <t>Inscripciones al taller virtual "habilidades para la vida" jóvenes en acción</t>
  </si>
  <si>
    <t>Junto con bienestar universitario y el laboratorio tecnológico José Ignacio Hémbuz palomino se llevó a cabo esta actividad de acompañamiento y asesoramiento a  todos los estudiantes que pertenecen al programa jóvenes en acción de la universidad para hacer la inscripción virtual del taller "Habilidades para la vida",  siendo este importante para el desarrollo del programa.</t>
  </si>
  <si>
    <t>Capacitación  Excel-semillero de investigación</t>
  </si>
  <si>
    <t>De acuerdo con las herramientas que posee el laboratorio tecnológico a disposición de estudiantes y docentes; se ha venido desarrollando todos los sábados acompañamiento  en el desarrollo de una capacitacion y uso de programa Excel a los estudiantes del semillero de investigación que lidera el docente Jorge Ivan Ayala del programa de economía; allí se trabajan formulas, estructuras, filtros y herramientas que esta hoja de cálculo posee.</t>
  </si>
  <si>
    <t>Seminario taller simuladores</t>
  </si>
  <si>
    <t>El laboratorio tecnológico José Ignacio Hémbuz Palomino  junto con el docente Cesar Augusto Perdomo desarrollaron un taller sobre simuladores con el fin de identificar competencia en el manejo de estos a nivel gerencial para aplicarlos en el mundo organizacional; en este evento se contó con la presencia del docente Lougi  Corbelleta de la universidad de Cali y más de 31 asistentes entre estos estudiantes y docentes de la facultad.</t>
  </si>
  <si>
    <t>Seminario elaboración de estados financieros               (21 marzo de 2017)</t>
  </si>
  <si>
    <t>Como parte de la oferta de formación continuada, la facultad bajo el liderazgo de la docente Alma Yiseth Gutiérrez, organizó el 21 de marzo, el seminario sobre elaboración de estados financieros bajo NIIF– pymes, dirigido a contadores públicos, administradores, estudiantes, docentes, egresados, y empresarios.</t>
  </si>
  <si>
    <t>ALMA YISETH GUTIERREZ PEÑA</t>
  </si>
  <si>
    <t>Curso Excel básico     ( 22, 26 y 29 de abril  y 3 de mayo)</t>
  </si>
  <si>
    <t>Con la participación de 30 asistentes, entre estudiantes, egresados y profesionales de diferentes universidades de la ciudad, culminaron los cursos de Excel básico y Excel intermedio- avanzado, coordinados por el área de proyección social y el laboratorio tecnológico José Ignacio Hémbuz palomino de la facultad.</t>
  </si>
  <si>
    <t xml:space="preserve">Curso stata con aplicación a encuesta de hogares DANE.  ( 22 , 23, 29 y 30 de abril y 6 y 7 de mayo) </t>
  </si>
  <si>
    <t>La metodología que se utilizó en el desarrollo del curso fue teórico-práctica, se desarrollaron talleres donde se buscaba que el estudiante conociera y aprendiera a programar el software stata, se trabajó con las versiones 11 y 14; se trabajó con bases de datos del DANE.</t>
  </si>
  <si>
    <t>Curso de Excel avanzado (17-20-24- de mayo de 2017)</t>
  </si>
  <si>
    <t>Durante las tres sesiones que se realizaron, se desarrolló el curso de Excel intermedio/ avanzado con una metodología teórica práctica, donde los asistentes tuvieron la oportunidad de afianzar sus conocimientos en: estructuras de Excel, formulas y funciones nivel avanzado, macros, bases de datos, funciones lógicas, gráficos, listas personalizadas, tablas dinámicas y  formatos condicionales.</t>
  </si>
  <si>
    <t>Curso simulación promodel (31 de mayo de 2017 a 3 de junio de 2017)</t>
  </si>
  <si>
    <t>Durante esta sesión se orientó un curso de promodel, se realizaron talleres teóricos bajo la metodología teórico-práctica; se les oriento a los asistentes la simulación de cualquier tipo de sistemas de manufactura, logística, manejo de materiales; trabajaron comandos y estructuras.</t>
  </si>
  <si>
    <t>FRANCISCO RIVELINO BERNAL</t>
  </si>
  <si>
    <t>I Jornada de socialización de trabajos de estudiantes de economía  (09 de junio de 2017)</t>
  </si>
  <si>
    <t>Evento en el cual se genera en los estudiantes la motivación por la investigación, así mismo, aspectos que se desarrollan desde la mayoría de los cursos del programa de economía en especial, temas de últimos semestres.</t>
  </si>
  <si>
    <t>OSCAR HERNAN CERQUERA</t>
  </si>
  <si>
    <t>Tertulia empresarial  (27 de agosto 2017)</t>
  </si>
  <si>
    <t>Este foro-casos empresariales se han venido realizando desde el año 2014 y básica y fundamental para que el estudiante perciba la realidad empresarial contada directamente con los fundadores de la empresa y de esta forma generar debate entre la teoría y la aplicación de la misma, según los empresarios en el campo del accionar empresarial.</t>
  </si>
  <si>
    <t>Universidad de la vida (25 de septiembre 2017)</t>
  </si>
  <si>
    <t>*Experiencias empresariales (25 de septiembre 2017). *Presentación proyecto sistema estrategico de transporte de Neiva (25 de septiembre 2017)</t>
  </si>
  <si>
    <t>Conmemoración día administrador de empresas sede Neiva.  (01 de noviembre 2017)</t>
  </si>
  <si>
    <t xml:space="preserve">El día miércoles 1 de noviembre de 2017 con evento central conferencia  denominada   “el coaching gerencial como herramienta para desarrollar las potencialidades de los administradores  de empresas”,   a cargo del conferencista Mario Samuel Rodríguez.    eventos  sede Pitalito viernes 3 de noviembre,  sede la plata  jueves 9    noviembre y  sede garzón jueves 16 de noviembre  de 2017 respectivamente, con evento central conferencia „el rol del administrador de empresas frente a las tendencias mundiales“, a cargo del conferencista Bernardo Vargas Rojas. </t>
  </si>
  <si>
    <t>RAMON TRUJILLO CESPEDES</t>
  </si>
  <si>
    <t>V Feria micro comercial "rueda de negocios" en el marco del día del administrador  (01 de noviembre 2017)</t>
  </si>
  <si>
    <t xml:space="preserve">En el marco del día del administrador de empresas se realizó la v feria micro comercial que estuvo bajo el liderazgo del programa de administración de empresas. este con el fin de que los estudiantes del sexto semestre mostraron sus ideas de iniciativas empresariales. </t>
  </si>
  <si>
    <t>Conmemoración día administrador de empresas sedes garzón, Pitalito  y la plata  (3 de noviembre 2017)</t>
  </si>
  <si>
    <t>Tiendo en cuenta la fortaleza del recurso humano tanto docente como estudiantil del programa, el propósito es desarrollar el evento en la  sede Pitalito viernes 3 de noviembre,  sede la plata  jueves 9    noviembre y  sede garzón jueves 16 de noviembre  de 2017 respectivamente, con evento central conferencia „el rol del administrador de empresas frente a las tendencias mundiales“, a cargo del conferencista Bernardo Vargas Rojas.</t>
  </si>
  <si>
    <t>Foro: "el mercado de valores oportunidades de inversión". (10 de noviembre 2017)</t>
  </si>
  <si>
    <t>Se realizó un evento con la participación de estudiantes de gerencia financiera del semestre 2017-2 que estaban participando en el concurso la bolsa millonaria de la bolsa de valores de Colombia. se extendió invitación a egresados y personas de la sociedad en general.</t>
  </si>
  <si>
    <t>Muestra agroindustrial   (14 de noviembre 2017)</t>
  </si>
  <si>
    <t>En el hall de la facultad de economía y administración se llevó a cabo la versión número 8 de la "muestra agroindustrial“, organizada por estudiantes del programa de administración de empresas, bajo el liderazgo del docente Francisco José Muñoz. Esta actividad, se desarrolló con el objetivo de resaltar la potencialidad de los productos de nuestra región y fomentar el desarrollo de la creatividad e innovación en los estudiantes, para la creación de nuevos procesos que beneficien la generación de valor agregado al interior de la economía del departamento.</t>
  </si>
  <si>
    <t>3er Encuentro cultural y deportivo intercedes   (19 de noviembre 2017)</t>
  </si>
  <si>
    <t>Se desarrolló el  tercer encuentro deportivo y cultural inter-sedes organizado por la facultad de economía y administración de la universidad surcolombiana, la actividad tenía como propósito generar un espacio de interacción deportiva y cultural, entre las comunidades académicas de las unidades operativas de garzón, Pitalito, la plata y Neiva. Lo anterior, dentro de un marco de sano esparcimiento, valores y juego limpio; con el fin de contribuir a la formación integral de los estudiantes surcolombianos.</t>
  </si>
  <si>
    <t>Socialización proyectos de investigación programa de contaduría diurna y nocturna   (20 de noviembre 2017)</t>
  </si>
  <si>
    <t>El evento pretende socializar los trabajos desarrollados en el curso de seminario de investigación, mostrando estructura metodológica y las técnicas empleadas a un hecho que los ha asombrado en su entorno.</t>
  </si>
  <si>
    <t>Usconavidad       (21 de noviembre 2017)</t>
  </si>
  <si>
    <t>La universidad surcolombiana en cabeza de los estudiantes de contaduría pública de la facultad de economía y administración, llevó a cabo Usconavidad el cual tiene por objetivo realizar un día dirigido un día a los niños de primero a tercero de básica primaria, que se realizará el 21 de noviembre del presente año.</t>
  </si>
  <si>
    <t>2do Encuentro de muestras turísticas del Huila "uscoturismo"  (23 de noviembre 2017)</t>
  </si>
  <si>
    <t>La facultad de economía y administración  de la universidad surcolombiana, bajo el liderazgo del programa de economía y el programa de contaduría pública, organizó el evento "uscoturismo ii" en alianza con la oficina de productividad y competitividad y la secretaría de cultura y turismo departamental de Huila. ya que el turismo, es una de las apuestas productivas de la región surcolombiana, por tanto se brindó el espacio para promocionar el turismo de la región, fortalecer la investigación y formación académica.</t>
  </si>
  <si>
    <t>conversatorio efectos tributarios de la NIIF    (6 de octubre 2017)</t>
  </si>
  <si>
    <t xml:space="preserve">se realizó el evento denominado  conversatorio efectos tributarios de la NIIF,  dirigido a un grupo de  50  docentes, ; donde se abordó temas como la reforma tributaria y la aplicación de los marcos de información financiera    </t>
  </si>
  <si>
    <t>La Administración del cambio bajo NIIF, y normas de aseguramiento de la información      (28 de noviembre 2017)</t>
  </si>
  <si>
    <t>Para este evento, se contó con la presencia del Dr. Paulino Angulo cadena, director ejecutivo del instituto nacional de contadores públicos de Colombia incp; donde se abordaron los temas al consideración de los estándares y normas para el aseguramiento de la información financiera de acuerdo a la normatividad NIIF.</t>
  </si>
  <si>
    <t>Eventos egresados posgrados   (30 de noviembre 2017)</t>
  </si>
  <si>
    <t>Dirigido a un grupo de 120 egresados, con el objetivo de vincularlos a los diferentes procesos académicos, de investigación y de proyección social de la facultad</t>
  </si>
  <si>
    <t>IGNACIO RAMIREZ CHARRY</t>
  </si>
  <si>
    <t>Evento egresados de pregrado facultad de economía y administración</t>
  </si>
  <si>
    <t xml:space="preserve">Dirigido a un grupo de egresados de los programas académicos ofertados por la facultad de economía y administración, donde se rinde homenaje y observar la vinculación que han tenido con la sociedad en general como profesionales de esta alma mater. </t>
  </si>
  <si>
    <t>Lanzamiento de núcleos de apoyo contable y fiscal – NAF (15 de diciembre 2017)</t>
  </si>
  <si>
    <t>Teniendo en cuenta el acompañamiento de la universidad surcolombiana a los procesos de impacto social, junto con la Dian, realizan la inauguración de estos núcleos de apoyo contable y fiscal</t>
  </si>
  <si>
    <t xml:space="preserve">Asesoramiento y acompañamiento a mipymes sector comercio, industria y organizaciones  sociales. </t>
  </si>
  <si>
    <t>Macro proyecto escuela de liderazgo para el posconflicto - emprendimiento 2017b</t>
  </si>
  <si>
    <t>Proyecto que tiene como finalidad generar liderazgo a través de la práctica de relaciones humanas y técnicas de trabajo de grupo. Mediante la metodología del aprender haciendo busca despertar en el grupo de participantes su capacidad para planear, gestionar y dirigir un proyecto de vida, de grupo de desarrollo. El proyecto busca que 18 practicantes jóvenes universitarios vinculados a la escuela de líderes para el posconflicto, y con su apoyo llegar por lo  menos otros 150 jóvenes del municipio de Neiva, que serán capacitados y orientados por estos líderes universitarios en temas de liderazgo, emprendimiento, trabajo en equipo, proactividad,  gestión etc.</t>
  </si>
  <si>
    <t>Formación de auditores estudiantiles en instituciones públicas de educación media en el municipio de Pitalito 2017b</t>
  </si>
  <si>
    <t>Conscientes de la necesidad existente en las instituciones educativas del departamento y ya habiendo recorrido un camino en la ciudad de Neiva se plantea extender el proyecto hacia otros municipios del departamento del Huila en donde la universidad hace presencia con su sede, municipio de Pitalito con la finalidad fortalecer desde el currículo de la educación media académica o técnica, el conocimiento y la aplicación del control público, concientizando su participación como factor principal y fundamental para reducir la corrupción, para formar en aprobación de conocimiento del respecto y la probidad de lo público.</t>
  </si>
  <si>
    <t>Promoción de la cultura del control público desde las aulas escolares de educación media o técnica en la institución educativa del municipio de Algeciras – Huila. 2017b</t>
  </si>
  <si>
    <t>Las universidades surcolombiana, cooperativa, Coahuila, Antonio Nariño y demás que están funcionando en el Huila no ahorran esfuerzos en formar profesionales con cultura de control, sin embargo el proceso de formación de control debe comenzar desde que la persona se encuentra realizando estudios de educación media para que se les permita continuar con esta formación en el sistema educativo formal o no formal. por otro lado, el municipio de Algeciras uno de los municipios de nuestro departamento más golpeados por la violencia, requiere de atención en la formación de ciudadana que contribuyan a una convivencia pacífica y a un manejo adecuado de los recursos, que beneficien a la población.</t>
  </si>
  <si>
    <t>Proyecto proyección social alfabetización financiera para niños implementado en una institución de Neiva. 2017b</t>
  </si>
  <si>
    <t>Luego de iniciar con la elaboración y diseño de los materiales, selección de instituciones a intervenir, procesos de sensibilización con directivos, docentes y estudiantes de la institución, y aplicar un instrumento que permita diagnosticar la situación de los estudiantes con relación a los hábitos de ahorro, se implementa la segunda fase con el propósito poner en práctica hábitos de ahorro, esto a través de una estrategia que consiste en organizar un concurso de ahorro; en una tercera etapa se pretende culminar el proceso práctico de ahorro, identificar el grado de apropiación alcanzado mediante las estrategias implementadas (proceso de sensibilización y práctica), y sistematizar los resultados del proyecto.</t>
  </si>
  <si>
    <t>Fortalecimiento de la organización comunal rural en los corregimientos, Guarcico, San Luis, Aipecito, chapinero, Neiva Huila Colombia (convocatoria) 2017b</t>
  </si>
  <si>
    <t>El objetivo general es contribuir al fortalecimiento de la organización comunal rural en los corregimientos Guacirco, San Luis, Aipecito y chapinero mediante la orientación y participación en los procesos de planeación local, municipio de Neiva -Huila, Colombia; y los objetivos específicos son: fomentar la importancia de la planeación local desde la organización comunal mediante la orientación sobre los procesos de planeación local y participación de la organización comunal; orientar la construcción de los planes de desarrollo local en cada uno de los corregimientos del municipio de Neiva; y, definir estrategias para el fortalecimiento de la organización comunal mediante los instrumentos de planeación y participación ciudadana; por ello el proyecto clasifica en el eje temático “educación, diversidad cultural y desarrollo socio-económico”.</t>
  </si>
  <si>
    <t>Fortalecimiento de la organización comunal rural en los corregimientos, Caguan, rio las ceibas, Vegalarga, fortalecillas, Neiva Huila Colombia  (convocatoria) 2017b</t>
  </si>
  <si>
    <t>El objetivo general es contribuir al fortalecimiento de la organización comunal rural en los corregimientos el Caguán, río de las ceibas, Vegalarga y Fortalecillas mediante la orientación y participación en los procesos de planeación local, municipio de Neiva -Huila, Colombia; y los objetivos específicos son: fomentar la importancia de la planeación local desde la organización comunal mediante la orientación sobre los procesos de planeación local y participación de la organización comunal; orientar la construcción de los planes de desarrollo local en cada uno de los corregimientos del municipio de Neiva; y, definir estrategias para el fortalecimiento de la organización comunal mediante los instrumentos de planeación y participación ciudadana; el proyecto clasifica en el eje temático “educación, diversidad cultural y desarrollo socio-económico”.</t>
  </si>
  <si>
    <t xml:space="preserve">El laboratorio tecnológico José Ignacio Hémbuz Palomino tiene a disposición de los estudiantes de la facultad de economía y administración alrededor de 126 equipos de cómputo con el fin de que estos realicen sus labores académicas en este espacio virtual. </t>
  </si>
  <si>
    <t>Capacitacion sistemas de gestión documental- administrativos facultad economía y administración</t>
  </si>
  <si>
    <t>El laboratorio tecnológico José Ignacio Hémbuz Palomino   presto sus servicios para la realización de la capacitacion a todos los administrativos de la facultad de economía y administración;  fue una actividad  hecha con propósitos de explicar y socializar el uso de las TIC'S y el uso de la plataforma zakai que tiene la universidad (unificar el correo electrónico institucional- para que se siga manejando por dependencia esto en aras de organizar y agilizar los procesos de comunicacion entre colaboradores de la universidad; esta actividad fue liderada por la oficina de CTIC.</t>
  </si>
  <si>
    <t>Capacitacion de docentes-facultad de economia y administración sobre el uso de la plataforma ZAKAI</t>
  </si>
  <si>
    <t>El laboratorio tecnológico "José Ignacio Hembuz Palomino" presto sus servicios de espacios para que se desarrollara la capacitacion a docentes de la facultad de economía y administración para el uso de la plataforma ZAKAI, conocer sus  bondades y usos los cuales esta en total disposición de toda la comunidad universidad, con el ánimo de afianzar y agilizar los procesos de aprendizaje por medio del uso de las tecnologías.
con esta herramienta los docentes pueden desarrollar cursos, tareas, talleres para dinamizar sus clases y de esta manera estar en constante comunicación con sus estudiantes.</t>
  </si>
  <si>
    <t>Inscripcion jovenes en accion estudiantes universidad surcolombiana</t>
  </si>
  <si>
    <t>Esta actividad se desarrollo por iniciativa de bienestar universitario- oficina de jóvenes en acción y en colaboración con el laboratorio tecnológico quien apoyó el desarrollo de esta actividad, proporcionando el espacio y equipos tecnológicos para que los estudiantes realizaran su respectiva inscripción al programa, desarrollaran encuestas y cargaran la respectiva documentación para finalizar exitosamente al programa de jóvenes en acción.</t>
  </si>
  <si>
    <t>Reunion certificación de peritos</t>
  </si>
  <si>
    <t xml:space="preserve">El laboratorio tecnológico José Ignacio Hémbuz Palomino   presto sus servicios para la realización de esta reunión; actividad donde se desarrollo en aras de contestar un examen sobre el tema de hematología forense. esta reunión se orientó bajo una metodología virtual, haciendo uso de una platarma. </t>
  </si>
  <si>
    <t>Capacitación intitucional pruebas saber pro- estudiantes del programa de economia</t>
  </si>
  <si>
    <t>El laboratorio tecnológico José Ignacio Hémbuz Palomino   presto sus servicios para la realización de estas capacitaciones; actividad  promovida por vicerrectoría académica en aras de fortalecer las competencias de los estudiantes de economía que irán a presentar las pruebas saber pro para este periodo 2017b.
la temática desarrollada fue bajo metodología teórica practica, talleres; de las cuales se trabajó competencias como:
• Lectura critica
• Inglés
• Razonamiento
• Comunicación escrita
• Competencias ciudadanas.</t>
  </si>
  <si>
    <t>Diplomado reforma tributaria</t>
  </si>
  <si>
    <t>El laboratorio tecnológico José Ignacio Hémbuz Palomino   presto sus servicios para la realización de el diplomado de reforma tributaria a cargo de la docente alma Gutiérrez del programa de contaduría; allí se orientaron temas como:
• Efectos de la adopción de las NIIF en impuestos de personas jurídicas-segunda parte.
El desarrollo de esta actividad se realizó bajo una metodología teórica-practica.
Este diplomado iba directamente dirigido a estudiantes, docentes y a toda la comunidad en general.</t>
  </si>
  <si>
    <t xml:space="preserve">Reunión semillero/capacitación de Excel </t>
  </si>
  <si>
    <t xml:space="preserve">El semillero de investigación en coordinación con el profesor Jorge Ivan Syala esta realizando una capacitacion ofimática para sus integrantes del semillero en el manejo de Excel sin ningun costo ; esta actividad se esta desarrollando todos los sábados en las instalaciones en el laboratorio tecnológico José Ignacio Hémbuz Palomino  en la sala 2 durante este espacio los estudiantes fortalecen su competencias en el manejo del programa Excel; ven estructuras, formulas, funciones </t>
  </si>
  <si>
    <t>Planeación aplicación del pat por facultades, programas y unidades operativas.</t>
  </si>
  <si>
    <t xml:space="preserve">El laboratorio tecnológico José Ignacio Hémbuz Palomino   presto sus servicios para la realización de esta actividad institucional, programada desde inicio de semestre.
El programa de alertas es una entrevista que mide cuatro aspectos en pro a los principios de rectoria (bienestar universitario) que es el desarrollo humano, estos son:
• Académicos
• Económico
• Familiar
• Psicosocial
¿Cuáles son los motivos o riesgos de deserción y abandono?
y todo esto se clasifica en:
• Riesgo muy alto
• Riesgo alto
• Riesgo bajo
• Riesgos muy bajo
Con esta actividad se busca hacer transversalizacion  con el corte de notas que  acaba de pasar.
</t>
  </si>
  <si>
    <t>Robotica educativa- scratch day</t>
  </si>
  <si>
    <t>El laboratorio tecnológico José Ignacio Hémbuz Palomino   presto sus servicios para la realización de el  (scratch) es un entorno de aprendizaje, un lenguaje de programación que permite a los principiantes aprender a programar. facilita introducirse y jugar con la programación de ordenadores utilizando una interfaz gráfica muy sencilla.
scratch day es una red global de eventos que celebra scratch.mit.edu – durante el día scratch, niños y adultos se reúnen para compartir proyectos y aprender unos de otros.
el día de scratch  Neiva de este año en segunda ocasión es el 23 de septiembre 2017.
este sábado los niños y jóvenes se aventuraran en un mundo de programación y videojuegos para estimular su inteligencia computacional y las habilidades del siglo xxi. buscando volverlos competentes para las nueva tecnologías de la actualidad.
por medio de laboratorio tecnológico se realizará la celebración; se realizó  talleres de electrónica básica, programación con scratch, y robótica con lego con niños entre 6 y 12 años.
además se llevó a cabo un torneo de robótica y video juegos.</t>
  </si>
  <si>
    <t>Capacitación biblioteca-estudiantes programa administración financiera</t>
  </si>
  <si>
    <t>El laboratorio tecnológico José Ignacio Hémbuz Palomino   presto sus servicios para la realización de esta capacitación dirigida a los estudiantes del programa de financiera con uno de los integrantes de la biblioteca.
En el desarrollo de la capacitación se les enseño a los estudiantes sobre base de datos, conocer la nueva plataforma institucional que tiene la universidad como es ZAKAI.</t>
  </si>
  <si>
    <t>Capacitación naf (núcleo apoyo fiscal)</t>
  </si>
  <si>
    <t>El laboratorio tecnológico José Ignacio Hémbuz Palomino   presto sus servicios para la realización de esta actividad  promovida por el coordinador del cie, German Antonio Castañeda en aras de capacitar a los egresados, estudiantes y docentes inscritos  para que hiciera parte del núcleo de apoyo contable fiscal de la Dian (convenio) que realizó el cie de la facultad de economía y administración con esta entidad.
dentro de la temática que desarrollo la capacitación tenemos:
• manejo y uso de plataforma  de la Dian
• Rut
• ingresos
• usuarios
• códigos</t>
  </si>
  <si>
    <t>Capacitación robotica educativa- instituto tecnico superior</t>
  </si>
  <si>
    <t>Por medio del laboratorio tecnológico y el semillero de investigación reus de la facultad de ingeniería; se orientó una capacitación a los estudiantes del instituto técnico superior de Neiva; la temática que abordó esta capacitación fue teórico-practica, donde se abordaron temas de robótica básica, programación de robots con arduingo, y fichas lego.
Esto con el fin de que los estudiantes se motiven y promover la educacion  por medio de juegos.</t>
  </si>
  <si>
    <t>Feria de la surcolombianidad</t>
  </si>
  <si>
    <t>El laboratorio tecnológico José Ignacio Hémbuz Palomino   presto sus servicios para la realización de  esta actividad donde se realizó la feria de la surcolombianidad organizada por vicerrectoría académica, dirigido a los estudiantes del grado 11 de diferentes instituciones educativas de la ciudad de Neiva.
Con este encuentro la universidad surcolombiana busca dar a conocer los programas académicos que ofrece el alma mater. durante su paso por el laboratorio tecnológico de la facultad de economía y administración los estudiantes conocieron el portal oficial de la universidad, revisaron y socializaron diferentes aplicativos y realizaron sus ponderados en esta pagina.</t>
  </si>
  <si>
    <t>Reunion comité curriculo ampliado</t>
  </si>
  <si>
    <t>El laboratorio tecnológico José Ignacio Hémbuz Palomino   presto sus servicios para la realización de el comité de currículo ampliado con  un grupo de docentes del programa de administración de empresas donde se socializó el nuevo plan de estudios para el programa, nuevos aportes en temas de investigación en aras de fortalecer y actualizar el nuevo perfil de profesional.
el encuentro se realizó bajo una metodología participativa.</t>
  </si>
  <si>
    <t>Certificacion de peritos</t>
  </si>
  <si>
    <t xml:space="preserve">El laboratorio tecnológico José Ignacio Hémbuz Palomino   presto sus servicios para la realización de esta reunión; actividad donde se desarrollo en aras de contestar un examen sobre el tema de hematología forense. Esta reunión se orientó bajo una metodología virtual, haciendo uso de una platarma. </t>
  </si>
  <si>
    <t xml:space="preserve">Robotica educativa  </t>
  </si>
  <si>
    <t>Esta actividad se realiza como resultado de un proyecto, los dias sábados en el laboratorio tecnológico José Ignacio H´mbuz Palomino. se pretende que por medio del lego, los niños desde los 7 años en adelante conozcan de la robótica por medio del juego; donde les va a permitir desarrollar su coeficiente, creatividad y habilidades. en este espacio, se programan robots por medio de diferentes software libres que tienen el laboratorio tecnológico a disposición de la comunidad.</t>
  </si>
  <si>
    <t>Noche de cine club</t>
  </si>
  <si>
    <t xml:space="preserve">Presentar a los estudiantes distintos trabajos audiovisuales por medio de una programación organizada, basada en temas relacionados con el emprendimiento y con cada uno de los programas ofrecidos por la facultad.
Ofrecer servicio de asistencia empresarial, consultoría, capacitacion, a estudiantes, egresados y empresarios, en temas contables y tributarios.
</t>
  </si>
  <si>
    <t xml:space="preserve">CENTRO DE INTERACCIÓN EMPRESARIAL CIE 
LABORATORIO CONTABLE 
</t>
  </si>
  <si>
    <t>Robotica educativa</t>
  </si>
  <si>
    <t>Esta actividad se realiza como resultado de un proyecto, los dias sábados en el laboratorio tecnológico José Ignacio hembuz. se pretende que por medio del lego, los niños desde los 7 años en adelante conozcan de la robótica por medio del juego; donde les va a permitir desarrollar su coeficiente, creatividad y habilidades. en este espacio, se programan robots por medio de diferentes software libres que tienen el laboratorio tecnológico a disposición de la comunidad.</t>
  </si>
  <si>
    <t xml:space="preserve">Consultorio contable </t>
  </si>
  <si>
    <t>Ofrecer servicio de asistencia empresarial, consultoría, capacitacion, a estudiantes, egresados y empresarios, en temas contables y tributarios.</t>
  </si>
  <si>
    <t xml:space="preserve">LABORATORIO CONTABLE </t>
  </si>
  <si>
    <t>Asesorias personalizada a estudiantes y egresados de la universidad en materia tributaria, administrativa y empresarial (cie)</t>
  </si>
  <si>
    <t>Brindar asesoría especializada a estudiantes y egresados de la universidad en aspectos contables, administrativos, empresariales entre otros.</t>
  </si>
  <si>
    <t>Asesoria en la formulación y evaluación de planes de negocio fondo emprender</t>
  </si>
  <si>
    <t>Coordinar y apoyar los proyectos fondo emprender de la universidad surcolombiana,  brindando asesoría, acompañamiento e instrucción de la plataforma del programa y la formulación y evaluación de los proyectos de estudiantes y egresados.</t>
  </si>
  <si>
    <t xml:space="preserve">CENTRO DE INTERACCIÓN EMPRESARIAL CIE </t>
  </si>
  <si>
    <t>Diplomado de educación a distancia 2017B</t>
  </si>
  <si>
    <t xml:space="preserve">El proyecto propende por la formación y adecuada orientación de las personas dedicados a la   educación, para su desenvolvimiento en procesos de educación a distancia, cuya característica corresponde a aquellos cuya metodología educativa se caracteriza por utilizar estrategias de enseñanza aprendizaje que permiten superar las limitaciones de espacio y tiempo entre los actores del proceso educativo, particularidad que la distingue del proceso tradicional de educación presencial; se caracteriza por la utilización de tecnologías y por la interacción entre el profesor y sus alumnos, mediante el computador conectado a una red telemática, el correo electrónico, los grupos de discusión y otras herramientas tic; el profesor interactúa con los estudiantes para orientar los procesos de aprendizaje y resolver, en cualquier momento y de forma más rápida, las inquietudes de aquellos, pero son éstos los protagonistas de su proceso de formación, de ahí el papel de tutor que debe asumir el orientador. </t>
  </si>
  <si>
    <t xml:space="preserve">FIDERNANDO ANTURY </t>
  </si>
  <si>
    <t>XI Congreso internacional de estudios ambientales y del territorio el cambio climatico 2017B</t>
  </si>
  <si>
    <t>Analizar los problemas socio-ambientales a partir de las diferentes disciplinas en dos escenarios de la academia; las investigaciones de las ciencias exactas en su cuantificación fenomenológica y en las perspectivas de las ciencias sociales en el devenir de sus análisis cualitativos.</t>
  </si>
  <si>
    <t>Curso taller estrategia de innovacion educativa en salud ocupacional 2017B</t>
  </si>
  <si>
    <t>Durante esta sesión se orientó un curso taller estrategias de innovación educativa en salud ocupacional, se realizaron talleres teóricos bajo la metodología teórico-práctica; se les oriento a los asistentes los conceptos de didáctica educativa, análisis de estrategias educativas en modelos de salud ocupacional, campos de aplicación; tendencias educativas del siglo XXI.</t>
  </si>
  <si>
    <t xml:space="preserve">Curso taller lenguaje explicito en riesgos laborales 2017B </t>
  </si>
  <si>
    <t>Durante esta sesión se orientó un curso lenguaje explicito en riesgos laborales, se realizaron talleres teóricos bajo la metodología teórico-práctica; se les oriento a los asistentes los conceptos de lingüística interpretativa, análisis del lenguaje en el riesgo, campos de aplicación y lenguaje y simbología en el riesgo laboral.</t>
  </si>
  <si>
    <t>Curso integral de excel avanzado, redaccion de textos, archivo documental y servicio al cliente 2017b</t>
  </si>
  <si>
    <t>Formar y orientar un curso integral de servicios para los profesionales de hoy en día, y así mejorar su competitividad.</t>
  </si>
  <si>
    <t>Seminario taller: contratacion con enfoque de control, hallazgos fiscales 2017B</t>
  </si>
  <si>
    <t>Capacitar y actualizar  en los conocimientos relacionados con la contratación y de aspectos fiscales y de auditoria a los funcionarios de la contraloría departamental del Huila.</t>
  </si>
  <si>
    <t>II  Congreso internacional del manejo  y gestion del riesgo financiero
(9 de noviembre 2017)</t>
  </si>
  <si>
    <t>El objetivo principal que tuvo el congreso es el de establecer relaciones más estrechas con los empresarios. se pretende hacer una mirada global del manejo y la gestión del riesgo financiero, teniendo en cuenta que es un factor en todas las actividades económicas.</t>
  </si>
  <si>
    <t>FIDERNANDO ANTURY</t>
  </si>
  <si>
    <t>Agentes educativos de la primera infancia en el oriente de acciones</t>
  </si>
  <si>
    <t>Teniendo en cuenta la responsabilidad social que nos asiste, a quienes de alguna manera estamos comprometidos con el acompañamiento en el desarrollo integral de nuestros niños y niñas colombianos, se gesta la presente iniciativa de intervención social denominada “los agentes educativos de la primera infancia, en la orientación de acciones que propenden por el desarrollo integral de los niños y niñas de  la comuna ocho (8) de la ciudad de Neiva-grupo focal 2”, cuyo objeto primordial apunta a reorientar prácticas de cuidado y crianza, mediante la apropiación de orientaciones pedagógicas referidas a los aconteceres de la cotidianidad del niño y la niña, con el propósito de cualificar su calidad de agente educativo en primera infancia, precisamente por ser esta etapa la mejor plataforma desarrollo en el ser humano.</t>
  </si>
  <si>
    <t>LEIDY CAROLINA CUERVO (DOCENTE)
BEATRIZ GUZMAN (COOGESTORA)
LEIDY JOHANA QUINTERO (MONITORA)</t>
  </si>
  <si>
    <t xml:space="preserve">30 MADRES COMUNITARIAS DE LA COMUNA 8       
 250 NIÑOS Y NIÑAS DE LAS I.E LA GAITA, PICARDIAS.
</t>
  </si>
  <si>
    <t xml:space="preserve">El placer de leer </t>
  </si>
  <si>
    <t>El grupo de proyección social integrado por docentes, estudiantes y egresados  del programa de licenciatura en lengua castellana pretende• realizar el trabajo de despertar el gusto por la lectura de textos literarios (narrativos,  poéticos y dramáticos) en niños, jóvenes y adultos del corregimiento el Caguán en la ciudad de Neiva, con el ánimo de fortalecer las labores de lectura que orienta la fundación Lolita.</t>
  </si>
  <si>
    <t xml:space="preserve">ABAD CASTAÑEDA BORRERO (COORDINADORA) </t>
  </si>
  <si>
    <t>Ocio creativo :  del programa de educacion artistica y cultural</t>
  </si>
  <si>
    <t>La ciudad de Neiva es la capital del departamento del Huila, ubicada al sur de Colombia; entre la cordillera central y oriental, en una planicie sobre la margen oriental del río Magdalena,  cruzada por el río las Ceibas y el río del Oro, su extensión territorial  es de 1533 km², su altura de 442 metros sobre el nivel del mar y su temperatura promedio de 33 °c.  Neiva, está conformada por 10 comunas que abarcan el perímetro urbano. la comuna tres es el seleccionado para el presente proyecto y, específicamente el barrio José Eustasio Rivera, una zona caracterizada por diversas problemáticas de orden social, cultural y ambiental.</t>
  </si>
  <si>
    <t xml:space="preserve">ROCIO POLANIA FARFAN
(COORDINADORA) </t>
  </si>
  <si>
    <t>Caminenos por la vida</t>
  </si>
  <si>
    <t>Es un proyecto que trabaja con personas de la tercera edad que de lunes a viernes llegan a la universidad a realizar actividad física dirigida por docentes y estudiantes del programa de educación física. a estas personas a demás de realizar actividad física también se les organizan actividades culturales y recreativas.</t>
  </si>
  <si>
    <t>ANGEL MILLER ROA CRUZ
(COORDINADOR)</t>
  </si>
  <si>
    <t>Programa radial en frances</t>
  </si>
  <si>
    <t>Promover prácticas comunicativas en francés e inglés mediadas para las tic mas allá del salón de clase a través de la radio Universidad Surcolombiana favoreciendo espacios de apropiación cultural en lenguas extranjeras para fomentar el bilingüismo desde la universidad para la ciudad.</t>
  </si>
  <si>
    <t>WILLIAM FERNANDO FERNÁNDEZ DAVID
(COORDINADOR)</t>
  </si>
  <si>
    <t>Acompañamiento al proceso organizativo de defensa de la cuenca del río magdalena para la garantía y restablecimiento de los derechos humanos y los derechos económicos, sociales, culturales y ambientales - desca - de los afectados por la política minero energética en el departamento del huila.</t>
  </si>
  <si>
    <t>Acompañar el proceso organizativo de defensa de la cuenca del rio magdalena en el departamento del Huila para la garantía y restablecimiento de los derechos humanos y los derechos económicos, sociales, culturales y ambientales – desca- de los afectados por los conflictos generados por la política minero energética.</t>
  </si>
  <si>
    <t>MILLER  ARMÍN DUSSAN
(COORDINADOR)</t>
  </si>
  <si>
    <t xml:space="preserve">INSTITUCIONAL </t>
  </si>
  <si>
    <t>usos, manejo, comercialización y análisis bromatológico proximal del agraz (vitis tilifolia humb. &amp; bonpl.ex schult) en la comunidad que habita la zona de reserva del rio las Ceibas (Neiva-Huila-Colombia)</t>
  </si>
  <si>
    <t>Definir los usos, formas de manejo, hábitos de comercialización y análisis bromatológico proximal del agraz (vitis tiliifolia humb. &amp; bonpl. ex schult.) en la comunidad de la cuenca media del río las Ceibas (Neiva-Huila-Colombia).</t>
  </si>
  <si>
    <t>HILDA DEL CARMEN DUEÑAS GOMEZ
(COORDINADORA)</t>
  </si>
  <si>
    <t>CONVOCATORIA 2016</t>
  </si>
  <si>
    <t>Talleres : Dirigidos a madres gestantes y lactantes</t>
  </si>
  <si>
    <t>Actividad que consiste en que las estudiantes que cursan manejo y cuidado al infante dictan talleres de formación relacionado con la gestación y la crianza.</t>
  </si>
  <si>
    <t>CLARA ELSA GAITAN (DOCENTE) Y ESTUDIANTES DE SEXTO SEMESTRE DE LICENCIATURA EN EDUCACIÓN INFANTIL</t>
  </si>
  <si>
    <t>50 MADRES</t>
  </si>
  <si>
    <t>Taller: respetando ritmos de apredizaje</t>
  </si>
  <si>
    <t>Consiste en que los padres de familia conozca las diferentes formas de trabajar las matemáticas con los niños</t>
  </si>
  <si>
    <t>ALIS CASADIEGO ( DOCENTE)
ESTUDIANTES</t>
  </si>
  <si>
    <t>50 PADRES DE FAMILIA</t>
  </si>
  <si>
    <t>Formación audiovisual para el resguardo indígena potrerito del municipio de La Plata</t>
  </si>
  <si>
    <t>Talleres audiovisuales y artísticos con comunidades indígenas, en este caso con la comunidad nasa del resguardo potrerito.</t>
  </si>
  <si>
    <t>LAURA CRISTINA BAHAMÓN VILLALBA  MARCELA PARRA RODRÍGUEZ  JORGE ARMANDO BAHAMÓN LÓPEZ</t>
  </si>
  <si>
    <t>Converatorio, conservando las raice de nuestra tierra - historia y sonidos de la marimba chonta.</t>
  </si>
  <si>
    <t>Conversatorio y muestra musical del pacifico</t>
  </si>
  <si>
    <t>JUAN CARLOS GARAY - BAHÍA TRIO</t>
  </si>
  <si>
    <t>Festival circuitos teatrales - la mañosa</t>
  </si>
  <si>
    <t>Muestra teatral y talleres de teatro</t>
  </si>
  <si>
    <t>GRUPO LA MAÑOZA BANDA TEATRO, DESDE ARGENTINA</t>
  </si>
  <si>
    <t>XI Entorno nacional de pesquisa em edcacao em ciencias (enpec)</t>
  </si>
  <si>
    <t>Organizado por la associacao brasileira de pesquisa em educacao em ciencias (abrapec) 03 al 05 de julio de 2017 en Florianópolis, Brasil.</t>
  </si>
  <si>
    <t>JONATHAN  ANDRÉS MOSQUERA, EDINSSON BAHAMON CALDERON</t>
  </si>
  <si>
    <t>Taller factor de acreditación de programas</t>
  </si>
  <si>
    <t>Taller donde se hizo reconocimiento de la actividad efectivamente realizada en los procesos de formación para la investigación, de los futuros educadores en ciencias naturales y educación ambiental, aspectos que hacen parte del factor de acreditación de programas “investigación, innovación y creación artística y cultural”. se socializaron trabajos realizados en semilleros y grupos de investigación del programa</t>
  </si>
  <si>
    <t>JUAN MANUEL PEREA ESPITIA, LUIS JAVIER NARVÁEZ ZAMORA, JHON FREDY CASTAÑEDA GÓMEZ, HILDA DEL CARMEN DUEÑAS GÓMEZ, SONIA ECHEVERRY HERNÁNDEZ, CLOTARIO ISARAEL PERALTA GARCÍA, MARTIZA VIVAS NARVÁEZ, JONATHAN ANDRÉS MOSQUERA, MARÍA CRISTINA ANDRADE ORTIZ, RODRIGO MARTÍNEZ, ENTRE OTROS.</t>
  </si>
  <si>
    <t>6 DOCENTES DE PLANTA  +  10 CATEDRÁDITOS + 150 ESTUDIANTES</t>
  </si>
  <si>
    <t>Evento: primer encuentro de la red lenguaje y pedagogía</t>
  </si>
  <si>
    <t>Tuvo lugar en la universidad tecnológica de Pereira, los días 27 y 28 de mayo de 2017. el propósito de este primer encuentro fue compartir todas las experiencias que desde cada uno de los programas y grupos de investigación se han llevado a cabo hasta la fecha, con el fin de fijar proyecciones a futuros ejercicios investigativos que se puedan hacer en conjunto entre los programas.</t>
  </si>
  <si>
    <t xml:space="preserve">LILIAN CECILIA ZAMBRANO, LEONARDO HERRERA MOSQUERA, WILLIAM FERNANDO FERNANDEZ, 
ELIANA ALARCON CAMACHO, MARIA FERNANDA JAIME OSORIO, 
JOHNATAN LONDOÑO, 
JUAN FELIPE ROJAS CAVIEDES, CRISTIAN ANDRÉS OLAYA LOZANO, JULIETH MARITZA QUINTERO, EDISON MARLES GUZMÁN, CARLOS EDUARDO TAFUR, JOHNNY PIEDRAHITA RODRÍGUEZ, VALENTINA HURTADO RODRÍGUEZ, DEIBER SANTIAGO HERRERA, 
SARA INDIRA MONJE ROMERO,
LUISA IVONN PASCUAS FAJARDO,
LAURA MANUELA TRUJILLO,
MABEL CATALINA CAICEDO, 
RENÉ ALEJANDRO LUGO,
JASMÍN CORONADO CHARRY,
JESIKA PAOLA URIBE,
MARIA HELENA ZULUAGA,
MARÍA ALEJANDRA LUCERO, 
DANIELA RAMÍREZ,
JULIAN ESTEBAN PÉREZ SOTELO,
ERIKA MARCELA TOLEDO
</t>
  </si>
  <si>
    <t xml:space="preserve">300 ASISTENTES </t>
  </si>
  <si>
    <t>Evento: 3rd international efl teachers' cogress</t>
  </si>
  <si>
    <t>Tuvo lugar en la universidad de la amazonia los días 7 y 8 de septiembre de 2017. el propósito del evento fue brindar un espacio para la comunicación del conocimiento de los asistentes, brindándoles oportunidad de ofrecer o participar de conferencias y talleres producto de la experiencia sobre la práctica pedagógica o investigativa de los docentes de inglés.</t>
  </si>
  <si>
    <t>DIEGO FERNANDO MACÍAS, MARIA FERNANDA JAIME OSORIO, JESUS FELIPE BRAVO, SKARLETT VALENZUELA, JUAN JOSÉ CHÁVARRO, CLAUDIA ELIZABETH LOSADA NINCO.</t>
  </si>
  <si>
    <t>200 ASISTENTES (APROX.)</t>
  </si>
  <si>
    <t>Proyecto: the impact of a radio program in english language in students’ speaking skill at a private foundation.</t>
  </si>
  <si>
    <t>Los estudiantes del semillero iplex se encuentran desarrollando un proyecto de intervención para mejorar la competencia oral de los estudiantes de 4° y 5° en la fundación albergue mercedes Perdomo de Liévano de la ciudad de Neiva.</t>
  </si>
  <si>
    <t>MARÍA FERNANDA JAIME OSORIO, MABEL CATALINA CAICEDO MUÑOZ, ANGELA MARÍA CARRASQUILLA ROZO, JUAN JOSÉ CHÁVARRO RESTREPO, IVAN CAMILO TRUJILLO BOHÓRQUEZ, MARÍA FERNANDA GARCÍA SÁNCHEZ, VALENTINA DUSSÁN GUZMÁN</t>
  </si>
  <si>
    <t>34 ESTUDIANTES</t>
  </si>
  <si>
    <t>Proyecto: to inn from tradition to innovation in teacher training institutions</t>
  </si>
  <si>
    <t>Proyecto avalado por la unión europea a través del programa Erasmus + key action 2: cooperation for the innovation and the interchange of good practices - capacity building in the field of higher education. este evento tuvo lugar del 20 al 23 de marzo de 2017 en la Universidad de Barcelona (España).</t>
  </si>
  <si>
    <t>MARCO TULIO ARTUNDUAGA</t>
  </si>
  <si>
    <t>PARTICIPAN 16 PAÍSES.</t>
  </si>
  <si>
    <t>Evento: II Encuentro nacional de grupos de investigación en educación</t>
  </si>
  <si>
    <t>Realizado por la universidad surcolombiana y el centro de investigación en calidad de la educación - cice en la ciudad de Neiva (H) los dias 6 y 7 de abril del 2017.</t>
  </si>
  <si>
    <t>ELIANA ALARCÓN CAMACHO,          MARÍA FERNANDA JAIME OSORIO,  WILLIAM FERNANDO FERNÁNDEZ DAVID</t>
  </si>
  <si>
    <t>300 ASISTENTES (APROX.)</t>
  </si>
  <si>
    <t>Evaluador externo</t>
  </si>
  <si>
    <t>Apoyando el proceso llevado a cabo durante el concurso público de méritos para proveer un cargo de docente de planta de tiempo completo para el departamento de lenguas modernas de la corporación universitaria Corhuila, el 4 de mayo de 2017</t>
  </si>
  <si>
    <t>CARLOS ALCIDES MUÑOZ HERNÁNDEZ</t>
  </si>
  <si>
    <t>ESTUDIANTES DE LA CORPORACIÓN UNIVERSITARIA CORHUILA</t>
  </si>
  <si>
    <t>Breaking borders</t>
  </si>
  <si>
    <t>Editora de la sección del diario del Huila en inglés en la que se publican producciones de los estudiantes de diferentes colegios de la ciudad de Neiva</t>
  </si>
  <si>
    <t>POBLACIÓN QUE RECIBE EL DIARIO DEL HUILA LOS DÍAS MARTES.</t>
  </si>
  <si>
    <t xml:space="preserve">Jurado evaluador </t>
  </si>
  <si>
    <t>Proceso de evaluación de un artículo de la revista cuadernos de lingüística hispánica</t>
  </si>
  <si>
    <t xml:space="preserve">LECTORES DE LA REVISTA </t>
  </si>
  <si>
    <t>Revista paideia, universidad surcolombiana</t>
  </si>
  <si>
    <t xml:space="preserve">LEONARDO HERRERA </t>
  </si>
  <si>
    <t>COMUNIDAD ACADÉMICA EN GENERAL</t>
  </si>
  <si>
    <t xml:space="preserve">Asistente coloquio </t>
  </si>
  <si>
    <t>39 coloquio sobre evaluación, universidad de los andes y la asociación ilta</t>
  </si>
  <si>
    <t>300 ESTUDIANTES DEL PROGRAMA DE LICENCIATURA (APROX.)</t>
  </si>
  <si>
    <t>Ponente</t>
  </si>
  <si>
    <t>Agenda cultural semestre 1 de 2017. Universidad Surcolombiana. 20 de abril de 2017</t>
  </si>
  <si>
    <t>100 ESTUDIANTES DEL PROGRAMA DE LENGUA CASTELLANA</t>
  </si>
  <si>
    <t>Grupo Paca - foro: "responsabilidad de la académica en el posconflicto"</t>
  </si>
  <si>
    <t>Evento académico, programado por lo doctorado en educación y cultura ambiental y ciencias de la salud.</t>
  </si>
  <si>
    <t>COMUNIDAD ACADÉMICA ENTRE ESTUDIANTES DOCENTES Y PROFESORES DE LA UNIVERSIDAD SURCOLOMBIANA</t>
  </si>
  <si>
    <t>FINANCIADA CON RECURSOS PROPIOS.</t>
  </si>
  <si>
    <t>Grupo yumatambo- panel y actividad cultural: sobre educación alternativa, y actividad cultural</t>
  </si>
  <si>
    <t>La actividad tubo tres secciones una académica, que fue el panel sobre proyectos de educación alternativa, con invitados regionales y nacionales, una actividad gastronómica, fue con un almuerzo intercultural para los asistentes, una sección cultural de música y danzas</t>
  </si>
  <si>
    <t>FREDY TOVAR MONTENEGRO, WISBERTO NAVARRO SALCEDO, OFELIA RAMÍREZ LOSADA, Y LOS INTEGRANTES DEL SEMILLERO ETNOARTE</t>
  </si>
  <si>
    <t>FINANCIADA POR LA FACULTAD DE EDUCACIÓN</t>
  </si>
  <si>
    <t>Grupo Yumatambo--curso de capacitación sobre organización y participación comunitaria, a mujeres de gigante afectadas por la represa del Quimbo.</t>
  </si>
  <si>
    <t>Se realizaron cinco talleres celebrados, en el municipio de gigante, a treinta mujeres despojadas de su territorio en la vereda de la honda de municipio de Gigante.</t>
  </si>
  <si>
    <t xml:space="preserve"> AMPARO CUENCA WILSON,  FREDY TOVAR MONTENEGRO, WISBERTO NAVARRO SALCEDO, OFELIA RAMÍREZ LOSADA, Y DOS  TALLERISTAS EXTERNOS AL GRUPO QUE FUERON ERIKA TINOCO Y ENRIQUE POLANIA.</t>
  </si>
  <si>
    <t>Grupo Insurgentes-- conversatorio: la construcción de paz desde la universidad y las organizaciones sociales</t>
  </si>
  <si>
    <t>Fue un conversatorio en el que se invitó a dos integrantes del movimiento Kurdistán, en el que se habló de experiencias de resistencias y construcción de paz.</t>
  </si>
  <si>
    <t>DAVID FELIPE BERNAL ROMERO, INVITADOS EXTERNOS MELIKE YASAR, SIVAN ZEERDSTI, CONGRESO DE LOS PUEBLOS</t>
  </si>
  <si>
    <t>Grupo Ippe- paz de la paz, foro: perspectivas de la educaion rural desde el posconflicto</t>
  </si>
  <si>
    <t>La actividad se pensó como un propuesta para analizar la educacion rural en Neiva con todo dos los actores sociales</t>
  </si>
  <si>
    <t>COMUNIDAD CAMPESINA, COMUNIDAD ANDINA, FUERZAS ALTERNATIVAS REVOUCIONARIAS DEL COMUN, GRUPOS INDIGENAS, COMUNIDAD SENA ECT.</t>
  </si>
  <si>
    <t>Grupo Ippe -- ponencia: caracterización del modelo educativo de preescolar y básica primaria, de la escuela rural de la ciudad de Neiva</t>
  </si>
  <si>
    <t>Investigación sobre el modelo pedagógico de la educación publica en la ciudad de Neiva, frente a la política pública de calidad de educación</t>
  </si>
  <si>
    <t>EDUARDO PLAZAS MOTTA, Y SEMILLERO DE INVESTIGACIÓN INNOVA</t>
  </si>
  <si>
    <t>APORTES  POR LA FACULTAD DE EDUCACIÓN, Y RECURSOS PROPIOS.</t>
  </si>
  <si>
    <t>Grupo Ippe-- actividad con semilleros de investigación, en el banco de la republica</t>
  </si>
  <si>
    <t>Se realizaron charlas sobre base de datos</t>
  </si>
  <si>
    <t>SEMILLERO INNOVA  Y NOUS</t>
  </si>
  <si>
    <t>FINANCIADO CON RECURSOS PROPIOS</t>
  </si>
  <si>
    <t>Grupo Ippe-{- conferencia: persistencia de estudiantes vulnerables en la Universidad Sur colombiana</t>
  </si>
  <si>
    <t>Caracterización de los estudiantes universitarios en sus condiciones de vulnerabilidad para permanecer en sus estudios, se realizó en Veracruz México</t>
  </si>
  <si>
    <t>ALEJANDRO DAVID GARCÍA VALENCIA</t>
  </si>
  <si>
    <t>Grupo Ippe: - conferencia: fracaso de la escuela nueva en Colombia</t>
  </si>
  <si>
    <t>Realice un análisis de la normatividad establecida entre los años 1900-1930 determinando que el departamento del Huila no pudo desarrollar las mismas para la implementación de la escuela nueva en Colombia., se realizó en Milán Italia.</t>
  </si>
  <si>
    <t xml:space="preserve">Taller sobre modelación
2. taller sobre modelo pedagógico – conversatorio profesores
</t>
  </si>
  <si>
    <t>Talleres impartidos por el dr. josé joaquín garcía garcía en una jornada de trabajo, referente a la reforma curricular que debemos asumir de acuerdo a la nueva designación y titulación del programa según la resolución no.24412. marzo 03 de 2017 USCO.</t>
  </si>
  <si>
    <t xml:space="preserve">6 DOCENTES DE PLANTA  +  10 CATEDRÁDITOS
30 ESTUDIANTES
</t>
  </si>
  <si>
    <t>Participación como evaluadora del libro alternativa estrategias for the Reading efl classroom para el departamento del fondo editorial de la Universidad Católica Luis Amigó</t>
  </si>
  <si>
    <t>LECTORES DEL LIBRO</t>
  </si>
  <si>
    <t xml:space="preserve">Estudio de alta formación </t>
  </si>
  <si>
    <t xml:space="preserve">Doctorado en interculturalidad </t>
  </si>
  <si>
    <t>Cohorte I La Plata</t>
  </si>
  <si>
    <t>Ofrecer los cursos de ingles para la primera cohorte del presente año y con esto dar continuidad al proceso de formación de los estudiantes de Ileusco</t>
  </si>
  <si>
    <t>Cohorte I Pitalito</t>
  </si>
  <si>
    <t>Cohorte I Garzón</t>
  </si>
  <si>
    <t>Ofrecer los cursos de inglés para la primera cohorte del presente año y con esto dar continuidad al proceso de formación de los estudiantes de Ileusco</t>
  </si>
  <si>
    <t>Cohorte I Neiva</t>
  </si>
  <si>
    <t>ofrecer los cursos de ingles para la primera cohorte del presente año y con esto dar continuidad al proceso de formación de los estudiantes de ileusco</t>
  </si>
  <si>
    <t>Curso maestria epidemiologia</t>
  </si>
  <si>
    <t>Ofrecer el curso de ingles intensivo para que los estudiantes de la maestría en epidemiologia lleguen a un nivel B2 en el idioma inglés</t>
  </si>
  <si>
    <t>Cohorte II Neiva</t>
  </si>
  <si>
    <t>Ofrecer los cursos de inglés para la segunda cohorte del presente año y con esto dar continuidad al proceso de formación de los estudiantes de Ileusco</t>
  </si>
  <si>
    <t>Cohorte II Garzón</t>
  </si>
  <si>
    <t>Cohorte II Pitalito</t>
  </si>
  <si>
    <t>Ofrecer los cursos de inglés para la segunda cohorte del presente año y con esto dar continuidad al proceso de formación de los estudiantes de ileusco</t>
  </si>
  <si>
    <t>Cohorte II La Plata</t>
  </si>
  <si>
    <t>Ileusco test maestria edu física</t>
  </si>
  <si>
    <t>Realizar el examen de inglés Ileusco test para los aspirantes a la maestría en educacion física</t>
  </si>
  <si>
    <t>Ileusco test programa inglés</t>
  </si>
  <si>
    <t>Realizar el examen de inglés Ileusco test para los estudiantes de los semestres IV y VIII del programa de licenciatura en inglés</t>
  </si>
  <si>
    <t>Ileusco test vice académica</t>
  </si>
  <si>
    <t>Examen de diagnostico como evaluación para identificar el nivel de conocimiento en el idioma inglés por parte de los docentes catedráticos y de planta de la USCO</t>
  </si>
  <si>
    <t>CohorteIII Neiva</t>
  </si>
  <si>
    <t>Ofrecer los cursos de inglés para la tercera cohorte del presente año y con esto dar continuidad al proceso de formación de los estudiantes de Ileusco</t>
  </si>
  <si>
    <t>Cohorte III Garzón</t>
  </si>
  <si>
    <t>Cohorte III Pitalito</t>
  </si>
  <si>
    <t>Cohorte III La Plata</t>
  </si>
  <si>
    <t>Generando conciencia ambiental desde mi entorno local</t>
  </si>
  <si>
    <t>Contribuir con la generación de conciencia ambiental en los pobladores  de un  asentamiento de las comunas  6,8,9 y 10 de la ciudad de Neiva</t>
  </si>
  <si>
    <t>ANGELA GARCIA</t>
  </si>
  <si>
    <t>XIII Olimpiada de física- 2017.</t>
  </si>
  <si>
    <t>Encuentros de los mejores estudiantes a nivel de bachillerato en el área de física</t>
  </si>
  <si>
    <t>JOSE CRISTANCHO</t>
  </si>
  <si>
    <t>II Encuentro de egresados de la facultad de ciencias exactas y naturales</t>
  </si>
  <si>
    <t>El encuentro de egresados de la facultad de ciencias exactas y naturales es un evento académico que se viene realizando desde el año 2016 en la Universidad Surcolombiana, con el fin de dar a conocer y estudiar la acogida profesional y posibilidades laborales que tienen los egresados de la facultad para asi ayudar la proyección de los futuros egresados. de igual manera se busca mantener el vinculo de los egresados con la facultad</t>
  </si>
  <si>
    <t>JAIME POLANIA</t>
  </si>
  <si>
    <t>X  Seminario internacional de matemática aplicada</t>
  </si>
  <si>
    <t>El seminario de matemática aplicada es un evento académico que se viene realizando en la Universidad Surcolombiana desde el año 2011, viéndolo como una aplicación de la transdisciplinariedad donde se busca que  los   estudiantes, profesores e investigadores  obtengan una mejor fundamentación teórica de la matemática</t>
  </si>
  <si>
    <t>Segundo congreso internacional: la física y sus aplicaciones. encuentro de profesionales en física para la socialización de proyectos de investigación, proyección social y la búsqueda de estrategias de impulso regional.</t>
  </si>
  <si>
    <t xml:space="preserve">El evento se establece como estrategia para dar a conocer el programa de física único en el Huila, ofrecido por la Universidad Surcolombiana, con el propósito de formar </t>
  </si>
  <si>
    <t xml:space="preserve">ANA LILIA BERNAL </t>
  </si>
  <si>
    <t>Asesoría del componente ictico del área de influencia de la represa el Quimbo</t>
  </si>
  <si>
    <t xml:space="preserve">RUBEN DARIO VALBUENA </t>
  </si>
  <si>
    <t>Educando con amor: estrategias neurocognitivas y emocionales dirigidas a familias de niños con trastornos de conducta</t>
  </si>
  <si>
    <t>La presencia cada vez mas frecuente de los problemas de conducta disocial en preadolescentes y adolescentes ha encendido la alarma social y han hecho que se unan esfuerzos por conocer los factores de riesgos que propician el desarrollo de este tipo de conductas que conlleva al aumento de la violencia en los diferentes contextos donde se desenvuelven los adolescentes. la literatura demuestra la fuerte influencia que tiene el tipo de relaciones y los estilos parentales al interior del seno familiar que propician dichas conductas; es asi como la familia se constituye en la piedra angular que otorga habilidades sociales, emocionales y cognitivas a los sujetos para establecer relaciones sociales adecuadas, o por el contrario no favorezca el desarrollo de dichas habilidades que se verán reflejadas en problemas de personalidad y socialización.</t>
  </si>
  <si>
    <t xml:space="preserve">ALFREDYS GONZALEZ HERNANDEZ  </t>
  </si>
  <si>
    <t>Promocion de los derechos sexuales y reproductivos en familias usuarias y madres comunitarias del programa fami y madres comunitarias del programa de 0 a 5 de la comuna nueve de la ciudad de Neiva en situacion de vulnerabilidad.</t>
  </si>
  <si>
    <t>Este proyecto atiende a las familias en situación vulnerable ubicadas en la comuna nueve, en el barrio Alberto Galindo. esta población por diversos factores encuentra limitación grave para el disfrute de la sexualidad o la reproducción de manera plena, satisfactoria, informada, libre y responsable</t>
  </si>
  <si>
    <t>ROBERTO CORTEZ POLANIA</t>
  </si>
  <si>
    <t>"Fortalecimiento de la biblioteca popular francisco pacho vacca"</t>
  </si>
  <si>
    <t>El proyecto de la biblioteca popular nace con el propósito de fortalecer los lazos afectivos entre los miembros de la comunidad y reconstruir la memoria colectiva de la misma que ha sido fragmentada debido a las diferentes dinámicas y conflictos sociales que ha enfrentado la comunidad. por medio del proceso de lectoescritura,  se pretende reestablecer los lazos comunitarios tejidos en algún momento por diversas reivindicaciones y representados en los procesos y en los líderes comunitarios, que han dejado un legado y por ello la necesidad de la reconstrucción colectiva de su memoria.</t>
  </si>
  <si>
    <t xml:space="preserve">JULIO ROBERTO JAIME </t>
  </si>
  <si>
    <t xml:space="preserve">VIII Encuentro surcolombiano de psicología </t>
  </si>
  <si>
    <t>Es un espacio de intercambio de saberes entre estudiantes y docentes de la Universidad Surcolombiana con invitados internacionales y nacionales, así como la participación de comunidades en torno a problemas psicosociales relevantes.</t>
  </si>
  <si>
    <t>Maestria en conflicto, territorio y cultura - octava cohorte, tercer semestre, 2017-01</t>
  </si>
  <si>
    <t>Elaborar marco teórico para las tesis en curso y establecer la información a recoger sobre el problema que se investiga. las tesis establecerán los impactos del conflicto armado colombiano sobre la sociedad para intervenirlos desde la creatividad social y la cultura política.</t>
  </si>
  <si>
    <t xml:space="preserve">STEFANI CASTAÑO TORRES           GEMA DE JESÚS TRUJILLO PÉREZ  HILDA SOLEDAD PACHÓN FARÍAS  JOSE FERNANDO RUBIO NAVARRO      JUSTO ABEL MORALES ALVAREZ   MILENA TRUJILLO PERDOMO </t>
  </si>
  <si>
    <t xml:space="preserve"> Programa de intervención neurocognitiva en el componente condición social en niños escolares de 7 a 12 años de conducta vinculada a la institución educativa el limonar acoso escolar ( convocatoria 2016)</t>
  </si>
  <si>
    <t>Las anormalidades en las diferentes áreas cerebrales implicadas en los comportamientos agresivos y desordenes de conducta generan serias implicaciones a nivel social. la literatura reporta que la cognición social es un componente que se ve seriamente afectado en los niños que padecen de trastornos de conducta (tdah, tdc) ya que presentan dificultad para identificar y comprender estados emocionales, atribuir deseos o intenciones y ponerse en el lugar del otro. se plantea como objetivo ejecutar una estrategia de intervención neurocognitiva en el abordaje de la cognición social en niños escolares de 7 a 12 años con diagnóstico de trastorno de conducta vinculados a la institución educativa limonar de la ciudad de Neiva. la población beneficiaria está conformada niños y niñas los cuales fueron diagnosticados con trastorno de conducta en el proyecto "intervención neurocognitiva componente teoría de la mente en niños escolares con dificultades comportamentales" realizado por el grupo de investigación dneuropsy de la Universidad Surcolombiana</t>
  </si>
  <si>
    <t xml:space="preserve"> Derechos sexuales y reproductivos en familias en situación de desplazamiento en la ciudad de Neiva (convocatoria 2016)</t>
  </si>
  <si>
    <t xml:space="preserve">El desplazamiento no sólo conlleva un desarraigo cultural, unas dinámicas de duelo, unas tipificaciones de traumas y de violencias también, a raíz de estas dinámicas, se vulneran múltiples derechos, entre ellos los derechos sexuales y reproductivos, por esto se pretende comprender los imaginarios sociales sobre los derechos sexuales y reproductivos para luego resarcirlos en población a las familias en situación de desplazamiento- madres comunitarias de hogares fami y del programa 0 a 5  de la comuna uno (1) y tres (3) ,específicamente las asociaciones inmaculada y José Eustacio Rivera </t>
  </si>
  <si>
    <t xml:space="preserve"> Agenda jóven con identidad, política y comunicación ( convocatoria 2017)</t>
  </si>
  <si>
    <t>El presente programa responde a un conjunto de proyectos escolares, barriales y comunitarios que se desarrollan en los municipios de Neiva, La Plata, Algeciras, Gigante y Pitalito con metodología de trabajo colaborativo y participativo, se vivencian de forma permanente y continua para que generen procesos comunicativos y formativos en las temáticas de política, identidades juveniles, procesos y consumos comunicativos, políticas públicas de juventud, entre otros, que sean de interés de los colectivos y procesos juveniles.</t>
  </si>
  <si>
    <t xml:space="preserve">X
</t>
  </si>
  <si>
    <t>Contacto radio (convocatoria 2017)</t>
  </si>
  <si>
    <t>Contacto radio, es un proyecto comunicativo concebido como ambiente de aprendizaje, físico, humano y virtual en el que se desarrolla la orientación comunicativa y tecnológica desde el acompañamiento presencial a procesos comunitarios del Huila, para garantizar la producción comunicativa propia. por ello es un escenario edu-comunicativo que privilegia la comunicación y la educación como derecho, y como proceso cotidiano de aprender a ser, a hacer, a saber y a convivir, y donde el grupo que lo integra se asume como comunidad de aprendizaje</t>
  </si>
  <si>
    <t>Promoción de la creación de un lugar de memoria para la paz y la reconciliación en la región surcolombiana (convocatoria 2016)</t>
  </si>
  <si>
    <t xml:space="preserve">La creación del lugar de la memoria del mal, la paz y la reconciliación surge como iniciativa de los grupos de investigación crecer y acción motriz, en el marco del convenio firmado por la universidad surcolombiana y el centro nacional de memoria histórica (ver anexo 1). el convenio   establece el compromiso de trabajar en la reconstrucción y construcción de iniciativas de memoria. este proyecto también forma parte de las acciones para la implementación de una cátedra de paz abierta a las comunidades. la creación del lugar para la memoria del mal, la paz y la reconciliación implica diversas etapas y debe ser el resultado del esfuerzo mancomunado de diversas instancias de la región. </t>
  </si>
  <si>
    <t>Construcción de agendas de paz territorial: acciones de pedagogía para la paz (convocatoria 2017)</t>
  </si>
  <si>
    <t xml:space="preserve">El presente proyecto pretende fortalecer los recursos existentes en las organizaciones sociales  para la construcción de la agenda de paz territorial, este fortalecimiento implica fundamentalmente un proceso de identificación de los recursos y las potencialidades de las organizaciones sociales, la identificación de  iniciativas y ejercicios de paz en los territorios surgidas desde movimientos y organizaciones sociales, y las instituciones nacionales, departamentales y locales, y la formación de las organización en torno a la construcción de cultura de paz territorial. </t>
  </si>
  <si>
    <t>cultura audiovisual surcolombiana</t>
  </si>
  <si>
    <t>Se busca la realización de talleres de formación en el área audiovisual que permitan el enriquecimiento de la cultura audiovisual universitaria y la realización de un cortometraje que de cuenta de los procesos de la región surcolombiana. allí se vinculan estudiantes, docentes, egresados e invitados nacionales.</t>
  </si>
  <si>
    <t>FERNANDO CHARRY</t>
  </si>
  <si>
    <t>IX Encuentro surcolombiano de psicología</t>
  </si>
  <si>
    <t xml:space="preserve">Es un espacio de intercambio de saberes entre estudiantes y docentes de la universidad surcolombiana con invitados internacionales y nacionales, así como la participación de comunidades en torno a problemas psicosociales relevantes </t>
  </si>
  <si>
    <t xml:space="preserve">JULIO ROBERTO JAIME SALAS </t>
  </si>
  <si>
    <t>Semana de la comunicación - programa de comunicación social y periodismo II</t>
  </si>
  <si>
    <t>El recorrido del programa de comunicación social y periodismo de la Universidad Surcolombiana, así como sus reconocimientos, aciertos y dificultades permite proponer la realización de la semana de la comunicación “pertinencia del comunicador social y periodista en la región“.</t>
  </si>
  <si>
    <t xml:space="preserve">OSCAR IVA FORERO MOSQUERA </t>
  </si>
  <si>
    <t>II Seminario gestión de proyectos de investigación en el área de neurociencias y la psicofisiología</t>
  </si>
  <si>
    <t>El desarrollo de este tipo de actividades fortalece los procesos académicos e investigativos de la facultad, dado que contribuirá la formación de docentes, estudiantes y egresados en un área de estudio novedosa tanto de la psicología general como de las neurociencias.</t>
  </si>
  <si>
    <t>Maestria en conflicto, territorio y cultura - continuidad 2017-01</t>
  </si>
  <si>
    <t>Concluir el análisis de la información recogida para responder la pregunta de investigación planteada. Las tesis ofrecerán conocimiento nuevo, valido y útil para intervenir los problemas sociales investigados.</t>
  </si>
  <si>
    <t>WILLIAM FERNANDO TORRES</t>
  </si>
  <si>
    <t>Seminario de derechos humanos y control social a la gestión pública</t>
  </si>
  <si>
    <t>La defensoría del pueblo regional Huila hace acompañamiento a líderes, presidentes de junta de acción comunal y habitantes de los corregimientos Aipecito, Chapinero y San Luis zona rural del municipio de Neiva en un proceso continuo de formación en derechos humanos con el objetivo de brindar herramientas que permitan el empoderamiento ciudadano con el fin de fortalecer espacios de conciliación y resolución de conflictos, a su vez, abordar temas de derechos humanos y el ejercicio de control social a la gestión pública en el marco del postconflicto. La formación se da en articulación con la oficina del alto comisionado para los derechos humanos de las naciones unidas oacnudh regional Huila-Tolima, la consejería presidencial para los derechos humanos, la alcaldía de Neiva y la Universidad Surcolombiana con el fin de potencializar el desarrollo de los comités locales de derechos humanos.
El seminario proveerá a los líderes de estos corregimientos herramientas necesarias para que puedan estar en capacidad de implementar soluciones integrales en temas de derechos humanos, control social y gestión de conflictos para generar procesos más incluyentes en el ejercicio de sus labores como líderes y representantes de sus comunidades.</t>
  </si>
  <si>
    <t>DOCENTES: YAMILETH CECILIA MIRANDA ARISTIZABAL</t>
  </si>
  <si>
    <t>Proyecto solidario: Diplomado jóvenes políticos</t>
  </si>
  <si>
    <t>El proposito es fortalecer la participación política de los jóvenes del Huila. se realizará con el apoyo de la corporación casa de la memoria de la ciudad de Neiva.</t>
  </si>
  <si>
    <t>IV Encuentro nacional de programas y facultades de ciencia política</t>
  </si>
  <si>
    <t>El IV encuentro nacional de programas y facultades de ciencia política, organizado por  el programa de ciencia política, a través del grupo de investigación y proyección social “región y política” y la asociación colombiana de ciencia política “accpol”, tiene como objetivo general reflexionar sobre el quehacer de la ciencia política desde las regiones y los procesos de acreditación de los programas. la participación del programa de ciencia política  en el desarrollo de este proyecto hará parte de las actividades de proyección social no remunerada del programa, prevista para el segundo período académico de 2017.</t>
  </si>
  <si>
    <t xml:space="preserve">COORDINADORA: ALEXANDRA URIBE SÁNCHEZ- PARTICIPANTES: DOCENTES Y ESTUDIANTES DE LA UNIVERSIDAD DE ANTIOQUIA, UNIVERSIDAD JORGE TADEO LOZANO, UNIVERSIDAD DE IBAGUÉ, JAVERIANA DE CALI,
UNIVERSIDAD SERGIO ARBOLEDA, INSTITUCIÓN UNIVERSITARIA POLITÉCNICO GRAN COLOMBIANO, UNIVERSIDAD EAFIT, UNIVERSIDAD SANTO TOMAS, UNIVERSIDAD NACIONAL SEDE MEDELLÍN, UNIVERSIDAD NORTE, UNIVERSIDAD AUTÓNOMA DE MANIZALES, TECNOLÓGICA DE BOLÍVAR , UNIVERSIDAD PONTIFICIA BOLIVARIANA,  UNIVERSIDAD NACIONAL DE LA SEDE MEDELLÍN, UNIVERSIDAD DE IBAGUÉ Y DIFERENTES ASISTENTES.
</t>
  </si>
  <si>
    <t>Promotores de convivencia y paz territorial</t>
  </si>
  <si>
    <t>Su objetivo principal en su primera fase sensibilizar a los ciudadanos de los asentamientos Peñón  Redondo, Brisas del  Venado y Álvaro Uribe Vélez, sobre sus experiencias asociadas al conflicto armado en Colombia y los retos para la construcción de convivencia y paz en los territorios, toda vez que se consideran como actores que inciden y construyen su propio territorio.</t>
  </si>
  <si>
    <t>DOCENTES: JONATHAN BEDOYA HERNÁNDEZ,ALEXANDRA URIBE SÁNCHEZ Y STEFANI CASTAÑO TORRES. ESTUDIANTES: LUIS HUMBERTO PERDOMO, MAYRA ALEJANDRA GARCIA, ANYI MARCELA PEREZ, DIANA LASSO, ALEXANDER CRUZ, SEBASTIAN PERDOMO Y DANA BARRERA.</t>
  </si>
  <si>
    <t>Recurso ama-gi</t>
  </si>
  <si>
    <t>El proyecto  tiene como objeto"  apoyar y asesorar jurídicamente a la población reclusa del establecimiento penitenciario y carcelario de Neiva - Huila, las cuales en mayor medida están dirigidas a incoar acciones tendientes a la obtención de beneficios judiciales y administrativos, como lo es la prisión domiciliaria, la libertad condicional, la redención de pena, y la solicitud del permiso de hasta por 72 horas, conforme a la ley 65 de 1993 artículo 147</t>
  </si>
  <si>
    <t>COOORDINADOR: ANDRES GOMEZ PERDOMO</t>
  </si>
  <si>
    <t>Diplomado en actualización  en el código de policía y convivencia – ley 1801/2016 - contrato interadministrativo cp57-17 con el instituto de transportes y tránsito del Huila</t>
  </si>
  <si>
    <t xml:space="preserve">Capacitar a 80 personas, en el nuevo código de policía y de convivencia, ley 1801 de 2016, en los municipios de Neiva y Pitalito </t>
  </si>
  <si>
    <t>COORDINADOR: GABRIEL ORLANDO REALPE BENAVIDES</t>
  </si>
  <si>
    <t>Diplomado en formación de conciliadores en derecho</t>
  </si>
  <si>
    <t>Formar a los docentes, egresados de la facultad de ciencias jurídicas y políticas de la Universidad Surcolombiana, y servidores de la alcaldía de Neiva como conciliadores en derecho.</t>
  </si>
  <si>
    <t>COORDINADORA: DIANA MARCELA ORTIZ TOVAR</t>
  </si>
  <si>
    <t>DOCENTES: ALEXANDRA URIBE, CRISTIAN LONDOÑO, JONATHAN BEDOYA, HARVEY GUZMÁN, PIERO SILVA. ESTUDIANTES: CARLOS ANDRES MUÑOZ YUSUNGUAIRIA, JORGE EFRAIN RIVERA CHAL,JUAN SEBASTIAN RIVERA REINO,MARIA XIMENA RODRIGUEZ,HORACIO NICOLAS MONTES CUELLAR, JHON EDINSON FIERRO,JUAN ESTEBAN SILVA, YINA MARCELA VARGAS GÓMEZ,FREDY ANDRÉS QUINTERO,MARÍA FERNANDA ORTIZ YAGUARA, NARLY VIVIANA GUZMÁN BASTIAS, MARÍA ALEJANDRA CAMPOS RUIZ, LUIS VALENTINO RODRÍGUEZ MARTINEZ, SANTIAGO JOSÉ MANTILLA LOSADA, ANA SOFIA CUELLA, TORRENTE, KAREN ROCIO LOSADA TOVAR,EVA SORAYA CALDERON LONDOÑO, YULI MARCELA SANCHEZ, JUAN SEBASTIAN PERDOMO, DANIELA OLAYA ORTIZ, ALEJANDRO SEPULVEDA, CLARA ISABEL GALEANO SOLORZANO, ANDREA YISETH VARGAS GONZÁLEZ, JOSE RAUL BOLAÑOS BARRERA, MARÍA CAMILA MARTINEZ ROJAS, MARÍA DANIELA CASTRO RAMIREZ, JHONNY FABIAN SALAZAR TOVAR, EDGAR ANDRES ZOQUE, PAULA ANDREA CHARRY PARRA, JUAN CAMILO RAMIREZ TOVAR, MATEO POLANIA ECHAVEZ, CHRISTIAN FELIPE GUTIERREZ CANO, KAROL ANDREA JARA, HENRY FEDERICO VARGAS POLANIA Y OSCAR JAVIER MENESES.</t>
  </si>
  <si>
    <t>Es importante también que los sistemas de salud promuevan la disminución del hospital centrismo, que lleva a un incremento de los costos, por las largas estancias hospitalarias, asociadas a patologías crónicas, pacientes víctimas de la violencia, el alto índice de accidentalidad, mediante estrategias como el cuidado domiciliario u hospitalización en casa que lleva a una reducción de costos por la atención otorgada , el mantenimientos del paciente dentro de su núcleo familiar, disminución del riesgo de infecciones, mejor adaptación a su tratamiento.                                                                                                                                                                                            Dentro de gerencia la creación de un programa de cuidado domiciliario con cobertura a todos los grupos de edad, encontrándose una mayor demanda en los adultos mayores , promueve la optimización y racionalización de los recursos, mediante el entrenamiento a cuidadores, la proporción de cuidado por medio de profesionales calificados y debidamente entrenados para su ejecución. Promueve la generación de empresa, el trabajo independiente, la reducción de costos a nivel de  salud pública, el mejoramiento de las condiciones a los usuarios, reducción de la estancia hospitalaria.</t>
  </si>
  <si>
    <t xml:space="preserve">ALIX YANETH PERDOMO ROMERO
CLAUDIA CANTILLO
</t>
  </si>
  <si>
    <t>Autocuidado de la persona mayor</t>
  </si>
  <si>
    <t xml:space="preserve">NOHORA MONTERO GARCIA
FANNY VALDERRAMA LOSADA
</t>
  </si>
  <si>
    <t>Acompañamiento y tutoría a la población desplazada  y vulnerable receptora de Neiva</t>
  </si>
  <si>
    <t xml:space="preserve">Se ha dado cobertura a un promedio por comunidad intervenida de 100 a 150 familias anualmente de forma directa y de forma indirecta a un promedio 500 personas anualmente. la comunidad reconoce y cree en la Universidad Durcolombiana, valora el trabajo que se realiza y permite cada vez el acompañamiento que se le da, participa en los  programas y proyectos que se han intervenido en cada una de las comunidades, siempre están dispuestos a trabajar y permitir trabajar en ella. se ha logrado cambiar sus estilos de vida y mejorar su condición socio ambiental con integración de la comunidad. sin embargo por su condición de desplazamiento esta población tiene un  alto grado de movilidad en búsqueda de vivienda digna, por tal razón cuando se realiza medición de impacto a mediano y largo plazo se identifica que solo existe un promedio del 30% de la población anteriormente  trabajada, pero se continua con la visibilidad y reconocimiento institucional por la comunidad.                                                                                                                                                                 Es de vital relevancia la continuidad de este proyecto en poblaciones en condición de desplazamiento y vulnerables receptoras, toda vez que la pobreza extrema se incrementa por las consecuencias de la violencia  donde las personas y sus familias para conservar la vida deben someterse a vivir en condiciones de alta vulnerabilidad  atravesando riesgo físicos, humanos, sociales, vivienda, ambientales, entre otros.  Así mismo este proyecto ha sido parte contribuyente para la formulación de proyectos sociales, de investigación,  diplomado modelo integral en atención en salud y la especialización en salud familiar y comunitaria que actualmente oferta la Universidad Surcolombiana. </t>
  </si>
  <si>
    <t xml:space="preserve">YIVY SALAZAR PARRA
JOSÉ VLADIMIR GUZMÁN
</t>
  </si>
  <si>
    <t>Formación e intervención “clínica del buen trato” centro amigable para el desarrollo integral de jóvenes surcolombianos</t>
  </si>
  <si>
    <t xml:space="preserve">Este proyecto busca realizar actividades colectivas e individuales de promoción de la salud y prevención de la enfermedad como parte del fortalecimiento a la estrategia de espacios amigables para adolescentes y jóvenes –eaaj-, con énfasis en salud sexual y reproductiva y salud mental.                                                                                                                                                                                                                               Es necesario crear un equipo interdisciplinar que brinde los servicios necesarios para aportar al mejoramiento del crecimiento y desarrollo de la formación integral de la población objeto, la cual será los estudiantes de pregrado de la universidad surcolombiana  actualmente matriculados, entre las edades de 15 a 29 años. </t>
  </si>
  <si>
    <t>FRANCY SALAS CONTRERAS</t>
  </si>
  <si>
    <t>Encuentros académicos de enfermería</t>
  </si>
  <si>
    <t>Con la ejecución de este proyecto se pretende dar bases sólidas para resolver un problema imperante en el cuidado y en la disciplina de enfermería a nivel nacional y de Latinoamérica, ya que articula la investigación como ejercicio académico y como quehacer constante de la profesión, fundamenta teóricamente los cuidados y promueve el trabajo en equipo, la ayuda mutua y el cole gaje en los profesionales de enfermería. A través de este proyecto se beneficiarán los pacientes quienes recibirán un cuidado científicamente fundamentado, de muy alta calidad y calidez humana; la disciplina de enfermería y a través de esta, cada uno de quienes la integran o se están formando para ejercerla, ya que se contarán con más herramientas y espacios que logran un fortalecimiento epistemológico de la profesión y la promoción de un ambiente académico actualizado, investigativo e integrativo e los diversos saberes que abordan la complejidad humana.</t>
  </si>
  <si>
    <t xml:space="preserve">BRAYANT ANDRADE MÉNDEZ
YIVY SALAZAR PARRA
LUZ OMAIRA GÓMEZ
</t>
  </si>
  <si>
    <t>Promoviendo salud para vivir  caminemos por la vida</t>
  </si>
  <si>
    <t>Una vez culminada la primer etapa de este proyecto, donde se identificó  y caracterizo la población a nivel sociodemográfico como al igual  determinación de necesidades de intervención en el mejoramiento y fortalecimiento de la salud de cada uno de las personas beneficiarias de este proyecto, es necesario dar continuidad de este para la validación del seguimiento de la aprehensión de la educación impartida como al igual , desarrollando con la misma actividades de educación, talleres demostrativos y aplicativos al diario vivir como al igual incluir la necesidad de continuar manteniendo hábitos y estilos de vida .                                                                                   Es importante destacar que esta etapa se centralizo a identificar necesidades y satisfacerlas con intervenciones en salud,  logrando el éxito de la participación activa de la población especialmente de quienes su vida laboral es la pensión y un porcentaje de 10% laboralmente activo.  la intencionalidad de este proyecto es continuar con la existencia de programas de intervención de factores de riesgo que permiten controlar y minimizar la morbimortalidad de las personas por patologías degenerativas entre ellas la diabetes, sedentarismo, obesidad, cardiopatías entre otras que fueron referenciadas por la población y en su efecto verificadas en los tamizajes realizados.     los años de vida productiva son condicionados al mantenimiento de estilos de vida. en tal consideración este proyecto permitirá identificar factores de riesgo y protectores que cada día este grupo de personas se enfrentarán o  ya asumieron la necesidad de rescatar la actividad física como beneficio para mejorar su estado de salud, convirtiéndose en ser personas multiplicadoras en las familias y sociedad de estilos de vida saludable a pesar de su edad.</t>
  </si>
  <si>
    <t xml:space="preserve">YIVY SALAZAR PARRA
FERNANDO GALINDO PERDOMO
ANGEL MILER ROA CRUZ
</t>
  </si>
  <si>
    <t>Hábitos saludables:  Un camino hacia el autocuidado</t>
  </si>
  <si>
    <t xml:space="preserve">JASLEIDY LASSO CONDE
YIVY SALAZAR PARRA
</t>
  </si>
  <si>
    <t>Diseño y validación psicométrica de una prueba vocacional para ser aplicada como criterio de ingreso al programa de enfermería de la Universidad Surcolombiana</t>
  </si>
  <si>
    <t xml:space="preserve">Una posible causa de esta deserción se relaciona con la determinación de intereses vocacionales hacia la formación en enfermería por parte de los estudiantes. en forma anecdótica, algunos estudiantes refieren que se inscribieron en el programa de enfermería por no tener suficientes puntos en las pruebas saber para acceder a un cupo en el programa de medicina; pero que al estar unos semestres en enfermería podrán volver a presentar el examen de estado e ingresar a ella; otros refieren que a nivel individual y familiar no se adaptan al perfil profesional de enfermería. Es una responsabilidad institucional y en particular del programa de enfermería proponer soluciones a las causas de deserción estudiantil y en particular a la relacionada con la determinación de intereses vocacionales hacia la formación en enfermería por parte del estudiantes; con el propósito de seleccionar a los candidatos con mayor probabilidad para iniciar y graduarse como enfermer@s en el tiempo previsto por la USCO, como al igual ser efectivos en la inversión de recursos que la institución asigna en la formación de profesionales de enfermería.    </t>
  </si>
  <si>
    <t xml:space="preserve">YIVY SALAZAR PARRA
NICOLAS ARTURO NIÑEZ GÓMEZ
</t>
  </si>
  <si>
    <t>Promoción de la donación voluntaria y habitual de sangre en la comunidad huilense para generar la cultura de la donación y responder a las necesidades de demanda de sangre del  banco de sangre de la ese hospital universitario Hernando Moncaleano Perdomo-USCO, neiva-2017</t>
  </si>
  <si>
    <t xml:space="preserve">El proyecto responde a dos de los objetivos sostenibles  del  milenio adoptados por Colombia  a partir del 2016, como son:   reducir la mortalidad infantil, porque la sangre es necesaria  para el tratamiento de enfermedades graves en los niños como el cáncer  y  reducir la tasa de VIH/sida porque  se promocionan estilos  de vida saludables y porque mediante la adecuada selección del donante se identifican problemas de salud o conductas de riesgo que inhabilitan a la persona a ser donante , excluyéndolo como donante de manera definitiva  o  difiriéndolo  para que done en el futuro , brindándole educación sobre el autocuidado y adopción de estilos de vida saludable.                                                                                                                                                                                                                                  Una vez recolectada la sangre es analizada y si es reactiva para alguna de las enfermedades de trasmisión sexual y VIH/sida, se implementa un protocolo de notificación y seguimiento junto con la  EPS  a la que este afiliado el donante.  el proyecto viene ejecutándose de forma continua desde hace 9 años, teniendo para el año 2008 un total de 282 donantes, y para el año 2016 se alcanzó un total de 1463 donantes, evidenciando un aumento en la donación de sangre total en 518%, beneficiando a 4389 personas, ya que de cada unidad de sangre donada se extraen 3 hemoderivados. </t>
  </si>
  <si>
    <t xml:space="preserve">ELSA CHACÓN CUÉLLAR
MARÍA ELENA RODRIGUEZ VÉLEZ
</t>
  </si>
  <si>
    <t>Proyecto de convocatoria 2017: programa educativo de nefroprotección y detección temprana de enfermedad renal crónica en personas con hipertensión arterial y/o diabetes</t>
  </si>
  <si>
    <t>Los factores de riesgo para la progresión de  ERC son: hipertensión, tabaquismo, control pobre de la glicemia en pacientes diabéticos, consumo de aines, consumo de sodio y poca restricción proteica y está demostrado a través de investigación que si se detecta y se tratan a tiempo se pueden disminuir o eliminar. una de las problemáticas es la hipertensión arterial, ya que según la guía de atención de la hipertensión arterial, cerca de 50 millones de americanos presentaron tensión arterial elevada (Pas &gt;140mmhg o Par &gt;90mmhg); de esto, solo 70% conoce su diagnóstico, 59% recibe tratamiento y 34% está controlado en forma adecuada.  Evidenciando así que muchos de estos tiene un alto riesgo de sufrir daño renal por no tener un tratamiento adecuado, puesto que una de las complicaciones de  la hipertensión arterial es la afección del riñón evidenciado clínicamente por reporte de laboratorio de creatinina sérica, tasa de filtración glomerular, micro-albuminuria, proteinuria y parcial de orina, y un buen examen físico.  Es viable, dado el interés en el mejoramiento de la calidad dentro del  programa de rcv de la ese ceo y la disponibilidad de población objeto y será provechoso en la medida que se valore la importancia de la educación en la prevención de la ERC y especialmente en esta población de gran impacto social, como son las personas que padecen HTA y diabetes, en quienes los procesos educativos deben ser permanentes, tanto por la edad avanzada en la que se encuentran, como por las complicaciones cardiovasculares que conllevan.                                                                                                 Es factible, dado que ya se institucionalizó el programa en la ese ceo en 2015 y se cuenta con los recursos financieros, materiales y humanos para llevarlo a cabo.</t>
  </si>
  <si>
    <t xml:space="preserve">AIDA NERY FIGUEROA CABRERA
CLAUDIA CANTILLO
MANUEL ALEXANDER LARA
</t>
  </si>
  <si>
    <t>Proyecto de convocatoria 2016: formación a formadores en el manejo de la violencia y atención de víctimas de abuso sexual y maltrato</t>
  </si>
  <si>
    <t>la atención integral en salud a víctimas de maltrato - violencia y abuso sexual es un importante reto para los docentes de las instituciones públicas de la ciudad de Neiva.                                                                                                                                                                   Las víctimas cuando deciden denunciar y solicitar ayuda han venciendo muchas barreras personales y sociales que el evento de violencia como tal les ocasiono llegando a la institución en condiciones de alta vulnerabilidad. Una vez en los servicios, esperan y necesitan un trato humanizado, cálido que les ayude a recuperar el control de sí mismos, la dignidad, el dominio de su cuerpo y de sus emociones. La atención que se le brinde como equipo humano de salud y como institución prestadora tendrá que garantizar un trato adecuado que contribuya a la reparación. Contar además con unos procedimientos estandarizados y efectivos para controlar los riesgos que el evento ocurrido presente sobre su salud sexual y reproductiva, su salud mental, su medio familiar y social.                              Además debe tener los insumos necesarios para la aplicación de dichos procedimientos e intervenciones y debidamente reglamentada en las instituciones, para su correcta aplicación. esto igualmente aplica para la detección temprana y oportuna en los centros docentes.                                     La violencia sexual independiente del tiempo transcurrido se considera una urgencia que debe ser atendida con prioridad, sin embargo es importante aclarar que el tratamiento varía acorde con el tiempo transcurrido, la edad de la persona, el sexo, algunas condiciones especiales como embarazo y diferencias culturales.                                                                                                                                                         El personal de salud y educativo debe contar con las herramientas conceptuales y prácticas para el abordaje integral de la violencia sexual y para las acciones de prevención, detección y atención integral que tendrán a su cargo.                                                                           Atender con calidad y oportunidad constituye la posibilidad de impactar positivamente en la vida de estas personas y cumplir con las responsabilidades que como seres humanos, profesionales y como sector se tiene ante las víctimas de maltrato, violencia y abuso sexual, además permite recuperar indicios que brinden acceso a la justicia aportando elementos de investigación al cumplir con los mandatos legales para el sector y reducir el nivel de impunidad.</t>
  </si>
  <si>
    <t xml:space="preserve"> FRANCY H. SALAS CONTRERAS
ROSA LISETH SALAZAR
NATALIA DUQUE</t>
  </si>
  <si>
    <t>Proyecto de convocatoria 2016:“fortalecimiento de la prevención, diagnóstico temprano y adecuado manejo de dengue dentro de un modelo de atención primaria en salud: fase i  estandarización de los métodos diagnósticos”</t>
  </si>
  <si>
    <t xml:space="preserve">El dengue es un evento de salud pública con una alta prevalencia en nuestra región y que posee un gran impacto económico y social. ya que no se cuenta con un tratamiento específico para esta enfermedad, la prevención a través del control vectorial, el diagnóstico temprano y la reconstitución hídrica como manejo de soporte constituyen las estrategias para disminuir la incidencia total de dengue, así como de casos severos y muertes por ésta enfermedad.                                                                                                                                           Dentro del marco de la estrategia de atención primaria en salud, los centros de atención de primer nivel y la comunidad en general son los principales actores para la disminución de la carga de ésta enfermedad, por lo que el fortalecimiento de las aptitudes preventivas en la población general, así como la capacidad diagnóstica temprana representan una herramienta imprescindible para el control del dengue. </t>
  </si>
  <si>
    <t xml:space="preserve">CARLOS F. NARVÁEZ ROJAS
JAIRO RODRIGUEZ RODRIGUEZ
MARTHA ROCIO VEGA VEGA
DORIS SALGADO
</t>
  </si>
  <si>
    <t>Contrato interadministrativo n° 1229 de 2017 entre Gobernación del Huila y la USCO  para desarrollar el curso integrado en consejería para la alimentación del lactante y del niño pequeño</t>
  </si>
  <si>
    <t>Una buena alimentación durante los primeros 2 años es de vital importancia para la salud del lactante y para proyectar una buena salud del niño mayor y el adulto que será en el futuro. una buena alimentación durante los 2 primeros años puede disminuir la mortalidad y morbilidad debida a enfermedades prevalentes de la infancia. Una buena alimentación en general quiere decir que el bebé durante los primeros 6 meses recibe  leche materna exclusiva y entre los 6 meses y los 2 años leche materna más alimentación complementaria adecuada.  Es por esto que se hace necesario trabajar en el  desarrollo de competencias en los profesionales de salud, quienes a través de los servicios están en contacto permanente con las madres, padres y cuidadores de niños y niñas, y que por tanto constituyen una herramienta fundamental en la prevención de la malnutrición infantil participando activamente de la educación en buenas prácticas de salud y nutrición, para disminuir así las oportunidades perdidas.  Teniendo en cuenta lo anterior, este curso integrado de consejería en alimentación del lactante y el niño pequeño, pretende reforzar y/o desarrollar competencias en profesionales de los servicios de atención materna e infantil de las IPS del departamento del Huila, abordando los temas desde la lactancia materna exclusiva en los primeros 6 meses de vida hasta la alimentación complementaria adecuada hasta los 2 años.  Igualmente, se desarrollaran  algunos aspectos básicos de la alimentación en situaciones especiales como la del VIH y/o sida, atendiendo a la preocupación que hoy en día genera esta pandemia.</t>
  </si>
  <si>
    <t>ELSA CHACÓN CUÉLLAR</t>
  </si>
  <si>
    <t>Curso preuniversitario con énfasis en salud 2017-1</t>
  </si>
  <si>
    <t>Capacitar a aspirantes interesados a ingresas a instituciones de educación superior con programas especializados en la formación de personal profesional calificado para el sector salud.</t>
  </si>
  <si>
    <t>REINALDO EMILIO POLO LEDESMA</t>
  </si>
  <si>
    <t>1er Simposio surcolombiano del cuidado de la salud mental, enfoque transdisciplinar temática: prevención del suicidio.</t>
  </si>
  <si>
    <t>Brindar espacios de socialización y reflexión de experiencias para la prevención del suicidio desde el abordaje transdisciplinar.</t>
  </si>
  <si>
    <t xml:space="preserve">ROSA LISSETH SALAZAR 
YIVY SALAZAR PARRA
</t>
  </si>
  <si>
    <t xml:space="preserve">Venta servicios  laboratorio medicina  genómica </t>
  </si>
  <si>
    <t>Prestar servicios asistenciales de laboratorio en biología molecular y citogenética a pacientes y usuarios del hospital universitario de Neiva  servicios especializados externos al hospital universitario Hernando Moncaleano Perdomo de Neiva</t>
  </si>
  <si>
    <t>Simposio “salud, enfermedad y prácticas curativas en salud desde una perspectiva multicultural” (Doctorado en ciencias de la salud)</t>
  </si>
  <si>
    <t>Analizar desde una perspectiva crítica diferentes enfoques en el abordaje del proceso salud, enfermedad y prácticas curativas.</t>
  </si>
  <si>
    <t xml:space="preserve">DOLLY ARIAS TORRES
JAIRO ANTONIO RODRIGUEZ
GILBERTO ASTAIZA ARIAS
</t>
  </si>
  <si>
    <t>Simposio: abril, mes del Parkinson, 200 años después</t>
  </si>
  <si>
    <t>Desarrollar la campaña colombiana de Parkinson a nivel nacional con simultaneidad en 5 ciudades del país, para dar a conocer los nuevos avances con respecto a movimientos anormales desde el sistema neurológico en el ser humano desde la enfermedad de Parkinson</t>
  </si>
  <si>
    <t>LUIS ALBERTO CERQUERA</t>
  </si>
  <si>
    <t>IV Congreso regional de medicina interna-alto magdalena  (área y especialización de medicina interna)</t>
  </si>
  <si>
    <t>Darle continuidad a la educación médica de la región manteniendo la relación de la universidad con las asociaciones científicas.</t>
  </si>
  <si>
    <t>AREA DE MEDICINA INTERNA USCO</t>
  </si>
  <si>
    <t>Simposio regional surcolombiano de trauma  (área y especialización de medicina interna)</t>
  </si>
  <si>
    <t>Actividad académica extracurricular de revisión de temas al rededor del trauma con presentaciones de conferencistas regionales y nacionales, tanto de residentes cirujanos y FELLOW de trauma.  Actividad organizada por el grupo de investigación CYTRA y el semillero LITESUR, registrados en Colciencias para el cumplimiento de su naturaleza de la Universidad Surcolombiana y el hospital universitario de Neiva</t>
  </si>
  <si>
    <t>Simposio sistemas de salud en el mundo (Doctorado en ciencias de la salud)</t>
  </si>
  <si>
    <t>Analizar desde una perspectiva crítica los diferentes sistemas de salud, características e impacto en la población.</t>
  </si>
  <si>
    <t xml:space="preserve">DOLLY ARIAS TORRES
NICOLAS ARTURO NÚÑEZ GOMEZ
JAIRO ANTONIO RODRIGUEZ
GILBERTO ASTAIZA ARIAS
PEDRO REYES GASPAR
</t>
  </si>
  <si>
    <t>XXVI Jornadas huilenses de pediatría (área y especialización de pediatría)</t>
  </si>
  <si>
    <t>Fomentar la actualización del conocimiento y discusión  en temas relacionados con la salud del niño en el departamento</t>
  </si>
  <si>
    <t>MARTHA ROCIO VEGA VEGA</t>
  </si>
  <si>
    <t xml:space="preserve">Foro regional implicaciones del modelo integral de atención en salud- mías para enfermería </t>
  </si>
  <si>
    <t>Socializar las implicaciones del modelo integral de atención en salud en la profesión del enfermero.</t>
  </si>
  <si>
    <t>DEPARTAMENTO DE ENFERMERIA</t>
  </si>
  <si>
    <t>Primer simposio en Gerontología,   programas y servicios para el adulto mayor  “por una vejez con oportunidad</t>
  </si>
  <si>
    <t xml:space="preserve">Se contribuyó al fortalecimiento y puesta en práctica de los conocimientos, actitudes y habilidades para el abordaje y manejo integral de los adultos mayores,  beneficiarios de los centros días, centros de protección y a nivel familiar, existentes en el municipio de Neiva (H).  </t>
  </si>
  <si>
    <t xml:space="preserve">85° Simposio de actualización en diabetes   </t>
  </si>
  <si>
    <t>Actualización del personal de la salud (estudiantes, auxiliares, médicos, enfermeras, especialistas) en el campo de la diabetes mellitus y sus comorbilidades.</t>
  </si>
  <si>
    <t>ALEJANDRO PINZON TOVAR</t>
  </si>
  <si>
    <t>Foro: responsabilidad de la academia en el postconflicto</t>
  </si>
  <si>
    <t>Analizar, desde una perspectiva crítica, los compromisos de la academia  frente a la implementación, seguimiento, acompañamiento y evaluación de los acuerdos de la habana en el marco de la declaración del sistema universitario estatal - SUE en apoyo al proceso de paz en Colombia y establecer estrategias para su materialización.</t>
  </si>
  <si>
    <t xml:space="preserve">DOLLY ARIAS TORRES
NELSON LOPEZ JIMENEZ
</t>
  </si>
  <si>
    <t>XIII Simposio surcolombiano de  parasitología , medicina tropical e inmunodeficiencias: arbovirosis (proyección social de especialización en pediatría)</t>
  </si>
  <si>
    <t>Fomentar la actualización del conocimiento y discusión  en las enfermedades infecciosas producidas por  arbovirus, con  énfasis la epidemiología, los agenten, la patogenia, la clínica, el diagnóstico, el tratamiento  y secuelas  de estas   patologías enfocadas en la atención de la  salud del niño  y la población general en nuestra región y país</t>
  </si>
  <si>
    <t>1er   Simposio de seguridad de la atención y humanización de los servicios de salud</t>
  </si>
  <si>
    <t xml:space="preserve">Contribuir al fortalecimiento y puesta en práctica de los conocimientos, actitudes y habilidades para el abordaje y manejo integral, seguro y humanizado de la atención a afiliados y usuarios de los servicios de salud pertenecientes a la red local de salud del municipio de Neiva.  </t>
  </si>
  <si>
    <t>YIVY SALAZAR  PARRA</t>
  </si>
  <si>
    <t>Segunda jornada de sensibilización en la prevención del cáncer en el Huila.  liga contra el cáncer seccional Huila: 40 años de compromiso social en la lucha contra el cáncer</t>
  </si>
  <si>
    <t>Contribuir a la sensibilización de la sociedad huilense sobre las diferentes problemáticas de las personas que padecen cáncer en la región surcolombiana.</t>
  </si>
  <si>
    <t>ALIX YANETH PERDOMO ROMERO CELMIRA LAZA VASQUEZ</t>
  </si>
  <si>
    <t>Congreso surcolombiano de endocrinología: “riesgo cardiovascular, el origen de todos los males“.</t>
  </si>
  <si>
    <t>Promover y mantener un espacio periódico y regional de educación médica con la oportunidad con y para la comunidad que trabaja en salud  a nivel local y regional</t>
  </si>
  <si>
    <t>1er   Foro de salud mental en el ámbito laboral</t>
  </si>
  <si>
    <t>Contribuir al fortalecimiento en la promoción de la salud mental en el ámbito laboral, permitiendo a los trabajadores de la región surcolombiana, la reducción de factores de riesgo psicosociales relacionados al trabajo</t>
  </si>
  <si>
    <t xml:space="preserve">VLADIMIR GUZMAN RIVERA
YIVY SALAZAR PARRA
</t>
  </si>
  <si>
    <t>I Congreso surcolombiano de epidemiología (maestría en  epidemiología)</t>
  </si>
  <si>
    <t>Generar un espacio de discusión y reflexión sobre las temáticas actuales en el área de la epidemiología y salud pública, donde se integren saberes interdisciplinarios con participación de investigadores nacionales y regionales, con el fin de promover la asociación social del conocimiento, la conformación y consolidación de redes de investigación.</t>
  </si>
  <si>
    <t xml:space="preserve">DOLLY CASTRO BETANCOURT
ROSA LISSETH SALAZAR
</t>
  </si>
  <si>
    <t>Robótica para niños</t>
  </si>
  <si>
    <t>Estudiantes del semillero robótica para niños, invitan a niños de colegios de bajos recursos a que participen en la utilización de los legos en la construcción de formas orientadas a la electrónica.</t>
  </si>
  <si>
    <t xml:space="preserve">GERMÁN MARTINEZ </t>
  </si>
  <si>
    <t>Programa de proyección social del museo geológico y del petróleo de la facultad de ingeniería</t>
  </si>
  <si>
    <t>Continuar con la restructuración de los componentes del museo geológico y del petróleo de la universidad surcolombiana, con el mantenimiento y reorganización del  stand de paleontología y producción y perforación, que conlleve a la sistematización de la información en una página web, contribuyendo a la base informática de la red nacional de museos.</t>
  </si>
  <si>
    <t xml:space="preserve"> ROBERTO VARGAS CUERVO</t>
  </si>
  <si>
    <t>Maestría  en ingeniería y gestión ambiental</t>
  </si>
  <si>
    <t>La maestría está dirigida a profesionales de la ingeniería, así como profesionales en el área de las ciencias biológicas, química, geología y arquitectura; también podrán ser admitidos profesionales con otros títulos siempre y cuando demuestren experiencia docente, laboral o investigativa en el área ingeniería ambiental y/o de gestión ambiental.</t>
  </si>
  <si>
    <t>NÉSTOR ENRIQUE CERQUERA PEÑA</t>
  </si>
  <si>
    <t>Doctorado en  agroindustria y desarrollo. sostenible</t>
  </si>
  <si>
    <t>El programa de doctorado en agroindustria y desarrollo agrícola sostenible que ofrece la Universidad Surcolombiana tiene como propósito fundamental formar investigadores para producir conocimiento nuevo, válido y útil, con capacidad para incidir y contribuir en los modelos científicos, tecnológicos y productivos en los campos del desarrollo agrícola sostenible y la agroindustria.</t>
  </si>
  <si>
    <t>ALFREDO OLAYA AMAYA</t>
  </si>
  <si>
    <t>Maestría en ecología y gestión de ecosistemas estratégicos</t>
  </si>
  <si>
    <t xml:space="preserve">El departamento del Huila comprende la cuenca alta del río magdalena y posee, total o parcialmente, eco regiones, ecosistemas o áreas protegidas de importancia regional, nacional e internacional como el valle del mismo río, las zonas áridas y semiáridas de la Tatacoa y los Ríos Cabrera y Ambicá, el Cerro de Miraflores, la Serranía de las Minas; las Cuencas Hidrográficas de los Ríos las Ceibas, Guarapas, Suaza y Páez-La Plata; los parques nacionales naturales Nevado del Huila, Puracé, Cueva de los Guácharos, Cordillera los Picachos y Sumapaz, así como el Macizo Colombiano y la reserva de biosfera agrupada del cinturón andino, reconocida así por la UNESCO. </t>
  </si>
  <si>
    <t>III Hackathon de programacion</t>
  </si>
  <si>
    <t>Los estudiantes de ingeniería de software y tecnología en desarrollo de software realizaran la III hackathon donde participaran desarrolladores de software de las diferentes instituciones educativas y empresarios que den la solución a una necesidad de la región don el tema va hacer el turismo.</t>
  </si>
  <si>
    <t>JORGE ELIECER MARTINEZ GAITAN</t>
  </si>
  <si>
    <t xml:space="preserve">VIferia tecnologica innovasoft </t>
  </si>
  <si>
    <t>Los estudiantes de ingeniería de software y tecnología en desarrollo de software realizaran la vi feria innovasoft donde participaran entidades publicas y privadas , mostrando los proyectos innovadores</t>
  </si>
  <si>
    <t>Promoción del consumo de moringa como complemento nutricional en población vulnerable, atendiendo las propiedades antimicrobianas</t>
  </si>
  <si>
    <t>Concientizar a la comunidad huilense en el uso de la moringa como complemento nutricional</t>
  </si>
  <si>
    <t>CLAUDIA AMOROCHO</t>
  </si>
  <si>
    <t>Responsabilidad social con la industria petrolera y minera</t>
  </si>
  <si>
    <t>La caída del precio del petróleo en los mercados internacionales, el incremento en los impuestos y las dificultades que tienen las compañías petroleras para operar en Colombia y lo mas importante el agotamiento de las reservas</t>
  </si>
  <si>
    <t>JULIO ROBERTO VARGAS</t>
  </si>
  <si>
    <t>II Seminario en avances tecnológicos en electrónica y software</t>
  </si>
  <si>
    <t>DIEGO SENDOYA</t>
  </si>
  <si>
    <t>IX Seminario “uso racional del agua (usra)”</t>
  </si>
  <si>
    <t>Es el único seminario que organizan los programas de ingeniería agrícola en Colombia con relación al uso del recurso hídrico. se pretende presentar resultados de investigación e innovación en diferentes temas que involucran el uso racional del agua tales  como irrigación, acueductos,  drenaje, hidrología aplicada,  uso social del agua,  manejo y conservación de suelos,  biotecnología, cambio climático. Es un evento internacional que cada vez reúne especialistas de mas países y es un espacio que permite a los estudiantes contextualizarse en el ámbito de la investigación.</t>
  </si>
  <si>
    <t>MAURICIO DUARTE</t>
  </si>
  <si>
    <t>IV Muestra tecnológica y proyectos de investigación de ingeniería electrónica</t>
  </si>
  <si>
    <t>Muestra tecnológica y proyectos de investigación para proyectar al programa de ingeniería electrónica de la Universidad Surcolombiana a la comunidad académica y a la comunidad en general</t>
  </si>
  <si>
    <t xml:space="preserve">PROGRAMA LICENCIATURA EN INGLES </t>
  </si>
  <si>
    <t>PROGRAMA FISICA</t>
  </si>
  <si>
    <t>PROGRAMA INGENIERIA ELECTRONICA</t>
  </si>
  <si>
    <t>PROGRAMA INGENIERIA PETROLEOS</t>
  </si>
  <si>
    <t>PROGRAMA AGRICOLA</t>
  </si>
  <si>
    <t>PROGRAMA TECNOLOGÍA OBRAS CIVILES</t>
  </si>
  <si>
    <t xml:space="preserve">FAC. ECONOMIA Y ADMINISTRACION </t>
  </si>
  <si>
    <t>FAC. SALUD</t>
  </si>
  <si>
    <t xml:space="preserve">FAC. INGENIERIA </t>
  </si>
  <si>
    <t xml:space="preserve">FAC. EDUCACION </t>
  </si>
  <si>
    <t xml:space="preserve">FAC. CIENCIAS EXACTAS Y NATURALES </t>
  </si>
  <si>
    <t xml:space="preserve">FAC. CIENCIAS JURIDICAS Y POLITICAS </t>
  </si>
  <si>
    <t>Cantidad de Eventos</t>
  </si>
  <si>
    <t>PROYECTOS, ACTIVIDADES Y SERVICIOS DE PROYECCIÓN SOCIAL</t>
  </si>
  <si>
    <t># Eventos - TIPO DE PROYECCIÓN SOCIAL (')</t>
  </si>
  <si>
    <t xml:space="preserve">PRODUCCION INTELECTUAL DOCENTES </t>
  </si>
  <si>
    <t>TOTAL PRODUCCION</t>
  </si>
  <si>
    <t xml:space="preserve">► EQUIPO PARA USUARIO FINAL </t>
  </si>
  <si>
    <t>► SOFTWARE - MOTORES BD</t>
  </si>
  <si>
    <t xml:space="preserve">► MOVILIDAD ESTUDIANTIL </t>
  </si>
  <si>
    <t>Magister</t>
  </si>
  <si>
    <t>Boletin Estadistico 2017</t>
  </si>
  <si>
    <t xml:space="preserve">SEMESTRE B </t>
  </si>
  <si>
    <t>SEMESTRE - B</t>
  </si>
  <si>
    <t xml:space="preserve">► PRESTAMOS LIBROS POR AREA DE CONOCIMIENTO </t>
  </si>
  <si>
    <t>► PRESTAMOS POR PROGRAMAS ACADEMICOS</t>
  </si>
  <si>
    <t xml:space="preserve">► HISTORICO PRESTAMOS LIBROS POR AREA DE CONOCIMIENTO </t>
  </si>
  <si>
    <t>► HISTORICO PRESTAMOS POR PROGRAMAS ACADEMICOS</t>
  </si>
  <si>
    <t xml:space="preserve">000-099  </t>
  </si>
  <si>
    <t xml:space="preserve">HISTORICO PRESTAMO LIBROS POR AREA DEL CONOCIMIENTO </t>
  </si>
  <si>
    <t>Licenciatura en Ciencias Ambientales y Ed. Ambiental</t>
  </si>
  <si>
    <t>Gestión Educativa</t>
  </si>
  <si>
    <t>Otro</t>
  </si>
  <si>
    <t>Sin Identificar</t>
  </si>
  <si>
    <t>Subtotal</t>
  </si>
  <si>
    <t>Préstamo Externo</t>
  </si>
  <si>
    <t>Consulta en Sala</t>
  </si>
  <si>
    <t xml:space="preserve">HISTORICO PRESTAMOS POR PROGRAMAS ACADEMICOS </t>
  </si>
  <si>
    <t xml:space="preserve">► ACTIVIDADES DE FORMACION </t>
  </si>
  <si>
    <t xml:space="preserve">ACTIVIDADES DE EXTENSION </t>
  </si>
  <si>
    <t>EVENTO</t>
  </si>
  <si>
    <t>PONENTE</t>
  </si>
  <si>
    <t>Conversatorio</t>
  </si>
  <si>
    <t>“Cincuenta años de Cien Años de Soledad y miles de desamores”</t>
  </si>
  <si>
    <t>Luis Ernesto Lasso</t>
  </si>
  <si>
    <t>Seminario</t>
  </si>
  <si>
    <t>“Optimizar el trabajo  académico"</t>
  </si>
  <si>
    <t>Pau Bayardo Torres Pachón</t>
  </si>
  <si>
    <t>Taller</t>
  </si>
  <si>
    <t>“Compartir de Comprension Lectora y Produccion Textual”</t>
  </si>
  <si>
    <t>Alfonso Burgos
Leonardo Huertas</t>
  </si>
  <si>
    <t>Información 100% Actualizada de la Plataforma Scopus (Artículos de Alta Calidad). La información que corresponde a artículos Indexados en bases de datos diferentes a Scopus, libros y capítulos de libros, no se encuentra totalmente actualizada (Fuente de información CVLAC y GRUPLAC de Colciencias). Se espera a apertura de convocatoria de medición (Junio 2017)</t>
  </si>
  <si>
    <r>
      <t>Figura.</t>
    </r>
    <r>
      <rPr>
        <sz val="12"/>
        <rFont val="Times New Roman"/>
        <family val="1"/>
      </rPr>
      <t xml:space="preserve"> Artículos de alta calidad (Q1 a Q4). Fuente Scopus (2006-2017)</t>
    </r>
  </si>
  <si>
    <t>MOVILIDAD DE LA INVESTIGACION - FAC. EDUCACION</t>
  </si>
  <si>
    <t xml:space="preserve">MOVILIDAD DE LA INVESTIGACION - FAC. CIENCIAS EXACTAS Y NATURALES </t>
  </si>
  <si>
    <t>MOVILIDAD DE LA INVESTIGACION - FAC. ECONOMIA Y ADMINISTRACION</t>
  </si>
  <si>
    <t>MOVILIDAD DE LA INVESTIGACION - FAC. CIENCIAS SOCIALES Y HUMANAS</t>
  </si>
  <si>
    <t>► FAC. CIENCIAS SOCIALES Y HUMANAS</t>
  </si>
  <si>
    <t>SOFTWARE DE PRODUCCION</t>
  </si>
  <si>
    <t xml:space="preserve">MOTORES DE BASES DE DATOS </t>
  </si>
  <si>
    <t>PostgreSql</t>
  </si>
  <si>
    <t>9.5</t>
  </si>
  <si>
    <t>SISTEMAS DE INFORMACION</t>
  </si>
  <si>
    <t>PORTAL INSTITUCIONAL</t>
  </si>
  <si>
    <t>PROPIO</t>
  </si>
  <si>
    <t>- Peticiones, Quejas y Reclamos</t>
  </si>
  <si>
    <t>- Graduados</t>
  </si>
  <si>
    <t>- Convocatorias Docentes (Aspirantes y Vic.Académica)</t>
  </si>
  <si>
    <t>- Registro Único de Movilidad</t>
  </si>
  <si>
    <t>-Aplicaciones Móviles</t>
  </si>
  <si>
    <t xml:space="preserve">-Campus Virtual </t>
  </si>
  <si>
    <t>SISTEMA GESTION DOCUMENTAL</t>
  </si>
  <si>
    <t>-Manejo de correspondencia interna despachada y recibida</t>
  </si>
  <si>
    <t>-Correspondencia externa despachada y recibida</t>
  </si>
  <si>
    <t>-Requerimientos internos simples</t>
  </si>
  <si>
    <t>-Requerimientos internos compuestos</t>
  </si>
  <si>
    <t>REGISTRO Y CONTROL ACADEMICO</t>
  </si>
  <si>
    <t>-Oferta y Admisiones</t>
  </si>
  <si>
    <t>-Inscripciones (aspirantes y registro)</t>
  </si>
  <si>
    <t>-Matricula de Primíparos (secretarias y registro)</t>
  </si>
  <si>
    <t>-Matrículas Antiguos (estudiantes y registro)</t>
  </si>
  <si>
    <t>-Matrículas Libre</t>
  </si>
  <si>
    <t>-Adiciones y Cancelaciones (estudiantes y registro)</t>
  </si>
  <si>
    <t>-Ingreso de Notas Parciales y finales (docentes y registro)</t>
  </si>
  <si>
    <t>-Planes de estudio y homologaciones</t>
  </si>
  <si>
    <t>-Ingreso de Egresados</t>
  </si>
  <si>
    <t>EXTERNO</t>
  </si>
  <si>
    <t>-Programación Académica (secretarias y Vice Académica)</t>
  </si>
  <si>
    <t>-Evaluación Docente (estudiantes, docentes y jefes)</t>
  </si>
  <si>
    <t>-Consejerías Docentes (docentes y jefes)</t>
  </si>
  <si>
    <t xml:space="preserve">-KOHA – Sistema Gestión de Biblioteca.  </t>
  </si>
  <si>
    <t>-Sistema Integrado de Bienestar Universitario sibusco: compuesto por:</t>
  </si>
  <si>
    <t>-Modulo Medicina</t>
  </si>
  <si>
    <t>-Modulo Odontología</t>
  </si>
  <si>
    <t>SISTEMA DE INFORMACION ACADEMICO/ADMINISTRATIVO</t>
  </si>
  <si>
    <t>-Modulo Psicología</t>
  </si>
  <si>
    <t>-Módulo de Salud Ocupacional</t>
  </si>
  <si>
    <t>-Modulo Coordinación de Deportes</t>
  </si>
  <si>
    <t>-Módulo de Extensión Cultural</t>
  </si>
  <si>
    <t>-Módulo de Trabajo Social</t>
  </si>
  <si>
    <t>-Módulo de Restaurante</t>
  </si>
  <si>
    <t>-Módulo de Seguridad Industrial</t>
  </si>
  <si>
    <t>-Módulo de Escenarios Deportivos</t>
  </si>
  <si>
    <t>VICERRECTORIA DE INVESTIGACIONES Y PROYECCION SOCIAL</t>
  </si>
  <si>
    <t>-Manejo de Proyectos de Investigación, Proyección Social y Desarrollo Institucional</t>
  </si>
  <si>
    <t xml:space="preserve">-Sistema de Contratación </t>
  </si>
  <si>
    <t>Administración de la contratación de la Universidad (prestación de servicios, convenios y órdenes)</t>
  </si>
  <si>
    <t>-Sistema de Personal</t>
  </si>
  <si>
    <t>Administra las hojas de vida y vinculaciones del personal docente y administrativo de la Universidad Surcolombiana</t>
  </si>
  <si>
    <t>-Sistema de carnetización</t>
  </si>
  <si>
    <t>Permite la carnetización de todo el personal vinculado con la universidad (estudiantes, docentes, administrativos, contratistas)</t>
  </si>
  <si>
    <t>-Sistema de Liquidación de Servicios Académicos (silsa)</t>
  </si>
  <si>
    <t>Permite la facturación, cartera y la aplicación de pagos de los bancos</t>
  </si>
  <si>
    <t>-Sistema Financiero Linix (Sistemas en Linea S.A.)</t>
  </si>
  <si>
    <t>Presupuesto, Contabilidad, Tesorería, Nómina e Inventario</t>
  </si>
  <si>
    <t xml:space="preserve">-Planta Física, permite la administración de la planta física existente en la Universidad </t>
  </si>
  <si>
    <t>-Sistema de Gestión Administrativa – En Actualización</t>
  </si>
  <si>
    <t>COMUNIDAD UNIVERSITARIA</t>
  </si>
  <si>
    <t>-Deudas – académicas y biblioteca de los estudiantes de la Universidad Surcolombiana</t>
  </si>
  <si>
    <t>-Estadísticas Académicas</t>
  </si>
  <si>
    <t>10000 Mbps</t>
  </si>
  <si>
    <t>50 Mb</t>
  </si>
  <si>
    <t>100 Mb</t>
  </si>
  <si>
    <t xml:space="preserve">    10000 Mbps</t>
  </si>
  <si>
    <t>750 Mb</t>
  </si>
  <si>
    <t>Edif. Economía</t>
  </si>
  <si>
    <t>5700-40XG</t>
  </si>
  <si>
    <t>V1910</t>
  </si>
  <si>
    <t>4800G</t>
  </si>
  <si>
    <t>Acces Point (intemperie)</t>
  </si>
  <si>
    <t>WL-575</t>
  </si>
  <si>
    <t>MSM 466R</t>
  </si>
  <si>
    <t>MSM 320R</t>
  </si>
  <si>
    <t>4600 y 4800</t>
  </si>
  <si>
    <t>12.278 Dato Variable semestralmente</t>
  </si>
  <si>
    <t>330 Dato muy variable por semestre</t>
  </si>
  <si>
    <t>Número de Computadores  para acceso de estudiantes</t>
  </si>
  <si>
    <t>Número de Tablet  para acceso de estudiantes</t>
  </si>
  <si>
    <t>Total Equipos en las salas</t>
  </si>
  <si>
    <t>TRUJILLO NAVIA  RODRIGO</t>
  </si>
  <si>
    <t>Neiva - Licenciatura en educacion artística y cultural</t>
  </si>
  <si>
    <t>Intercambio académico</t>
  </si>
  <si>
    <t>Programa m.a.c.a. "movilidad académica Colombia - argentina"</t>
  </si>
  <si>
    <t>TELLO OVIEDO  KARINA</t>
  </si>
  <si>
    <t>Neiva - Licenciatura en matemáticas</t>
  </si>
  <si>
    <t>LESMES MEDINA  KAREN LORENA</t>
  </si>
  <si>
    <t>Neiva - Licenciatura en educacion básica con énfasis humanidades lengua castellana</t>
  </si>
  <si>
    <t>Participación en eventos</t>
  </si>
  <si>
    <t>Federación argentina de instituciones de ciegos y ambliopes -faica</t>
  </si>
  <si>
    <t>GOMEZ VICTORIA  DORIAN ALEJANDRO</t>
  </si>
  <si>
    <t>Neiva - Psicología</t>
  </si>
  <si>
    <t>Pasantía o práctica profesional</t>
  </si>
  <si>
    <t>Universidad federal de minas gerais</t>
  </si>
  <si>
    <t>TORRES PEÑA  OSCAR MESIAS</t>
  </si>
  <si>
    <t>Neiva - Licenciatura en educacion Física, recreación y deporte</t>
  </si>
  <si>
    <t>Programa bracol "intercambio estudiantil (No hay sugerencias)" (ascun-gcub)</t>
  </si>
  <si>
    <t>GARZON ZAMORA  LUZ MILA</t>
  </si>
  <si>
    <t>Programa bracol "intercambio estudiantil Brasil-Colombia" (ascun-gcub)</t>
  </si>
  <si>
    <t>MENDEZ CARVAJAL  DIANA CAROLINA</t>
  </si>
  <si>
    <t>Pitalito - contaduría publica (nocturna)</t>
  </si>
  <si>
    <t>intercambio cultural, artístico y deportivo</t>
  </si>
  <si>
    <t>MOSQUERA  JONATHAN ANDRES</t>
  </si>
  <si>
    <t>maestría en educacion. área de profundización: docencia e investigación universitaria</t>
  </si>
  <si>
    <t>Universidad federal de Santa Catarina - asociación brasilera para la investigación en educación en Ciencias - Abrapec</t>
  </si>
  <si>
    <t>BONILLA SANTOS  GISELLA</t>
  </si>
  <si>
    <t>Sociedad latinoamericana de neuropsicología</t>
  </si>
  <si>
    <t>MORALES GUZMAN  ADRIANA DEL PILAR</t>
  </si>
  <si>
    <t>Neiva - Medicina</t>
  </si>
  <si>
    <t xml:space="preserve">Medical university plovdiv </t>
  </si>
  <si>
    <t>BULGARIA</t>
  </si>
  <si>
    <t>RIVAS COVALEDA  MARIA ALEJANDRA</t>
  </si>
  <si>
    <t>Universidad Católica del Maule</t>
  </si>
  <si>
    <t>GARCIA PLAZAS  XIOMARA</t>
  </si>
  <si>
    <t>Neiva - Licenciatura en pedagogía infantil</t>
  </si>
  <si>
    <t>Universidad Católica Silva Henríquez</t>
  </si>
  <si>
    <t>MOLINA MONTES  KAREN EDITH</t>
  </si>
  <si>
    <t>Universidad Austral de Chile</t>
  </si>
  <si>
    <t>BLANCO SANCHEZ  LIBNY DANIELA</t>
  </si>
  <si>
    <t>SALAS LIZCANO  CAMILO ALBERTO</t>
  </si>
  <si>
    <t>Neiva - Licenciatura en educacion básica con énfasis en humanidades, lengua extranjera-ingles</t>
  </si>
  <si>
    <t>Universidad Finis Terrae</t>
  </si>
  <si>
    <t>MUÑOZ VASQUEZ  LINA MARCELA</t>
  </si>
  <si>
    <t>Neiva - Ciencia política</t>
  </si>
  <si>
    <t>Universidad de Valparaíso</t>
  </si>
  <si>
    <t>MINDA CHILMA  HANDERSON</t>
  </si>
  <si>
    <t>BRAVO VILLEGAS  LAURA CAROLINA</t>
  </si>
  <si>
    <t>PERDOMO FAJARDO  MARIA CAMILA</t>
  </si>
  <si>
    <t>VILLANUEVA MARTINEZ  FREDER NICOLAS</t>
  </si>
  <si>
    <t>XIII congreso hispano latinoamericano, trastornos de la conducta alimentaria y obesidad a través del ciclo vital</t>
  </si>
  <si>
    <t>RODRIGUEZ ALVAREZ  DIANA CAROLINA</t>
  </si>
  <si>
    <t>Clacso</t>
  </si>
  <si>
    <t>CERQUERA CERQUERA  RUBEN DARIO</t>
  </si>
  <si>
    <t>Neiva - Licenciatura en Ciencias naturales: Física, química y biología</t>
  </si>
  <si>
    <t>Sociedad ecuatoriana de etnobiología</t>
  </si>
  <si>
    <t>SILVA OJEDA  DAVID ALONSO</t>
  </si>
  <si>
    <t>Estancia de investigación, tecnológica, artística, cultural, deportiva administrativa o de proyección social</t>
  </si>
  <si>
    <t>Universidad centro americana "José Simeón Cañas"</t>
  </si>
  <si>
    <t>EL SALVADOR</t>
  </si>
  <si>
    <t>DUSSAN CHAUX  JUAN DAVID</t>
  </si>
  <si>
    <t>Neiva - Enfermería</t>
  </si>
  <si>
    <t>Universidad Autónoma de Barcelona</t>
  </si>
  <si>
    <t>OLIVEROS BERMUDEZ  ANA CRISTINA</t>
  </si>
  <si>
    <t>Neiva - Derecho (diurna)</t>
  </si>
  <si>
    <t>cursos</t>
  </si>
  <si>
    <t>Universidad Complutense de Madrid</t>
  </si>
  <si>
    <t>SARRIA GONZALEZ  JUAN CAMILO</t>
  </si>
  <si>
    <t>Neiva - Ingeniería Electrónica</t>
  </si>
  <si>
    <t>estancia de investigación, tecnológica, artística, cultural, deportiva administrativa o de proyección social</t>
  </si>
  <si>
    <t>Universidad Politécnica de Valencia</t>
  </si>
  <si>
    <t>AMADO IRIARTE  FRANCISCO JOSE</t>
  </si>
  <si>
    <t>Neiva - Ingeniería de petróleos</t>
  </si>
  <si>
    <t>Universidad de Massachusetts Boston</t>
  </si>
  <si>
    <t>MORA PEÑA  MARIA PAULA</t>
  </si>
  <si>
    <t>ENRIQUEZ CAMACHO  SANTIAGO ALEJANDRO</t>
  </si>
  <si>
    <t>American University - Washington College of Law</t>
  </si>
  <si>
    <t>ROZO VANEGAS  NATALIA</t>
  </si>
  <si>
    <t>SERRATO OSORIO  ANGIE MERCEDES</t>
  </si>
  <si>
    <t>Washington College of Law</t>
  </si>
  <si>
    <t>GARCIA IBARRA  DORA MAGALY</t>
  </si>
  <si>
    <t>Universidad delle Tre età</t>
  </si>
  <si>
    <t>ITALIA</t>
  </si>
  <si>
    <t>DIAZ RODRIGUEZ  MARIA DANIELA</t>
  </si>
  <si>
    <t>Universidad delle tre eta</t>
  </si>
  <si>
    <t>PINTO LOSADA  JAVIER HERNANDO</t>
  </si>
  <si>
    <t>Programa macmex "movilidad académica Colombia-México"</t>
  </si>
  <si>
    <t>GARCIA CHAVARRO  MIGUEL ANGEL</t>
  </si>
  <si>
    <t>Neiva - Ingeniería de software</t>
  </si>
  <si>
    <t>CRUZ FORERO  ANA GABRIELA</t>
  </si>
  <si>
    <t>Universidad Nacional Autónoma de México - Unam</t>
  </si>
  <si>
    <t>MOLINA IMBACHI  JENNY JASBLEIDY</t>
  </si>
  <si>
    <t>ROA MOTTA  NATHALY</t>
  </si>
  <si>
    <t>Neiva - Física</t>
  </si>
  <si>
    <t>PEREZ DIAZ  LUZ ESTEFANI</t>
  </si>
  <si>
    <t>la plata - Ingeniería agrícola</t>
  </si>
  <si>
    <t>BELTRAN VARGAS  HECTOR JAIR</t>
  </si>
  <si>
    <t>Garzón - Ingeniería agrícola</t>
  </si>
  <si>
    <t>Universidad Autónoma Chapingo</t>
  </si>
  <si>
    <t>ROBLES VARGAS  STEFANNY</t>
  </si>
  <si>
    <t>Asociación mexicana de Ciencia política (amecip)</t>
  </si>
  <si>
    <t>CUESTA MELO  JULIAN ALFREDO</t>
  </si>
  <si>
    <t>Universidad de Quintana Roo</t>
  </si>
  <si>
    <t>ROJAS GUERRERO  JUAN SEBASTIAN</t>
  </si>
  <si>
    <t>Asociación mexicana de Ciencias políticas (Amecip)</t>
  </si>
  <si>
    <t>GARCIA MANCHOLA  MAYRA ALEJANDRA</t>
  </si>
  <si>
    <t>Asociación mexicana de Ciencias políticas</t>
  </si>
  <si>
    <t>CASTAÑEDA RUIZ  MARIA PAULA</t>
  </si>
  <si>
    <t>Amecip asociación mexicana de Ciencias políticas</t>
  </si>
  <si>
    <t>AREIZA PARAMO  LAURA DANIELA</t>
  </si>
  <si>
    <t>Consejo de transformación educativa</t>
  </si>
  <si>
    <t>MARLES ROJAS  JESSICA TATIANA</t>
  </si>
  <si>
    <t>VERA TOVAR  JOSE MILLER</t>
  </si>
  <si>
    <t>CASTRO BASTIDAS  MARIA MERCEDES</t>
  </si>
  <si>
    <t>CARDOSO POLANIA  HEYDI CARMELINA</t>
  </si>
  <si>
    <t>Consejo de transformación educativa (cte)</t>
  </si>
  <si>
    <t>HERRERA ALVAREZ  SERGIO ESTEBAN</t>
  </si>
  <si>
    <t>Sociedad mexicana de física</t>
  </si>
  <si>
    <t>LIZCANO MUÑOZ  JHEISON ANDRES</t>
  </si>
  <si>
    <t>RIVERA POBRE  CRISTIAN ENRIQUE</t>
  </si>
  <si>
    <t>Instituto tecnológico y de estudios superiores de Monterrey</t>
  </si>
  <si>
    <t>JIMENEZ SANCHEZ  HECTOR CONRADO</t>
  </si>
  <si>
    <t>Neiva - especialización en epidemiologia</t>
  </si>
  <si>
    <t>Congreso panamericano de trauma cuidado critico y cirugía de emergencia</t>
  </si>
  <si>
    <t>SALGUERO OSPINA  EDUARDO JOSE</t>
  </si>
  <si>
    <t>Ccel College of English Auckland</t>
  </si>
  <si>
    <t>NUEVA ZELANDA</t>
  </si>
  <si>
    <t>ROJAS LOZANO  LAURA  GABRIELA</t>
  </si>
  <si>
    <t>Pontificia Universidad católica del Perú</t>
  </si>
  <si>
    <t>BARRERA YATE  DANA ALEJANDRA</t>
  </si>
  <si>
    <t xml:space="preserve">Asociación latinoamericana de Ciencia política </t>
  </si>
  <si>
    <t>PERDOMO ROMERO  LUIS HUMBERTO</t>
  </si>
  <si>
    <t>Asociación latinoamericana de Ciencia política</t>
  </si>
  <si>
    <t>CHAVARRO FAJARDO  LAURA STEFANY</t>
  </si>
  <si>
    <t>Universidad Católica del Uruguay</t>
  </si>
  <si>
    <t>PATARROYO ULLOA  VIVIANA</t>
  </si>
  <si>
    <t>TABORDA CASTRO  JOAN SEBASTIAN</t>
  </si>
  <si>
    <t>SANCHEZ JIMENEZ  WANDA MILDREY</t>
  </si>
  <si>
    <t>Sociedad latinoamericana y del Caribe de trasplantes</t>
  </si>
  <si>
    <t>ORTIZ TOVAR  DIANA MARCELA</t>
  </si>
  <si>
    <t>Dpto o programa de derecho</t>
  </si>
  <si>
    <t>Pontificia Universidad  católica  de argentina</t>
  </si>
  <si>
    <t>CUERVO  LEIDY CAROLINA</t>
  </si>
  <si>
    <t>Dpto o programa de licenciatura en educacion infantil integrada</t>
  </si>
  <si>
    <t>Organización mundial para la educación preescolar</t>
  </si>
  <si>
    <t>ORDONEZ ANDRADE  GINA MARCELA</t>
  </si>
  <si>
    <t>Dpto o programa de psicología</t>
  </si>
  <si>
    <t>Instituto Universitario del Gran Rosario</t>
  </si>
  <si>
    <t>GARCIA VALENCIA  ALEJANDRO DAVID</t>
  </si>
  <si>
    <t>Dpto o programa de psicopedagogía</t>
  </si>
  <si>
    <t>Profesor en programa de pregrado y/o posgrado</t>
  </si>
  <si>
    <t>Universidad de Palermo. Buenos aires. Argentina</t>
  </si>
  <si>
    <t>LOPEZ JIMENEZ  NELSON ERNESTO</t>
  </si>
  <si>
    <t>Universidad Nacional de Córdoba, Argentina</t>
  </si>
  <si>
    <t>TEJADA GONZALEZ  MARIO CESAR</t>
  </si>
  <si>
    <t>Misión académica o administrativa</t>
  </si>
  <si>
    <t>Asociación de facultades, escuelas e institutos de derecho de américa latina - Afeidal</t>
  </si>
  <si>
    <t>CORTES CABEZAS  ALBEIRO</t>
  </si>
  <si>
    <t>Dpto o programa de ingeniería electrónica</t>
  </si>
  <si>
    <t>Slow food Bolivia - Universidad Shaw - Universidad de Berne</t>
  </si>
  <si>
    <t>GUTIERREZ GUZMAN  NELSON</t>
  </si>
  <si>
    <t>Dpto o programa de ingeniería agrícola</t>
  </si>
  <si>
    <t>SALGADO GARCIA  DORIS MARTHA CECILIA</t>
  </si>
  <si>
    <t>Dpto o programa de medicina ciencias clínicas</t>
  </si>
  <si>
    <t>Organización panamericana de la salud</t>
  </si>
  <si>
    <t>VALBUENA VILLAREAL  RUBEN DARIO</t>
  </si>
  <si>
    <t>Dpto o programa de ciencias naturales</t>
  </si>
  <si>
    <t>Universidad federal de Santa Catalina</t>
  </si>
  <si>
    <t>SALAS CONTRERAS  FRANCY HOLLMINN</t>
  </si>
  <si>
    <t>Dpto o programa de enfermería</t>
  </si>
  <si>
    <t>Consejo latinoamericano de ciencias sociales clacso cinde y Universidad de Manizales Colombia</t>
  </si>
  <si>
    <t>PINZON TOVAR  ALEJANDRO</t>
  </si>
  <si>
    <t xml:space="preserve">    Instituto estadual do cerebro paulo niemeyer secretaria estadual de Saúde do Rio de Janeiro neuroendocrinology unit</t>
  </si>
  <si>
    <t>GONZALEZ HERNANDEZ  ALFREDIS</t>
  </si>
  <si>
    <t>Universidad Federal de Santa Catalina</t>
  </si>
  <si>
    <t>ROA CRUZ  ANGEL MILLER</t>
  </si>
  <si>
    <t>Dpto o programa de licenciatura en educación física</t>
  </si>
  <si>
    <t>Universidad Unisinus</t>
  </si>
  <si>
    <t>RIOS GALLARDO  ANGELA MAGNOLIA</t>
  </si>
  <si>
    <t>PARTICIPACIÓN EN EVENTOS</t>
  </si>
  <si>
    <t>GARCIA FLOREZ  MANUEL</t>
  </si>
  <si>
    <t>Dpto o programa de medicina ciencias básicas</t>
  </si>
  <si>
    <t>Asociación Brasileira de Editores Científicos</t>
  </si>
  <si>
    <t>ESCOBAR FIESCO  GERMAN FABIAN</t>
  </si>
  <si>
    <t>Dpto o programa de matemáticas y estadística</t>
  </si>
  <si>
    <t>Universidad Federal de Itajubá</t>
  </si>
  <si>
    <t xml:space="preserve">SALAZAR PARRA  YIBY </t>
  </si>
  <si>
    <t xml:space="preserve">  2º Latan obesity preceptorship?  In campinas ? Sp? Brasil.</t>
  </si>
  <si>
    <t>RAMIREZ PLAZAS  NELSON</t>
  </si>
  <si>
    <t>American society of pediatric hematology-oncology          x</t>
  </si>
  <si>
    <t>CANADA</t>
  </si>
  <si>
    <t>OROZCO CHAVARRO  MARTIN EMILIO</t>
  </si>
  <si>
    <t>Pineda group</t>
  </si>
  <si>
    <t>SALAMANCA FALLA  CARLOS HARVEY</t>
  </si>
  <si>
    <t>Dpto o programa de administración de empresas</t>
  </si>
  <si>
    <t>Universidad técnica Federico Santa María</t>
  </si>
  <si>
    <t>GUTIERREZ PRADA  PATRICIA</t>
  </si>
  <si>
    <t>Consejo latinoamericano de ciencias sociales</t>
  </si>
  <si>
    <t>CONGO</t>
  </si>
  <si>
    <t>DUCUARA MANRIQUE  ALBERTO</t>
  </si>
  <si>
    <t>Universidad estatal a distancia (Uned),  faedpyme, asociación universitaria iberoamericana de postgrado</t>
  </si>
  <si>
    <t>GIRALDO URIBE  JOSE JARDANI</t>
  </si>
  <si>
    <t>Universidad Estatal a Distancia Uned</t>
  </si>
  <si>
    <t>NUÑEZ GOMEZ  NICOLAS ARTURO</t>
  </si>
  <si>
    <t>Grupo multicentrico de investigación en salud del programa de investigaciones de la unión de Universidades de América</t>
  </si>
  <si>
    <t>ACEBEDO RESTREPO  JUAN CARLOS</t>
  </si>
  <si>
    <t>Dpto o programa de comunicacion social y periodismo</t>
  </si>
  <si>
    <t>Ciespal- centro internacional de estudios superiores  de comunicacion para América latina</t>
  </si>
  <si>
    <t>LOPEZ DAZA  GERMAN ALFONSO</t>
  </si>
  <si>
    <t>Neiva - derecho (diurna)</t>
  </si>
  <si>
    <t>Universidad AndinaSimon Bolivar</t>
  </si>
  <si>
    <t>DUEÑAS GOMEZ  HILDA DEL CARMEN</t>
  </si>
  <si>
    <t>Dpto o programa de Lic. En ciencias naturales y educacion ambiental</t>
  </si>
  <si>
    <t>Sociedad latinoamericana de etnobiología (Solae)</t>
  </si>
  <si>
    <t>ARIAS TORRES  DOLLY ORFILIA</t>
  </si>
  <si>
    <t>Universidad Andina Simón Bolivar-Uasb, organización iberoamericana de seguridad social-oiss sede Ecuador</t>
  </si>
  <si>
    <t>REYES GASPAR  PEDRO LEON</t>
  </si>
  <si>
    <t>Dpto o programa de medicina social y preventiva</t>
  </si>
  <si>
    <t xml:space="preserve">Universidad Andina Simón Bolívar </t>
  </si>
  <si>
    <t>CUELLAR LOPEZ  ZULLY</t>
  </si>
  <si>
    <t>Fundación Carolina de España</t>
  </si>
  <si>
    <t>GALINDO PERDOMO  FERNANDO</t>
  </si>
  <si>
    <t>Dpto o programa de licenciatura en educacion física</t>
  </si>
  <si>
    <t>Universidad de Valencia</t>
  </si>
  <si>
    <t>RAMIREZ PERDOMO  CLAUDIA ANDREA</t>
  </si>
  <si>
    <t>POLANIA FARFAN  ROCIO DE LAS MERCEDES</t>
  </si>
  <si>
    <t>Dpto o programa de artes</t>
  </si>
  <si>
    <t>SALAZAR ARISTIZABAL  SONIA AMPARO</t>
  </si>
  <si>
    <t>Universidad de Deusto</t>
  </si>
  <si>
    <t>PERDOMO ROMERO  ALIX YANETH</t>
  </si>
  <si>
    <t>Congreso del consejo internacional de enfermeras: las enfermeras a la vanguardia mejorando los cuidados</t>
  </si>
  <si>
    <t>LAZA VASQUEZ  CELMIRA</t>
  </si>
  <si>
    <t xml:space="preserve">Consejo internacional de enfermería </t>
  </si>
  <si>
    <t>RUIZ MENDEZ  JOSE LEONARDO</t>
  </si>
  <si>
    <t xml:space="preserve">Universidad de Málaga </t>
  </si>
  <si>
    <t>FERNANDEZ CEDIEL  MIRYAM CRISTINA</t>
  </si>
  <si>
    <t>Tercer congreso internacional de practicas colaborativas y dialógicas</t>
  </si>
  <si>
    <t>ARTUNDUAGA CUELLAR  MARCO TULIO</t>
  </si>
  <si>
    <t>Neiva - licenciatura en educacion básica con énfasis en humanidades, lengua extranjera-ingles</t>
  </si>
  <si>
    <t>Universidad de Barcelona</t>
  </si>
  <si>
    <t>Universidad de Alcalá</t>
  </si>
  <si>
    <t>ROJAS BARRETO  LISSETH SUGEY</t>
  </si>
  <si>
    <t>Dpto o programa de licenciatura en lenguas modernas</t>
  </si>
  <si>
    <t>Universidad de Jaén</t>
  </si>
  <si>
    <t>ROJAS SALAZAR  CARLOS ARNULFO</t>
  </si>
  <si>
    <t xml:space="preserve">Universidad de Cádiz- asociación española de americanistas </t>
  </si>
  <si>
    <t>GIRON HERNANDEZ  LUNIER JOEL</t>
  </si>
  <si>
    <t>Congreso europeo de hematología</t>
  </si>
  <si>
    <t>VEGA VEGA  MARTHA ROCIO</t>
  </si>
  <si>
    <t>European  society for  pediátrica infectious disease- Aspid</t>
  </si>
  <si>
    <t>RAMIREZ PLAZAS  ELIAS</t>
  </si>
  <si>
    <t>Aedem</t>
  </si>
  <si>
    <t>MANRIQUE MEDINA  ALFONSO</t>
  </si>
  <si>
    <t>CARRERA BERNAL  PATRICIA</t>
  </si>
  <si>
    <t>Dpto o programa de contaduría publica</t>
  </si>
  <si>
    <t>Universidad de Granada - España</t>
  </si>
  <si>
    <t>RUEDA RAMIREZ  HUMBERTO</t>
  </si>
  <si>
    <t>Universidad de Granada -  España</t>
  </si>
  <si>
    <t>Casa de Velázquez (Escole des hautes études hispaniques et ibériques)</t>
  </si>
  <si>
    <t>Universidad de Málaga</t>
  </si>
  <si>
    <t>Revista enseñanza de las ciencias. Investigaciones didácticas.</t>
  </si>
  <si>
    <t>ZAMBRANO CASTILLO  LILIAN CECILIA</t>
  </si>
  <si>
    <t>Lated</t>
  </si>
  <si>
    <t>HERRERA MOSQUERA  LEONARDO</t>
  </si>
  <si>
    <t>OVIEDO CORDOBA  MYRIAM</t>
  </si>
  <si>
    <t>Universidad de la Laguna</t>
  </si>
  <si>
    <t>OLAYA RAMIREZ  JUSTO GERMAN</t>
  </si>
  <si>
    <t>Tercer congreso español de la mama</t>
  </si>
  <si>
    <t>Ipsen y Sanofi</t>
  </si>
  <si>
    <t>VARGAS POLANIA  LUIS GERARDO</t>
  </si>
  <si>
    <t>Congreso europeo de gastroenterología</t>
  </si>
  <si>
    <t>POLANIA LISCANO  HECTOR ADOLFO</t>
  </si>
  <si>
    <t xml:space="preserve">Ueg week asociación europea de gastroenterología Barcelona </t>
  </si>
  <si>
    <t>CASADIEGO CABRALES  ALIX MARIA</t>
  </si>
  <si>
    <t>Universidad Internacional de la Rioja</t>
  </si>
  <si>
    <t>ESCOBAR MACUALO  FREDDY HUMBERTO</t>
  </si>
  <si>
    <t>Dpto o programa de ingeniería de petróleos</t>
  </si>
  <si>
    <t>Trabajo de investigación conjunta</t>
  </si>
  <si>
    <t>Universidad de Oklahoma</t>
  </si>
  <si>
    <t>NARVAEZ ROJAS  CARLOS FERNANDO</t>
  </si>
  <si>
    <t>Massachusetts institute of tecnología</t>
  </si>
  <si>
    <t>SANDOVAL CUMBE  HELBER MAURICIO</t>
  </si>
  <si>
    <t>American university-washington college of law</t>
  </si>
  <si>
    <t>Emerican society for gastrointestinal endoscopy postgraduate asge- american gastroenterología aga</t>
  </si>
  <si>
    <t>CORREDOR VILLALBA  CARLOS JULIO</t>
  </si>
  <si>
    <t>American psiquiátrica association</t>
  </si>
  <si>
    <t>PALLARES MUNOZ  MYRIAM ROCIO</t>
  </si>
  <si>
    <t>Dpto o programa de ingeniería civil</t>
  </si>
  <si>
    <t>Liis</t>
  </si>
  <si>
    <t>DIAZ HERRERA  WILLIAM</t>
  </si>
  <si>
    <t>Sociedad americana de anestesiología</t>
  </si>
  <si>
    <t>PINO TEJADA  RAFAEL HERNANDO</t>
  </si>
  <si>
    <t>Anual Orlando Live Eus</t>
  </si>
  <si>
    <t>Nicholson Center Florida Hospital Universidad de la Florida</t>
  </si>
  <si>
    <t>Society of petroleum engineers</t>
  </si>
  <si>
    <t>ORTIZ VELASQUEZ  SANDRA LILIANA</t>
  </si>
  <si>
    <t>University of Miami- meller school of medicine</t>
  </si>
  <si>
    <t>QUINTERO DELGADO  DIEGO GERMAN</t>
  </si>
  <si>
    <t>Bascom Palmer Eye Institute</t>
  </si>
  <si>
    <t>RODRIGUEZ RODRIGUEZ  JAIRO ANTONIO</t>
  </si>
  <si>
    <t>Academia de alergia e inmunología clinica (eaaci)</t>
  </si>
  <si>
    <t>FINLANDIA</t>
  </si>
  <si>
    <t>Institut louis favoreu - aix-marseille université</t>
  </si>
  <si>
    <t>Université de Lille II</t>
  </si>
  <si>
    <t>DUSSAN CALDERON  MILLER ARMIN</t>
  </si>
  <si>
    <t>International Rivers</t>
  </si>
  <si>
    <t>GEORGIA</t>
  </si>
  <si>
    <t>Universidad de Guatemala</t>
  </si>
  <si>
    <t>SUAZA SALGADO  ALBERTO</t>
  </si>
  <si>
    <t>Dpto o programa de artes musicales y escénicas</t>
  </si>
  <si>
    <t>Consejo latinoamericano de educación por el arte- clea/Guatemala</t>
  </si>
  <si>
    <t>Universidad Nacional Autónoma de Honduras</t>
  </si>
  <si>
    <t>HONDURAS</t>
  </si>
  <si>
    <t>POLO LEDESMA  REINALDO EMILIO</t>
  </si>
  <si>
    <t>Universidad de Telaviv</t>
  </si>
  <si>
    <t>ISRAEL</t>
  </si>
  <si>
    <t>TRUJILLO VANEGAS  CATALINA</t>
  </si>
  <si>
    <t>Universidad delle tre eta Milán - Italia</t>
  </si>
  <si>
    <t>Instituto de ciencias psicológicas de la educacion y de la formación de Roma</t>
  </si>
  <si>
    <t>BARRERO GALINDO  MARTHA ISABEL</t>
  </si>
  <si>
    <t>Università delle tre età (unitre) - Milán, Italia</t>
  </si>
  <si>
    <t>Universidad de Bolonia (Italia)</t>
  </si>
  <si>
    <t>Universidad nacional autónoma de México - Unam</t>
  </si>
  <si>
    <t>AVENDAÑO RODRIGUEZ  ALVARO ENRIQUE</t>
  </si>
  <si>
    <t>CASTAÑEDA GOMEZ  JHON FREDY</t>
  </si>
  <si>
    <t>Dpto o programa de licenciatura en ciencias naturales: física, química y biología</t>
  </si>
  <si>
    <t>Universidad nacional autónoma de México -Unam</t>
  </si>
  <si>
    <t>VARGAS SAENZ  RICARDO ALFREDO</t>
  </si>
  <si>
    <t>GOMEZ GARCIA  CARLOS FERNANDO</t>
  </si>
  <si>
    <t>Instituto de investigaciones jurídicas de la unam</t>
  </si>
  <si>
    <t>FIGUEROA CABRERA  AIDA  NERY</t>
  </si>
  <si>
    <t>Fundación para la cooperación, investigación y desarrollo de la enfermería.</t>
  </si>
  <si>
    <t>CANTILLO MEDINA  CLAUDIA PATRICIA</t>
  </si>
  <si>
    <t>Funciden</t>
  </si>
  <si>
    <t>LASSO CONDE  JASLEIDY</t>
  </si>
  <si>
    <t>ZAMORA SUAREZ  ADRIANA</t>
  </si>
  <si>
    <t>Agrupación mexicana. Estudio de la Hematología Ameh</t>
  </si>
  <si>
    <t>MONTERO GARCIA  ORLANDO</t>
  </si>
  <si>
    <t>Isn world congress of nephrology</t>
  </si>
  <si>
    <t>SUESCUN DIAZ  DANIEL</t>
  </si>
  <si>
    <t>Sociedad Nuclear Mexicana</t>
  </si>
  <si>
    <t>El centro de investigación en ciencia aplicada y tecnología avanzada (cicata) del instituto politécnico nacional (ipn) de México</t>
  </si>
  <si>
    <t>Asociación nacional universitaria de profesores de ingles de México (Anupi) y colegio de profesionales en la enseñanza del ingles (Copei)</t>
  </si>
  <si>
    <t>Universidad autónoma de Guadalajara</t>
  </si>
  <si>
    <t>Centro Universitario de la Salud Cruz Roja Mexicana</t>
  </si>
  <si>
    <t>SEGOVIA CHAVES  FRANCIS ARMANDO</t>
  </si>
  <si>
    <t>Facultad de ciencias, departamento de física. Universidad Autónoma de México</t>
  </si>
  <si>
    <t>PLAZAS MOTTA  EDUARDO</t>
  </si>
  <si>
    <t>Universidad de Guadalajara</t>
  </si>
  <si>
    <t>MONTERO GARCIA  NOHORA</t>
  </si>
  <si>
    <t>Asociación mexicana de cirujanos</t>
  </si>
  <si>
    <t>MEDINA ROJAS  ROLANDO</t>
  </si>
  <si>
    <t>Congreso panamericano de trauma</t>
  </si>
  <si>
    <t>REPIZO SALAZAR  CECILIA</t>
  </si>
  <si>
    <t>Dpto o programa de licenciatura en español y comunicacion educativa</t>
  </si>
  <si>
    <t>GUTIERREZ GUTIERREZ  ISABEL CRISTINA</t>
  </si>
  <si>
    <t>Megatrent Univerzitet</t>
  </si>
  <si>
    <t>NINGUNO</t>
  </si>
  <si>
    <t>ARCE TOVAR  MARTHA CECILIA</t>
  </si>
  <si>
    <t>Congreso panamericano de infectologia - api panama</t>
  </si>
  <si>
    <t>DURAN GUTIERREZ  LUIS FERNANDO</t>
  </si>
  <si>
    <t>Congreso panamericano de infectologia</t>
  </si>
  <si>
    <t>GIL TOVAR  HERNANDO</t>
  </si>
  <si>
    <t>Universidad católica santa maría la antigua - panamá</t>
  </si>
  <si>
    <t>MENDEZ LOZANO  RAFAEL ARMANDO</t>
  </si>
  <si>
    <t>Universidad autónoma de Chiriquí</t>
  </si>
  <si>
    <t>CABRERA DIAZ  ESPERANZA DEL NIÑO JESUS</t>
  </si>
  <si>
    <t>Universidad de Colon - Panamá</t>
  </si>
  <si>
    <t>RAMIREZ CASTRILLON  CRISTIAN ARNOLDO</t>
  </si>
  <si>
    <t>Dpto o programa de economía</t>
  </si>
  <si>
    <t>Consejo latinoamericano de ciencias sociales clacso</t>
  </si>
  <si>
    <t>Acrrosslima/boehiringer</t>
  </si>
  <si>
    <t>CUENCA WILSON  AMPARO</t>
  </si>
  <si>
    <t>Pontificia Universidad Católica del Perú</t>
  </si>
  <si>
    <t>MOSQUERA URRUTIA  MARTHA CECILIA</t>
  </si>
  <si>
    <t>Dpto o programa de licenciatura en matemáticas</t>
  </si>
  <si>
    <t>Universidad de Lima</t>
  </si>
  <si>
    <t>Universidad Ricardo Palma</t>
  </si>
  <si>
    <t>Universidad nacional de educación (sede Chosica)</t>
  </si>
  <si>
    <t>RAMIREZ CHARRY  IGNACIO</t>
  </si>
  <si>
    <t>Universidad nacional de educación</t>
  </si>
  <si>
    <t>DUARTE TORO  MAURICIO</t>
  </si>
  <si>
    <t>Universidad Nacional Pedro Ruiz Gallo -  Chiclayo (Perú)</t>
  </si>
  <si>
    <t>IZQUIERDO BAUTISTA  JAIME</t>
  </si>
  <si>
    <t>Universidad Nacional Pedro Ruiz Gallo Lambayeque Perú</t>
  </si>
  <si>
    <t>SIERRA BARON  WILLIAN</t>
  </si>
  <si>
    <t>Universidad de Évora</t>
  </si>
  <si>
    <t>PORTUGAL</t>
  </si>
  <si>
    <t>Ape - asociación portuguesa de enfermeros</t>
  </si>
  <si>
    <t>TEJADA PERDOMO  JORMAN HARVEY</t>
  </si>
  <si>
    <t>World congress of surgery. Basel, switzerland</t>
  </si>
  <si>
    <t>SUIZA</t>
  </si>
  <si>
    <t>TOVAR CARDOZO  JESUS HERNAN</t>
  </si>
  <si>
    <t>Word congress of surgery. Basel, switzerland</t>
  </si>
  <si>
    <t>University of Chiang Mai Thailand</t>
  </si>
  <si>
    <t>TAILANDIA</t>
  </si>
  <si>
    <t>PEÑA POVEDA  YAMILE JOHANNA</t>
  </si>
  <si>
    <t>Dpto o programa de comunicacion Social y periodismo</t>
  </si>
  <si>
    <t>Universidad de la Republica de Uruguay - asociación latinoamericana de sociología</t>
  </si>
  <si>
    <t>BERNAL ROMERO  DAVID FELIPE</t>
  </si>
  <si>
    <t>Universidad de la Uepublica de Uruguay</t>
  </si>
  <si>
    <t>RAMIREZ LOZADA  OFELIA</t>
  </si>
  <si>
    <t>Cotidiano mujer. Centro de comunicación Virginia Woolf</t>
  </si>
  <si>
    <t>GUTIERREZ PEÑA  ALMA YISEHT</t>
  </si>
  <si>
    <t>Coincaf</t>
  </si>
  <si>
    <t>VENEZUELA</t>
  </si>
  <si>
    <t>AGUIRRE RIVERA  CARLOS EDUARDO</t>
  </si>
  <si>
    <t>SANCHEZ TORRES  GLORIA</t>
  </si>
  <si>
    <t>Federación Internacional de Estudios sobre América Latina y el Caribe</t>
  </si>
  <si>
    <t>YUGOSLAVIA</t>
  </si>
  <si>
    <t>Prof. Invitados Internacionales</t>
  </si>
  <si>
    <t>► DESTINO MOVILIDAD ESTUDIANTIL</t>
  </si>
  <si>
    <t>► DESTINO MOVILIDAD DE DOCENTES</t>
  </si>
  <si>
    <t>OCASIONAL</t>
  </si>
  <si>
    <t>PRESUSPUESTO DE INGRESOS - 2017</t>
  </si>
  <si>
    <t>Crédito Interno</t>
  </si>
  <si>
    <t>Rendimientos Inversiones Financieras</t>
  </si>
  <si>
    <t>Cancelación Reservas Presupuestales</t>
  </si>
  <si>
    <t>- Física</t>
  </si>
  <si>
    <t>- Social</t>
  </si>
  <si>
    <t>- Investigación</t>
  </si>
  <si>
    <t>PRESUPUESTO DE GASTOS - 2017</t>
  </si>
  <si>
    <t>GRAFICA DE PRESUPUESTO DE INGRESOS - 2017</t>
  </si>
  <si>
    <t>GRAFICA DE PRESUPUESTO DE GASTOS - 2017</t>
  </si>
  <si>
    <t>EGRESADOS 2017</t>
  </si>
  <si>
    <t>GRADUADOS 2017</t>
  </si>
  <si>
    <t>EGRESADOS  2017</t>
  </si>
  <si>
    <t>GRADUADOS  2017</t>
  </si>
  <si>
    <t>GRAFICA DE ESTUDIANTES GRADUADOS EN PREGRADO Y POSTGRADOS POR GENERO 2017</t>
  </si>
  <si>
    <t>GRAFICA "A" DE ESTUDIANTES INSCRITOS Y MATRICULADOS EN PREGRADO  POR GENERO</t>
  </si>
  <si>
    <t>GRAFICA "B" DE ESTUDIANTES INSCRITOS Y MATRICULADOS EN PREGRADO POR GENERO</t>
  </si>
  <si>
    <t>GRAFICA SEMESTRE A - INSCRITOS Y MATRICULADOS EN  POSTGRADOS POR GENERO</t>
  </si>
  <si>
    <t>GRAFICA SEMESTRE B - INSCRITOS Y MATRICULADOS EN  POSTGRADOS POR GENERO</t>
  </si>
  <si>
    <t>GRAFICA MATRICULA TOTAL EN POSTGRADO POR RANGO DE EDADES</t>
  </si>
  <si>
    <t>GRAFICA MATRICULA TOTAL  EN POSTGRADO POR RANGO DE EDADES FACULTAD DE ECONOMIA Y ADMINISTRACION</t>
  </si>
  <si>
    <t>GRAFICA MATRICULA TOTAL EN POSTGRADO POR RANGO DE EDADES FACULTAD DE SALUD</t>
  </si>
  <si>
    <t>GRAFICA MATRICULA TOTAL EN POSTGRADO POR RANGO DE EDADES FACULTAD DE INGENIERIA</t>
  </si>
  <si>
    <t>GRAFICA MATRICULA TOTAL EN POSGRADO POR RANGO DE EDADES FACULTAD DE EDUCACION</t>
  </si>
  <si>
    <t>GRAFICA MATRICULA TOTAL EN POSTGRADO POR RANGO DE EDADES FACULTAD DE CIENCIAS SOCIALES Y HUMANAS</t>
  </si>
  <si>
    <t>GRAFICA MATRICULA TOTAL EN POSTGRADO POR RANGO DE EDADES FACULTAD DE CIENCIAS EXACTAS Y NATURALES</t>
  </si>
  <si>
    <t>GRAFICA MATRICULA TOTAL EN POSTGRADO POR RANGO DE EDADES FACULTAD DE CIENCIAS JURIDICAS Y POLITICAS</t>
  </si>
  <si>
    <t>GRAFICA MATRICULA TOTAL EN PREGRADO POR RANGO DE EDADES FACULTAD DE ECONOMIA Y ADMINISTRACION</t>
  </si>
  <si>
    <t>GRAFICA MATRICULA TOTAL EN PREGRADO POR RANGO DE EDADES FACULTAD DE SALUD</t>
  </si>
  <si>
    <t>GRAFICA MATRICULA TOTAL EN PREGRADO POR RANGO DE EDADES FACULTAD DE INGENIERIA</t>
  </si>
  <si>
    <t>GRAFICA MATRICULA TOTAL EN PREGRADO POR RANGO DE EDADES FACULTAD DE EDUCACION</t>
  </si>
  <si>
    <t>GRAFICA MATRICULA TOTAL EN PREGRADO POR RANGO DE EDADES FACULTAD DE CIENCIAS SOCIALES Y HUMANAS</t>
  </si>
  <si>
    <t>GRAFICA MATRICULA TOTAL EN PREGRADO POR RANGO DE EDADES FACULTAD DE CIENCIAS EXACTAS Y NATURALES</t>
  </si>
  <si>
    <t xml:space="preserve">GRAFICA MATRICULA TOTAL EN PREGRADO POR RANGO DE EDADES FACULTAD DE CIENCIAS JURIDICAS Y POLITICAS </t>
  </si>
  <si>
    <t>GRAFICA MATRICULA TOTAL POR MUNICIPIO 2017</t>
  </si>
  <si>
    <t>DIRECTOR DE OFICINA</t>
  </si>
  <si>
    <t>DIRECTOR ADMINISTRATIVO</t>
  </si>
  <si>
    <t xml:space="preserve">No. INTEGRANTES </t>
  </si>
  <si>
    <t>no esta claro el grafico</t>
  </si>
  <si>
    <t>* Presentación empresario oficina productividad (13 de febrero de 2017).                                                                                                  * Capacitacion sobre financiación de proyectos con recursos de regalías.                                                                                                    * El turismo como potencial exportador del Huila  (24 de agosto de 2017).                                                                                                   * Presentación proyecto COTELCO joven (13 de noviembre de 2017).                                                                                                                * El café como potencial exportador del Huila  (21 de septiembre).                                                                                                                    * El cacao como potencial exportador del Huila (28 de septiembre de 2017).                                                                                             * Minería como potencial exportador de Garzón - Huila (26 y 27 de octubre de 2017).                                                                         * La panela y el achira como potencial exportador del Huila (02 de noviembre de 2017).                                                                  * Turismo como oportunidad para hacer empresa. Sede Garzón.                                                                                                                         * Enfoque clínico de catipoatias congénitas, en alianza con la fundación cardio infantil de Bogotá (16 de nov.2017).  * El turismo (desierto de la tatacoa como potencial exportador del Huila. (29 de noviembre de 2017)</t>
  </si>
  <si>
    <t>informacion no existe</t>
  </si>
  <si>
    <t>TIPO DE PRODUCTO</t>
  </si>
  <si>
    <t xml:space="preserve">TIPOLOGIA 1 </t>
  </si>
  <si>
    <t>TIPOLOGIA 2</t>
  </si>
  <si>
    <t>ON THE DYNAMICS OF PERIODIC ORBITS OF FINITE ORDER FOR A PARTICULAR HOMEOMORPHISM OF THE TORU.  XXI Congreso Colombiano de Matrematicas, Bogota junio de 2017</t>
  </si>
  <si>
    <t>Apropiación Social y Circulación del Conocimiento</t>
  </si>
  <si>
    <t>Eventos Científicos</t>
  </si>
  <si>
    <t>Congreso</t>
  </si>
  <si>
    <t>Solution thermodynamics and preferential solvation of triclocarban in {1,4-dioxane (1) + water (2)} mixtures at 298.15 K</t>
  </si>
  <si>
    <t>Producción Bibliográfica</t>
  </si>
  <si>
    <t>Artículos Publicados</t>
  </si>
  <si>
    <t>Publicado en revista especializada</t>
  </si>
  <si>
    <t>Options valuation analysis of the shares of Ecopetrol and Pacific Exploration between June 2013 and June 2016</t>
  </si>
  <si>
    <t>construir país desde la periferia</t>
  </si>
  <si>
    <t>Documentos de trabajo</t>
  </si>
  <si>
    <t>Documento de trabajo (Working Paper)</t>
  </si>
  <si>
    <t xml:space="preserve">XXI Congreso Colombiano de Matematicas </t>
  </si>
  <si>
    <t>Matemática y Complejidad</t>
  </si>
  <si>
    <t>Actividades de formación</t>
  </si>
  <si>
    <t>Trabajos dirigidos/turorías</t>
  </si>
  <si>
    <t>Trabajo de grado de pregrado</t>
  </si>
  <si>
    <t>Bifurcaciones del Modelo Lotka Volterra Difusivo</t>
  </si>
  <si>
    <t>Trabajo de grado de maestría o especialidad médica</t>
  </si>
  <si>
    <t>Modelos matemáticos para curvas de lactancia en ganado bovino</t>
  </si>
  <si>
    <t>Dimensión fractal aplicado en electroencefalograma para pacientes con epilepsia</t>
  </si>
  <si>
    <t>Algunas Definiciones de Caos y tres Sistemas Dinámicos Caóticos</t>
  </si>
  <si>
    <t>Sistemas Dinámicos</t>
  </si>
  <si>
    <t>Actividades como evaluador</t>
  </si>
  <si>
    <t>Jurado/Comisiones evaluadoras de trabajo de grado</t>
  </si>
  <si>
    <t>Doctorado</t>
  </si>
  <si>
    <t>Par academico CNA programa matemáticas Universidad Javeriana</t>
  </si>
  <si>
    <t>Participación en comités de evaluación</t>
  </si>
  <si>
    <t>Acreditación de programas</t>
  </si>
  <si>
    <t>Adams-bashforth-moulton method with savitzky-golay filter to reduce reactivity fluctuations</t>
  </si>
  <si>
    <t>Transmittance spectra in one-dimensional dielectric photonic crystals with defects</t>
  </si>
  <si>
    <t>Produccion eficiente de ozono en un microplasma en aire a presion atmosferica</t>
  </si>
  <si>
    <t xml:space="preserve"> ESTUDIO DE LA RADIACIÓN ELECTROMAGNÉTICA INCIDENTE SOBRE SISTEMAS PERIÓDICOS DE GEOMETRÍA PLANAS Y ESFÉRICA, CON MATERIALES DE DIFERENTES PROPIEDADES ELECTROMAGNÉTICAS </t>
  </si>
  <si>
    <t>Proyectos</t>
  </si>
  <si>
    <t>Investigación y desarrollo</t>
  </si>
  <si>
    <t>Cálculo de la reactividad para seguridad en reactores nucleares. XXVIII Congreso anual de la SNM-2017, LAS/ANS,  en Mexico Jnio 2017</t>
  </si>
  <si>
    <t>Diferentes semillas para solucionar las ecuaciones de la cinetica puntual estocástica empleando el metodo de Euler-Maruyama. XXVIII Congreso anual de la SNM-2017, LAS/ANS,  en Mexico Jnio 2017</t>
  </si>
  <si>
    <t>ESCENARIOS Y PRÁCTICAS DE PARTICIPACIÓN EN LA EDUCACIÓN Y POLÍTICAS PÚBLICAS DE JUVENTUD DE LA CIUDAD DE NEIVA</t>
  </si>
  <si>
    <t xml:space="preserve"> Producto Radial- Participación Juvenil en Neiva Huila</t>
  </si>
  <si>
    <t>Producción Técnica y Tecnológica</t>
  </si>
  <si>
    <t>Otros productos tecnológicos</t>
  </si>
  <si>
    <t xml:space="preserve">ESCENARIOS Y PRÁCTICAS DE PARTICIPACIÓN EN LA EDUCACIÓN Y POLÍTICAS PÚBLICAS DE JUVENTUD DE LA CIUDAD DE NEIVA </t>
  </si>
  <si>
    <t>Informes de investigación</t>
  </si>
  <si>
    <t>ÁGORA SURCOLOMBIANA - SERIE TEMÁTICA: RELATOS DE VIDA EN EL ALTO MAGDALENA - CAPÍTULO: LOS JUEGOS TRADICIONALES</t>
  </si>
  <si>
    <t>Generación de Contenido Multimedia</t>
  </si>
  <si>
    <t>La innovacion en los procesos comunicativos y creatividad en Neiva cpmo ejercicio de competitividad. XII Foro Iberoamericano sobre estrategias de comunicación , FISEC, NOVIEMBRE 2017</t>
  </si>
  <si>
    <t>Foro</t>
  </si>
  <si>
    <t>Seminario "Lineamientos en educación inclusiva respecto a las metodologías" Maestria en Educación para la Inclusión. Facultad de Educación</t>
  </si>
  <si>
    <t>Curso de Corta Duración Dictados</t>
  </si>
  <si>
    <t xml:space="preserve">Taller de Comunicación Educación. Especialización en Comunicación y Creatividad para la docencia </t>
  </si>
  <si>
    <t>Estudio de factibilidad para crear una consultora en imagen corporativa</t>
  </si>
  <si>
    <t>Estudio de Factibilidad para la creación de una consultora en Comunicación Institucional</t>
  </si>
  <si>
    <t>Diseño e implementación de un plan estratégico de comunicaciones en el grupo empresarial Coomotor</t>
  </si>
  <si>
    <t>Narrativización del amor en Visa U.S.A. (Lisandro Duque)</t>
  </si>
  <si>
    <t>fortalecimiento de la imagen de la contraloría departamental del Huila</t>
  </si>
  <si>
    <t>Producto Comunicativo: Serie documental radiofónica que aporta a la prevención de la Diabetes.</t>
  </si>
  <si>
    <t>Plan Estratégico de Comunicaciones en Coomotor</t>
  </si>
  <si>
    <t xml:space="preserve"> Semillero Comunicación/ Educación y Cultura. Relaciones entre escenarios y prácticas escolares de participación juvenil y las políticas públicas juveniles de Neiva. </t>
  </si>
  <si>
    <t xml:space="preserve">Con-Tacto Radio </t>
  </si>
  <si>
    <t>Extensión y responsabilidad social CTI</t>
  </si>
  <si>
    <t xml:space="preserve">Influencias en la producción de contenidos de las emisoras universitarias de Interés Público de la región sur de Colombia (Cauca, Nariño, Caquetá y Huila), en el periodo 2011 - 2015 </t>
  </si>
  <si>
    <t xml:space="preserve">Tres mujeres. Memorias de una familia en medio de las violencias colombianas
Colombia,2017, ISBN: 978-958-8896-25-0 vol: págs: , Ed. Editorial Universidad Surcolombiana </t>
  </si>
  <si>
    <t>Libros publicados</t>
  </si>
  <si>
    <t>Libro resultado de investigación</t>
  </si>
  <si>
    <t xml:space="preserve">IV Seminario Internacional Caminos Educativos para la Inclusión </t>
  </si>
  <si>
    <t>La música como práctica colaborativa. III Congreso internacional de Practicas Colaborativas y dialogicas, España abril 2017</t>
  </si>
  <si>
    <t xml:space="preserve"> Representaciones sociales de paz en niños y niñas que cursan el grado quinto de primaria, en instituciones educativas de la zona urbana y rural del departamento del Huila</t>
  </si>
  <si>
    <t>Incidencia de la estrategia pedagógica propuesta por el Programa Ondas en el área de Ciencias Naturales en la I.E. Ismael Perdomo Borrero</t>
  </si>
  <si>
    <t>Representaciones Sociales Sobre Prudencia En Usuarios De Motocicleta De Una Empresa Del Municipio De Rivera</t>
  </si>
  <si>
    <t>Pregrado</t>
  </si>
  <si>
    <t>¿Deslizarse o sumergirse en la interfaz? El periodismo drone y la maquetación ergonómica del espacio</t>
  </si>
  <si>
    <t>Artículos publicados</t>
  </si>
  <si>
    <t>Social movements, community feminism and their contributions to building of democracy in Colombia</t>
  </si>
  <si>
    <t>DIAGNOSTICO DE LA POLITICA PUBLICA PREVENTIVA DEL DAÑO ANTIJURIDICO</t>
  </si>
  <si>
    <t>X ENCUENTRO DE LA RED SOCIOJURÍDICA - NODO CENTRO</t>
  </si>
  <si>
    <t>Encuentro</t>
  </si>
  <si>
    <t>The Legalization through Judicial Ways of the Consumption of the Personal Drug Dose: Is It a Challenge to the Democratic System in Latin America?</t>
  </si>
  <si>
    <t>Otros artículos publicados</t>
  </si>
  <si>
    <t>Revista de divulgación</t>
  </si>
  <si>
    <t>La alimentación escolar en las instituciones educativas públicas de Colombia. Analisis normativo y de la política pública alimentaria</t>
  </si>
  <si>
    <t xml:space="preserve">XIII CONGRESO IBEROAMERICANO DE DERECHO CONSTITUCIONAL. TRAYECTORIA Y PORVENIR DEL CONSTITUCIONALISMO CONTEMPORÁNEO </t>
  </si>
  <si>
    <t>Ciencias Juridicas Y Politicas</t>
  </si>
  <si>
    <t xml:space="preserve">Ciencias Sociales y Humanas </t>
  </si>
  <si>
    <t xml:space="preserve">Encuentro de investigadores ASCOLFA 2017 </t>
  </si>
  <si>
    <t xml:space="preserve">Conferencia Ascolfa 2017 </t>
  </si>
  <si>
    <t xml:space="preserve">Educación para la participación política: la convivencia democrática en la educación básica y media en la comuna 1, Neiva, Huila. </t>
  </si>
  <si>
    <t xml:space="preserve">Análisis de la Pobreza Multidimensional infantil en el Departamento del Huila como fundamento para la formulación de la Política Pública de Infancia. </t>
  </si>
  <si>
    <t xml:space="preserve">Evaluación del Programa de Adopción en Niños y Niñas menores de 6 años en la ciudad de Bogotá en el marco de la Política Pública de Primera Infancia durante el período 2010-2014. </t>
  </si>
  <si>
    <t xml:space="preserve">benchmarking: un analisis comparativo al programa de Administracion de Empresas de la Universidad Surcolombina, Huila </t>
  </si>
  <si>
    <t>Aspectos culturales y socioeconómicos de los revendedores de minutos
España,2017, ISBN: 9783659657023 vol: págs: , Ed. Editorial Académica Española</t>
  </si>
  <si>
    <t xml:space="preserve">Negocios inclusivos para el desarrollo sostenible del sector cafetero en el Departamento del Huila
Colombia, 2017, Economía, medio ambiente y desarrollo sostenible, ISBN: 9789588896113, Vol. , págs:30 - 45, Ed. Universidad Surcolombiana </t>
  </si>
  <si>
    <t>Capítulos de libro publicados</t>
  </si>
  <si>
    <t xml:space="preserve">Capítulo de libro publicado </t>
  </si>
  <si>
    <t xml:space="preserve">XXXI Congreso Anual AEDEM </t>
  </si>
  <si>
    <t xml:space="preserve">European Academy of Management and Business Economics (AEDEM) </t>
  </si>
  <si>
    <t xml:space="preserve">V congreso internacional de emprendimiento AFIDE 2017 </t>
  </si>
  <si>
    <t xml:space="preserve">Significados y  representaciones sobre la practica comercial de los tenderon en Barranquilla. ASCOLFA 2017 </t>
  </si>
  <si>
    <t xml:space="preserve">Innovación y Transformación Productiva para el Desarrollo </t>
  </si>
  <si>
    <t>ASCOLFA 2017 "Innovación y transformación productiva para el desarrollo</t>
  </si>
  <si>
    <t xml:space="preserve">Congreso de la Asociación Colombiana de Facultades de Administración </t>
  </si>
  <si>
    <t>Conferencia ASCOLFA 2017:Innovación y transformación productiva para el desarrollo</t>
  </si>
  <si>
    <t>II Congreso Iberoamericano de investigación sobre Mipyme</t>
  </si>
  <si>
    <t>SEMINARIO ELABORACIÓN DE ESTADOS FINANCIEROS BAJO NIIF PYMES</t>
  </si>
  <si>
    <t>EL PODER ACADEMICO -ADMINISTRATIVO Y SU COLISION, CASO: UNIVERSIDAD SURCOLOMBIANA. XVIII Congreso de l FIEALC "America Latina y el Mundo del Siglo XXI:Percepciones e Interpretaciones" en Belgrado (Serbia) Julio de 2017</t>
  </si>
  <si>
    <t xml:space="preserve">Impacto de las regalias petroleras en el dearrollo social y economico del departamento del Huila (Colombia) 1990 - 2010. En el XXXI Annual Meeting of thr Academy, Madrid  Junio de 2017 </t>
  </si>
  <si>
    <t>Diagnostico integral y propuesta de mejora administrativa para la empresa TMR-Diseños y acabados arquitectónicos en madera</t>
  </si>
  <si>
    <t>ACTUALIZACIÓN DE LOS CURRÍCULOS DE LOS PROGRAMAS DE CONTADURÍA PÚBLICA OFERTADOS EN NEIVA FRENTE A LA ENSEÑANZA DE LO INTERNACIONAL Y LA GLOBALIZACIÓN CONTABLE</t>
  </si>
  <si>
    <t>ESTABLECIMIENTO DE LOS FACTORES QUE INCIDEN EN LA COMPETITIVIDAD DEL CULTIVO DE CAFÉ EN LAS FINCAS DE LA VEREDA ALTO ORIENTE DEL MUNICIPIO DE TELLO ¿ HUILA</t>
  </si>
  <si>
    <t>CONOCIMIENTOS FINANCIEROS BÁSICOS DE ESTUDIANTES DE LOS GRADOS TERCEROS A QUINTO DE PRIMARIA. (ESTUDIO DE CASO INSTITUCIONES EDUCATIVAS EL PARAÍSO ALGECIRAS Y CLARETIANO GUSTAVO TORRES PARRA, AÑO 2016</t>
  </si>
  <si>
    <t xml:space="preserve">CONSOLIDACIÓN DEL ESTADO DEL ARTE DE LA CONTABILIDAD AMBIENTAL </t>
  </si>
  <si>
    <t>Resultado de un modelo de corte transversal de variables explicativas , para buscar establecer una relacion de la criminalidad y la corrupcion en el crecimiento economico para el departamento del Huila</t>
  </si>
  <si>
    <t>La producción cafetera y su impacto en el crecimiento economico del departamento de Huila, Colombia</t>
  </si>
  <si>
    <t>EJERCICIO RESUELTOS DE MATEMATICAS FINANCIERAS . ecoe ediciones</t>
  </si>
  <si>
    <t>Libro</t>
  </si>
  <si>
    <t xml:space="preserve"> La rutas de las Mipymes en el Huila -Colombia Siglo XX.  II Congreso Iberoamericano de investigacion sobre Mipyme, Costa Rica, abril 2017</t>
  </si>
  <si>
    <t xml:space="preserve">Dinamiicas rurales emergentes en zonas de reserva campesina en Colombia.  I Congreso Paraguayo de Ciencias Sociales antes los retos de la justicia social  </t>
  </si>
  <si>
    <t>El capitalismo social de las manicuristas de barrio</t>
  </si>
  <si>
    <t>Impact of Implementing a Virtual Learning Environment (VLE) in the EFL Classroom</t>
  </si>
  <si>
    <t>Physical chemical analysis of the leaves of eucalyptus camaldulensis and its hydrolizate as a substrate in the production of xylitol</t>
  </si>
  <si>
    <t>EFL oral skills behaviour when implementing blended learning in a content-subject teachers' professional development course</t>
  </si>
  <si>
    <t>El papel del contexto en la comprensión de la ironía verbal. Análisis pragmático de una muestra</t>
  </si>
  <si>
    <t>HPLC-MS profiling of the multidrug-resistance modifying resin glycoside content of Ipomoea alba seeds</t>
  </si>
  <si>
    <t>CURRICULUM E IDENTIDADES CULTURALES</t>
  </si>
  <si>
    <t>Extensión extracurricular</t>
  </si>
  <si>
    <t>ESTILOS DE VIDA SALUDABLE DE LOS ESTUDIANTES DE GRADOS 10° Y 11° EN LAS INSTITUCIONES EDUCATIVAS SAN GERARDO, INSTITUCIÓN EDUCATIVA SANTA MARTA E INSTITUCIÓN EDUCATIVA TULIO ARBELÁEZ ZULUAGA, ZONA RURAL EN EL MUNICIPIO DE GARZÓN, HUILA EN EL AÑO 2017</t>
  </si>
  <si>
    <t>Maestría</t>
  </si>
  <si>
    <t xml:space="preserve">XI TALLER NACIONAL MARTIANO DE ÉTICA "CIENCIA, CONCIENCIA Y VALORES" </t>
  </si>
  <si>
    <t>IV SIMPOSIO INTERNACIONAL DE PRIMAVERA- EDUCACIÓN FÍSICA Y JUSTICIA SOCIAL - POBLACIONES VULNERADAS</t>
  </si>
  <si>
    <t>Simposio</t>
  </si>
  <si>
    <t xml:space="preserve">III ENCUENTRO NACIONAL DE GRUPOS DE INVESTIGACIÓN EN EDUCACIÓN </t>
  </si>
  <si>
    <t>Persistencia de estudiantes vulnerables en la Universidad Surcolombiana.  III Congreso Internancional de Transformación Educativa, en H.Boca del Río en agosto 2017</t>
  </si>
  <si>
    <t>"El tiempo como elemento de angustia en los cantos vallenatos de los años sesenta a los noventa. III Conferencia Internacional Asociacion Colombiana de estudios del Caribe ACOLEC- Folclor, identidad, y cultura en el gran caribe : una aproximacion en tres dimensiones, Valledupar abril 2017</t>
  </si>
  <si>
    <t xml:space="preserve"> VI CONGRESO INTERNACIONAL DE MATEMÁTICAS ASISTIDA POR COMPUTADOR </t>
  </si>
  <si>
    <t>Evaluation and Assessment</t>
  </si>
  <si>
    <t xml:space="preserve">Analysis of the English Learning Assessment Process in the ELT Education Program at a Public University in Colombia. </t>
  </si>
  <si>
    <t>The Impact of Authentic Materials and Tasks on Students' Communicative Competence at a Colombian Language School</t>
  </si>
  <si>
    <t>Personal and Academic Aspects that Had an Impact on the Successful Development of Students' English Language Competence of a Language Teacher Education Program</t>
  </si>
  <si>
    <t>Evaluación de OVA Scratch para la enseñanza del contenido densidad</t>
  </si>
  <si>
    <t>Investigaciones sobre educación en biotecnología y profesores. Revisión documental (1987-2013).</t>
  </si>
  <si>
    <t>3 congreso internacional de Biodiversidad y 7 seminario nacional de problemática ambiental</t>
  </si>
  <si>
    <t xml:space="preserve">constributions of the design ans application of didactic units: a study with future natural sciences teachers of the surcolombiana university: preliminary  results. IX En cuentro Naciaonal de Pesquisa em Educacao enm Ciencias, Florianopolis  julio de 2017 </t>
  </si>
  <si>
    <t>Aproximandose concepcoes de recursos energeticos em estudiantes 2 intituicoes de ensino Neiva- Colombia. IX En cuentro Naciaonal de Pesquisa em Educacao enm Ciencias, Florianopolis  julio de 2017</t>
  </si>
  <si>
    <t>Didáctica I</t>
  </si>
  <si>
    <t>Referentes epistemológicos en la investigación a propósito del profesor como investigador.</t>
  </si>
  <si>
    <t>Conformación de semilleros de investigación en el fortalecimiento de actitudes pro-ambientales de la comunidad educativa de la institución educativa el Núcleo Escolar el Guadual del municipio de Rivera-Huila</t>
  </si>
  <si>
    <t>CONOCIMIENTOS, ACTITUDES Y PRÁCTICAS EN EDUCACIÓN SEXUAL Y REPRODUCTIVA DE FORMADORES Y ESTUDIANTES DEL GRADO OCTAVO DE TRES INSTITUCIONES EDUCATIVAS OFICIALES DEL MUNICIPIO DE NEIVA.</t>
  </si>
  <si>
    <t>ENSEÑANZA Y APRENDIZAJE DE LA ASTRONOMÍA A TRAVES DE INSTRUMENTOS ARTESANALES EN LA INSTITUCIÓN EDUCATIVA ESCUELA NORMAL SUPERIOR DE NEIVA</t>
  </si>
  <si>
    <t>Enseñanza-aprendizaje sobre conservación de la ofidiofauna con estudiantes de noveno grado de la Institución Educativa Núcleo Escolar el Guadual Rivera-Huila</t>
  </si>
  <si>
    <t>El maestro y su encuentro con los otros.</t>
  </si>
  <si>
    <t>Enseñanza y aprendizaje de conceptos, procedimientos y actitudes ecológicas a través del uso de arañas con los estudiantes de sexto grado de la Institución Educativa José Reinel Cerquera de Palermo ¿ Huila</t>
  </si>
  <si>
    <t>CONFIGURACIÓN DEL CAMPO DISCIPLINAR DE LA DIDÁCTICA DE LAS CIENCIAS EXPERIMENTALES EN COLOMBIA: UNA INVESTIGACIÓN SOBRE SU GÉNESIS, DESARROLLOS, PROBLEMÁTICAS Y EJERCICIOS DE AUTOFUNDAMENTACIÓN</t>
  </si>
  <si>
    <t>Enseñanza y aprendizaje de la genética con base en el diseño e implementación de un objeto virtual de aprendizaje con estudiantes de grado noveno de la Institución Educativa José Reinel Cerquera de Palermo ¿ Huila</t>
  </si>
  <si>
    <t>Revisión documental de los trabajos de grado referentes a la saludo sexual y reproductiva dirigida a niños niñas y adolescentes. periodos 2010-2015</t>
  </si>
  <si>
    <t>Influencia del trabajo por proyectos en lenguaje y ciencias naturales en la I. E. Agroindustrial la Pradera. Duitama.</t>
  </si>
  <si>
    <t>Perspectivas sobre biodiversidad y su enseñanza: Análisis de tres textos escolares</t>
  </si>
  <si>
    <t>¿Autoeficiencia de Profesores de Ciencias Naturales en el Liceo Nacional Antonia Santos a Propósito de su Conocimiento Profesional</t>
  </si>
  <si>
    <t xml:space="preserve"> Estrategia didáctica para el aprendizaje de conceptos básicos de la electrostática con estudiantes de grado once del Colegio Nuevo Reino de Granada</t>
  </si>
  <si>
    <t>Prácticas sustentables desde el enfoque ancestral: una propuesta didáctica para el estudio de algunos aspectos de la contaminación ambiental en el territorio de Usme</t>
  </si>
  <si>
    <t>Investigaciones sobre educación en biotecnología y profesores. Revisión documental (1987-2013)</t>
  </si>
  <si>
    <t>III Encuentro Nacional de Grupos de Investigación en Educación</t>
  </si>
  <si>
    <t xml:space="preserve">Reunion de Directores de Grupos de Investigacion de la Facultad de Economia y Administracion de la Universidad Surcolombiana </t>
  </si>
  <si>
    <t>Las lineas de Invetsigacion , Conceptos y Construcción</t>
  </si>
  <si>
    <t>Permanencia y Graduación</t>
  </si>
  <si>
    <t xml:space="preserve">III Encuentro Nacional de Grupos de Invetsigacion en Educación </t>
  </si>
  <si>
    <t xml:space="preserve">III Encuentro Nacional de Grupos de Investigación en Educacion </t>
  </si>
  <si>
    <t xml:space="preserve">III Encuentro de Nacional de Grupos de Investigación en Educación </t>
  </si>
  <si>
    <t xml:space="preserve">III Encuentro Nacional de Grupos de Investigación en Educación </t>
  </si>
  <si>
    <t>II SIMPOSIO NACIONAL RED ESCUELA DINÁMICA POR LA PAZ</t>
  </si>
  <si>
    <t xml:space="preserve">La idea de Universidad en el Siglo XXI </t>
  </si>
  <si>
    <t>Política Formativa: Oportunidades del Nuevo Curricuo</t>
  </si>
  <si>
    <t>Dificultades en el Desarrollo de las Habilidades Lingüísticas de los Estudiantes de una Lengua Extranjera</t>
  </si>
  <si>
    <t>Sentidos de la formación tecnológica en el Departamento del Cauca</t>
  </si>
  <si>
    <t xml:space="preserve">Construcción de Prácticas Pedagógicas Alternativas para la Formación de Maestros para la Paz, la Equidad y la Reconciliación </t>
  </si>
  <si>
    <t>Personal and Academic Aspect that contributed the development of the English language competence of students fron a language teacher Education Program</t>
  </si>
  <si>
    <t xml:space="preserve">Hacia un perfil intercultural de los docentes universitarios de inglés en Colombia: formación, creencias y practicas pedagogicas. 35 Congreso de la Asociación Españolade Lingusística aplicada, celebrado en Jaen mayo de 2017 </t>
  </si>
  <si>
    <t>Actitud uso de las TIC del profesorado de Ciencias Natruales. III Congreso internacional  de transformacion Educativa , realizado en H.Boca del Rio-Mexico agosto 2017</t>
  </si>
  <si>
    <t>Aplicaciones móviles para la enseñanza del inglés. III Congreso internacional  de transformacion Educativa , realizado en H.Boca del Rio-Mexico agosto 2017</t>
  </si>
  <si>
    <t>El código QR como herramienta para el diseño de actividades didácticas. III Congreso internacional  de transformacion Educativa , realizado en H.Boca del Rio-Mexico agosto 2017</t>
  </si>
  <si>
    <t>CONCEPCIÓN DE LOS DOCENTES SOBRE INCLUSIÓN EDUCATIVA DEL COLEGIO GIMNASIO HUMANÍSTICO DEL ALTO MAGDALENA</t>
  </si>
  <si>
    <t>PERSPECTIVAS DE LA MEDIA VOCACIONAL FRENTE A LA CONTAMINACION GENERADA POR RESIDUOS SÓLIDOS EN LA INSTITUCIÓN EDUCATIVA SAN LORENZO, SUAZA-HUILA</t>
  </si>
  <si>
    <t>Trabajos dirigidos/Tutorías de otro tipo</t>
  </si>
  <si>
    <t xml:space="preserve"> PROMOCIÓN DE LA ACTIVIDAD FÍSICA A TRAVÉS DE LOS JUEGOS TRADICIONALES PARA DISMINUIR EL USO DE LAS NUEVAS TECNOLOGÍAS Y VIDEO JUEGOS.</t>
  </si>
  <si>
    <t xml:space="preserve">Usos, Manejo, Comercialización y Análisis Bromatológico Proximal del Agraz (Vitis tilifolia Humb. &amp; Bonpl. ex Schult.) en la comunidad que habita la zona de reserva del Río Las Ceibas (Neiva-Huila-Colombia) </t>
  </si>
  <si>
    <t xml:space="preserve">XII Curso intensivo: Técnicas de muestreo ecológico en campo </t>
  </si>
  <si>
    <t>Taller Internacional de Botánica</t>
  </si>
  <si>
    <t xml:space="preserve">I Simposio Colombiano en Sistemática y evolución de Plantas </t>
  </si>
  <si>
    <t>Neiva y su patrimonio arquitectónico entre 1950 y 1980: un acercamiento a la historia de la arquitectura de nuestra ciudad</t>
  </si>
  <si>
    <t>Implementación de estrategia didáctica en los niños y niñas del CDI Picardías infantiles y el hogar infantil sede de la ciudad de Neiva</t>
  </si>
  <si>
    <t xml:space="preserve">CTO. INTERADMINISTRATIVO No.0529 DEL 2 DE DICIEMBRE DE 2016, SUSCRITO ENTRE EL INSTITUTO TECNOLÓGICO DEL PUTUMAYO Y LA UNIVERSIDAD SURCOLOMBIANA
2017, Proyecto de investigación: Capacitación a los docentes del Instituto Tecnológico del Putumayo, para fortalecer competencias investigativas y pedagógicas 
</t>
  </si>
  <si>
    <t xml:space="preserve">VI Congreso Internacional de Educación y Aprendizaje </t>
  </si>
  <si>
    <t>FORMACIÓN AUDIOVISUAL PARA EL RESGUARDO INDIGENA POTRERITOS DEL MUNICIPIO DE LA PLATA- HUILA</t>
  </si>
  <si>
    <t>OCIOCREATIVO</t>
  </si>
  <si>
    <t xml:space="preserve"> PRIMER INFORME TO INN</t>
  </si>
  <si>
    <t>Demás trabajos</t>
  </si>
  <si>
    <t>TALLER DE TEATRO PARA NIÑOS Y ADOLECENTES</t>
  </si>
  <si>
    <t>TALLER DE PINTURA PARA NIÑOS</t>
  </si>
  <si>
    <t>TALLER DE DANZA CONTEMPORANEA PARA NIÑOS Y JÓVENES</t>
  </si>
  <si>
    <t>Informe Final de Autoevaluación 2012 - 2016 de la Licenciatura en educación Artística</t>
  </si>
  <si>
    <t>ESTUDIO DE LA FACTIBILIDAD PARA LA CREACIÒN DE UNA ESCUELA PARA LA ENSEÑANZA DE ARTES DESTINADA A ADULTOS MAYORES, PENSIONADOS EN LA CIUDAD DE NEIVA" "TECERARTE</t>
  </si>
  <si>
    <t>Estudio de factibilidad para la creación de una escuela para la enseñanza de artes destinada a adultos mayores pensionadas en la ciudad de Neiva. "Tercerarte</t>
  </si>
  <si>
    <t>SEMINARIO EN NEUROCOGNICION, EDUCACION ARTÍSTICA Y PRIMERA INFANCIA</t>
  </si>
  <si>
    <t>Curso de corta duración dictados</t>
  </si>
  <si>
    <t>FILOSOFÍA, CIENCIA, ARTE Y TECNOLOGÍA</t>
  </si>
  <si>
    <t>SEMINARIOS NEUROCOGNICIÓN, EDUCACION ARTISTICA Y PRIMERA INFANCIA</t>
  </si>
  <si>
    <t>TALLER DE INDUCCION A LAS PRÁCTICAS PEDAGÓGICAS</t>
  </si>
  <si>
    <t xml:space="preserve">From tradition to innovation in teacher training institutions TO-INN </t>
  </si>
  <si>
    <t xml:space="preserve">Coloquio de Estudiantes del Doctorado en Artes </t>
  </si>
  <si>
    <t xml:space="preserve">Nesi Junior </t>
  </si>
  <si>
    <t>Nesi Forum</t>
  </si>
  <si>
    <t xml:space="preserve">Jornada TO-INN "El professorat avui: Velles seguretats, noves incerteses" </t>
  </si>
  <si>
    <t>Transiciones de Fase Inducidas por Presión en los Compuestos GaN, InN y AlN</t>
  </si>
  <si>
    <t>THE PIPELINE TRANSPORTATION OF HEAVY OIL BY USING THE DILUTION METHOD: A PRACTICAL APPROACH FOR MODELLING PRESSURE DROP AND ASPHALTENES PRECIPITATION</t>
  </si>
  <si>
    <t>PRESSURE AND PRESSURE DERIVATIVE ANALYSIS FOR ASYMMETRY FINITE-CONDUCTIVITY FRACTURED VERTICAL WELLS</t>
  </si>
  <si>
    <t>APLICABILIDAD DEL MÉTODO DE LOS ELEMENTOS FINITOS EN EL ANÁLISIS Y DIMENSIONAMIENTO DE LOSAS JCPC PARA CARRETERAS DE DOS CARRILES</t>
  </si>
  <si>
    <t>Interactive data visualization using dimensionality reduction and similarity-based representations</t>
  </si>
  <si>
    <t>Interactive data visualization using dimensionality reduction and dissimilarity-based representations</t>
  </si>
  <si>
    <t>Data visualization using interactive dimensionality reduction and improved color-based interaction model</t>
  </si>
  <si>
    <t>Aplicación de la espectroscopia de impedancia para la caracterización de jamones durante el post-salado</t>
  </si>
  <si>
    <t>Evaluación del efecto de la composición del café cosechado en las propiedades organolépticas de la bebida de café</t>
  </si>
  <si>
    <t>Development of an environmentally friendly oil based drilling fluid using Castor oil with polar activator and in presence of strong bases lime</t>
  </si>
  <si>
    <t xml:space="preserve">Analisis por temperatura de losas de concreto hidraulico para pavimentos por el metodo de los elementos finitos. Decima sexta conferencia iberoamericana en sistemas, cibernetica e informatica, celebrada en Orlando-Florida, Julio de 2107 </t>
  </si>
  <si>
    <t>APLICACIÓN DEL PROCESO ANALÍTICO JERÁRQUICO AHP PARA DEFINIR LA MEJOR TAZA EN EVALUACIÓN DE CAFÉS ESPECIALES</t>
  </si>
  <si>
    <t>PERFORMANCE EVALUATION  OF THE SMAC PROTOCOL</t>
  </si>
  <si>
    <t>DEVELOPMENT OF A SYSTEM OF DETECTION AND PREDICTION OF SOMNOLENCE THROUGH ELECTROENCEPHALOGRAPHIC SIGNAL PROCESSING</t>
  </si>
  <si>
    <t>IDENTIFICACIÓN DE PELIGROS QUE AFECTAN LA INOCUIDAD EN UNA PLANTA DE PROCESAMIENTO DE TILAPIA ROJA: UN ESTUDIO DE CASO</t>
  </si>
  <si>
    <t>BUENAS PRATICAS Y PROCEDIMIENTOS PARA EL ACOPIO DE CAFÉS ESPECIALES
Colombia,2017, ISBN: 978-958-8896-24-3 vol: págs: , Ed. Editorial Universidad Surcolombiana</t>
  </si>
  <si>
    <t xml:space="preserve">Workshop II ¿Improving rural livelihoods through promoting high-quality coffee and coffee cherry products in the origin countries Colombia and Bolivia¿ </t>
  </si>
  <si>
    <t xml:space="preserve">Proyectos europeos LIFE </t>
  </si>
  <si>
    <t xml:space="preserve">Horizontes Analìticos </t>
  </si>
  <si>
    <t>SMAGUA -JORNADA ATEGRUS</t>
  </si>
  <si>
    <t>III International &amp; IV national student congress of food Science and technology</t>
  </si>
  <si>
    <t>Evaluación del manejo integrado de plagas y enfermedades en el cultivo de café (Coffea arabica) a pequeños productores de la asociación ¿ASPROTIMANA¿.</t>
  </si>
  <si>
    <t>ANÁLISIS MICROBIOLÓGICO EN MACERADOS DE LA MOSCA DOMÉSTICA MUSCA DOMESTICA COMO PORTADOR DE AGENTES MICROBIANOS EN EL RESTAURANTE LA VENADA DE LA UNIVERSIDAD SURCOLOMBIANA SEDE CENTRAL NEIVA ¿ HUILA</t>
  </si>
  <si>
    <t>RENDIMIENTO DEL CULTIVO DE MELON MEDIANTE LA APLICACIÓN DE ENMIENDAS Y FERTILIZANTES REGIONALES EN EL MUNICIPIO DE PALERMO - HUILA</t>
  </si>
  <si>
    <t>CONSERVACIÓN DE PIÑA ORO MIEL (Ananas comosus) MÍNIMAMENTE PROCESADA: EFECTO DEL TIPO CORTE, TIPO ENVASE Y RECUBRIMIENTO COMESTIBLE</t>
  </si>
  <si>
    <t>Asistencia técnica basada en el servicio de extensión de la Federación Nacional de Cafeteros de Colombia en la seccional Palermo, distrito Chapinero (Neiva)</t>
  </si>
  <si>
    <t>Desarrollo de una aplicación web para la ASC aplicando Programación Extrema</t>
  </si>
  <si>
    <t>Sistema de Inscripción online a programas académicos de pregrado para la Universidad Surcolombiana</t>
  </si>
  <si>
    <t>Estudio de pre factibilidad de un centro de acopio de guadua angustifolia kunth en el sur del departamento del Huila</t>
  </si>
  <si>
    <t>Zonas de vida en el departamento del Caquetá, Colombia, basada en los escenarios de emision de cambio climatico para el periodo 2011-2100 y estrategias educativas de adaptación para las plantaciones de Hevea brasiliensis</t>
  </si>
  <si>
    <t>Diseño de una metodologia para realizar la interventoria del servicio publico de aseo en las cabeceras municipales del departamento del Huila</t>
  </si>
  <si>
    <t>Saberes y prácticas conservacionistas del cultivo del cacao en la cuenca hidrográfica del río Baché</t>
  </si>
  <si>
    <t>Impactos ambientales del proyecto hidroeléctrico El Quimbo en los sectores agropecuario y agroindustrial en el centro del Huila</t>
  </si>
  <si>
    <t>Impacto ambiental de fincas cafeteras con certificación RAS, Orgánico, UTZ o FLO, en el municipio de Pitalito, Huila - Colombia</t>
  </si>
  <si>
    <t xml:space="preserve">DESARROLLO DEL COMPONENTE ÍCTICO FASE IV: ESTUDIOS ECOLÓGICOS, DE BIOLOGÍA PESQUERA, APOYO A OPERACIONES PISCÍCOLAS, SEGUIMIENTO AL REPOBLAMIENTO Y MONITOREO PESQUERO EN QUIMBO Y BETANIA </t>
  </si>
  <si>
    <t>Boundary dominated flow in low permeability reservoir with threshold pressure gradient</t>
  </si>
  <si>
    <t>Par evaluador de la revista Politécnica (Ecuador)</t>
  </si>
  <si>
    <t>Par evaluador de la revista Fuentes El reventón Energético</t>
  </si>
  <si>
    <t xml:space="preserve">1 Foro de yacimientos no convencionales "Retos y Desafíos para Colombia" </t>
  </si>
  <si>
    <t xml:space="preserve">AGUA SI Y PETROLEO TAMBIEN </t>
  </si>
  <si>
    <t xml:space="preserve">50 años de labores de la Institución Educativa Liceo Tame </t>
  </si>
  <si>
    <t xml:space="preserve">Proyección Social </t>
  </si>
  <si>
    <t>String hydraulics in oil wells</t>
  </si>
  <si>
    <t xml:space="preserve"> PHYSICOCHEMICAL AND SENSORY CHARACTERIZATION FOR DEHYDRATED PASSION FRUIT PULP SHEETS ( Passifloraedulis f. Flavicarpa)</t>
  </si>
  <si>
    <t>Physicochemical characterization and sensory evaluation of banana pulp (Musa paradisiaca) dehydrated in sheets.</t>
  </si>
  <si>
    <t>Determination of the drying variables for dehydration of banana pulp sheets (Musa paradisiaca L.)</t>
  </si>
  <si>
    <t>IDENTIFICATION AND QUANTIFICATION OF ANTHOCYANINS IN MUSCADINE GRAPES BY HPLC AND HPLC-MS</t>
  </si>
  <si>
    <t xml:space="preserve">VIII Seminario Internacional Uso Racional de Agua - USRA 2017 </t>
  </si>
  <si>
    <t>3er Seminario Nacional "Manejo Sostenible y Productivo del Suelo"</t>
  </si>
  <si>
    <t>Evaluación del rendimiento productivo del cultivo de melon, bajo modalidad de riego localizado y la influencia de siete tratamientos organicos de fertilización edafica al suelo en la finca villa labi -palermo</t>
  </si>
  <si>
    <t>Potencial de reutilización del efluente de la planta de tratamiento de aguas residuales Timaná ¿ Huila para el riego del pasto estrella (Cynodon plectostachius)</t>
  </si>
  <si>
    <t>DISEÑO DE INSTRUMENTOS DE POLÌTICA PARA LA PROMOCION DE LA RECONVERSIÓN DE USOS DEL SUELO EN ÀREAS DE ECOSISTEMAS ESTRATÈGICOS UTILIZANDO METODOLOGÌAS DE PROGRAMACIÒN MULTICRITERIO EN TIPOLOGÌAS CAMPESINAS. ESTUDIO DE CASO: CUENCA HIDROGRÁFICA DEL RÍO LAS CEIBAS, NEIVA, HUILA</t>
  </si>
  <si>
    <t>EVALUACION DE LA INTERACCION FERTIILIZACION Y RIEGO DEFICITARIO CONTROLADO SOBRE EL RENDIMIENTO Y CALIDAD DEL TOMATE ARBOL (Cyphomandra betacea Cav. Sendt ), EN UN SUELO ANDISOL DEL MUNICIPIO DE PASTO, NARIÑO, COLOMBIA</t>
  </si>
  <si>
    <t>Remoción de cromo de agua residual sintética usando biomasa fúngica</t>
  </si>
  <si>
    <t>Vigilancia y control de la calidad de aguas potables y residuales CAMBIO Evaluacion de los sitemas de tratamientos de aguas residuales de COFEMA S.A.</t>
  </si>
  <si>
    <t>VARIACIÓN DE LAS CONDICIONES HIDRÁULICAS Y MECÁNICAS, DE SUELOS Y ROCAS BLANDAS, MEDIANTE TÉCNICAS BIOINGENIERILES DE ESTABILIZACIÓN DE ÁREAS AFECTADAS POR EROSIÓN Y MOVIMIENTOS EN MASA</t>
  </si>
  <si>
    <t xml:space="preserve"> Evaluación de los recursos Suelo ¿ Agua en la Estructuración de un plan de Manejo Ambiental para la Sostenibilidad del Centro Experimental de la Universidad Surcolombiana</t>
  </si>
  <si>
    <t>Alternativas a la problemática ambiental generada por las aguas residuales de pequeñas explotaciones porcinas de la vereda el Guadal estudio caso. Núcleo escolar el gadual-Rivera-Huila</t>
  </si>
  <si>
    <t>Plan piloto de restauración ecológica de bosque seco tropical en el área de compensación ambiental de la hidroeléctrica El Quimbo</t>
  </si>
  <si>
    <t>Methods For Extraction Of Features And Discrimination Of Emergency Sirens</t>
  </si>
  <si>
    <t>Prototype of bracelet detection alarm sounds for deaf and hearing loss</t>
  </si>
  <si>
    <t>Electronic System Applied To Mass Movement Coffee In Solar Drier</t>
  </si>
  <si>
    <t>Developing Software To Analyze The Point And Fuel For Agricultural Tractors</t>
  </si>
  <si>
    <t>Prototipo de brazalete de alarma para sordos</t>
  </si>
  <si>
    <t>Prototipos</t>
  </si>
  <si>
    <t>Industrial</t>
  </si>
  <si>
    <t>Prototipo de sistema de monitoreo y riego para un invernadero en el SENA</t>
  </si>
  <si>
    <t>ANALYSIS OF THE PERFORMANCE OF MASSIVE MIMO SYSTEMS</t>
  </si>
  <si>
    <t>EFFECT OF CARBON DIOXIDE ON THE DURABILITY OF CLASS-G API CEMENTS AT RESERVOIR CONDITIONS</t>
  </si>
  <si>
    <t>PORTABLE ELECTROCARDIOGRAPH FOR DETECTING DISEASES THAT TRIGGER SUDDEN DEATH, WITH MEDICAL DIAGNOSTIC SOFTWARE APPROXIMATE WIRELESS</t>
  </si>
  <si>
    <t>Convocatoria 001. ACOMPAÑAMIENTO Y ASESORÍA ESPECIALIZADA</t>
  </si>
  <si>
    <t>Asesoría al programa ONDAS</t>
  </si>
  <si>
    <t>Comparación de métodos para estimar pérdidas localizadas en riego por goteo</t>
  </si>
  <si>
    <t>Physicochemical and sensory characterization for dehydrated passion fruit pulp sheets (Passifloraedulis f. flavicarpa)</t>
  </si>
  <si>
    <t>Revealing hidden diversity of the underestimated neotropical ichthyofauna: DNA barcoding in the recently described genus Megaleporinus (characiformes: Anostomidae)</t>
  </si>
  <si>
    <t>Propuesta metodológica para el desarrollo individual de proyectos de software</t>
  </si>
  <si>
    <t>APLICACIÓN DE GESTION Y CONTROL PARA PRESUPUESTO MOVISTAR COLOMBIA</t>
  </si>
  <si>
    <t>Desarrollo de una Aplicación para la Administración de Operaciones de un Gimnasio</t>
  </si>
  <si>
    <t>Desarrollo de un software móvil de mediación comunicativa en dirección oyente-sordo</t>
  </si>
  <si>
    <t>Sistema Monitorización Alarmas de Receptores Canales Regionales de Televisión Digital en Colombia</t>
  </si>
  <si>
    <t>Aplicativo Web para la Gestión de Mantenimiento Preventivo de Vehículos Automotores</t>
  </si>
  <si>
    <t>A SYSTEM TO OPTIMIZE GLUCOSE TESTS IN THE HOSPITALS OF HUILA DEPARTMENT IN COLOMBIA</t>
  </si>
  <si>
    <t>A PERFORMANCE EVALUATION OF THE SMAC PROTOCOL</t>
  </si>
  <si>
    <t>SOFTWARE EDUCATIVO PARALLEL PIPE FLOW 1.0</t>
  </si>
  <si>
    <t>Softwares</t>
  </si>
  <si>
    <t>Computacional</t>
  </si>
  <si>
    <t xml:space="preserve"> Evaluación preliminar de un sistema de recirculación de aguas para un prototipo implementado en la producción de tilapia roja (Oreochromis sp.)</t>
  </si>
  <si>
    <t>EFECTO DE LOS TRATAMIENTOS TERMICOS SOBRE COMPUESTOS BIOACTIVOS EN PRODUCTOS PROCESADOS DE TOMATE DE ARBOL (Cyphomandra betacea Sendt)</t>
  </si>
  <si>
    <t>Tesis de doctorado</t>
  </si>
  <si>
    <t>Estudio de la extracción de pectina de cáscaras de Cholupa (Passiflora maliformis) y evaluación del uso como coagulante para la remoción de Cromo (Cr) y Hierro (Fe) en aguas de curtiembre</t>
  </si>
  <si>
    <t>Evaluación organoléptica de un queso tipo petit suisse saborizado con dulce de fruta a base de passifloras, producidas en el departamento del Huila.</t>
  </si>
  <si>
    <t>External validation of the modified Fisher scale in the prediction of mortality and prognosis in patients with subarachnoid haemorrhage</t>
  </si>
  <si>
    <t>Predicting outcome after subarachnoid haemorrhage: Prognostic model based on admission characteristics</t>
  </si>
  <si>
    <t>Comparison of predictability of Marshall, Rotterdam and Helsinki CT scan scoring system in determining early mortality after traumatic brain injury</t>
  </si>
  <si>
    <t>Risk factors to predict mortality for patients with spontaneous subarachnoid haemorrhage</t>
  </si>
  <si>
    <t>Predicting mortality after traumatic brain injury: A prognostic model based on admission characteristics</t>
  </si>
  <si>
    <t>Elevation of the head during intensive care management in people with severe traumatic brain injury</t>
  </si>
  <si>
    <t>Caracterización de la mielitis transversa en un hospital referencia del sur colombiano</t>
  </si>
  <si>
    <t>Sarcoma histiocítico: presentación de un caso probable</t>
  </si>
  <si>
    <t>Myocarditis in viral infection of dengue in pediatrics</t>
  </si>
  <si>
    <t>Feature Binding of Common Everyday Items Is Not Affected by Age</t>
  </si>
  <si>
    <t>Desgaste profesional en residentes colombianos de cirugía: resultados de un estudio nacional</t>
  </si>
  <si>
    <t>IDENTIFICATION OF INCIDENTS CASES OF GAUCHER DISEASE IN SPLENOMEGALY AND/OR THROMBOCYTOPENIA PATIENTS IN SPECIALIZED MEDICAL SERVICES IN COLOMBIA THROUGH THE USE OF A SELECTION ALGORITHM</t>
  </si>
  <si>
    <t xml:space="preserve">
Efectividad de un programa de estimulación cognitiva a través del arte en niños con problemas de aprendizaje: un estudio piloto</t>
  </si>
  <si>
    <t>Hereditary angioedema in Neiva, Colombia</t>
  </si>
  <si>
    <t>Rapid antigen tests for dengue virus serotypes and Zika virus in patient serum</t>
  </si>
  <si>
    <t>Toma de decisiones en menores con factores de riesgo para el Trastorno Disocial de la Conducta</t>
  </si>
  <si>
    <t>Sindrome de Hamman y anorexia nerviosa: presentación de un caso y revisión de la literatura</t>
  </si>
  <si>
    <t>Caracterización clínica paraclínica y epidemiológica de los pacientes con Lupus Eritematoso Sistémico del Hospital Universitario Hernando Moncaleano Perdomo de Neiva</t>
  </si>
  <si>
    <t>Encefalitis hemorrágica por influenza A H1N1: presentación de un caso y revisión de la literatura</t>
  </si>
  <si>
    <t>LACHT association with hypoplasia of the upper airway. Clinical case</t>
  </si>
  <si>
    <t>Desigualdades en mortalidad relacionadas con características socioeconómicas en el departamento del Huila, Colombia 2009-2013</t>
  </si>
  <si>
    <t>Síndrome de Lemmel: Una causa rara de obstrucción biliar no neoplásica de la vía biliar. Presentación de un caso</t>
  </si>
  <si>
    <t>Análisis descriptivo del compromiso de órganos en niños con dengue grave en Neiva, Colombia</t>
  </si>
  <si>
    <t>19th Annual Rehabilitation Psychology Conference by the Division of Rehabilitation Psychology (Division 22) of the American Psychological Association (APA) and the American Board of Rehabilitation Psychology, Inc. (ABRP, Inc.)</t>
  </si>
  <si>
    <t xml:space="preserve"> Reflexiones sobre el Uso de Pruebas Psicométricas en el Contexto Educativo Colombiano</t>
  </si>
  <si>
    <t>Health-related quality of life and depression in a sample of Latin American adults with rheumatoid arthritis</t>
  </si>
  <si>
    <t>Multiple mediation path model of pain¿s cascading influence on physical disability in individuals with SCI from Colombia, South America</t>
  </si>
  <si>
    <t xml:space="preserve">Educando con amor: estrategias neurocognitivas y emocionales dirigidas a familias de niños con trastornos de conducta </t>
  </si>
  <si>
    <t>Sistematización (evidencia-diario de campo)</t>
  </si>
  <si>
    <t>Revisiones de literatura, marco teórico y estado del arte</t>
  </si>
  <si>
    <t xml:space="preserve"> Curso Básico: Metodología de la Investigación</t>
  </si>
  <si>
    <t>PROGRAMA TRASVERSALIDAD DE LA INVESTIGACIÓN FORMATIVA</t>
  </si>
  <si>
    <t>Estrategias Pedagógicas para el fomento a la CTI</t>
  </si>
  <si>
    <t>CURSO BÁSICO (INVESTIGACIÓN-ETICA) 2017: desde Febrero 2017 hasta Febrero 2017 
Descripción: LA CATEDRA DE LA METODOLOGIA DE LA INVESTIGACIÓN TIENE COMO OBJETIVO AFIANZAR LAS BASES PARA LA FORMACIÓN DE PROFESIONALES DE LA SALUD COMO INVETSIGADORES.</t>
  </si>
  <si>
    <t>Boletín VIPS</t>
  </si>
  <si>
    <t>Generación de Contenido Impreso</t>
  </si>
  <si>
    <t>Boletín</t>
  </si>
  <si>
    <t xml:space="preserve">5to Summit de osteoporosis AMGEN 2017 </t>
  </si>
  <si>
    <t>Perfil neuropsicológico de un grupo de adultos mayores diagnosticados con deterioro cognitivo leve</t>
  </si>
  <si>
    <t>Estimulación del potencial de aprendizaje en niños y niñas con discapacidad intelectual</t>
  </si>
  <si>
    <t>Hacer realidad un derecho: una experiencia de inclusión de alumnado con discapacidad cognitiva en una institución educativa</t>
  </si>
  <si>
    <t>Association of GWAS Top Genes With Late-Onset Alzheimer¿s Disease in Colombian Population</t>
  </si>
  <si>
    <t>Genetic Ancestry and Susceptibility to Late-Onset Alzheimer's Disease (LOAD) in the Admixed Colombian Population</t>
  </si>
  <si>
    <t>Efectos de la hipoterapia en la función motora gruesa de niños con parálisis cerebral espástica: Estudio cuasi-experimental</t>
  </si>
  <si>
    <t xml:space="preserve">DESÓRDENES DE LA COAGULACIÓN EN DENGUE GRAVE DESCRITOS POR TROMBOELASTOGRAFIA EN EL HOSPITAL UNIVERSITARIO HERNANDO MONCALEANO </t>
  </si>
  <si>
    <t>Actividades como Evaluador</t>
  </si>
  <si>
    <t xml:space="preserve">Curso de perfeccionamiento/especialización </t>
  </si>
  <si>
    <t xml:space="preserve"> COMPLICACIONES INMEDIATAS DE LA CARACTERIZACION VENOSA CENTRAL GUIADA POR ULTRASONIDO COMPARADA CON LA TECNICA DE REPAROS ANATOMICOS EN PACIENTES MENORES DE 18 AÑOS DEL HOSPITAL UNIVERSITARIO HERNANDO MONCALEANO PERDOMO DE NEIVA ENTRE JUNIO Y NOVIEMBRE DEL 2016</t>
  </si>
  <si>
    <t>Especialidad médica</t>
  </si>
  <si>
    <t>HIPONATREMIA POSTOPERATORIA EN LOS PACIENTES NEUROQUIRURGICOS DEL HOSPITAL UNIVERSITARIO DE NEIVA</t>
  </si>
  <si>
    <t>Epidemiología de la hemorragia subaracnoidea, experiencia y manejo en el sur de Colombia, en el período entre enero de 2013 y 2017</t>
  </si>
  <si>
    <t>Manejo anestésico de las pacientes con preeclampsia/eclampsia llevadas a cesárea de urgencia. Revision Sistematica de la Literatura</t>
  </si>
  <si>
    <t>Manejo de dispositivos de vía aérea en niños</t>
  </si>
  <si>
    <t>De la inducción a la reversión: tips prácticos para la anestesia general en niño</t>
  </si>
  <si>
    <t>Vía Aérea Pediátrica: ¿tan difícil como dicen?</t>
  </si>
  <si>
    <t>Cómo ventilar al niño anestesiado con las máquinas modernas?</t>
  </si>
  <si>
    <t>CURSO BASICO - METODOLOGÍA DE LA INVESTIGACION</t>
  </si>
  <si>
    <t>CURSO BÁSICO (INVESTIGACIÓN Y ÉTICA)</t>
  </si>
  <si>
    <t>Curso básico</t>
  </si>
  <si>
    <t>Complicaciones Inmediatas de la cateterización venosa central guiada por ultrasonido comparada con la técnica de reparos anatómicos en pacientes menores de 18 años del Hospital Universitario de Neiva en el periodo de junio a noviembre de 2016</t>
  </si>
  <si>
    <t xml:space="preserve">​I CONGRESO INTERNACIONAL DE VÍA AÉREA PEDIÁTRICA COLOMBIA </t>
  </si>
  <si>
    <t>Geriatric epidemiology of trauma in a hospital in Southern Colombia</t>
  </si>
  <si>
    <t xml:space="preserve">OPORTE RESPIRATORIO EN EL PACIENTE CON PATOLOGIA NEUROMUSCULAR AGUDA
Colombia, 2017, TRATADO DE VENTILACIÓN MECÁNICA, ISBN: 978-958-8813-58-5, Vol. , págs:507 - 513, Ed. Editorial Distribuna </t>
  </si>
  <si>
    <t xml:space="preserve">Otro capítulo de libro publicado </t>
  </si>
  <si>
    <t>Predicted Unfavorable Neurologic Outcome Is Overestimated by the Marshall Computed Tomography Score, Corticosteroid Randomization After Significant Head Injury (CRASH), and International Mission for Prognosis and Analysis of Clinical Trials in Traumatic Brain Injury (IMPACT) Models in Patients with</t>
  </si>
  <si>
    <t>Education in trauma: An educational alternative that promotes injury prevention</t>
  </si>
  <si>
    <t>External validation of the rotterdam computed tomography score in the prediction of mortality in severe traumatic brain injury</t>
  </si>
  <si>
    <t>Evaluación clínica y paraclínica de los pacientes con trasplante renal en 3 años de seguimiento de la Unidad de Trasplante Renal del Hospital Universitario de Neiva</t>
  </si>
  <si>
    <t>Disfunción autonómica debido a accidente escorpiónico: reporte de caso</t>
  </si>
  <si>
    <t>Caso clínico</t>
  </si>
  <si>
    <t>Factores asociados a nefrotoxicidad por polimixina B en un hospital universitario de Neiva, Colombia. 2011-2015</t>
  </si>
  <si>
    <t>Vacational research training program: A proposal of Colombian medical students</t>
  </si>
  <si>
    <t>Analisis Microbiologico en Macerados de la mosca domestica como portador de agentes microbianos en el restaurante la venada de la universidad surcolombiana en la sede central Neiva Huila</t>
  </si>
  <si>
    <t xml:space="preserve">30° Congreso Colombiano de Pediatria </t>
  </si>
  <si>
    <t xml:space="preserve">Simposio Regional de Resistencia Bacteriana </t>
  </si>
  <si>
    <t>Genetic Ancestry and Susceptibility to Late-Onset Alzheimer¿s Disease (LOAD) in the Admixed Colombian Population</t>
  </si>
  <si>
    <t>Beta-haemolytic streptococci in farmed Nile tilapia, Oreochromis niloticus, from Sullana-Piura, Peru</t>
  </si>
  <si>
    <t>Selective dysfunction of subsets of peripheral blood mononuclear cells during pediatric dengue and its relationship with clinical outcome</t>
  </si>
  <si>
    <t>Magnitude of viremia, antigenemia and infection of circulating monocytes in children with mild and severe dengue</t>
  </si>
  <si>
    <t>Levels of Circulating Tumor Necrosis Factor-α in Children with Symptomatic Dengue Evaluated by ELISA and Bead-Based Assays</t>
  </si>
  <si>
    <t xml:space="preserve">CONOCIMIENTOS Y PRÁCTICAS QUE REALIZAN LOS PACIENTES DIABÉTICOS PARA LA PREVENCIÓN DEL PIE DIABÉTICO EN LA EMPRESA SOCIAL DEL ESTADO (ESE) </t>
  </si>
  <si>
    <t xml:space="preserve">OPINIONES DE LOS ESTUDINATES DE ENFERMERÍA SOBRE LA SENTENCIA C-355 DE 2006 </t>
  </si>
  <si>
    <t xml:space="preserve">CONDICIONES Y PERSPECTIVAS COMUNITARIAS FRENTE A LA SEGURIDAD ALIMENTARIA Y NUTRICIONAL DEL RESGUARDO INDÍGENA TAMA PÁEZ LA GABRIELA. 2017. </t>
  </si>
  <si>
    <t xml:space="preserve">SEGUNDA JORNADA DE SENSIBILIZACIÓN EN LA PREVENCIÓN DEL CÁNCER EN EL HUILA. Liga contra el cáncer Seccional Huila: 40 años de compromiso social en la lucha contra el cáncer. </t>
  </si>
  <si>
    <t xml:space="preserve">Reconstrucción de los Itinerarios terapéuticos de las mujeres con cáncer de mama para la reconstrucción de los senos en la ciudad de Neiva (Huila). </t>
  </si>
  <si>
    <t>EL "CUIDADO DE SÍ" VERSUS EL "CUIDADO DEL OTRO" DURANTE LA EXPERIENCIA DEL CÁNCER DE MAMA EN MUJERES JÓVENES: UNA MIRADA DESDE LA PERSPECTIVA DE GÉNERO.</t>
  </si>
  <si>
    <t>Proyecto de proyección social: Habitos Saludables un camino hacia el Autocuidado</t>
  </si>
  <si>
    <t xml:space="preserve">CUIDADO DOMICILIARIO, SOPORTE AL CUIDADO Y AL CUIDADOR 2017 </t>
  </si>
  <si>
    <t>Creencias y prácticas de cuidado cultural de mujeres con morbilidad materna extrema</t>
  </si>
  <si>
    <t>EL "CUIDADO DE SÍ" VERSUS EL "CUIDADO DEL OTRO" DURANTE LA EXPERIENCIA DEL CÁNCER DE MAMA EN MUJERES JÓVENES: UNA MIRADA DESDE LA PERSPECTIVA DE GÉNERO</t>
  </si>
  <si>
    <t>Condiciones y perspectivas de seguridad alimentaria y nutricional del Resguardo indígena Tama paez "La Gabriela"</t>
  </si>
  <si>
    <t>Actividades de Formación</t>
  </si>
  <si>
    <t>Iniciación científica</t>
  </si>
  <si>
    <t>SEGUNDA JORNADA DE SENSIBILIZACIÓN EN LA PREVENCIÓN DEL CÁNCER EN EL HUILA. Liga contra el cáncer Seccional Huila: 40 años de compromiso social en la lucha contra el cáncer</t>
  </si>
  <si>
    <t>Participación Ciudadana en Proyectos de CTI</t>
  </si>
  <si>
    <t>Cuidado domiciliario: entrenamiento a cuidadores</t>
  </si>
  <si>
    <t xml:space="preserve"> IV CONGRESO INTERNACIONAL DE MODELOS Y TEORIAS DE ENFERMERIA en SAN GIL </t>
  </si>
  <si>
    <t>Espacios de Participación Ciudadana</t>
  </si>
  <si>
    <t xml:space="preserve"> Opiniones de los estudiantes de Enfermería sobre la Sentencia C-355 de 2006</t>
  </si>
  <si>
    <t xml:space="preserve">XXIII Coloquio Nacional de Investigación de Enfermería </t>
  </si>
  <si>
    <t xml:space="preserve">JORNADA DE ACTUALIZACIÓN EN PREVENCIÓN Y DETECCIÓN DE CÁNCER DE MAMA Y CERVIX </t>
  </si>
  <si>
    <t xml:space="preserve">CONGRESO DEL CONSEJO INTERNACIONAL DE ENFERMERAS: LAS ENFERMERAS A LA VANGUARDIA MEJORANDO LOS CUIDADOS 2017 </t>
  </si>
  <si>
    <t xml:space="preserve">11o Congreso Nacional de Medicina Crítica y Cuidado Intensivo y 2o Congreso Nacional de Enfermería crítica </t>
  </si>
  <si>
    <t xml:space="preserve">Una mirada al autocuidado del habitante de calle desde la perspectiva de Orem. IV CONGRESO INTERNACIONAL DE MODELOS Y TEORIAS DE ENFERMERIA </t>
  </si>
  <si>
    <t xml:space="preserve">Capacidad de autocuidado en personas con insuficiencia Renal Crónica fundamentada en la teoría de Orem. IV CONGRESO INTERNACIONAL DE MODELOS Y TEORIAS DE ENFERMERIA </t>
  </si>
  <si>
    <t xml:space="preserve">Una experiencia de cuidado amoroso desde la perspectiva de Watson. IV CONGRESO INTERNACIONAL DE MODELOS Y TEORIAS DE ENFERMERIA </t>
  </si>
  <si>
    <t xml:space="preserve">Incertidumbre ante el diagnóstico de Cáncer, desde la teoría de Mishel. IV CONGRESO INTERNACIONAL DE MODELOS Y TEORIAS DE ENFERMERIA </t>
  </si>
  <si>
    <t xml:space="preserve">Promoción de la donación de sangre como hábito y estilo de vida saludable en la población universitaria de la ciudad de Neiva. IV CONGRESO INTERNACIONAL DE MODELOS Y TEORIAS DE ENFERMERIA </t>
  </si>
  <si>
    <t xml:space="preserve">Escala que determine el riesgo de delirium en UCI, según modelo de Betty Neuman. IV CONGRESO INTERNACIONAL DE MODELOS Y TEORIAS DE ENFERMERIA </t>
  </si>
  <si>
    <t xml:space="preserve">Promoviendo salud para vivir - caminemos por la vida. (Experiencia pedagógica). IV CONGRESO INTERNACIONAL DE MODELOS Y TEORIAS DE ENFERMERIA </t>
  </si>
  <si>
    <t xml:space="preserve">IV CONGRESO INTERNACIONAL DE MODELOS Y TEORIAS DE ENFERMERIA </t>
  </si>
  <si>
    <t xml:space="preserve">Foro Regional de implicaciones del Modelo integral de atención en salud para Enfermería </t>
  </si>
  <si>
    <t xml:space="preserve">MANEJO DE LÍQUIDOS EN PERSONAS HOSPITALIZADAS, HEMODIALIZADAS, FUNDAMENTADAS EN OREM, TAXONOMÍA NANDA Y NIC. IV Congreso Internacional Iberoamericano de Enfermería </t>
  </si>
  <si>
    <t xml:space="preserve">IV CONGRESO INTERNACIONAL IBEROAMERICANO DE ENFERMERÍA LIDERANDO EL CAMBIO: AVANCE HACIA LA EXCELENCIA </t>
  </si>
  <si>
    <t xml:space="preserve">Suspend in the air-main the live with cronic renal fail". QUINTO CONGRESO MUNDIAL DE INVESTIGACIÓN CUALITATIVA EN SALUD </t>
  </si>
  <si>
    <t>Segundo congreso internacional. Internacionalización del currículo.</t>
  </si>
  <si>
    <t>El cuidado de enfermería: Entre la dialectica de la explicacion y la comprension</t>
  </si>
  <si>
    <t>Caminenos por la vida. Por tu salud, tu bienestar y tu felicidad. Exporecreacion 2017</t>
  </si>
  <si>
    <t>Agencia de autocuidado de la persona con enfermedad renal crónica en diálisis</t>
  </si>
  <si>
    <t>El Movimiento social del cáncer de mama como dispositivo neoliberal</t>
  </si>
  <si>
    <t>Calidad de vida de cuidadores de personas con secuelas de trastornos neurológicos</t>
  </si>
  <si>
    <t>Percepción del aborto: voces de los médicos en el Hospital de San José (Bogotá)</t>
  </si>
  <si>
    <t>Prácticas discursivas y resistencias como nuevas subjetividades femeninas en el riesgo heredado del cáncer de mama</t>
  </si>
  <si>
    <t>Perception of quality of life in caregivers of patients with dementia</t>
  </si>
  <si>
    <t>Sindrome del Lemmel: una causa rara de obstrucción biliar no neolástica dela vía biliar.</t>
  </si>
  <si>
    <t>Recurrencia y reingresos por internacion al servicio de hospitalizacionpediatria por casos de sospecha de violencia en el HUHMP en el 2016</t>
  </si>
  <si>
    <t xml:space="preserve">IV congreso internacional de modelos y teorías de enfermería "contextos de humanización en cuidados de enfermería </t>
  </si>
  <si>
    <t xml:space="preserve">Simposio Regional Surcolombiano de Trauma </t>
  </si>
  <si>
    <t>Complicaciones asociadas al trauma penetrante de esofago, experienci de 11 años en el hospital universitario de Neiva</t>
  </si>
  <si>
    <t>PRODUCCION INTELECTUAL DOCENTE - FAC.SALUD</t>
  </si>
  <si>
    <t>MOVILIDAD DE LA INVESTIGACION 2017</t>
  </si>
  <si>
    <t>La Universidad Surcolombiana orienta y lidera la formación integral, humana y crítica de profesionales e investigadores, fundamentada en conocimientos disciplinares, de las profesiones, interdisciplinares y multiculturales, mediante procesos académicos, sociales y políticos transformadores, comprometidos prioritariamente con la construcción de una nación democrática, deliberativa, participativa y en paz, soportada en el desarrollo humano, social, sostenible y sustentable en la región Surcolombiana; su accionar será orientado por la ética cívica, el diálogo multicultural, la preservación y defensa del medio ambiente y el Pensamiento Complejo, con proyección nacional e internacional</t>
  </si>
  <si>
    <t xml:space="preserve">En el año 2024, la Universidad Surcolombiana consolidará el liderazgo de los procesos de formación integral y crítica de profesionales y será vanguardia en generación de conocimientos mediante la investigación y en la formación de investigadores, que promuevan los procesos de apropiación, producción y aplicación de los conocimientos, en la construcción de una sociedad democrática, deliberativa, participativa, con el fin de que éstos contribuyan a la solución de los  problemas relevantes de la realidad regional, con proyección nacional e internacional y perspectiva de sustentabilidad ambiental, equidad, justicia, pluralismo, solidaridad y respeto por la dignidad humana.
</t>
  </si>
  <si>
    <t xml:space="preserve">
Nuestro compromiso es con la formación integral de profesionales e investigadores, buscando satisfacer las necesidades o expectativas de las partes interesadas, en pro de la mejora continua de nuestro Sistema de Gestión de Calidad contribuyendo con la interacción del sector productivo, el estado y la sociedad.</t>
  </si>
  <si>
    <t>Dado que el envejecimiento es un proceso de cambios morfo fisiológicos en el organismo que se producen a medida que un individuo avanza en edad; se obtiene como resultado limitaciones para algunas actividades, esto se manifiesta por una disminución de las funciones del cuerpo, lo cual lo hace más susceptible de contraer cualquier tipo de enfermedad. en el envejecimiento también se tiene en cuenta el estilo de vida, el género, las condiciones ambientales, sociales y económicas entre otros; todos estos factores influyen en él, retardando o acelerando dicho proceso.  Algunos de las personas mayores padecen problemas cerebro cardiovasculares como: hipertensión arterial, problemas circulatorios, infarto agudo de miocardio, y accidentes cerebrovasculares entre otros.     Es relevante el tener en cuenta como apoyo a las relaciones sociales, físicas y mentales de los viejos, un "modelo de atención a la persona mayor", siendo “el conjunto de servicios ofrecidos y utilizados para responder a las necesidades en salud que demandan los ancianos, incluyendo en ellos los factores biopsicosociales y culturales, los cuales se ven reflejados en su capacidad funcional”. (Gómez, Curcio y Gómez, 1995:267.) involucrando en este proceso a diferentes redes de apoyo que se relacionan con estos modelos de atención; desde lo familiar, se encuentran sus parientes y vecinos cercanos, y desde lo social se encuentran las instituciones pensiónales de servicio día, que pueden ser de carácter privado o estatal.  Por lo dicho anteriormente es de gran importancia el diseño, ejecución y evaluación de los programas de promoción de la salud y prevención de la enfermedad para la persona mayor.</t>
  </si>
  <si>
    <t>Debido a la caracterización social  que se tiene del habitante de la calle, el municipio de Neiva tiene la casa de apoyo al habitante de la calle  en donde se brinda un espacio de atención integral a personas en situación de calle que están en alto nivel de vulnerabilidad y riesgo, en el cual se busca el mejoramiento de su calidad de vida y la reincorporación a la sociedad como seres humanos plenos de derechos, donde se les brinda atención de lunes a viernes de 7:00 am a 6:00 pm en  calidad de internado y externado para los que requieren servicios básicos esenciales. Oportunidad especial de vinculación de la Universidad Surcolombiana a través de los programas de formación profesional para que se desarrollen procesos de enseñanza aprendizaje, investigación y proyección social.   Por lo anterior es de vital relevancia  desarrollar el proyecto hábitos saludables un camino hacia el autocuidado en esta población, basados en la atención de la población según demanda de servicios programados  y asistentes a la casa de apoyo al habitante de la calle del municipio de Neiva.</t>
  </si>
  <si>
    <t>PERÚ</t>
  </si>
  <si>
    <t xml:space="preserve">
La Oficina Asesora de Planeación presenta a la Comunidad Universitaria Surcolombiana y a la Sociedad en General,   “El Boletín Estadístico del año 2017, Preliminares del 2018-1., el cual resume en cifras las principales  actividades desarrolladas por durante estos años en nuestra Alma Mater.
El Boletín Estadístico es  una herramienta  útil como medio de información y  de consulta,  de apoyo a los procesos de acreditación, autoevaluación,  sustentar análisis, ampliar el conocimiento sobre la Universidad y como órgano de difusión.
La información contenida en el  Boletín Estadístico tiene como objetivo suministrar información actualizada sobre:
- Oferta y demanda de programas académicos de Pregrado y Postgrado, Población Estudiantil, Población Docente  y Administrativa, Proyectos de Investigación, Proyección Social , Infraestructura física, Recursos Financieros, Tecnológicos.  
La Oficina Asesora de  Planeación agradece a las diferentes  unidades académico-administrativas de la  Universidad que colaboraron en el suministro de la información y esperamos sea de utilidad para quienes la consulten.  Los comentarios e inquietudes pueden ser enviados al correo electrónico: planeaciòn@usco.edu.co.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</si>
</sst>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_-;\-* #,##0_-;_-* &quot;-&quot;_-;_-@_-"/>
    <numFmt numFmtId="165" formatCode="_-* #,##0.00_-;\-* #,##0.00_-;_-* &quot;-&quot;??_-;_-@_-"/>
    <numFmt numFmtId="166" formatCode="0.0%"/>
    <numFmt numFmtId="167" formatCode="0.0"/>
    <numFmt numFmtId="168" formatCode="#,##0.0"/>
    <numFmt numFmtId="169" formatCode="_(* #,##0_);_(* \(#,##0\);_(* &quot;-&quot;??_);_(@_)"/>
    <numFmt numFmtId="170" formatCode="#,##0;[Red]#,##0"/>
    <numFmt numFmtId="171" formatCode="#,##0_ ;[Red]\-#,##0\ "/>
    <numFmt numFmtId="172" formatCode="_-* #,##0.00\ _€_-;\-* #,##0.00\ _€_-;_-* &quot;-&quot;??\ _€_-;_-@_-"/>
  </numFmts>
  <fonts count="136" x14ac:knownFonts="1">
    <font>
      <sz val="11"/>
      <color theme="1"/>
      <name val="Calibri"/>
      <family val="2"/>
      <scheme val="minor"/>
    </font>
    <font>
      <sz val="10"/>
      <color theme="1"/>
      <name val="Calibri"/>
      <family val="2"/>
      <scheme val="minor"/>
    </font>
    <font>
      <b/>
      <sz val="16"/>
      <name val="Calibri"/>
      <family val="2"/>
      <scheme val="minor"/>
    </font>
    <font>
      <b/>
      <sz val="10"/>
      <name val="Calibri"/>
      <family val="2"/>
      <scheme val="minor"/>
    </font>
    <font>
      <u/>
      <sz val="11"/>
      <color theme="10"/>
      <name val="Calibri"/>
      <family val="2"/>
      <scheme val="minor"/>
    </font>
    <font>
      <b/>
      <sz val="12"/>
      <name val="Calibri"/>
      <family val="2"/>
      <scheme val="minor"/>
    </font>
    <font>
      <b/>
      <sz val="12"/>
      <color rgb="FFE1D9B9"/>
      <name val="Calibri"/>
      <family val="2"/>
      <scheme val="minor"/>
    </font>
    <font>
      <sz val="12"/>
      <color theme="1"/>
      <name val="Calibri"/>
      <family val="2"/>
      <scheme val="minor"/>
    </font>
    <font>
      <sz val="14"/>
      <color theme="1"/>
      <name val="Times New Roman"/>
      <family val="1"/>
    </font>
    <font>
      <b/>
      <sz val="14"/>
      <color rgb="FFE1D9B9"/>
      <name val="Calibri"/>
      <family val="2"/>
      <scheme val="minor"/>
    </font>
    <font>
      <b/>
      <sz val="11"/>
      <color theme="1"/>
      <name val="Calibri"/>
      <family val="2"/>
      <scheme val="minor"/>
    </font>
    <font>
      <b/>
      <sz val="8"/>
      <name val="Calibri"/>
      <family val="2"/>
      <scheme val="minor"/>
    </font>
    <font>
      <b/>
      <sz val="12"/>
      <color theme="1"/>
      <name val="Calibri"/>
      <family val="2"/>
      <scheme val="minor"/>
    </font>
    <font>
      <sz val="10"/>
      <name val="Arial"/>
      <family val="2"/>
    </font>
    <font>
      <sz val="14"/>
      <color theme="1"/>
      <name val="Calibri"/>
      <family val="2"/>
      <scheme val="minor"/>
    </font>
    <font>
      <sz val="8"/>
      <color theme="1"/>
      <name val="Arial"/>
      <family val="2"/>
    </font>
    <font>
      <sz val="8"/>
      <color indexed="8"/>
      <name val="Calibri"/>
      <family val="2"/>
      <scheme val="minor"/>
    </font>
    <font>
      <sz val="8"/>
      <color theme="1"/>
      <name val="Calibri"/>
      <family val="2"/>
      <scheme val="minor"/>
    </font>
    <font>
      <b/>
      <sz val="8"/>
      <color theme="1"/>
      <name val="Calibri"/>
      <family val="2"/>
      <scheme val="minor"/>
    </font>
    <font>
      <sz val="11"/>
      <color indexed="8"/>
      <name val="Calibri"/>
      <family val="2"/>
      <charset val="1"/>
    </font>
    <font>
      <sz val="9"/>
      <name val="Calibri"/>
      <family val="2"/>
      <scheme val="minor"/>
    </font>
    <font>
      <b/>
      <sz val="12"/>
      <color indexed="8"/>
      <name val="Calibri"/>
      <family val="2"/>
      <scheme val="minor"/>
    </font>
    <font>
      <sz val="11"/>
      <color theme="1"/>
      <name val="Calibri"/>
      <family val="2"/>
      <scheme val="minor"/>
    </font>
    <font>
      <b/>
      <sz val="11"/>
      <name val="Calibri"/>
      <family val="2"/>
      <scheme val="minor"/>
    </font>
    <font>
      <sz val="8"/>
      <name val="Calibri"/>
      <family val="2"/>
      <scheme val="minor"/>
    </font>
    <font>
      <sz val="16"/>
      <color theme="1"/>
      <name val="Calibri"/>
      <family val="2"/>
      <scheme val="minor"/>
    </font>
    <font>
      <sz val="11"/>
      <color theme="0"/>
      <name val="Calibri"/>
      <family val="2"/>
      <scheme val="minor"/>
    </font>
    <font>
      <sz val="12"/>
      <color rgb="FFE1D9B9"/>
      <name val="Calibri"/>
      <family val="2"/>
      <scheme val="minor"/>
    </font>
    <font>
      <sz val="14"/>
      <color rgb="FFE1D9B9"/>
      <name val="Calibri"/>
      <family val="2"/>
      <scheme val="minor"/>
    </font>
    <font>
      <b/>
      <sz val="8"/>
      <color rgb="FFE1D9B9"/>
      <name val="Calibri"/>
      <family val="2"/>
      <scheme val="minor"/>
    </font>
    <font>
      <b/>
      <sz val="10"/>
      <color theme="1"/>
      <name val="Arial"/>
      <family val="2"/>
    </font>
    <font>
      <b/>
      <sz val="12"/>
      <color theme="1"/>
      <name val="Arial"/>
      <family val="2"/>
    </font>
    <font>
      <sz val="12"/>
      <name val="Calibri"/>
      <family val="2"/>
      <scheme val="minor"/>
    </font>
    <font>
      <i/>
      <sz val="11"/>
      <color theme="1"/>
      <name val="Calibri"/>
      <family val="2"/>
      <scheme val="minor"/>
    </font>
    <font>
      <b/>
      <sz val="11"/>
      <color theme="0"/>
      <name val="Calibri"/>
      <family val="2"/>
      <scheme val="minor"/>
    </font>
    <font>
      <b/>
      <sz val="12"/>
      <color theme="0"/>
      <name val="Calibri"/>
      <family val="2"/>
      <scheme val="minor"/>
    </font>
    <font>
      <sz val="12"/>
      <color theme="0"/>
      <name val="Calibri"/>
      <family val="2"/>
      <scheme val="minor"/>
    </font>
    <font>
      <b/>
      <sz val="16"/>
      <color theme="1"/>
      <name val="Calibri"/>
      <family val="2"/>
      <scheme val="minor"/>
    </font>
    <font>
      <b/>
      <sz val="14"/>
      <color theme="1"/>
      <name val="Calibri"/>
      <family val="2"/>
      <scheme val="minor"/>
    </font>
    <font>
      <sz val="11"/>
      <name val="Calibri"/>
      <family val="2"/>
      <scheme val="minor"/>
    </font>
    <font>
      <sz val="10"/>
      <name val="Arial"/>
    </font>
    <font>
      <u/>
      <sz val="10"/>
      <color indexed="12"/>
      <name val="Arial"/>
      <family val="2"/>
    </font>
    <font>
      <sz val="11"/>
      <color rgb="FFFF0000"/>
      <name val="Calibri"/>
      <family val="2"/>
      <scheme val="minor"/>
    </font>
    <font>
      <sz val="12"/>
      <name val="Times New Roman"/>
      <family val="1"/>
    </font>
    <font>
      <sz val="12"/>
      <color rgb="FF000000"/>
      <name val="Times New Roman"/>
      <family val="1"/>
    </font>
    <font>
      <sz val="12"/>
      <color rgb="FF000000"/>
      <name val="Calibri"/>
      <family val="2"/>
      <scheme val="minor"/>
    </font>
    <font>
      <b/>
      <sz val="12"/>
      <color rgb="FFE7E1C7"/>
      <name val="Calibri"/>
      <family val="2"/>
      <scheme val="minor"/>
    </font>
    <font>
      <b/>
      <sz val="12"/>
      <color rgb="FF000000"/>
      <name val="Calibri"/>
      <family val="2"/>
      <scheme val="minor"/>
    </font>
    <font>
      <sz val="8"/>
      <color rgb="FF000000"/>
      <name val="Calibri"/>
      <family val="2"/>
      <scheme val="minor"/>
    </font>
    <font>
      <b/>
      <sz val="18"/>
      <color rgb="FFE1D9B9"/>
      <name val="Calibri"/>
      <family val="2"/>
      <scheme val="minor"/>
    </font>
    <font>
      <sz val="12"/>
      <color indexed="8"/>
      <name val="Calibri"/>
      <family val="2"/>
      <scheme val="minor"/>
    </font>
    <font>
      <sz val="10"/>
      <name val="Arial"/>
      <family val="2"/>
      <charset val="1"/>
    </font>
    <font>
      <sz val="9"/>
      <name val="Arial"/>
      <family val="2"/>
      <charset val="1"/>
    </font>
    <font>
      <sz val="8"/>
      <name val="Arial"/>
      <family val="2"/>
      <charset val="1"/>
    </font>
    <font>
      <b/>
      <sz val="11"/>
      <color rgb="FF000000"/>
      <name val="Calibri"/>
      <family val="2"/>
      <scheme val="minor"/>
    </font>
    <font>
      <b/>
      <sz val="10"/>
      <color rgb="FF000000"/>
      <name val="Calibri"/>
      <family val="2"/>
      <scheme val="minor"/>
    </font>
    <font>
      <sz val="10"/>
      <color rgb="FF000000"/>
      <name val="Calibri"/>
      <family val="2"/>
      <scheme val="minor"/>
    </font>
    <font>
      <b/>
      <sz val="16"/>
      <color rgb="FF000000"/>
      <name val="Calibri"/>
      <family val="2"/>
      <scheme val="minor"/>
    </font>
    <font>
      <sz val="11"/>
      <color rgb="FF000000"/>
      <name val="Calibri"/>
      <family val="2"/>
      <scheme val="minor"/>
    </font>
    <font>
      <sz val="10"/>
      <name val="Calibri"/>
      <family val="2"/>
      <scheme val="minor"/>
    </font>
    <font>
      <b/>
      <sz val="10"/>
      <name val="Arial"/>
      <family val="2"/>
      <charset val="1"/>
    </font>
    <font>
      <b/>
      <sz val="10"/>
      <name val="Arial"/>
      <family val="2"/>
    </font>
    <font>
      <b/>
      <sz val="12"/>
      <color rgb="FF000000"/>
      <name val="Calibri"/>
    </font>
    <font>
      <sz val="12"/>
      <color rgb="FF000000"/>
      <name val="Calibri"/>
    </font>
    <font>
      <sz val="11"/>
      <color rgb="FF000000"/>
      <name val="Calibri"/>
    </font>
    <font>
      <b/>
      <sz val="12"/>
      <color rgb="FF000000"/>
      <name val="Calibri"/>
      <family val="2"/>
    </font>
    <font>
      <sz val="12"/>
      <color rgb="FF000000"/>
      <name val="Calibri"/>
      <family val="2"/>
    </font>
    <font>
      <sz val="9"/>
      <color theme="1"/>
      <name val="Arial"/>
      <family val="2"/>
    </font>
    <font>
      <sz val="9"/>
      <color rgb="FF00B050"/>
      <name val="Arial"/>
      <family val="2"/>
    </font>
    <font>
      <sz val="9"/>
      <name val="Arial"/>
      <family val="2"/>
    </font>
    <font>
      <sz val="11"/>
      <color rgb="FF000000"/>
      <name val="Arial"/>
      <family val="2"/>
    </font>
    <font>
      <b/>
      <sz val="12"/>
      <name val="Arial"/>
      <family val="2"/>
    </font>
    <font>
      <sz val="10"/>
      <color theme="1"/>
      <name val="Arial"/>
      <family val="2"/>
    </font>
    <font>
      <b/>
      <sz val="8"/>
      <color indexed="8"/>
      <name val="Times New Roman"/>
      <family val="1"/>
    </font>
    <font>
      <i/>
      <sz val="12"/>
      <name val="Times New Roman"/>
      <family val="1"/>
    </font>
    <font>
      <sz val="11"/>
      <color indexed="8"/>
      <name val="Arial"/>
      <family val="2"/>
    </font>
    <font>
      <i/>
      <sz val="10"/>
      <color theme="1"/>
      <name val="Arial"/>
      <family val="2"/>
    </font>
    <font>
      <b/>
      <sz val="8"/>
      <color theme="1"/>
      <name val="Arial"/>
      <family val="2"/>
    </font>
    <font>
      <b/>
      <sz val="11"/>
      <color theme="1"/>
      <name val="Arial"/>
      <family val="2"/>
    </font>
    <font>
      <sz val="11"/>
      <color theme="1"/>
      <name val="Arial"/>
      <family val="2"/>
    </font>
    <font>
      <b/>
      <sz val="12"/>
      <color rgb="FF000000"/>
      <name val="Arial"/>
      <family val="2"/>
    </font>
    <font>
      <sz val="12"/>
      <color rgb="FF000000"/>
      <name val="Arial"/>
      <family val="2"/>
    </font>
    <font>
      <b/>
      <sz val="4"/>
      <color theme="1"/>
      <name val="Arial"/>
      <family val="2"/>
    </font>
    <font>
      <b/>
      <sz val="16"/>
      <color theme="0"/>
      <name val="Calibri"/>
      <family val="2"/>
      <scheme val="minor"/>
    </font>
    <font>
      <sz val="10"/>
      <color theme="0"/>
      <name val="Calibri"/>
      <family val="2"/>
      <scheme val="minor"/>
    </font>
    <font>
      <sz val="12"/>
      <color theme="1"/>
      <name val="Times New Roman"/>
      <family val="1"/>
    </font>
    <font>
      <b/>
      <sz val="14"/>
      <color theme="0"/>
      <name val="Calibri"/>
      <family val="2"/>
      <scheme val="minor"/>
    </font>
    <font>
      <b/>
      <sz val="14"/>
      <color theme="0"/>
      <name val="Arial"/>
      <family val="2"/>
    </font>
    <font>
      <b/>
      <i/>
      <sz val="12"/>
      <color theme="0"/>
      <name val="Calibri"/>
      <family val="2"/>
      <scheme val="minor"/>
    </font>
    <font>
      <b/>
      <i/>
      <sz val="14"/>
      <color theme="0"/>
      <name val="Calibri"/>
      <family val="2"/>
      <scheme val="minor"/>
    </font>
    <font>
      <sz val="14"/>
      <color theme="0"/>
      <name val="Calibri"/>
      <family val="2"/>
      <scheme val="minor"/>
    </font>
    <font>
      <b/>
      <sz val="8"/>
      <color theme="0"/>
      <name val="Calibri"/>
      <family val="2"/>
      <scheme val="minor"/>
    </font>
    <font>
      <b/>
      <sz val="10"/>
      <color theme="0"/>
      <name val="Arial"/>
      <family val="2"/>
    </font>
    <font>
      <b/>
      <sz val="12"/>
      <color theme="0"/>
      <name val="Arial"/>
      <family val="2"/>
    </font>
    <font>
      <b/>
      <sz val="18"/>
      <color theme="0"/>
      <name val="Calibri"/>
      <family val="2"/>
      <scheme val="minor"/>
    </font>
    <font>
      <sz val="16"/>
      <color theme="0"/>
      <name val="Calibri"/>
      <family val="2"/>
      <scheme val="minor"/>
    </font>
    <font>
      <b/>
      <sz val="11"/>
      <color theme="0"/>
      <name val="Arial"/>
      <family val="2"/>
      <charset val="1"/>
    </font>
    <font>
      <sz val="12"/>
      <name val="Arial"/>
      <family val="2"/>
    </font>
    <font>
      <b/>
      <sz val="12"/>
      <color theme="0"/>
      <name val="Calibri"/>
      <family val="2"/>
    </font>
    <font>
      <b/>
      <sz val="9"/>
      <color theme="0"/>
      <name val="Arial"/>
      <family val="2"/>
    </font>
    <font>
      <sz val="11"/>
      <color rgb="FF000000"/>
      <name val="Calibri"/>
      <family val="2"/>
    </font>
    <font>
      <b/>
      <sz val="14"/>
      <color theme="0"/>
      <name val="Calibri"/>
      <family val="2"/>
    </font>
    <font>
      <b/>
      <sz val="12"/>
      <name val="Calibri"/>
      <family val="2"/>
    </font>
    <font>
      <b/>
      <sz val="14"/>
      <color rgb="FF000000"/>
      <name val="Calibri"/>
      <family val="2"/>
    </font>
    <font>
      <sz val="14"/>
      <color theme="0"/>
      <name val="Calibri"/>
      <family val="2"/>
    </font>
    <font>
      <b/>
      <sz val="16"/>
      <color theme="0"/>
      <name val="Calibri"/>
      <family val="2"/>
    </font>
    <font>
      <sz val="16"/>
      <color theme="0"/>
      <name val="Calibri"/>
      <family val="2"/>
    </font>
    <font>
      <sz val="6"/>
      <color indexed="8"/>
      <name val="Calibri"/>
      <family val="2"/>
      <scheme val="minor"/>
    </font>
    <font>
      <sz val="12"/>
      <color rgb="FF00B050"/>
      <name val="Calibri"/>
      <family val="2"/>
      <scheme val="minor"/>
    </font>
    <font>
      <sz val="18"/>
      <color indexed="8"/>
      <name val="Calibri"/>
      <family val="2"/>
      <scheme val="minor"/>
    </font>
    <font>
      <i/>
      <sz val="12"/>
      <color theme="1"/>
      <name val="Calibri"/>
      <family val="2"/>
      <scheme val="minor"/>
    </font>
    <font>
      <b/>
      <i/>
      <sz val="12"/>
      <color theme="1"/>
      <name val="Calibri"/>
      <family val="2"/>
      <scheme val="minor"/>
    </font>
    <font>
      <b/>
      <sz val="24"/>
      <color theme="1" tint="0.14999847407452621"/>
      <name val="Calibri"/>
      <family val="2"/>
      <scheme val="minor"/>
    </font>
    <font>
      <i/>
      <sz val="18"/>
      <color theme="1" tint="0.14999847407452621"/>
      <name val="Calibri"/>
      <family val="2"/>
      <scheme val="minor"/>
    </font>
    <font>
      <sz val="10"/>
      <name val="Times New Roman"/>
      <family val="1"/>
    </font>
    <font>
      <sz val="11"/>
      <name val="Calibri"/>
      <family val="2"/>
    </font>
    <font>
      <sz val="10"/>
      <name val="Calibri"/>
      <family val="2"/>
    </font>
    <font>
      <b/>
      <sz val="16"/>
      <color rgb="FF8D191D"/>
      <name val="Calibri"/>
      <family val="2"/>
      <scheme val="minor"/>
    </font>
    <font>
      <b/>
      <sz val="10"/>
      <color theme="0"/>
      <name val="Calibri"/>
      <family val="2"/>
      <scheme val="minor"/>
    </font>
    <font>
      <sz val="20"/>
      <color theme="0"/>
      <name val="Calibri"/>
      <family val="2"/>
    </font>
    <font>
      <b/>
      <sz val="10"/>
      <color theme="1"/>
      <name val="Calibri"/>
      <family val="2"/>
      <scheme val="minor"/>
    </font>
    <font>
      <sz val="8"/>
      <color theme="0"/>
      <name val="Calibri"/>
      <family val="2"/>
      <scheme val="minor"/>
    </font>
    <font>
      <sz val="11"/>
      <color rgb="FF8D191D"/>
      <name val="Calibri"/>
      <family val="2"/>
      <scheme val="minor"/>
    </font>
    <font>
      <b/>
      <sz val="11"/>
      <color rgb="FFE1D9B9"/>
      <name val="Calibri"/>
      <family val="2"/>
      <scheme val="minor"/>
    </font>
    <font>
      <b/>
      <sz val="14"/>
      <color rgb="FFE1D9B9"/>
      <name val="Arial"/>
      <family val="2"/>
    </font>
    <font>
      <b/>
      <sz val="12"/>
      <color rgb="FFE1D9B9"/>
      <name val="Arial"/>
      <family val="2"/>
    </font>
    <font>
      <b/>
      <sz val="8"/>
      <color rgb="FFFF0000"/>
      <name val="Calibri"/>
      <family val="2"/>
      <scheme val="minor"/>
    </font>
    <font>
      <sz val="10"/>
      <color indexed="8"/>
      <name val="Arial"/>
      <family val="2"/>
      <charset val="1"/>
    </font>
    <font>
      <sz val="12"/>
      <name val="Calibri"/>
      <family val="2"/>
    </font>
    <font>
      <sz val="9"/>
      <color rgb="FF000000"/>
      <name val="Arial"/>
      <family val="2"/>
    </font>
    <font>
      <sz val="11"/>
      <color indexed="8"/>
      <name val="Calibri"/>
      <family val="2"/>
      <scheme val="minor"/>
    </font>
    <font>
      <sz val="11"/>
      <color rgb="FF9C6500"/>
      <name val="Calibri"/>
      <family val="2"/>
      <scheme val="minor"/>
    </font>
    <font>
      <sz val="10"/>
      <color rgb="FF000000"/>
      <name val="Arial"/>
      <family val="2"/>
    </font>
    <font>
      <sz val="14"/>
      <name val="Calibri"/>
      <family val="2"/>
      <scheme val="minor"/>
    </font>
    <font>
      <sz val="12"/>
      <color rgb="FFFF0000"/>
      <name val="Calibri"/>
      <family val="2"/>
      <scheme val="minor"/>
    </font>
    <font>
      <sz val="9"/>
      <color theme="1"/>
      <name val="Calibri"/>
      <family val="2"/>
      <scheme val="minor"/>
    </font>
  </fonts>
  <fills count="27">
    <fill>
      <patternFill patternType="none"/>
    </fill>
    <fill>
      <patternFill patternType="gray125"/>
    </fill>
    <fill>
      <patternFill patternType="solid">
        <fgColor rgb="FF8D191D"/>
        <bgColor indexed="64"/>
      </patternFill>
    </fill>
    <fill>
      <patternFill patternType="solid">
        <fgColor rgb="FFE1D9B9"/>
        <bgColor indexed="64"/>
      </patternFill>
    </fill>
    <fill>
      <patternFill patternType="solid">
        <fgColor rgb="FF8D191D"/>
        <bgColor indexed="31"/>
      </patternFill>
    </fill>
    <fill>
      <patternFill patternType="solid">
        <fgColor rgb="FFE1D9B9"/>
        <bgColor indexed="26"/>
      </patternFill>
    </fill>
    <fill>
      <patternFill patternType="solid">
        <fgColor rgb="FF8D191D"/>
        <bgColor indexed="26"/>
      </patternFill>
    </fill>
    <fill>
      <patternFill patternType="solid">
        <fgColor rgb="FFE7E1C7"/>
        <bgColor indexed="64"/>
      </patternFill>
    </fill>
    <fill>
      <patternFill patternType="solid">
        <fgColor rgb="FF8D191D"/>
        <bgColor indexed="22"/>
      </patternFill>
    </fill>
    <fill>
      <patternFill patternType="solid">
        <fgColor rgb="FF8D191D"/>
        <bgColor indexed="35"/>
      </patternFill>
    </fill>
    <fill>
      <patternFill patternType="solid">
        <fgColor rgb="FFE1D9B9"/>
        <bgColor indexed="22"/>
      </patternFill>
    </fill>
    <fill>
      <patternFill patternType="solid">
        <fgColor rgb="FFE1D9B9"/>
        <bgColor rgb="FF99CCFF"/>
      </patternFill>
    </fill>
    <fill>
      <patternFill patternType="solid">
        <fgColor rgb="FF8D191D"/>
        <bgColor rgb="FFC0C0C0"/>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bgColor indexed="64"/>
      </patternFill>
    </fill>
    <fill>
      <patternFill patternType="solid">
        <fgColor theme="3" tint="0.59999389629810485"/>
        <bgColor indexed="64"/>
      </patternFill>
    </fill>
    <fill>
      <patternFill patternType="solid">
        <fgColor theme="9"/>
        <bgColor indexed="64"/>
      </patternFill>
    </fill>
    <fill>
      <patternFill patternType="solid">
        <fgColor theme="9" tint="0.79998168889431442"/>
        <bgColor indexed="64"/>
      </patternFill>
    </fill>
  </fills>
  <borders count="17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64"/>
      </top>
      <bottom/>
      <diagonal/>
    </border>
    <border>
      <left style="medium">
        <color indexed="64"/>
      </left>
      <right style="thin">
        <color indexed="8"/>
      </right>
      <top style="medium">
        <color indexed="64"/>
      </top>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right style="medium">
        <color indexed="64"/>
      </right>
      <top style="medium">
        <color indexed="64"/>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thin">
        <color indexed="8"/>
      </top>
      <bottom style="medium">
        <color indexed="64"/>
      </bottom>
      <diagonal/>
    </border>
    <border>
      <left style="medium">
        <color indexed="64"/>
      </left>
      <right style="thin">
        <color indexed="8"/>
      </right>
      <top/>
      <bottom style="medium">
        <color indexed="64"/>
      </bottom>
      <diagonal/>
    </border>
    <border>
      <left style="thin">
        <color rgb="FF000000"/>
      </left>
      <right style="thin">
        <color rgb="FF000000"/>
      </right>
      <top/>
      <bottom style="thin">
        <color rgb="FF000000"/>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bottom style="thin">
        <color indexed="8"/>
      </bottom>
      <diagonal/>
    </border>
    <border>
      <left style="thin">
        <color rgb="FF000000"/>
      </left>
      <right style="medium">
        <color indexed="64"/>
      </right>
      <top style="thin">
        <color rgb="FF000000"/>
      </top>
      <bottom style="thin">
        <color rgb="FF000000"/>
      </bottom>
      <diagonal/>
    </border>
    <border>
      <left style="thin">
        <color indexed="8"/>
      </left>
      <right/>
      <top style="thin">
        <color indexed="8"/>
      </top>
      <bottom style="medium">
        <color indexed="64"/>
      </bottom>
      <diagonal/>
    </border>
    <border>
      <left style="thin">
        <color indexed="8"/>
      </left>
      <right style="medium">
        <color indexed="64"/>
      </right>
      <top/>
      <bottom style="thin">
        <color indexed="8"/>
      </bottom>
      <diagonal/>
    </border>
    <border>
      <left style="thin">
        <color indexed="8"/>
      </left>
      <right/>
      <top/>
      <bottom style="medium">
        <color indexed="64"/>
      </bottom>
      <diagonal/>
    </border>
    <border>
      <left style="thin">
        <color indexed="64"/>
      </left>
      <right/>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indexed="8"/>
      </right>
      <top/>
      <bottom style="medium">
        <color indexed="64"/>
      </bottom>
      <diagonal/>
    </border>
    <border>
      <left/>
      <right style="thin">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rgb="FF000000"/>
      </right>
      <top style="thin">
        <color rgb="FF000000"/>
      </top>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indexed="64"/>
      </top>
      <bottom style="thin">
        <color rgb="FF000000"/>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right/>
      <top/>
      <bottom style="thin">
        <color indexed="8"/>
      </bottom>
      <diagonal/>
    </border>
    <border>
      <left/>
      <right/>
      <top style="thin">
        <color indexed="8"/>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64"/>
      </right>
      <top style="medium">
        <color indexed="64"/>
      </top>
      <bottom style="thin">
        <color indexed="8"/>
      </bottom>
      <diagonal/>
    </border>
    <border>
      <left style="thin">
        <color indexed="64"/>
      </left>
      <right/>
      <top style="medium">
        <color indexed="64"/>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top style="medium">
        <color indexed="64"/>
      </top>
      <bottom/>
      <diagonal/>
    </border>
    <border>
      <left style="thin">
        <color indexed="64"/>
      </left>
      <right style="thin">
        <color rgb="FF000000"/>
      </right>
      <top style="medium">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right style="thin">
        <color indexed="64"/>
      </right>
      <top/>
      <bottom style="thin">
        <color indexed="8"/>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style="thin">
        <color rgb="FF000000"/>
      </left>
      <right/>
      <top style="thin">
        <color rgb="FF000000"/>
      </top>
      <bottom/>
      <diagonal/>
    </border>
    <border>
      <left style="thin">
        <color indexed="8"/>
      </left>
      <right style="thin">
        <color indexed="8"/>
      </right>
      <top style="thin">
        <color indexed="64"/>
      </top>
      <bottom style="thin">
        <color indexed="64"/>
      </bottom>
      <diagonal/>
    </border>
    <border>
      <left style="medium">
        <color indexed="64"/>
      </left>
      <right/>
      <top style="thin">
        <color indexed="64"/>
      </top>
      <bottom/>
      <diagonal/>
    </border>
    <border>
      <left style="thin">
        <color indexed="64"/>
      </left>
      <right style="thin">
        <color rgb="FF000000"/>
      </right>
      <top style="thin">
        <color rgb="FF000000"/>
      </top>
      <bottom/>
      <diagonal/>
    </border>
    <border>
      <left style="thin">
        <color indexed="64"/>
      </left>
      <right style="thin">
        <color indexed="64"/>
      </right>
      <top style="medium">
        <color indexed="64"/>
      </top>
      <bottom/>
      <diagonal/>
    </border>
    <border>
      <left/>
      <right style="thin">
        <color indexed="64"/>
      </right>
      <top style="thin">
        <color indexed="8"/>
      </top>
      <bottom/>
      <diagonal/>
    </border>
    <border>
      <left style="thin">
        <color indexed="8"/>
      </left>
      <right/>
      <top/>
      <bottom/>
      <diagonal/>
    </border>
    <border>
      <left style="thin">
        <color indexed="8"/>
      </left>
      <right style="thin">
        <color indexed="8"/>
      </right>
      <top/>
      <bottom/>
      <diagonal/>
    </border>
    <border>
      <left style="thin">
        <color indexed="64"/>
      </left>
      <right/>
      <top style="medium">
        <color indexed="64"/>
      </top>
      <bottom style="medium">
        <color indexed="64"/>
      </bottom>
      <diagonal/>
    </border>
    <border>
      <left/>
      <right/>
      <top style="medium">
        <color indexed="64"/>
      </top>
      <bottom style="thin">
        <color indexed="8"/>
      </bottom>
      <diagonal/>
    </border>
    <border>
      <left style="medium">
        <color indexed="64"/>
      </left>
      <right/>
      <top style="medium">
        <color indexed="64"/>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41">
    <xf numFmtId="0" fontId="0" fillId="0" borderId="0"/>
    <xf numFmtId="0" fontId="4" fillId="0" borderId="0" applyNumberFormat="0" applyFill="0" applyBorder="0" applyAlignment="0" applyProtection="0"/>
    <xf numFmtId="0" fontId="13" fillId="0" borderId="0"/>
    <xf numFmtId="0" fontId="19" fillId="0" borderId="0"/>
    <xf numFmtId="9" fontId="22"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0" fontId="41" fillId="0" borderId="0" applyNumberFormat="0" applyFill="0" applyBorder="0" applyAlignment="0" applyProtection="0"/>
    <xf numFmtId="165" fontId="40" fillId="0" borderId="0" applyFill="0" applyBorder="0" applyAlignment="0" applyProtection="0"/>
    <xf numFmtId="0" fontId="22" fillId="0" borderId="0"/>
    <xf numFmtId="0" fontId="75" fillId="0" borderId="0"/>
    <xf numFmtId="165" fontId="22" fillId="0" borderId="0" applyFont="0" applyFill="0" applyBorder="0" applyAlignment="0" applyProtection="0"/>
    <xf numFmtId="165" fontId="13" fillId="0" borderId="0" applyFill="0" applyBorder="0" applyAlignment="0" applyProtection="0"/>
    <xf numFmtId="43" fontId="22" fillId="0" borderId="0" applyFont="0" applyFill="0" applyBorder="0" applyAlignment="0" applyProtection="0"/>
    <xf numFmtId="0" fontId="13" fillId="0" borderId="0"/>
    <xf numFmtId="172" fontId="22" fillId="0" borderId="0" applyFont="0" applyFill="0" applyBorder="0" applyAlignment="0" applyProtection="0"/>
    <xf numFmtId="0" fontId="51" fillId="0" borderId="0"/>
    <xf numFmtId="0" fontId="13" fillId="0" borderId="0"/>
    <xf numFmtId="43" fontId="13" fillId="0" borderId="0" applyFill="0" applyBorder="0" applyAlignment="0" applyProtection="0"/>
    <xf numFmtId="43"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0" fontId="130" fillId="0" borderId="0"/>
    <xf numFmtId="0" fontId="131" fillId="18" borderId="0" applyNumberFormat="0" applyBorder="0" applyAlignment="0" applyProtection="0"/>
    <xf numFmtId="0" fontId="22" fillId="0" borderId="0"/>
    <xf numFmtId="0" fontId="132" fillId="0" borderId="0"/>
    <xf numFmtId="0" fontId="22" fillId="0" borderId="0"/>
    <xf numFmtId="9" fontId="22"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cellStyleXfs>
  <cellXfs count="2475">
    <xf numFmtId="0" fontId="0" fillId="0" borderId="0" xfId="0"/>
    <xf numFmtId="0" fontId="0" fillId="0" borderId="0" xfId="0" applyFont="1" applyBorder="1"/>
    <xf numFmtId="0" fontId="0" fillId="0" borderId="0" xfId="0" applyFont="1" applyBorder="1" applyAlignment="1"/>
    <xf numFmtId="0" fontId="7" fillId="0" borderId="0" xfId="0" applyFont="1" applyFill="1" applyBorder="1"/>
    <xf numFmtId="0" fontId="0" fillId="0" borderId="0" xfId="0" applyFont="1" applyFill="1" applyBorder="1"/>
    <xf numFmtId="0" fontId="0" fillId="0" borderId="0" xfId="0" applyFont="1" applyFill="1" applyBorder="1" applyAlignment="1">
      <alignment horizontal="left" vertical="top"/>
    </xf>
    <xf numFmtId="0" fontId="0" fillId="0" borderId="0" xfId="0" applyFont="1" applyBorder="1" applyAlignment="1">
      <alignment horizontal="left" vertical="top"/>
    </xf>
    <xf numFmtId="0" fontId="11" fillId="0" borderId="0" xfId="0" applyFont="1" applyFill="1" applyBorder="1" applyAlignment="1">
      <alignment horizontal="left"/>
    </xf>
    <xf numFmtId="0" fontId="12" fillId="0" borderId="0" xfId="0" applyFont="1" applyFill="1" applyBorder="1"/>
    <xf numFmtId="0" fontId="7" fillId="0" borderId="0" xfId="0" applyFont="1" applyFill="1" applyBorder="1" applyAlignment="1">
      <alignment horizontal="left" vertical="top"/>
    </xf>
    <xf numFmtId="0" fontId="7" fillId="0" borderId="0" xfId="0" applyFont="1" applyBorder="1"/>
    <xf numFmtId="0" fontId="7" fillId="0" borderId="0" xfId="0" applyFont="1" applyBorder="1" applyAlignment="1"/>
    <xf numFmtId="0" fontId="7" fillId="0" borderId="0" xfId="0" applyFont="1" applyFill="1" applyBorder="1" applyAlignment="1">
      <alignment vertical="top"/>
    </xf>
    <xf numFmtId="0" fontId="14" fillId="0" borderId="0" xfId="0" applyFont="1" applyFill="1" applyBorder="1" applyAlignment="1">
      <alignment vertical="top"/>
    </xf>
    <xf numFmtId="0" fontId="25" fillId="0" borderId="0" xfId="0" applyFont="1" applyFill="1" applyBorder="1" applyAlignment="1">
      <alignment vertical="top"/>
    </xf>
    <xf numFmtId="0" fontId="0" fillId="0" borderId="0" xfId="0" applyAlignment="1">
      <alignment wrapText="1"/>
    </xf>
    <xf numFmtId="0" fontId="7" fillId="0" borderId="0" xfId="0" applyFont="1"/>
    <xf numFmtId="0" fontId="6" fillId="0" borderId="0" xfId="0" applyFont="1" applyFill="1" applyBorder="1" applyAlignment="1">
      <alignment horizontal="right" wrapText="1" indent="1"/>
    </xf>
    <xf numFmtId="0" fontId="6" fillId="0" borderId="0" xfId="0" applyFont="1" applyFill="1" applyBorder="1" applyAlignment="1">
      <alignment horizontal="center"/>
    </xf>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32" fillId="3" borderId="13" xfId="0" applyFont="1" applyFill="1" applyBorder="1" applyAlignment="1">
      <alignment horizontal="center"/>
    </xf>
    <xf numFmtId="0" fontId="7" fillId="0" borderId="0" xfId="0" applyFont="1" applyFill="1" applyBorder="1" applyAlignment="1">
      <alignment horizontal="left" vertical="top"/>
    </xf>
    <xf numFmtId="0" fontId="12" fillId="0" borderId="0" xfId="0" applyFont="1" applyFill="1" applyBorder="1" applyAlignment="1">
      <alignment vertical="top"/>
    </xf>
    <xf numFmtId="0" fontId="7" fillId="0" borderId="0" xfId="0" applyFont="1" applyFill="1" applyBorder="1" applyAlignment="1">
      <alignment horizontal="left" vertical="top"/>
    </xf>
    <xf numFmtId="0" fontId="6" fillId="2" borderId="15" xfId="0" applyFont="1" applyFill="1" applyBorder="1" applyAlignment="1">
      <alignment horizontal="center"/>
    </xf>
    <xf numFmtId="10" fontId="35" fillId="0" borderId="0" xfId="4" applyNumberFormat="1" applyFont="1" applyFill="1" applyBorder="1" applyAlignment="1">
      <alignment horizontal="center" vertical="center" wrapText="1"/>
    </xf>
    <xf numFmtId="0" fontId="36" fillId="0" borderId="0" xfId="0" applyFont="1" applyFill="1" applyBorder="1"/>
    <xf numFmtId="0" fontId="6" fillId="2" borderId="100" xfId="0" applyFont="1" applyFill="1" applyBorder="1" applyAlignment="1">
      <alignment horizontal="center"/>
    </xf>
    <xf numFmtId="0" fontId="6" fillId="2" borderId="105" xfId="0" applyFont="1" applyFill="1" applyBorder="1" applyAlignment="1">
      <alignment horizontal="center"/>
    </xf>
    <xf numFmtId="0" fontId="6" fillId="2" borderId="6" xfId="0" applyFont="1" applyFill="1" applyBorder="1" applyAlignment="1">
      <alignment horizontal="center" wrapText="1"/>
    </xf>
    <xf numFmtId="0" fontId="6" fillId="2" borderId="94" xfId="0" applyFont="1" applyFill="1" applyBorder="1" applyAlignment="1">
      <alignment horizontal="center"/>
    </xf>
    <xf numFmtId="0" fontId="37" fillId="0" borderId="0" xfId="0" applyFont="1" applyFill="1" applyBorder="1" applyAlignment="1">
      <alignment vertical="top"/>
    </xf>
    <xf numFmtId="0" fontId="38" fillId="0" borderId="0" xfId="0" applyFont="1" applyFill="1" applyBorder="1" applyAlignment="1">
      <alignment vertical="top"/>
    </xf>
    <xf numFmtId="0" fontId="8" fillId="2" borderId="39" xfId="0" applyFont="1" applyFill="1" applyBorder="1" applyAlignment="1">
      <alignment vertical="top" wrapText="1"/>
    </xf>
    <xf numFmtId="0" fontId="8" fillId="2" borderId="40" xfId="0" applyFont="1" applyFill="1" applyBorder="1" applyAlignment="1">
      <alignment vertical="top" wrapText="1"/>
    </xf>
    <xf numFmtId="0" fontId="8" fillId="2" borderId="37" xfId="0" applyFont="1" applyFill="1" applyBorder="1" applyAlignment="1">
      <alignment vertical="top" wrapText="1"/>
    </xf>
    <xf numFmtId="0" fontId="7" fillId="0" borderId="0" xfId="0" applyFont="1" applyFill="1" applyBorder="1" applyAlignment="1">
      <alignment horizontal="left" vertical="top"/>
    </xf>
    <xf numFmtId="10" fontId="5" fillId="0" borderId="0" xfId="4" applyNumberFormat="1" applyFont="1" applyFill="1" applyBorder="1" applyAlignment="1">
      <alignment horizontal="center" vertical="center" wrapText="1"/>
    </xf>
    <xf numFmtId="0" fontId="39" fillId="0" borderId="0" xfId="0" applyFont="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Border="1" applyAlignment="1">
      <alignment horizontal="center" vertical="center"/>
    </xf>
    <xf numFmtId="0" fontId="7" fillId="0" borderId="0" xfId="0" applyFont="1" applyFill="1" applyBorder="1" applyAlignment="1">
      <alignment horizontal="left" vertical="top"/>
    </xf>
    <xf numFmtId="0" fontId="32" fillId="0" borderId="0" xfId="0" applyFont="1" applyBorder="1" applyAlignment="1">
      <alignment horizontal="center" vertical="center"/>
    </xf>
    <xf numFmtId="0" fontId="32" fillId="7" borderId="13" xfId="0" applyFont="1" applyFill="1" applyBorder="1" applyAlignment="1">
      <alignment horizontal="center" vertical="center" wrapText="1"/>
    </xf>
    <xf numFmtId="0" fontId="32" fillId="3" borderId="13" xfId="0" applyFont="1" applyFill="1" applyBorder="1" applyAlignment="1">
      <alignment horizontal="center" vertical="center" wrapText="1"/>
    </xf>
    <xf numFmtId="0" fontId="45" fillId="3" borderId="13" xfId="0" applyFont="1" applyFill="1" applyBorder="1" applyAlignment="1">
      <alignment vertical="center" wrapText="1"/>
    </xf>
    <xf numFmtId="0" fontId="32" fillId="3" borderId="13" xfId="0" applyFont="1" applyFill="1" applyBorder="1" applyAlignment="1">
      <alignment vertical="center" wrapText="1"/>
    </xf>
    <xf numFmtId="0" fontId="12" fillId="3" borderId="13" xfId="0" applyFont="1" applyFill="1" applyBorder="1" applyAlignment="1">
      <alignment horizontal="center" vertical="center"/>
    </xf>
    <xf numFmtId="0" fontId="7" fillId="3" borderId="13" xfId="0" applyFont="1" applyFill="1" applyBorder="1"/>
    <xf numFmtId="0" fontId="12" fillId="3" borderId="39" xfId="0" applyFont="1" applyFill="1" applyBorder="1" applyAlignment="1">
      <alignment horizontal="center" vertical="center"/>
    </xf>
    <xf numFmtId="0" fontId="12" fillId="3" borderId="28" xfId="0" applyFont="1" applyFill="1" applyBorder="1" applyAlignment="1">
      <alignment horizontal="center" vertical="center"/>
    </xf>
    <xf numFmtId="0" fontId="7" fillId="3" borderId="13" xfId="0" applyFont="1" applyFill="1" applyBorder="1" applyAlignment="1">
      <alignment horizontal="left" indent="1"/>
    </xf>
    <xf numFmtId="0" fontId="12" fillId="3" borderId="31" xfId="0" applyFont="1" applyFill="1" applyBorder="1" applyAlignment="1">
      <alignment horizontal="left" vertical="center" wrapText="1" indent="1"/>
    </xf>
    <xf numFmtId="0" fontId="12" fillId="3" borderId="37" xfId="0" applyFont="1" applyFill="1" applyBorder="1" applyAlignment="1">
      <alignment horizontal="left" vertical="center" indent="1"/>
    </xf>
    <xf numFmtId="0" fontId="32" fillId="3" borderId="13" xfId="0" applyFont="1" applyFill="1" applyBorder="1" applyAlignment="1">
      <alignment horizontal="left" vertical="center" wrapText="1"/>
    </xf>
    <xf numFmtId="0" fontId="32" fillId="5" borderId="13" xfId="0" applyNumberFormat="1" applyFont="1" applyFill="1" applyBorder="1" applyAlignment="1">
      <alignment horizontal="center" vertical="center" wrapText="1"/>
    </xf>
    <xf numFmtId="0" fontId="32" fillId="3" borderId="13"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0" fillId="0" borderId="0" xfId="0" applyFont="1" applyAlignment="1">
      <alignment wrapText="1"/>
    </xf>
    <xf numFmtId="0" fontId="32" fillId="3" borderId="13" xfId="0" applyFont="1" applyFill="1" applyBorder="1" applyAlignment="1">
      <alignment horizontal="center" vertical="center"/>
    </xf>
    <xf numFmtId="0" fontId="10" fillId="0" borderId="0" xfId="0" applyFont="1" applyBorder="1"/>
    <xf numFmtId="0" fontId="10" fillId="0" borderId="23" xfId="0" applyFont="1" applyBorder="1" applyAlignment="1">
      <alignment wrapText="1"/>
    </xf>
    <xf numFmtId="0" fontId="32" fillId="3" borderId="13" xfId="0" applyFont="1" applyFill="1" applyBorder="1" applyAlignment="1">
      <alignment vertical="center"/>
    </xf>
    <xf numFmtId="169" fontId="32" fillId="3" borderId="13" xfId="6" applyNumberFormat="1" applyFont="1" applyFill="1" applyBorder="1" applyAlignment="1">
      <alignment vertical="center"/>
    </xf>
    <xf numFmtId="169" fontId="32" fillId="3" borderId="13" xfId="0" applyNumberFormat="1" applyFont="1" applyFill="1" applyBorder="1" applyAlignment="1">
      <alignment vertical="center"/>
    </xf>
    <xf numFmtId="169" fontId="32" fillId="3" borderId="13" xfId="8" applyNumberFormat="1" applyFont="1" applyFill="1" applyBorder="1" applyAlignment="1">
      <alignment horizontal="center" vertical="center"/>
    </xf>
    <xf numFmtId="169" fontId="32" fillId="3" borderId="13" xfId="2" applyNumberFormat="1" applyFont="1" applyFill="1" applyBorder="1" applyAlignment="1">
      <alignment horizontal="center" vertical="center"/>
    </xf>
    <xf numFmtId="0" fontId="32" fillId="3" borderId="13" xfId="2" applyFont="1" applyFill="1" applyBorder="1" applyAlignment="1">
      <alignment horizontal="left" wrapText="1" indent="1"/>
    </xf>
    <xf numFmtId="0" fontId="50" fillId="3" borderId="13" xfId="0" applyFont="1" applyFill="1" applyBorder="1" applyAlignment="1">
      <alignment horizontal="center" vertical="center" wrapText="1"/>
    </xf>
    <xf numFmtId="0" fontId="7" fillId="0" borderId="0" xfId="0" applyFont="1" applyFill="1" applyBorder="1" applyAlignment="1">
      <alignment horizontal="left" vertical="top"/>
    </xf>
    <xf numFmtId="0" fontId="7" fillId="0" borderId="0" xfId="0" applyFont="1" applyFill="1" applyBorder="1" applyAlignment="1">
      <alignment horizontal="left" vertical="top"/>
    </xf>
    <xf numFmtId="37" fontId="32" fillId="3" borderId="13" xfId="6" applyNumberFormat="1" applyFont="1" applyFill="1" applyBorder="1" applyAlignment="1">
      <alignment horizontal="center" vertical="top"/>
    </xf>
    <xf numFmtId="1" fontId="32" fillId="3" borderId="13" xfId="6" applyNumberFormat="1" applyFont="1" applyFill="1" applyBorder="1" applyAlignment="1">
      <alignment horizontal="center" vertical="top"/>
    </xf>
    <xf numFmtId="0" fontId="32" fillId="3" borderId="39" xfId="0" applyFont="1" applyFill="1" applyBorder="1" applyAlignment="1">
      <alignment horizontal="left" vertical="top" indent="1"/>
    </xf>
    <xf numFmtId="0" fontId="52" fillId="0" borderId="0" xfId="0" applyFont="1" applyBorder="1" applyAlignment="1">
      <alignment vertical="top"/>
    </xf>
    <xf numFmtId="0" fontId="53" fillId="0" borderId="0" xfId="0" applyFont="1" applyBorder="1" applyAlignment="1">
      <alignment vertical="top"/>
    </xf>
    <xf numFmtId="0" fontId="32" fillId="3" borderId="13" xfId="0" applyFont="1" applyFill="1" applyBorder="1" applyAlignment="1">
      <alignment horizontal="left" vertical="top" indent="1"/>
    </xf>
    <xf numFmtId="0" fontId="32" fillId="3" borderId="13" xfId="0" applyFont="1" applyFill="1" applyBorder="1" applyAlignment="1">
      <alignment horizontal="center" vertical="top"/>
    </xf>
    <xf numFmtId="0" fontId="6" fillId="2" borderId="13" xfId="0" applyFont="1" applyFill="1" applyBorder="1" applyAlignment="1">
      <alignment horizontal="right" vertical="top" indent="1"/>
    </xf>
    <xf numFmtId="0" fontId="7" fillId="3" borderId="13" xfId="0" applyFont="1" applyFill="1" applyBorder="1" applyAlignment="1">
      <alignment horizontal="left" vertical="top" wrapText="1" indent="1"/>
    </xf>
    <xf numFmtId="0" fontId="7" fillId="3" borderId="13" xfId="0" applyFont="1" applyFill="1" applyBorder="1" applyAlignment="1">
      <alignment horizontal="center" vertical="center"/>
    </xf>
    <xf numFmtId="0" fontId="24" fillId="0" borderId="0" xfId="0" applyFont="1" applyBorder="1" applyAlignment="1">
      <alignment vertical="top"/>
    </xf>
    <xf numFmtId="0" fontId="51" fillId="0" borderId="0" xfId="0" applyFont="1"/>
    <xf numFmtId="0" fontId="32" fillId="0" borderId="0" xfId="0" applyFont="1"/>
    <xf numFmtId="0" fontId="27" fillId="2" borderId="13" xfId="0" applyFont="1" applyFill="1" applyBorder="1" applyAlignment="1">
      <alignment horizontal="left" vertical="top"/>
    </xf>
    <xf numFmtId="0" fontId="6" fillId="2" borderId="13" xfId="0" applyFont="1" applyFill="1" applyBorder="1" applyAlignment="1">
      <alignment horizontal="center" vertical="top"/>
    </xf>
    <xf numFmtId="169" fontId="7" fillId="3" borderId="13" xfId="6" applyNumberFormat="1" applyFont="1" applyFill="1" applyBorder="1" applyAlignment="1">
      <alignment horizontal="right" vertical="top"/>
    </xf>
    <xf numFmtId="0" fontId="7" fillId="0" borderId="0" xfId="0" applyFont="1" applyFill="1" applyBorder="1" applyAlignment="1">
      <alignment horizontal="left" vertical="top"/>
    </xf>
    <xf numFmtId="0" fontId="14" fillId="0" borderId="0" xfId="0" applyFont="1" applyFill="1" applyBorder="1" applyAlignment="1">
      <alignment vertical="top" wrapText="1"/>
    </xf>
    <xf numFmtId="0" fontId="0" fillId="0" borderId="0" xfId="0" applyFont="1"/>
    <xf numFmtId="0" fontId="59" fillId="0" borderId="0" xfId="0" applyFont="1"/>
    <xf numFmtId="0" fontId="7" fillId="0" borderId="0" xfId="0" applyFont="1" applyFill="1" applyBorder="1" applyAlignment="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7" fillId="0" borderId="0" xfId="0" applyFont="1" applyFill="1" applyBorder="1" applyAlignment="1">
      <alignment horizontal="left" vertical="top"/>
    </xf>
    <xf numFmtId="0" fontId="0" fillId="0" borderId="0" xfId="0" applyNumberFormat="1"/>
    <xf numFmtId="0" fontId="7" fillId="0" borderId="0" xfId="0" applyFont="1" applyFill="1" applyBorder="1" applyAlignment="1">
      <alignment horizontal="center" vertical="center"/>
    </xf>
    <xf numFmtId="0" fontId="69" fillId="0" borderId="0" xfId="0" applyFont="1"/>
    <xf numFmtId="0" fontId="69" fillId="0" borderId="0" xfId="0" applyFont="1" applyAlignment="1">
      <alignment horizontal="left"/>
    </xf>
    <xf numFmtId="0" fontId="67" fillId="0" borderId="0" xfId="0" applyFont="1" applyFill="1" applyBorder="1" applyAlignment="1" applyProtection="1">
      <alignment horizontal="center" vertical="center" wrapText="1"/>
      <protection locked="0"/>
    </xf>
    <xf numFmtId="0" fontId="67" fillId="0" borderId="0" xfId="0" applyFont="1" applyBorder="1" applyAlignment="1" applyProtection="1">
      <alignment horizontal="center" vertical="center" wrapText="1"/>
      <protection locked="0"/>
    </xf>
    <xf numFmtId="0" fontId="68" fillId="0" borderId="0" xfId="0" applyFont="1" applyBorder="1" applyAlignment="1">
      <alignment horizontal="left" vertical="top" indent="1"/>
    </xf>
    <xf numFmtId="0" fontId="68" fillId="0" borderId="0" xfId="0" applyFont="1" applyBorder="1" applyAlignment="1">
      <alignment horizontal="left" vertical="top"/>
    </xf>
    <xf numFmtId="0" fontId="67" fillId="0" borderId="0" xfId="0" applyFont="1" applyBorder="1" applyAlignment="1">
      <alignment horizontal="center" vertical="center"/>
    </xf>
    <xf numFmtId="49" fontId="73" fillId="0" borderId="0" xfId="0" applyNumberFormat="1" applyFont="1" applyFill="1" applyBorder="1" applyAlignment="1">
      <alignment horizontal="left" vertical="center" wrapText="1"/>
    </xf>
    <xf numFmtId="0" fontId="31" fillId="0" borderId="0" xfId="0" applyFont="1" applyAlignment="1">
      <alignment horizontal="center" vertical="center"/>
    </xf>
    <xf numFmtId="0" fontId="72" fillId="0" borderId="0" xfId="0" applyFont="1" applyAlignment="1">
      <alignment vertical="center"/>
    </xf>
    <xf numFmtId="0" fontId="30" fillId="0" borderId="0" xfId="0" applyFont="1" applyAlignment="1">
      <alignment horizontal="justify" vertical="center"/>
    </xf>
    <xf numFmtId="0" fontId="77" fillId="0" borderId="0" xfId="0" applyFont="1" applyAlignment="1">
      <alignment horizontal="center" vertical="center"/>
    </xf>
    <xf numFmtId="0" fontId="30" fillId="0" borderId="0" xfId="0" applyFont="1" applyAlignment="1">
      <alignment vertical="center"/>
    </xf>
    <xf numFmtId="0" fontId="7" fillId="0" borderId="0" xfId="0" applyFont="1" applyFill="1" applyBorder="1" applyAlignment="1">
      <alignment horizontal="left" vertical="top"/>
    </xf>
    <xf numFmtId="0" fontId="82" fillId="0" borderId="0" xfId="0" applyFont="1" applyAlignment="1">
      <alignment horizontal="center" vertical="center"/>
    </xf>
    <xf numFmtId="0" fontId="0" fillId="0" borderId="0" xfId="0" applyAlignment="1">
      <alignment horizontal="justify"/>
    </xf>
    <xf numFmtId="0" fontId="0" fillId="0" borderId="0" xfId="0" applyAlignment="1">
      <alignment horizontal="left" wrapText="1"/>
    </xf>
    <xf numFmtId="0" fontId="7" fillId="0" borderId="0" xfId="0" applyFont="1" applyFill="1" applyBorder="1" applyAlignment="1">
      <alignment horizontal="left" vertical="top"/>
    </xf>
    <xf numFmtId="0" fontId="15" fillId="0" borderId="0" xfId="1" applyNumberFormat="1" applyFont="1" applyFill="1" applyBorder="1" applyAlignment="1" applyProtection="1">
      <alignment horizontal="left" vertical="top" wrapText="1"/>
    </xf>
    <xf numFmtId="0" fontId="39" fillId="0" borderId="0" xfId="0" applyFont="1" applyFill="1" applyBorder="1"/>
    <xf numFmtId="0" fontId="59" fillId="0" borderId="0" xfId="0" applyFont="1" applyFill="1" applyBorder="1"/>
    <xf numFmtId="0" fontId="85" fillId="0" borderId="0" xfId="0" applyFont="1" applyFill="1" applyBorder="1" applyAlignment="1">
      <alignment vertical="top" wrapText="1"/>
    </xf>
    <xf numFmtId="0" fontId="0" fillId="0" borderId="55" xfId="0" applyFont="1" applyFill="1" applyBorder="1"/>
    <xf numFmtId="0" fontId="9" fillId="0" borderId="0" xfId="0" applyFont="1" applyFill="1" applyBorder="1" applyAlignment="1">
      <alignment vertical="top"/>
    </xf>
    <xf numFmtId="0" fontId="9" fillId="0" borderId="52" xfId="0" applyFont="1" applyFill="1" applyBorder="1" applyAlignment="1">
      <alignment vertical="top"/>
    </xf>
    <xf numFmtId="0" fontId="9" fillId="0" borderId="23" xfId="0" applyFont="1" applyFill="1" applyBorder="1" applyAlignment="1">
      <alignment vertical="top"/>
    </xf>
    <xf numFmtId="0" fontId="9" fillId="0" borderId="53" xfId="0" applyFont="1" applyFill="1" applyBorder="1" applyAlignment="1">
      <alignment vertical="top"/>
    </xf>
    <xf numFmtId="0" fontId="9" fillId="0" borderId="12" xfId="0" applyFont="1" applyFill="1" applyBorder="1" applyAlignment="1">
      <alignment vertical="top"/>
    </xf>
    <xf numFmtId="0" fontId="9" fillId="0" borderId="68" xfId="0" applyFont="1" applyFill="1" applyBorder="1" applyAlignment="1">
      <alignment vertical="top"/>
    </xf>
    <xf numFmtId="0" fontId="9" fillId="0" borderId="54" xfId="0" applyFont="1" applyFill="1" applyBorder="1" applyAlignment="1">
      <alignment vertical="top"/>
    </xf>
    <xf numFmtId="0" fontId="9" fillId="0" borderId="55" xfId="0" applyFont="1" applyFill="1" applyBorder="1" applyAlignment="1">
      <alignment vertical="top"/>
    </xf>
    <xf numFmtId="0" fontId="9" fillId="0" borderId="56" xfId="0" applyFont="1" applyFill="1" applyBorder="1" applyAlignment="1">
      <alignment vertical="top"/>
    </xf>
    <xf numFmtId="0" fontId="8" fillId="0" borderId="0" xfId="0" applyFont="1" applyFill="1" applyBorder="1" applyAlignment="1">
      <alignment vertical="top" wrapText="1"/>
    </xf>
    <xf numFmtId="0" fontId="8" fillId="0" borderId="12" xfId="0" applyFont="1" applyFill="1" applyBorder="1" applyAlignment="1">
      <alignment vertical="top" wrapText="1"/>
    </xf>
    <xf numFmtId="0" fontId="8" fillId="0" borderId="68" xfId="0" applyFont="1" applyFill="1" applyBorder="1" applyAlignment="1">
      <alignment vertical="top" wrapText="1"/>
    </xf>
    <xf numFmtId="0" fontId="0" fillId="0" borderId="12" xfId="0" applyFont="1" applyFill="1" applyBorder="1"/>
    <xf numFmtId="0" fontId="0" fillId="0" borderId="68" xfId="0" applyFont="1" applyFill="1" applyBorder="1"/>
    <xf numFmtId="0" fontId="0" fillId="0" borderId="54" xfId="0" applyFont="1" applyFill="1" applyBorder="1"/>
    <xf numFmtId="0" fontId="0" fillId="0" borderId="56" xfId="0" applyFont="1" applyFill="1" applyBorder="1"/>
    <xf numFmtId="0" fontId="86" fillId="2" borderId="13" xfId="0" applyNumberFormat="1" applyFont="1" applyFill="1" applyBorder="1" applyAlignment="1">
      <alignment horizontal="center" vertical="center" wrapText="1"/>
    </xf>
    <xf numFmtId="0" fontId="86" fillId="2" borderId="13" xfId="0" applyFont="1" applyFill="1" applyBorder="1" applyAlignment="1">
      <alignment horizontal="center" vertical="center" wrapText="1"/>
    </xf>
    <xf numFmtId="0" fontId="86" fillId="2" borderId="52" xfId="0" applyFont="1" applyFill="1" applyBorder="1" applyAlignment="1"/>
    <xf numFmtId="0" fontId="86" fillId="2" borderId="23" xfId="0" applyFont="1" applyFill="1" applyBorder="1" applyAlignment="1"/>
    <xf numFmtId="0" fontId="86" fillId="2" borderId="53" xfId="0" applyFont="1" applyFill="1" applyBorder="1" applyAlignment="1"/>
    <xf numFmtId="0" fontId="9" fillId="2" borderId="23" xfId="0" applyFont="1" applyFill="1" applyBorder="1" applyAlignment="1">
      <alignment vertical="center"/>
    </xf>
    <xf numFmtId="0" fontId="9" fillId="2" borderId="53" xfId="0" applyFont="1" applyFill="1" applyBorder="1" applyAlignment="1">
      <alignment vertical="center"/>
    </xf>
    <xf numFmtId="0" fontId="86" fillId="2" borderId="23" xfId="0" applyFont="1" applyFill="1" applyBorder="1" applyAlignment="1">
      <alignment vertical="center"/>
    </xf>
    <xf numFmtId="0" fontId="86" fillId="2" borderId="53" xfId="0" applyFont="1" applyFill="1" applyBorder="1" applyAlignment="1">
      <alignment vertical="center"/>
    </xf>
    <xf numFmtId="0" fontId="20" fillId="0" borderId="0" xfId="1" applyNumberFormat="1" applyFont="1" applyFill="1" applyBorder="1" applyAlignment="1" applyProtection="1">
      <alignment horizontal="left" wrapText="1" indent="1"/>
    </xf>
    <xf numFmtId="0" fontId="20" fillId="0" borderId="0" xfId="0" applyFont="1" applyFill="1" applyBorder="1" applyAlignment="1">
      <alignment horizontal="center"/>
    </xf>
    <xf numFmtId="0" fontId="86" fillId="2" borderId="13" xfId="0" applyNumberFormat="1" applyFont="1" applyFill="1" applyBorder="1" applyAlignment="1">
      <alignment horizontal="center" vertical="center"/>
    </xf>
    <xf numFmtId="0" fontId="86" fillId="2" borderId="40" xfId="0" applyFont="1" applyFill="1" applyBorder="1" applyAlignment="1"/>
    <xf numFmtId="0" fontId="86" fillId="2" borderId="37" xfId="0" applyFont="1" applyFill="1" applyBorder="1" applyAlignment="1"/>
    <xf numFmtId="0" fontId="86" fillId="2" borderId="21" xfId="0" applyNumberFormat="1" applyFont="1" applyFill="1" applyBorder="1" applyAlignment="1">
      <alignment horizontal="center" vertical="center" wrapText="1"/>
    </xf>
    <xf numFmtId="0" fontId="86" fillId="2" borderId="21" xfId="0" applyFont="1" applyFill="1" applyBorder="1" applyAlignment="1">
      <alignment horizontal="center" vertical="center" wrapText="1"/>
    </xf>
    <xf numFmtId="0" fontId="86" fillId="0" borderId="40" xfId="0" applyNumberFormat="1" applyFont="1" applyFill="1" applyBorder="1" applyAlignment="1">
      <alignment horizontal="center" vertical="center" wrapText="1"/>
    </xf>
    <xf numFmtId="0" fontId="86" fillId="0" borderId="40" xfId="0" applyFont="1" applyFill="1" applyBorder="1" applyAlignment="1">
      <alignment horizontal="center" vertical="center" wrapText="1"/>
    </xf>
    <xf numFmtId="0" fontId="86" fillId="2" borderId="13" xfId="2" applyFont="1" applyFill="1" applyBorder="1" applyAlignment="1">
      <alignment horizontal="center" vertical="center" wrapText="1"/>
    </xf>
    <xf numFmtId="0" fontId="87" fillId="2" borderId="13" xfId="2" applyFont="1" applyFill="1" applyBorder="1" applyAlignment="1">
      <alignment horizontal="center" vertical="center"/>
    </xf>
    <xf numFmtId="0" fontId="86" fillId="2" borderId="13" xfId="0" applyFont="1" applyFill="1" applyBorder="1" applyAlignment="1">
      <alignment horizontal="center"/>
    </xf>
    <xf numFmtId="0" fontId="7" fillId="0" borderId="0" xfId="0" applyFont="1" applyFill="1" applyBorder="1" applyAlignment="1">
      <alignment horizontal="left" vertical="top"/>
    </xf>
    <xf numFmtId="0" fontId="86" fillId="2" borderId="13" xfId="0" applyFont="1" applyFill="1" applyBorder="1" applyAlignment="1">
      <alignment horizontal="center" vertical="center"/>
    </xf>
    <xf numFmtId="0" fontId="86" fillId="4" borderId="13" xfId="0" applyFont="1" applyFill="1" applyBorder="1" applyAlignment="1">
      <alignment horizontal="center"/>
    </xf>
    <xf numFmtId="0" fontId="7" fillId="0" borderId="0" xfId="0" applyFont="1" applyFill="1" applyBorder="1" applyAlignment="1">
      <alignment horizontal="left" vertical="top"/>
    </xf>
    <xf numFmtId="0" fontId="86" fillId="2" borderId="13" xfId="0" applyFont="1" applyFill="1" applyBorder="1"/>
    <xf numFmtId="0" fontId="35" fillId="2" borderId="13" xfId="0" applyFont="1" applyFill="1" applyBorder="1" applyAlignment="1">
      <alignment horizontal="justify" vertical="center"/>
    </xf>
    <xf numFmtId="0" fontId="9" fillId="0" borderId="1" xfId="0" applyFont="1" applyFill="1" applyBorder="1" applyAlignment="1">
      <alignment vertical="top"/>
    </xf>
    <xf numFmtId="0" fontId="9" fillId="0" borderId="2" xfId="0" applyFont="1" applyFill="1" applyBorder="1" applyAlignment="1">
      <alignment vertical="top"/>
    </xf>
    <xf numFmtId="0" fontId="9" fillId="0" borderId="3" xfId="0" applyFont="1" applyFill="1" applyBorder="1" applyAlignment="1">
      <alignment vertical="top"/>
    </xf>
    <xf numFmtId="0" fontId="9" fillId="0" borderId="4" xfId="0" applyFont="1" applyFill="1" applyBorder="1" applyAlignment="1">
      <alignment vertical="top"/>
    </xf>
    <xf numFmtId="0" fontId="9" fillId="0" borderId="5" xfId="0" applyFont="1" applyFill="1" applyBorder="1" applyAlignment="1">
      <alignment vertical="top"/>
    </xf>
    <xf numFmtId="0" fontId="8" fillId="0" borderId="9" xfId="0" applyFont="1" applyFill="1" applyBorder="1" applyAlignment="1">
      <alignment vertical="top" wrapText="1"/>
    </xf>
    <xf numFmtId="0" fontId="8" fillId="0" borderId="10" xfId="0" applyFont="1" applyFill="1" applyBorder="1" applyAlignment="1">
      <alignment vertical="top" wrapText="1"/>
    </xf>
    <xf numFmtId="0" fontId="8" fillId="0" borderId="11" xfId="0" applyFont="1" applyFill="1" applyBorder="1" applyAlignment="1">
      <alignment vertical="top" wrapText="1"/>
    </xf>
    <xf numFmtId="0" fontId="24" fillId="0" borderId="0" xfId="0" applyFont="1" applyFill="1" applyBorder="1"/>
    <xf numFmtId="0" fontId="7" fillId="0" borderId="0" xfId="0" applyFont="1" applyFill="1" applyBorder="1" applyAlignment="1">
      <alignment horizontal="center"/>
    </xf>
    <xf numFmtId="0" fontId="14" fillId="0" borderId="0" xfId="0" applyFont="1" applyFill="1" applyBorder="1"/>
    <xf numFmtId="0" fontId="83" fillId="2" borderId="86" xfId="0" applyFont="1" applyFill="1" applyBorder="1" applyAlignment="1">
      <alignment horizontal="center"/>
    </xf>
    <xf numFmtId="0" fontId="83" fillId="2" borderId="87" xfId="0" applyFont="1" applyFill="1" applyBorder="1" applyAlignment="1">
      <alignment horizontal="center"/>
    </xf>
    <xf numFmtId="0" fontId="83" fillId="2" borderId="88" xfId="0" applyFont="1" applyFill="1" applyBorder="1" applyAlignment="1">
      <alignment horizontal="center"/>
    </xf>
    <xf numFmtId="0" fontId="83" fillId="2" borderId="91" xfId="0" applyFont="1" applyFill="1" applyBorder="1" applyAlignment="1">
      <alignment horizontal="center"/>
    </xf>
    <xf numFmtId="0" fontId="83" fillId="2" borderId="98" xfId="0" applyFont="1" applyFill="1" applyBorder="1" applyAlignment="1">
      <alignment horizontal="center"/>
    </xf>
    <xf numFmtId="0" fontId="83" fillId="2" borderId="86" xfId="0" applyFont="1" applyFill="1" applyBorder="1"/>
    <xf numFmtId="0" fontId="83" fillId="2" borderId="87" xfId="0" applyFont="1" applyFill="1" applyBorder="1"/>
    <xf numFmtId="0" fontId="83" fillId="2" borderId="88" xfId="0" applyFont="1" applyFill="1" applyBorder="1"/>
    <xf numFmtId="0" fontId="83" fillId="2" borderId="91" xfId="0" applyFont="1" applyFill="1" applyBorder="1"/>
    <xf numFmtId="0" fontId="83" fillId="2" borderId="98" xfId="0" applyFont="1" applyFill="1" applyBorder="1"/>
    <xf numFmtId="0" fontId="86" fillId="2" borderId="6" xfId="0" applyFont="1" applyFill="1" applyBorder="1" applyAlignment="1">
      <alignment horizontal="center" wrapText="1"/>
    </xf>
    <xf numFmtId="0" fontId="86" fillId="2" borderId="92" xfId="0" applyFont="1" applyFill="1" applyBorder="1" applyAlignment="1">
      <alignment horizontal="center" wrapText="1"/>
    </xf>
    <xf numFmtId="0" fontId="86" fillId="2" borderId="94" xfId="0" applyFont="1" applyFill="1" applyBorder="1" applyAlignment="1">
      <alignment horizontal="center" wrapText="1"/>
    </xf>
    <xf numFmtId="0" fontId="86" fillId="2" borderId="95" xfId="0" applyFont="1" applyFill="1" applyBorder="1" applyAlignment="1">
      <alignment horizontal="center" wrapText="1"/>
    </xf>
    <xf numFmtId="0" fontId="86" fillId="2" borderId="105" xfId="0" applyFont="1" applyFill="1" applyBorder="1" applyAlignment="1">
      <alignment horizontal="center" wrapText="1"/>
    </xf>
    <xf numFmtId="0" fontId="86" fillId="2" borderId="100" xfId="0" applyFont="1" applyFill="1" applyBorder="1" applyAlignment="1">
      <alignment horizontal="center" wrapText="1"/>
    </xf>
    <xf numFmtId="0" fontId="86" fillId="2" borderId="6" xfId="0" applyFont="1" applyFill="1" applyBorder="1" applyAlignment="1">
      <alignment wrapText="1"/>
    </xf>
    <xf numFmtId="0" fontId="86" fillId="2" borderId="92" xfId="0" applyFont="1" applyFill="1" applyBorder="1" applyAlignment="1">
      <alignment horizontal="right" wrapText="1"/>
    </xf>
    <xf numFmtId="0" fontId="86" fillId="2" borderId="94" xfId="0" applyFont="1" applyFill="1" applyBorder="1" applyAlignment="1">
      <alignment horizontal="right" wrapText="1"/>
    </xf>
    <xf numFmtId="0" fontId="86" fillId="2" borderId="95" xfId="0" applyFont="1" applyFill="1" applyBorder="1" applyAlignment="1">
      <alignment horizontal="right" wrapText="1"/>
    </xf>
    <xf numFmtId="0" fontId="86" fillId="2" borderId="105" xfId="0" applyFont="1" applyFill="1" applyBorder="1" applyAlignment="1">
      <alignment horizontal="right" wrapText="1"/>
    </xf>
    <xf numFmtId="0" fontId="86" fillId="2" borderId="100" xfId="0" applyFont="1" applyFill="1" applyBorder="1" applyAlignment="1">
      <alignment horizontal="right" wrapText="1"/>
    </xf>
    <xf numFmtId="0" fontId="83" fillId="2" borderId="6" xfId="0" applyFont="1" applyFill="1" applyBorder="1" applyAlignment="1">
      <alignment horizontal="center" vertical="center" wrapText="1"/>
    </xf>
    <xf numFmtId="0" fontId="83" fillId="2" borderId="14" xfId="0" applyFont="1" applyFill="1" applyBorder="1" applyAlignment="1">
      <alignment wrapText="1"/>
    </xf>
    <xf numFmtId="0" fontId="83" fillId="2" borderId="15" xfId="0" applyFont="1" applyFill="1" applyBorder="1" applyAlignment="1">
      <alignment wrapText="1"/>
    </xf>
    <xf numFmtId="0" fontId="83" fillId="2" borderId="16" xfId="0" applyFont="1" applyFill="1" applyBorder="1" applyAlignment="1">
      <alignment wrapText="1"/>
    </xf>
    <xf numFmtId="0" fontId="83" fillId="2" borderId="106" xfId="0" applyFont="1" applyFill="1" applyBorder="1" applyAlignment="1">
      <alignment wrapText="1"/>
    </xf>
    <xf numFmtId="0" fontId="83" fillId="2" borderId="101" xfId="0" applyFont="1" applyFill="1" applyBorder="1" applyAlignment="1">
      <alignment wrapText="1"/>
    </xf>
    <xf numFmtId="0" fontId="35" fillId="2" borderId="13" xfId="0" applyFont="1" applyFill="1" applyBorder="1" applyAlignment="1">
      <alignment horizontal="center" vertical="center" wrapText="1"/>
    </xf>
    <xf numFmtId="0" fontId="35" fillId="2" borderId="15" xfId="0" applyFont="1" applyFill="1" applyBorder="1" applyAlignment="1">
      <alignment horizontal="center"/>
    </xf>
    <xf numFmtId="0" fontId="0" fillId="0" borderId="0" xfId="0" applyFill="1" applyAlignment="1">
      <alignment wrapText="1"/>
    </xf>
    <xf numFmtId="0" fontId="0" fillId="0" borderId="0" xfId="0" applyFill="1"/>
    <xf numFmtId="0" fontId="35" fillId="2" borderId="13" xfId="0" applyFont="1" applyFill="1" applyBorder="1" applyAlignment="1">
      <alignment horizontal="right" wrapText="1" indent="1"/>
    </xf>
    <xf numFmtId="0" fontId="86" fillId="2" borderId="32" xfId="0" applyFont="1" applyFill="1" applyBorder="1" applyAlignment="1">
      <alignment horizontal="center"/>
    </xf>
    <xf numFmtId="0" fontId="30" fillId="0" borderId="0" xfId="0" applyFont="1" applyFill="1" applyBorder="1" applyAlignment="1">
      <alignment horizontal="center" vertical="center" wrapText="1"/>
    </xf>
    <xf numFmtId="3" fontId="35" fillId="2" borderId="13" xfId="0" applyNumberFormat="1" applyFont="1" applyFill="1" applyBorder="1" applyAlignment="1">
      <alignment horizontal="center" vertical="center" wrapText="1"/>
    </xf>
    <xf numFmtId="0" fontId="26" fillId="0" borderId="0" xfId="0" applyFont="1" applyFill="1" applyBorder="1"/>
    <xf numFmtId="0" fontId="18" fillId="0" borderId="0" xfId="0" applyFont="1" applyFill="1" applyBorder="1" applyAlignment="1">
      <alignment horizontal="left" vertical="center" wrapText="1"/>
    </xf>
    <xf numFmtId="0" fontId="7" fillId="0" borderId="0" xfId="0" applyFont="1" applyFill="1" applyBorder="1" applyAlignment="1">
      <alignment horizontal="left" vertical="top"/>
    </xf>
    <xf numFmtId="0" fontId="35" fillId="2" borderId="39" xfId="0" applyFont="1" applyFill="1" applyBorder="1" applyAlignment="1">
      <alignment horizontal="center"/>
    </xf>
    <xf numFmtId="0" fontId="35" fillId="2" borderId="37" xfId="0" applyFont="1" applyFill="1" applyBorder="1" applyAlignment="1">
      <alignment horizontal="center"/>
    </xf>
    <xf numFmtId="0" fontId="7" fillId="0" borderId="0" xfId="0" applyFont="1" applyFill="1" applyBorder="1" applyAlignment="1">
      <alignment horizontal="center"/>
    </xf>
    <xf numFmtId="0" fontId="35" fillId="2" borderId="13" xfId="0" applyFont="1" applyFill="1" applyBorder="1" applyAlignment="1">
      <alignment horizontal="center" vertical="center" wrapText="1"/>
    </xf>
    <xf numFmtId="0" fontId="35" fillId="2" borderId="13" xfId="0" applyFont="1" applyFill="1" applyBorder="1" applyAlignment="1">
      <alignment horizontal="center"/>
    </xf>
    <xf numFmtId="0" fontId="35" fillId="2" borderId="13" xfId="0" applyFont="1" applyFill="1" applyBorder="1" applyAlignment="1">
      <alignment horizontal="center" vertical="center"/>
    </xf>
    <xf numFmtId="0" fontId="12" fillId="0" borderId="0" xfId="0" applyFont="1" applyFill="1" applyBorder="1" applyAlignment="1">
      <alignment horizontal="left" vertical="top"/>
    </xf>
    <xf numFmtId="0" fontId="0" fillId="0" borderId="0" xfId="0" applyFont="1" applyFill="1" applyBorder="1" applyAlignment="1">
      <alignment vertical="top"/>
    </xf>
    <xf numFmtId="0" fontId="30" fillId="0" borderId="0" xfId="0" applyFont="1" applyFill="1" applyBorder="1" applyAlignment="1">
      <alignment vertical="top"/>
    </xf>
    <xf numFmtId="0" fontId="35" fillId="2" borderId="21" xfId="0" applyFont="1" applyFill="1" applyBorder="1" applyAlignment="1">
      <alignment horizontal="center" vertical="center" wrapText="1"/>
    </xf>
    <xf numFmtId="0" fontId="83" fillId="2" borderId="13" xfId="0" applyFont="1" applyFill="1" applyBorder="1" applyAlignment="1">
      <alignment horizontal="center" vertical="center" wrapText="1"/>
    </xf>
    <xf numFmtId="0" fontId="18" fillId="0" borderId="0" xfId="0" applyFont="1" applyFill="1" applyAlignment="1">
      <alignment horizontal="left" vertical="center" wrapText="1"/>
    </xf>
    <xf numFmtId="0" fontId="35" fillId="2" borderId="13" xfId="0" applyFont="1" applyFill="1" applyBorder="1" applyAlignment="1">
      <alignment horizontal="right" wrapText="1"/>
    </xf>
    <xf numFmtId="0" fontId="83" fillId="2" borderId="141" xfId="0" applyFont="1" applyFill="1" applyBorder="1" applyAlignment="1">
      <alignment horizontal="center" vertical="center" wrapText="1"/>
    </xf>
    <xf numFmtId="0" fontId="35" fillId="2" borderId="143" xfId="0" applyFont="1" applyFill="1" applyBorder="1" applyAlignment="1">
      <alignment horizontal="center" vertical="center" textRotation="90" wrapText="1"/>
    </xf>
    <xf numFmtId="0" fontId="35" fillId="2" borderId="144" xfId="0" applyFont="1" applyFill="1" applyBorder="1" applyAlignment="1">
      <alignment horizontal="center" vertical="center" wrapText="1"/>
    </xf>
    <xf numFmtId="0" fontId="35" fillId="2" borderId="76" xfId="0" applyFont="1" applyFill="1" applyBorder="1" applyAlignment="1">
      <alignment horizontal="center" vertical="center" wrapText="1"/>
    </xf>
    <xf numFmtId="0" fontId="35" fillId="2" borderId="153" xfId="0" applyFont="1" applyFill="1" applyBorder="1" applyAlignment="1">
      <alignment horizontal="center" vertical="center" wrapText="1"/>
    </xf>
    <xf numFmtId="0" fontId="6" fillId="0" borderId="13" xfId="0" applyFont="1" applyFill="1" applyBorder="1" applyAlignment="1">
      <alignment horizontal="right" wrapText="1" indent="1"/>
    </xf>
    <xf numFmtId="0" fontId="35" fillId="2" borderId="31" xfId="0" applyFont="1" applyFill="1" applyBorder="1" applyAlignment="1">
      <alignment horizontal="center"/>
    </xf>
    <xf numFmtId="0" fontId="35" fillId="2" borderId="28" xfId="0" applyFont="1" applyFill="1" applyBorder="1" applyAlignment="1">
      <alignment horizontal="center"/>
    </xf>
    <xf numFmtId="0" fontId="35" fillId="2" borderId="109" xfId="0" applyFont="1" applyFill="1" applyBorder="1" applyAlignment="1">
      <alignment horizontal="center" wrapText="1"/>
    </xf>
    <xf numFmtId="0" fontId="35" fillId="2" borderId="86" xfId="0" applyFont="1" applyFill="1" applyBorder="1" applyAlignment="1">
      <alignment horizontal="center"/>
    </xf>
    <xf numFmtId="0" fontId="35" fillId="2" borderId="6" xfId="0" applyFont="1" applyFill="1" applyBorder="1" applyAlignment="1">
      <alignment horizontal="center" wrapText="1"/>
    </xf>
    <xf numFmtId="0" fontId="35" fillId="2" borderId="92" xfId="0" applyFont="1" applyFill="1" applyBorder="1" applyAlignment="1">
      <alignment horizontal="center"/>
    </xf>
    <xf numFmtId="0" fontId="35" fillId="2" borderId="92" xfId="0" applyNumberFormat="1" applyFont="1" applyFill="1" applyBorder="1" applyAlignment="1">
      <alignment horizontal="center"/>
    </xf>
    <xf numFmtId="0" fontId="35" fillId="2" borderId="9" xfId="0" applyFont="1" applyFill="1" applyBorder="1" applyAlignment="1">
      <alignment horizontal="right" wrapText="1" indent="1"/>
    </xf>
    <xf numFmtId="0" fontId="35" fillId="2" borderId="122" xfId="0" applyFont="1" applyFill="1" applyBorder="1" applyAlignment="1">
      <alignment horizontal="center"/>
    </xf>
    <xf numFmtId="0" fontId="35" fillId="2" borderId="92" xfId="0" applyFont="1" applyFill="1" applyBorder="1" applyAlignment="1">
      <alignment horizontal="center" wrapText="1"/>
    </xf>
    <xf numFmtId="0" fontId="35" fillId="2" borderId="94" xfId="0" applyFont="1" applyFill="1" applyBorder="1" applyAlignment="1">
      <alignment horizontal="center" wrapText="1"/>
    </xf>
    <xf numFmtId="0" fontId="86" fillId="2" borderId="87" xfId="0" applyFont="1" applyFill="1" applyBorder="1" applyAlignment="1">
      <alignment horizontal="center"/>
    </xf>
    <xf numFmtId="0" fontId="86" fillId="2" borderId="98" xfId="0" applyFont="1" applyFill="1" applyBorder="1" applyAlignment="1">
      <alignment horizontal="center"/>
    </xf>
    <xf numFmtId="0" fontId="86" fillId="2" borderId="91" xfId="0" applyFont="1" applyFill="1" applyBorder="1" applyAlignment="1">
      <alignment horizontal="center"/>
    </xf>
    <xf numFmtId="0" fontId="86" fillId="2" borderId="126" xfId="0" applyFont="1" applyFill="1" applyBorder="1" applyAlignment="1">
      <alignment horizontal="center"/>
    </xf>
    <xf numFmtId="0" fontId="35" fillId="2" borderId="94" xfId="0" applyFont="1" applyFill="1" applyBorder="1" applyAlignment="1">
      <alignment horizontal="center"/>
    </xf>
    <xf numFmtId="0" fontId="35" fillId="2" borderId="100" xfId="0" applyFont="1" applyFill="1" applyBorder="1" applyAlignment="1">
      <alignment horizontal="center"/>
    </xf>
    <xf numFmtId="0" fontId="35" fillId="2" borderId="105" xfId="0" applyFont="1" applyFill="1" applyBorder="1" applyAlignment="1">
      <alignment horizontal="center"/>
    </xf>
    <xf numFmtId="0" fontId="35" fillId="2" borderId="8" xfId="0" applyFont="1" applyFill="1" applyBorder="1" applyAlignment="1">
      <alignment horizontal="center"/>
    </xf>
    <xf numFmtId="0" fontId="6" fillId="2" borderId="95" xfId="0" applyFont="1" applyFill="1" applyBorder="1" applyAlignment="1">
      <alignment horizontal="center"/>
    </xf>
    <xf numFmtId="0" fontId="35" fillId="2" borderId="6" xfId="0" applyFont="1" applyFill="1" applyBorder="1" applyAlignment="1">
      <alignment horizontal="right" wrapText="1" indent="1"/>
    </xf>
    <xf numFmtId="0" fontId="35" fillId="2" borderId="95" xfId="0" applyFont="1" applyFill="1" applyBorder="1" applyAlignment="1">
      <alignment horizontal="center"/>
    </xf>
    <xf numFmtId="0" fontId="35" fillId="2" borderId="58" xfId="0" applyFont="1" applyFill="1" applyBorder="1" applyAlignment="1">
      <alignment horizontal="center"/>
    </xf>
    <xf numFmtId="0" fontId="35" fillId="2" borderId="22" xfId="0" applyFont="1" applyFill="1" applyBorder="1" applyAlignment="1">
      <alignment horizontal="center"/>
    </xf>
    <xf numFmtId="0" fontId="35" fillId="2" borderId="74" xfId="0" applyFont="1" applyFill="1" applyBorder="1" applyAlignment="1">
      <alignment horizontal="center"/>
    </xf>
    <xf numFmtId="0" fontId="35" fillId="2" borderId="65" xfId="0" applyFont="1" applyFill="1" applyBorder="1" applyAlignment="1">
      <alignment horizontal="center"/>
    </xf>
    <xf numFmtId="0" fontId="35" fillId="2" borderId="47" xfId="0" applyFont="1" applyFill="1" applyBorder="1" applyAlignment="1">
      <alignment horizontal="center" wrapText="1"/>
    </xf>
    <xf numFmtId="0" fontId="35" fillId="2" borderId="47" xfId="0" applyFont="1" applyFill="1" applyBorder="1" applyAlignment="1">
      <alignment horizontal="center"/>
    </xf>
    <xf numFmtId="0" fontId="35" fillId="2" borderId="154" xfId="0" applyFont="1" applyFill="1" applyBorder="1" applyAlignment="1">
      <alignment horizontal="right" wrapText="1" indent="1"/>
    </xf>
    <xf numFmtId="0" fontId="35" fillId="2" borderId="155" xfId="0" applyFont="1" applyFill="1" applyBorder="1" applyAlignment="1">
      <alignment horizontal="center"/>
    </xf>
    <xf numFmtId="0" fontId="7" fillId="0" borderId="40" xfId="0" applyFont="1" applyFill="1" applyBorder="1"/>
    <xf numFmtId="0" fontId="5" fillId="0" borderId="40" xfId="0" applyFont="1" applyFill="1" applyBorder="1" applyAlignment="1">
      <alignment horizontal="left" wrapText="1" indent="1"/>
    </xf>
    <xf numFmtId="0" fontId="5" fillId="0" borderId="40" xfId="0" applyFont="1" applyFill="1" applyBorder="1" applyAlignment="1">
      <alignment horizontal="right" wrapText="1"/>
    </xf>
    <xf numFmtId="0" fontId="86" fillId="2" borderId="58" xfId="0" applyFont="1" applyFill="1" applyBorder="1" applyAlignment="1">
      <alignment horizontal="center"/>
    </xf>
    <xf numFmtId="0" fontId="86" fillId="2" borderId="22" xfId="0" applyFont="1" applyFill="1" applyBorder="1" applyAlignment="1">
      <alignment horizontal="center"/>
    </xf>
    <xf numFmtId="0" fontId="86" fillId="2" borderId="65" xfId="0" applyFont="1" applyFill="1" applyBorder="1" applyAlignment="1">
      <alignment horizontal="center"/>
    </xf>
    <xf numFmtId="0" fontId="35" fillId="2" borderId="64" xfId="0" applyFont="1" applyFill="1" applyBorder="1" applyAlignment="1">
      <alignment horizontal="center" wrapText="1"/>
    </xf>
    <xf numFmtId="0" fontId="35" fillId="2" borderId="47" xfId="0" applyFont="1" applyFill="1" applyBorder="1" applyAlignment="1">
      <alignment horizontal="right" wrapText="1" indent="1"/>
    </xf>
    <xf numFmtId="0" fontId="17" fillId="0" borderId="0" xfId="0" applyFont="1" applyFill="1" applyAlignment="1">
      <alignment horizontal="left" vertical="center" wrapText="1"/>
    </xf>
    <xf numFmtId="0" fontId="35" fillId="2" borderId="66" xfId="0" applyFont="1" applyFill="1" applyBorder="1" applyAlignment="1">
      <alignment horizontal="center" vertical="center" wrapText="1"/>
    </xf>
    <xf numFmtId="0" fontId="35" fillId="2" borderId="66" xfId="0" applyFont="1" applyFill="1" applyBorder="1" applyAlignment="1">
      <alignment horizontal="center" vertical="center"/>
    </xf>
    <xf numFmtId="0" fontId="86" fillId="2" borderId="13" xfId="0" applyFont="1" applyFill="1" applyBorder="1" applyAlignment="1">
      <alignment horizontal="right" vertical="center" wrapText="1"/>
    </xf>
    <xf numFmtId="0" fontId="35" fillId="2" borderId="20" xfId="0" applyFont="1" applyFill="1" applyBorder="1" applyAlignment="1">
      <alignment horizontal="center" wrapText="1"/>
    </xf>
    <xf numFmtId="0" fontId="35" fillId="2" borderId="47"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86" fillId="2" borderId="13" xfId="0" applyFont="1" applyFill="1" applyBorder="1" applyAlignment="1">
      <alignment horizontal="center" vertical="top"/>
    </xf>
    <xf numFmtId="0" fontId="86" fillId="2" borderId="13" xfId="0" applyFont="1" applyFill="1" applyBorder="1" applyAlignment="1">
      <alignment horizontal="center" vertical="center"/>
    </xf>
    <xf numFmtId="0" fontId="86" fillId="2" borderId="13" xfId="0" applyFont="1" applyFill="1" applyBorder="1" applyAlignment="1">
      <alignment horizontal="center" vertical="center" wrapText="1"/>
    </xf>
    <xf numFmtId="0" fontId="86" fillId="4" borderId="13" xfId="0" applyFont="1" applyFill="1" applyBorder="1" applyAlignment="1">
      <alignment horizontal="center" vertical="center"/>
    </xf>
    <xf numFmtId="0" fontId="35" fillId="2" borderId="13" xfId="0" applyFont="1" applyFill="1" applyBorder="1" applyAlignment="1">
      <alignment horizontal="center"/>
    </xf>
    <xf numFmtId="0" fontId="35" fillId="2" borderId="13" xfId="0" applyFont="1" applyFill="1" applyBorder="1" applyAlignment="1">
      <alignment horizontal="center" vertical="center"/>
    </xf>
    <xf numFmtId="0" fontId="2" fillId="3" borderId="5" xfId="0" applyFont="1" applyFill="1" applyBorder="1" applyAlignment="1">
      <alignment horizontal="center"/>
    </xf>
    <xf numFmtId="0" fontId="5" fillId="3" borderId="0" xfId="1" applyFont="1" applyFill="1" applyBorder="1" applyAlignment="1">
      <alignment vertical="center"/>
    </xf>
    <xf numFmtId="0" fontId="59" fillId="3" borderId="0" xfId="0" applyFont="1" applyFill="1" applyBorder="1"/>
    <xf numFmtId="0" fontId="59" fillId="3" borderId="5" xfId="0" applyFont="1" applyFill="1" applyBorder="1"/>
    <xf numFmtId="0" fontId="5" fillId="3" borderId="0" xfId="1" applyFont="1" applyFill="1" applyBorder="1" applyAlignment="1"/>
    <xf numFmtId="0" fontId="5" fillId="3" borderId="5" xfId="1" applyFont="1" applyFill="1" applyBorder="1" applyAlignment="1"/>
    <xf numFmtId="0" fontId="5" fillId="3" borderId="0" xfId="1" applyFont="1" applyFill="1" applyBorder="1" applyAlignment="1">
      <alignment horizontal="center" vertical="center"/>
    </xf>
    <xf numFmtId="0" fontId="5" fillId="3" borderId="5" xfId="1" applyFont="1" applyFill="1" applyBorder="1" applyAlignment="1">
      <alignment horizontal="center" vertical="center"/>
    </xf>
    <xf numFmtId="0" fontId="5" fillId="3" borderId="5" xfId="1" applyFont="1" applyFill="1" applyBorder="1" applyAlignment="1">
      <alignment vertical="center"/>
    </xf>
    <xf numFmtId="0" fontId="59" fillId="3" borderId="0" xfId="0" applyFont="1" applyFill="1" applyBorder="1" applyAlignment="1">
      <alignment horizontal="left" indent="3"/>
    </xf>
    <xf numFmtId="0" fontId="5" fillId="3" borderId="0" xfId="1" applyFont="1" applyFill="1" applyBorder="1" applyAlignment="1">
      <alignment horizontal="left"/>
    </xf>
    <xf numFmtId="0" fontId="5" fillId="3" borderId="5" xfId="1" applyFont="1" applyFill="1" applyBorder="1" applyAlignment="1">
      <alignment horizontal="left"/>
    </xf>
    <xf numFmtId="0" fontId="39" fillId="3" borderId="0" xfId="0" applyFont="1" applyFill="1" applyBorder="1"/>
    <xf numFmtId="0" fontId="14" fillId="3" borderId="4" xfId="0" applyFont="1" applyFill="1" applyBorder="1" applyAlignment="1">
      <alignment vertical="top" wrapText="1"/>
    </xf>
    <xf numFmtId="0" fontId="14" fillId="3" borderId="0" xfId="0" applyFont="1" applyFill="1" applyBorder="1" applyAlignment="1">
      <alignment vertical="top" wrapText="1"/>
    </xf>
    <xf numFmtId="0" fontId="14" fillId="3" borderId="5" xfId="0" applyFont="1" applyFill="1" applyBorder="1" applyAlignment="1">
      <alignment vertical="top" wrapText="1"/>
    </xf>
    <xf numFmtId="0" fontId="14" fillId="3" borderId="4" xfId="0" applyFont="1" applyFill="1" applyBorder="1" applyAlignment="1">
      <alignment horizontal="center" vertical="top" wrapText="1"/>
    </xf>
    <xf numFmtId="0" fontId="14" fillId="3" borderId="0" xfId="0" applyFont="1" applyFill="1" applyBorder="1" applyAlignment="1">
      <alignment horizontal="center" vertical="top" wrapText="1"/>
    </xf>
    <xf numFmtId="0" fontId="14" fillId="3" borderId="5" xfId="0" applyFont="1" applyFill="1" applyBorder="1" applyAlignment="1">
      <alignment horizontal="center" vertical="top" wrapText="1"/>
    </xf>
    <xf numFmtId="0" fontId="0" fillId="3" borderId="4" xfId="0" applyFont="1" applyFill="1" applyBorder="1" applyAlignment="1">
      <alignment horizontal="left" vertical="top" wrapText="1" indent="1"/>
    </xf>
    <xf numFmtId="0" fontId="0" fillId="3" borderId="0" xfId="0" applyFont="1" applyFill="1" applyBorder="1" applyAlignment="1">
      <alignment horizontal="left" vertical="top" wrapText="1" indent="1"/>
    </xf>
    <xf numFmtId="0" fontId="0" fillId="3" borderId="5" xfId="0" applyFont="1" applyFill="1" applyBorder="1" applyAlignment="1">
      <alignment horizontal="left" vertical="top" wrapText="1" indent="1"/>
    </xf>
    <xf numFmtId="0" fontId="14" fillId="3" borderId="0" xfId="0" applyFont="1" applyFill="1" applyBorder="1" applyAlignment="1">
      <alignment horizontal="left" vertical="top" wrapText="1" indent="1"/>
    </xf>
    <xf numFmtId="0" fontId="14" fillId="3" borderId="5" xfId="0" applyFont="1" applyFill="1" applyBorder="1" applyAlignment="1">
      <alignment horizontal="left" vertical="top" wrapText="1" indent="1"/>
    </xf>
    <xf numFmtId="0" fontId="0" fillId="3" borderId="6" xfId="0" applyFont="1" applyFill="1" applyBorder="1" applyAlignment="1">
      <alignment horizontal="left" vertical="top" wrapText="1" indent="1"/>
    </xf>
    <xf numFmtId="0" fontId="14" fillId="3" borderId="7" xfId="0" applyFont="1" applyFill="1" applyBorder="1" applyAlignment="1">
      <alignment horizontal="left" vertical="top" wrapText="1" indent="1"/>
    </xf>
    <xf numFmtId="0" fontId="14" fillId="3" borderId="8" xfId="0" applyFont="1" applyFill="1" applyBorder="1" applyAlignment="1">
      <alignment horizontal="left" vertical="top" wrapText="1" indent="1"/>
    </xf>
    <xf numFmtId="0" fontId="54" fillId="3" borderId="4" xfId="0" applyFont="1" applyFill="1" applyBorder="1" applyAlignment="1">
      <alignment horizontal="center" vertical="center"/>
    </xf>
    <xf numFmtId="0" fontId="54" fillId="3" borderId="5" xfId="0" applyFont="1" applyFill="1" applyBorder="1" applyAlignment="1">
      <alignment horizontal="center" vertical="center"/>
    </xf>
    <xf numFmtId="0" fontId="47" fillId="3" borderId="4" xfId="0" applyFont="1" applyFill="1" applyBorder="1" applyAlignment="1">
      <alignment horizontal="center" vertical="center"/>
    </xf>
    <xf numFmtId="0" fontId="47" fillId="3" borderId="5" xfId="0" applyFont="1" applyFill="1" applyBorder="1" applyAlignment="1">
      <alignment horizontal="center" vertical="center"/>
    </xf>
    <xf numFmtId="0" fontId="1" fillId="3" borderId="4" xfId="0" applyFont="1" applyFill="1" applyBorder="1" applyAlignment="1">
      <alignment vertical="center"/>
    </xf>
    <xf numFmtId="0" fontId="1" fillId="3" borderId="5" xfId="0" applyFont="1" applyFill="1" applyBorder="1"/>
    <xf numFmtId="0" fontId="55" fillId="3" borderId="4" xfId="0" applyFont="1" applyFill="1" applyBorder="1" applyAlignment="1">
      <alignment horizontal="left" vertical="center" indent="2"/>
    </xf>
    <xf numFmtId="0" fontId="55" fillId="3" borderId="5" xfId="0" applyFont="1" applyFill="1" applyBorder="1" applyAlignment="1">
      <alignment horizontal="left" vertical="center" indent="2"/>
    </xf>
    <xf numFmtId="0" fontId="56" fillId="3" borderId="4" xfId="0" applyFont="1" applyFill="1" applyBorder="1" applyAlignment="1">
      <alignment horizontal="left" vertical="center" indent="2"/>
    </xf>
    <xf numFmtId="0" fontId="56" fillId="3" borderId="5" xfId="0" applyFont="1" applyFill="1" applyBorder="1" applyAlignment="1">
      <alignment horizontal="left" vertical="center" indent="2"/>
    </xf>
    <xf numFmtId="0" fontId="1" fillId="3" borderId="4" xfId="0" applyFont="1" applyFill="1" applyBorder="1" applyAlignment="1">
      <alignment horizontal="left" vertical="center" indent="2"/>
    </xf>
    <xf numFmtId="0" fontId="1" fillId="3" borderId="5" xfId="0" applyFont="1" applyFill="1" applyBorder="1" applyAlignment="1">
      <alignment horizontal="left" indent="2"/>
    </xf>
    <xf numFmtId="0" fontId="1" fillId="3" borderId="5" xfId="0" applyFont="1" applyFill="1" applyBorder="1" applyAlignment="1">
      <alignment horizontal="left" vertical="center" indent="2"/>
    </xf>
    <xf numFmtId="0" fontId="1" fillId="3" borderId="4" xfId="0" applyFont="1" applyFill="1" applyBorder="1" applyAlignment="1">
      <alignment horizontal="left" indent="2"/>
    </xf>
    <xf numFmtId="0" fontId="56" fillId="3" borderId="4" xfId="0" applyFont="1" applyFill="1" applyBorder="1" applyAlignment="1">
      <alignment vertical="center"/>
    </xf>
    <xf numFmtId="0" fontId="56" fillId="3" borderId="5" xfId="0" applyFont="1" applyFill="1" applyBorder="1" applyAlignment="1">
      <alignment vertical="center"/>
    </xf>
    <xf numFmtId="0" fontId="0" fillId="3" borderId="4" xfId="0" applyFont="1" applyFill="1" applyBorder="1"/>
    <xf numFmtId="0" fontId="14" fillId="3" borderId="6" xfId="0" applyFont="1" applyFill="1" applyBorder="1" applyAlignment="1">
      <alignment vertical="top" wrapText="1"/>
    </xf>
    <xf numFmtId="0" fontId="14" fillId="3" borderId="8" xfId="0" applyFont="1" applyFill="1" applyBorder="1" applyAlignment="1">
      <alignment vertical="top" wrapText="1"/>
    </xf>
    <xf numFmtId="0" fontId="0" fillId="3" borderId="5" xfId="0" applyFont="1" applyFill="1" applyBorder="1"/>
    <xf numFmtId="0" fontId="5" fillId="3" borderId="13" xfId="0" applyFont="1" applyFill="1" applyBorder="1" applyAlignment="1">
      <alignment horizontal="center" vertical="center"/>
    </xf>
    <xf numFmtId="0" fontId="5" fillId="3" borderId="47"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58" xfId="0" applyFont="1" applyFill="1" applyBorder="1" applyAlignment="1">
      <alignment horizontal="center" vertical="center"/>
    </xf>
    <xf numFmtId="0" fontId="5" fillId="3" borderId="149" xfId="0" applyFont="1" applyFill="1" applyBorder="1" applyAlignment="1">
      <alignment horizontal="center" vertical="center"/>
    </xf>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135" xfId="0" applyFont="1" applyFill="1" applyBorder="1" applyAlignment="1">
      <alignment horizontal="center"/>
    </xf>
    <xf numFmtId="0" fontId="5" fillId="3" borderId="13" xfId="2" applyFont="1" applyFill="1" applyBorder="1" applyAlignment="1">
      <alignment vertical="center" wrapText="1"/>
    </xf>
    <xf numFmtId="0" fontId="5" fillId="3" borderId="13" xfId="2" applyFont="1" applyFill="1" applyBorder="1" applyAlignment="1">
      <alignment horizontal="center"/>
    </xf>
    <xf numFmtId="0" fontId="21" fillId="3" borderId="13" xfId="3" applyFont="1" applyFill="1" applyBorder="1" applyAlignment="1">
      <alignment horizontal="center" vertical="center" wrapText="1"/>
    </xf>
    <xf numFmtId="0" fontId="12" fillId="3" borderId="13" xfId="0" applyFont="1" applyFill="1" applyBorder="1"/>
    <xf numFmtId="0" fontId="5" fillId="3" borderId="13" xfId="2" applyFont="1" applyFill="1" applyBorder="1" applyAlignment="1">
      <alignment horizontal="center" wrapText="1"/>
    </xf>
    <xf numFmtId="0" fontId="21" fillId="3" borderId="13" xfId="3" applyFont="1" applyFill="1" applyBorder="1" applyAlignment="1">
      <alignment horizontal="center"/>
    </xf>
    <xf numFmtId="0" fontId="5" fillId="3" borderId="13" xfId="2" applyFont="1" applyFill="1" applyBorder="1" applyAlignment="1">
      <alignment horizontal="center" vertical="top" wrapText="1"/>
    </xf>
    <xf numFmtId="0" fontId="5" fillId="3" borderId="13" xfId="2" applyFont="1" applyFill="1" applyBorder="1"/>
    <xf numFmtId="0" fontId="5" fillId="3" borderId="13" xfId="2" applyFont="1" applyFill="1" applyBorder="1" applyAlignment="1">
      <alignment horizontal="center" vertical="justify" wrapText="1"/>
    </xf>
    <xf numFmtId="0" fontId="5" fillId="3" borderId="107" xfId="0" applyFont="1" applyFill="1" applyBorder="1" applyAlignment="1">
      <alignment horizontal="left" vertical="center" wrapText="1" indent="1"/>
    </xf>
    <xf numFmtId="0" fontId="5" fillId="3" borderId="96" xfId="0" applyFont="1" applyFill="1" applyBorder="1" applyAlignment="1">
      <alignment horizontal="right" wrapText="1"/>
    </xf>
    <xf numFmtId="0" fontId="5" fillId="3" borderId="64" xfId="0" applyFont="1" applyFill="1" applyBorder="1" applyAlignment="1">
      <alignment horizontal="right" wrapText="1"/>
    </xf>
    <xf numFmtId="0" fontId="5" fillId="3" borderId="99" xfId="0" applyFont="1" applyFill="1" applyBorder="1" applyAlignment="1">
      <alignment horizontal="right" wrapText="1"/>
    </xf>
    <xf numFmtId="0" fontId="5" fillId="3" borderId="73" xfId="0" applyFont="1" applyFill="1" applyBorder="1" applyAlignment="1">
      <alignment horizontal="right" wrapText="1"/>
    </xf>
    <xf numFmtId="0" fontId="5" fillId="3" borderId="72" xfId="0" applyFont="1" applyFill="1" applyBorder="1" applyAlignment="1">
      <alignment horizontal="right" wrapText="1"/>
    </xf>
    <xf numFmtId="0" fontId="5" fillId="3" borderId="96" xfId="0" applyFont="1" applyFill="1" applyBorder="1" applyAlignment="1">
      <alignment horizontal="right"/>
    </xf>
    <xf numFmtId="0" fontId="5" fillId="3" borderId="64" xfId="0" applyFont="1" applyFill="1" applyBorder="1" applyAlignment="1">
      <alignment horizontal="right"/>
    </xf>
    <xf numFmtId="0" fontId="5" fillId="3" borderId="99" xfId="0" applyFont="1" applyFill="1" applyBorder="1" applyAlignment="1">
      <alignment horizontal="right"/>
    </xf>
    <xf numFmtId="0" fontId="5" fillId="3" borderId="73" xfId="0" applyFont="1" applyFill="1" applyBorder="1" applyAlignment="1">
      <alignment horizontal="right"/>
    </xf>
    <xf numFmtId="0" fontId="5" fillId="3" borderId="72" xfId="0" applyFont="1" applyFill="1" applyBorder="1" applyAlignment="1">
      <alignment horizontal="right"/>
    </xf>
    <xf numFmtId="0" fontId="5" fillId="3" borderId="103" xfId="0" applyFont="1" applyFill="1" applyBorder="1" applyAlignment="1">
      <alignment horizontal="right" wrapText="1"/>
    </xf>
    <xf numFmtId="0" fontId="5" fillId="3" borderId="93" xfId="0" applyFont="1" applyFill="1" applyBorder="1" applyAlignment="1">
      <alignment horizontal="right" wrapText="1"/>
    </xf>
    <xf numFmtId="0" fontId="5" fillId="3" borderId="104" xfId="0" applyFont="1" applyFill="1" applyBorder="1" applyAlignment="1">
      <alignment horizontal="right" wrapText="1"/>
    </xf>
    <xf numFmtId="0" fontId="5" fillId="3" borderId="103" xfId="0" applyFont="1" applyFill="1" applyBorder="1" applyAlignment="1">
      <alignment wrapText="1"/>
    </xf>
    <xf numFmtId="0" fontId="5" fillId="3" borderId="93" xfId="0" applyFont="1" applyFill="1" applyBorder="1" applyAlignment="1">
      <alignment wrapText="1"/>
    </xf>
    <xf numFmtId="0" fontId="5" fillId="3" borderId="104" xfId="0" applyFont="1" applyFill="1" applyBorder="1" applyAlignment="1">
      <alignment wrapText="1"/>
    </xf>
    <xf numFmtId="0" fontId="5" fillId="3" borderId="48" xfId="0" applyFont="1" applyFill="1" applyBorder="1" applyAlignment="1"/>
    <xf numFmtId="0" fontId="5" fillId="3" borderId="56" xfId="0" applyFont="1" applyFill="1" applyBorder="1" applyAlignment="1"/>
    <xf numFmtId="0" fontId="5" fillId="3" borderId="49" xfId="0" applyFont="1" applyFill="1" applyBorder="1" applyAlignment="1"/>
    <xf numFmtId="0" fontId="5" fillId="3" borderId="108" xfId="0" applyFont="1" applyFill="1" applyBorder="1" applyAlignment="1">
      <alignment horizontal="left" wrapText="1" indent="1"/>
    </xf>
    <xf numFmtId="0" fontId="5" fillId="3" borderId="27" xfId="0" applyFont="1" applyFill="1" applyBorder="1" applyAlignment="1">
      <alignment horizontal="right" wrapText="1"/>
    </xf>
    <xf numFmtId="0" fontId="5" fillId="3" borderId="47" xfId="0" applyFont="1" applyFill="1" applyBorder="1" applyAlignment="1">
      <alignment horizontal="right" wrapText="1"/>
    </xf>
    <xf numFmtId="0" fontId="5" fillId="3" borderId="61" xfId="0" applyFont="1" applyFill="1" applyBorder="1" applyAlignment="1">
      <alignment horizontal="right" wrapText="1"/>
    </xf>
    <xf numFmtId="0" fontId="5" fillId="3" borderId="65" xfId="0" applyFont="1" applyFill="1" applyBorder="1" applyAlignment="1">
      <alignment horizontal="right" wrapText="1"/>
    </xf>
    <xf numFmtId="0" fontId="5" fillId="3" borderId="20" xfId="0" applyFont="1" applyFill="1" applyBorder="1" applyAlignment="1">
      <alignment horizontal="right" wrapText="1"/>
    </xf>
    <xf numFmtId="0" fontId="5" fillId="3" borderId="27" xfId="0" applyFont="1" applyFill="1" applyBorder="1" applyAlignment="1">
      <alignment horizontal="right"/>
    </xf>
    <xf numFmtId="0" fontId="5" fillId="3" borderId="47" xfId="0" applyFont="1" applyFill="1" applyBorder="1" applyAlignment="1">
      <alignment horizontal="right"/>
    </xf>
    <xf numFmtId="0" fontId="5" fillId="3" borderId="61" xfId="0" applyFont="1" applyFill="1" applyBorder="1" applyAlignment="1">
      <alignment horizontal="right"/>
    </xf>
    <xf numFmtId="0" fontId="5" fillId="3" borderId="65" xfId="0" applyFont="1" applyFill="1" applyBorder="1" applyAlignment="1">
      <alignment horizontal="right"/>
    </xf>
    <xf numFmtId="0" fontId="5" fillId="3" borderId="20" xfId="0" applyFont="1" applyFill="1" applyBorder="1" applyAlignment="1">
      <alignment horizontal="right"/>
    </xf>
    <xf numFmtId="0" fontId="5" fillId="3" borderId="102" xfId="0" applyFont="1" applyFill="1" applyBorder="1" applyAlignment="1">
      <alignment horizontal="right" wrapText="1"/>
    </xf>
    <xf numFmtId="0" fontId="5" fillId="3" borderId="66" xfId="0" applyFont="1" applyFill="1" applyBorder="1" applyAlignment="1">
      <alignment horizontal="right" wrapText="1"/>
    </xf>
    <xf numFmtId="0" fontId="5" fillId="3" borderId="97" xfId="0" applyFont="1" applyFill="1" applyBorder="1" applyAlignment="1">
      <alignment horizontal="right" wrapText="1"/>
    </xf>
    <xf numFmtId="0" fontId="5" fillId="3" borderId="102" xfId="0" applyFont="1" applyFill="1" applyBorder="1" applyAlignment="1">
      <alignment wrapText="1"/>
    </xf>
    <xf numFmtId="0" fontId="5" fillId="3" borderId="66" xfId="0" applyFont="1" applyFill="1" applyBorder="1" applyAlignment="1">
      <alignment wrapText="1"/>
    </xf>
    <xf numFmtId="0" fontId="5" fillId="3" borderId="97" xfId="0" applyFont="1" applyFill="1" applyBorder="1" applyAlignment="1">
      <alignment wrapText="1"/>
    </xf>
    <xf numFmtId="0" fontId="5" fillId="3" borderId="31" xfId="0" applyFont="1" applyFill="1" applyBorder="1" applyAlignment="1"/>
    <xf numFmtId="0" fontId="5" fillId="3" borderId="37" xfId="0" applyFont="1" applyFill="1" applyBorder="1" applyAlignment="1"/>
    <xf numFmtId="0" fontId="5" fillId="3" borderId="28" xfId="0" applyFont="1" applyFill="1" applyBorder="1" applyAlignment="1"/>
    <xf numFmtId="0" fontId="5" fillId="3" borderId="29" xfId="0" applyFont="1" applyFill="1" applyBorder="1" applyAlignment="1">
      <alignment horizontal="right" wrapText="1"/>
    </xf>
    <xf numFmtId="0" fontId="5" fillId="3" borderId="58" xfId="0" applyFont="1" applyFill="1" applyBorder="1" applyAlignment="1">
      <alignment horizontal="right" wrapText="1"/>
    </xf>
    <xf numFmtId="0" fontId="5" fillId="3" borderId="62" xfId="0" applyFont="1" applyFill="1" applyBorder="1" applyAlignment="1">
      <alignment horizontal="right" wrapText="1"/>
    </xf>
    <xf numFmtId="0" fontId="5" fillId="3" borderId="74" xfId="0" applyFont="1" applyFill="1" applyBorder="1" applyAlignment="1">
      <alignment horizontal="right" wrapText="1"/>
    </xf>
    <xf numFmtId="0" fontId="5" fillId="3" borderId="22" xfId="0" applyFont="1" applyFill="1" applyBorder="1" applyAlignment="1">
      <alignment horizontal="right" wrapText="1"/>
    </xf>
    <xf numFmtId="0" fontId="5" fillId="3" borderId="31" xfId="0" applyFont="1" applyFill="1" applyBorder="1" applyAlignment="1">
      <alignment horizontal="right"/>
    </xf>
    <xf numFmtId="0" fontId="5" fillId="3" borderId="13" xfId="0" applyFont="1" applyFill="1" applyBorder="1" applyAlignment="1">
      <alignment horizontal="right"/>
    </xf>
    <xf numFmtId="0" fontId="5" fillId="3" borderId="28" xfId="0" applyFont="1" applyFill="1" applyBorder="1" applyAlignment="1">
      <alignment horizontal="right"/>
    </xf>
    <xf numFmtId="0" fontId="5" fillId="3" borderId="37" xfId="0" applyFont="1" applyFill="1" applyBorder="1" applyAlignment="1">
      <alignment horizontal="right"/>
    </xf>
    <xf numFmtId="0" fontId="5" fillId="3" borderId="39" xfId="0" applyFont="1" applyFill="1" applyBorder="1" applyAlignment="1">
      <alignment horizontal="right"/>
    </xf>
    <xf numFmtId="0" fontId="5" fillId="3" borderId="62" xfId="0" applyFont="1" applyFill="1" applyBorder="1" applyAlignment="1">
      <alignment horizontal="right"/>
    </xf>
    <xf numFmtId="0" fontId="5" fillId="3" borderId="67" xfId="0" applyFont="1" applyFill="1" applyBorder="1" applyAlignment="1">
      <alignment horizontal="right" wrapText="1"/>
    </xf>
    <xf numFmtId="0" fontId="5" fillId="3" borderId="28" xfId="0" applyFont="1" applyFill="1" applyBorder="1" applyAlignment="1">
      <alignment horizontal="right" wrapText="1"/>
    </xf>
    <xf numFmtId="0" fontId="5" fillId="3" borderId="108" xfId="0" applyFont="1" applyFill="1" applyBorder="1" applyAlignment="1">
      <alignment horizontal="left" vertical="center" wrapText="1" indent="1"/>
    </xf>
    <xf numFmtId="0" fontId="5" fillId="3" borderId="27" xfId="0" applyFont="1" applyFill="1" applyBorder="1" applyAlignment="1">
      <alignment horizontal="right" vertical="center" wrapText="1"/>
    </xf>
    <xf numFmtId="0" fontId="5" fillId="3" borderId="47" xfId="0" applyFont="1" applyFill="1" applyBorder="1" applyAlignment="1">
      <alignment horizontal="right" vertical="center" wrapText="1"/>
    </xf>
    <xf numFmtId="0" fontId="5" fillId="3" borderId="61" xfId="0" applyFont="1" applyFill="1" applyBorder="1" applyAlignment="1">
      <alignment horizontal="right" vertical="center" wrapText="1"/>
    </xf>
    <xf numFmtId="0" fontId="5" fillId="3" borderId="65" xfId="0" applyFont="1" applyFill="1" applyBorder="1" applyAlignment="1">
      <alignment horizontal="right" vertical="center" wrapText="1"/>
    </xf>
    <xf numFmtId="0" fontId="5" fillId="3" borderId="20" xfId="0" applyFont="1" applyFill="1" applyBorder="1" applyAlignment="1">
      <alignment horizontal="right" vertical="center" wrapText="1"/>
    </xf>
    <xf numFmtId="0" fontId="5" fillId="3" borderId="109" xfId="0" applyFont="1" applyFill="1" applyBorder="1" applyAlignment="1">
      <alignment horizontal="left" wrapText="1" indent="1"/>
    </xf>
    <xf numFmtId="0" fontId="5" fillId="3" borderId="86" xfId="0" applyFont="1" applyFill="1" applyBorder="1" applyAlignment="1">
      <alignment horizontal="right" wrapText="1"/>
    </xf>
    <xf numFmtId="0" fontId="5" fillId="3" borderId="87" xfId="0" applyFont="1" applyFill="1" applyBorder="1" applyAlignment="1">
      <alignment horizontal="right" wrapText="1"/>
    </xf>
    <xf numFmtId="0" fontId="5" fillId="3" borderId="88" xfId="0" applyFont="1" applyFill="1" applyBorder="1" applyAlignment="1">
      <alignment horizontal="right" wrapText="1"/>
    </xf>
    <xf numFmtId="0" fontId="5" fillId="3" borderId="91" xfId="0" applyFont="1" applyFill="1" applyBorder="1" applyAlignment="1">
      <alignment horizontal="right" wrapText="1"/>
    </xf>
    <xf numFmtId="0" fontId="5" fillId="3" borderId="98" xfId="0" applyFont="1" applyFill="1" applyBorder="1" applyAlignment="1">
      <alignment horizontal="right" wrapText="1"/>
    </xf>
    <xf numFmtId="0" fontId="5" fillId="3" borderId="86" xfId="0" applyFont="1" applyFill="1" applyBorder="1" applyAlignment="1">
      <alignment horizontal="right"/>
    </xf>
    <xf numFmtId="0" fontId="5" fillId="3" borderId="87" xfId="0" applyFont="1" applyFill="1" applyBorder="1" applyAlignment="1">
      <alignment horizontal="right"/>
    </xf>
    <xf numFmtId="0" fontId="5" fillId="3" borderId="88" xfId="0" applyFont="1" applyFill="1" applyBorder="1" applyAlignment="1">
      <alignment horizontal="right"/>
    </xf>
    <xf numFmtId="0" fontId="5" fillId="3" borderId="91" xfId="0" applyFont="1" applyFill="1" applyBorder="1" applyAlignment="1">
      <alignment horizontal="right"/>
    </xf>
    <xf numFmtId="0" fontId="5" fillId="3" borderId="98" xfId="0" applyFont="1" applyFill="1" applyBorder="1" applyAlignment="1">
      <alignment horizontal="right"/>
    </xf>
    <xf numFmtId="0" fontId="5" fillId="3" borderId="33" xfId="0" applyFont="1" applyFill="1" applyBorder="1" applyAlignment="1">
      <alignment horizontal="right"/>
    </xf>
    <xf numFmtId="0" fontId="5" fillId="3" borderId="107" xfId="0" applyFont="1" applyFill="1" applyBorder="1" applyAlignment="1">
      <alignment horizontal="left" wrapText="1" indent="1"/>
    </xf>
    <xf numFmtId="0" fontId="5" fillId="3" borderId="49" xfId="0" applyFont="1" applyFill="1" applyBorder="1" applyAlignment="1">
      <alignment horizontal="right"/>
    </xf>
    <xf numFmtId="0" fontId="5" fillId="3" borderId="27" xfId="0" applyFont="1" applyFill="1" applyBorder="1" applyAlignment="1">
      <alignment horizontal="right" vertical="distributed" wrapText="1"/>
    </xf>
    <xf numFmtId="0" fontId="5" fillId="3" borderId="47" xfId="0" applyFont="1" applyFill="1" applyBorder="1" applyAlignment="1">
      <alignment horizontal="right" vertical="distributed" wrapText="1"/>
    </xf>
    <xf numFmtId="0" fontId="5" fillId="3" borderId="61" xfId="0" applyFont="1" applyFill="1" applyBorder="1" applyAlignment="1">
      <alignment horizontal="right" vertical="distributed" wrapText="1"/>
    </xf>
    <xf numFmtId="0" fontId="5" fillId="3" borderId="65" xfId="0" applyFont="1" applyFill="1" applyBorder="1" applyAlignment="1">
      <alignment horizontal="right" vertical="distributed" wrapText="1"/>
    </xf>
    <xf numFmtId="0" fontId="5" fillId="3" borderId="20" xfId="0" applyFont="1" applyFill="1" applyBorder="1" applyAlignment="1">
      <alignment horizontal="right" vertical="distributed" wrapText="1"/>
    </xf>
    <xf numFmtId="0" fontId="5" fillId="3" borderId="108" xfId="0" applyFont="1" applyFill="1" applyBorder="1" applyAlignment="1">
      <alignment horizontal="left" vertical="distributed" wrapText="1" indent="1"/>
    </xf>
    <xf numFmtId="0" fontId="12" fillId="3" borderId="13" xfId="0" applyFont="1" applyFill="1" applyBorder="1" applyAlignment="1">
      <alignment horizontal="left" vertical="center" wrapText="1" indent="1"/>
    </xf>
    <xf numFmtId="0" fontId="12" fillId="3" borderId="13" xfId="0" applyFont="1" applyFill="1" applyBorder="1" applyAlignment="1">
      <alignment horizontal="left" vertical="center" indent="1"/>
    </xf>
    <xf numFmtId="0" fontId="12" fillId="3" borderId="13" xfId="0" applyFont="1" applyFill="1" applyBorder="1" applyAlignment="1">
      <alignment horizontal="right" vertical="top" wrapText="1"/>
    </xf>
    <xf numFmtId="0" fontId="12" fillId="3" borderId="13" xfId="0" applyFont="1" applyFill="1" applyBorder="1" applyAlignment="1">
      <alignment horizontal="right"/>
    </xf>
    <xf numFmtId="0" fontId="12" fillId="3" borderId="45" xfId="0" applyFont="1" applyFill="1" applyBorder="1" applyAlignment="1">
      <alignment horizontal="left" vertical="center" indent="1"/>
    </xf>
    <xf numFmtId="0" fontId="12" fillId="3" borderId="45" xfId="0" applyFont="1" applyFill="1" applyBorder="1" applyAlignment="1">
      <alignment horizontal="right" vertical="top" wrapText="1"/>
    </xf>
    <xf numFmtId="0" fontId="12" fillId="3" borderId="45" xfId="0" applyFont="1" applyFill="1" applyBorder="1" applyAlignment="1">
      <alignment horizontal="right"/>
    </xf>
    <xf numFmtId="0" fontId="12" fillId="3" borderId="21" xfId="0" applyFont="1" applyFill="1" applyBorder="1" applyAlignment="1">
      <alignment horizontal="left" vertical="center" indent="1"/>
    </xf>
    <xf numFmtId="0" fontId="12" fillId="3" borderId="21" xfId="0" applyFont="1" applyFill="1" applyBorder="1" applyAlignment="1">
      <alignment horizontal="right" vertical="top" wrapText="1"/>
    </xf>
    <xf numFmtId="0" fontId="12" fillId="3" borderId="21" xfId="0" applyFont="1" applyFill="1" applyBorder="1" applyAlignment="1">
      <alignment horizontal="right"/>
    </xf>
    <xf numFmtId="0" fontId="5" fillId="3" borderId="13" xfId="0" applyFont="1" applyFill="1" applyBorder="1" applyAlignment="1">
      <alignment horizontal="right" wrapText="1" indent="1"/>
    </xf>
    <xf numFmtId="0" fontId="5" fillId="3" borderId="96" xfId="0" applyFont="1" applyFill="1" applyBorder="1" applyAlignment="1">
      <alignment horizontal="left" wrapText="1" indent="1"/>
    </xf>
    <xf numFmtId="0" fontId="5" fillId="3" borderId="64" xfId="0" applyFont="1" applyFill="1" applyBorder="1" applyAlignment="1">
      <alignment horizontal="center" wrapText="1"/>
    </xf>
    <xf numFmtId="0" fontId="5" fillId="3" borderId="64" xfId="0" applyFont="1" applyFill="1" applyBorder="1" applyAlignment="1">
      <alignment horizontal="center"/>
    </xf>
    <xf numFmtId="0" fontId="5" fillId="3" borderId="72" xfId="0" applyFont="1" applyFill="1" applyBorder="1" applyAlignment="1">
      <alignment horizontal="center"/>
    </xf>
    <xf numFmtId="0" fontId="5" fillId="3" borderId="45" xfId="0" applyFont="1" applyFill="1" applyBorder="1" applyAlignment="1">
      <alignment horizontal="center"/>
    </xf>
    <xf numFmtId="0" fontId="5" fillId="3" borderId="73" xfId="0" applyFont="1" applyFill="1" applyBorder="1" applyAlignment="1">
      <alignment horizontal="center"/>
    </xf>
    <xf numFmtId="0" fontId="5" fillId="3" borderId="124" xfId="0" applyFont="1" applyFill="1" applyBorder="1" applyAlignment="1">
      <alignment horizontal="center"/>
    </xf>
    <xf numFmtId="0" fontId="5" fillId="3" borderId="27" xfId="0" applyFont="1" applyFill="1" applyBorder="1" applyAlignment="1">
      <alignment horizontal="left" wrapText="1" indent="1"/>
    </xf>
    <xf numFmtId="0" fontId="5" fillId="3" borderId="47" xfId="0" applyFont="1" applyFill="1" applyBorder="1" applyAlignment="1">
      <alignment horizontal="center" wrapText="1"/>
    </xf>
    <xf numFmtId="0" fontId="5" fillId="3" borderId="20" xfId="0" applyFont="1" applyFill="1" applyBorder="1" applyAlignment="1">
      <alignment horizontal="center"/>
    </xf>
    <xf numFmtId="0" fontId="5" fillId="3" borderId="65" xfId="0" applyFont="1" applyFill="1" applyBorder="1" applyAlignment="1">
      <alignment horizontal="center"/>
    </xf>
    <xf numFmtId="0" fontId="5" fillId="3" borderId="125" xfId="0" applyFont="1" applyFill="1" applyBorder="1" applyAlignment="1">
      <alignment horizontal="center"/>
    </xf>
    <xf numFmtId="0" fontId="5" fillId="3" borderId="86" xfId="0" applyFont="1" applyFill="1" applyBorder="1" applyAlignment="1">
      <alignment horizontal="left" wrapText="1" indent="1"/>
    </xf>
    <xf numFmtId="0" fontId="5" fillId="3" borderId="87" xfId="0" applyFont="1" applyFill="1" applyBorder="1" applyAlignment="1">
      <alignment horizontal="center" wrapText="1"/>
    </xf>
    <xf numFmtId="0" fontId="5" fillId="3" borderId="87" xfId="0" applyFont="1" applyFill="1" applyBorder="1" applyAlignment="1">
      <alignment horizontal="center"/>
    </xf>
    <xf numFmtId="0" fontId="5" fillId="3" borderId="98" xfId="0" applyFont="1" applyFill="1" applyBorder="1" applyAlignment="1">
      <alignment horizontal="center"/>
    </xf>
    <xf numFmtId="0" fontId="5" fillId="3" borderId="32" xfId="0" applyFont="1" applyFill="1" applyBorder="1" applyAlignment="1">
      <alignment horizontal="center"/>
    </xf>
    <xf numFmtId="0" fontId="5" fillId="3" borderId="91" xfId="0" applyFont="1" applyFill="1" applyBorder="1" applyAlignment="1">
      <alignment horizontal="center"/>
    </xf>
    <xf numFmtId="0" fontId="5" fillId="3" borderId="126" xfId="0" applyFont="1" applyFill="1" applyBorder="1" applyAlignment="1">
      <alignment horizontal="center"/>
    </xf>
    <xf numFmtId="0" fontId="5" fillId="3" borderId="122" xfId="0" applyFont="1" applyFill="1" applyBorder="1" applyAlignment="1">
      <alignment horizontal="left" wrapText="1" indent="1"/>
    </xf>
    <xf numFmtId="0" fontId="5" fillId="3" borderId="123" xfId="0" applyFont="1" applyFill="1" applyBorder="1" applyAlignment="1">
      <alignment horizontal="center" wrapText="1"/>
    </xf>
    <xf numFmtId="0" fontId="5" fillId="3" borderId="123" xfId="0" applyFont="1" applyFill="1" applyBorder="1" applyAlignment="1">
      <alignment horizontal="center"/>
    </xf>
    <xf numFmtId="0" fontId="5" fillId="3" borderId="130" xfId="0" applyFont="1" applyFill="1" applyBorder="1" applyAlignment="1">
      <alignment horizontal="center"/>
    </xf>
    <xf numFmtId="0" fontId="5" fillId="3" borderId="129" xfId="0" applyFont="1" applyFill="1" applyBorder="1" applyAlignment="1">
      <alignment horizontal="center"/>
    </xf>
    <xf numFmtId="0" fontId="5" fillId="3" borderId="11" xfId="0" applyFont="1" applyFill="1" applyBorder="1" applyAlignment="1">
      <alignment horizontal="center"/>
    </xf>
    <xf numFmtId="0" fontId="5" fillId="3" borderId="6" xfId="0" applyFont="1" applyFill="1" applyBorder="1" applyAlignment="1">
      <alignment horizontal="left" wrapText="1" indent="1"/>
    </xf>
    <xf numFmtId="0" fontId="5" fillId="3" borderId="100" xfId="0" applyFont="1" applyFill="1" applyBorder="1" applyAlignment="1">
      <alignment horizontal="center" wrapText="1"/>
    </xf>
    <xf numFmtId="0" fontId="5" fillId="3" borderId="94" xfId="0" applyFont="1" applyFill="1" applyBorder="1" applyAlignment="1">
      <alignment horizontal="center"/>
    </xf>
    <xf numFmtId="0" fontId="5" fillId="3" borderId="94" xfId="0" applyFont="1" applyFill="1" applyBorder="1" applyAlignment="1">
      <alignment horizontal="center" wrapText="1"/>
    </xf>
    <xf numFmtId="0" fontId="5" fillId="3" borderId="100" xfId="0" applyFont="1" applyFill="1" applyBorder="1" applyAlignment="1">
      <alignment horizontal="center"/>
    </xf>
    <xf numFmtId="0" fontId="5" fillId="3" borderId="105" xfId="0" applyFont="1" applyFill="1" applyBorder="1" applyAlignment="1">
      <alignment horizontal="center"/>
    </xf>
    <xf numFmtId="0" fontId="5" fillId="3" borderId="8" xfId="0" applyFont="1" applyFill="1" applyBorder="1" applyAlignment="1">
      <alignment horizontal="center"/>
    </xf>
    <xf numFmtId="0" fontId="5" fillId="3" borderId="47" xfId="0" applyFont="1" applyFill="1" applyBorder="1" applyAlignment="1">
      <alignment horizontal="left" wrapText="1" indent="1"/>
    </xf>
    <xf numFmtId="0" fontId="32" fillId="3" borderId="47" xfId="0" applyFont="1" applyFill="1" applyBorder="1" applyAlignment="1">
      <alignment horizontal="center" wrapText="1"/>
    </xf>
    <xf numFmtId="0" fontId="32" fillId="3" borderId="47" xfId="0" applyFont="1" applyFill="1" applyBorder="1" applyAlignment="1">
      <alignment horizontal="center"/>
    </xf>
    <xf numFmtId="0" fontId="32" fillId="3" borderId="20" xfId="0" applyFont="1" applyFill="1" applyBorder="1" applyAlignment="1">
      <alignment horizontal="center"/>
    </xf>
    <xf numFmtId="0" fontId="32" fillId="3" borderId="65" xfId="0" applyFont="1" applyFill="1" applyBorder="1" applyAlignment="1">
      <alignment horizontal="center"/>
    </xf>
    <xf numFmtId="0" fontId="5" fillId="3" borderId="45" xfId="0" applyFont="1" applyFill="1" applyBorder="1" applyAlignment="1">
      <alignment horizontal="right" wrapText="1" indent="1"/>
    </xf>
    <xf numFmtId="0" fontId="5" fillId="3" borderId="58" xfId="0" applyFont="1" applyFill="1" applyBorder="1" applyAlignment="1">
      <alignment horizontal="left" wrapText="1" indent="1"/>
    </xf>
    <xf numFmtId="0" fontId="12" fillId="3" borderId="0" xfId="0" applyFont="1" applyFill="1" applyAlignment="1">
      <alignment horizontal="left" indent="1"/>
    </xf>
    <xf numFmtId="0" fontId="5" fillId="3" borderId="66" xfId="0" applyFont="1" applyFill="1" applyBorder="1" applyAlignment="1">
      <alignment horizontal="left" vertical="center" wrapText="1" indent="1"/>
    </xf>
    <xf numFmtId="0" fontId="5" fillId="3" borderId="20" xfId="0" applyFont="1" applyFill="1" applyBorder="1" applyAlignment="1">
      <alignment horizontal="left" wrapText="1" indent="1"/>
    </xf>
    <xf numFmtId="0" fontId="5" fillId="3" borderId="20" xfId="0" applyFont="1" applyFill="1" applyBorder="1" applyAlignment="1">
      <alignment horizontal="left" vertical="center" wrapText="1" indent="1"/>
    </xf>
    <xf numFmtId="0" fontId="45" fillId="3" borderId="1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86" fillId="0" borderId="0" xfId="0" applyFont="1" applyFill="1" applyBorder="1" applyAlignment="1">
      <alignment vertical="top"/>
    </xf>
    <xf numFmtId="0" fontId="86" fillId="0" borderId="52" xfId="0" applyFont="1" applyFill="1" applyBorder="1" applyAlignment="1">
      <alignment vertical="top"/>
    </xf>
    <xf numFmtId="0" fontId="86" fillId="0" borderId="23" xfId="0" applyFont="1" applyFill="1" applyBorder="1" applyAlignment="1">
      <alignment vertical="top"/>
    </xf>
    <xf numFmtId="0" fontId="86" fillId="0" borderId="53" xfId="0" applyFont="1" applyFill="1" applyBorder="1" applyAlignment="1">
      <alignment vertical="top"/>
    </xf>
    <xf numFmtId="0" fontId="86" fillId="0" borderId="12" xfId="0" applyFont="1" applyFill="1" applyBorder="1" applyAlignment="1">
      <alignment vertical="top"/>
    </xf>
    <xf numFmtId="0" fontId="86" fillId="0" borderId="68" xfId="0" applyFont="1" applyFill="1" applyBorder="1" applyAlignment="1">
      <alignment vertical="top"/>
    </xf>
    <xf numFmtId="0" fontId="86" fillId="0" borderId="54" xfId="0" applyFont="1" applyFill="1" applyBorder="1" applyAlignment="1">
      <alignment vertical="top"/>
    </xf>
    <xf numFmtId="0" fontId="86" fillId="0" borderId="55" xfId="0" applyFont="1" applyFill="1" applyBorder="1" applyAlignment="1">
      <alignment vertical="top"/>
    </xf>
    <xf numFmtId="0" fontId="86" fillId="0" borderId="56" xfId="0" applyFont="1" applyFill="1" applyBorder="1" applyAlignment="1">
      <alignment vertical="top"/>
    </xf>
    <xf numFmtId="0" fontId="36" fillId="0" borderId="0" xfId="0" applyFont="1" applyFill="1" applyBorder="1" applyAlignment="1">
      <alignment vertical="top"/>
    </xf>
    <xf numFmtId="0" fontId="36" fillId="0" borderId="0" xfId="0" applyFont="1" applyBorder="1"/>
    <xf numFmtId="0" fontId="45" fillId="3" borderId="13" xfId="0" applyFont="1" applyFill="1" applyBorder="1" applyAlignment="1">
      <alignment horizontal="left" vertical="center" wrapText="1"/>
    </xf>
    <xf numFmtId="0" fontId="83" fillId="2" borderId="13" xfId="0" applyFont="1" applyFill="1" applyBorder="1" applyAlignment="1">
      <alignment vertical="center"/>
    </xf>
    <xf numFmtId="0" fontId="35" fillId="2" borderId="13" xfId="0" applyFont="1" applyFill="1" applyBorder="1"/>
    <xf numFmtId="0" fontId="94" fillId="2" borderId="13" xfId="0" applyFont="1" applyFill="1" applyBorder="1" applyAlignment="1">
      <alignment horizontal="center"/>
    </xf>
    <xf numFmtId="0" fontId="26" fillId="0" borderId="0" xfId="0" applyFont="1" applyBorder="1"/>
    <xf numFmtId="0" fontId="36" fillId="0" borderId="0" xfId="0" applyFont="1" applyFill="1" applyBorder="1" applyAlignment="1">
      <alignment horizontal="center" vertical="center"/>
    </xf>
    <xf numFmtId="0" fontId="83" fillId="4" borderId="13" xfId="0" applyFont="1" applyFill="1" applyBorder="1" applyAlignment="1">
      <alignment horizontal="center" vertical="center" wrapText="1"/>
    </xf>
    <xf numFmtId="0" fontId="83" fillId="4" borderId="13" xfId="0" applyNumberFormat="1" applyFont="1" applyFill="1" applyBorder="1" applyAlignment="1">
      <alignment horizontal="center" vertical="center" wrapText="1"/>
    </xf>
    <xf numFmtId="0" fontId="36" fillId="0" borderId="0" xfId="0" applyFont="1" applyBorder="1" applyAlignment="1">
      <alignment horizontal="center" vertical="center"/>
    </xf>
    <xf numFmtId="0" fontId="95" fillId="0" borderId="0" xfId="0" applyFont="1" applyBorder="1"/>
    <xf numFmtId="0" fontId="94" fillId="2" borderId="13" xfId="0" applyFont="1" applyFill="1" applyBorder="1" applyAlignment="1">
      <alignment horizontal="center" vertical="center" wrapText="1"/>
    </xf>
    <xf numFmtId="0" fontId="32" fillId="7" borderId="13" xfId="0" applyFont="1" applyFill="1" applyBorder="1" applyAlignment="1">
      <alignment horizontal="center" vertical="center"/>
    </xf>
    <xf numFmtId="169" fontId="86" fillId="2" borderId="13" xfId="6" applyNumberFormat="1" applyFont="1" applyFill="1" applyBorder="1" applyAlignment="1">
      <alignment horizontal="center" vertical="center"/>
    </xf>
    <xf numFmtId="169" fontId="86" fillId="2" borderId="13" xfId="0" applyNumberFormat="1" applyFont="1" applyFill="1" applyBorder="1" applyAlignment="1">
      <alignment horizontal="center" vertical="center"/>
    </xf>
    <xf numFmtId="0" fontId="86" fillId="2" borderId="13" xfId="2" applyFont="1" applyFill="1" applyBorder="1" applyAlignment="1">
      <alignment horizontal="center" vertical="center"/>
    </xf>
    <xf numFmtId="0" fontId="86" fillId="2" borderId="13" xfId="2" applyFont="1" applyFill="1" applyBorder="1"/>
    <xf numFmtId="0" fontId="35" fillId="2" borderId="13" xfId="2" applyFont="1" applyFill="1" applyBorder="1" applyAlignment="1">
      <alignment horizontal="center"/>
    </xf>
    <xf numFmtId="169" fontId="35" fillId="2" borderId="13" xfId="2" applyNumberFormat="1" applyFont="1" applyFill="1" applyBorder="1" applyAlignment="1">
      <alignment horizontal="center" vertical="center"/>
    </xf>
    <xf numFmtId="0" fontId="35" fillId="4" borderId="13" xfId="0" applyFont="1" applyFill="1" applyBorder="1" applyAlignment="1">
      <alignment horizontal="center" vertical="top"/>
    </xf>
    <xf numFmtId="0" fontId="35" fillId="2" borderId="39" xfId="0" applyFont="1" applyFill="1" applyBorder="1" applyAlignment="1">
      <alignment horizontal="left" vertical="top" indent="1"/>
    </xf>
    <xf numFmtId="169" fontId="36" fillId="2" borderId="13" xfId="6" applyNumberFormat="1" applyFont="1" applyFill="1" applyBorder="1" applyAlignment="1">
      <alignment horizontal="left" vertical="top" indent="2"/>
    </xf>
    <xf numFmtId="0" fontId="36" fillId="2" borderId="13" xfId="0" applyFont="1" applyFill="1" applyBorder="1"/>
    <xf numFmtId="0" fontId="36" fillId="0" borderId="0" xfId="0" applyFont="1"/>
    <xf numFmtId="0" fontId="35" fillId="2" borderId="13" xfId="0" applyFont="1" applyFill="1" applyBorder="1" applyAlignment="1">
      <alignment horizontal="right" vertical="top"/>
    </xf>
    <xf numFmtId="0" fontId="36" fillId="2" borderId="13" xfId="0" applyFont="1" applyFill="1" applyBorder="1" applyAlignment="1">
      <alignment horizontal="center" vertical="top"/>
    </xf>
    <xf numFmtId="0" fontId="35" fillId="2" borderId="13" xfId="0" applyFont="1" applyFill="1" applyBorder="1" applyAlignment="1">
      <alignment horizontal="left" vertical="top" indent="1"/>
    </xf>
    <xf numFmtId="0" fontId="35" fillId="4" borderId="13" xfId="0" applyFont="1" applyFill="1" applyBorder="1" applyAlignment="1">
      <alignment horizontal="center" vertical="center"/>
    </xf>
    <xf numFmtId="0" fontId="35" fillId="4" borderId="13" xfId="0" applyFont="1" applyFill="1" applyBorder="1" applyAlignment="1">
      <alignment horizontal="center" vertical="center" wrapText="1"/>
    </xf>
    <xf numFmtId="0" fontId="35" fillId="2" borderId="13" xfId="0" applyFont="1" applyFill="1" applyBorder="1" applyAlignment="1">
      <alignment horizontal="right" vertical="top" indent="1"/>
    </xf>
    <xf numFmtId="0" fontId="35" fillId="2" borderId="13" xfId="0" applyFont="1" applyFill="1" applyBorder="1" applyAlignment="1">
      <alignment horizontal="center" vertical="top"/>
    </xf>
    <xf numFmtId="0" fontId="26" fillId="0" borderId="0" xfId="0" applyFont="1"/>
    <xf numFmtId="0" fontId="35" fillId="8" borderId="13" xfId="0" applyFont="1" applyFill="1" applyBorder="1" applyAlignment="1">
      <alignment horizontal="center"/>
    </xf>
    <xf numFmtId="0" fontId="35" fillId="8" borderId="13" xfId="0" applyFont="1" applyFill="1" applyBorder="1" applyAlignment="1">
      <alignment horizontal="center" vertical="top"/>
    </xf>
    <xf numFmtId="0" fontId="35" fillId="2" borderId="13" xfId="0" applyFont="1" applyFill="1" applyBorder="1" applyAlignment="1">
      <alignment horizontal="left" vertical="center"/>
    </xf>
    <xf numFmtId="0" fontId="90" fillId="0" borderId="0" xfId="0" applyFont="1" applyBorder="1" applyAlignment="1">
      <alignment horizontal="center" vertical="center"/>
    </xf>
    <xf numFmtId="0" fontId="86" fillId="4" borderId="13" xfId="0" applyFont="1" applyFill="1" applyBorder="1" applyAlignment="1">
      <alignment horizontal="center" vertical="top"/>
    </xf>
    <xf numFmtId="10" fontId="86" fillId="0" borderId="0" xfId="4" applyNumberFormat="1" applyFont="1" applyFill="1" applyBorder="1" applyAlignment="1">
      <alignment horizontal="center" vertical="center" wrapText="1"/>
    </xf>
    <xf numFmtId="0" fontId="90" fillId="0" borderId="0" xfId="0" applyFont="1"/>
    <xf numFmtId="0" fontId="35" fillId="4" borderId="13" xfId="0" applyFont="1" applyFill="1" applyBorder="1" applyAlignment="1">
      <alignment horizontal="center" vertical="top" wrapText="1"/>
    </xf>
    <xf numFmtId="0" fontId="32" fillId="3" borderId="13" xfId="0" applyFont="1" applyFill="1" applyBorder="1" applyAlignment="1">
      <alignment horizontal="left" vertical="top"/>
    </xf>
    <xf numFmtId="0" fontId="96" fillId="4" borderId="13" xfId="0" applyFont="1" applyFill="1" applyBorder="1" applyAlignment="1">
      <alignment horizontal="center"/>
    </xf>
    <xf numFmtId="10" fontId="35" fillId="2" borderId="13" xfId="4" applyNumberFormat="1" applyFont="1" applyFill="1" applyBorder="1" applyAlignment="1">
      <alignment horizontal="center" vertical="top"/>
    </xf>
    <xf numFmtId="0" fontId="93" fillId="2" borderId="13" xfId="0" applyFont="1" applyFill="1" applyBorder="1" applyAlignment="1">
      <alignment horizontal="left" vertical="top"/>
    </xf>
    <xf numFmtId="0" fontId="93" fillId="2" borderId="13" xfId="0" applyFont="1" applyFill="1" applyBorder="1" applyAlignment="1">
      <alignment horizontal="center" vertical="top"/>
    </xf>
    <xf numFmtId="170" fontId="93" fillId="2" borderId="13" xfId="0" applyNumberFormat="1" applyFont="1" applyFill="1" applyBorder="1" applyAlignment="1">
      <alignment horizontal="center" vertical="top"/>
    </xf>
    <xf numFmtId="3" fontId="35" fillId="2" borderId="13" xfId="0" applyNumberFormat="1" applyFont="1" applyFill="1" applyBorder="1" applyAlignment="1">
      <alignment horizontal="center" vertical="center"/>
    </xf>
    <xf numFmtId="0" fontId="7" fillId="3" borderId="13" xfId="0" applyFont="1" applyFill="1" applyBorder="1" applyAlignment="1">
      <alignment horizontal="left" vertical="center"/>
    </xf>
    <xf numFmtId="0" fontId="7" fillId="3" borderId="13" xfId="0" applyFont="1" applyFill="1" applyBorder="1" applyAlignment="1">
      <alignment horizontal="left" vertical="top"/>
    </xf>
    <xf numFmtId="0" fontId="7" fillId="3" borderId="13" xfId="0" applyFont="1" applyFill="1" applyBorder="1" applyAlignment="1">
      <alignment horizontal="center"/>
    </xf>
    <xf numFmtId="0" fontId="99" fillId="4" borderId="13" xfId="0" applyFont="1" applyFill="1" applyBorder="1" applyAlignment="1">
      <alignment horizontal="center" vertical="top"/>
    </xf>
    <xf numFmtId="0" fontId="99" fillId="4" borderId="13" xfId="0" applyFont="1" applyFill="1" applyBorder="1" applyAlignment="1">
      <alignment horizontal="center"/>
    </xf>
    <xf numFmtId="0" fontId="86" fillId="2" borderId="13" xfId="0" applyFont="1" applyFill="1" applyBorder="1" applyAlignment="1">
      <alignment horizontal="left" vertical="top"/>
    </xf>
    <xf numFmtId="0" fontId="100" fillId="3" borderId="21" xfId="0" applyFont="1" applyFill="1" applyBorder="1" applyAlignment="1">
      <alignment horizontal="left" vertical="center" wrapText="1" readingOrder="1"/>
    </xf>
    <xf numFmtId="0" fontId="100" fillId="3" borderId="70" xfId="0" applyFont="1" applyFill="1" applyBorder="1" applyAlignment="1">
      <alignment horizontal="left" vertical="center" wrapText="1" readingOrder="1"/>
    </xf>
    <xf numFmtId="0" fontId="100" fillId="3" borderId="45" xfId="0" applyFont="1" applyFill="1" applyBorder="1" applyAlignment="1">
      <alignment horizontal="left" vertical="center" wrapText="1" readingOrder="1"/>
    </xf>
    <xf numFmtId="0" fontId="63" fillId="3" borderId="13" xfId="0" applyFont="1" applyFill="1" applyBorder="1" applyAlignment="1">
      <alignment horizontal="left" vertical="center" wrapText="1" readingOrder="1"/>
    </xf>
    <xf numFmtId="0" fontId="98" fillId="2" borderId="13" xfId="0" applyFont="1" applyFill="1" applyBorder="1" applyAlignment="1">
      <alignment horizontal="center" vertical="center" wrapText="1" readingOrder="1"/>
    </xf>
    <xf numFmtId="0" fontId="102" fillId="3" borderId="13" xfId="0" applyFont="1" applyFill="1" applyBorder="1" applyAlignment="1">
      <alignment horizontal="left" vertical="center" wrapText="1" readingOrder="1"/>
    </xf>
    <xf numFmtId="0" fontId="62" fillId="3" borderId="13" xfId="0" applyFont="1" applyFill="1" applyBorder="1" applyAlignment="1">
      <alignment horizontal="left" vertical="center" wrapText="1" indent="1" readingOrder="1"/>
    </xf>
    <xf numFmtId="0" fontId="63" fillId="3" borderId="13" xfId="0" applyFont="1" applyFill="1" applyBorder="1" applyAlignment="1">
      <alignment horizontal="center" vertical="center" wrapText="1" readingOrder="1"/>
    </xf>
    <xf numFmtId="0" fontId="101" fillId="2" borderId="13" xfId="0" applyFont="1" applyFill="1" applyBorder="1" applyAlignment="1">
      <alignment horizontal="center" vertical="center" wrapText="1" readingOrder="1"/>
    </xf>
    <xf numFmtId="0" fontId="66" fillId="3" borderId="13" xfId="0" applyFont="1" applyFill="1" applyBorder="1" applyAlignment="1">
      <alignment horizontal="center" vertical="center" wrapText="1" readingOrder="1"/>
    </xf>
    <xf numFmtId="3" fontId="66" fillId="3" borderId="13" xfId="0" applyNumberFormat="1" applyFont="1" applyFill="1" applyBorder="1" applyAlignment="1">
      <alignment horizontal="center" vertical="center" wrapText="1" readingOrder="1"/>
    </xf>
    <xf numFmtId="0" fontId="66" fillId="3" borderId="13" xfId="0" applyFont="1" applyFill="1" applyBorder="1" applyAlignment="1">
      <alignment horizontal="left" vertical="center" wrapText="1" readingOrder="1"/>
    </xf>
    <xf numFmtId="0" fontId="107" fillId="0" borderId="0" xfId="0" applyNumberFormat="1" applyFont="1" applyAlignment="1">
      <alignment vertical="top"/>
    </xf>
    <xf numFmtId="3" fontId="50" fillId="3" borderId="13" xfId="0" applyNumberFormat="1" applyFont="1" applyFill="1" applyBorder="1" applyAlignment="1">
      <alignment horizontal="right" vertical="top"/>
    </xf>
    <xf numFmtId="0" fontId="35" fillId="4" borderId="13" xfId="0" applyNumberFormat="1" applyFont="1" applyFill="1" applyBorder="1" applyAlignment="1">
      <alignment horizontal="center" vertical="center"/>
    </xf>
    <xf numFmtId="0" fontId="35" fillId="4" borderId="13" xfId="0" applyNumberFormat="1" applyFont="1" applyFill="1" applyBorder="1" applyAlignment="1">
      <alignment horizontal="center" vertical="center" wrapText="1"/>
    </xf>
    <xf numFmtId="0" fontId="35" fillId="2" borderId="13" xfId="0" applyNumberFormat="1" applyFont="1" applyFill="1" applyBorder="1" applyAlignment="1">
      <alignment horizontal="left" vertical="top"/>
    </xf>
    <xf numFmtId="3" fontId="35" fillId="2" borderId="13" xfId="0" applyNumberFormat="1" applyFont="1" applyFill="1" applyBorder="1" applyAlignment="1">
      <alignment horizontal="right" vertical="top"/>
    </xf>
    <xf numFmtId="0" fontId="35" fillId="6" borderId="13" xfId="0" applyNumberFormat="1" applyFont="1" applyFill="1" applyBorder="1" applyAlignment="1">
      <alignment horizontal="left" vertical="top"/>
    </xf>
    <xf numFmtId="3" fontId="35" fillId="6" borderId="13" xfId="0" applyNumberFormat="1" applyFont="1" applyFill="1" applyBorder="1" applyAlignment="1">
      <alignment horizontal="right" vertical="top"/>
    </xf>
    <xf numFmtId="0" fontId="50" fillId="3" borderId="13" xfId="0" applyNumberFormat="1" applyFont="1" applyFill="1" applyBorder="1" applyAlignment="1">
      <alignment horizontal="left" vertical="top" indent="1"/>
    </xf>
    <xf numFmtId="0" fontId="35" fillId="2" borderId="13" xfId="0" applyNumberFormat="1" applyFont="1" applyFill="1" applyBorder="1" applyAlignment="1">
      <alignment vertical="top"/>
    </xf>
    <xf numFmtId="0" fontId="83" fillId="4" borderId="13" xfId="0" applyNumberFormat="1" applyFont="1" applyFill="1" applyBorder="1" applyAlignment="1">
      <alignment horizontal="center" vertical="center"/>
    </xf>
    <xf numFmtId="0" fontId="86" fillId="4" borderId="13" xfId="0" applyNumberFormat="1" applyFont="1" applyFill="1" applyBorder="1" applyAlignment="1">
      <alignment horizontal="center" vertical="center" wrapText="1"/>
    </xf>
    <xf numFmtId="0" fontId="35" fillId="2" borderId="13" xfId="0" applyNumberFormat="1" applyFont="1" applyFill="1" applyBorder="1" applyAlignment="1">
      <alignment horizontal="left" wrapText="1"/>
    </xf>
    <xf numFmtId="0" fontId="16" fillId="0" borderId="0" xfId="0" applyNumberFormat="1" applyFont="1" applyAlignment="1">
      <alignment vertical="top"/>
    </xf>
    <xf numFmtId="0" fontId="86" fillId="2" borderId="13" xfId="0" applyFont="1" applyFill="1" applyBorder="1" applyAlignment="1">
      <alignment horizontal="center" vertical="center"/>
    </xf>
    <xf numFmtId="0" fontId="86" fillId="4" borderId="13" xfId="0" applyFont="1" applyFill="1" applyBorder="1" applyAlignment="1">
      <alignment horizontal="center" vertical="center"/>
    </xf>
    <xf numFmtId="0" fontId="86" fillId="2" borderId="13" xfId="0" applyFont="1" applyFill="1" applyBorder="1" applyAlignment="1">
      <alignment horizontal="center"/>
    </xf>
    <xf numFmtId="0" fontId="35" fillId="2" borderId="13" xfId="0" applyFont="1" applyFill="1" applyBorder="1" applyAlignment="1">
      <alignment horizontal="center" vertical="center"/>
    </xf>
    <xf numFmtId="0" fontId="86" fillId="2" borderId="13" xfId="0" applyFont="1" applyFill="1" applyBorder="1" applyAlignment="1">
      <alignment horizontal="center" vertical="center"/>
    </xf>
    <xf numFmtId="0" fontId="86" fillId="2" borderId="13" xfId="0" applyFont="1" applyFill="1" applyBorder="1" applyAlignment="1">
      <alignment horizontal="center" vertical="center" wrapText="1"/>
    </xf>
    <xf numFmtId="0" fontId="86" fillId="4" borderId="13" xfId="0" applyFont="1" applyFill="1" applyBorder="1" applyAlignment="1">
      <alignment horizontal="center" vertical="center"/>
    </xf>
    <xf numFmtId="0" fontId="35" fillId="2" borderId="13" xfId="0" applyFont="1" applyFill="1" applyBorder="1" applyAlignment="1">
      <alignment horizontal="center" vertical="center" wrapText="1"/>
    </xf>
    <xf numFmtId="0" fontId="35" fillId="2" borderId="13" xfId="0" applyFont="1" applyFill="1" applyBorder="1" applyAlignment="1">
      <alignment horizontal="center" vertical="center"/>
    </xf>
    <xf numFmtId="0" fontId="83" fillId="2" borderId="13" xfId="0" applyFont="1" applyFill="1" applyBorder="1" applyAlignment="1">
      <alignment horizontal="center" vertical="center" wrapText="1"/>
    </xf>
    <xf numFmtId="0" fontId="8" fillId="0" borderId="52" xfId="0" applyFont="1" applyFill="1" applyBorder="1" applyAlignment="1">
      <alignment vertical="top" wrapText="1"/>
    </xf>
    <xf numFmtId="0" fontId="8" fillId="0" borderId="23" xfId="0" applyFont="1" applyFill="1" applyBorder="1" applyAlignment="1">
      <alignment vertical="top" wrapText="1"/>
    </xf>
    <xf numFmtId="0" fontId="8" fillId="0" borderId="53" xfId="0" applyFont="1" applyFill="1" applyBorder="1" applyAlignment="1">
      <alignment vertical="top" wrapText="1"/>
    </xf>
    <xf numFmtId="0" fontId="8" fillId="0" borderId="54" xfId="0" applyFont="1" applyFill="1" applyBorder="1" applyAlignment="1">
      <alignment vertical="top" wrapText="1"/>
    </xf>
    <xf numFmtId="0" fontId="8" fillId="0" borderId="55" xfId="0" applyFont="1" applyFill="1" applyBorder="1" applyAlignment="1">
      <alignment vertical="top" wrapText="1"/>
    </xf>
    <xf numFmtId="0" fontId="8" fillId="0" borderId="56" xfId="0" applyFont="1" applyFill="1" applyBorder="1" applyAlignment="1">
      <alignment vertical="top" wrapText="1"/>
    </xf>
    <xf numFmtId="0" fontId="86" fillId="4" borderId="13" xfId="0" applyFont="1" applyFill="1" applyBorder="1" applyAlignment="1">
      <alignment horizontal="center" vertical="center" wrapText="1"/>
    </xf>
    <xf numFmtId="0" fontId="45" fillId="3" borderId="13" xfId="0" applyFont="1" applyFill="1" applyBorder="1" applyAlignment="1">
      <alignment horizontal="left" vertical="top" wrapText="1"/>
    </xf>
    <xf numFmtId="0" fontId="50" fillId="3" borderId="13"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108" fillId="3" borderId="13" xfId="0" applyFont="1" applyFill="1" applyBorder="1" applyAlignment="1">
      <alignment horizontal="center" vertical="center"/>
    </xf>
    <xf numFmtId="0" fontId="45" fillId="3" borderId="13" xfId="0" applyFont="1" applyFill="1" applyBorder="1" applyAlignment="1">
      <alignment horizontal="center" vertical="center"/>
    </xf>
    <xf numFmtId="0" fontId="45" fillId="3" borderId="13" xfId="0" applyFont="1" applyFill="1" applyBorder="1" applyAlignment="1">
      <alignment horizontal="left" vertical="top"/>
    </xf>
    <xf numFmtId="0" fontId="45" fillId="3" borderId="13" xfId="0" applyFont="1" applyFill="1" applyBorder="1" applyAlignment="1">
      <alignment vertical="center"/>
    </xf>
    <xf numFmtId="0" fontId="7" fillId="3" borderId="13" xfId="0" applyFont="1" applyFill="1" applyBorder="1" applyAlignment="1">
      <alignment horizontal="left" vertical="top" wrapText="1"/>
    </xf>
    <xf numFmtId="0" fontId="50" fillId="3" borderId="13" xfId="2" applyNumberFormat="1" applyFont="1" applyFill="1" applyBorder="1" applyAlignment="1">
      <alignment horizontal="left" vertical="top" wrapText="1"/>
    </xf>
    <xf numFmtId="0" fontId="45" fillId="3" borderId="13" xfId="2" applyFont="1" applyFill="1" applyBorder="1" applyAlignment="1">
      <alignment horizontal="center" vertical="center" wrapText="1"/>
    </xf>
    <xf numFmtId="0" fontId="32" fillId="3" borderId="13" xfId="0" applyFont="1" applyFill="1" applyBorder="1" applyAlignment="1" applyProtection="1">
      <alignment horizontal="center" vertical="center" wrapText="1"/>
      <protection locked="0"/>
    </xf>
    <xf numFmtId="0" fontId="7" fillId="3" borderId="13" xfId="0" applyFont="1" applyFill="1" applyBorder="1" applyAlignment="1">
      <alignment horizontal="left" vertical="center" wrapText="1"/>
    </xf>
    <xf numFmtId="0" fontId="7" fillId="3" borderId="13" xfId="0" applyFont="1" applyFill="1" applyBorder="1" applyAlignment="1">
      <alignment vertical="center" wrapText="1"/>
    </xf>
    <xf numFmtId="0" fontId="7" fillId="3" borderId="13" xfId="0" applyFont="1" applyFill="1" applyBorder="1" applyAlignment="1">
      <alignment horizontal="justify" vertical="center" wrapText="1"/>
    </xf>
    <xf numFmtId="0" fontId="7" fillId="3" borderId="13" xfId="0" applyFont="1" applyFill="1" applyBorder="1" applyAlignment="1">
      <alignment wrapText="1"/>
    </xf>
    <xf numFmtId="0" fontId="50" fillId="3" borderId="13" xfId="0" applyFont="1" applyFill="1" applyBorder="1" applyAlignment="1">
      <alignment horizontal="left" vertical="center" wrapText="1"/>
    </xf>
    <xf numFmtId="0" fontId="7" fillId="3" borderId="13" xfId="0" applyFont="1" applyFill="1" applyBorder="1" applyAlignment="1">
      <alignment horizontal="left" wrapText="1"/>
    </xf>
    <xf numFmtId="0" fontId="45" fillId="3" borderId="13" xfId="0" applyFont="1" applyFill="1" applyBorder="1" applyAlignment="1">
      <alignment horizontal="left" vertical="center" wrapText="1" readingOrder="1"/>
    </xf>
    <xf numFmtId="0" fontId="7" fillId="3" borderId="13" xfId="0" applyFont="1" applyFill="1" applyBorder="1" applyAlignment="1">
      <alignment horizontal="justify" vertical="center"/>
    </xf>
    <xf numFmtId="0" fontId="50" fillId="3" borderId="13" xfId="0" applyFont="1" applyFill="1" applyBorder="1" applyAlignment="1" applyProtection="1">
      <alignment horizontal="justify" vertical="center" wrapText="1"/>
      <protection locked="0"/>
    </xf>
    <xf numFmtId="0" fontId="50" fillId="3" borderId="13" xfId="0" applyFont="1" applyFill="1" applyBorder="1" applyAlignment="1">
      <alignment horizontal="left" vertical="top" wrapText="1"/>
    </xf>
    <xf numFmtId="0" fontId="47" fillId="3" borderId="13" xfId="0" applyFont="1" applyFill="1" applyBorder="1" applyAlignment="1">
      <alignment horizontal="center" vertical="center" wrapText="1"/>
    </xf>
    <xf numFmtId="0" fontId="7" fillId="3" borderId="13" xfId="0" applyFont="1" applyFill="1" applyBorder="1" applyAlignment="1" applyProtection="1">
      <alignment horizontal="left" vertical="top" wrapText="1"/>
      <protection locked="0"/>
    </xf>
    <xf numFmtId="0" fontId="45" fillId="3" borderId="13" xfId="0" applyFont="1" applyFill="1" applyBorder="1" applyAlignment="1">
      <alignment wrapText="1"/>
    </xf>
    <xf numFmtId="0" fontId="24" fillId="0" borderId="0" xfId="0" applyFont="1" applyAlignment="1">
      <alignment vertical="top"/>
    </xf>
    <xf numFmtId="0" fontId="0" fillId="0" borderId="0" xfId="0" applyBorder="1"/>
    <xf numFmtId="0" fontId="71" fillId="0" borderId="0" xfId="0" applyFont="1" applyBorder="1" applyAlignment="1">
      <alignment horizontal="center" vertical="center" wrapText="1"/>
    </xf>
    <xf numFmtId="0" fontId="71" fillId="0" borderId="0" xfId="0" applyFont="1" applyBorder="1" applyAlignment="1">
      <alignment horizontal="center" vertical="center"/>
    </xf>
    <xf numFmtId="0" fontId="0" fillId="0" borderId="12" xfId="0" applyBorder="1"/>
    <xf numFmtId="0" fontId="0" fillId="0" borderId="68" xfId="0" applyBorder="1"/>
    <xf numFmtId="0" fontId="0" fillId="0" borderId="54" xfId="0" applyBorder="1"/>
    <xf numFmtId="0" fontId="0" fillId="0" borderId="55" xfId="0" applyBorder="1"/>
    <xf numFmtId="0" fontId="0" fillId="0" borderId="56" xfId="0" applyBorder="1"/>
    <xf numFmtId="0" fontId="90" fillId="2" borderId="13" xfId="0" applyFont="1" applyFill="1" applyBorder="1" applyAlignment="1">
      <alignment horizontal="center" vertical="center"/>
    </xf>
    <xf numFmtId="0" fontId="0" fillId="0" borderId="52" xfId="0" applyBorder="1"/>
    <xf numFmtId="0" fontId="0" fillId="0" borderId="23" xfId="0" applyBorder="1"/>
    <xf numFmtId="0" fontId="0" fillId="0" borderId="53" xfId="0" applyBorder="1"/>
    <xf numFmtId="0" fontId="7" fillId="3" borderId="13" xfId="0" applyFont="1" applyFill="1" applyBorder="1" applyAlignment="1">
      <alignment vertical="top" wrapText="1"/>
    </xf>
    <xf numFmtId="0" fontId="0" fillId="3" borderId="0" xfId="0" applyFill="1" applyBorder="1"/>
    <xf numFmtId="0" fontId="7" fillId="0" borderId="0" xfId="0" applyFont="1" applyAlignment="1">
      <alignment vertical="center"/>
    </xf>
    <xf numFmtId="0" fontId="7" fillId="3" borderId="13" xfId="0" applyFont="1" applyFill="1" applyBorder="1" applyAlignment="1">
      <alignment vertical="center"/>
    </xf>
    <xf numFmtId="0" fontId="36" fillId="2" borderId="13" xfId="0" applyFont="1" applyFill="1" applyBorder="1" applyAlignment="1">
      <alignment vertical="center"/>
    </xf>
    <xf numFmtId="4" fontId="35" fillId="2" borderId="13" xfId="0" applyNumberFormat="1" applyFont="1" applyFill="1" applyBorder="1" applyAlignment="1">
      <alignment horizontal="center" vertical="center"/>
    </xf>
    <xf numFmtId="0" fontId="86" fillId="2" borderId="13" xfId="0" applyFont="1" applyFill="1" applyBorder="1" applyAlignment="1">
      <alignment vertical="center"/>
    </xf>
    <xf numFmtId="0" fontId="90" fillId="2" borderId="13" xfId="0" applyFont="1" applyFill="1" applyBorder="1" applyAlignment="1">
      <alignment vertical="center"/>
    </xf>
    <xf numFmtId="4" fontId="7" fillId="3" borderId="13" xfId="0" applyNumberFormat="1" applyFont="1" applyFill="1" applyBorder="1" applyAlignment="1">
      <alignment horizontal="center" vertical="center" wrapText="1"/>
    </xf>
    <xf numFmtId="0" fontId="90" fillId="2" borderId="13" xfId="0" applyFont="1" applyFill="1" applyBorder="1" applyAlignment="1">
      <alignment vertical="center" wrapText="1"/>
    </xf>
    <xf numFmtId="4" fontId="86" fillId="2" borderId="13" xfId="0" applyNumberFormat="1" applyFont="1" applyFill="1" applyBorder="1" applyAlignment="1">
      <alignment horizontal="center" vertical="center" wrapText="1"/>
    </xf>
    <xf numFmtId="4" fontId="86" fillId="2" borderId="13" xfId="0" applyNumberFormat="1" applyFont="1" applyFill="1" applyBorder="1" applyAlignment="1">
      <alignment horizontal="center" vertical="center"/>
    </xf>
    <xf numFmtId="0" fontId="0" fillId="0" borderId="0" xfId="0" applyBorder="1" applyAlignment="1">
      <alignment vertical="center" wrapText="1"/>
    </xf>
    <xf numFmtId="0" fontId="72" fillId="0" borderId="12" xfId="0" applyFont="1" applyBorder="1" applyAlignment="1">
      <alignment horizontal="center" vertical="center" wrapText="1"/>
    </xf>
    <xf numFmtId="0" fontId="72" fillId="0" borderId="0" xfId="0" applyFont="1" applyBorder="1" applyAlignment="1">
      <alignment horizontal="center" vertical="center" wrapText="1"/>
    </xf>
    <xf numFmtId="0" fontId="72" fillId="0" borderId="68" xfId="0" applyFont="1" applyBorder="1" applyAlignment="1">
      <alignment horizontal="center" vertical="center" wrapText="1"/>
    </xf>
    <xf numFmtId="0" fontId="30" fillId="0" borderId="12" xfId="0" applyFont="1" applyBorder="1" applyAlignment="1">
      <alignment horizontal="center" vertical="center"/>
    </xf>
    <xf numFmtId="0" fontId="72" fillId="0" borderId="12" xfId="0" applyFont="1" applyBorder="1" applyAlignment="1">
      <alignment horizontal="justify" vertical="center"/>
    </xf>
    <xf numFmtId="0" fontId="77" fillId="0" borderId="0" xfId="0" applyFont="1" applyBorder="1" applyAlignment="1">
      <alignment horizontal="center" vertical="center"/>
    </xf>
    <xf numFmtId="0" fontId="72" fillId="0" borderId="12" xfId="0" applyFont="1" applyBorder="1" applyAlignment="1">
      <alignment vertical="center"/>
    </xf>
    <xf numFmtId="0" fontId="7" fillId="0" borderId="12" xfId="0" applyFont="1" applyBorder="1"/>
    <xf numFmtId="0" fontId="7" fillId="0" borderId="68" xfId="0" applyFont="1" applyBorder="1"/>
    <xf numFmtId="0" fontId="7" fillId="0" borderId="54" xfId="0" applyFont="1" applyBorder="1"/>
    <xf numFmtId="0" fontId="7" fillId="0" borderId="55" xfId="0" applyFont="1" applyBorder="1"/>
    <xf numFmtId="0" fontId="7" fillId="0" borderId="56" xfId="0" applyFont="1" applyBorder="1"/>
    <xf numFmtId="0" fontId="83" fillId="0" borderId="0" xfId="0" applyFont="1" applyFill="1" applyBorder="1" applyAlignment="1">
      <alignment horizontal="center"/>
    </xf>
    <xf numFmtId="0" fontId="34" fillId="0" borderId="0" xfId="0" applyFont="1" applyFill="1" applyBorder="1" applyAlignment="1">
      <alignment horizontal="center"/>
    </xf>
    <xf numFmtId="3" fontId="7" fillId="3" borderId="13" xfId="0" applyNumberFormat="1" applyFont="1" applyFill="1" applyBorder="1" applyAlignment="1">
      <alignment horizontal="center" vertical="center"/>
    </xf>
    <xf numFmtId="3" fontId="7" fillId="3" borderId="13" xfId="0" applyNumberFormat="1" applyFont="1" applyFill="1" applyBorder="1" applyAlignment="1">
      <alignment horizontal="right" vertical="center" wrapText="1"/>
    </xf>
    <xf numFmtId="0" fontId="7" fillId="3" borderId="13" xfId="0" applyFont="1" applyFill="1" applyBorder="1" applyAlignment="1">
      <alignment horizontal="right" vertical="center" wrapText="1"/>
    </xf>
    <xf numFmtId="0" fontId="45" fillId="3" borderId="13" xfId="0" applyFont="1" applyFill="1" applyBorder="1" applyAlignment="1">
      <alignment horizontal="right" vertical="center"/>
    </xf>
    <xf numFmtId="4" fontId="45" fillId="3" borderId="13" xfId="0" applyNumberFormat="1" applyFont="1" applyFill="1" applyBorder="1" applyAlignment="1">
      <alignment horizontal="right" vertical="center"/>
    </xf>
    <xf numFmtId="0" fontId="45" fillId="3" borderId="13" xfId="0" applyFont="1" applyFill="1" applyBorder="1" applyAlignment="1">
      <alignment horizontal="left" vertical="center" indent="1"/>
    </xf>
    <xf numFmtId="3" fontId="45" fillId="3" borderId="13" xfId="0" applyNumberFormat="1" applyFont="1" applyFill="1" applyBorder="1" applyAlignment="1">
      <alignment horizontal="center" vertical="center"/>
    </xf>
    <xf numFmtId="0" fontId="48" fillId="0" borderId="0" xfId="0" applyFont="1" applyAlignment="1">
      <alignment horizontal="left" vertical="top"/>
    </xf>
    <xf numFmtId="3" fontId="7" fillId="3" borderId="13" xfId="0" applyNumberFormat="1" applyFont="1" applyFill="1" applyBorder="1" applyAlignment="1">
      <alignment horizontal="center" vertical="center" wrapText="1"/>
    </xf>
    <xf numFmtId="20" fontId="7"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7" fillId="0" borderId="0" xfId="0" applyFont="1" applyAlignment="1">
      <alignment horizontal="justify" vertical="top"/>
    </xf>
    <xf numFmtId="0" fontId="7" fillId="3" borderId="13" xfId="0" applyFont="1" applyFill="1" applyBorder="1" applyAlignment="1">
      <alignment horizontal="left" vertical="center" wrapText="1" indent="1"/>
    </xf>
    <xf numFmtId="0" fontId="79" fillId="0" borderId="0" xfId="0" applyFont="1" applyAlignment="1">
      <alignment vertical="center"/>
    </xf>
    <xf numFmtId="0" fontId="80" fillId="3" borderId="52" xfId="0" applyFont="1" applyFill="1" applyBorder="1" applyAlignment="1">
      <alignment horizontal="left" vertical="center"/>
    </xf>
    <xf numFmtId="0" fontId="0" fillId="3" borderId="23" xfId="0" applyFill="1" applyBorder="1"/>
    <xf numFmtId="0" fontId="0" fillId="3" borderId="53" xfId="0" applyFill="1" applyBorder="1"/>
    <xf numFmtId="0" fontId="0" fillId="3" borderId="55" xfId="0" applyFill="1" applyBorder="1"/>
    <xf numFmtId="0" fontId="0" fillId="3" borderId="12" xfId="0" applyFill="1" applyBorder="1"/>
    <xf numFmtId="0" fontId="0" fillId="3" borderId="68" xfId="0" applyFill="1" applyBorder="1"/>
    <xf numFmtId="0" fontId="0" fillId="3" borderId="54" xfId="0" applyFill="1" applyBorder="1"/>
    <xf numFmtId="0" fontId="0" fillId="3" borderId="56" xfId="0" applyFill="1" applyBorder="1"/>
    <xf numFmtId="0" fontId="32" fillId="10" borderId="47" xfId="0" applyFont="1" applyFill="1" applyBorder="1" applyAlignment="1">
      <alignment horizontal="center"/>
    </xf>
    <xf numFmtId="0" fontId="86" fillId="4" borderId="47" xfId="0" applyFont="1" applyFill="1" applyBorder="1" applyAlignment="1">
      <alignment horizontal="center"/>
    </xf>
    <xf numFmtId="0" fontId="32" fillId="3" borderId="47" xfId="0" applyFont="1" applyFill="1" applyBorder="1" applyAlignment="1">
      <alignment horizontal="left" indent="1"/>
    </xf>
    <xf numFmtId="0" fontId="6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86" fillId="4" borderId="13" xfId="0" applyFont="1" applyFill="1" applyBorder="1" applyAlignment="1">
      <alignment horizontal="left" vertical="center" wrapText="1"/>
    </xf>
    <xf numFmtId="0" fontId="7" fillId="3" borderId="13" xfId="0" applyFont="1" applyFill="1" applyBorder="1" applyAlignment="1" applyProtection="1">
      <alignment vertical="center" wrapText="1"/>
    </xf>
    <xf numFmtId="0" fontId="86" fillId="4" borderId="13" xfId="0" applyFont="1" applyFill="1" applyBorder="1" applyAlignment="1">
      <alignment horizontal="justify" vertical="center"/>
    </xf>
    <xf numFmtId="0" fontId="86" fillId="4" borderId="13" xfId="0" applyFont="1" applyFill="1" applyBorder="1" applyAlignment="1">
      <alignment horizontal="left" vertical="center" indent="2"/>
    </xf>
    <xf numFmtId="0" fontId="7" fillId="11" borderId="13" xfId="0" applyFont="1" applyFill="1" applyBorder="1" applyAlignment="1">
      <alignment horizontal="center"/>
    </xf>
    <xf numFmtId="0" fontId="86" fillId="12" borderId="148" xfId="0" applyFont="1" applyFill="1" applyBorder="1" applyAlignment="1">
      <alignment horizontal="center" vertical="center"/>
    </xf>
    <xf numFmtId="0" fontId="7" fillId="3" borderId="13" xfId="0" applyFont="1" applyFill="1" applyBorder="1" applyAlignment="1">
      <alignment horizontal="left" indent="2"/>
    </xf>
    <xf numFmtId="0" fontId="86" fillId="2" borderId="70" xfId="0" applyFont="1" applyFill="1" applyBorder="1" applyAlignment="1">
      <alignment horizontal="center"/>
    </xf>
    <xf numFmtId="0" fontId="86" fillId="2" borderId="0" xfId="0" applyFont="1" applyFill="1" applyAlignment="1">
      <alignment horizontal="center"/>
    </xf>
    <xf numFmtId="0" fontId="2" fillId="3" borderId="4" xfId="0" applyFont="1" applyFill="1" applyBorder="1" applyAlignment="1"/>
    <xf numFmtId="0" fontId="2" fillId="3" borderId="0" xfId="0" applyFont="1" applyFill="1" applyBorder="1" applyAlignment="1"/>
    <xf numFmtId="0" fontId="7" fillId="0" borderId="0" xfId="0" applyFont="1" applyFill="1" applyBorder="1" applyAlignment="1">
      <alignment horizontal="left" vertical="top"/>
    </xf>
    <xf numFmtId="0" fontId="86" fillId="2" borderId="13" xfId="0" applyFont="1" applyFill="1" applyBorder="1" applyAlignment="1">
      <alignment horizontal="center" vertical="center" wrapText="1"/>
    </xf>
    <xf numFmtId="0" fontId="7" fillId="0" borderId="0" xfId="0" applyFont="1" applyFill="1" applyBorder="1" applyAlignment="1">
      <alignment horizontal="left" vertical="top"/>
    </xf>
    <xf numFmtId="0" fontId="35" fillId="2" borderId="13" xfId="0" applyFont="1" applyFill="1" applyBorder="1" applyAlignment="1">
      <alignment horizontal="center"/>
    </xf>
    <xf numFmtId="0" fontId="12" fillId="0" borderId="0" xfId="0" applyFont="1" applyFill="1" applyBorder="1" applyAlignment="1">
      <alignment horizontal="left" vertical="top"/>
    </xf>
    <xf numFmtId="0" fontId="35" fillId="2" borderId="65" xfId="0" applyFont="1" applyFill="1" applyBorder="1" applyAlignment="1">
      <alignment horizontal="center"/>
    </xf>
    <xf numFmtId="0" fontId="7" fillId="3" borderId="13" xfId="0" applyFont="1" applyFill="1" applyBorder="1" applyAlignment="1">
      <alignment horizontal="center" vertical="center" wrapText="1"/>
    </xf>
    <xf numFmtId="0" fontId="6" fillId="0" borderId="40" xfId="0" applyFont="1" applyFill="1" applyBorder="1" applyAlignment="1">
      <alignment horizontal="center"/>
    </xf>
    <xf numFmtId="10" fontId="6" fillId="0" borderId="40" xfId="4" applyNumberFormat="1" applyFont="1" applyFill="1" applyBorder="1" applyAlignment="1">
      <alignment horizontal="center"/>
    </xf>
    <xf numFmtId="0" fontId="5" fillId="3" borderId="0" xfId="1" applyFont="1" applyFill="1" applyBorder="1" applyAlignment="1"/>
    <xf numFmtId="0" fontId="7" fillId="0" borderId="0" xfId="0" applyFont="1" applyFill="1" applyBorder="1" applyAlignment="1">
      <alignment horizontal="left" vertical="top"/>
    </xf>
    <xf numFmtId="0" fontId="24" fillId="0" borderId="0" xfId="0" applyFont="1" applyFill="1" applyBorder="1" applyAlignment="1">
      <alignment horizontal="left" vertical="top"/>
    </xf>
    <xf numFmtId="0" fontId="86" fillId="2" borderId="13" xfId="0" applyFont="1" applyFill="1" applyBorder="1" applyAlignment="1">
      <alignment horizontal="center"/>
    </xf>
    <xf numFmtId="0" fontId="12" fillId="3" borderId="13" xfId="0" applyFont="1" applyFill="1" applyBorder="1" applyAlignment="1">
      <alignment horizontal="center"/>
    </xf>
    <xf numFmtId="0" fontId="5" fillId="14" borderId="0" xfId="1" applyFont="1" applyFill="1" applyBorder="1" applyAlignment="1">
      <alignment vertical="center"/>
    </xf>
    <xf numFmtId="10" fontId="0" fillId="3" borderId="13" xfId="4" applyNumberFormat="1" applyFont="1" applyFill="1" applyBorder="1" applyAlignment="1">
      <alignment horizontal="center"/>
    </xf>
    <xf numFmtId="9" fontId="32" fillId="3" borderId="13" xfId="4" applyFont="1" applyFill="1" applyBorder="1" applyAlignment="1">
      <alignment horizontal="center" vertical="center"/>
    </xf>
    <xf numFmtId="10" fontId="32" fillId="3" borderId="13" xfId="4" applyNumberFormat="1" applyFont="1" applyFill="1" applyBorder="1" applyAlignment="1">
      <alignment horizontal="center" vertical="center"/>
    </xf>
    <xf numFmtId="10" fontId="7" fillId="3" borderId="13" xfId="0" applyNumberFormat="1" applyFont="1" applyFill="1" applyBorder="1" applyAlignment="1">
      <alignment horizontal="center"/>
    </xf>
    <xf numFmtId="0" fontId="7" fillId="0" borderId="0" xfId="0" applyFont="1" applyFill="1" applyBorder="1" applyAlignment="1">
      <alignment horizontal="left" vertical="top"/>
    </xf>
    <xf numFmtId="0" fontId="5" fillId="3" borderId="0" xfId="1" applyFont="1" applyFill="1" applyBorder="1" applyAlignment="1"/>
    <xf numFmtId="0" fontId="35" fillId="2" borderId="142" xfId="0" applyFont="1" applyFill="1" applyBorder="1" applyAlignment="1">
      <alignment horizontal="center" textRotation="90" wrapText="1"/>
    </xf>
    <xf numFmtId="10" fontId="32" fillId="3" borderId="13" xfId="4" applyNumberFormat="1" applyFont="1" applyFill="1" applyBorder="1" applyAlignment="1" applyProtection="1">
      <alignment horizontal="right" wrapText="1" indent="1"/>
    </xf>
    <xf numFmtId="0" fontId="5" fillId="0" borderId="13" xfId="0" applyFont="1" applyFill="1" applyBorder="1" applyAlignment="1">
      <alignment horizontal="right" wrapText="1" indent="1"/>
    </xf>
    <xf numFmtId="0" fontId="5" fillId="0" borderId="40" xfId="0" applyFont="1" applyFill="1" applyBorder="1" applyAlignment="1">
      <alignment horizontal="center"/>
    </xf>
    <xf numFmtId="10" fontId="5" fillId="0" borderId="40" xfId="4" applyNumberFormat="1" applyFont="1" applyFill="1" applyBorder="1" applyAlignment="1">
      <alignment horizontal="center"/>
    </xf>
    <xf numFmtId="0" fontId="7" fillId="0" borderId="0" xfId="0" applyFont="1" applyFill="1" applyBorder="1" applyAlignment="1">
      <alignment horizontal="left" vertical="top"/>
    </xf>
    <xf numFmtId="0" fontId="83" fillId="2" borderId="13" xfId="0" applyFont="1" applyFill="1" applyBorder="1" applyAlignment="1">
      <alignment horizontal="center" vertical="center" wrapText="1"/>
    </xf>
    <xf numFmtId="0" fontId="83" fillId="2" borderId="13" xfId="0" applyFont="1" applyFill="1" applyBorder="1" applyAlignment="1">
      <alignment horizontal="center" vertical="center"/>
    </xf>
    <xf numFmtId="0" fontId="5" fillId="3" borderId="0" xfId="1" applyFont="1" applyFill="1" applyBorder="1" applyAlignment="1"/>
    <xf numFmtId="0" fontId="86" fillId="2" borderId="13" xfId="0" applyFont="1" applyFill="1" applyBorder="1" applyAlignment="1">
      <alignment horizontal="center" vertical="top"/>
    </xf>
    <xf numFmtId="0" fontId="86" fillId="2" borderId="13" xfId="0" applyFont="1" applyFill="1" applyBorder="1" applyAlignment="1">
      <alignment horizontal="center" vertical="center"/>
    </xf>
    <xf numFmtId="0" fontId="83" fillId="2" borderId="13" xfId="0" applyFont="1" applyFill="1" applyBorder="1" applyAlignment="1">
      <alignment horizontal="center" vertical="center" wrapText="1"/>
    </xf>
    <xf numFmtId="0" fontId="32" fillId="3" borderId="13" xfId="2" applyFont="1" applyFill="1" applyBorder="1" applyAlignment="1">
      <alignment horizontal="left" vertical="center" wrapText="1" indent="1"/>
    </xf>
    <xf numFmtId="0" fontId="35" fillId="2" borderId="70" xfId="0" applyFont="1" applyFill="1" applyBorder="1" applyAlignment="1">
      <alignment horizontal="center" vertical="center" textRotation="180" wrapText="1"/>
    </xf>
    <xf numFmtId="0" fontId="35" fillId="4" borderId="13" xfId="0" applyFont="1" applyFill="1" applyBorder="1" applyAlignment="1">
      <alignment horizontal="center" vertical="center"/>
    </xf>
    <xf numFmtId="0" fontId="98" fillId="2" borderId="13" xfId="0" applyFont="1" applyFill="1" applyBorder="1" applyAlignment="1">
      <alignment horizontal="center" vertical="center" wrapText="1" readingOrder="1"/>
    </xf>
    <xf numFmtId="0" fontId="5" fillId="3" borderId="0" xfId="1" applyFont="1" applyFill="1" applyBorder="1" applyAlignment="1"/>
    <xf numFmtId="0" fontId="83" fillId="9" borderId="13" xfId="0" applyFont="1" applyFill="1" applyBorder="1" applyAlignment="1">
      <alignment horizontal="center" vertical="top"/>
    </xf>
    <xf numFmtId="0" fontId="86" fillId="9" borderId="13" xfId="0" applyFont="1" applyFill="1" applyBorder="1" applyAlignment="1">
      <alignment horizontal="center" vertical="top"/>
    </xf>
    <xf numFmtId="0" fontId="83" fillId="9" borderId="13" xfId="0" applyFont="1" applyFill="1" applyBorder="1" applyAlignment="1">
      <alignment horizontal="center"/>
    </xf>
    <xf numFmtId="0" fontId="83" fillId="9" borderId="13" xfId="0" applyFont="1" applyFill="1" applyBorder="1" applyAlignment="1">
      <alignment horizontal="center" vertical="center"/>
    </xf>
    <xf numFmtId="0" fontId="7" fillId="3" borderId="13" xfId="0" applyFont="1" applyFill="1" applyBorder="1" applyAlignment="1">
      <alignment horizontal="center" vertical="center" wrapText="1"/>
    </xf>
    <xf numFmtId="0" fontId="115" fillId="3" borderId="13" xfId="2" applyFont="1" applyFill="1" applyBorder="1" applyAlignment="1">
      <alignment vertical="center" wrapText="1"/>
    </xf>
    <xf numFmtId="0" fontId="115" fillId="3" borderId="13" xfId="2" applyFont="1" applyFill="1" applyBorder="1" applyAlignment="1">
      <alignment horizontal="left" vertical="center" wrapText="1"/>
    </xf>
    <xf numFmtId="0" fontId="58" fillId="3" borderId="13" xfId="2" applyFont="1" applyFill="1" applyBorder="1" applyAlignment="1">
      <alignment horizontal="center" vertical="center" wrapText="1"/>
    </xf>
    <xf numFmtId="0" fontId="116" fillId="5" borderId="13" xfId="2" applyNumberFormat="1" applyFont="1" applyFill="1" applyBorder="1" applyAlignment="1">
      <alignment horizontal="center" vertical="center" wrapText="1"/>
    </xf>
    <xf numFmtId="0" fontId="13" fillId="3" borderId="13" xfId="2" applyFont="1" applyFill="1" applyBorder="1" applyAlignment="1">
      <alignment horizontal="center" vertical="center" wrapText="1"/>
    </xf>
    <xf numFmtId="0" fontId="59" fillId="3" borderId="13" xfId="2" applyNumberFormat="1" applyFont="1" applyFill="1" applyBorder="1" applyAlignment="1">
      <alignment horizontal="center" vertical="center" wrapText="1"/>
    </xf>
    <xf numFmtId="0" fontId="83" fillId="2" borderId="39" xfId="0" applyFont="1" applyFill="1" applyBorder="1" applyAlignment="1">
      <alignment horizontal="center" vertical="center" wrapText="1"/>
    </xf>
    <xf numFmtId="0" fontId="83" fillId="2" borderId="40" xfId="0" applyFont="1" applyFill="1" applyBorder="1" applyAlignment="1">
      <alignment horizontal="center" vertical="center" wrapText="1"/>
    </xf>
    <xf numFmtId="0" fontId="83" fillId="2" borderId="37" xfId="0" applyFont="1" applyFill="1" applyBorder="1" applyAlignment="1">
      <alignment horizontal="center" vertical="center" wrapText="1"/>
    </xf>
    <xf numFmtId="0" fontId="117" fillId="2" borderId="40" xfId="0" applyFont="1" applyFill="1" applyBorder="1" applyAlignment="1">
      <alignment horizontal="center" vertical="center" wrapText="1"/>
    </xf>
    <xf numFmtId="0" fontId="83" fillId="4" borderId="21" xfId="0" applyFont="1" applyFill="1" applyBorder="1" applyAlignment="1">
      <alignment horizontal="center" vertical="center" wrapText="1"/>
    </xf>
    <xf numFmtId="0" fontId="86" fillId="2" borderId="13" xfId="0" applyFont="1" applyFill="1" applyBorder="1" applyAlignment="1">
      <alignment horizontal="right" vertical="top" indent="1"/>
    </xf>
    <xf numFmtId="0" fontId="35" fillId="2" borderId="13" xfId="0" applyFont="1" applyFill="1" applyBorder="1" applyAlignment="1">
      <alignment horizontal="left" vertical="top"/>
    </xf>
    <xf numFmtId="3" fontId="63" fillId="3" borderId="13" xfId="0" applyNumberFormat="1" applyFont="1" applyFill="1" applyBorder="1" applyAlignment="1">
      <alignment horizontal="center" vertical="center" wrapText="1" readingOrder="1"/>
    </xf>
    <xf numFmtId="0" fontId="63" fillId="3" borderId="13" xfId="0" applyFont="1" applyFill="1" applyBorder="1" applyAlignment="1">
      <alignment vertical="center" wrapText="1" readingOrder="1"/>
    </xf>
    <xf numFmtId="0" fontId="66" fillId="3" borderId="13" xfId="0" applyFont="1" applyFill="1" applyBorder="1" applyAlignment="1">
      <alignment vertical="center" wrapText="1" readingOrder="1"/>
    </xf>
    <xf numFmtId="0" fontId="36" fillId="2" borderId="0" xfId="0" applyFont="1" applyFill="1" applyBorder="1" applyAlignment="1">
      <alignment vertical="top"/>
    </xf>
    <xf numFmtId="9" fontId="26" fillId="0" borderId="0" xfId="4" applyFont="1"/>
    <xf numFmtId="0" fontId="83" fillId="9" borderId="13" xfId="0" applyFont="1" applyFill="1" applyBorder="1" applyAlignment="1">
      <alignment vertical="top"/>
    </xf>
    <xf numFmtId="0" fontId="108" fillId="3" borderId="13" xfId="0" applyFont="1" applyFill="1" applyBorder="1" applyAlignment="1">
      <alignment horizontal="center" vertical="center" wrapText="1"/>
    </xf>
    <xf numFmtId="0" fontId="86" fillId="9" borderId="13" xfId="0" applyFont="1" applyFill="1" applyBorder="1" applyAlignment="1">
      <alignment vertical="center"/>
    </xf>
    <xf numFmtId="0" fontId="86" fillId="9" borderId="13" xfId="0" applyFont="1" applyFill="1" applyBorder="1" applyAlignment="1">
      <alignment vertical="top"/>
    </xf>
    <xf numFmtId="0" fontId="83" fillId="9" borderId="39" xfId="0" applyFont="1" applyFill="1" applyBorder="1" applyAlignment="1">
      <alignment horizontal="center" vertical="top"/>
    </xf>
    <xf numFmtId="0" fontId="83" fillId="9" borderId="40" xfId="0" applyFont="1" applyFill="1" applyBorder="1" applyAlignment="1">
      <alignment horizontal="center" vertical="top"/>
    </xf>
    <xf numFmtId="0" fontId="83" fillId="9" borderId="39" xfId="0" applyFont="1" applyFill="1" applyBorder="1" applyAlignment="1">
      <alignment vertical="top"/>
    </xf>
    <xf numFmtId="0" fontId="83" fillId="9" borderId="40" xfId="0" applyFont="1" applyFill="1" applyBorder="1" applyAlignment="1">
      <alignment vertical="top"/>
    </xf>
    <xf numFmtId="0" fontId="36" fillId="2" borderId="0" xfId="0" applyFont="1" applyFill="1" applyBorder="1" applyAlignment="1">
      <alignment horizontal="center"/>
    </xf>
    <xf numFmtId="0" fontId="36" fillId="2" borderId="0" xfId="0" applyFont="1" applyFill="1" applyBorder="1" applyAlignment="1">
      <alignment horizontal="right" indent="1"/>
    </xf>
    <xf numFmtId="0" fontId="86" fillId="9" borderId="39" xfId="0" applyFont="1" applyFill="1" applyBorder="1" applyAlignment="1">
      <alignment horizontal="center" vertical="center"/>
    </xf>
    <xf numFmtId="0" fontId="86" fillId="9" borderId="40" xfId="0" applyFont="1" applyFill="1" applyBorder="1" applyAlignment="1">
      <alignment horizontal="center" vertical="center"/>
    </xf>
    <xf numFmtId="0" fontId="83" fillId="9" borderId="13" xfId="0" applyFont="1" applyFill="1" applyBorder="1" applyAlignment="1"/>
    <xf numFmtId="0" fontId="83" fillId="9" borderId="13" xfId="0" applyFont="1" applyFill="1" applyBorder="1" applyAlignment="1">
      <alignment vertical="center"/>
    </xf>
    <xf numFmtId="0" fontId="5" fillId="3" borderId="0" xfId="1" applyFont="1" applyFill="1" applyBorder="1" applyAlignment="1"/>
    <xf numFmtId="0" fontId="35" fillId="2" borderId="13" xfId="0" applyFont="1" applyFill="1" applyBorder="1" applyAlignment="1">
      <alignment horizontal="center" vertical="center"/>
    </xf>
    <xf numFmtId="0" fontId="90" fillId="2" borderId="0" xfId="0" applyFont="1" applyFill="1"/>
    <xf numFmtId="0" fontId="85" fillId="3" borderId="13" xfId="0" applyFont="1" applyFill="1" applyBorder="1" applyAlignment="1">
      <alignment vertical="top" wrapText="1"/>
    </xf>
    <xf numFmtId="0" fontId="7" fillId="0" borderId="0" xfId="0" applyFont="1" applyFill="1" applyBorder="1" applyAlignment="1">
      <alignment horizontal="left" vertical="top"/>
    </xf>
    <xf numFmtId="0" fontId="86" fillId="2" borderId="13" xfId="0" applyFont="1" applyFill="1" applyBorder="1" applyAlignment="1" applyProtection="1">
      <alignment horizontal="center" vertical="center" wrapText="1"/>
    </xf>
    <xf numFmtId="167" fontId="35" fillId="2" borderId="13" xfId="0" applyNumberFormat="1" applyFont="1" applyFill="1" applyBorder="1" applyAlignment="1">
      <alignment horizontal="center" vertical="center"/>
    </xf>
    <xf numFmtId="0" fontId="86" fillId="2" borderId="13" xfId="0" applyFont="1" applyFill="1" applyBorder="1" applyAlignment="1" applyProtection="1">
      <alignment horizontal="center" vertical="center" wrapText="1"/>
    </xf>
    <xf numFmtId="0" fontId="83" fillId="2" borderId="13" xfId="0" applyFont="1" applyFill="1" applyBorder="1" applyAlignment="1"/>
    <xf numFmtId="0" fontId="0" fillId="0" borderId="0" xfId="0" applyFont="1" applyFill="1" applyBorder="1" applyProtection="1">
      <protection locked="0"/>
    </xf>
    <xf numFmtId="0" fontId="7" fillId="0" borderId="0" xfId="0" applyFont="1" applyFill="1" applyBorder="1" applyProtection="1">
      <protection locked="0"/>
    </xf>
    <xf numFmtId="0" fontId="7" fillId="0" borderId="0" xfId="0" applyFont="1" applyFill="1" applyBorder="1" applyAlignment="1" applyProtection="1">
      <alignment horizontal="left" vertical="top"/>
      <protection locked="0"/>
    </xf>
    <xf numFmtId="0" fontId="0" fillId="0" borderId="0" xfId="0" applyFont="1" applyFill="1" applyBorder="1" applyAlignment="1" applyProtection="1">
      <alignment horizontal="left" vertical="top"/>
      <protection locked="0"/>
    </xf>
    <xf numFmtId="0" fontId="83" fillId="2" borderId="23" xfId="0" applyFont="1" applyFill="1" applyBorder="1" applyAlignment="1" applyProtection="1">
      <alignment horizontal="center"/>
      <protection locked="0"/>
    </xf>
    <xf numFmtId="0" fontId="83" fillId="2" borderId="13" xfId="0" applyFont="1" applyFill="1" applyBorder="1" applyAlignment="1" applyProtection="1">
      <alignment horizontal="center"/>
      <protection locked="0"/>
    </xf>
    <xf numFmtId="0" fontId="86" fillId="2" borderId="133" xfId="0" applyFont="1" applyFill="1" applyBorder="1" applyAlignment="1" applyProtection="1">
      <alignment horizontal="center"/>
      <protection locked="0"/>
    </xf>
    <xf numFmtId="0" fontId="86" fillId="2" borderId="13" xfId="0" applyFont="1" applyFill="1" applyBorder="1" applyAlignment="1" applyProtection="1">
      <alignment horizontal="right" indent="1"/>
      <protection locked="0"/>
    </xf>
    <xf numFmtId="0" fontId="12" fillId="3" borderId="133" xfId="0" applyFont="1" applyFill="1" applyBorder="1" applyAlignment="1" applyProtection="1">
      <alignment horizontal="left" indent="1"/>
      <protection locked="0"/>
    </xf>
    <xf numFmtId="0" fontId="5" fillId="3" borderId="39" xfId="0" applyFont="1" applyFill="1" applyBorder="1" applyAlignment="1" applyProtection="1">
      <alignment horizontal="right" indent="1"/>
      <protection locked="0"/>
    </xf>
    <xf numFmtId="0" fontId="5" fillId="3" borderId="13"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12" fillId="3" borderId="134" xfId="0" applyFont="1" applyFill="1" applyBorder="1" applyAlignment="1" applyProtection="1">
      <alignment horizontal="left" indent="1"/>
      <protection locked="0"/>
    </xf>
    <xf numFmtId="0" fontId="5" fillId="3" borderId="52" xfId="0" applyFont="1" applyFill="1" applyBorder="1" applyAlignment="1" applyProtection="1">
      <alignment horizontal="right" indent="1"/>
      <protection locked="0"/>
    </xf>
    <xf numFmtId="0" fontId="12" fillId="3" borderId="13" xfId="0" applyFont="1" applyFill="1" applyBorder="1" applyAlignment="1" applyProtection="1">
      <alignment horizontal="left" indent="1"/>
      <protection locked="0"/>
    </xf>
    <xf numFmtId="0" fontId="11" fillId="0" borderId="0" xfId="0" applyFont="1" applyFill="1" applyBorder="1" applyAlignment="1" applyProtection="1">
      <alignment horizontal="left"/>
      <protection locked="0"/>
    </xf>
    <xf numFmtId="0" fontId="86" fillId="2" borderId="39" xfId="0" applyFont="1" applyFill="1" applyBorder="1" applyAlignment="1" applyProtection="1">
      <alignment horizontal="right" indent="1"/>
    </xf>
    <xf numFmtId="0" fontId="86" fillId="2" borderId="13" xfId="0" applyFont="1" applyFill="1" applyBorder="1" applyAlignment="1" applyProtection="1">
      <alignment horizontal="right" indent="1"/>
    </xf>
    <xf numFmtId="0" fontId="83" fillId="2" borderId="37" xfId="0" applyFont="1" applyFill="1" applyBorder="1" applyAlignment="1" applyProtection="1">
      <alignment horizontal="center"/>
      <protection locked="0"/>
    </xf>
    <xf numFmtId="0" fontId="12" fillId="3" borderId="39" xfId="0" applyFont="1" applyFill="1" applyBorder="1" applyAlignment="1" applyProtection="1">
      <alignment horizontal="left" indent="1"/>
      <protection locked="0"/>
    </xf>
    <xf numFmtId="0" fontId="5" fillId="3" borderId="37" xfId="0" applyFont="1" applyFill="1" applyBorder="1" applyAlignment="1" applyProtection="1">
      <alignment horizontal="right" indent="1"/>
      <protection locked="0"/>
    </xf>
    <xf numFmtId="0" fontId="12" fillId="3" borderId="37" xfId="0" applyFont="1" applyFill="1" applyBorder="1" applyAlignment="1" applyProtection="1">
      <alignment horizontal="right" indent="1"/>
      <protection locked="0"/>
    </xf>
    <xf numFmtId="0" fontId="83" fillId="2" borderId="37" xfId="0" applyFont="1" applyFill="1" applyBorder="1" applyAlignment="1" applyProtection="1">
      <alignment horizontal="center"/>
    </xf>
    <xf numFmtId="0" fontId="5" fillId="3" borderId="0" xfId="2" applyFont="1" applyFill="1" applyBorder="1" applyAlignment="1">
      <alignment vertical="center" wrapText="1"/>
    </xf>
    <xf numFmtId="0" fontId="5" fillId="3" borderId="0" xfId="2" applyFont="1" applyFill="1" applyBorder="1" applyAlignment="1">
      <alignment horizontal="center"/>
    </xf>
    <xf numFmtId="0" fontId="5" fillId="3" borderId="0" xfId="2" applyFont="1" applyFill="1" applyBorder="1" applyAlignment="1">
      <alignment horizontal="center" vertical="top" wrapText="1"/>
    </xf>
    <xf numFmtId="0" fontId="21" fillId="3" borderId="0" xfId="3" applyFont="1" applyFill="1" applyBorder="1" applyAlignment="1">
      <alignment horizontal="center"/>
    </xf>
    <xf numFmtId="0" fontId="12" fillId="3" borderId="0" xfId="0" applyFont="1" applyFill="1" applyBorder="1"/>
    <xf numFmtId="0" fontId="7" fillId="0" borderId="0" xfId="0" applyFont="1" applyFill="1" applyBorder="1" applyAlignment="1" applyProtection="1">
      <alignment horizontal="left" vertical="top"/>
      <protection locked="0"/>
    </xf>
    <xf numFmtId="0" fontId="86" fillId="2" borderId="13" xfId="0" applyFont="1" applyFill="1" applyBorder="1" applyAlignment="1" applyProtection="1">
      <alignment horizontal="center"/>
      <protection locked="0"/>
    </xf>
    <xf numFmtId="3" fontId="5" fillId="3" borderId="13" xfId="0" applyNumberFormat="1" applyFont="1" applyFill="1" applyBorder="1" applyAlignment="1" applyProtection="1">
      <alignment horizontal="right" indent="1"/>
      <protection locked="0"/>
    </xf>
    <xf numFmtId="3" fontId="12" fillId="3" borderId="13" xfId="0" applyNumberFormat="1" applyFont="1" applyFill="1" applyBorder="1" applyAlignment="1" applyProtection="1">
      <alignment horizontal="right" indent="1"/>
      <protection locked="0"/>
    </xf>
    <xf numFmtId="0" fontId="35" fillId="2" borderId="13" xfId="0" applyFont="1" applyFill="1" applyBorder="1" applyAlignment="1" applyProtection="1">
      <alignment horizontal="right" indent="1"/>
      <protection locked="0"/>
    </xf>
    <xf numFmtId="0" fontId="0" fillId="0" borderId="0" xfId="0" applyFont="1" applyFill="1" applyBorder="1" applyAlignment="1" applyProtection="1">
      <alignment horizontal="right" indent="1"/>
      <protection locked="0"/>
    </xf>
    <xf numFmtId="3" fontId="5" fillId="0" borderId="0" xfId="0" applyNumberFormat="1" applyFont="1" applyFill="1" applyBorder="1" applyAlignment="1" applyProtection="1">
      <alignment horizontal="right"/>
      <protection locked="0"/>
    </xf>
    <xf numFmtId="0" fontId="3" fillId="0" borderId="0" xfId="0" applyFont="1" applyFill="1" applyBorder="1" applyAlignment="1" applyProtection="1">
      <alignment horizontal="left"/>
      <protection locked="0"/>
    </xf>
    <xf numFmtId="3" fontId="5" fillId="3" borderId="13" xfId="0" applyNumberFormat="1" applyFont="1" applyFill="1" applyBorder="1" applyAlignment="1" applyProtection="1">
      <alignment horizontal="right" indent="1"/>
    </xf>
    <xf numFmtId="3" fontId="35" fillId="2" borderId="13" xfId="0" applyNumberFormat="1" applyFont="1" applyFill="1" applyBorder="1" applyAlignment="1" applyProtection="1">
      <alignment horizontal="center"/>
    </xf>
    <xf numFmtId="0" fontId="5" fillId="3" borderId="13" xfId="0" applyFont="1" applyFill="1" applyBorder="1" applyAlignment="1" applyProtection="1">
      <alignment horizontal="right" indent="1"/>
    </xf>
    <xf numFmtId="0" fontId="83" fillId="2" borderId="13" xfId="0" applyFont="1" applyFill="1" applyBorder="1" applyAlignment="1" applyProtection="1">
      <alignment horizontal="center"/>
      <protection locked="0"/>
    </xf>
    <xf numFmtId="0" fontId="83" fillId="2" borderId="13" xfId="0" applyFont="1" applyFill="1" applyBorder="1" applyAlignment="1" applyProtection="1">
      <alignment horizontal="center"/>
    </xf>
    <xf numFmtId="0" fontId="86" fillId="2" borderId="21" xfId="0" applyFont="1" applyFill="1" applyBorder="1" applyAlignment="1" applyProtection="1">
      <alignment horizontal="center" vertical="center" wrapText="1"/>
      <protection locked="0"/>
    </xf>
    <xf numFmtId="3" fontId="86" fillId="2" borderId="21" xfId="0" applyNumberFormat="1"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top"/>
      <protection locked="0"/>
    </xf>
    <xf numFmtId="0" fontId="10" fillId="0" borderId="0" xfId="0" applyFont="1" applyFill="1" applyBorder="1" applyAlignment="1" applyProtection="1">
      <alignment horizontal="left" vertical="top"/>
      <protection locked="0"/>
    </xf>
    <xf numFmtId="0" fontId="12" fillId="3" borderId="13" xfId="0" applyNumberFormat="1" applyFont="1" applyFill="1" applyBorder="1" applyAlignment="1" applyProtection="1">
      <alignment horizontal="center"/>
      <protection locked="0"/>
    </xf>
    <xf numFmtId="3" fontId="12" fillId="3" borderId="13" xfId="0" applyNumberFormat="1"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35" fillId="2" borderId="13" xfId="0" applyFont="1" applyFill="1" applyBorder="1" applyAlignment="1" applyProtection="1">
      <alignment horizontal="right" indent="1"/>
      <protection locked="0"/>
    </xf>
    <xf numFmtId="0" fontId="35" fillId="2" borderId="13" xfId="0" applyFont="1" applyFill="1" applyBorder="1" applyAlignment="1" applyProtection="1">
      <alignment horizontal="center"/>
    </xf>
    <xf numFmtId="0" fontId="83" fillId="2" borderId="52" xfId="0" applyFont="1" applyFill="1" applyBorder="1" applyAlignment="1" applyProtection="1">
      <alignment horizontal="center"/>
      <protection locked="0"/>
    </xf>
    <xf numFmtId="0" fontId="83" fillId="2" borderId="0" xfId="0" applyFont="1" applyFill="1" applyBorder="1" applyAlignment="1" applyProtection="1">
      <alignment horizontal="center"/>
      <protection locked="0"/>
    </xf>
    <xf numFmtId="0" fontId="15" fillId="0" borderId="0" xfId="0" applyFont="1" applyFill="1" applyBorder="1" applyAlignment="1" applyProtection="1">
      <alignment vertical="top"/>
      <protection locked="0"/>
    </xf>
    <xf numFmtId="0" fontId="12" fillId="0" borderId="0" xfId="0" applyFont="1" applyFill="1" applyBorder="1" applyAlignment="1" applyProtection="1">
      <alignment horizontal="left" indent="1"/>
      <protection locked="0"/>
    </xf>
    <xf numFmtId="0" fontId="12" fillId="0" borderId="0" xfId="0" applyFont="1" applyFill="1" applyBorder="1" applyAlignment="1" applyProtection="1">
      <alignment horizontal="right" indent="1"/>
      <protection locked="0"/>
    </xf>
    <xf numFmtId="0" fontId="12" fillId="0" borderId="0" xfId="0" applyFont="1" applyFill="1" applyBorder="1" applyAlignment="1" applyProtection="1">
      <alignment horizontal="right" indent="2"/>
      <protection locked="0"/>
    </xf>
    <xf numFmtId="0" fontId="12" fillId="3" borderId="13" xfId="0" applyFont="1" applyFill="1" applyBorder="1" applyAlignment="1" applyProtection="1">
      <alignment horizontal="right" indent="2"/>
    </xf>
    <xf numFmtId="0" fontId="16" fillId="0" borderId="0" xfId="0" applyNumberFormat="1" applyFont="1" applyFill="1" applyAlignment="1" applyProtection="1">
      <alignment vertical="top"/>
      <protection locked="0"/>
    </xf>
    <xf numFmtId="0" fontId="35" fillId="2" borderId="45" xfId="0" applyFont="1" applyFill="1" applyBorder="1" applyAlignment="1" applyProtection="1">
      <alignment horizontal="center" wrapText="1"/>
      <protection locked="0"/>
    </xf>
    <xf numFmtId="0" fontId="86" fillId="2" borderId="13" xfId="0" applyFont="1" applyFill="1" applyBorder="1" applyAlignment="1" applyProtection="1">
      <alignment horizontal="right" indent="2"/>
      <protection locked="0"/>
    </xf>
    <xf numFmtId="0" fontId="86" fillId="2" borderId="13"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left" indent="1"/>
      <protection locked="0"/>
    </xf>
    <xf numFmtId="0" fontId="5" fillId="3" borderId="13" xfId="0" applyFont="1" applyFill="1" applyBorder="1" applyAlignment="1" applyProtection="1">
      <alignment horizontal="center"/>
      <protection locked="0"/>
    </xf>
    <xf numFmtId="0" fontId="86" fillId="2" borderId="13" xfId="0" applyFont="1" applyFill="1" applyBorder="1" applyAlignment="1" applyProtection="1">
      <alignment horizontal="center"/>
    </xf>
    <xf numFmtId="0" fontId="86" fillId="2" borderId="13" xfId="0" applyNumberFormat="1"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wrapText="1"/>
      <protection locked="0"/>
    </xf>
    <xf numFmtId="3" fontId="86" fillId="2" borderId="13" xfId="0" applyNumberFormat="1" applyFont="1" applyFill="1" applyBorder="1" applyAlignment="1" applyProtection="1">
      <alignment horizontal="center"/>
    </xf>
    <xf numFmtId="3" fontId="5" fillId="3" borderId="13" xfId="0" applyNumberFormat="1" applyFont="1" applyFill="1" applyBorder="1" applyAlignment="1" applyProtection="1"/>
    <xf numFmtId="0" fontId="0" fillId="0" borderId="0" xfId="0" applyFont="1" applyBorder="1" applyProtection="1">
      <protection locked="0"/>
    </xf>
    <xf numFmtId="0" fontId="0" fillId="0" borderId="0" xfId="0" applyFont="1" applyBorder="1" applyAlignment="1" applyProtection="1">
      <alignment horizontal="left" vertical="top"/>
      <protection locked="0"/>
    </xf>
    <xf numFmtId="3" fontId="86" fillId="4" borderId="13" xfId="0" applyNumberFormat="1" applyFont="1" applyFill="1" applyBorder="1" applyAlignment="1" applyProtection="1">
      <alignment horizontal="center"/>
    </xf>
    <xf numFmtId="166" fontId="86" fillId="4" borderId="13" xfId="4" applyNumberFormat="1" applyFont="1" applyFill="1" applyBorder="1" applyAlignment="1" applyProtection="1">
      <alignment horizontal="center"/>
    </xf>
    <xf numFmtId="0" fontId="5" fillId="3" borderId="13" xfId="0" applyFont="1" applyFill="1" applyBorder="1" applyAlignment="1" applyProtection="1">
      <alignment horizontal="center"/>
    </xf>
    <xf numFmtId="0" fontId="86" fillId="4" borderId="13" xfId="0" applyFont="1" applyFill="1" applyBorder="1" applyAlignment="1" applyProtection="1">
      <alignment horizontal="center"/>
    </xf>
    <xf numFmtId="9" fontId="86" fillId="4" borderId="13" xfId="4" applyFont="1" applyFill="1" applyBorder="1" applyAlignment="1" applyProtection="1">
      <alignment horizontal="center"/>
    </xf>
    <xf numFmtId="0" fontId="35" fillId="2" borderId="34"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center" vertical="center" wrapText="1"/>
      <protection locked="0"/>
    </xf>
    <xf numFmtId="0" fontId="35" fillId="2" borderId="81"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top"/>
      <protection locked="0"/>
    </xf>
    <xf numFmtId="0" fontId="35" fillId="2" borderId="9" xfId="0" applyFont="1" applyFill="1" applyBorder="1" applyAlignment="1" applyProtection="1">
      <alignment horizontal="center" vertical="center" wrapText="1"/>
      <protection locked="0"/>
    </xf>
    <xf numFmtId="0" fontId="12" fillId="3" borderId="112" xfId="0" applyFont="1" applyFill="1" applyBorder="1" applyAlignment="1" applyProtection="1">
      <alignment vertical="center" wrapText="1"/>
      <protection locked="0"/>
    </xf>
    <xf numFmtId="0" fontId="12" fillId="3" borderId="103" xfId="0" applyFont="1" applyFill="1" applyBorder="1" applyAlignment="1" applyProtection="1">
      <alignment horizontal="center" vertical="center" wrapText="1"/>
      <protection locked="0"/>
    </xf>
    <xf numFmtId="0" fontId="12" fillId="3" borderId="93"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111" xfId="0" applyFont="1" applyFill="1" applyBorder="1" applyAlignment="1" applyProtection="1">
      <alignment vertical="center" wrapText="1"/>
      <protection locked="0"/>
    </xf>
    <xf numFmtId="0" fontId="12" fillId="3" borderId="102"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protection locked="0"/>
    </xf>
    <xf numFmtId="0" fontId="12" fillId="3" borderId="37" xfId="0" applyFont="1" applyFill="1" applyBorder="1" applyAlignment="1" applyProtection="1">
      <alignment horizontal="center"/>
      <protection locked="0"/>
    </xf>
    <xf numFmtId="0" fontId="12" fillId="3" borderId="37" xfId="0" applyFont="1" applyFill="1" applyBorder="1" applyAlignment="1" applyProtection="1">
      <alignment horizontal="center" vertical="center" wrapText="1"/>
      <protection locked="0"/>
    </xf>
    <xf numFmtId="0" fontId="12" fillId="3" borderId="51" xfId="0" applyFont="1" applyFill="1" applyBorder="1" applyAlignment="1" applyProtection="1">
      <alignment vertical="center" wrapText="1"/>
      <protection locked="0"/>
    </xf>
    <xf numFmtId="0" fontId="12" fillId="3" borderId="110" xfId="0" applyFont="1" applyFill="1" applyBorder="1" applyAlignment="1" applyProtection="1">
      <alignment horizontal="center" vertical="center" wrapText="1"/>
      <protection locked="0"/>
    </xf>
    <xf numFmtId="0" fontId="12" fillId="3" borderId="69"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protection locked="0"/>
    </xf>
    <xf numFmtId="0" fontId="12" fillId="3" borderId="53" xfId="0" applyFont="1" applyFill="1" applyBorder="1" applyAlignment="1" applyProtection="1">
      <alignment horizontal="center"/>
      <protection locked="0"/>
    </xf>
    <xf numFmtId="0" fontId="12" fillId="3" borderId="13"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protection locked="0"/>
    </xf>
    <xf numFmtId="0" fontId="12" fillId="3" borderId="45" xfId="0" applyFont="1" applyFill="1" applyBorder="1" applyAlignment="1" applyProtection="1">
      <alignment horizontal="center" vertical="center"/>
      <protection locked="0"/>
    </xf>
    <xf numFmtId="0" fontId="12" fillId="3" borderId="37" xfId="0" applyFont="1" applyFill="1" applyBorder="1" applyAlignment="1" applyProtection="1">
      <alignment horizontal="center" vertical="center"/>
      <protection locked="0"/>
    </xf>
    <xf numFmtId="0" fontId="12" fillId="3" borderId="13" xfId="0" applyFont="1" applyFill="1" applyBorder="1" applyAlignment="1" applyProtection="1">
      <alignment horizontal="center" vertical="center"/>
      <protection locked="0"/>
    </xf>
    <xf numFmtId="0" fontId="12" fillId="3" borderId="53" xfId="0" applyFont="1" applyFill="1" applyBorder="1" applyAlignment="1" applyProtection="1">
      <alignment horizontal="center" vertical="center"/>
      <protection locked="0"/>
    </xf>
    <xf numFmtId="0" fontId="12" fillId="3" borderId="21"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0" fontId="35" fillId="2" borderId="113"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166" fontId="35" fillId="2" borderId="115" xfId="4" applyNumberFormat="1"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166" fontId="12" fillId="3" borderId="97" xfId="4" applyNumberFormat="1" applyFont="1" applyFill="1" applyBorder="1" applyAlignment="1" applyProtection="1">
      <alignment horizontal="center" vertical="center" wrapText="1"/>
    </xf>
    <xf numFmtId="166" fontId="12" fillId="3" borderId="97" xfId="4" applyNumberFormat="1" applyFont="1" applyFill="1" applyBorder="1" applyAlignment="1" applyProtection="1">
      <alignment horizontal="right" vertical="center" wrapText="1" indent="1"/>
    </xf>
    <xf numFmtId="0" fontId="86" fillId="2" borderId="117" xfId="0" applyFont="1" applyFill="1" applyBorder="1" applyAlignment="1" applyProtection="1">
      <alignment horizontal="center"/>
    </xf>
    <xf numFmtId="0" fontId="86" fillId="2" borderId="18" xfId="0" applyFont="1" applyFill="1" applyBorder="1" applyAlignment="1" applyProtection="1">
      <alignment horizontal="center"/>
    </xf>
    <xf numFmtId="0" fontId="86" fillId="2" borderId="17" xfId="0" applyFont="1" applyFill="1" applyBorder="1" applyAlignment="1" applyProtection="1">
      <alignment horizontal="center"/>
    </xf>
    <xf numFmtId="0" fontId="12" fillId="3" borderId="4" xfId="0" applyFont="1" applyFill="1" applyBorder="1" applyAlignment="1" applyProtection="1">
      <alignment vertical="center" wrapText="1"/>
      <protection locked="0"/>
    </xf>
    <xf numFmtId="0" fontId="12" fillId="3" borderId="118" xfId="0" applyFont="1" applyFill="1" applyBorder="1" applyAlignment="1" applyProtection="1">
      <alignment horizontal="center" vertical="center" wrapText="1"/>
      <protection locked="0"/>
    </xf>
    <xf numFmtId="0" fontId="12" fillId="3" borderId="119" xfId="0" applyFont="1" applyFill="1" applyBorder="1" applyAlignment="1" applyProtection="1">
      <alignment horizontal="center" vertical="center" wrapText="1"/>
      <protection locked="0"/>
    </xf>
    <xf numFmtId="0" fontId="12" fillId="3" borderId="120" xfId="0" applyFont="1" applyFill="1" applyBorder="1" applyAlignment="1" applyProtection="1">
      <alignment horizontal="center" vertical="center" wrapText="1"/>
      <protection locked="0"/>
    </xf>
    <xf numFmtId="10" fontId="35" fillId="2" borderId="115" xfId="4" applyNumberFormat="1" applyFont="1" applyFill="1" applyBorder="1" applyAlignment="1" applyProtection="1">
      <alignment horizontal="center" vertical="center" wrapText="1"/>
    </xf>
    <xf numFmtId="0" fontId="35" fillId="2" borderId="117" xfId="0" applyFont="1" applyFill="1" applyBorder="1" applyAlignment="1" applyProtection="1">
      <alignment horizontal="center"/>
    </xf>
    <xf numFmtId="0" fontId="35" fillId="2" borderId="18" xfId="0" applyFont="1" applyFill="1" applyBorder="1" applyAlignment="1" applyProtection="1">
      <alignment horizontal="center"/>
    </xf>
    <xf numFmtId="0" fontId="35" fillId="2" borderId="117"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0" fillId="0" borderId="0" xfId="0" applyFont="1" applyFill="1" applyBorder="1" applyProtection="1"/>
    <xf numFmtId="0" fontId="86" fillId="2" borderId="9" xfId="0" applyFont="1" applyFill="1" applyBorder="1" applyAlignment="1" applyProtection="1">
      <alignment horizontal="center"/>
    </xf>
    <xf numFmtId="0" fontId="83" fillId="2" borderId="32"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top" wrapText="1"/>
      <protection locked="0"/>
    </xf>
    <xf numFmtId="0" fontId="6" fillId="0"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protection locked="0"/>
    </xf>
    <xf numFmtId="0" fontId="5" fillId="3" borderId="137" xfId="0" applyFont="1" applyFill="1" applyBorder="1" applyAlignment="1" applyProtection="1">
      <alignment horizontal="left" vertical="center" wrapText="1" indent="1"/>
      <protection locked="0"/>
    </xf>
    <xf numFmtId="0" fontId="5" fillId="3" borderId="121" xfId="0" applyFont="1" applyFill="1" applyBorder="1" applyAlignment="1" applyProtection="1">
      <alignment horizontal="center" vertical="center" wrapText="1"/>
      <protection locked="0"/>
    </xf>
    <xf numFmtId="0" fontId="5" fillId="3" borderId="121" xfId="0" applyFont="1" applyFill="1" applyBorder="1" applyAlignment="1" applyProtection="1">
      <alignment horizontal="center" vertical="top"/>
      <protection locked="0"/>
    </xf>
    <xf numFmtId="0" fontId="6" fillId="0" borderId="0" xfId="0" applyFont="1" applyFill="1" applyBorder="1" applyAlignment="1" applyProtection="1">
      <alignment vertical="center" wrapText="1"/>
      <protection locked="0"/>
    </xf>
    <xf numFmtId="0" fontId="5" fillId="3" borderId="138" xfId="0" applyFont="1" applyFill="1" applyBorder="1" applyAlignment="1" applyProtection="1">
      <alignment horizontal="left" vertical="center" wrapText="1" indent="1"/>
      <protection locked="0"/>
    </xf>
    <xf numFmtId="0" fontId="5" fillId="3" borderId="66" xfId="0" applyFont="1" applyFill="1" applyBorder="1" applyAlignment="1" applyProtection="1">
      <alignment horizontal="center" vertical="center" wrapText="1"/>
      <protection locked="0"/>
    </xf>
    <xf numFmtId="0" fontId="5" fillId="3" borderId="66" xfId="0" applyFont="1" applyFill="1" applyBorder="1" applyAlignment="1" applyProtection="1">
      <alignment horizontal="center" vertical="top"/>
      <protection locked="0"/>
    </xf>
    <xf numFmtId="0" fontId="5" fillId="3" borderId="139" xfId="0" applyFont="1" applyFill="1" applyBorder="1" applyAlignment="1" applyProtection="1">
      <alignment horizontal="left" vertical="center" wrapText="1" indent="1"/>
      <protection locked="0"/>
    </xf>
    <xf numFmtId="0" fontId="5" fillId="3" borderId="140" xfId="0" applyFont="1" applyFill="1" applyBorder="1" applyAlignment="1" applyProtection="1">
      <alignment horizontal="center" vertical="center" wrapText="1"/>
      <protection locked="0"/>
    </xf>
    <xf numFmtId="0" fontId="5" fillId="3" borderId="140" xfId="0" applyFont="1" applyFill="1" applyBorder="1" applyAlignment="1" applyProtection="1">
      <alignment horizontal="center" vertical="top"/>
      <protection locked="0"/>
    </xf>
    <xf numFmtId="0" fontId="17" fillId="0"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vertical="top"/>
      <protection locked="0"/>
    </xf>
    <xf numFmtId="0" fontId="0" fillId="0" borderId="0" xfId="0" applyFont="1" applyFill="1" applyBorder="1" applyAlignment="1" applyProtection="1">
      <alignment vertical="top"/>
      <protection locked="0"/>
    </xf>
    <xf numFmtId="0" fontId="35" fillId="2" borderId="36"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10" fontId="92" fillId="0" borderId="0" xfId="4" applyNumberFormat="1" applyFont="1" applyFill="1" applyBorder="1" applyAlignment="1" applyProtection="1">
      <alignment horizontal="center" vertical="center" wrapText="1"/>
    </xf>
    <xf numFmtId="0" fontId="86" fillId="2" borderId="13" xfId="0" applyFont="1" applyFill="1" applyBorder="1" applyAlignment="1" applyProtection="1">
      <alignment horizontal="center" vertical="top"/>
    </xf>
    <xf numFmtId="0" fontId="7" fillId="0" borderId="0" xfId="0" applyFont="1" applyBorder="1" applyAlignment="1" applyProtection="1">
      <alignment horizontal="center"/>
      <protection locked="0"/>
    </xf>
    <xf numFmtId="0" fontId="12" fillId="3" borderId="121" xfId="0" applyFont="1" applyFill="1" applyBorder="1" applyAlignment="1" applyProtection="1">
      <alignment horizontal="center" vertical="center" wrapText="1"/>
      <protection locked="0"/>
    </xf>
    <xf numFmtId="0" fontId="7" fillId="0" borderId="0" xfId="0" applyFont="1" applyBorder="1" applyProtection="1">
      <protection locked="0"/>
    </xf>
    <xf numFmtId="0" fontId="5" fillId="3" borderId="151" xfId="0" applyFont="1" applyFill="1" applyBorder="1" applyAlignment="1" applyProtection="1">
      <alignment horizontal="left" vertical="center" wrapText="1" indent="1"/>
      <protection locked="0"/>
    </xf>
    <xf numFmtId="0" fontId="26" fillId="0" borderId="0" xfId="0" applyFont="1" applyFill="1" applyBorder="1" applyProtection="1">
      <protection locked="0"/>
    </xf>
    <xf numFmtId="0" fontId="26" fillId="0" borderId="0" xfId="0" applyFont="1" applyFill="1" applyBorder="1" applyAlignment="1" applyProtection="1">
      <alignment vertical="top"/>
      <protection locked="0"/>
    </xf>
    <xf numFmtId="0" fontId="0" fillId="0" borderId="0" xfId="0" applyFont="1" applyBorder="1" applyAlignment="1" applyProtection="1">
      <alignment vertical="top"/>
      <protection locked="0"/>
    </xf>
    <xf numFmtId="0" fontId="93" fillId="2" borderId="36" xfId="0" applyFont="1" applyFill="1" applyBorder="1" applyAlignment="1" applyProtection="1">
      <alignment horizontal="center" vertical="center" wrapText="1"/>
    </xf>
    <xf numFmtId="0" fontId="93" fillId="2" borderId="13" xfId="0" applyFont="1" applyFill="1" applyBorder="1" applyAlignment="1" applyProtection="1">
      <alignment horizontal="center" vertical="center" wrapText="1"/>
    </xf>
    <xf numFmtId="0" fontId="93" fillId="2" borderId="21" xfId="0" applyFont="1" applyFill="1" applyBorder="1" applyAlignment="1" applyProtection="1">
      <alignment horizontal="center" vertical="center" wrapText="1"/>
    </xf>
    <xf numFmtId="10" fontId="35" fillId="2" borderId="13" xfId="4" applyNumberFormat="1" applyFont="1" applyFill="1" applyBorder="1" applyAlignment="1" applyProtection="1">
      <alignment horizontal="center" vertical="center" wrapText="1"/>
    </xf>
    <xf numFmtId="10" fontId="12" fillId="3" borderId="13" xfId="4" applyNumberFormat="1" applyFont="1" applyFill="1" applyBorder="1" applyAlignment="1" applyProtection="1">
      <alignment horizontal="right" vertical="center" wrapText="1" indent="1"/>
    </xf>
    <xf numFmtId="10" fontId="86" fillId="2" borderId="13" xfId="4" applyNumberFormat="1" applyFont="1" applyFill="1" applyBorder="1" applyAlignment="1" applyProtection="1">
      <alignment horizontal="center"/>
    </xf>
    <xf numFmtId="0" fontId="86" fillId="2" borderId="13" xfId="0" applyFont="1" applyFill="1" applyBorder="1" applyAlignment="1" applyProtection="1">
      <alignment horizontal="center"/>
    </xf>
    <xf numFmtId="0" fontId="86" fillId="2" borderId="13" xfId="0" applyFont="1" applyFill="1" applyBorder="1" applyAlignment="1" applyProtection="1">
      <alignment horizontal="center" vertical="center" wrapText="1"/>
      <protection locked="0"/>
    </xf>
    <xf numFmtId="0" fontId="35" fillId="2" borderId="13" xfId="0" applyFont="1" applyFill="1" applyBorder="1" applyAlignment="1" applyProtection="1">
      <alignment horizontal="center" vertical="center" wrapText="1"/>
      <protection locked="0"/>
    </xf>
    <xf numFmtId="0" fontId="35" fillId="2" borderId="13" xfId="0" applyFont="1" applyFill="1" applyBorder="1" applyAlignment="1" applyProtection="1">
      <alignment horizontal="center"/>
      <protection locked="0"/>
    </xf>
    <xf numFmtId="0" fontId="35" fillId="2" borderId="13" xfId="0" applyFont="1" applyFill="1" applyBorder="1" applyAlignment="1" applyProtection="1">
      <alignment horizontal="center" vertical="center"/>
      <protection locked="0"/>
    </xf>
    <xf numFmtId="0" fontId="12" fillId="3" borderId="13" xfId="0" applyFont="1" applyFill="1" applyBorder="1" applyAlignment="1" applyProtection="1">
      <alignment vertical="center" wrapText="1"/>
      <protection locked="0"/>
    </xf>
    <xf numFmtId="0" fontId="12" fillId="3" borderId="13" xfId="0" applyFont="1" applyFill="1" applyBorder="1" applyAlignment="1" applyProtection="1">
      <alignment horizontal="right" vertical="center" wrapText="1" indent="1"/>
      <protection locked="0"/>
    </xf>
    <xf numFmtId="0" fontId="12" fillId="3" borderId="13" xfId="4" applyNumberFormat="1" applyFont="1" applyFill="1" applyBorder="1" applyAlignment="1" applyProtection="1">
      <alignment horizontal="right" vertical="center" wrapText="1" indent="1"/>
      <protection locked="0"/>
    </xf>
    <xf numFmtId="0" fontId="12" fillId="3" borderId="13" xfId="0" applyNumberFormat="1" applyFont="1" applyFill="1" applyBorder="1" applyAlignment="1" applyProtection="1">
      <alignment horizontal="right" indent="1"/>
      <protection locked="0"/>
    </xf>
    <xf numFmtId="0" fontId="12" fillId="3" borderId="13" xfId="0" applyNumberFormat="1" applyFont="1" applyFill="1" applyBorder="1" applyAlignment="1" applyProtection="1">
      <alignment horizontal="right" vertical="center" wrapText="1" indent="1"/>
      <protection locked="0"/>
    </xf>
    <xf numFmtId="164" fontId="12" fillId="3" borderId="13" xfId="5" applyFont="1" applyFill="1" applyBorder="1" applyAlignment="1" applyProtection="1">
      <alignment horizontal="right" vertical="center" wrapText="1" indent="1"/>
      <protection locked="0"/>
    </xf>
    <xf numFmtId="164" fontId="12" fillId="3" borderId="13" xfId="5" applyFont="1" applyFill="1" applyBorder="1" applyAlignment="1" applyProtection="1">
      <alignment horizontal="right" indent="1"/>
      <protection locked="0"/>
    </xf>
    <xf numFmtId="0" fontId="86" fillId="2" borderId="34" xfId="0" applyFont="1" applyFill="1" applyBorder="1" applyAlignment="1" applyProtection="1">
      <alignment horizontal="center" vertical="center" wrapText="1"/>
      <protection locked="0"/>
    </xf>
    <xf numFmtId="0" fontId="86" fillId="2" borderId="32" xfId="0" applyFont="1" applyFill="1" applyBorder="1" applyAlignment="1" applyProtection="1">
      <alignment horizontal="center" vertical="center" wrapText="1"/>
      <protection locked="0"/>
    </xf>
    <xf numFmtId="0" fontId="86" fillId="2" borderId="81"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10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indent="1"/>
      <protection locked="0"/>
    </xf>
    <xf numFmtId="0" fontId="12" fillId="3" borderId="44" xfId="0" applyFont="1" applyFill="1" applyBorder="1" applyAlignment="1" applyProtection="1">
      <alignment horizontal="left" vertical="center" wrapText="1" indent="1"/>
      <protection locked="0"/>
    </xf>
    <xf numFmtId="0" fontId="12" fillId="3" borderId="46" xfId="0" applyFont="1" applyFill="1" applyBorder="1" applyAlignment="1" applyProtection="1">
      <alignment horizontal="left" vertical="center" wrapText="1" indent="1"/>
      <protection locked="0"/>
    </xf>
    <xf numFmtId="0" fontId="35" fillId="2" borderId="71"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left" vertical="center" wrapText="1" indent="1"/>
      <protection locked="0"/>
    </xf>
    <xf numFmtId="0" fontId="35" fillId="2" borderId="57" xfId="0" applyFont="1" applyFill="1" applyBorder="1" applyAlignment="1" applyProtection="1">
      <alignment horizontal="right" vertical="center" wrapText="1"/>
      <protection locked="0"/>
    </xf>
    <xf numFmtId="0" fontId="35" fillId="2" borderId="13" xfId="0" applyFont="1" applyFill="1" applyBorder="1" applyAlignment="1" applyProtection="1">
      <alignment horizontal="right" vertical="center" wrapText="1"/>
      <protection locked="0"/>
    </xf>
    <xf numFmtId="0" fontId="35" fillId="2" borderId="53" xfId="0"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protection locked="0"/>
    </xf>
    <xf numFmtId="0" fontId="12" fillId="3" borderId="48" xfId="0" applyFont="1" applyFill="1" applyBorder="1" applyAlignment="1" applyProtection="1">
      <alignment horizontal="right" vertical="center" wrapText="1"/>
      <protection locked="0"/>
    </xf>
    <xf numFmtId="0" fontId="12" fillId="3" borderId="45" xfId="0" applyFont="1" applyFill="1" applyBorder="1" applyAlignment="1" applyProtection="1">
      <alignment horizontal="right" vertical="center" wrapText="1"/>
      <protection locked="0"/>
    </xf>
    <xf numFmtId="0" fontId="12" fillId="3" borderId="31" xfId="0" applyFont="1" applyFill="1" applyBorder="1" applyProtection="1">
      <protection locked="0"/>
    </xf>
    <xf numFmtId="0" fontId="12" fillId="3" borderId="13" xfId="0" applyFont="1" applyFill="1" applyBorder="1" applyProtection="1">
      <protection locked="0"/>
    </xf>
    <xf numFmtId="0" fontId="12" fillId="3" borderId="44" xfId="0" applyFont="1" applyFill="1" applyBorder="1" applyAlignment="1" applyProtection="1">
      <alignment horizontal="left" vertical="center" wrapText="1"/>
      <protection locked="0"/>
    </xf>
    <xf numFmtId="0" fontId="12" fillId="3" borderId="31" xfId="0" applyFont="1" applyFill="1" applyBorder="1" applyAlignment="1" applyProtection="1">
      <alignment horizontal="right" vertical="center" wrapText="1"/>
      <protection locked="0"/>
    </xf>
    <xf numFmtId="0" fontId="12" fillId="3" borderId="13" xfId="0" applyFont="1" applyFill="1" applyBorder="1" applyAlignment="1" applyProtection="1">
      <alignment horizontal="right" vertical="center" wrapText="1"/>
      <protection locked="0"/>
    </xf>
    <xf numFmtId="0" fontId="12" fillId="3" borderId="44" xfId="0" applyFont="1" applyFill="1" applyBorder="1" applyAlignment="1" applyProtection="1">
      <alignment vertical="center" wrapText="1"/>
      <protection locked="0"/>
    </xf>
    <xf numFmtId="0" fontId="12" fillId="3" borderId="150" xfId="0" applyFont="1" applyFill="1" applyBorder="1" applyAlignment="1" applyProtection="1">
      <alignment vertical="center" wrapText="1"/>
      <protection locked="0"/>
    </xf>
    <xf numFmtId="0" fontId="12" fillId="3" borderId="82" xfId="0" applyFont="1" applyFill="1" applyBorder="1" applyAlignment="1" applyProtection="1">
      <alignment horizontal="right" vertical="center" wrapText="1"/>
      <protection locked="0"/>
    </xf>
    <xf numFmtId="0" fontId="12" fillId="3" borderId="21" xfId="0" applyFont="1" applyFill="1" applyBorder="1" applyAlignment="1" applyProtection="1">
      <alignment horizontal="right" vertical="center" wrapText="1"/>
      <protection locked="0"/>
    </xf>
    <xf numFmtId="0" fontId="35" fillId="2" borderId="39" xfId="0" applyFont="1" applyFill="1" applyBorder="1" applyAlignment="1" applyProtection="1">
      <alignment horizontal="center" vertical="center" wrapText="1"/>
      <protection locked="0"/>
    </xf>
    <xf numFmtId="0" fontId="12" fillId="3" borderId="57" xfId="0" applyFont="1" applyFill="1" applyBorder="1" applyAlignment="1" applyProtection="1">
      <alignment vertical="center" wrapText="1"/>
      <protection locked="0"/>
    </xf>
    <xf numFmtId="0" fontId="12" fillId="3" borderId="44" xfId="0" applyFont="1" applyFill="1" applyBorder="1" applyAlignment="1" applyProtection="1">
      <alignment wrapText="1"/>
      <protection locked="0"/>
    </xf>
    <xf numFmtId="0" fontId="12" fillId="3" borderId="44" xfId="0" applyFont="1" applyFill="1" applyBorder="1" applyAlignment="1" applyProtection="1">
      <alignment horizontal="left" wrapText="1"/>
      <protection locked="0"/>
    </xf>
    <xf numFmtId="0" fontId="12" fillId="3" borderId="150" xfId="0" applyFont="1" applyFill="1" applyBorder="1" applyAlignment="1" applyProtection="1">
      <alignment horizontal="left" vertical="center" wrapText="1"/>
      <protection locked="0"/>
    </xf>
    <xf numFmtId="0" fontId="12" fillId="3" borderId="84" xfId="0" applyFont="1" applyFill="1" applyBorder="1" applyAlignment="1" applyProtection="1">
      <alignment horizontal="right" vertical="center" wrapText="1"/>
      <protection locked="0"/>
    </xf>
    <xf numFmtId="0" fontId="12" fillId="3" borderId="70" xfId="0" applyFont="1" applyFill="1" applyBorder="1" applyAlignment="1" applyProtection="1">
      <alignment horizontal="right" vertical="center" wrapText="1"/>
      <protection locked="0"/>
    </xf>
    <xf numFmtId="0" fontId="35" fillId="2" borderId="14" xfId="0"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166" fontId="35" fillId="2" borderId="101" xfId="4" applyNumberFormat="1"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166" fontId="35" fillId="2" borderId="26" xfId="4" applyNumberFormat="1" applyFont="1" applyFill="1" applyBorder="1" applyAlignment="1" applyProtection="1">
      <alignment horizontal="center" vertical="center" wrapText="1"/>
    </xf>
    <xf numFmtId="0" fontId="35" fillId="2" borderId="31" xfId="0" applyFont="1" applyFill="1" applyBorder="1" applyAlignment="1" applyProtection="1">
      <alignment horizontal="center" vertical="center" wrapText="1"/>
    </xf>
    <xf numFmtId="166" fontId="35" fillId="2" borderId="28" xfId="4" applyNumberFormat="1" applyFont="1" applyFill="1" applyBorder="1" applyAlignment="1" applyProtection="1">
      <alignment horizontal="center" vertical="center" wrapText="1"/>
    </xf>
    <xf numFmtId="166" fontId="12" fillId="3" borderId="39" xfId="4" applyNumberFormat="1" applyFont="1" applyFill="1" applyBorder="1" applyAlignment="1" applyProtection="1">
      <alignment horizontal="right" vertical="center" wrapText="1"/>
    </xf>
    <xf numFmtId="10" fontId="86" fillId="2" borderId="31" xfId="4" applyNumberFormat="1" applyFont="1" applyFill="1" applyBorder="1" applyAlignment="1" applyProtection="1">
      <alignment horizontal="center"/>
    </xf>
    <xf numFmtId="0" fontId="35" fillId="2" borderId="31" xfId="0" applyFont="1" applyFill="1" applyBorder="1" applyAlignment="1" applyProtection="1">
      <alignment horizontal="center"/>
    </xf>
    <xf numFmtId="166" fontId="12" fillId="3" borderId="28" xfId="4" applyNumberFormat="1" applyFont="1" applyFill="1" applyBorder="1" applyAlignment="1" applyProtection="1">
      <alignment horizontal="right" vertical="center" wrapText="1"/>
    </xf>
    <xf numFmtId="0" fontId="35" fillId="2" borderId="17" xfId="0" applyFont="1" applyFill="1" applyBorder="1" applyAlignment="1" applyProtection="1">
      <alignment horizontal="center" vertical="center"/>
      <protection locked="0"/>
    </xf>
    <xf numFmtId="0" fontId="35" fillId="2" borderId="18" xfId="0" applyFont="1" applyFill="1" applyBorder="1" applyAlignment="1" applyProtection="1">
      <alignment horizontal="center" vertical="center"/>
      <protection locked="0"/>
    </xf>
    <xf numFmtId="0" fontId="35" fillId="2" borderId="19" xfId="0" applyFont="1" applyFill="1" applyBorder="1" applyAlignment="1" applyProtection="1">
      <alignment horizontal="center" vertical="center"/>
      <protection locked="0"/>
    </xf>
    <xf numFmtId="0" fontId="86" fillId="2" borderId="9" xfId="0" applyFont="1" applyFill="1" applyBorder="1" applyAlignment="1" applyProtection="1">
      <alignment horizontal="left" indent="1"/>
      <protection locked="0"/>
    </xf>
    <xf numFmtId="0" fontId="5" fillId="3" borderId="48" xfId="0" applyFont="1" applyFill="1" applyBorder="1" applyAlignment="1" applyProtection="1">
      <alignment horizontal="left" wrapText="1" indent="1"/>
      <protection locked="0"/>
    </xf>
    <xf numFmtId="0" fontId="5" fillId="3" borderId="31" xfId="0" applyFont="1" applyFill="1" applyBorder="1" applyAlignment="1" applyProtection="1">
      <alignment horizontal="left" wrapText="1" indent="1"/>
      <protection locked="0"/>
    </xf>
    <xf numFmtId="0" fontId="5" fillId="3" borderId="82" xfId="0" applyFont="1" applyFill="1" applyBorder="1" applyAlignment="1" applyProtection="1">
      <alignment horizontal="left" wrapText="1" indent="1"/>
      <protection locked="0"/>
    </xf>
    <xf numFmtId="0" fontId="35" fillId="2" borderId="17" xfId="0" applyFont="1" applyFill="1" applyBorder="1" applyAlignment="1" applyProtection="1">
      <alignment horizontal="right" wrapText="1" indent="1"/>
      <protection locked="0"/>
    </xf>
    <xf numFmtId="0" fontId="0" fillId="0" borderId="0" xfId="0" applyFill="1" applyAlignment="1" applyProtection="1">
      <alignment wrapText="1"/>
      <protection locked="0"/>
    </xf>
    <xf numFmtId="0" fontId="0" fillId="0" borderId="0" xfId="0" applyFill="1" applyProtection="1">
      <protection locked="0"/>
    </xf>
    <xf numFmtId="0" fontId="86" fillId="2" borderId="9" xfId="0" applyFont="1" applyFill="1" applyBorder="1" applyAlignment="1" applyProtection="1">
      <alignment horizontal="left" wrapText="1" indent="1"/>
      <protection locked="0"/>
    </xf>
    <xf numFmtId="0" fontId="90" fillId="2" borderId="10" xfId="0" applyFont="1" applyFill="1" applyBorder="1" applyAlignment="1" applyProtection="1">
      <alignment horizontal="left" indent="1"/>
      <protection locked="0"/>
    </xf>
    <xf numFmtId="0" fontId="90" fillId="2" borderId="11" xfId="0" applyFont="1" applyFill="1" applyBorder="1" applyAlignment="1" applyProtection="1">
      <alignment horizontal="left" indent="1"/>
      <protection locked="0"/>
    </xf>
    <xf numFmtId="0" fontId="12" fillId="3" borderId="45"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wrapText="1" indent="1"/>
      <protection locked="0"/>
    </xf>
    <xf numFmtId="0" fontId="35" fillId="2" borderId="13" xfId="0" applyFont="1" applyFill="1" applyBorder="1" applyAlignment="1" applyProtection="1">
      <alignment horizontal="right" wrapText="1" indent="1"/>
      <protection locked="0"/>
    </xf>
    <xf numFmtId="0" fontId="36" fillId="2" borderId="10" xfId="0" applyFont="1" applyFill="1" applyBorder="1" applyAlignment="1" applyProtection="1">
      <alignment horizontal="center"/>
      <protection locked="0"/>
    </xf>
    <xf numFmtId="0" fontId="36" fillId="2" borderId="11" xfId="0" applyFont="1" applyFill="1" applyBorder="1" applyAlignment="1" applyProtection="1">
      <alignment horizontal="center"/>
      <protection locked="0"/>
    </xf>
    <xf numFmtId="0" fontId="5" fillId="3" borderId="17" xfId="0" applyFont="1" applyFill="1" applyBorder="1" applyAlignment="1" applyProtection="1">
      <alignment horizontal="left" wrapText="1" indent="1"/>
      <protection locked="0"/>
    </xf>
    <xf numFmtId="0" fontId="5" fillId="3" borderId="18" xfId="0" applyFont="1" applyFill="1" applyBorder="1" applyAlignment="1" applyProtection="1">
      <alignment horizontal="right" indent="1"/>
      <protection locked="0"/>
    </xf>
    <xf numFmtId="0" fontId="35" fillId="2" borderId="14" xfId="0" applyFont="1" applyFill="1" applyBorder="1" applyAlignment="1" applyProtection="1">
      <alignment horizontal="right" wrapText="1" indent="1"/>
      <protection locked="0"/>
    </xf>
    <xf numFmtId="0" fontId="7" fillId="0" borderId="0" xfId="0" applyFont="1" applyFill="1" applyAlignment="1" applyProtection="1">
      <alignment wrapText="1"/>
      <protection locked="0"/>
    </xf>
    <xf numFmtId="0" fontId="7" fillId="0" borderId="0" xfId="0" applyFont="1" applyFill="1" applyProtection="1">
      <protection locked="0"/>
    </xf>
    <xf numFmtId="0" fontId="36" fillId="2" borderId="10" xfId="0" applyFont="1" applyFill="1" applyBorder="1" applyProtection="1">
      <protection locked="0"/>
    </xf>
    <xf numFmtId="0" fontId="36" fillId="2" borderId="11" xfId="0" applyFont="1" applyFill="1" applyBorder="1" applyProtection="1">
      <protection locked="0"/>
    </xf>
    <xf numFmtId="0" fontId="12" fillId="3" borderId="48" xfId="0" applyFont="1" applyFill="1" applyBorder="1" applyAlignment="1" applyProtection="1">
      <alignment horizontal="left" wrapText="1" indent="1"/>
      <protection locked="0"/>
    </xf>
    <xf numFmtId="0" fontId="12" fillId="3" borderId="31" xfId="0" applyFont="1" applyFill="1" applyBorder="1" applyAlignment="1" applyProtection="1">
      <alignment horizontal="left" wrapText="1" indent="1"/>
      <protection locked="0"/>
    </xf>
    <xf numFmtId="0" fontId="12" fillId="3" borderId="34" xfId="0" applyFont="1" applyFill="1" applyBorder="1" applyAlignment="1" applyProtection="1">
      <alignment horizontal="left" wrapText="1" indent="1"/>
      <protection locked="0"/>
    </xf>
    <xf numFmtId="0" fontId="86" fillId="2" borderId="6" xfId="0" applyFont="1" applyFill="1" applyBorder="1" applyAlignment="1" applyProtection="1">
      <alignment horizontal="left" wrapText="1" indent="1"/>
      <protection locked="0"/>
    </xf>
    <xf numFmtId="0" fontId="36" fillId="2" borderId="7" xfId="0" applyFont="1" applyFill="1" applyBorder="1" applyAlignment="1" applyProtection="1">
      <alignment horizontal="center"/>
      <protection locked="0"/>
    </xf>
    <xf numFmtId="0" fontId="36" fillId="2" borderId="8" xfId="0" applyFont="1" applyFill="1" applyBorder="1" applyAlignment="1" applyProtection="1">
      <alignment horizontal="center"/>
      <protection locked="0"/>
    </xf>
    <xf numFmtId="0" fontId="6" fillId="0" borderId="0" xfId="0" applyFont="1" applyFill="1" applyBorder="1" applyAlignment="1" applyProtection="1">
      <alignment horizontal="right" wrapText="1" indent="1"/>
      <protection locked="0"/>
    </xf>
    <xf numFmtId="0" fontId="6" fillId="0" borderId="0" xfId="0" applyFont="1" applyFill="1" applyBorder="1" applyAlignment="1" applyProtection="1">
      <alignment horizontal="center"/>
      <protection locked="0"/>
    </xf>
    <xf numFmtId="0" fontId="86" fillId="2" borderId="35" xfId="0" applyFont="1" applyFill="1" applyBorder="1" applyAlignment="1" applyProtection="1">
      <alignment horizontal="right" wrapText="1"/>
      <protection locked="0"/>
    </xf>
    <xf numFmtId="0" fontId="86" fillId="2" borderId="31" xfId="0" applyFont="1" applyFill="1" applyBorder="1" applyAlignment="1" applyProtection="1">
      <alignment horizontal="right" wrapText="1"/>
      <protection locked="0"/>
    </xf>
    <xf numFmtId="0" fontId="86" fillId="2" borderId="34" xfId="0" applyFont="1" applyFill="1" applyBorder="1" applyAlignment="1" applyProtection="1">
      <alignment horizontal="right"/>
      <protection locked="0"/>
    </xf>
    <xf numFmtId="0" fontId="35" fillId="2" borderId="19" xfId="0" applyFont="1" applyFill="1" applyBorder="1" applyAlignment="1" applyProtection="1">
      <alignment horizontal="center"/>
    </xf>
    <xf numFmtId="0" fontId="12" fillId="3" borderId="13" xfId="0" applyFont="1" applyFill="1" applyBorder="1" applyAlignment="1" applyProtection="1">
      <alignment horizontal="right" indent="1"/>
    </xf>
    <xf numFmtId="0" fontId="35" fillId="2" borderId="16" xfId="0" applyFont="1" applyFill="1" applyBorder="1" applyAlignment="1" applyProtection="1">
      <alignment horizontal="center"/>
    </xf>
    <xf numFmtId="0" fontId="35" fillId="2" borderId="15" xfId="0" applyFont="1" applyFill="1" applyBorder="1" applyAlignment="1" applyProtection="1">
      <alignment horizontal="center"/>
    </xf>
    <xf numFmtId="0" fontId="86" fillId="2" borderId="32" xfId="0" applyFont="1" applyFill="1" applyBorder="1" applyAlignment="1" applyProtection="1">
      <alignment horizontal="center"/>
    </xf>
    <xf numFmtId="0" fontId="86" fillId="2" borderId="33" xfId="0" applyFont="1" applyFill="1" applyBorder="1" applyAlignment="1" applyProtection="1">
      <alignment horizontal="center"/>
    </xf>
    <xf numFmtId="0" fontId="5" fillId="3" borderId="34" xfId="0" applyFont="1" applyFill="1" applyBorder="1" applyAlignment="1" applyProtection="1">
      <alignment horizontal="left" wrapText="1" indent="1"/>
      <protection locked="0"/>
    </xf>
    <xf numFmtId="0" fontId="5" fillId="3" borderId="14" xfId="0" applyFont="1" applyFill="1" applyBorder="1" applyAlignment="1" applyProtection="1">
      <alignment horizontal="left" wrapText="1" indent="1"/>
      <protection locked="0"/>
    </xf>
    <xf numFmtId="0" fontId="5" fillId="3" borderId="0" xfId="1" applyFont="1" applyFill="1" applyBorder="1" applyAlignment="1"/>
    <xf numFmtId="0" fontId="7" fillId="0" borderId="0" xfId="0" applyFont="1" applyFill="1" applyBorder="1" applyAlignment="1" applyProtection="1">
      <alignment horizontal="left" vertical="top"/>
      <protection locked="0"/>
    </xf>
    <xf numFmtId="0" fontId="12" fillId="3" borderId="13" xfId="0" applyFont="1" applyFill="1" applyBorder="1" applyAlignment="1" applyProtection="1">
      <alignment horizontal="left" indent="1"/>
      <protection locked="0"/>
    </xf>
    <xf numFmtId="0" fontId="86" fillId="2" borderId="45"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wrapText="1"/>
      <protection locked="0"/>
    </xf>
    <xf numFmtId="0" fontId="10" fillId="3" borderId="48" xfId="0" applyFont="1" applyFill="1" applyBorder="1" applyAlignment="1" applyProtection="1">
      <alignment horizontal="left" wrapText="1" indent="1"/>
      <protection locked="0"/>
    </xf>
    <xf numFmtId="0" fontId="10" fillId="3" borderId="31" xfId="0" applyFont="1" applyFill="1" applyBorder="1" applyAlignment="1" applyProtection="1">
      <alignment horizontal="left" wrapText="1" indent="1"/>
      <protection locked="0"/>
    </xf>
    <xf numFmtId="0" fontId="10" fillId="3" borderId="34" xfId="0" applyFont="1" applyFill="1" applyBorder="1" applyAlignment="1" applyProtection="1">
      <alignment horizontal="left" wrapText="1" indent="1"/>
      <protection locked="0"/>
    </xf>
    <xf numFmtId="0" fontId="35" fillId="2" borderId="17" xfId="0" applyFont="1" applyFill="1" applyBorder="1" applyAlignment="1" applyProtection="1">
      <alignment horizontal="right" indent="1"/>
      <protection locked="0"/>
    </xf>
    <xf numFmtId="0" fontId="35" fillId="2" borderId="18" xfId="0" applyFont="1" applyFill="1" applyBorder="1" applyAlignment="1" applyProtection="1">
      <alignment horizontal="center"/>
      <protection locked="0"/>
    </xf>
    <xf numFmtId="0" fontId="17" fillId="0" borderId="0" xfId="0" applyFont="1" applyFill="1" applyBorder="1" applyAlignment="1" applyProtection="1">
      <alignment vertical="top"/>
      <protection locked="0"/>
    </xf>
    <xf numFmtId="0" fontId="12" fillId="3" borderId="31" xfId="0" applyFont="1" applyFill="1" applyBorder="1" applyAlignment="1" applyProtection="1">
      <alignment horizontal="left" vertical="top" wrapText="1" indent="1"/>
      <protection locked="0"/>
    </xf>
    <xf numFmtId="0" fontId="12" fillId="3" borderId="84" xfId="0" applyFont="1" applyFill="1" applyBorder="1" applyAlignment="1" applyProtection="1">
      <alignment horizontal="left" wrapText="1" indent="1"/>
      <protection locked="0"/>
    </xf>
    <xf numFmtId="0" fontId="35" fillId="2" borderId="14" xfId="0" applyFont="1" applyFill="1" applyBorder="1" applyAlignment="1" applyProtection="1">
      <alignment horizontal="right" indent="1"/>
      <protection locked="0"/>
    </xf>
    <xf numFmtId="0" fontId="26" fillId="0" borderId="0" xfId="0" applyFont="1" applyFill="1" applyProtection="1">
      <protection locked="0"/>
    </xf>
    <xf numFmtId="0" fontId="86" fillId="2" borderId="17" xfId="0" applyFont="1" applyFill="1" applyBorder="1" applyAlignment="1" applyProtection="1">
      <alignment horizontal="right" indent="1"/>
      <protection locked="0"/>
    </xf>
    <xf numFmtId="0" fontId="35" fillId="2" borderId="36" xfId="0" applyFont="1" applyFill="1" applyBorder="1" applyAlignment="1" applyProtection="1">
      <alignment horizontal="center" vertical="center"/>
      <protection locked="0"/>
    </xf>
    <xf numFmtId="0" fontId="10" fillId="3" borderId="45" xfId="0" applyFont="1" applyFill="1" applyBorder="1" applyAlignment="1" applyProtection="1">
      <alignment horizontal="left" wrapText="1" indent="1"/>
      <protection locked="0"/>
    </xf>
    <xf numFmtId="0" fontId="10" fillId="3" borderId="13" xfId="0" applyFont="1" applyFill="1" applyBorder="1" applyAlignment="1" applyProtection="1">
      <alignment horizontal="left" wrapText="1" indent="1"/>
      <protection locked="0"/>
    </xf>
    <xf numFmtId="0" fontId="0" fillId="0" borderId="0" xfId="0" applyFill="1" applyBorder="1" applyProtection="1">
      <protection locked="0"/>
    </xf>
    <xf numFmtId="0" fontId="86" fillId="2" borderId="39" xfId="0" applyFont="1" applyFill="1" applyBorder="1" applyAlignment="1" applyProtection="1">
      <alignment horizontal="left" indent="1"/>
      <protection locked="0"/>
    </xf>
    <xf numFmtId="0" fontId="36" fillId="2" borderId="40" xfId="0" applyFont="1" applyFill="1" applyBorder="1" applyProtection="1">
      <protection locked="0"/>
    </xf>
    <xf numFmtId="0" fontId="36" fillId="2" borderId="37" xfId="0" applyFont="1" applyFill="1" applyBorder="1" applyProtection="1">
      <protection locked="0"/>
    </xf>
    <xf numFmtId="0" fontId="12" fillId="3" borderId="13" xfId="0" applyFont="1" applyFill="1" applyBorder="1" applyAlignment="1" applyProtection="1">
      <alignment horizontal="left" vertical="top" wrapText="1" indent="1"/>
      <protection locked="0"/>
    </xf>
    <xf numFmtId="0" fontId="12" fillId="3" borderId="21" xfId="0" applyFont="1" applyFill="1" applyBorder="1" applyAlignment="1" applyProtection="1">
      <alignment horizontal="left" wrapText="1" indent="1"/>
      <protection locked="0"/>
    </xf>
    <xf numFmtId="0" fontId="12" fillId="3" borderId="70" xfId="0" applyFont="1" applyFill="1" applyBorder="1" applyAlignment="1" applyProtection="1">
      <alignment horizontal="left" wrapText="1" indent="1"/>
      <protection locked="0"/>
    </xf>
    <xf numFmtId="10" fontId="26" fillId="0" borderId="0" xfId="4" applyNumberFormat="1" applyFont="1" applyFill="1" applyBorder="1" applyProtection="1"/>
    <xf numFmtId="10" fontId="26" fillId="0" borderId="0" xfId="4" applyNumberFormat="1" applyFont="1" applyFill="1" applyProtection="1"/>
    <xf numFmtId="10" fontId="35" fillId="0" borderId="0" xfId="4" applyNumberFormat="1" applyFont="1" applyFill="1" applyBorder="1" applyAlignment="1" applyProtection="1">
      <alignment horizontal="right" indent="1"/>
    </xf>
    <xf numFmtId="10" fontId="34" fillId="0" borderId="0" xfId="4" applyNumberFormat="1" applyFont="1" applyFill="1" applyBorder="1" applyAlignment="1" applyProtection="1">
      <alignment horizontal="right" indent="1"/>
    </xf>
    <xf numFmtId="0" fontId="5" fillId="3" borderId="136" xfId="0" applyFont="1" applyFill="1" applyBorder="1" applyAlignment="1" applyProtection="1">
      <alignment horizontal="left" wrapText="1" indent="2"/>
      <protection locked="0"/>
    </xf>
    <xf numFmtId="0" fontId="5" fillId="3" borderId="36" xfId="0" applyFont="1" applyFill="1" applyBorder="1" applyAlignment="1" applyProtection="1">
      <alignment horizontal="right" indent="1"/>
      <protection locked="0"/>
    </xf>
    <xf numFmtId="0" fontId="5" fillId="3" borderId="13" xfId="0" applyFont="1" applyFill="1" applyBorder="1" applyAlignment="1" applyProtection="1">
      <alignment horizontal="left" wrapText="1" indent="2"/>
      <protection locked="0"/>
    </xf>
    <xf numFmtId="0" fontId="5" fillId="3" borderId="13" xfId="0" applyFont="1" applyFill="1" applyBorder="1" applyAlignment="1" applyProtection="1">
      <alignment horizontal="left" indent="2"/>
      <protection locked="0"/>
    </xf>
    <xf numFmtId="0" fontId="5" fillId="3" borderId="12" xfId="0" applyFont="1" applyFill="1" applyBorder="1" applyAlignment="1" applyProtection="1">
      <alignment horizontal="left" wrapText="1" indent="2"/>
      <protection locked="0"/>
    </xf>
    <xf numFmtId="0" fontId="5" fillId="3" borderId="21" xfId="0" applyFont="1" applyFill="1" applyBorder="1" applyAlignment="1" applyProtection="1">
      <alignment horizontal="left" wrapText="1" indent="2"/>
      <protection locked="0"/>
    </xf>
    <xf numFmtId="0" fontId="86" fillId="2" borderId="13" xfId="0" applyFont="1" applyFill="1" applyBorder="1" applyAlignment="1" applyProtection="1">
      <alignment horizontal="right" wrapText="1" indent="2"/>
      <protection locked="0"/>
    </xf>
    <xf numFmtId="0" fontId="17" fillId="0" borderId="0" xfId="0" applyFont="1" applyFill="1" applyBorder="1" applyAlignment="1" applyProtection="1">
      <alignment horizontal="left" vertical="top" wrapText="1"/>
      <protection locked="0"/>
    </xf>
    <xf numFmtId="0" fontId="29" fillId="0" borderId="0" xfId="0" applyFont="1" applyFill="1" applyBorder="1" applyAlignment="1" applyProtection="1">
      <alignment horizontal="center" vertical="top"/>
      <protection locked="0"/>
    </xf>
    <xf numFmtId="0" fontId="6" fillId="0" borderId="0" xfId="0" applyFont="1" applyFill="1" applyBorder="1" applyAlignment="1" applyProtection="1">
      <alignment horizontal="right" wrapText="1" indent="2"/>
      <protection locked="0"/>
    </xf>
    <xf numFmtId="0" fontId="35" fillId="2" borderId="36" xfId="0" applyFont="1" applyFill="1" applyBorder="1" applyAlignment="1" applyProtection="1">
      <alignment horizontal="center"/>
    </xf>
    <xf numFmtId="0" fontId="35" fillId="2" borderId="21" xfId="0" applyFont="1" applyFill="1" applyBorder="1" applyAlignment="1" applyProtection="1">
      <alignment horizontal="center"/>
    </xf>
    <xf numFmtId="10" fontId="91" fillId="0" borderId="0" xfId="4" applyNumberFormat="1" applyFont="1" applyFill="1" applyBorder="1" applyAlignment="1" applyProtection="1">
      <alignment horizontal="center" vertical="top"/>
    </xf>
    <xf numFmtId="0" fontId="5" fillId="3" borderId="36" xfId="0" applyFont="1" applyFill="1" applyBorder="1" applyAlignment="1" applyProtection="1">
      <alignment horizontal="left" wrapText="1" indent="2"/>
      <protection locked="0"/>
    </xf>
    <xf numFmtId="0" fontId="7" fillId="0" borderId="0" xfId="0" applyFont="1" applyFill="1" applyBorder="1" applyAlignment="1" applyProtection="1">
      <alignment vertical="top"/>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2" xfId="0" applyFont="1" applyFill="1" applyBorder="1" applyAlignment="1" applyProtection="1">
      <alignment horizontal="left" vertical="center" wrapText="1" indent="1"/>
      <protection locked="0"/>
    </xf>
    <xf numFmtId="0" fontId="86" fillId="2" borderId="45" xfId="0" applyFont="1" applyFill="1" applyBorder="1" applyAlignment="1" applyProtection="1">
      <alignment horizontal="right" vertical="center" wrapText="1" indent="1"/>
      <protection locked="0"/>
    </xf>
    <xf numFmtId="0" fontId="35" fillId="2" borderId="32" xfId="0" applyFont="1" applyFill="1" applyBorder="1" applyAlignment="1" applyProtection="1">
      <alignment horizontal="center" vertical="center" wrapText="1"/>
    </xf>
    <xf numFmtId="3" fontId="35" fillId="2" borderId="14" xfId="0" applyNumberFormat="1" applyFont="1" applyFill="1" applyBorder="1" applyAlignment="1" applyProtection="1">
      <alignment horizontal="center" vertical="center" wrapText="1"/>
      <protection locked="0"/>
    </xf>
    <xf numFmtId="3" fontId="35" fillId="2" borderId="15" xfId="0" applyNumberFormat="1" applyFont="1" applyFill="1" applyBorder="1" applyAlignment="1" applyProtection="1">
      <alignment horizontal="center" vertical="center" wrapText="1"/>
      <protection locked="0"/>
    </xf>
    <xf numFmtId="3" fontId="35" fillId="2" borderId="16" xfId="0" applyNumberFormat="1" applyFont="1" applyFill="1" applyBorder="1" applyAlignment="1" applyProtection="1">
      <alignment horizontal="center" vertical="center" wrapText="1"/>
      <protection locked="0"/>
    </xf>
    <xf numFmtId="3" fontId="35" fillId="2" borderId="106" xfId="0" applyNumberFormat="1" applyFont="1" applyFill="1" applyBorder="1" applyAlignment="1" applyProtection="1">
      <alignment horizontal="center" vertical="center" wrapText="1"/>
      <protection locked="0"/>
    </xf>
    <xf numFmtId="10" fontId="35" fillId="0" borderId="0" xfId="4" applyNumberFormat="1" applyFont="1" applyFill="1" applyBorder="1" applyAlignment="1" applyProtection="1">
      <alignment horizontal="center" vertical="center" wrapText="1"/>
      <protection locked="0"/>
    </xf>
    <xf numFmtId="10" fontId="35" fillId="0" borderId="12" xfId="4" applyNumberFormat="1" applyFont="1" applyFill="1" applyBorder="1" applyAlignment="1" applyProtection="1">
      <alignment horizontal="center" vertical="center" wrapText="1"/>
      <protection locked="0"/>
    </xf>
    <xf numFmtId="0" fontId="12" fillId="3" borderId="54" xfId="0" applyFont="1" applyFill="1" applyBorder="1" applyAlignment="1" applyProtection="1">
      <alignment horizontal="left" vertical="center" wrapText="1" indent="1"/>
      <protection locked="0"/>
    </xf>
    <xf numFmtId="0" fontId="12" fillId="3" borderId="39" xfId="0" applyFont="1" applyFill="1" applyBorder="1" applyAlignment="1" applyProtection="1">
      <alignment horizontal="left" vertical="center" wrapText="1" indent="1"/>
      <protection locked="0"/>
    </xf>
    <xf numFmtId="0" fontId="12" fillId="3" borderId="83" xfId="0" applyFont="1" applyFill="1" applyBorder="1" applyAlignment="1" applyProtection="1">
      <alignment horizontal="left" vertical="center" wrapText="1" indent="1"/>
      <protection locked="0"/>
    </xf>
    <xf numFmtId="0" fontId="12" fillId="3" borderId="54" xfId="0" applyFont="1" applyFill="1" applyBorder="1" applyAlignment="1" applyProtection="1">
      <alignment horizontal="left" indent="1"/>
      <protection locked="0"/>
    </xf>
    <xf numFmtId="0" fontId="12" fillId="3" borderId="83" xfId="0" applyFont="1" applyFill="1" applyBorder="1" applyAlignment="1" applyProtection="1">
      <alignment horizontal="left" indent="1"/>
      <protection locked="0"/>
    </xf>
    <xf numFmtId="0" fontId="35" fillId="2" borderId="12" xfId="0" applyFont="1" applyFill="1" applyBorder="1" applyAlignment="1" applyProtection="1">
      <alignment horizontal="right" vertical="center" wrapText="1" indent="1"/>
      <protection locked="0"/>
    </xf>
    <xf numFmtId="0" fontId="35" fillId="2" borderId="39" xfId="0" applyFont="1" applyFill="1" applyBorder="1" applyAlignment="1" applyProtection="1">
      <alignment horizontal="right" vertical="center" wrapText="1" indent="1"/>
      <protection locked="0"/>
    </xf>
    <xf numFmtId="3" fontId="35" fillId="2" borderId="15" xfId="0" applyNumberFormat="1" applyFont="1" applyFill="1" applyBorder="1" applyAlignment="1" applyProtection="1">
      <alignment horizontal="center" vertical="center" wrapText="1"/>
    </xf>
    <xf numFmtId="3" fontId="35" fillId="2" borderId="14" xfId="0" applyNumberFormat="1" applyFont="1" applyFill="1" applyBorder="1" applyAlignment="1" applyProtection="1">
      <alignment horizontal="center" vertical="center" wrapText="1"/>
    </xf>
    <xf numFmtId="3" fontId="35" fillId="2" borderId="84" xfId="0" applyNumberFormat="1" applyFont="1" applyFill="1" applyBorder="1" applyAlignment="1" applyProtection="1">
      <alignment horizontal="center" vertical="center" wrapText="1"/>
    </xf>
    <xf numFmtId="3" fontId="35" fillId="2" borderId="31" xfId="0" applyNumberFormat="1" applyFont="1" applyFill="1" applyBorder="1" applyAlignment="1" applyProtection="1">
      <alignment horizontal="center" vertical="center" wrapText="1"/>
    </xf>
    <xf numFmtId="3" fontId="35" fillId="2" borderId="106" xfId="0" applyNumberFormat="1" applyFont="1" applyFill="1" applyBorder="1" applyAlignment="1" applyProtection="1">
      <alignment horizontal="center" vertical="center" wrapText="1"/>
    </xf>
    <xf numFmtId="3" fontId="35" fillId="2" borderId="68" xfId="0" applyNumberFormat="1" applyFont="1" applyFill="1" applyBorder="1" applyAlignment="1" applyProtection="1">
      <alignment horizontal="center" vertical="center" wrapText="1"/>
    </xf>
    <xf numFmtId="3" fontId="35" fillId="2" borderId="37" xfId="0" applyNumberFormat="1" applyFont="1" applyFill="1" applyBorder="1" applyAlignment="1" applyProtection="1">
      <alignment horizontal="center" vertical="center" wrapText="1"/>
    </xf>
    <xf numFmtId="3" fontId="35" fillId="2" borderId="16" xfId="0" applyNumberFormat="1" applyFont="1" applyFill="1" applyBorder="1" applyAlignment="1" applyProtection="1">
      <alignment horizontal="center" vertical="center" wrapText="1"/>
    </xf>
    <xf numFmtId="3" fontId="35" fillId="2" borderId="70" xfId="0" applyNumberFormat="1" applyFont="1" applyFill="1" applyBorder="1" applyAlignment="1" applyProtection="1">
      <alignment horizontal="center" vertical="center" wrapText="1"/>
    </xf>
    <xf numFmtId="3" fontId="35" fillId="2" borderId="85" xfId="0" applyNumberFormat="1" applyFont="1" applyFill="1" applyBorder="1" applyAlignment="1" applyProtection="1">
      <alignment horizontal="center" vertical="center" wrapText="1"/>
    </xf>
    <xf numFmtId="3" fontId="35" fillId="2" borderId="13" xfId="0" applyNumberFormat="1" applyFont="1" applyFill="1" applyBorder="1" applyAlignment="1" applyProtection="1">
      <alignment horizontal="center" vertical="center" wrapText="1"/>
    </xf>
    <xf numFmtId="3" fontId="35" fillId="2" borderId="28" xfId="0" applyNumberFormat="1" applyFont="1" applyFill="1" applyBorder="1" applyAlignment="1" applyProtection="1">
      <alignment horizontal="center" vertical="center" wrapText="1"/>
    </xf>
    <xf numFmtId="0" fontId="42" fillId="0" borderId="0" xfId="0" applyFont="1" applyFill="1" applyBorder="1" applyProtection="1">
      <protection locked="0"/>
    </xf>
    <xf numFmtId="0" fontId="36" fillId="0" borderId="0" xfId="0" applyFont="1" applyFill="1" applyBorder="1" applyProtection="1">
      <protection locked="0"/>
    </xf>
    <xf numFmtId="0" fontId="36" fillId="0" borderId="0" xfId="0" applyFont="1" applyFill="1" applyBorder="1" applyAlignment="1" applyProtection="1">
      <alignment horizontal="left" vertical="top"/>
      <protection locked="0"/>
    </xf>
    <xf numFmtId="0" fontId="42" fillId="0" borderId="0" xfId="0" applyFont="1" applyFill="1" applyBorder="1" applyAlignment="1" applyProtection="1">
      <alignment horizontal="left" vertical="top"/>
      <protection locked="0"/>
    </xf>
    <xf numFmtId="0" fontId="12" fillId="3" borderId="54" xfId="0" applyFont="1" applyFill="1" applyBorder="1" applyAlignment="1" applyProtection="1">
      <alignment horizontal="left" vertical="center" wrapText="1" indent="2"/>
      <protection locked="0"/>
    </xf>
    <xf numFmtId="0" fontId="12" fillId="3" borderId="39" xfId="0" applyFont="1" applyFill="1" applyBorder="1" applyAlignment="1" applyProtection="1">
      <alignment horizontal="left" vertical="center" wrapText="1" indent="2"/>
      <protection locked="0"/>
    </xf>
    <xf numFmtId="0" fontId="12" fillId="3" borderId="83" xfId="0" applyFont="1" applyFill="1" applyBorder="1" applyAlignment="1" applyProtection="1">
      <alignment horizontal="left" vertical="center" wrapText="1" indent="2"/>
      <protection locked="0"/>
    </xf>
    <xf numFmtId="0" fontId="12" fillId="3" borderId="52" xfId="0" applyFont="1" applyFill="1" applyBorder="1" applyAlignment="1" applyProtection="1">
      <alignment horizontal="left" vertical="center" wrapText="1" indent="2"/>
      <protection locked="0"/>
    </xf>
    <xf numFmtId="0" fontId="12" fillId="3" borderId="101" xfId="0" applyFont="1" applyFill="1" applyBorder="1" applyAlignment="1" applyProtection="1">
      <alignment horizontal="left" vertical="center" wrapText="1" indent="1"/>
      <protection locked="0"/>
    </xf>
    <xf numFmtId="0" fontId="35" fillId="2" borderId="54" xfId="0" applyFont="1" applyFill="1" applyBorder="1" applyAlignment="1" applyProtection="1">
      <alignment horizontal="right" vertical="center" wrapText="1" indent="1"/>
      <protection locked="0"/>
    </xf>
    <xf numFmtId="0" fontId="35" fillId="2" borderId="13" xfId="0" applyFont="1" applyFill="1" applyBorder="1" applyAlignment="1" applyProtection="1">
      <alignment horizontal="right" vertical="center" wrapText="1" indent="1"/>
      <protection locked="0"/>
    </xf>
    <xf numFmtId="0" fontId="35" fillId="2" borderId="48" xfId="0" applyFont="1" applyFill="1" applyBorder="1" applyAlignment="1" applyProtection="1">
      <alignment horizontal="center" vertical="center" wrapText="1"/>
    </xf>
    <xf numFmtId="0" fontId="35" fillId="2" borderId="45" xfId="0" applyFont="1" applyFill="1" applyBorder="1" applyAlignment="1" applyProtection="1">
      <alignment horizontal="center" vertical="center" wrapText="1"/>
    </xf>
    <xf numFmtId="0" fontId="35" fillId="2" borderId="49" xfId="0" applyFont="1" applyFill="1" applyBorder="1" applyAlignment="1" applyProtection="1">
      <alignment horizontal="center" vertical="center" wrapText="1"/>
    </xf>
    <xf numFmtId="0" fontId="35" fillId="2" borderId="56" xfId="0" applyFont="1" applyFill="1" applyBorder="1" applyAlignment="1" applyProtection="1">
      <alignment horizontal="center" vertical="center" wrapText="1"/>
    </xf>
    <xf numFmtId="0" fontId="35" fillId="2" borderId="10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42" fillId="0" borderId="0" xfId="0" applyFont="1" applyFill="1" applyBorder="1" applyProtection="1"/>
    <xf numFmtId="0" fontId="86" fillId="2" borderId="82" xfId="0" applyFont="1" applyFill="1" applyBorder="1" applyAlignment="1" applyProtection="1">
      <alignment horizontal="center" vertical="center" wrapText="1"/>
      <protection locked="0"/>
    </xf>
    <xf numFmtId="0" fontId="86" fillId="2" borderId="53" xfId="0" applyFont="1" applyFill="1" applyBorder="1" applyAlignment="1" applyProtection="1">
      <alignment horizontal="center" vertical="center" wrapText="1"/>
      <protection locked="0"/>
    </xf>
    <xf numFmtId="0" fontId="35" fillId="2" borderId="1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indent="1"/>
      <protection locked="0"/>
    </xf>
    <xf numFmtId="0" fontId="12" fillId="3" borderId="44" xfId="0" applyFont="1" applyFill="1" applyBorder="1" applyAlignment="1" applyProtection="1">
      <alignment horizontal="left" vertical="center" indent="1"/>
      <protection locked="0"/>
    </xf>
    <xf numFmtId="0" fontId="12" fillId="3" borderId="46" xfId="0" applyFont="1" applyFill="1" applyBorder="1" applyAlignment="1" applyProtection="1">
      <alignment horizontal="left" vertical="center" indent="1"/>
      <protection locked="0"/>
    </xf>
    <xf numFmtId="0" fontId="12" fillId="3" borderId="150" xfId="0" applyFont="1" applyFill="1" applyBorder="1" applyAlignment="1" applyProtection="1">
      <alignment horizontal="left" vertical="center" wrapText="1" indent="1"/>
      <protection locked="0"/>
    </xf>
    <xf numFmtId="0" fontId="35" fillId="2" borderId="19" xfId="0" applyFont="1" applyFill="1" applyBorder="1" applyAlignment="1" applyProtection="1">
      <alignment horizontal="center" vertical="center" wrapText="1"/>
    </xf>
    <xf numFmtId="0" fontId="35" fillId="2" borderId="85" xfId="0"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wrapText="1"/>
    </xf>
    <xf numFmtId="0" fontId="35" fillId="2" borderId="33"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15" xfId="0" applyFont="1" applyFill="1" applyBorder="1" applyAlignment="1" applyProtection="1">
      <alignment horizontal="center"/>
      <protection locked="0"/>
    </xf>
    <xf numFmtId="0" fontId="5" fillId="3" borderId="45" xfId="0" applyFont="1" applyFill="1" applyBorder="1" applyAlignment="1" applyProtection="1">
      <alignment horizontal="left" wrapText="1" indent="1"/>
      <protection locked="0"/>
    </xf>
    <xf numFmtId="0" fontId="35" fillId="0" borderId="0" xfId="0" applyFont="1" applyFill="1" applyBorder="1" applyAlignment="1" applyProtection="1">
      <alignment vertical="center" wrapText="1"/>
      <protection locked="0"/>
    </xf>
    <xf numFmtId="0" fontId="5" fillId="3" borderId="13" xfId="0" applyFont="1" applyFill="1" applyBorder="1" applyAlignment="1" applyProtection="1">
      <alignment horizontal="left" wrapText="1" indent="1"/>
      <protection locked="0"/>
    </xf>
    <xf numFmtId="10" fontId="6" fillId="0" borderId="0" xfId="0" applyNumberFormat="1" applyFont="1" applyFill="1" applyBorder="1" applyAlignment="1" applyProtection="1">
      <alignment vertical="center" wrapText="1"/>
      <protection locked="0"/>
    </xf>
    <xf numFmtId="0" fontId="5" fillId="3" borderId="32" xfId="0" applyFont="1" applyFill="1" applyBorder="1" applyAlignment="1" applyProtection="1">
      <alignment horizontal="left" wrapText="1" indent="1"/>
      <protection locked="0"/>
    </xf>
    <xf numFmtId="0" fontId="86" fillId="2" borderId="152" xfId="0" applyFont="1" applyFill="1" applyBorder="1" applyAlignment="1" applyProtection="1">
      <alignment horizontal="right" vertical="center" wrapText="1" indent="1"/>
      <protection locked="0"/>
    </xf>
    <xf numFmtId="9" fontId="35" fillId="2" borderId="45" xfId="4" applyFont="1" applyFill="1" applyBorder="1" applyAlignment="1" applyProtection="1">
      <alignment horizontal="center" vertical="center" wrapText="1"/>
    </xf>
    <xf numFmtId="9" fontId="35" fillId="2" borderId="15" xfId="4" applyFont="1" applyFill="1" applyBorder="1" applyAlignment="1" applyProtection="1">
      <alignment horizontal="center"/>
    </xf>
    <xf numFmtId="0" fontId="86" fillId="2" borderId="152" xfId="0" applyFont="1" applyFill="1" applyBorder="1" applyAlignment="1" applyProtection="1">
      <alignment horizontal="center" vertical="center" wrapText="1"/>
    </xf>
    <xf numFmtId="10" fontId="35" fillId="0" borderId="0" xfId="4" applyNumberFormat="1" applyFont="1" applyFill="1" applyBorder="1" applyAlignment="1" applyProtection="1">
      <alignment horizontal="center" vertical="center" wrapText="1"/>
    </xf>
    <xf numFmtId="10" fontId="35" fillId="0" borderId="0" xfId="0" applyNumberFormat="1" applyFont="1" applyFill="1" applyBorder="1" applyAlignment="1" applyProtection="1">
      <alignment horizontal="center" vertical="center" wrapText="1"/>
    </xf>
    <xf numFmtId="0" fontId="5" fillId="3" borderId="21" xfId="0" applyFont="1" applyFill="1" applyBorder="1" applyAlignment="1" applyProtection="1">
      <alignment horizontal="left" wrapText="1" indent="1"/>
      <protection locked="0"/>
    </xf>
    <xf numFmtId="0" fontId="86" fillId="2" borderId="13" xfId="0" applyFont="1" applyFill="1" applyBorder="1" applyAlignment="1" applyProtection="1">
      <alignment horizontal="right" vertical="center" wrapText="1" indent="1"/>
      <protection locked="0"/>
    </xf>
    <xf numFmtId="0" fontId="35" fillId="2" borderId="15" xfId="5" applyNumberFormat="1" applyFont="1" applyFill="1" applyBorder="1" applyAlignment="1" applyProtection="1">
      <alignment horizontal="center"/>
    </xf>
    <xf numFmtId="0" fontId="35" fillId="2" borderId="21" xfId="0" applyFont="1" applyFill="1" applyBorder="1" applyAlignment="1" applyProtection="1">
      <alignment horizontal="center" vertical="center" wrapText="1"/>
    </xf>
    <xf numFmtId="0" fontId="83" fillId="2" borderId="13"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protection locked="0"/>
    </xf>
    <xf numFmtId="0" fontId="6" fillId="3" borderId="13" xfId="0" applyFont="1" applyFill="1" applyBorder="1" applyAlignment="1" applyProtection="1">
      <alignment horizontal="center"/>
      <protection locked="0"/>
    </xf>
    <xf numFmtId="0" fontId="35" fillId="2" borderId="13" xfId="0" applyFont="1" applyFill="1" applyBorder="1" applyAlignment="1" applyProtection="1">
      <alignment horizontal="center" wrapText="1"/>
      <protection locked="0"/>
    </xf>
    <xf numFmtId="0" fontId="6" fillId="3" borderId="13" xfId="0" applyFont="1" applyFill="1" applyBorder="1" applyAlignment="1" applyProtection="1">
      <alignment horizontal="center" wrapText="1"/>
      <protection locked="0"/>
    </xf>
    <xf numFmtId="10" fontId="5" fillId="3" borderId="13" xfId="4" applyNumberFormat="1" applyFont="1" applyFill="1" applyBorder="1" applyAlignment="1" applyProtection="1">
      <alignment horizontal="center"/>
    </xf>
    <xf numFmtId="9" fontId="35" fillId="2" borderId="13" xfId="4" applyFont="1" applyFill="1" applyBorder="1" applyAlignment="1" applyProtection="1">
      <alignment horizontal="center" vertical="center" wrapText="1"/>
    </xf>
    <xf numFmtId="0" fontId="35" fillId="2" borderId="13" xfId="0" applyFont="1" applyFill="1" applyBorder="1" applyAlignment="1" applyProtection="1">
      <alignment horizontal="center" vertical="top" wrapText="1"/>
      <protection locked="0"/>
    </xf>
    <xf numFmtId="0" fontId="18" fillId="0" borderId="0" xfId="0" applyFont="1" applyFill="1" applyAlignment="1" applyProtection="1">
      <alignment horizontal="left"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vertical="top"/>
      <protection locked="0"/>
    </xf>
    <xf numFmtId="10" fontId="36" fillId="0" borderId="0" xfId="4" applyNumberFormat="1" applyFont="1" applyFill="1" applyBorder="1" applyAlignment="1" applyProtection="1">
      <alignment horizontal="center" vertical="center" wrapText="1"/>
    </xf>
    <xf numFmtId="10" fontId="36" fillId="0" borderId="0" xfId="0" applyNumberFormat="1" applyFont="1" applyFill="1" applyBorder="1" applyAlignment="1" applyProtection="1">
      <alignment horizontal="center" vertical="center" wrapText="1"/>
    </xf>
    <xf numFmtId="9" fontId="35" fillId="2" borderId="13" xfId="4" applyFont="1" applyFill="1" applyBorder="1" applyAlignment="1" applyProtection="1">
      <alignment horizontal="center"/>
    </xf>
    <xf numFmtId="0" fontId="35" fillId="2" borderId="13" xfId="0" applyFont="1" applyFill="1" applyBorder="1" applyAlignment="1" applyProtection="1">
      <alignment horizontal="center" textRotation="90" wrapText="1"/>
      <protection locked="0"/>
    </xf>
    <xf numFmtId="0" fontId="35" fillId="2" borderId="13" xfId="0" applyFont="1" applyFill="1" applyBorder="1" applyAlignment="1" applyProtection="1">
      <alignment horizontal="center" vertical="center" textRotation="90" wrapText="1"/>
      <protection locked="0"/>
    </xf>
    <xf numFmtId="0" fontId="12" fillId="3" borderId="13" xfId="0" applyFont="1" applyFill="1" applyBorder="1" applyAlignment="1" applyProtection="1">
      <alignment horizontal="left" vertical="center" indent="1"/>
      <protection locked="0"/>
    </xf>
    <xf numFmtId="0" fontId="12" fillId="3" borderId="13" xfId="0" applyFont="1" applyFill="1" applyBorder="1" applyAlignment="1" applyProtection="1">
      <alignment horizontal="right" vertical="top" wrapText="1"/>
      <protection locked="0"/>
    </xf>
    <xf numFmtId="0" fontId="12" fillId="3" borderId="13" xfId="0" applyFont="1" applyFill="1" applyBorder="1" applyAlignment="1" applyProtection="1">
      <alignment horizontal="right"/>
      <protection locked="0"/>
    </xf>
    <xf numFmtId="0" fontId="35" fillId="2" borderId="13" xfId="0" applyFont="1" applyFill="1" applyBorder="1" applyAlignment="1" applyProtection="1">
      <alignment horizontal="right" wrapText="1"/>
    </xf>
    <xf numFmtId="0" fontId="35" fillId="2" borderId="21" xfId="0" applyFont="1" applyFill="1" applyBorder="1" applyAlignment="1" applyProtection="1">
      <alignment horizontal="right" wrapText="1" indent="1"/>
      <protection locked="0"/>
    </xf>
    <xf numFmtId="0" fontId="35" fillId="2" borderId="21" xfId="0" applyFont="1" applyFill="1" applyBorder="1" applyAlignment="1" applyProtection="1">
      <alignment horizontal="right" wrapText="1"/>
    </xf>
    <xf numFmtId="0" fontId="83" fillId="2" borderId="141" xfId="0" applyFont="1" applyFill="1" applyBorder="1" applyAlignment="1" applyProtection="1">
      <alignment horizontal="center" vertical="center" wrapText="1"/>
      <protection locked="0"/>
    </xf>
    <xf numFmtId="0" fontId="35" fillId="2" borderId="142" xfId="0" applyFont="1" applyFill="1" applyBorder="1" applyAlignment="1" applyProtection="1">
      <alignment horizontal="center" textRotation="90" wrapText="1"/>
      <protection locked="0"/>
    </xf>
    <xf numFmtId="0" fontId="35" fillId="2" borderId="143" xfId="0" applyFont="1" applyFill="1" applyBorder="1" applyAlignment="1" applyProtection="1">
      <alignment horizontal="center" vertical="center" textRotation="90" wrapText="1"/>
      <protection locked="0"/>
    </xf>
    <xf numFmtId="0" fontId="12" fillId="3" borderId="45" xfId="0" applyFont="1" applyFill="1" applyBorder="1" applyAlignment="1" applyProtection="1">
      <alignment horizontal="left" vertical="center" indent="1"/>
      <protection locked="0"/>
    </xf>
    <xf numFmtId="0" fontId="12" fillId="3" borderId="21" xfId="0" applyFont="1" applyFill="1" applyBorder="1" applyAlignment="1" applyProtection="1">
      <alignment horizontal="left" vertical="center" indent="1"/>
      <protection locked="0"/>
    </xf>
    <xf numFmtId="0" fontId="35" fillId="2" borderId="144" xfId="0" applyFont="1" applyFill="1" applyBorder="1" applyAlignment="1" applyProtection="1">
      <alignment horizontal="center" vertical="center" wrapText="1"/>
    </xf>
    <xf numFmtId="0" fontId="35" fillId="2" borderId="76" xfId="0" applyFont="1" applyFill="1" applyBorder="1" applyAlignment="1" applyProtection="1">
      <alignment horizontal="center" vertical="center" wrapText="1"/>
    </xf>
    <xf numFmtId="0" fontId="35" fillId="2" borderId="153"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0" xfId="0" applyFont="1" applyFill="1" applyBorder="1" applyAlignment="1" applyProtection="1">
      <alignment vertical="top"/>
    </xf>
    <xf numFmtId="0" fontId="5" fillId="3" borderId="13" xfId="0" applyFont="1" applyFill="1" applyBorder="1" applyAlignment="1" applyProtection="1">
      <alignment vertical="center"/>
      <protection locked="0"/>
    </xf>
    <xf numFmtId="0" fontId="5" fillId="3" borderId="13" xfId="3" applyFont="1" applyFill="1" applyBorder="1" applyAlignment="1" applyProtection="1">
      <alignment horizontal="right" vertical="center" wrapText="1" indent="1"/>
      <protection locked="0"/>
    </xf>
    <xf numFmtId="0" fontId="5" fillId="3" borderId="13" xfId="0" applyFont="1" applyFill="1" applyBorder="1" applyAlignment="1" applyProtection="1">
      <alignment horizontal="justify" vertical="center"/>
      <protection locked="0"/>
    </xf>
    <xf numFmtId="0" fontId="5" fillId="3" borderId="13" xfId="0" applyFont="1" applyFill="1" applyBorder="1" applyProtection="1">
      <protection locked="0"/>
    </xf>
    <xf numFmtId="0" fontId="5" fillId="3" borderId="13" xfId="0" applyFont="1" applyFill="1" applyBorder="1" applyAlignment="1" applyProtection="1">
      <alignment wrapText="1"/>
      <protection locked="0"/>
    </xf>
    <xf numFmtId="37" fontId="86" fillId="6" borderId="13" xfId="0" applyNumberFormat="1" applyFont="1" applyFill="1" applyBorder="1" applyAlignment="1" applyProtection="1">
      <alignment horizontal="right" indent="1"/>
      <protection locked="0"/>
    </xf>
    <xf numFmtId="0" fontId="86" fillId="2" borderId="13" xfId="0" applyFont="1" applyFill="1" applyBorder="1" applyAlignment="1" applyProtection="1">
      <alignment horizontal="right" vertical="center" indent="1"/>
      <protection locked="0"/>
    </xf>
    <xf numFmtId="0" fontId="11" fillId="0" borderId="0" xfId="0" applyFont="1" applyFill="1" applyBorder="1" applyAlignment="1" applyProtection="1">
      <alignment horizontal="justify" vertical="top"/>
      <protection locked="0"/>
    </xf>
    <xf numFmtId="0" fontId="88" fillId="4" borderId="13" xfId="0" applyFont="1" applyFill="1" applyBorder="1" applyAlignment="1" applyProtection="1">
      <alignment horizontal="center"/>
    </xf>
    <xf numFmtId="0" fontId="88" fillId="2" borderId="13" xfId="0" applyFont="1" applyFill="1" applyBorder="1" applyAlignment="1" applyProtection="1">
      <alignment horizontal="center"/>
    </xf>
    <xf numFmtId="0" fontId="89" fillId="2" borderId="13" xfId="0" applyFont="1" applyFill="1" applyBorder="1" applyAlignment="1" applyProtection="1">
      <alignment horizontal="center" vertical="center"/>
    </xf>
    <xf numFmtId="0" fontId="86" fillId="2" borderId="13" xfId="0" applyFont="1" applyFill="1" applyBorder="1" applyProtection="1"/>
    <xf numFmtId="166" fontId="86" fillId="2" borderId="13" xfId="4" applyNumberFormat="1" applyFont="1" applyFill="1" applyBorder="1" applyAlignment="1" applyProtection="1">
      <alignment horizontal="center"/>
    </xf>
    <xf numFmtId="0" fontId="35" fillId="2" borderId="13" xfId="0" applyFont="1" applyFill="1" applyBorder="1" applyAlignment="1" applyProtection="1">
      <alignment vertical="center"/>
      <protection locked="0"/>
    </xf>
    <xf numFmtId="0" fontId="5" fillId="3" borderId="13" xfId="0"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wrapText="1"/>
      <protection locked="0"/>
    </xf>
    <xf numFmtId="0" fontId="35" fillId="2" borderId="13" xfId="0" applyFont="1" applyFill="1" applyBorder="1" applyAlignment="1" applyProtection="1">
      <alignment horizontal="justify" vertical="center"/>
      <protection locked="0"/>
    </xf>
    <xf numFmtId="0" fontId="5" fillId="3" borderId="13" xfId="0" applyFont="1" applyFill="1" applyBorder="1" applyAlignment="1" applyProtection="1">
      <alignment vertical="center" wrapText="1"/>
      <protection locked="0"/>
    </xf>
    <xf numFmtId="37" fontId="86" fillId="2" borderId="13" xfId="0" applyNumberFormat="1" applyFont="1" applyFill="1" applyBorder="1" applyAlignment="1" applyProtection="1">
      <alignment horizontal="right" indent="1"/>
      <protection locked="0"/>
    </xf>
    <xf numFmtId="0" fontId="24" fillId="0" borderId="0" xfId="0" applyFont="1" applyFill="1" applyBorder="1" applyAlignment="1" applyProtection="1">
      <alignment horizontal="justify" vertical="top"/>
      <protection locked="0"/>
    </xf>
    <xf numFmtId="0" fontId="33" fillId="0" borderId="0" xfId="0" applyFont="1" applyFill="1" applyBorder="1" applyProtection="1">
      <protection locked="0"/>
    </xf>
    <xf numFmtId="0" fontId="33" fillId="0" borderId="0" xfId="0" applyFont="1" applyBorder="1" applyProtection="1">
      <protection locked="0"/>
    </xf>
    <xf numFmtId="0" fontId="35" fillId="4" borderId="13" xfId="0" applyFont="1" applyFill="1" applyBorder="1" applyAlignment="1" applyProtection="1">
      <alignment horizontal="center"/>
    </xf>
    <xf numFmtId="0" fontId="86" fillId="2" borderId="13" xfId="0" applyFont="1" applyFill="1" applyBorder="1" applyAlignment="1" applyProtection="1">
      <alignment vertical="center"/>
      <protection locked="0"/>
    </xf>
    <xf numFmtId="0" fontId="23" fillId="3" borderId="39" xfId="0" applyFont="1" applyFill="1" applyBorder="1" applyAlignment="1" applyProtection="1">
      <protection locked="0"/>
    </xf>
    <xf numFmtId="1" fontId="32" fillId="3" borderId="13" xfId="0" applyNumberFormat="1" applyFont="1" applyFill="1" applyBorder="1" applyAlignment="1" applyProtection="1">
      <protection locked="0"/>
    </xf>
    <xf numFmtId="10" fontId="32" fillId="3" borderId="13" xfId="4" applyNumberFormat="1" applyFont="1" applyFill="1" applyBorder="1" applyAlignment="1" applyProtection="1">
      <alignment horizontal="right" wrapText="1" indent="1"/>
      <protection locked="0"/>
    </xf>
    <xf numFmtId="1" fontId="32" fillId="3" borderId="13" xfId="1" applyNumberFormat="1" applyFont="1" applyFill="1" applyBorder="1" applyAlignment="1" applyProtection="1">
      <alignment horizontal="right" wrapText="1" indent="1"/>
      <protection locked="0"/>
    </xf>
    <xf numFmtId="10" fontId="32" fillId="3" borderId="13" xfId="4" applyNumberFormat="1" applyFont="1" applyFill="1" applyBorder="1" applyAlignment="1" applyProtection="1">
      <alignment horizontal="right" indent="2"/>
      <protection locked="0"/>
    </xf>
    <xf numFmtId="1" fontId="32" fillId="3" borderId="13" xfId="0" applyNumberFormat="1" applyFont="1" applyFill="1" applyBorder="1" applyAlignment="1" applyProtection="1">
      <alignment horizontal="right" indent="2"/>
      <protection locked="0"/>
    </xf>
    <xf numFmtId="1" fontId="32" fillId="3" borderId="13" xfId="0" applyNumberFormat="1" applyFont="1" applyFill="1" applyBorder="1" applyAlignment="1" applyProtection="1">
      <alignment horizontal="right" indent="1"/>
      <protection locked="0"/>
    </xf>
    <xf numFmtId="10" fontId="32" fillId="3" borderId="13" xfId="4" applyNumberFormat="1" applyFont="1" applyFill="1" applyBorder="1" applyAlignment="1" applyProtection="1">
      <alignment horizontal="right" indent="1"/>
      <protection locked="0"/>
    </xf>
    <xf numFmtId="0" fontId="7" fillId="0" borderId="0" xfId="0" applyFont="1" applyFill="1" applyBorder="1" applyAlignment="1">
      <alignment horizontal="left" vertical="top"/>
    </xf>
    <xf numFmtId="0" fontId="45" fillId="3" borderId="13" xfId="0" applyFont="1" applyFill="1" applyBorder="1" applyAlignment="1" applyProtection="1">
      <alignment horizontal="left" vertical="center" wrapText="1" indent="1"/>
      <protection locked="0"/>
    </xf>
    <xf numFmtId="1" fontId="45" fillId="3" borderId="13" xfId="0" applyNumberFormat="1" applyFont="1" applyFill="1" applyBorder="1" applyAlignment="1" applyProtection="1">
      <alignment horizontal="center" vertical="center" wrapText="1"/>
      <protection locked="0"/>
    </xf>
    <xf numFmtId="0" fontId="45" fillId="3" borderId="13" xfId="0" applyFont="1" applyFill="1" applyBorder="1" applyAlignment="1" applyProtection="1">
      <alignment horizontal="center" vertical="center" wrapText="1"/>
      <protection locked="0"/>
    </xf>
    <xf numFmtId="1" fontId="7" fillId="3" borderId="13" xfId="0" applyNumberFormat="1" applyFont="1" applyFill="1" applyBorder="1" applyAlignment="1" applyProtection="1">
      <alignment horizontal="center" vertical="center" wrapText="1"/>
      <protection locked="0"/>
    </xf>
    <xf numFmtId="3" fontId="35" fillId="2" borderId="13" xfId="0"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36" fillId="2" borderId="13" xfId="0" applyFont="1" applyFill="1" applyBorder="1" applyAlignment="1" applyProtection="1">
      <alignment horizontal="center" vertical="center" wrapText="1"/>
    </xf>
    <xf numFmtId="0" fontId="12" fillId="0" borderId="0" xfId="0" applyFont="1" applyFill="1" applyBorder="1" applyAlignment="1" applyProtection="1">
      <alignment horizontal="left" vertical="center" wrapText="1"/>
      <protection locked="0"/>
    </xf>
    <xf numFmtId="0" fontId="0" fillId="0" borderId="0" xfId="0" applyProtection="1">
      <protection locked="0"/>
    </xf>
    <xf numFmtId="0" fontId="32" fillId="3" borderId="13" xfId="0" applyFont="1" applyFill="1" applyBorder="1" applyAlignment="1" applyProtection="1">
      <alignment horizontal="left" vertical="center" wrapText="1" indent="1"/>
      <protection locked="0"/>
    </xf>
    <xf numFmtId="0" fontId="32" fillId="3" borderId="13"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protection locked="0"/>
    </xf>
    <xf numFmtId="10" fontId="5" fillId="0" borderId="0" xfId="4"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44" fillId="3" borderId="13"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protection locked="0"/>
    </xf>
    <xf numFmtId="0" fontId="45" fillId="3" borderId="13" xfId="0" applyFont="1" applyFill="1" applyBorder="1" applyAlignment="1" applyProtection="1">
      <alignment horizontal="center" vertical="center" wrapText="1"/>
    </xf>
    <xf numFmtId="0" fontId="120" fillId="0" borderId="0" xfId="0" applyFont="1" applyFill="1" applyBorder="1" applyAlignment="1" applyProtection="1">
      <alignment horizontal="center" vertical="center" wrapText="1"/>
      <protection locked="0"/>
    </xf>
    <xf numFmtId="0" fontId="27" fillId="0" borderId="0" xfId="0" applyFont="1" applyBorder="1" applyAlignment="1" applyProtection="1">
      <alignment horizontal="center" vertical="center"/>
      <protection locked="0"/>
    </xf>
    <xf numFmtId="0" fontId="32" fillId="0" borderId="0" xfId="0" applyFont="1" applyBorder="1" applyAlignment="1" applyProtection="1">
      <alignment horizontal="center" vertical="center"/>
      <protection locked="0"/>
    </xf>
    <xf numFmtId="0" fontId="35" fillId="2" borderId="0" xfId="0" applyFont="1" applyFill="1" applyBorder="1" applyAlignment="1" applyProtection="1">
      <alignment horizontal="right" vertical="center" wrapText="1"/>
      <protection locked="0"/>
    </xf>
    <xf numFmtId="0" fontId="35" fillId="2" borderId="0" xfId="0" applyFont="1" applyFill="1" applyBorder="1" applyAlignment="1" applyProtection="1">
      <alignment horizontal="center" vertical="center" wrapText="1"/>
    </xf>
    <xf numFmtId="0" fontId="36" fillId="0" borderId="0" xfId="0" applyFont="1" applyFill="1" applyBorder="1" applyAlignment="1" applyProtection="1">
      <alignment vertical="top"/>
      <protection locked="0"/>
    </xf>
    <xf numFmtId="0" fontId="36" fillId="0" borderId="0" xfId="0" applyFont="1" applyFill="1" applyBorder="1" applyAlignment="1" applyProtection="1">
      <alignment horizontal="center" vertical="center"/>
      <protection locked="0"/>
    </xf>
    <xf numFmtId="0" fontId="36" fillId="0" borderId="0" xfId="0" applyFont="1" applyBorder="1" applyAlignment="1" applyProtection="1">
      <alignment horizontal="center" vertical="center"/>
      <protection locked="0"/>
    </xf>
    <xf numFmtId="0" fontId="46" fillId="2" borderId="13" xfId="0" applyFont="1" applyFill="1" applyBorder="1" applyAlignment="1" applyProtection="1">
      <alignment horizontal="right" vertical="center" wrapText="1"/>
      <protection locked="0"/>
    </xf>
    <xf numFmtId="0" fontId="35" fillId="0" borderId="0" xfId="0" applyFont="1" applyFill="1" applyBorder="1" applyAlignment="1" applyProtection="1">
      <alignment horizontal="center" vertical="center" wrapText="1"/>
      <protection locked="0"/>
    </xf>
    <xf numFmtId="0" fontId="36" fillId="0" borderId="0" xfId="0" applyFont="1" applyBorder="1" applyProtection="1">
      <protection locked="0"/>
    </xf>
    <xf numFmtId="0" fontId="46" fillId="2" borderId="13"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protection locked="0"/>
    </xf>
    <xf numFmtId="0" fontId="28" fillId="0" borderId="0" xfId="0" applyFont="1" applyBorder="1" applyAlignment="1" applyProtection="1">
      <alignment horizontal="center" vertical="center"/>
      <protection locked="0"/>
    </xf>
    <xf numFmtId="0" fontId="48" fillId="0" borderId="0" xfId="0" applyFont="1" applyFill="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35" fillId="2" borderId="13" xfId="0" applyFont="1" applyFill="1" applyBorder="1" applyAlignment="1" applyProtection="1">
      <alignment horizontal="left" vertical="center" wrapText="1" indent="1"/>
      <protection locked="0"/>
    </xf>
    <xf numFmtId="0" fontId="36" fillId="0" borderId="0" xfId="0" applyFont="1" applyFill="1" applyAlignment="1" applyProtection="1">
      <alignment horizontal="left" vertical="center" wrapText="1"/>
      <protection locked="0"/>
    </xf>
    <xf numFmtId="167" fontId="35" fillId="2" borderId="13" xfId="0" applyNumberFormat="1" applyFont="1" applyFill="1" applyBorder="1" applyAlignment="1" applyProtection="1">
      <alignment horizontal="center" vertical="center" wrapText="1"/>
    </xf>
    <xf numFmtId="3" fontId="36" fillId="2" borderId="13" xfId="0" applyNumberFormat="1" applyFont="1" applyFill="1" applyBorder="1" applyAlignment="1" applyProtection="1">
      <alignment horizontal="center" vertical="center" wrapText="1"/>
    </xf>
    <xf numFmtId="167" fontId="121" fillId="0" borderId="0" xfId="0" applyNumberFormat="1" applyFont="1" applyFill="1" applyAlignment="1" applyProtection="1">
      <alignment horizontal="center" vertical="center" wrapText="1"/>
    </xf>
    <xf numFmtId="0" fontId="36" fillId="0" borderId="0" xfId="0" applyFont="1" applyFill="1" applyAlignment="1" applyProtection="1">
      <alignment horizontal="left" vertical="center" wrapText="1"/>
    </xf>
    <xf numFmtId="0" fontId="34" fillId="2" borderId="13" xfId="0" applyFont="1" applyFill="1" applyBorder="1" applyAlignment="1" applyProtection="1">
      <alignment horizontal="center" vertical="center" wrapText="1"/>
      <protection locked="0"/>
    </xf>
    <xf numFmtId="3" fontId="45" fillId="3" borderId="13" xfId="0" applyNumberFormat="1" applyFont="1" applyFill="1" applyBorder="1" applyAlignment="1" applyProtection="1">
      <alignment horizontal="center" vertical="center" wrapText="1"/>
      <protection locked="0"/>
    </xf>
    <xf numFmtId="3" fontId="32" fillId="3" borderId="13" xfId="0" applyNumberFormat="1" applyFont="1" applyFill="1" applyBorder="1" applyAlignment="1" applyProtection="1">
      <alignment horizontal="center" vertical="center" wrapText="1"/>
      <protection locked="0"/>
    </xf>
    <xf numFmtId="1" fontId="35" fillId="2" borderId="13" xfId="0" applyNumberFormat="1" applyFont="1" applyFill="1" applyBorder="1" applyAlignment="1" applyProtection="1">
      <alignment horizontal="center" vertical="center" wrapText="1"/>
    </xf>
    <xf numFmtId="1" fontId="47" fillId="3" borderId="13" xfId="0" applyNumberFormat="1" applyFont="1" applyFill="1" applyBorder="1" applyAlignment="1" applyProtection="1">
      <alignment horizontal="center" vertical="center" wrapText="1"/>
    </xf>
    <xf numFmtId="167" fontId="47" fillId="3" borderId="13" xfId="0" applyNumberFormat="1" applyFont="1" applyFill="1" applyBorder="1" applyAlignment="1" applyProtection="1">
      <alignment horizontal="center" vertical="center" wrapText="1"/>
    </xf>
    <xf numFmtId="168" fontId="35" fillId="2" borderId="13" xfId="0" applyNumberFormat="1" applyFont="1" applyFill="1" applyBorder="1" applyAlignment="1" applyProtection="1">
      <alignment horizontal="center" vertical="center" wrapText="1"/>
    </xf>
    <xf numFmtId="3" fontId="47" fillId="3" borderId="13" xfId="0" applyNumberFormat="1" applyFont="1" applyFill="1" applyBorder="1" applyAlignment="1" applyProtection="1">
      <alignment horizontal="center" vertical="center" wrapText="1"/>
    </xf>
    <xf numFmtId="168" fontId="47" fillId="3" borderId="13" xfId="0" applyNumberFormat="1" applyFont="1" applyFill="1" applyBorder="1" applyAlignment="1" applyProtection="1">
      <alignment horizontal="center" vertical="center" wrapText="1"/>
    </xf>
    <xf numFmtId="3" fontId="45" fillId="3" borderId="13" xfId="0" applyNumberFormat="1" applyFont="1" applyFill="1" applyBorder="1" applyAlignment="1" applyProtection="1">
      <alignment horizontal="center" vertical="center" wrapText="1"/>
    </xf>
    <xf numFmtId="168" fontId="45" fillId="3" borderId="13" xfId="0" applyNumberFormat="1"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wrapText="1" readingOrder="1"/>
      <protection locked="0"/>
    </xf>
    <xf numFmtId="0" fontId="65" fillId="3" borderId="13" xfId="0" applyFont="1" applyFill="1" applyBorder="1" applyAlignment="1" applyProtection="1">
      <alignment horizontal="left" vertical="center" wrapText="1" indent="1" readingOrder="1"/>
      <protection locked="0"/>
    </xf>
    <xf numFmtId="0" fontId="66" fillId="3" borderId="13" xfId="0" applyFont="1" applyFill="1" applyBorder="1" applyAlignment="1" applyProtection="1">
      <alignment horizontal="center" vertical="center" wrapText="1" readingOrder="1"/>
      <protection locked="0"/>
    </xf>
    <xf numFmtId="3" fontId="66" fillId="3" borderId="13" xfId="0" applyNumberFormat="1" applyFont="1" applyFill="1" applyBorder="1" applyAlignment="1" applyProtection="1">
      <alignment horizontal="center" vertical="center" wrapText="1" readingOrder="1"/>
      <protection locked="0"/>
    </xf>
    <xf numFmtId="0" fontId="7" fillId="0" borderId="0" xfId="0" applyFont="1" applyProtection="1">
      <protection locked="0"/>
    </xf>
    <xf numFmtId="0" fontId="98" fillId="2" borderId="13" xfId="0" applyFont="1" applyFill="1" applyBorder="1" applyAlignment="1" applyProtection="1">
      <alignment horizontal="left" vertical="center" wrapText="1" readingOrder="1"/>
      <protection locked="0"/>
    </xf>
    <xf numFmtId="3" fontId="66" fillId="3" borderId="13" xfId="0" applyNumberFormat="1" applyFont="1" applyFill="1" applyBorder="1" applyAlignment="1" applyProtection="1">
      <alignment horizontal="center" vertical="center" wrapText="1" readingOrder="1"/>
    </xf>
    <xf numFmtId="3" fontId="98" fillId="2" borderId="13" xfId="0" applyNumberFormat="1" applyFont="1" applyFill="1" applyBorder="1" applyAlignment="1" applyProtection="1">
      <alignment horizontal="center" vertical="center" wrapText="1" readingOrder="1"/>
    </xf>
    <xf numFmtId="0" fontId="64" fillId="3" borderId="13" xfId="0" applyFont="1" applyFill="1" applyBorder="1" applyAlignment="1" applyProtection="1">
      <alignment horizontal="center" vertical="center" wrapText="1" readingOrder="1"/>
      <protection locked="0"/>
    </xf>
    <xf numFmtId="0" fontId="64" fillId="3" borderId="13" xfId="0" applyFont="1" applyFill="1" applyBorder="1" applyAlignment="1" applyProtection="1">
      <alignment horizontal="left" vertical="center" wrapText="1" readingOrder="1"/>
      <protection locked="0"/>
    </xf>
    <xf numFmtId="3" fontId="64" fillId="3" borderId="13" xfId="0" applyNumberFormat="1" applyFont="1" applyFill="1" applyBorder="1" applyAlignment="1" applyProtection="1">
      <alignment horizontal="center" wrapText="1" readingOrder="1"/>
      <protection locked="0"/>
    </xf>
    <xf numFmtId="0" fontId="64" fillId="3" borderId="13" xfId="0" applyFont="1" applyFill="1" applyBorder="1" applyAlignment="1" applyProtection="1">
      <alignment horizontal="center" wrapText="1" readingOrder="1"/>
      <protection locked="0"/>
    </xf>
    <xf numFmtId="3" fontId="64" fillId="3" borderId="13" xfId="0" applyNumberFormat="1" applyFont="1" applyFill="1" applyBorder="1" applyAlignment="1" applyProtection="1">
      <alignment horizontal="left" vertical="center" wrapText="1" readingOrder="1"/>
      <protection locked="0"/>
    </xf>
    <xf numFmtId="3" fontId="64" fillId="3" borderId="13" xfId="0" applyNumberFormat="1" applyFont="1" applyFill="1" applyBorder="1" applyAlignment="1" applyProtection="1">
      <alignment horizontal="center" wrapText="1" readingOrder="1"/>
    </xf>
    <xf numFmtId="0" fontId="101" fillId="2" borderId="13" xfId="0" applyFont="1" applyFill="1" applyBorder="1" applyAlignment="1" applyProtection="1">
      <alignment horizontal="center" vertical="center" wrapText="1" readingOrder="1"/>
      <protection locked="0"/>
    </xf>
    <xf numFmtId="3" fontId="101" fillId="2" borderId="13" xfId="0" applyNumberFormat="1" applyFont="1" applyFill="1" applyBorder="1" applyAlignment="1" applyProtection="1">
      <alignment horizontal="center" vertical="center" wrapText="1" readingOrder="1"/>
    </xf>
    <xf numFmtId="3" fontId="66" fillId="3" borderId="13" xfId="0" applyNumberFormat="1" applyFont="1" applyFill="1" applyBorder="1" applyAlignment="1" applyProtection="1">
      <alignment horizontal="center" wrapText="1" readingOrder="1"/>
    </xf>
    <xf numFmtId="0" fontId="101" fillId="2" borderId="13" xfId="0" applyFont="1" applyFill="1" applyBorder="1" applyAlignment="1" applyProtection="1">
      <alignment horizontal="center" wrapText="1" readingOrder="1"/>
      <protection locked="0"/>
    </xf>
    <xf numFmtId="0" fontId="66" fillId="3" borderId="13" xfId="0" applyFont="1" applyFill="1" applyBorder="1" applyAlignment="1" applyProtection="1">
      <alignment horizontal="left" wrapText="1" indent="1" readingOrder="1"/>
      <protection locked="0"/>
    </xf>
    <xf numFmtId="0" fontId="105" fillId="2" borderId="13" xfId="0" applyFont="1" applyFill="1" applyBorder="1" applyAlignment="1" applyProtection="1">
      <alignment horizontal="right" wrapText="1" readingOrder="1"/>
      <protection locked="0"/>
    </xf>
    <xf numFmtId="0" fontId="7" fillId="0" borderId="0" xfId="0" applyFont="1" applyBorder="1" applyAlignment="1" applyProtection="1">
      <protection locked="0"/>
    </xf>
    <xf numFmtId="0" fontId="104" fillId="2" borderId="13" xfId="0" applyFont="1" applyFill="1" applyBorder="1" applyAlignment="1" applyProtection="1">
      <alignment horizontal="center" vertical="center" wrapText="1" readingOrder="1"/>
      <protection locked="0"/>
    </xf>
    <xf numFmtId="171" fontId="98" fillId="2" borderId="13" xfId="0" applyNumberFormat="1" applyFont="1" applyFill="1" applyBorder="1" applyAlignment="1" applyProtection="1">
      <alignment horizontal="center" vertical="center" wrapText="1" readingOrder="1"/>
    </xf>
    <xf numFmtId="0" fontId="101" fillId="2" borderId="13" xfId="0" applyFont="1" applyFill="1" applyBorder="1" applyAlignment="1" applyProtection="1">
      <alignment vertical="center" wrapText="1" readingOrder="1"/>
      <protection locked="0"/>
    </xf>
    <xf numFmtId="0" fontId="66" fillId="3" borderId="13" xfId="0" applyFont="1" applyFill="1" applyBorder="1" applyAlignment="1" applyProtection="1">
      <alignment horizontal="center" vertical="center" wrapText="1" readingOrder="1"/>
    </xf>
    <xf numFmtId="0" fontId="105" fillId="2" borderId="13" xfId="0" applyFont="1" applyFill="1" applyBorder="1" applyAlignment="1" applyProtection="1">
      <alignment horizontal="center" vertical="center" wrapText="1" readingOrder="1"/>
      <protection locked="0"/>
    </xf>
    <xf numFmtId="0" fontId="66" fillId="3" borderId="13" xfId="0" applyFont="1" applyFill="1" applyBorder="1" applyAlignment="1" applyProtection="1">
      <alignment vertical="center" wrapText="1" readingOrder="1"/>
      <protection locked="0"/>
    </xf>
    <xf numFmtId="0" fontId="25" fillId="0" borderId="0" xfId="0" applyFont="1" applyProtection="1">
      <protection locked="0"/>
    </xf>
    <xf numFmtId="3" fontId="105" fillId="2" borderId="13" xfId="0" applyNumberFormat="1" applyFont="1" applyFill="1" applyBorder="1" applyAlignment="1" applyProtection="1">
      <alignment horizontal="center" vertical="center" wrapText="1" readingOrder="1"/>
    </xf>
    <xf numFmtId="0" fontId="0" fillId="0" borderId="0" xfId="0" applyFont="1" applyProtection="1">
      <protection locked="0"/>
    </xf>
    <xf numFmtId="0" fontId="26" fillId="0" borderId="0" xfId="0" applyFont="1" applyProtection="1">
      <protection locked="0"/>
    </xf>
    <xf numFmtId="0" fontId="0" fillId="3" borderId="13" xfId="0" applyFill="1" applyBorder="1" applyAlignment="1" applyProtection="1">
      <alignment horizontal="center" vertical="center"/>
      <protection locked="0"/>
    </xf>
    <xf numFmtId="0" fontId="0" fillId="3" borderId="13" xfId="0" applyFill="1" applyBorder="1" applyAlignment="1" applyProtection="1">
      <alignment horizontal="left" vertical="center" wrapText="1"/>
      <protection locked="0"/>
    </xf>
    <xf numFmtId="0" fontId="95" fillId="2" borderId="13" xfId="0" applyFont="1" applyFill="1" applyBorder="1" applyAlignment="1" applyProtection="1">
      <alignment horizontal="center" vertical="center"/>
      <protection locked="0"/>
    </xf>
    <xf numFmtId="0" fontId="123" fillId="2" borderId="34" xfId="0" applyFont="1" applyFill="1" applyBorder="1" applyAlignment="1">
      <alignment horizontal="center"/>
    </xf>
    <xf numFmtId="0" fontId="123" fillId="2" borderId="32" xfId="0" applyFont="1" applyFill="1" applyBorder="1" applyAlignment="1">
      <alignment horizontal="center"/>
    </xf>
    <xf numFmtId="0" fontId="123" fillId="2" borderId="33" xfId="0" applyFont="1" applyFill="1" applyBorder="1" applyAlignment="1">
      <alignment horizontal="center"/>
    </xf>
    <xf numFmtId="0" fontId="123" fillId="2" borderId="83" xfId="0" applyFont="1" applyFill="1" applyBorder="1" applyAlignment="1">
      <alignment horizontal="center"/>
    </xf>
    <xf numFmtId="3" fontId="10" fillId="3" borderId="48" xfId="0" applyNumberFormat="1" applyFont="1" applyFill="1" applyBorder="1"/>
    <xf numFmtId="3" fontId="10" fillId="3" borderId="45" xfId="0" applyNumberFormat="1" applyFont="1" applyFill="1" applyBorder="1"/>
    <xf numFmtId="3" fontId="10" fillId="3" borderId="49" xfId="0" applyNumberFormat="1" applyFont="1" applyFill="1" applyBorder="1"/>
    <xf numFmtId="3" fontId="10" fillId="3" borderId="31" xfId="0" applyNumberFormat="1" applyFont="1" applyFill="1" applyBorder="1"/>
    <xf numFmtId="3" fontId="10" fillId="3" borderId="13" xfId="0" applyNumberFormat="1" applyFont="1" applyFill="1" applyBorder="1"/>
    <xf numFmtId="3" fontId="10" fillId="3" borderId="28" xfId="0" applyNumberFormat="1" applyFont="1" applyFill="1" applyBorder="1"/>
    <xf numFmtId="3" fontId="10" fillId="3" borderId="37" xfId="0" applyNumberFormat="1" applyFont="1" applyFill="1" applyBorder="1"/>
    <xf numFmtId="3" fontId="123" fillId="2" borderId="37" xfId="0" applyNumberFormat="1" applyFont="1" applyFill="1" applyBorder="1"/>
    <xf numFmtId="3" fontId="123" fillId="2" borderId="13" xfId="0" applyNumberFormat="1" applyFont="1" applyFill="1" applyBorder="1"/>
    <xf numFmtId="3" fontId="123" fillId="2" borderId="28" xfId="0" applyNumberFormat="1" applyFont="1" applyFill="1" applyBorder="1"/>
    <xf numFmtId="3" fontId="123" fillId="2" borderId="37" xfId="0" applyNumberFormat="1" applyFont="1" applyFill="1" applyBorder="1" applyAlignment="1">
      <alignment horizontal="center"/>
    </xf>
    <xf numFmtId="3" fontId="123" fillId="2" borderId="31" xfId="0" applyNumberFormat="1" applyFont="1" applyFill="1" applyBorder="1"/>
    <xf numFmtId="0" fontId="101" fillId="2" borderId="161" xfId="0" applyFont="1" applyFill="1" applyBorder="1" applyAlignment="1" applyProtection="1">
      <alignment horizontal="center" vertical="center" wrapText="1" readingOrder="1"/>
      <protection locked="0"/>
    </xf>
    <xf numFmtId="0" fontId="66" fillId="3" borderId="161" xfId="0" applyFont="1" applyFill="1" applyBorder="1" applyAlignment="1" applyProtection="1">
      <alignment horizontal="left" wrapText="1" indent="1" readingOrder="1"/>
      <protection locked="0"/>
    </xf>
    <xf numFmtId="0" fontId="101" fillId="2" borderId="161" xfId="0" applyFont="1" applyFill="1" applyBorder="1" applyAlignment="1" applyProtection="1">
      <alignment horizontal="right" wrapText="1" indent="1" readingOrder="1"/>
      <protection locked="0"/>
    </xf>
    <xf numFmtId="0" fontId="101" fillId="2" borderId="162" xfId="0" applyFont="1" applyFill="1" applyBorder="1" applyAlignment="1" applyProtection="1">
      <alignment horizontal="right" wrapText="1" indent="1" readingOrder="1"/>
      <protection locked="0"/>
    </xf>
    <xf numFmtId="0" fontId="71" fillId="3" borderId="13" xfId="0" applyFont="1" applyFill="1" applyBorder="1" applyAlignment="1">
      <alignment horizontal="center" vertical="center" readingOrder="1"/>
    </xf>
    <xf numFmtId="171" fontId="71" fillId="3" borderId="13" xfId="0" applyNumberFormat="1" applyFont="1" applyFill="1" applyBorder="1" applyAlignment="1">
      <alignment horizontal="center" vertical="center" readingOrder="1"/>
    </xf>
    <xf numFmtId="0" fontId="125" fillId="2" borderId="13" xfId="0" applyFont="1" applyFill="1" applyBorder="1" applyAlignment="1">
      <alignment vertical="center" readingOrder="1"/>
    </xf>
    <xf numFmtId="0" fontId="125" fillId="2" borderId="13" xfId="0" applyFont="1" applyFill="1" applyBorder="1" applyAlignment="1">
      <alignment horizontal="center" vertical="center" readingOrder="1"/>
    </xf>
    <xf numFmtId="0" fontId="71" fillId="3" borderId="13" xfId="0" applyFont="1" applyFill="1" applyBorder="1" applyAlignment="1">
      <alignment vertical="center" readingOrder="1"/>
    </xf>
    <xf numFmtId="171" fontId="125" fillId="2" borderId="13" xfId="0" applyNumberFormat="1" applyFont="1" applyFill="1" applyBorder="1" applyAlignment="1">
      <alignment horizontal="center" vertical="center" readingOrder="1"/>
    </xf>
    <xf numFmtId="171" fontId="71" fillId="3" borderId="13" xfId="0" applyNumberFormat="1" applyFont="1" applyFill="1" applyBorder="1" applyAlignment="1">
      <alignment horizontal="center" vertical="center" wrapText="1" readingOrder="1"/>
    </xf>
    <xf numFmtId="0" fontId="0" fillId="0" borderId="13" xfId="0" applyBorder="1"/>
    <xf numFmtId="171" fontId="125" fillId="2" borderId="13" xfId="0" applyNumberFormat="1" applyFont="1" applyFill="1" applyBorder="1" applyAlignment="1">
      <alignment horizontal="right" vertical="center" wrapText="1" readingOrder="1"/>
    </xf>
    <xf numFmtId="0" fontId="86" fillId="2" borderId="13" xfId="0" applyFont="1" applyFill="1" applyBorder="1" applyAlignment="1">
      <alignment horizontal="center" vertical="center"/>
    </xf>
    <xf numFmtId="0" fontId="86" fillId="4" borderId="13" xfId="0" applyFont="1" applyFill="1" applyBorder="1" applyAlignment="1">
      <alignment horizontal="center" vertical="center"/>
    </xf>
    <xf numFmtId="0" fontId="86" fillId="4" borderId="13"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50" fillId="3" borderId="13" xfId="0" applyFont="1" applyFill="1" applyBorder="1" applyAlignment="1" applyProtection="1">
      <alignment horizontal="center" vertical="center" wrapText="1"/>
    </xf>
    <xf numFmtId="0" fontId="69" fillId="0" borderId="0" xfId="0" applyFont="1" applyProtection="1">
      <protection locked="0"/>
    </xf>
    <xf numFmtId="0" fontId="86" fillId="4" borderId="13" xfId="0" applyFont="1" applyFill="1" applyBorder="1" applyAlignment="1" applyProtection="1">
      <alignment horizontal="center" vertical="top"/>
      <protection locked="0"/>
    </xf>
    <xf numFmtId="0" fontId="45" fillId="3" borderId="13" xfId="0" applyFont="1" applyFill="1" applyBorder="1" applyAlignment="1" applyProtection="1">
      <alignment horizontal="left" vertical="top" wrapText="1"/>
      <protection locked="0"/>
    </xf>
    <xf numFmtId="0" fontId="36" fillId="2" borderId="13" xfId="0" applyFont="1" applyFill="1" applyBorder="1" applyAlignment="1" applyProtection="1">
      <alignment horizontal="right" vertical="top" wrapText="1"/>
      <protection locked="0"/>
    </xf>
    <xf numFmtId="0" fontId="69" fillId="0" borderId="23" xfId="0" applyFont="1" applyBorder="1" applyAlignment="1" applyProtection="1">
      <alignment horizontal="left"/>
      <protection locked="0"/>
    </xf>
    <xf numFmtId="0" fontId="0" fillId="13" borderId="0" xfId="0" applyFill="1"/>
    <xf numFmtId="0" fontId="26" fillId="2" borderId="0" xfId="0" applyFont="1" applyFill="1"/>
    <xf numFmtId="0" fontId="45" fillId="3" borderId="13" xfId="0" applyFont="1" applyFill="1" applyBorder="1" applyAlignment="1" applyProtection="1">
      <alignment horizontal="left" vertical="top" wrapText="1" indent="1"/>
      <protection locked="0"/>
    </xf>
    <xf numFmtId="0" fontId="36" fillId="2" borderId="13" xfId="0" applyFont="1" applyFill="1" applyBorder="1" applyAlignment="1" applyProtection="1">
      <alignment horizontal="right" vertical="top" wrapText="1" indent="1"/>
      <protection locked="0"/>
    </xf>
    <xf numFmtId="0" fontId="7" fillId="3" borderId="45" xfId="0" applyFont="1" applyFill="1" applyBorder="1" applyAlignment="1">
      <alignment horizontal="left" vertical="center" wrapText="1"/>
    </xf>
    <xf numFmtId="0" fontId="12" fillId="3" borderId="53" xfId="0" applyFont="1" applyFill="1" applyBorder="1" applyAlignment="1" applyProtection="1">
      <alignment horizontal="right" indent="1"/>
      <protection locked="0"/>
    </xf>
    <xf numFmtId="0" fontId="50" fillId="3" borderId="13" xfId="0" applyNumberFormat="1" applyFont="1" applyFill="1" applyBorder="1" applyAlignment="1">
      <alignment horizontal="left" vertical="top"/>
    </xf>
    <xf numFmtId="0" fontId="86" fillId="2" borderId="13" xfId="0" applyFont="1" applyFill="1" applyBorder="1" applyAlignment="1" applyProtection="1">
      <alignment horizontal="center"/>
    </xf>
    <xf numFmtId="166" fontId="7" fillId="3" borderId="13" xfId="4" applyNumberFormat="1" applyFont="1" applyFill="1" applyBorder="1"/>
    <xf numFmtId="166" fontId="7" fillId="3" borderId="45" xfId="4" applyNumberFormat="1" applyFont="1" applyFill="1" applyBorder="1" applyAlignment="1"/>
    <xf numFmtId="166" fontId="7" fillId="3" borderId="45" xfId="4" applyNumberFormat="1" applyFont="1" applyFill="1" applyBorder="1"/>
    <xf numFmtId="166" fontId="7" fillId="3" borderId="13" xfId="4" applyNumberFormat="1" applyFont="1" applyFill="1" applyBorder="1" applyAlignment="1"/>
    <xf numFmtId="0" fontId="88" fillId="2" borderId="13" xfId="3" applyFont="1" applyFill="1" applyBorder="1" applyAlignment="1" applyProtection="1">
      <alignment horizontal="center" wrapText="1"/>
    </xf>
    <xf numFmtId="0" fontId="35" fillId="2" borderId="13" xfId="3" applyFont="1" applyFill="1" applyBorder="1" applyAlignment="1" applyProtection="1">
      <alignment horizontal="center" wrapText="1"/>
    </xf>
    <xf numFmtId="0" fontId="88" fillId="2" borderId="13" xfId="0" applyFont="1" applyFill="1" applyBorder="1" applyAlignment="1" applyProtection="1">
      <alignment horizontal="center" wrapText="1"/>
    </xf>
    <xf numFmtId="0" fontId="5" fillId="3" borderId="13" xfId="0" applyFont="1" applyFill="1" applyBorder="1" applyAlignment="1" applyProtection="1">
      <alignment horizontal="center" wrapText="1"/>
      <protection locked="0"/>
    </xf>
    <xf numFmtId="0" fontId="89" fillId="2" borderId="13" xfId="0" applyFont="1" applyFill="1" applyBorder="1" applyAlignment="1" applyProtection="1">
      <alignment horizontal="center"/>
    </xf>
    <xf numFmtId="0" fontId="99" fillId="2" borderId="47" xfId="0" applyFont="1" applyFill="1" applyBorder="1" applyAlignment="1">
      <alignment horizontal="center"/>
    </xf>
    <xf numFmtId="0" fontId="86" fillId="2" borderId="13" xfId="0" applyFont="1" applyFill="1" applyBorder="1" applyAlignment="1">
      <alignment horizontal="center" vertical="center" wrapText="1"/>
    </xf>
    <xf numFmtId="0" fontId="83" fillId="2" borderId="13" xfId="0" applyFont="1" applyFill="1" applyBorder="1" applyAlignment="1">
      <alignment horizontal="center" vertical="center" wrapText="1"/>
    </xf>
    <xf numFmtId="0" fontId="83" fillId="2" borderId="13" xfId="0" applyFont="1" applyFill="1" applyBorder="1" applyAlignment="1">
      <alignment horizontal="center" vertical="center"/>
    </xf>
    <xf numFmtId="0" fontId="0" fillId="3" borderId="13" xfId="0" applyFill="1" applyBorder="1"/>
    <xf numFmtId="0" fontId="5" fillId="3" borderId="66" xfId="0" applyFont="1" applyFill="1" applyBorder="1" applyAlignment="1">
      <alignment horizontal="center" vertical="center" wrapText="1"/>
    </xf>
    <xf numFmtId="0" fontId="5" fillId="3" borderId="66" xfId="0" applyFont="1" applyFill="1" applyBorder="1" applyAlignment="1">
      <alignment horizontal="center" vertical="top"/>
    </xf>
    <xf numFmtId="0" fontId="35" fillId="2" borderId="37" xfId="0" applyFont="1" applyFill="1" applyBorder="1" applyAlignment="1">
      <alignment horizontal="right"/>
    </xf>
    <xf numFmtId="0" fontId="35" fillId="2" borderId="13" xfId="0" applyFont="1" applyFill="1" applyBorder="1" applyAlignment="1">
      <alignment horizontal="right"/>
    </xf>
    <xf numFmtId="0" fontId="35" fillId="2" borderId="13" xfId="0" applyFont="1" applyFill="1" applyBorder="1" applyAlignment="1">
      <alignment horizontal="right" vertical="center"/>
    </xf>
    <xf numFmtId="0" fontId="35" fillId="2" borderId="47" xfId="0" applyFont="1" applyFill="1" applyBorder="1" applyAlignment="1">
      <alignment horizontal="right"/>
    </xf>
    <xf numFmtId="0" fontId="35" fillId="2" borderId="47" xfId="0" applyFont="1" applyFill="1" applyBorder="1" applyAlignment="1">
      <alignment horizontal="right" vertical="center" wrapText="1"/>
    </xf>
    <xf numFmtId="0" fontId="114" fillId="16" borderId="13" xfId="0" applyFont="1" applyFill="1" applyBorder="1" applyAlignment="1" applyProtection="1">
      <alignment horizontal="center" vertical="center" wrapText="1"/>
      <protection locked="0"/>
    </xf>
    <xf numFmtId="0" fontId="0" fillId="16" borderId="13" xfId="0" applyFill="1" applyBorder="1" applyAlignment="1" applyProtection="1">
      <alignment horizontal="center"/>
      <protection locked="0"/>
    </xf>
    <xf numFmtId="0" fontId="0" fillId="15" borderId="13" xfId="0" applyFill="1" applyBorder="1" applyAlignment="1" applyProtection="1">
      <alignment horizontal="center"/>
      <protection locked="0"/>
    </xf>
    <xf numFmtId="0" fontId="0" fillId="17" borderId="13" xfId="0" applyFill="1" applyBorder="1" applyAlignment="1" applyProtection="1">
      <alignment horizontal="center"/>
      <protection locked="0"/>
    </xf>
    <xf numFmtId="0" fontId="0" fillId="3" borderId="13" xfId="0" applyFill="1" applyBorder="1" applyAlignment="1">
      <alignment horizontal="center"/>
    </xf>
    <xf numFmtId="0" fontId="39" fillId="3" borderId="13" xfId="0" applyFont="1" applyFill="1" applyBorder="1" applyAlignment="1">
      <alignment horizontal="center"/>
    </xf>
    <xf numFmtId="0" fontId="36" fillId="2" borderId="13" xfId="0" applyFont="1" applyFill="1" applyBorder="1" applyAlignment="1">
      <alignment horizontal="center"/>
    </xf>
    <xf numFmtId="0" fontId="26" fillId="2" borderId="13" xfId="0" applyFont="1" applyFill="1" applyBorder="1"/>
    <xf numFmtId="0" fontId="7" fillId="3" borderId="37" xfId="0" applyFont="1" applyFill="1" applyBorder="1" applyAlignment="1">
      <alignment vertical="top" wrapText="1"/>
    </xf>
    <xf numFmtId="0" fontId="7" fillId="3" borderId="0" xfId="0" applyFont="1" applyFill="1" applyBorder="1" applyAlignment="1">
      <alignment vertical="top" wrapText="1"/>
    </xf>
    <xf numFmtId="0" fontId="7" fillId="3" borderId="0" xfId="0" applyFont="1" applyFill="1" applyBorder="1"/>
    <xf numFmtId="0" fontId="126" fillId="0" borderId="0" xfId="0" applyFont="1" applyFill="1" applyBorder="1" applyAlignment="1" applyProtection="1">
      <alignment horizontal="left"/>
      <protection locked="0"/>
    </xf>
    <xf numFmtId="1" fontId="42" fillId="0" borderId="0" xfId="0" applyNumberFormat="1" applyFont="1" applyFill="1" applyBorder="1" applyProtection="1">
      <protection locked="0"/>
    </xf>
    <xf numFmtId="37" fontId="32" fillId="3" borderId="13" xfId="2" applyNumberFormat="1" applyFont="1" applyFill="1" applyBorder="1" applyAlignment="1">
      <alignment horizontal="center"/>
    </xf>
    <xf numFmtId="1" fontId="32" fillId="3" borderId="13" xfId="2" applyNumberFormat="1" applyFont="1" applyFill="1" applyBorder="1" applyAlignment="1">
      <alignment horizontal="center"/>
    </xf>
    <xf numFmtId="3" fontId="86" fillId="2" borderId="13" xfId="0" applyNumberFormat="1" applyFont="1" applyFill="1" applyBorder="1" applyAlignment="1">
      <alignment horizontal="center" vertical="top"/>
    </xf>
    <xf numFmtId="0" fontId="51" fillId="3" borderId="13" xfId="2" applyFont="1" applyFill="1" applyBorder="1" applyAlignment="1">
      <alignment horizontal="center" vertical="top"/>
    </xf>
    <xf numFmtId="0" fontId="32" fillId="3" borderId="13" xfId="2" applyFont="1" applyFill="1" applyBorder="1" applyAlignment="1">
      <alignment horizontal="left" vertical="top"/>
    </xf>
    <xf numFmtId="0" fontId="32" fillId="3" borderId="13" xfId="2" applyFont="1" applyFill="1" applyBorder="1" applyAlignment="1">
      <alignment horizontal="center" vertical="top"/>
    </xf>
    <xf numFmtId="0" fontId="7" fillId="3" borderId="13" xfId="2" applyFont="1" applyFill="1" applyBorder="1" applyAlignment="1">
      <alignment horizontal="left" vertical="center" wrapText="1"/>
    </xf>
    <xf numFmtId="0" fontId="7" fillId="3" borderId="13" xfId="2" applyFont="1" applyFill="1" applyBorder="1" applyAlignment="1">
      <alignment horizontal="center" vertical="center" wrapText="1"/>
    </xf>
    <xf numFmtId="169" fontId="32" fillId="3" borderId="13" xfId="19" applyNumberFormat="1" applyFont="1" applyFill="1" applyBorder="1" applyAlignment="1">
      <alignment horizontal="right" vertical="top"/>
    </xf>
    <xf numFmtId="169" fontId="32" fillId="3" borderId="13" xfId="2" applyNumberFormat="1" applyFont="1" applyFill="1" applyBorder="1" applyAlignment="1">
      <alignment horizontal="right" vertical="top"/>
    </xf>
    <xf numFmtId="169" fontId="35" fillId="2" borderId="13" xfId="6" applyNumberFormat="1" applyFont="1" applyFill="1" applyBorder="1" applyAlignment="1">
      <alignment vertical="center"/>
    </xf>
    <xf numFmtId="169" fontId="13" fillId="3" borderId="13" xfId="19" applyNumberFormat="1" applyFill="1" applyBorder="1" applyAlignment="1">
      <alignment vertical="center"/>
    </xf>
    <xf numFmtId="0" fontId="32" fillId="3" borderId="13" xfId="2" applyFont="1" applyFill="1" applyBorder="1" applyAlignment="1">
      <alignment horizontal="center" vertical="center"/>
    </xf>
    <xf numFmtId="170" fontId="32" fillId="3" borderId="13" xfId="2" applyNumberFormat="1" applyFont="1" applyFill="1" applyBorder="1" applyAlignment="1">
      <alignment horizontal="center" vertical="top"/>
    </xf>
    <xf numFmtId="0" fontId="97" fillId="3" borderId="13" xfId="0" applyFont="1" applyFill="1" applyBorder="1" applyAlignment="1">
      <alignment horizontal="center" vertical="top"/>
    </xf>
    <xf numFmtId="170" fontId="97" fillId="3" borderId="13" xfId="0" applyNumberFormat="1" applyFont="1" applyFill="1" applyBorder="1" applyAlignment="1">
      <alignment horizontal="center" vertical="top"/>
    </xf>
    <xf numFmtId="0" fontId="127" fillId="3" borderId="13" xfId="2" applyFont="1" applyFill="1" applyBorder="1" applyAlignment="1">
      <alignment horizontal="justify" vertical="top"/>
    </xf>
    <xf numFmtId="0" fontId="61" fillId="3" borderId="13" xfId="2" applyFont="1" applyFill="1" applyBorder="1" applyAlignment="1">
      <alignment horizontal="justify" vertical="top"/>
    </xf>
    <xf numFmtId="0" fontId="61" fillId="3" borderId="13" xfId="2" applyFont="1" applyFill="1" applyBorder="1" applyAlignment="1">
      <alignment horizontal="justify"/>
    </xf>
    <xf numFmtId="0" fontId="51" fillId="3" borderId="13" xfId="2" applyFont="1" applyFill="1" applyBorder="1" applyAlignment="1">
      <alignment horizontal="center" vertical="center"/>
    </xf>
    <xf numFmtId="0" fontId="51" fillId="3" borderId="13" xfId="2" applyFont="1" applyFill="1" applyBorder="1" applyAlignment="1">
      <alignment horizontal="justify" vertical="top"/>
    </xf>
    <xf numFmtId="0" fontId="51" fillId="3" borderId="13" xfId="2" applyFont="1" applyFill="1" applyBorder="1" applyAlignment="1">
      <alignment horizontal="justify"/>
    </xf>
    <xf numFmtId="0" fontId="127" fillId="3" borderId="13" xfId="2" applyFont="1" applyFill="1" applyBorder="1" applyAlignment="1">
      <alignment horizontal="justify"/>
    </xf>
    <xf numFmtId="3" fontId="93" fillId="2" borderId="13" xfId="0" applyNumberFormat="1" applyFont="1" applyFill="1" applyBorder="1" applyAlignment="1">
      <alignment horizontal="center" vertical="center" wrapText="1" readingOrder="1"/>
    </xf>
    <xf numFmtId="3" fontId="12" fillId="3" borderId="13" xfId="0" applyNumberFormat="1" applyFont="1" applyFill="1" applyBorder="1" applyAlignment="1">
      <alignment horizontal="center" vertical="center"/>
    </xf>
    <xf numFmtId="3" fontId="47" fillId="3" borderId="28" xfId="0" applyNumberFormat="1" applyFont="1" applyFill="1" applyBorder="1" applyAlignment="1">
      <alignment horizontal="center" vertical="center"/>
    </xf>
    <xf numFmtId="3" fontId="35" fillId="2" borderId="13" xfId="0" applyNumberFormat="1" applyFont="1" applyFill="1" applyBorder="1" applyAlignment="1" applyProtection="1">
      <alignment horizontal="center" vertical="center"/>
    </xf>
    <xf numFmtId="0" fontId="45" fillId="3" borderId="13" xfId="0" applyFont="1" applyFill="1" applyBorder="1" applyAlignment="1" applyProtection="1">
      <alignment horizontal="left" vertical="center" wrapText="1" readingOrder="1"/>
      <protection locked="0"/>
    </xf>
    <xf numFmtId="171" fontId="5" fillId="3" borderId="13" xfId="0" applyNumberFormat="1" applyFont="1" applyFill="1" applyBorder="1" applyAlignment="1" applyProtection="1">
      <alignment horizontal="center" vertical="center" readingOrder="1"/>
      <protection locked="0"/>
    </xf>
    <xf numFmtId="171" fontId="5" fillId="3" borderId="13" xfId="0" applyNumberFormat="1" applyFont="1" applyFill="1" applyBorder="1" applyAlignment="1" applyProtection="1">
      <alignment horizontal="center" vertical="center" wrapText="1" readingOrder="1"/>
    </xf>
    <xf numFmtId="3" fontId="35" fillId="2" borderId="0" xfId="0" applyNumberFormat="1" applyFont="1" applyFill="1" applyBorder="1" applyAlignment="1">
      <alignment horizontal="center" vertical="top"/>
    </xf>
    <xf numFmtId="0" fontId="128" fillId="3" borderId="13" xfId="0" applyFont="1" applyFill="1" applyBorder="1" applyAlignment="1">
      <alignment horizontal="left" vertical="center" wrapText="1" readingOrder="1"/>
    </xf>
    <xf numFmtId="0" fontId="42" fillId="0" borderId="0" xfId="0" applyFont="1" applyBorder="1"/>
    <xf numFmtId="0" fontId="105" fillId="2" borderId="21" xfId="0" applyFont="1" applyFill="1" applyBorder="1" applyAlignment="1">
      <alignment horizontal="center" vertical="center" wrapText="1" readingOrder="1"/>
    </xf>
    <xf numFmtId="3" fontId="98" fillId="2" borderId="45" xfId="0" applyNumberFormat="1" applyFont="1" applyFill="1" applyBorder="1" applyAlignment="1">
      <alignment horizontal="center" vertical="center" wrapText="1" readingOrder="1"/>
    </xf>
    <xf numFmtId="0" fontId="0" fillId="0" borderId="0" xfId="0"/>
    <xf numFmtId="0" fontId="67" fillId="3" borderId="7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67" fillId="3" borderId="71" xfId="0" applyFont="1" applyFill="1" applyBorder="1" applyAlignment="1">
      <alignment horizontal="left" vertical="center" wrapText="1"/>
    </xf>
    <xf numFmtId="0" fontId="86" fillId="2" borderId="13" xfId="0" applyFont="1" applyFill="1" applyBorder="1" applyAlignment="1" applyProtection="1">
      <alignment horizontal="center"/>
    </xf>
    <xf numFmtId="0" fontId="35" fillId="2" borderId="65" xfId="0" applyFont="1" applyFill="1" applyBorder="1" applyAlignment="1">
      <alignment horizontal="center"/>
    </xf>
    <xf numFmtId="0" fontId="35" fillId="2" borderId="65" xfId="0" applyFont="1" applyFill="1" applyBorder="1" applyAlignment="1">
      <alignment horizontal="center" vertical="center"/>
    </xf>
    <xf numFmtId="0" fontId="86" fillId="4" borderId="13" xfId="0" applyFont="1" applyFill="1" applyBorder="1" applyAlignment="1">
      <alignment horizontal="center" vertical="center"/>
    </xf>
    <xf numFmtId="0" fontId="123" fillId="2" borderId="13" xfId="0" applyFont="1" applyFill="1" applyBorder="1" applyAlignment="1">
      <alignment horizontal="center"/>
    </xf>
    <xf numFmtId="3" fontId="10" fillId="3" borderId="31" xfId="0" applyNumberFormat="1" applyFont="1" applyFill="1" applyBorder="1" applyAlignment="1">
      <alignment horizontal="center"/>
    </xf>
    <xf numFmtId="3" fontId="10" fillId="3" borderId="13" xfId="0" applyNumberFormat="1" applyFont="1" applyFill="1" applyBorder="1" applyAlignment="1">
      <alignment horizontal="center"/>
    </xf>
    <xf numFmtId="0" fontId="35" fillId="2" borderId="13" xfId="0" applyFont="1" applyFill="1" applyBorder="1" applyAlignment="1">
      <alignment horizontal="center" vertical="center"/>
    </xf>
    <xf numFmtId="0" fontId="132" fillId="3" borderId="164" xfId="25" applyFont="1" applyFill="1" applyBorder="1" applyAlignment="1">
      <alignment vertical="center"/>
    </xf>
    <xf numFmtId="0" fontId="132" fillId="3" borderId="165" xfId="25" applyFont="1" applyFill="1" applyBorder="1" applyAlignment="1">
      <alignment vertical="center" wrapText="1"/>
    </xf>
    <xf numFmtId="0" fontId="132" fillId="3" borderId="165" xfId="25" applyFont="1" applyFill="1" applyBorder="1" applyAlignment="1">
      <alignment horizontal="right" vertical="center"/>
    </xf>
    <xf numFmtId="0" fontId="129" fillId="3" borderId="165" xfId="25" applyFont="1" applyFill="1" applyBorder="1" applyAlignment="1">
      <alignment vertical="center" wrapText="1"/>
    </xf>
    <xf numFmtId="0" fontId="132" fillId="3" borderId="166" xfId="25" applyFont="1" applyFill="1" applyBorder="1" applyAlignment="1">
      <alignment vertical="center"/>
    </xf>
    <xf numFmtId="0" fontId="132" fillId="3" borderId="167" xfId="25" applyFont="1" applyFill="1" applyBorder="1" applyAlignment="1">
      <alignment vertical="center" wrapText="1"/>
    </xf>
    <xf numFmtId="0" fontId="132" fillId="3" borderId="167" xfId="25" applyFont="1" applyFill="1" applyBorder="1" applyAlignment="1">
      <alignment horizontal="right" vertical="center"/>
    </xf>
    <xf numFmtId="0" fontId="129" fillId="3" borderId="167" xfId="25" applyFont="1" applyFill="1" applyBorder="1" applyAlignment="1">
      <alignment vertical="center" wrapText="1"/>
    </xf>
    <xf numFmtId="0" fontId="42" fillId="0" borderId="0" xfId="0" applyFont="1"/>
    <xf numFmtId="0" fontId="133" fillId="3" borderId="13" xfId="0" applyFont="1" applyFill="1" applyBorder="1" applyAlignment="1">
      <alignment horizontal="center" vertical="center"/>
    </xf>
    <xf numFmtId="0" fontId="5" fillId="3" borderId="45" xfId="0" applyFont="1" applyFill="1" applyBorder="1" applyAlignment="1" applyProtection="1">
      <alignment horizontal="center"/>
      <protection locked="0"/>
    </xf>
    <xf numFmtId="0" fontId="5" fillId="3" borderId="49" xfId="0" applyFont="1" applyFill="1" applyBorder="1" applyAlignment="1" applyProtection="1">
      <alignment horizontal="center"/>
    </xf>
    <xf numFmtId="0" fontId="5" fillId="3" borderId="28" xfId="0" applyFont="1" applyFill="1" applyBorder="1" applyAlignment="1" applyProtection="1">
      <alignment horizontal="center"/>
    </xf>
    <xf numFmtId="0" fontId="5" fillId="3" borderId="21" xfId="0" applyFont="1" applyFill="1" applyBorder="1" applyAlignment="1" applyProtection="1">
      <alignment horizontal="center"/>
      <protection locked="0"/>
    </xf>
    <xf numFmtId="0" fontId="5" fillId="3" borderId="30" xfId="0" applyFont="1" applyFill="1" applyBorder="1" applyAlignment="1" applyProtection="1">
      <alignment horizontal="center"/>
    </xf>
    <xf numFmtId="0" fontId="12" fillId="3" borderId="45" xfId="0" applyFont="1" applyFill="1" applyBorder="1" applyAlignment="1" applyProtection="1">
      <alignment horizontal="center"/>
    </xf>
    <xf numFmtId="0" fontId="12" fillId="3" borderId="13" xfId="0" applyFont="1" applyFill="1" applyBorder="1" applyAlignment="1" applyProtection="1">
      <alignment horizontal="center"/>
    </xf>
    <xf numFmtId="0" fontId="12" fillId="3" borderId="32" xfId="0" applyFont="1" applyFill="1" applyBorder="1" applyAlignment="1" applyProtection="1">
      <alignment horizontal="center"/>
      <protection locked="0"/>
    </xf>
    <xf numFmtId="0" fontId="86" fillId="2" borderId="36" xfId="0" applyFont="1" applyFill="1" applyBorder="1" applyAlignment="1" applyProtection="1">
      <alignment horizontal="center"/>
    </xf>
    <xf numFmtId="0" fontId="86" fillId="2" borderId="26" xfId="0" applyFont="1" applyFill="1" applyBorder="1" applyAlignment="1" applyProtection="1">
      <alignment horizontal="center"/>
    </xf>
    <xf numFmtId="0" fontId="86" fillId="2" borderId="28" xfId="0" applyFont="1" applyFill="1" applyBorder="1" applyAlignment="1" applyProtection="1">
      <alignment horizontal="center"/>
    </xf>
    <xf numFmtId="0" fontId="5" fillId="3" borderId="32" xfId="0" applyFont="1" applyFill="1" applyBorder="1" applyAlignment="1" applyProtection="1">
      <alignment horizontal="center"/>
      <protection locked="0"/>
    </xf>
    <xf numFmtId="0" fontId="5" fillId="3" borderId="15" xfId="0" applyFont="1" applyFill="1" applyBorder="1" applyAlignment="1" applyProtection="1">
      <alignment horizontal="center"/>
      <protection locked="0"/>
    </xf>
    <xf numFmtId="0" fontId="10" fillId="3" borderId="45" xfId="0" applyFont="1" applyFill="1" applyBorder="1" applyAlignment="1" applyProtection="1">
      <alignment horizontal="center"/>
      <protection locked="0"/>
    </xf>
    <xf numFmtId="0" fontId="10" fillId="3" borderId="49" xfId="0" applyFont="1" applyFill="1" applyBorder="1" applyAlignment="1" applyProtection="1">
      <alignment horizontal="center"/>
    </xf>
    <xf numFmtId="0" fontId="10" fillId="3" borderId="13" xfId="0" applyFont="1" applyFill="1" applyBorder="1" applyAlignment="1" applyProtection="1">
      <alignment horizontal="center"/>
      <protection locked="0"/>
    </xf>
    <xf numFmtId="0" fontId="10" fillId="3" borderId="28" xfId="0" applyFont="1" applyFill="1" applyBorder="1" applyAlignment="1" applyProtection="1">
      <alignment horizontal="center"/>
    </xf>
    <xf numFmtId="0" fontId="10" fillId="3" borderId="32" xfId="0" applyFont="1" applyFill="1" applyBorder="1" applyAlignment="1" applyProtection="1">
      <alignment horizontal="center"/>
      <protection locked="0"/>
    </xf>
    <xf numFmtId="0" fontId="10" fillId="3" borderId="33" xfId="0" applyFont="1" applyFill="1" applyBorder="1" applyAlignment="1" applyProtection="1">
      <alignment horizontal="center"/>
    </xf>
    <xf numFmtId="0" fontId="12" fillId="3" borderId="49" xfId="0" applyFont="1" applyFill="1" applyBorder="1" applyAlignment="1" applyProtection="1">
      <alignment horizontal="center"/>
    </xf>
    <xf numFmtId="0" fontId="12" fillId="3" borderId="28" xfId="0" applyFont="1" applyFill="1" applyBorder="1" applyAlignment="1" applyProtection="1">
      <alignment horizontal="center"/>
    </xf>
    <xf numFmtId="0" fontId="12" fillId="3" borderId="33" xfId="0" applyFont="1" applyFill="1" applyBorder="1" applyAlignment="1" applyProtection="1">
      <alignment horizontal="center"/>
    </xf>
    <xf numFmtId="0" fontId="12" fillId="3" borderId="70" xfId="0" applyFont="1" applyFill="1" applyBorder="1" applyAlignment="1" applyProtection="1">
      <alignment horizontal="center"/>
      <protection locked="0"/>
    </xf>
    <xf numFmtId="0" fontId="86" fillId="2" borderId="19" xfId="0" applyFont="1" applyFill="1" applyBorder="1" applyAlignment="1" applyProtection="1">
      <alignment horizontal="center"/>
    </xf>
    <xf numFmtId="0" fontId="10" fillId="3" borderId="45" xfId="0" applyFont="1" applyFill="1" applyBorder="1" applyAlignment="1" applyProtection="1">
      <alignment horizontal="center"/>
    </xf>
    <xf numFmtId="0" fontId="5" fillId="3" borderId="36" xfId="0" applyFont="1" applyFill="1" applyBorder="1" applyAlignment="1" applyProtection="1">
      <alignment horizontal="center"/>
      <protection locked="0"/>
    </xf>
    <xf numFmtId="0" fontId="12" fillId="3" borderId="36" xfId="0" applyFont="1" applyFill="1" applyBorder="1" applyAlignment="1" applyProtection="1">
      <alignment horizontal="center" vertical="center"/>
      <protection locked="0"/>
    </xf>
    <xf numFmtId="0" fontId="12" fillId="3" borderId="32" xfId="0" applyFont="1" applyFill="1" applyBorder="1" applyAlignment="1" applyProtection="1">
      <alignment horizontal="center" vertical="center"/>
      <protection locked="0"/>
    </xf>
    <xf numFmtId="0" fontId="86" fillId="2" borderId="45" xfId="0" applyFont="1" applyFill="1" applyBorder="1" applyAlignment="1" applyProtection="1">
      <alignment horizontal="center" vertical="center" wrapText="1"/>
    </xf>
    <xf numFmtId="3" fontId="12" fillId="3" borderId="48" xfId="0" applyNumberFormat="1" applyFont="1" applyFill="1" applyBorder="1" applyAlignment="1" applyProtection="1">
      <alignment horizontal="center" vertical="center" wrapText="1"/>
    </xf>
    <xf numFmtId="0" fontId="12" fillId="3" borderId="45" xfId="0" applyFont="1" applyFill="1" applyBorder="1" applyAlignment="1" applyProtection="1">
      <alignment horizontal="center" vertical="center" wrapText="1"/>
      <protection locked="0"/>
    </xf>
    <xf numFmtId="0" fontId="12" fillId="3" borderId="49" xfId="0" applyFont="1" applyFill="1" applyBorder="1" applyAlignment="1" applyProtection="1">
      <alignment horizontal="center" vertical="center" wrapText="1"/>
      <protection locked="0"/>
    </xf>
    <xf numFmtId="3" fontId="12" fillId="3" borderId="56" xfId="0" applyNumberFormat="1" applyFont="1" applyFill="1" applyBorder="1" applyAlignment="1" applyProtection="1">
      <alignment horizontal="center" vertical="center" wrapText="1"/>
    </xf>
    <xf numFmtId="3" fontId="12" fillId="3" borderId="31" xfId="0" applyNumberFormat="1" applyFont="1" applyFill="1" applyBorder="1" applyAlignment="1" applyProtection="1">
      <alignment horizontal="center" vertical="center" wrapText="1"/>
    </xf>
    <xf numFmtId="0" fontId="12" fillId="3" borderId="28" xfId="0" applyFont="1" applyFill="1" applyBorder="1" applyAlignment="1" applyProtection="1">
      <alignment horizontal="center" vertical="center" wrapText="1"/>
      <protection locked="0"/>
    </xf>
    <xf numFmtId="3" fontId="12" fillId="3" borderId="37" xfId="0" applyNumberFormat="1" applyFont="1" applyFill="1" applyBorder="1" applyAlignment="1" applyProtection="1">
      <alignment horizontal="center" vertical="center" wrapText="1"/>
    </xf>
    <xf numFmtId="3" fontId="12" fillId="3" borderId="34" xfId="0" applyNumberFormat="1" applyFont="1" applyFill="1" applyBorder="1" applyAlignment="1" applyProtection="1">
      <alignment horizontal="center" vertical="center" wrapText="1"/>
    </xf>
    <xf numFmtId="0" fontId="12" fillId="3" borderId="32" xfId="0" applyFont="1" applyFill="1" applyBorder="1" applyAlignment="1" applyProtection="1">
      <alignment horizontal="center" vertical="center" wrapText="1"/>
      <protection locked="0"/>
    </xf>
    <xf numFmtId="0" fontId="12" fillId="3" borderId="33" xfId="0" applyFont="1" applyFill="1" applyBorder="1" applyAlignment="1" applyProtection="1">
      <alignment horizontal="center" vertical="center" wrapText="1"/>
      <protection locked="0"/>
    </xf>
    <xf numFmtId="3" fontId="12" fillId="3" borderId="81" xfId="0" applyNumberFormat="1" applyFont="1" applyFill="1" applyBorder="1" applyAlignment="1" applyProtection="1">
      <alignment horizontal="center" vertical="center" wrapText="1"/>
    </xf>
    <xf numFmtId="0" fontId="12" fillId="3" borderId="48" xfId="0" applyFont="1" applyFill="1" applyBorder="1" applyAlignment="1" applyProtection="1">
      <alignment horizontal="center" vertical="center" wrapText="1"/>
    </xf>
    <xf numFmtId="0" fontId="5" fillId="3" borderId="56" xfId="0" applyFont="1" applyFill="1" applyBorder="1" applyAlignment="1" applyProtection="1">
      <alignment horizontal="center" vertical="center" wrapText="1"/>
    </xf>
    <xf numFmtId="0" fontId="12" fillId="3" borderId="31" xfId="0"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12" fillId="3" borderId="30"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protection locked="0"/>
    </xf>
    <xf numFmtId="0" fontId="5" fillId="3" borderId="81"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0" fontId="5" fillId="3" borderId="106"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wrapText="1"/>
    </xf>
    <xf numFmtId="0" fontId="12" fillId="3" borderId="48"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center" vertical="center" wrapText="1"/>
      <protection locked="0"/>
    </xf>
    <xf numFmtId="0" fontId="12" fillId="3" borderId="81"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protection locked="0"/>
    </xf>
    <xf numFmtId="0" fontId="12" fillId="3" borderId="31" xfId="0" applyFont="1" applyFill="1" applyBorder="1" applyAlignment="1" applyProtection="1">
      <alignment horizontal="center" vertical="center"/>
      <protection locked="0"/>
    </xf>
    <xf numFmtId="0" fontId="12" fillId="3" borderId="82" xfId="0" applyFont="1" applyFill="1" applyBorder="1" applyAlignment="1" applyProtection="1">
      <alignment horizontal="center" vertical="center" wrapText="1"/>
      <protection locked="0"/>
    </xf>
    <xf numFmtId="0" fontId="12" fillId="3" borderId="49" xfId="0" applyFont="1" applyFill="1" applyBorder="1" applyAlignment="1" applyProtection="1">
      <alignment horizontal="center" vertical="center" wrapText="1"/>
    </xf>
    <xf numFmtId="0" fontId="12" fillId="3" borderId="54" xfId="0" applyFont="1" applyFill="1" applyBorder="1" applyAlignment="1" applyProtection="1">
      <alignment horizontal="center" vertical="center" wrapText="1"/>
    </xf>
    <xf numFmtId="0" fontId="12" fillId="3" borderId="28"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0" fontId="12" fillId="3" borderId="83"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xf>
    <xf numFmtId="0" fontId="12" fillId="3" borderId="106" xfId="0" applyFont="1" applyFill="1" applyBorder="1" applyAlignment="1" applyProtection="1">
      <alignment horizontal="center" vertical="center" wrapText="1"/>
      <protection locked="0"/>
    </xf>
    <xf numFmtId="0" fontId="12" fillId="3" borderId="101"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protection locked="0"/>
    </xf>
    <xf numFmtId="9" fontId="5" fillId="3" borderId="45" xfId="4" applyFont="1" applyFill="1" applyBorder="1" applyAlignment="1" applyProtection="1">
      <alignment horizontal="center" vertical="center" wrapText="1"/>
    </xf>
    <xf numFmtId="0" fontId="5" fillId="3" borderId="45" xfId="0" applyFont="1" applyFill="1" applyBorder="1" applyAlignment="1" applyProtection="1">
      <alignment horizontal="center" vertical="center" wrapText="1"/>
      <protection locked="0"/>
    </xf>
    <xf numFmtId="0" fontId="5" fillId="3" borderId="45" xfId="0" applyFont="1" applyFill="1" applyBorder="1" applyAlignment="1" applyProtection="1">
      <alignment horizontal="center" wrapText="1"/>
      <protection locked="0"/>
    </xf>
    <xf numFmtId="0" fontId="5" fillId="3" borderId="32" xfId="0" applyFont="1" applyFill="1" applyBorder="1" applyAlignment="1" applyProtection="1">
      <alignment horizontal="center" vertical="center" wrapText="1"/>
      <protection locked="0"/>
    </xf>
    <xf numFmtId="0" fontId="5" fillId="3" borderId="21" xfId="0" applyFont="1" applyFill="1" applyBorder="1" applyAlignment="1" applyProtection="1">
      <alignment horizontal="center" vertical="center" wrapText="1"/>
      <protection locked="0"/>
    </xf>
    <xf numFmtId="0" fontId="5" fillId="3" borderId="96" xfId="0" applyFont="1" applyFill="1" applyBorder="1" applyAlignment="1">
      <alignment horizontal="center"/>
    </xf>
    <xf numFmtId="0" fontId="5" fillId="3" borderId="99" xfId="0" applyFont="1" applyFill="1" applyBorder="1" applyAlignment="1">
      <alignment horizontal="center"/>
    </xf>
    <xf numFmtId="0" fontId="5" fillId="3" borderId="56" xfId="0" applyFont="1" applyFill="1" applyBorder="1" applyAlignment="1">
      <alignment horizontal="center"/>
    </xf>
    <xf numFmtId="0" fontId="5" fillId="3" borderId="54" xfId="0" applyFont="1" applyFill="1" applyBorder="1" applyAlignment="1">
      <alignment horizontal="center"/>
    </xf>
    <xf numFmtId="0" fontId="5" fillId="3" borderId="48" xfId="0" applyFont="1" applyFill="1" applyBorder="1" applyAlignment="1">
      <alignment horizontal="center"/>
    </xf>
    <xf numFmtId="0" fontId="5" fillId="3" borderId="49" xfId="0" applyFont="1" applyFill="1" applyBorder="1" applyAlignment="1">
      <alignment horizontal="center"/>
    </xf>
    <xf numFmtId="0" fontId="5" fillId="3" borderId="127" xfId="0" applyFont="1" applyFill="1" applyBorder="1" applyAlignment="1">
      <alignment horizontal="center"/>
    </xf>
    <xf numFmtId="0" fontId="12" fillId="3" borderId="48" xfId="0" applyFont="1" applyFill="1" applyBorder="1" applyAlignment="1">
      <alignment horizontal="center"/>
    </xf>
    <xf numFmtId="0" fontId="5" fillId="3" borderId="27" xfId="0" applyFont="1" applyFill="1" applyBorder="1" applyAlignment="1">
      <alignment horizontal="center"/>
    </xf>
    <xf numFmtId="0" fontId="5" fillId="3" borderId="61" xfId="0" applyFont="1" applyFill="1" applyBorder="1" applyAlignment="1">
      <alignment horizontal="center"/>
    </xf>
    <xf numFmtId="0" fontId="5" fillId="3" borderId="37" xfId="0" applyFont="1" applyFill="1" applyBorder="1" applyAlignment="1">
      <alignment horizontal="center"/>
    </xf>
    <xf numFmtId="0" fontId="5" fillId="3" borderId="39" xfId="0" applyFont="1" applyFill="1" applyBorder="1" applyAlignment="1">
      <alignment horizontal="center"/>
    </xf>
    <xf numFmtId="0" fontId="5" fillId="3" borderId="31" xfId="0" applyFont="1" applyFill="1" applyBorder="1" applyAlignment="1">
      <alignment horizontal="center"/>
    </xf>
    <xf numFmtId="0" fontId="5" fillId="3" borderId="28" xfId="0" applyFont="1" applyFill="1" applyBorder="1" applyAlignment="1">
      <alignment horizontal="center"/>
    </xf>
    <xf numFmtId="0" fontId="5" fillId="3" borderId="77" xfId="0" applyFont="1" applyFill="1" applyBorder="1" applyAlignment="1">
      <alignment horizontal="center"/>
    </xf>
    <xf numFmtId="0" fontId="12" fillId="3" borderId="31" xfId="0" applyFont="1" applyFill="1" applyBorder="1" applyAlignment="1">
      <alignment horizontal="center"/>
    </xf>
    <xf numFmtId="1" fontId="5" fillId="3" borderId="65" xfId="0" applyNumberFormat="1" applyFont="1" applyFill="1" applyBorder="1" applyAlignment="1">
      <alignment horizontal="center"/>
    </xf>
    <xf numFmtId="0" fontId="5" fillId="3" borderId="86" xfId="0" applyFont="1" applyFill="1" applyBorder="1" applyAlignment="1">
      <alignment horizontal="center"/>
    </xf>
    <xf numFmtId="0" fontId="5" fillId="3" borderId="88" xfId="0" applyFont="1" applyFill="1" applyBorder="1" applyAlignment="1">
      <alignment horizontal="center"/>
    </xf>
    <xf numFmtId="0" fontId="5" fillId="3" borderId="81" xfId="0" applyFont="1" applyFill="1" applyBorder="1" applyAlignment="1">
      <alignment horizontal="center"/>
    </xf>
    <xf numFmtId="0" fontId="5" fillId="3" borderId="83" xfId="0" applyFont="1" applyFill="1" applyBorder="1" applyAlignment="1">
      <alignment horizontal="center"/>
    </xf>
    <xf numFmtId="0" fontId="5" fillId="3" borderId="34" xfId="0" applyFont="1" applyFill="1" applyBorder="1" applyAlignment="1">
      <alignment horizontal="center"/>
    </xf>
    <xf numFmtId="0" fontId="5" fillId="3" borderId="33" xfId="0" applyFont="1" applyFill="1" applyBorder="1" applyAlignment="1">
      <alignment horizontal="center"/>
    </xf>
    <xf numFmtId="0" fontId="5" fillId="3" borderId="128" xfId="0" applyFont="1" applyFill="1" applyBorder="1" applyAlignment="1">
      <alignment horizontal="center"/>
    </xf>
    <xf numFmtId="0" fontId="5" fillId="3" borderId="86" xfId="0" applyNumberFormat="1" applyFont="1" applyFill="1" applyBorder="1" applyAlignment="1">
      <alignment horizontal="center"/>
    </xf>
    <xf numFmtId="0" fontId="5" fillId="3" borderId="91" xfId="0" applyNumberFormat="1" applyFont="1" applyFill="1" applyBorder="1" applyAlignment="1">
      <alignment horizontal="center"/>
    </xf>
    <xf numFmtId="3" fontId="12" fillId="3" borderId="56" xfId="0" applyNumberFormat="1" applyFont="1" applyFill="1" applyBorder="1" applyAlignment="1">
      <alignment horizontal="center" vertical="center" wrapText="1"/>
    </xf>
    <xf numFmtId="0" fontId="12" fillId="3" borderId="54" xfId="0" applyFont="1" applyFill="1" applyBorder="1" applyAlignment="1">
      <alignment horizontal="center" vertical="center" wrapText="1"/>
    </xf>
    <xf numFmtId="3" fontId="12" fillId="3" borderId="48" xfId="0" applyNumberFormat="1" applyFont="1" applyFill="1" applyBorder="1" applyAlignment="1">
      <alignment horizontal="center" vertical="center" wrapText="1"/>
    </xf>
    <xf numFmtId="0" fontId="12" fillId="3" borderId="49" xfId="0" applyFont="1" applyFill="1" applyBorder="1" applyAlignment="1">
      <alignment horizontal="center" vertical="center" wrapText="1"/>
    </xf>
    <xf numFmtId="3" fontId="12" fillId="3" borderId="37" xfId="0" applyNumberFormat="1" applyFont="1" applyFill="1" applyBorder="1" applyAlignment="1">
      <alignment horizontal="center" vertical="center" wrapText="1"/>
    </xf>
    <xf numFmtId="0" fontId="12" fillId="3" borderId="39" xfId="0"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0" fontId="12" fillId="3" borderId="28" xfId="0" applyFont="1" applyFill="1" applyBorder="1" applyAlignment="1">
      <alignment horizontal="center" vertical="center" wrapText="1"/>
    </xf>
    <xf numFmtId="3" fontId="12" fillId="3" borderId="81" xfId="0" applyNumberFormat="1" applyFont="1" applyFill="1" applyBorder="1" applyAlignment="1">
      <alignment horizontal="center" vertical="center" wrapText="1"/>
    </xf>
    <xf numFmtId="0" fontId="12" fillId="3" borderId="83" xfId="0" applyFont="1" applyFill="1" applyBorder="1" applyAlignment="1">
      <alignment horizontal="center" vertical="center" wrapText="1"/>
    </xf>
    <xf numFmtId="3" fontId="12" fillId="3" borderId="34" xfId="0" applyNumberFormat="1" applyFont="1" applyFill="1" applyBorder="1" applyAlignment="1">
      <alignment horizontal="center" vertical="center" wrapText="1"/>
    </xf>
    <xf numFmtId="0" fontId="12" fillId="3" borderId="33" xfId="0" applyFont="1" applyFill="1" applyBorder="1" applyAlignment="1">
      <alignment horizontal="center" vertical="center" wrapText="1"/>
    </xf>
    <xf numFmtId="0" fontId="5" fillId="3" borderId="27" xfId="0" applyFont="1" applyFill="1" applyBorder="1" applyAlignment="1">
      <alignment horizontal="center" wrapText="1"/>
    </xf>
    <xf numFmtId="0" fontId="5" fillId="3" borderId="61" xfId="0" applyFont="1" applyFill="1" applyBorder="1" applyAlignment="1">
      <alignment horizontal="center" wrapText="1"/>
    </xf>
    <xf numFmtId="0" fontId="5" fillId="3" borderId="65" xfId="0" applyFont="1" applyFill="1" applyBorder="1" applyAlignment="1">
      <alignment horizontal="center" wrapText="1"/>
    </xf>
    <xf numFmtId="0" fontId="5" fillId="3" borderId="20" xfId="0" applyFont="1" applyFill="1" applyBorder="1" applyAlignment="1">
      <alignment horizontal="center" wrapText="1"/>
    </xf>
    <xf numFmtId="0" fontId="5" fillId="3" borderId="86" xfId="0" applyFont="1" applyFill="1" applyBorder="1" applyAlignment="1">
      <alignment horizontal="center" wrapText="1"/>
    </xf>
    <xf numFmtId="0" fontId="5" fillId="3" borderId="88" xfId="0" applyFont="1" applyFill="1" applyBorder="1" applyAlignment="1">
      <alignment horizontal="center" wrapText="1"/>
    </xf>
    <xf numFmtId="0" fontId="5" fillId="3" borderId="91" xfId="0" applyFont="1" applyFill="1" applyBorder="1" applyAlignment="1">
      <alignment horizontal="center" wrapText="1"/>
    </xf>
    <xf numFmtId="0" fontId="5" fillId="3" borderId="98" xfId="0" applyFont="1" applyFill="1" applyBorder="1" applyAlignment="1">
      <alignment horizontal="center" wrapText="1"/>
    </xf>
    <xf numFmtId="0" fontId="5" fillId="3" borderId="74" xfId="0" applyFont="1" applyFill="1" applyBorder="1" applyAlignment="1">
      <alignment horizontal="center"/>
    </xf>
    <xf numFmtId="0" fontId="5" fillId="3" borderId="78" xfId="0" applyFont="1" applyFill="1" applyBorder="1" applyAlignment="1">
      <alignment horizontal="center"/>
    </xf>
    <xf numFmtId="0" fontId="12" fillId="3" borderId="21" xfId="0" applyFont="1" applyFill="1" applyBorder="1" applyAlignment="1">
      <alignment horizontal="center" vertical="center" wrapText="1"/>
    </xf>
    <xf numFmtId="0" fontId="12" fillId="3" borderId="47" xfId="0" applyFont="1" applyFill="1" applyBorder="1" applyAlignment="1">
      <alignment horizontal="center"/>
    </xf>
    <xf numFmtId="0" fontId="5" fillId="3" borderId="58" xfId="0" applyFont="1" applyFill="1" applyBorder="1" applyAlignment="1">
      <alignment horizontal="center" wrapText="1"/>
    </xf>
    <xf numFmtId="0" fontId="35" fillId="2" borderId="47" xfId="0" applyNumberFormat="1" applyFont="1" applyFill="1" applyBorder="1" applyAlignment="1">
      <alignment horizontal="center"/>
    </xf>
    <xf numFmtId="0" fontId="5" fillId="3" borderId="47" xfId="0" applyNumberFormat="1" applyFont="1" applyFill="1" applyBorder="1" applyAlignment="1">
      <alignment horizontal="center"/>
    </xf>
    <xf numFmtId="0" fontId="5" fillId="3" borderId="20" xfId="0" applyNumberFormat="1" applyFont="1" applyFill="1" applyBorder="1" applyAlignment="1">
      <alignment horizontal="center"/>
    </xf>
    <xf numFmtId="0" fontId="5" fillId="3" borderId="13" xfId="0" applyNumberFormat="1" applyFont="1" applyFill="1" applyBorder="1" applyAlignment="1">
      <alignment horizontal="center"/>
    </xf>
    <xf numFmtId="0" fontId="5" fillId="3" borderId="65" xfId="0" applyNumberFormat="1" applyFont="1" applyFill="1" applyBorder="1" applyAlignment="1">
      <alignment horizontal="center"/>
    </xf>
    <xf numFmtId="0" fontId="0" fillId="19" borderId="13" xfId="0" applyFont="1" applyFill="1" applyBorder="1" applyAlignment="1">
      <alignment horizontal="left" vertical="center" wrapText="1"/>
    </xf>
    <xf numFmtId="0" fontId="0" fillId="20" borderId="13" xfId="0" applyFont="1" applyFill="1" applyBorder="1" applyAlignment="1">
      <alignment horizontal="left" vertical="center" wrapText="1"/>
    </xf>
    <xf numFmtId="0" fontId="94" fillId="21" borderId="13" xfId="0" applyFont="1" applyFill="1" applyBorder="1" applyAlignment="1">
      <alignment horizontal="center" vertical="center" wrapText="1"/>
    </xf>
    <xf numFmtId="0" fontId="0" fillId="21" borderId="13" xfId="0" applyFont="1" applyFill="1" applyBorder="1" applyAlignment="1">
      <alignment horizontal="left" vertical="center" wrapText="1"/>
    </xf>
    <xf numFmtId="0" fontId="0" fillId="22" borderId="13" xfId="0" applyFont="1" applyFill="1" applyBorder="1" applyAlignment="1">
      <alignment horizontal="left" vertical="center" wrapText="1"/>
    </xf>
    <xf numFmtId="0" fontId="0" fillId="23"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0" fontId="0" fillId="25" borderId="13" xfId="0" applyFont="1" applyFill="1" applyBorder="1" applyAlignment="1">
      <alignment horizontal="left" vertical="center" wrapText="1"/>
    </xf>
    <xf numFmtId="169" fontId="13" fillId="3" borderId="13" xfId="2" applyNumberFormat="1" applyFill="1" applyBorder="1" applyAlignment="1">
      <alignment horizontal="center" vertical="center"/>
    </xf>
    <xf numFmtId="169" fontId="35" fillId="2" borderId="13" xfId="0" applyNumberFormat="1" applyFont="1" applyFill="1" applyBorder="1" applyAlignment="1">
      <alignment horizontal="center" vertical="center"/>
    </xf>
    <xf numFmtId="169" fontId="13" fillId="3" borderId="13" xfId="2" applyNumberFormat="1" applyFill="1" applyBorder="1" applyAlignment="1">
      <alignment horizontal="center" vertical="center" wrapText="1"/>
    </xf>
    <xf numFmtId="169" fontId="35" fillId="2" borderId="13" xfId="6" applyNumberFormat="1" applyFont="1" applyFill="1" applyBorder="1" applyAlignment="1">
      <alignment horizontal="center" vertical="center"/>
    </xf>
    <xf numFmtId="169" fontId="32" fillId="3" borderId="13" xfId="19" applyNumberFormat="1" applyFont="1" applyFill="1" applyBorder="1" applyAlignment="1">
      <alignment horizontal="center"/>
    </xf>
    <xf numFmtId="169" fontId="32" fillId="3" borderId="13" xfId="19" applyNumberFormat="1" applyFont="1" applyFill="1" applyBorder="1" applyAlignment="1">
      <alignment horizontal="center" vertical="center"/>
    </xf>
    <xf numFmtId="169" fontId="7" fillId="3" borderId="13" xfId="6" applyNumberFormat="1" applyFont="1" applyFill="1" applyBorder="1" applyAlignment="1">
      <alignment horizontal="center" vertical="center"/>
    </xf>
    <xf numFmtId="169" fontId="32" fillId="3" borderId="13" xfId="2" applyNumberFormat="1" applyFont="1" applyFill="1" applyBorder="1" applyAlignment="1">
      <alignment vertical="top"/>
    </xf>
    <xf numFmtId="0" fontId="59" fillId="0" borderId="0" xfId="0" applyFont="1" applyAlignment="1">
      <alignment horizontal="center" vertical="center"/>
    </xf>
    <xf numFmtId="0" fontId="0" fillId="0" borderId="0" xfId="0" applyFont="1" applyAlignment="1">
      <alignment horizontal="center" vertical="center"/>
    </xf>
    <xf numFmtId="169" fontId="13" fillId="3" borderId="13" xfId="19" applyNumberFormat="1" applyFill="1" applyBorder="1" applyAlignment="1">
      <alignment horizontal="center"/>
    </xf>
    <xf numFmtId="3" fontId="101" fillId="2" borderId="13" xfId="0" applyNumberFormat="1" applyFont="1" applyFill="1" applyBorder="1" applyAlignment="1">
      <alignment horizontal="center" vertical="center" wrapText="1" readingOrder="1"/>
    </xf>
    <xf numFmtId="0" fontId="98" fillId="2" borderId="13" xfId="0" applyFont="1" applyFill="1" applyBorder="1" applyAlignment="1" applyProtection="1">
      <alignment horizontal="center" vertical="center" wrapText="1" readingOrder="1"/>
    </xf>
    <xf numFmtId="0" fontId="66" fillId="3" borderId="13" xfId="0" applyFont="1" applyFill="1" applyBorder="1" applyAlignment="1" applyProtection="1">
      <alignment horizontal="center" wrapText="1" readingOrder="1"/>
      <protection locked="0"/>
    </xf>
    <xf numFmtId="0" fontId="66" fillId="3" borderId="13" xfId="0" applyFont="1" applyFill="1" applyBorder="1" applyAlignment="1" applyProtection="1">
      <alignment horizontal="center" wrapText="1" readingOrder="1"/>
    </xf>
    <xf numFmtId="3" fontId="105" fillId="2" borderId="13" xfId="0" applyNumberFormat="1" applyFont="1" applyFill="1" applyBorder="1" applyAlignment="1" applyProtection="1">
      <alignment horizontal="center" wrapText="1" readingOrder="1"/>
    </xf>
    <xf numFmtId="3" fontId="10" fillId="3" borderId="48" xfId="0" applyNumberFormat="1" applyFont="1" applyFill="1" applyBorder="1" applyAlignment="1">
      <alignment horizontal="center"/>
    </xf>
    <xf numFmtId="3" fontId="10" fillId="3" borderId="45" xfId="0" applyNumberFormat="1" applyFont="1" applyFill="1" applyBorder="1" applyAlignment="1">
      <alignment horizontal="center"/>
    </xf>
    <xf numFmtId="3" fontId="10" fillId="3" borderId="49" xfId="0" applyNumberFormat="1" applyFont="1" applyFill="1" applyBorder="1" applyAlignment="1">
      <alignment horizontal="center"/>
    </xf>
    <xf numFmtId="3" fontId="10" fillId="3" borderId="54" xfId="0" applyNumberFormat="1" applyFont="1" applyFill="1" applyBorder="1" applyAlignment="1">
      <alignment horizontal="center"/>
    </xf>
    <xf numFmtId="3" fontId="10" fillId="3" borderId="26" xfId="0" applyNumberFormat="1" applyFont="1" applyFill="1" applyBorder="1" applyAlignment="1">
      <alignment horizontal="center"/>
    </xf>
    <xf numFmtId="0" fontId="10" fillId="3" borderId="35" xfId="0" applyFont="1" applyFill="1" applyBorder="1" applyAlignment="1">
      <alignment horizontal="center"/>
    </xf>
    <xf numFmtId="0" fontId="10" fillId="3" borderId="45" xfId="0" applyFont="1" applyFill="1" applyBorder="1" applyAlignment="1">
      <alignment horizontal="center"/>
    </xf>
    <xf numFmtId="0" fontId="10" fillId="3" borderId="49" xfId="0" applyFont="1" applyFill="1" applyBorder="1" applyAlignment="1">
      <alignment horizontal="center"/>
    </xf>
    <xf numFmtId="3" fontId="10" fillId="3" borderId="28" xfId="0" applyNumberFormat="1" applyFont="1" applyFill="1" applyBorder="1" applyAlignment="1">
      <alignment horizontal="center"/>
    </xf>
    <xf numFmtId="3" fontId="10" fillId="3" borderId="39" xfId="0" applyNumberFormat="1" applyFont="1" applyFill="1" applyBorder="1" applyAlignment="1">
      <alignment horizontal="center"/>
    </xf>
    <xf numFmtId="0" fontId="10" fillId="3" borderId="31" xfId="0" applyFont="1" applyFill="1" applyBorder="1" applyAlignment="1">
      <alignment horizontal="center"/>
    </xf>
    <xf numFmtId="0" fontId="10" fillId="3" borderId="13" xfId="0" applyFont="1" applyFill="1" applyBorder="1" applyAlignment="1">
      <alignment horizontal="center"/>
    </xf>
    <xf numFmtId="0" fontId="10" fillId="3" borderId="28" xfId="0" applyFont="1" applyFill="1" applyBorder="1" applyAlignment="1">
      <alignment horizontal="center"/>
    </xf>
    <xf numFmtId="3" fontId="10" fillId="3" borderId="37" xfId="0" applyNumberFormat="1" applyFont="1" applyFill="1" applyBorder="1" applyAlignment="1">
      <alignment horizontal="center"/>
    </xf>
    <xf numFmtId="3" fontId="123" fillId="2" borderId="13" xfId="0" applyNumberFormat="1" applyFont="1" applyFill="1" applyBorder="1" applyAlignment="1">
      <alignment horizontal="center"/>
    </xf>
    <xf numFmtId="3" fontId="10" fillId="3" borderId="13" xfId="0" applyNumberFormat="1" applyFont="1" applyFill="1" applyBorder="1" applyAlignment="1"/>
    <xf numFmtId="3" fontId="10" fillId="3" borderId="41" xfId="0" applyNumberFormat="1" applyFont="1" applyFill="1" applyBorder="1" applyAlignment="1">
      <alignment horizontal="center"/>
    </xf>
    <xf numFmtId="0" fontId="123" fillId="2" borderId="21" xfId="0" applyFont="1" applyFill="1" applyBorder="1" applyAlignment="1">
      <alignment horizontal="center"/>
    </xf>
    <xf numFmtId="3" fontId="123" fillId="2" borderId="13" xfId="5" applyNumberFormat="1" applyFont="1" applyFill="1" applyBorder="1" applyAlignment="1">
      <alignment horizontal="center"/>
    </xf>
    <xf numFmtId="0" fontId="86" fillId="9" borderId="13" xfId="0" applyFont="1" applyFill="1" applyBorder="1" applyAlignment="1">
      <alignment horizontal="center" vertical="center"/>
    </xf>
    <xf numFmtId="0" fontId="134" fillId="14" borderId="0" xfId="2" applyFont="1" applyFill="1" applyBorder="1" applyAlignment="1">
      <alignment horizontal="left" wrapText="1" indent="1"/>
    </xf>
    <xf numFmtId="0" fontId="0" fillId="3" borderId="71" xfId="0" applyFont="1" applyFill="1" applyBorder="1" applyAlignment="1">
      <alignment horizontal="center" vertical="center" wrapText="1"/>
    </xf>
    <xf numFmtId="0" fontId="0" fillId="3" borderId="71" xfId="0" applyFill="1" applyBorder="1" applyAlignment="1">
      <alignment horizontal="center" vertical="center" wrapText="1"/>
    </xf>
    <xf numFmtId="0" fontId="135" fillId="3" borderId="71" xfId="0" applyFont="1" applyFill="1" applyBorder="1" applyAlignment="1">
      <alignment horizontal="left" vertical="center" wrapText="1"/>
    </xf>
    <xf numFmtId="0" fontId="86" fillId="2" borderId="0" xfId="0" applyFont="1" applyFill="1" applyBorder="1" applyAlignment="1"/>
    <xf numFmtId="0" fontId="0" fillId="0" borderId="0" xfId="0"/>
    <xf numFmtId="0" fontId="0" fillId="0" borderId="0" xfId="0"/>
    <xf numFmtId="0" fontId="0" fillId="3" borderId="71" xfId="0" applyFill="1" applyBorder="1" applyAlignment="1">
      <alignment horizontal="center" wrapText="1"/>
    </xf>
    <xf numFmtId="0" fontId="0" fillId="0" borderId="0" xfId="0"/>
    <xf numFmtId="0" fontId="0" fillId="0" borderId="0" xfId="0"/>
    <xf numFmtId="0" fontId="0" fillId="26" borderId="71" xfId="0" applyFill="1" applyBorder="1" applyAlignment="1">
      <alignment horizontal="center" vertical="center" wrapText="1"/>
    </xf>
    <xf numFmtId="0" fontId="0" fillId="26" borderId="71" xfId="0" applyFont="1" applyFill="1" applyBorder="1" applyAlignment="1">
      <alignment horizontal="center" vertical="center" wrapText="1"/>
    </xf>
    <xf numFmtId="0" fontId="0" fillId="0" borderId="0" xfId="0"/>
    <xf numFmtId="0" fontId="7" fillId="3" borderId="13" xfId="0" applyFont="1" applyFill="1" applyBorder="1" applyAlignment="1">
      <alignment horizontal="center" vertical="center"/>
    </xf>
    <xf numFmtId="0" fontId="7" fillId="3" borderId="13" xfId="0" applyFont="1" applyFill="1" applyBorder="1" applyAlignment="1">
      <alignment horizontal="center" vertical="center" wrapText="1"/>
    </xf>
    <xf numFmtId="0" fontId="132" fillId="3" borderId="167" xfId="25" applyFont="1" applyFill="1" applyBorder="1" applyAlignment="1">
      <alignment horizontal="left" vertical="center" wrapText="1" indent="1"/>
    </xf>
    <xf numFmtId="0" fontId="132" fillId="3" borderId="165" xfId="25" applyFont="1" applyFill="1" applyBorder="1" applyAlignment="1">
      <alignment horizontal="left" vertical="center" wrapText="1"/>
    </xf>
    <xf numFmtId="0" fontId="132" fillId="3" borderId="167" xfId="25" applyFont="1" applyFill="1" applyBorder="1" applyAlignment="1">
      <alignment horizontal="left" vertical="center" wrapText="1"/>
    </xf>
    <xf numFmtId="0" fontId="3" fillId="3" borderId="4" xfId="0" applyFont="1" applyFill="1" applyBorder="1" applyAlignment="1">
      <alignment horizontal="center" vertical="center"/>
    </xf>
    <xf numFmtId="16" fontId="3" fillId="3" borderId="4" xfId="0" applyNumberFormat="1" applyFont="1" applyFill="1" applyBorder="1" applyAlignment="1">
      <alignment horizontal="center" vertical="center"/>
    </xf>
    <xf numFmtId="0" fontId="3" fillId="3" borderId="4" xfId="0" applyFont="1" applyFill="1" applyBorder="1" applyAlignment="1">
      <alignment horizontal="right" vertical="center"/>
    </xf>
    <xf numFmtId="0" fontId="3" fillId="3" borderId="4" xfId="0" applyFont="1" applyFill="1" applyBorder="1" applyAlignment="1">
      <alignment horizontal="left" vertical="center" indent="3"/>
    </xf>
    <xf numFmtId="0" fontId="3" fillId="3" borderId="4" xfId="0" applyFont="1" applyFill="1" applyBorder="1" applyAlignment="1">
      <alignment horizontal="center"/>
    </xf>
    <xf numFmtId="0" fontId="118" fillId="3" borderId="4" xfId="0" applyFont="1" applyFill="1" applyBorder="1" applyAlignment="1">
      <alignment horizontal="center"/>
    </xf>
    <xf numFmtId="0" fontId="39" fillId="14" borderId="0" xfId="0" applyFont="1" applyFill="1" applyBorder="1"/>
    <xf numFmtId="0" fontId="3" fillId="14" borderId="4" xfId="0" applyFont="1" applyFill="1" applyBorder="1" applyAlignment="1">
      <alignment horizontal="center"/>
    </xf>
    <xf numFmtId="0" fontId="0" fillId="14" borderId="0" xfId="0" applyFont="1" applyFill="1" applyBorder="1"/>
    <xf numFmtId="0" fontId="122" fillId="14" borderId="0" xfId="0" applyFont="1" applyFill="1" applyBorder="1"/>
    <xf numFmtId="0" fontId="4" fillId="3" borderId="35" xfId="1" applyFill="1" applyBorder="1" applyAlignment="1">
      <alignment horizontal="center"/>
    </xf>
    <xf numFmtId="0" fontId="4" fillId="3" borderId="36" xfId="1" applyFill="1" applyBorder="1" applyAlignment="1">
      <alignment horizontal="center"/>
    </xf>
    <xf numFmtId="0" fontId="4" fillId="3" borderId="26" xfId="1" applyFill="1" applyBorder="1" applyAlignment="1">
      <alignment horizontal="center"/>
    </xf>
    <xf numFmtId="0" fontId="4" fillId="3" borderId="31" xfId="1" applyFill="1" applyBorder="1" applyAlignment="1">
      <alignment horizontal="center"/>
    </xf>
    <xf numFmtId="0" fontId="4" fillId="3" borderId="13" xfId="1" applyFill="1" applyBorder="1" applyAlignment="1">
      <alignment horizontal="center"/>
    </xf>
    <xf numFmtId="0" fontId="4" fillId="3" borderId="28" xfId="1" applyFill="1" applyBorder="1" applyAlignment="1">
      <alignment horizontal="center"/>
    </xf>
    <xf numFmtId="0" fontId="4" fillId="3" borderId="34" xfId="1" applyFill="1" applyBorder="1" applyAlignment="1">
      <alignment horizontal="center"/>
    </xf>
    <xf numFmtId="0" fontId="4" fillId="3" borderId="32" xfId="1" applyFill="1" applyBorder="1" applyAlignment="1">
      <alignment horizontal="center"/>
    </xf>
    <xf numFmtId="0" fontId="4" fillId="3" borderId="33" xfId="1" applyFill="1" applyBorder="1" applyAlignment="1">
      <alignment horizontal="center"/>
    </xf>
    <xf numFmtId="0" fontId="83" fillId="2" borderId="17" xfId="0" applyFont="1" applyFill="1" applyBorder="1" applyAlignment="1">
      <alignment horizontal="center"/>
    </xf>
    <xf numFmtId="0" fontId="83" fillId="2" borderId="18" xfId="0" applyFont="1" applyFill="1" applyBorder="1" applyAlignment="1">
      <alignment horizontal="center"/>
    </xf>
    <xf numFmtId="0" fontId="83" fillId="2" borderId="19" xfId="0" applyFont="1" applyFill="1" applyBorder="1" applyAlignment="1">
      <alignment horizontal="center"/>
    </xf>
    <xf numFmtId="0" fontId="7" fillId="0" borderId="0" xfId="0" applyFont="1" applyFill="1" applyBorder="1" applyAlignment="1">
      <alignment horizontal="left" vertical="top"/>
    </xf>
    <xf numFmtId="0" fontId="0" fillId="3" borderId="4" xfId="0" applyFont="1" applyFill="1" applyBorder="1" applyAlignment="1">
      <alignment horizontal="left" vertical="top" wrapText="1" indent="1"/>
    </xf>
    <xf numFmtId="0" fontId="0" fillId="3" borderId="0" xfId="0" applyFont="1" applyFill="1" applyBorder="1" applyAlignment="1">
      <alignment horizontal="left" vertical="top" wrapText="1" indent="1"/>
    </xf>
    <xf numFmtId="0" fontId="0" fillId="3" borderId="5" xfId="0" applyFont="1" applyFill="1" applyBorder="1" applyAlignment="1">
      <alignment horizontal="left" vertical="top" wrapText="1" indent="1"/>
    </xf>
    <xf numFmtId="0" fontId="10" fillId="3" borderId="4" xfId="0" applyFont="1" applyFill="1" applyBorder="1" applyAlignment="1">
      <alignment horizontal="left" vertical="top" wrapText="1" indent="1"/>
    </xf>
    <xf numFmtId="0" fontId="10" fillId="3" borderId="0" xfId="0" applyFont="1" applyFill="1" applyBorder="1" applyAlignment="1">
      <alignment horizontal="left" vertical="top" wrapText="1" indent="1"/>
    </xf>
    <xf numFmtId="0" fontId="10" fillId="3" borderId="5" xfId="0" applyFont="1" applyFill="1" applyBorder="1" applyAlignment="1">
      <alignment horizontal="left" vertical="top" wrapText="1" indent="1"/>
    </xf>
    <xf numFmtId="0" fontId="14" fillId="2" borderId="9" xfId="0" applyFont="1" applyFill="1" applyBorder="1" applyAlignment="1">
      <alignment horizontal="center" vertical="top" wrapText="1"/>
    </xf>
    <xf numFmtId="0" fontId="14" fillId="2" borderId="1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37" fillId="3" borderId="4" xfId="0" applyFont="1" applyFill="1" applyBorder="1" applyAlignment="1">
      <alignment horizontal="center" vertical="top" wrapText="1"/>
    </xf>
    <xf numFmtId="0" fontId="37" fillId="3" borderId="0" xfId="0" applyFont="1" applyFill="1" applyBorder="1" applyAlignment="1">
      <alignment horizontal="center" vertical="top" wrapText="1"/>
    </xf>
    <xf numFmtId="0" fontId="37" fillId="3" borderId="5"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0" xfId="0" applyFont="1" applyFill="1" applyBorder="1" applyAlignment="1">
      <alignment horizontal="center" vertical="top" wrapText="1"/>
    </xf>
    <xf numFmtId="0" fontId="14" fillId="3"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2" fillId="3" borderId="4" xfId="0" applyFont="1" applyFill="1" applyBorder="1" applyAlignment="1">
      <alignment horizontal="center" vertical="top" wrapText="1"/>
    </xf>
    <xf numFmtId="0" fontId="12" fillId="3" borderId="5" xfId="0" applyFont="1" applyFill="1" applyBorder="1" applyAlignment="1">
      <alignment horizontal="center" vertical="top" wrapText="1"/>
    </xf>
    <xf numFmtId="0" fontId="58" fillId="3" borderId="4" xfId="0" applyFont="1" applyFill="1" applyBorder="1" applyAlignment="1">
      <alignment horizontal="center" vertical="center"/>
    </xf>
    <xf numFmtId="0" fontId="58" fillId="3" borderId="5"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8" xfId="0" applyFont="1" applyFill="1" applyBorder="1" applyAlignment="1">
      <alignment horizontal="center" vertical="center"/>
    </xf>
    <xf numFmtId="0" fontId="54" fillId="3" borderId="4" xfId="0" applyFont="1" applyFill="1" applyBorder="1" applyAlignment="1">
      <alignment horizontal="center" vertical="center"/>
    </xf>
    <xf numFmtId="0" fontId="54" fillId="3" borderId="5" xfId="0" applyFont="1" applyFill="1" applyBorder="1" applyAlignment="1">
      <alignment horizontal="center" vertical="center"/>
    </xf>
    <xf numFmtId="0" fontId="57" fillId="3" borderId="4" xfId="0" applyFont="1" applyFill="1" applyBorder="1" applyAlignment="1">
      <alignment horizontal="center" vertical="center"/>
    </xf>
    <xf numFmtId="0" fontId="57" fillId="3" borderId="5" xfId="0" applyFont="1" applyFill="1" applyBorder="1" applyAlignment="1">
      <alignment horizontal="center" vertical="center"/>
    </xf>
    <xf numFmtId="0" fontId="57" fillId="3" borderId="4" xfId="0" applyFont="1" applyFill="1" applyBorder="1" applyAlignment="1">
      <alignment horizontal="center" vertical="center" wrapText="1"/>
    </xf>
    <xf numFmtId="0" fontId="5" fillId="3" borderId="0" xfId="1" applyFont="1" applyFill="1" applyBorder="1" applyAlignment="1">
      <alignment horizontal="left" vertical="center"/>
    </xf>
    <xf numFmtId="0" fontId="5" fillId="3" borderId="0" xfId="1" applyFont="1" applyFill="1" applyBorder="1" applyAlignment="1">
      <alignment horizontal="left" vertical="center" indent="6"/>
    </xf>
    <xf numFmtId="0" fontId="5" fillId="3" borderId="0" xfId="1" applyFont="1" applyFill="1" applyBorder="1" applyAlignment="1">
      <alignment horizontal="left" indent="3"/>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83" fillId="2" borderId="9" xfId="0" applyFont="1" applyFill="1" applyBorder="1" applyAlignment="1">
      <alignment horizontal="left" vertical="center" indent="6"/>
    </xf>
    <xf numFmtId="0" fontId="83" fillId="2" borderId="10" xfId="0" applyFont="1" applyFill="1" applyBorder="1" applyAlignment="1">
      <alignment horizontal="left" vertical="center" indent="6"/>
    </xf>
    <xf numFmtId="0" fontId="83" fillId="2" borderId="11" xfId="0" applyFont="1" applyFill="1" applyBorder="1" applyAlignment="1">
      <alignment horizontal="left" vertical="center" indent="6"/>
    </xf>
    <xf numFmtId="0" fontId="5" fillId="3" borderId="0" xfId="1" applyFont="1" applyFill="1" applyBorder="1" applyAlignment="1">
      <alignment horizontal="lef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5" fillId="3" borderId="0" xfId="1" applyFont="1" applyFill="1" applyBorder="1" applyAlignment="1">
      <alignment horizontal="left" vertical="center" indent="3"/>
    </xf>
    <xf numFmtId="0" fontId="5" fillId="3" borderId="0" xfId="1" applyFont="1" applyFill="1" applyBorder="1" applyAlignment="1"/>
    <xf numFmtId="0" fontId="5" fillId="3" borderId="6"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8" xfId="1" applyFont="1" applyFill="1" applyBorder="1" applyAlignment="1">
      <alignment horizontal="center" vertical="center"/>
    </xf>
    <xf numFmtId="0" fontId="83" fillId="2" borderId="9" xfId="0" applyFont="1" applyFill="1" applyBorder="1" applyAlignment="1">
      <alignment horizontal="left" indent="6"/>
    </xf>
    <xf numFmtId="0" fontId="83" fillId="2" borderId="10" xfId="0" applyFont="1" applyFill="1" applyBorder="1" applyAlignment="1">
      <alignment horizontal="left" indent="6"/>
    </xf>
    <xf numFmtId="0" fontId="83" fillId="2" borderId="11" xfId="0" applyFont="1" applyFill="1" applyBorder="1" applyAlignment="1">
      <alignment horizontal="left" indent="6"/>
    </xf>
    <xf numFmtId="0" fontId="59" fillId="3" borderId="1" xfId="0" applyFont="1" applyFill="1" applyBorder="1" applyAlignment="1">
      <alignment horizontal="center" vertical="center"/>
    </xf>
    <xf numFmtId="0" fontId="59" fillId="3" borderId="2" xfId="0" applyFont="1" applyFill="1" applyBorder="1" applyAlignment="1">
      <alignment horizontal="center" vertical="center"/>
    </xf>
    <xf numFmtId="0" fontId="59" fillId="3" borderId="3" xfId="0" applyFont="1" applyFill="1" applyBorder="1" applyAlignment="1">
      <alignment horizontal="center" vertical="center"/>
    </xf>
    <xf numFmtId="0" fontId="112" fillId="3" borderId="4" xfId="0" applyFont="1" applyFill="1" applyBorder="1" applyAlignment="1">
      <alignment horizontal="center" vertical="center"/>
    </xf>
    <xf numFmtId="0" fontId="112" fillId="3" borderId="0" xfId="0" applyFont="1" applyFill="1" applyBorder="1" applyAlignment="1">
      <alignment horizontal="center" vertical="center"/>
    </xf>
    <xf numFmtId="0" fontId="112" fillId="3" borderId="5" xfId="0" applyFont="1" applyFill="1" applyBorder="1" applyAlignment="1">
      <alignment horizontal="center" vertical="center"/>
    </xf>
    <xf numFmtId="0" fontId="113" fillId="3" borderId="4" xfId="0" applyFont="1" applyFill="1" applyBorder="1" applyAlignment="1">
      <alignment horizontal="center" vertical="center"/>
    </xf>
    <xf numFmtId="0" fontId="113" fillId="3" borderId="0" xfId="0" applyFont="1" applyFill="1" applyBorder="1" applyAlignment="1">
      <alignment horizontal="center" vertical="center"/>
    </xf>
    <xf numFmtId="0" fontId="113" fillId="3" borderId="5" xfId="0" applyFont="1" applyFill="1" applyBorder="1" applyAlignment="1">
      <alignment horizontal="center" vertical="center"/>
    </xf>
    <xf numFmtId="0" fontId="59" fillId="3" borderId="4" xfId="0" applyFont="1" applyFill="1" applyBorder="1" applyAlignment="1">
      <alignment horizontal="center" vertical="center"/>
    </xf>
    <xf numFmtId="0" fontId="59" fillId="3" borderId="0" xfId="0" applyFont="1" applyFill="1" applyBorder="1" applyAlignment="1">
      <alignment horizontal="center" vertical="center"/>
    </xf>
    <xf numFmtId="0" fontId="59"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5" xfId="0" applyFont="1" applyFill="1" applyBorder="1" applyAlignment="1">
      <alignment horizontal="center" vertical="center"/>
    </xf>
    <xf numFmtId="0" fontId="83" fillId="2" borderId="4" xfId="0" applyFont="1" applyFill="1" applyBorder="1" applyAlignment="1">
      <alignment horizontal="center" vertical="center"/>
    </xf>
    <xf numFmtId="0" fontId="83" fillId="2" borderId="0" xfId="0" applyFont="1" applyFill="1" applyBorder="1" applyAlignment="1">
      <alignment horizontal="center" vertical="center"/>
    </xf>
    <xf numFmtId="0" fontId="83" fillId="2" borderId="5" xfId="0" applyFont="1" applyFill="1" applyBorder="1" applyAlignment="1">
      <alignment horizontal="center" vertical="center"/>
    </xf>
    <xf numFmtId="0" fontId="86" fillId="2" borderId="4" xfId="0" applyFont="1" applyFill="1" applyBorder="1" applyAlignment="1">
      <alignment horizontal="left" vertical="center" indent="2"/>
    </xf>
    <xf numFmtId="0" fontId="86" fillId="2" borderId="0" xfId="0" applyFont="1" applyFill="1" applyBorder="1" applyAlignment="1">
      <alignment horizontal="left" vertical="center" indent="2"/>
    </xf>
    <xf numFmtId="0" fontId="86" fillId="2" borderId="5" xfId="0" applyFont="1" applyFill="1" applyBorder="1" applyAlignment="1">
      <alignment horizontal="left" vertical="center" indent="2"/>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5" fillId="3" borderId="0" xfId="1" applyFont="1" applyFill="1" applyBorder="1" applyAlignment="1">
      <alignment horizontal="left" indent="6"/>
    </xf>
    <xf numFmtId="0" fontId="2" fillId="3" borderId="1" xfId="0" applyFont="1" applyFill="1" applyBorder="1" applyAlignment="1">
      <alignment horizontal="left"/>
    </xf>
    <xf numFmtId="0" fontId="2" fillId="3" borderId="2" xfId="0" applyFont="1" applyFill="1" applyBorder="1" applyAlignment="1">
      <alignment horizontal="left"/>
    </xf>
    <xf numFmtId="0" fontId="2" fillId="3" borderId="3" xfId="0" applyFont="1" applyFill="1" applyBorder="1" applyAlignment="1">
      <alignment horizontal="left"/>
    </xf>
    <xf numFmtId="0" fontId="3" fillId="3" borderId="6" xfId="0" applyFont="1" applyFill="1" applyBorder="1" applyAlignment="1">
      <alignment horizontal="left"/>
    </xf>
    <xf numFmtId="0" fontId="3" fillId="3" borderId="7" xfId="0" applyFont="1" applyFill="1" applyBorder="1" applyAlignment="1">
      <alignment horizontal="left"/>
    </xf>
    <xf numFmtId="0" fontId="3" fillId="3" borderId="8" xfId="0" applyFont="1" applyFill="1" applyBorder="1" applyAlignment="1">
      <alignment horizontal="left"/>
    </xf>
    <xf numFmtId="0" fontId="84" fillId="2" borderId="1" xfId="0" applyFont="1" applyFill="1" applyBorder="1" applyAlignment="1">
      <alignment horizontal="center"/>
    </xf>
    <xf numFmtId="0" fontId="84" fillId="2" borderId="2" xfId="0" applyFont="1" applyFill="1" applyBorder="1" applyAlignment="1">
      <alignment horizontal="center"/>
    </xf>
    <xf numFmtId="0" fontId="84" fillId="2" borderId="3" xfId="0" applyFont="1" applyFill="1" applyBorder="1" applyAlignment="1">
      <alignment horizontal="center"/>
    </xf>
    <xf numFmtId="0" fontId="84" fillId="2" borderId="4" xfId="0" applyFont="1" applyFill="1" applyBorder="1" applyAlignment="1">
      <alignment horizontal="center"/>
    </xf>
    <xf numFmtId="0" fontId="84" fillId="2" borderId="0" xfId="0" applyFont="1" applyFill="1" applyBorder="1" applyAlignment="1">
      <alignment horizontal="center"/>
    </xf>
    <xf numFmtId="0" fontId="84" fillId="2" borderId="5" xfId="0" applyFont="1" applyFill="1" applyBorder="1" applyAlignment="1">
      <alignment horizontal="center"/>
    </xf>
    <xf numFmtId="0" fontId="84" fillId="2" borderId="6" xfId="0" applyFont="1" applyFill="1" applyBorder="1" applyAlignment="1">
      <alignment horizontal="center"/>
    </xf>
    <xf numFmtId="0" fontId="84" fillId="2" borderId="7" xfId="0" applyFont="1" applyFill="1" applyBorder="1" applyAlignment="1">
      <alignment horizontal="center"/>
    </xf>
    <xf numFmtId="0" fontId="84" fillId="2" borderId="8" xfId="0" applyFont="1" applyFill="1" applyBorder="1" applyAlignment="1">
      <alignment horizontal="center"/>
    </xf>
    <xf numFmtId="0" fontId="2" fillId="3" borderId="6" xfId="0" applyFont="1" applyFill="1" applyBorder="1" applyAlignment="1">
      <alignment horizontal="left" indent="1"/>
    </xf>
    <xf numFmtId="0" fontId="2" fillId="3" borderId="7" xfId="0" applyFont="1" applyFill="1" applyBorder="1" applyAlignment="1">
      <alignment horizontal="left" indent="1"/>
    </xf>
    <xf numFmtId="0" fontId="2" fillId="3" borderId="8" xfId="0" applyFont="1" applyFill="1" applyBorder="1" applyAlignment="1">
      <alignment horizontal="left" inden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85" fillId="3" borderId="52" xfId="0" applyFont="1" applyFill="1" applyBorder="1" applyAlignment="1">
      <alignment horizontal="center" vertical="top" wrapText="1"/>
    </xf>
    <xf numFmtId="0" fontId="85" fillId="3" borderId="23" xfId="0" applyFont="1" applyFill="1" applyBorder="1" applyAlignment="1">
      <alignment horizontal="center" vertical="top" wrapText="1"/>
    </xf>
    <xf numFmtId="0" fontId="85" fillId="3" borderId="53" xfId="0" applyFont="1" applyFill="1" applyBorder="1" applyAlignment="1">
      <alignment horizontal="center" vertical="top" wrapText="1"/>
    </xf>
    <xf numFmtId="0" fontId="85" fillId="3" borderId="12" xfId="0" applyFont="1" applyFill="1" applyBorder="1" applyAlignment="1">
      <alignment horizontal="center" vertical="top" wrapText="1"/>
    </xf>
    <xf numFmtId="0" fontId="85" fillId="3" borderId="0" xfId="0" applyFont="1" applyFill="1" applyBorder="1" applyAlignment="1">
      <alignment horizontal="center" vertical="top" wrapText="1"/>
    </xf>
    <xf numFmtId="0" fontId="85" fillId="3" borderId="68" xfId="0" applyFont="1" applyFill="1" applyBorder="1" applyAlignment="1">
      <alignment horizontal="center" vertical="top" wrapText="1"/>
    </xf>
    <xf numFmtId="0" fontId="85" fillId="3" borderId="54" xfId="0" applyFont="1" applyFill="1" applyBorder="1" applyAlignment="1">
      <alignment horizontal="center" vertical="top" wrapText="1"/>
    </xf>
    <xf numFmtId="0" fontId="85" fillId="3" borderId="55" xfId="0" applyFont="1" applyFill="1" applyBorder="1" applyAlignment="1">
      <alignment horizontal="center" vertical="top" wrapText="1"/>
    </xf>
    <xf numFmtId="0" fontId="85" fillId="3" borderId="56" xfId="0" applyFont="1" applyFill="1" applyBorder="1" applyAlignment="1">
      <alignment horizontal="center" vertical="top" wrapText="1"/>
    </xf>
    <xf numFmtId="0" fontId="86" fillId="2" borderId="13" xfId="0" applyFont="1" applyFill="1" applyBorder="1" applyAlignment="1">
      <alignment horizontal="center" vertical="top"/>
    </xf>
    <xf numFmtId="0" fontId="0" fillId="3" borderId="1" xfId="0" applyFont="1" applyFill="1" applyBorder="1" applyAlignment="1">
      <alignment horizontal="center"/>
    </xf>
    <xf numFmtId="0" fontId="0" fillId="3" borderId="2" xfId="0" applyFont="1" applyFill="1" applyBorder="1" applyAlignment="1">
      <alignment horizontal="center"/>
    </xf>
    <xf numFmtId="0" fontId="0" fillId="3" borderId="3" xfId="0" applyFont="1" applyFill="1" applyBorder="1" applyAlignment="1">
      <alignment horizontal="center"/>
    </xf>
    <xf numFmtId="0" fontId="0" fillId="3" borderId="4" xfId="0" applyFont="1" applyFill="1" applyBorder="1" applyAlignment="1">
      <alignment horizontal="center"/>
    </xf>
    <xf numFmtId="0" fontId="0" fillId="3" borderId="0" xfId="0" applyFont="1" applyFill="1" applyBorder="1" applyAlignment="1">
      <alignment horizontal="center"/>
    </xf>
    <xf numFmtId="0" fontId="0" fillId="3" borderId="5" xfId="0" applyFont="1" applyFill="1" applyBorder="1" applyAlignment="1">
      <alignment horizontal="center"/>
    </xf>
    <xf numFmtId="0" fontId="0" fillId="3" borderId="6" xfId="0" applyFont="1" applyFill="1" applyBorder="1" applyAlignment="1">
      <alignment horizontal="center"/>
    </xf>
    <xf numFmtId="0" fontId="0" fillId="3" borderId="7" xfId="0" applyFont="1" applyFill="1" applyBorder="1" applyAlignment="1">
      <alignment horizontal="center"/>
    </xf>
    <xf numFmtId="0" fontId="0" fillId="3" borderId="8" xfId="0" applyFont="1" applyFill="1" applyBorder="1" applyAlignment="1">
      <alignment horizontal="center"/>
    </xf>
    <xf numFmtId="0" fontId="83" fillId="2" borderId="14" xfId="0" applyFont="1" applyFill="1" applyBorder="1" applyAlignment="1">
      <alignment horizontal="center"/>
    </xf>
    <xf numFmtId="0" fontId="83" fillId="2" borderId="15" xfId="0" applyFont="1" applyFill="1" applyBorder="1" applyAlignment="1">
      <alignment horizontal="center"/>
    </xf>
    <xf numFmtId="0" fontId="83" fillId="2" borderId="16" xfId="0" applyFont="1" applyFill="1" applyBorder="1" applyAlignment="1">
      <alignment horizontal="center"/>
    </xf>
    <xf numFmtId="0" fontId="83" fillId="2" borderId="9" xfId="0" applyFont="1" applyFill="1" applyBorder="1" applyAlignment="1">
      <alignment horizontal="center"/>
    </xf>
    <xf numFmtId="0" fontId="83" fillId="2" borderId="10" xfId="0" applyFont="1" applyFill="1" applyBorder="1" applyAlignment="1">
      <alignment horizontal="center"/>
    </xf>
    <xf numFmtId="0" fontId="83" fillId="2" borderId="11" xfId="0" applyFont="1" applyFill="1" applyBorder="1" applyAlignment="1">
      <alignment horizontal="center"/>
    </xf>
    <xf numFmtId="0" fontId="85" fillId="3" borderId="52" xfId="0" applyFont="1" applyFill="1" applyBorder="1" applyAlignment="1">
      <alignment horizontal="center" vertical="center" wrapText="1"/>
    </xf>
    <xf numFmtId="0" fontId="85" fillId="3" borderId="23" xfId="0" applyFont="1" applyFill="1" applyBorder="1" applyAlignment="1">
      <alignment horizontal="center" vertical="center" wrapText="1"/>
    </xf>
    <xf numFmtId="0" fontId="85" fillId="3" borderId="53" xfId="0" applyFont="1" applyFill="1" applyBorder="1" applyAlignment="1">
      <alignment horizontal="center" vertical="center" wrapText="1"/>
    </xf>
    <xf numFmtId="0" fontId="85" fillId="3" borderId="12" xfId="0" applyFont="1" applyFill="1" applyBorder="1" applyAlignment="1">
      <alignment horizontal="center" vertical="center" wrapText="1"/>
    </xf>
    <xf numFmtId="0" fontId="85" fillId="3" borderId="0" xfId="0" applyFont="1" applyFill="1" applyBorder="1" applyAlignment="1">
      <alignment horizontal="center" vertical="center" wrapText="1"/>
    </xf>
    <xf numFmtId="0" fontId="85" fillId="3" borderId="68" xfId="0" applyFont="1" applyFill="1" applyBorder="1" applyAlignment="1">
      <alignment horizontal="center" vertical="center" wrapText="1"/>
    </xf>
    <xf numFmtId="0" fontId="85" fillId="3" borderId="52" xfId="0" applyFont="1" applyFill="1" applyBorder="1" applyAlignment="1">
      <alignment horizontal="center" wrapText="1"/>
    </xf>
    <xf numFmtId="0" fontId="85" fillId="3" borderId="23" xfId="0" applyFont="1" applyFill="1" applyBorder="1" applyAlignment="1">
      <alignment horizontal="center" wrapText="1"/>
    </xf>
    <xf numFmtId="0" fontId="85" fillId="3" borderId="53" xfId="0" applyFont="1" applyFill="1" applyBorder="1" applyAlignment="1">
      <alignment horizontal="center" wrapText="1"/>
    </xf>
    <xf numFmtId="0" fontId="85" fillId="3" borderId="54" xfId="0" applyFont="1" applyFill="1" applyBorder="1" applyAlignment="1">
      <alignment horizontal="center" wrapText="1"/>
    </xf>
    <xf numFmtId="0" fontId="85" fillId="3" borderId="55" xfId="0" applyFont="1" applyFill="1" applyBorder="1" applyAlignment="1">
      <alignment horizontal="center" wrapText="1"/>
    </xf>
    <xf numFmtId="0" fontId="85" fillId="3" borderId="56" xfId="0" applyFont="1" applyFill="1" applyBorder="1" applyAlignment="1">
      <alignment horizontal="center" wrapText="1"/>
    </xf>
    <xf numFmtId="0" fontId="0" fillId="3" borderId="1" xfId="0" applyFont="1" applyFill="1" applyBorder="1" applyAlignment="1" applyProtection="1">
      <alignment horizontal="center"/>
      <protection locked="0"/>
    </xf>
    <xf numFmtId="0" fontId="0" fillId="3" borderId="2" xfId="0" applyFont="1" applyFill="1" applyBorder="1" applyAlignment="1" applyProtection="1">
      <alignment horizontal="center"/>
      <protection locked="0"/>
    </xf>
    <xf numFmtId="0" fontId="0" fillId="3" borderId="3" xfId="0" applyFont="1" applyFill="1" applyBorder="1" applyAlignment="1" applyProtection="1">
      <alignment horizontal="center"/>
      <protection locked="0"/>
    </xf>
    <xf numFmtId="0" fontId="0" fillId="3" borderId="4" xfId="0" applyFont="1" applyFill="1" applyBorder="1" applyAlignment="1" applyProtection="1">
      <alignment horizontal="center"/>
      <protection locked="0"/>
    </xf>
    <xf numFmtId="0" fontId="0" fillId="3" borderId="0" xfId="0" applyFont="1" applyFill="1" applyBorder="1" applyAlignment="1" applyProtection="1">
      <alignment horizontal="center"/>
      <protection locked="0"/>
    </xf>
    <xf numFmtId="0" fontId="0" fillId="3" borderId="5" xfId="0" applyFont="1" applyFill="1" applyBorder="1" applyAlignment="1" applyProtection="1">
      <alignment horizontal="center"/>
      <protection locked="0"/>
    </xf>
    <xf numFmtId="0" fontId="0" fillId="3" borderId="6" xfId="0" applyFont="1" applyFill="1" applyBorder="1" applyAlignment="1" applyProtection="1">
      <alignment horizontal="center"/>
      <protection locked="0"/>
    </xf>
    <xf numFmtId="0" fontId="0" fillId="3" borderId="7" xfId="0" applyFont="1" applyFill="1" applyBorder="1" applyAlignment="1" applyProtection="1">
      <alignment horizontal="center"/>
      <protection locked="0"/>
    </xf>
    <xf numFmtId="0" fontId="0" fillId="3" borderId="8" xfId="0" applyFont="1" applyFill="1" applyBorder="1" applyAlignment="1" applyProtection="1">
      <alignment horizontal="center"/>
      <protection locked="0"/>
    </xf>
    <xf numFmtId="0" fontId="83" fillId="2" borderId="9" xfId="0" applyFont="1" applyFill="1" applyBorder="1" applyAlignment="1" applyProtection="1">
      <alignment horizontal="center"/>
      <protection locked="0"/>
    </xf>
    <xf numFmtId="0" fontId="83" fillId="2" borderId="10" xfId="0" applyFont="1" applyFill="1" applyBorder="1" applyAlignment="1" applyProtection="1">
      <alignment horizontal="center"/>
      <protection locked="0"/>
    </xf>
    <xf numFmtId="0" fontId="83" fillId="2" borderId="11" xfId="0" applyFont="1" applyFill="1" applyBorder="1" applyAlignment="1" applyProtection="1">
      <alignment horizontal="center"/>
      <protection locked="0"/>
    </xf>
    <xf numFmtId="0" fontId="7" fillId="0" borderId="2" xfId="0" applyFont="1" applyFill="1" applyBorder="1" applyAlignment="1" applyProtection="1">
      <alignment horizontal="left" vertical="top"/>
      <protection locked="0"/>
    </xf>
    <xf numFmtId="0" fontId="24" fillId="0" borderId="0" xfId="0" applyFont="1" applyFill="1" applyBorder="1" applyAlignment="1" applyProtection="1">
      <alignment horizontal="left" vertical="top"/>
      <protection locked="0"/>
    </xf>
    <xf numFmtId="0" fontId="86" fillId="2" borderId="39" xfId="0" applyFont="1" applyFill="1" applyBorder="1" applyAlignment="1">
      <alignment horizontal="left" vertical="center"/>
    </xf>
    <xf numFmtId="0" fontId="86" fillId="2" borderId="40" xfId="0" applyFont="1" applyFill="1" applyBorder="1" applyAlignment="1">
      <alignment horizontal="left" vertical="center"/>
    </xf>
    <xf numFmtId="0" fontId="9" fillId="2" borderId="39" xfId="0" applyFont="1" applyFill="1" applyBorder="1" applyAlignment="1">
      <alignment horizontal="left" vertical="center"/>
    </xf>
    <xf numFmtId="0" fontId="9" fillId="2" borderId="40" xfId="0" applyFont="1" applyFill="1" applyBorder="1" applyAlignment="1">
      <alignment horizontal="left" vertical="center"/>
    </xf>
    <xf numFmtId="0" fontId="5" fillId="3" borderId="13" xfId="1" applyNumberFormat="1" applyFont="1" applyFill="1" applyBorder="1" applyAlignment="1" applyProtection="1">
      <alignment horizontal="left" vertical="center" wrapText="1" indent="1"/>
    </xf>
    <xf numFmtId="0" fontId="17" fillId="0" borderId="0" xfId="1" applyNumberFormat="1" applyFont="1" applyFill="1" applyBorder="1" applyAlignment="1" applyProtection="1">
      <alignment horizontal="left" vertical="top" wrapText="1"/>
    </xf>
    <xf numFmtId="0" fontId="17" fillId="0" borderId="0" xfId="0" applyFont="1" applyFill="1" applyBorder="1" applyAlignment="1">
      <alignment horizontal="left" vertical="top"/>
    </xf>
    <xf numFmtId="0" fontId="5" fillId="3" borderId="21" xfId="1" applyNumberFormat="1" applyFont="1" applyFill="1" applyBorder="1" applyAlignment="1" applyProtection="1">
      <alignment horizontal="left" vertical="center" wrapText="1" indent="1"/>
    </xf>
    <xf numFmtId="0" fontId="86" fillId="2" borderId="13" xfId="0" applyNumberFormat="1" applyFont="1" applyFill="1" applyBorder="1" applyAlignment="1">
      <alignment horizontal="center" vertical="center" wrapText="1"/>
    </xf>
    <xf numFmtId="0" fontId="5" fillId="3" borderId="39" xfId="1" applyNumberFormat="1" applyFont="1" applyFill="1" applyBorder="1" applyAlignment="1" applyProtection="1">
      <alignment horizontal="left" vertical="center" wrapText="1" indent="1"/>
    </xf>
    <xf numFmtId="0" fontId="5" fillId="3" borderId="40" xfId="1" applyNumberFormat="1" applyFont="1" applyFill="1" applyBorder="1" applyAlignment="1" applyProtection="1">
      <alignment horizontal="left" vertical="center" wrapText="1" indent="1"/>
    </xf>
    <xf numFmtId="0" fontId="5" fillId="3" borderId="37" xfId="1" applyNumberFormat="1" applyFont="1" applyFill="1" applyBorder="1" applyAlignment="1" applyProtection="1">
      <alignment horizontal="left" vertical="center" wrapText="1" indent="1"/>
    </xf>
    <xf numFmtId="0" fontId="5" fillId="3" borderId="39" xfId="1" applyNumberFormat="1" applyFont="1" applyFill="1" applyBorder="1" applyAlignment="1" applyProtection="1">
      <alignment horizontal="left" wrapText="1" indent="1"/>
    </xf>
    <xf numFmtId="0" fontId="5" fillId="3" borderId="40" xfId="1" applyNumberFormat="1" applyFont="1" applyFill="1" applyBorder="1" applyAlignment="1" applyProtection="1">
      <alignment horizontal="left" wrapText="1" indent="1"/>
    </xf>
    <xf numFmtId="0" fontId="5" fillId="3" borderId="37" xfId="1" applyNumberFormat="1" applyFont="1" applyFill="1" applyBorder="1" applyAlignment="1" applyProtection="1">
      <alignment horizontal="left" wrapText="1" indent="1"/>
    </xf>
    <xf numFmtId="0" fontId="86" fillId="2" borderId="52" xfId="0" applyFont="1" applyFill="1" applyBorder="1" applyAlignment="1">
      <alignment horizontal="left"/>
    </xf>
    <xf numFmtId="0" fontId="86" fillId="2" borderId="23" xfId="0" applyFont="1" applyFill="1" applyBorder="1" applyAlignment="1">
      <alignment horizontal="left"/>
    </xf>
    <xf numFmtId="0" fontId="86" fillId="2" borderId="53" xfId="0" applyFont="1" applyFill="1" applyBorder="1" applyAlignment="1">
      <alignment horizontal="left"/>
    </xf>
    <xf numFmtId="0" fontId="86" fillId="2" borderId="21" xfId="0" applyNumberFormat="1" applyFont="1" applyFill="1" applyBorder="1" applyAlignment="1">
      <alignment horizontal="center" vertical="center" wrapText="1"/>
    </xf>
    <xf numFmtId="0" fontId="86" fillId="2" borderId="13" xfId="0" applyFont="1" applyFill="1" applyBorder="1" applyAlignment="1">
      <alignment horizontal="left"/>
    </xf>
    <xf numFmtId="0" fontId="83" fillId="2" borderId="45" xfId="0" applyNumberFormat="1" applyFont="1" applyFill="1" applyBorder="1" applyAlignment="1">
      <alignment horizontal="center" vertical="center" wrapText="1"/>
    </xf>
    <xf numFmtId="0" fontId="5" fillId="3" borderId="13" xfId="1" applyNumberFormat="1" applyFont="1" applyFill="1" applyBorder="1" applyAlignment="1" applyProtection="1">
      <alignment horizontal="left" wrapText="1" indent="1"/>
    </xf>
    <xf numFmtId="0" fontId="15" fillId="0" borderId="0" xfId="1" applyNumberFormat="1" applyFont="1" applyFill="1" applyBorder="1" applyAlignment="1" applyProtection="1">
      <alignment horizontal="left" vertical="top" wrapText="1"/>
    </xf>
    <xf numFmtId="0" fontId="86" fillId="2" borderId="12" xfId="0" applyFont="1" applyFill="1" applyBorder="1" applyAlignment="1">
      <alignment horizontal="left"/>
    </xf>
    <xf numFmtId="0" fontId="86" fillId="2" borderId="0" xfId="0" applyFont="1" applyFill="1" applyBorder="1" applyAlignment="1">
      <alignment horizontal="left"/>
    </xf>
    <xf numFmtId="0" fontId="86" fillId="2" borderId="68" xfId="0" applyFont="1" applyFill="1" applyBorder="1" applyAlignment="1">
      <alignment horizontal="left"/>
    </xf>
    <xf numFmtId="0" fontId="83" fillId="2" borderId="13" xfId="0" applyNumberFormat="1" applyFont="1" applyFill="1" applyBorder="1" applyAlignment="1">
      <alignment horizontal="center" vertical="center" wrapText="1"/>
    </xf>
    <xf numFmtId="0" fontId="86" fillId="2" borderId="39" xfId="0" applyFont="1" applyFill="1" applyBorder="1" applyAlignment="1">
      <alignment horizontal="left"/>
    </xf>
    <xf numFmtId="0" fontId="86" fillId="2" borderId="40" xfId="0" applyFont="1" applyFill="1" applyBorder="1" applyAlignment="1">
      <alignment horizontal="left"/>
    </xf>
    <xf numFmtId="0" fontId="83" fillId="2" borderId="39" xfId="0" applyFont="1" applyFill="1" applyBorder="1" applyAlignment="1" applyProtection="1">
      <alignment horizontal="right" indent="1"/>
      <protection locked="0"/>
    </xf>
    <xf numFmtId="0" fontId="83" fillId="2" borderId="40" xfId="0" applyFont="1" applyFill="1" applyBorder="1" applyAlignment="1" applyProtection="1">
      <alignment horizontal="right" indent="1"/>
      <protection locked="0"/>
    </xf>
    <xf numFmtId="0" fontId="83" fillId="2" borderId="37" xfId="0" applyFont="1" applyFill="1" applyBorder="1" applyAlignment="1" applyProtection="1">
      <alignment horizontal="right" indent="1"/>
      <protection locked="0"/>
    </xf>
    <xf numFmtId="0" fontId="12" fillId="3" borderId="39" xfId="0" applyFont="1" applyFill="1" applyBorder="1" applyAlignment="1" applyProtection="1">
      <alignment horizontal="left" indent="1"/>
      <protection locked="0"/>
    </xf>
    <xf numFmtId="0" fontId="12" fillId="3" borderId="40" xfId="0" applyFont="1" applyFill="1" applyBorder="1" applyAlignment="1" applyProtection="1">
      <alignment horizontal="left" indent="1"/>
      <protection locked="0"/>
    </xf>
    <xf numFmtId="0" fontId="83" fillId="2" borderId="39" xfId="0" applyFont="1" applyFill="1" applyBorder="1" applyAlignment="1" applyProtection="1">
      <alignment horizontal="center"/>
      <protection locked="0"/>
    </xf>
    <xf numFmtId="0" fontId="83" fillId="2" borderId="40" xfId="0" applyFont="1" applyFill="1" applyBorder="1" applyAlignment="1" applyProtection="1">
      <alignment horizontal="center"/>
      <protection locked="0"/>
    </xf>
    <xf numFmtId="0" fontId="83" fillId="2" borderId="156" xfId="0" applyFont="1" applyFill="1" applyBorder="1" applyAlignment="1">
      <alignment horizontal="center"/>
    </xf>
    <xf numFmtId="0" fontId="83" fillId="2" borderId="17" xfId="0" applyFont="1" applyFill="1" applyBorder="1" applyAlignment="1" applyProtection="1">
      <alignment horizontal="center"/>
      <protection locked="0"/>
    </xf>
    <xf numFmtId="0" fontId="83" fillId="2" borderId="18" xfId="0" applyFont="1" applyFill="1" applyBorder="1" applyAlignment="1" applyProtection="1">
      <alignment horizontal="center"/>
      <protection locked="0"/>
    </xf>
    <xf numFmtId="0" fontId="83" fillId="2" borderId="156" xfId="0" applyFont="1" applyFill="1" applyBorder="1" applyAlignment="1" applyProtection="1">
      <alignment horizontal="center"/>
      <protection locked="0"/>
    </xf>
    <xf numFmtId="0" fontId="83" fillId="2" borderId="19" xfId="0" applyFont="1" applyFill="1" applyBorder="1" applyAlignment="1" applyProtection="1">
      <alignment horizontal="center"/>
      <protection locked="0"/>
    </xf>
    <xf numFmtId="0" fontId="7" fillId="0" borderId="0" xfId="0" applyFont="1" applyFill="1" applyBorder="1" applyAlignment="1" applyProtection="1">
      <alignment horizontal="left" vertical="top"/>
      <protection locked="0"/>
    </xf>
    <xf numFmtId="0" fontId="48" fillId="0" borderId="0" xfId="0" applyFont="1" applyAlignment="1">
      <alignment horizontal="left" vertical="top"/>
    </xf>
    <xf numFmtId="0" fontId="17" fillId="0" borderId="0" xfId="0" applyFont="1" applyAlignment="1">
      <alignment horizontal="left" vertical="top"/>
    </xf>
    <xf numFmtId="0" fontId="83" fillId="2" borderId="13" xfId="0" applyFont="1" applyFill="1" applyBorder="1" applyAlignment="1" applyProtection="1">
      <alignment horizontal="center"/>
      <protection locked="0"/>
    </xf>
    <xf numFmtId="0" fontId="12" fillId="3" borderId="13" xfId="0" applyFont="1" applyFill="1" applyBorder="1" applyAlignment="1" applyProtection="1">
      <alignment horizontal="left" indent="1"/>
      <protection locked="0"/>
    </xf>
    <xf numFmtId="0" fontId="35" fillId="2" borderId="13" xfId="0" applyFont="1" applyFill="1" applyBorder="1" applyAlignment="1" applyProtection="1">
      <alignment horizontal="right" indent="1"/>
      <protection locked="0"/>
    </xf>
    <xf numFmtId="0" fontId="86" fillId="2" borderId="52" xfId="0" applyFont="1" applyFill="1" applyBorder="1" applyAlignment="1" applyProtection="1">
      <alignment horizontal="center" vertical="center" wrapText="1"/>
      <protection locked="0"/>
    </xf>
    <xf numFmtId="0" fontId="86" fillId="2" borderId="23" xfId="0" applyFont="1" applyFill="1" applyBorder="1" applyAlignment="1" applyProtection="1">
      <alignment horizontal="center" vertical="center" wrapText="1"/>
      <protection locked="0"/>
    </xf>
    <xf numFmtId="0" fontId="83" fillId="2" borderId="52" xfId="0" applyFont="1" applyFill="1" applyBorder="1" applyAlignment="1" applyProtection="1">
      <alignment horizontal="center"/>
      <protection locked="0"/>
    </xf>
    <xf numFmtId="0" fontId="83" fillId="2" borderId="23" xfId="0" applyFont="1" applyFill="1" applyBorder="1" applyAlignment="1" applyProtection="1">
      <alignment horizontal="center"/>
      <protection locked="0"/>
    </xf>
    <xf numFmtId="0" fontId="83" fillId="2" borderId="12" xfId="0" applyFont="1" applyFill="1" applyBorder="1" applyAlignment="1" applyProtection="1">
      <alignment horizontal="center"/>
      <protection locked="0"/>
    </xf>
    <xf numFmtId="0" fontId="83" fillId="2" borderId="0" xfId="0" applyFont="1" applyFill="1" applyBorder="1" applyAlignment="1" applyProtection="1">
      <alignment horizontal="center"/>
      <protection locked="0"/>
    </xf>
    <xf numFmtId="3" fontId="5" fillId="3" borderId="39" xfId="0" applyNumberFormat="1" applyFont="1" applyFill="1" applyBorder="1" applyAlignment="1" applyProtection="1">
      <alignment horizontal="left"/>
      <protection locked="0"/>
    </xf>
    <xf numFmtId="3" fontId="5" fillId="3" borderId="40" xfId="0" applyNumberFormat="1" applyFont="1" applyFill="1" applyBorder="1" applyAlignment="1" applyProtection="1">
      <alignment horizontal="left"/>
      <protection locked="0"/>
    </xf>
    <xf numFmtId="3" fontId="5" fillId="3" borderId="37" xfId="0" applyNumberFormat="1" applyFont="1" applyFill="1" applyBorder="1" applyAlignment="1" applyProtection="1">
      <alignment horizontal="left"/>
      <protection locked="0"/>
    </xf>
    <xf numFmtId="0" fontId="83" fillId="2" borderId="37" xfId="0" applyFont="1" applyFill="1" applyBorder="1" applyAlignment="1" applyProtection="1">
      <alignment horizontal="center"/>
      <protection locked="0"/>
    </xf>
    <xf numFmtId="0" fontId="17" fillId="0" borderId="0" xfId="0" applyFont="1" applyFill="1" applyBorder="1" applyAlignment="1" applyProtection="1">
      <alignment horizontal="justify" vertical="top" wrapText="1"/>
      <protection locked="0"/>
    </xf>
    <xf numFmtId="0" fontId="18" fillId="0" borderId="0" xfId="0" applyFont="1" applyFill="1" applyBorder="1" applyAlignment="1" applyProtection="1">
      <alignment horizontal="justify" vertical="top" wrapText="1"/>
      <protection locked="0"/>
    </xf>
    <xf numFmtId="0" fontId="86" fillId="2" borderId="21" xfId="0" applyFont="1" applyFill="1" applyBorder="1" applyAlignment="1" applyProtection="1">
      <alignment horizontal="center" vertical="center"/>
      <protection locked="0"/>
    </xf>
    <xf numFmtId="0" fontId="86" fillId="2" borderId="45" xfId="0" applyFont="1" applyFill="1" applyBorder="1" applyAlignment="1" applyProtection="1">
      <alignment horizontal="center" vertical="center"/>
      <protection locked="0"/>
    </xf>
    <xf numFmtId="0" fontId="35" fillId="2" borderId="39" xfId="0" applyFont="1" applyFill="1" applyBorder="1" applyAlignment="1" applyProtection="1">
      <alignment horizontal="center"/>
      <protection locked="0"/>
    </xf>
    <xf numFmtId="0" fontId="35" fillId="2" borderId="37" xfId="0" applyFont="1" applyFill="1" applyBorder="1" applyAlignment="1" applyProtection="1">
      <alignment horizontal="center"/>
      <protection locked="0"/>
    </xf>
    <xf numFmtId="0" fontId="24" fillId="0" borderId="0" xfId="3" applyFont="1" applyFill="1" applyBorder="1" applyAlignment="1" applyProtection="1">
      <alignment horizontal="left" vertical="center" wrapText="1"/>
      <protection locked="0"/>
    </xf>
    <xf numFmtId="0" fontId="86" fillId="2" borderId="13" xfId="0" applyFont="1" applyFill="1" applyBorder="1" applyAlignment="1" applyProtection="1">
      <alignment horizontal="right" indent="1"/>
      <protection locked="0"/>
    </xf>
    <xf numFmtId="0" fontId="86" fillId="2" borderId="13" xfId="0" applyNumberFormat="1" applyFont="1" applyFill="1" applyBorder="1" applyAlignment="1" applyProtection="1">
      <alignment horizontal="center" vertical="center" wrapText="1"/>
      <protection locked="0"/>
    </xf>
    <xf numFmtId="0" fontId="5" fillId="3" borderId="13" xfId="1" applyNumberFormat="1" applyFont="1" applyFill="1" applyBorder="1" applyAlignment="1" applyProtection="1">
      <alignment horizontal="left" wrapText="1" indent="1"/>
      <protection locked="0"/>
    </xf>
    <xf numFmtId="0" fontId="86" fillId="2" borderId="13" xfId="0" applyFont="1" applyFill="1" applyBorder="1" applyAlignment="1" applyProtection="1">
      <alignment horizontal="left"/>
      <protection locked="0"/>
    </xf>
    <xf numFmtId="0" fontId="86" fillId="4" borderId="13" xfId="0" applyFont="1" applyFill="1" applyBorder="1" applyAlignment="1" applyProtection="1">
      <alignment horizontal="left"/>
      <protection locked="0"/>
    </xf>
    <xf numFmtId="0" fontId="86" fillId="2" borderId="21" xfId="0" applyNumberFormat="1" applyFont="1" applyFill="1" applyBorder="1" applyAlignment="1" applyProtection="1">
      <alignment horizontal="center" vertical="center" wrapText="1"/>
      <protection locked="0"/>
    </xf>
    <xf numFmtId="0" fontId="86" fillId="2" borderId="45" xfId="0" applyNumberFormat="1" applyFont="1" applyFill="1" applyBorder="1" applyAlignment="1" applyProtection="1">
      <alignment horizontal="center" vertical="center" wrapText="1"/>
      <protection locked="0"/>
    </xf>
    <xf numFmtId="0" fontId="86" fillId="2" borderId="39" xfId="0" applyFont="1" applyFill="1" applyBorder="1" applyAlignment="1" applyProtection="1">
      <alignment horizontal="center" vertical="center" wrapText="1"/>
      <protection locked="0"/>
    </xf>
    <xf numFmtId="0" fontId="86" fillId="2" borderId="37" xfId="0" applyFont="1" applyFill="1" applyBorder="1" applyAlignment="1" applyProtection="1">
      <alignment horizontal="center" vertical="center" wrapText="1"/>
      <protection locked="0"/>
    </xf>
    <xf numFmtId="0" fontId="86" fillId="2" borderId="52" xfId="0" applyNumberFormat="1"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horizontal="center" vertical="center" wrapText="1"/>
      <protection locked="0"/>
    </xf>
    <xf numFmtId="0" fontId="86" fillId="2" borderId="53" xfId="0" applyNumberFormat="1" applyFont="1" applyFill="1" applyBorder="1" applyAlignment="1" applyProtection="1">
      <alignment horizontal="center" vertical="center" wrapText="1"/>
      <protection locked="0"/>
    </xf>
    <xf numFmtId="0" fontId="86" fillId="2" borderId="54" xfId="0" applyNumberFormat="1" applyFont="1" applyFill="1" applyBorder="1" applyAlignment="1" applyProtection="1">
      <alignment horizontal="center" vertical="center" wrapText="1"/>
      <protection locked="0"/>
    </xf>
    <xf numFmtId="0" fontId="86" fillId="2" borderId="55" xfId="0" applyNumberFormat="1" applyFont="1" applyFill="1" applyBorder="1" applyAlignment="1" applyProtection="1">
      <alignment horizontal="center" vertical="center" wrapText="1"/>
      <protection locked="0"/>
    </xf>
    <xf numFmtId="0" fontId="86" fillId="2" borderId="56" xfId="0" applyNumberFormat="1" applyFont="1" applyFill="1" applyBorder="1" applyAlignment="1" applyProtection="1">
      <alignment horizontal="center" vertical="center" wrapText="1"/>
      <protection locked="0"/>
    </xf>
    <xf numFmtId="0" fontId="86" fillId="4" borderId="13" xfId="0" applyFont="1" applyFill="1" applyBorder="1" applyAlignment="1" applyProtection="1">
      <alignment horizontal="right" indent="1"/>
      <protection locked="0"/>
    </xf>
    <xf numFmtId="0" fontId="86" fillId="2" borderId="13" xfId="0" applyFont="1" applyFill="1" applyBorder="1" applyAlignment="1" applyProtection="1">
      <alignment horizontal="center"/>
    </xf>
    <xf numFmtId="0" fontId="89" fillId="2" borderId="13" xfId="0" applyFont="1" applyFill="1" applyBorder="1" applyAlignment="1" applyProtection="1">
      <alignment horizontal="center" vertical="center"/>
    </xf>
    <xf numFmtId="0" fontId="86" fillId="2" borderId="13" xfId="0" applyFont="1" applyFill="1" applyBorder="1" applyAlignment="1" applyProtection="1">
      <alignment horizontal="center" vertical="center"/>
      <protection locked="0"/>
    </xf>
    <xf numFmtId="0" fontId="86" fillId="6" borderId="13"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wrapText="1"/>
      <protection locked="0"/>
    </xf>
    <xf numFmtId="0" fontId="86" fillId="4" borderId="13" xfId="0" applyFont="1" applyFill="1" applyBorder="1" applyAlignment="1" applyProtection="1">
      <alignment horizontal="center" vertical="center"/>
      <protection locked="0"/>
    </xf>
    <xf numFmtId="0" fontId="89" fillId="2" borderId="13" xfId="0" applyFont="1" applyFill="1" applyBorder="1" applyAlignment="1" applyProtection="1">
      <alignment horizontal="center"/>
    </xf>
    <xf numFmtId="0" fontId="23" fillId="3" borderId="13" xfId="0" applyFont="1" applyFill="1" applyBorder="1" applyAlignment="1">
      <alignment horizontal="left" indent="1"/>
    </xf>
    <xf numFmtId="0" fontId="86" fillId="2" borderId="13" xfId="0" applyFont="1" applyFill="1" applyBorder="1" applyAlignment="1">
      <alignment horizontal="center" vertical="center" wrapText="1"/>
    </xf>
    <xf numFmtId="0" fontId="86" fillId="2" borderId="13" xfId="0" applyFont="1" applyFill="1" applyBorder="1" applyAlignment="1">
      <alignment horizontal="center" vertical="center"/>
    </xf>
    <xf numFmtId="0" fontId="83" fillId="2" borderId="90" xfId="0" applyFont="1" applyFill="1" applyBorder="1" applyAlignment="1">
      <alignment horizontal="center"/>
    </xf>
    <xf numFmtId="0" fontId="83" fillId="2" borderId="59" xfId="0" applyFont="1" applyFill="1" applyBorder="1" applyAlignment="1">
      <alignment horizontal="center"/>
    </xf>
    <xf numFmtId="0" fontId="83" fillId="2" borderId="60" xfId="0" applyFont="1" applyFill="1" applyBorder="1" applyAlignment="1">
      <alignment horizontal="center"/>
    </xf>
    <xf numFmtId="0" fontId="83" fillId="2" borderId="158" xfId="0" applyFont="1" applyFill="1" applyBorder="1" applyAlignment="1">
      <alignment horizontal="center"/>
    </xf>
    <xf numFmtId="0" fontId="83" fillId="2" borderId="157" xfId="0" applyFont="1" applyFill="1" applyBorder="1" applyAlignment="1">
      <alignment horizontal="center"/>
    </xf>
    <xf numFmtId="0" fontId="83" fillId="2" borderId="63" xfId="0" applyFont="1" applyFill="1" applyBorder="1" applyAlignment="1">
      <alignment horizontal="center"/>
    </xf>
    <xf numFmtId="0" fontId="83" fillId="2" borderId="90" xfId="0" applyFont="1" applyFill="1" applyBorder="1" applyAlignment="1">
      <alignment horizontal="center" vertical="center" wrapText="1"/>
    </xf>
    <xf numFmtId="0" fontId="83" fillId="2" borderId="59" xfId="0" applyFont="1" applyFill="1" applyBorder="1" applyAlignment="1">
      <alignment horizontal="center" vertical="center" wrapText="1"/>
    </xf>
    <xf numFmtId="0" fontId="83" fillId="2" borderId="60" xfId="0" applyFont="1" applyFill="1" applyBorder="1" applyAlignment="1">
      <alignment horizontal="center" vertical="center" wrapText="1"/>
    </xf>
    <xf numFmtId="0" fontId="83" fillId="2" borderId="89"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89" xfId="0" applyFont="1" applyFill="1" applyBorder="1" applyAlignment="1">
      <alignment horizontal="center"/>
    </xf>
    <xf numFmtId="0" fontId="83" fillId="2" borderId="25" xfId="0" applyFont="1" applyFill="1" applyBorder="1" applyAlignment="1">
      <alignment horizontal="center"/>
    </xf>
    <xf numFmtId="0" fontId="7" fillId="3" borderId="1" xfId="0" applyFont="1" applyFill="1" applyBorder="1" applyAlignment="1">
      <alignment horizont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7" fillId="3" borderId="4" xfId="0" applyFont="1" applyFill="1" applyBorder="1" applyAlignment="1">
      <alignment horizontal="center"/>
    </xf>
    <xf numFmtId="0" fontId="7" fillId="3" borderId="0" xfId="0" applyFont="1" applyFill="1" applyBorder="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7" fillId="3" borderId="7" xfId="0" applyFont="1" applyFill="1" applyBorder="1" applyAlignment="1">
      <alignment horizontal="center"/>
    </xf>
    <xf numFmtId="0" fontId="7" fillId="3" borderId="8" xfId="0" applyFont="1" applyFill="1" applyBorder="1" applyAlignment="1">
      <alignment horizontal="center"/>
    </xf>
    <xf numFmtId="0" fontId="83" fillId="2" borderId="1"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35" fillId="2" borderId="35" xfId="0" applyFont="1" applyFill="1" applyBorder="1" applyAlignment="1" applyProtection="1">
      <alignment horizontal="center" vertical="center" wrapText="1"/>
      <protection locked="0"/>
    </xf>
    <xf numFmtId="0" fontId="35" fillId="2" borderId="36" xfId="0" applyFont="1" applyFill="1" applyBorder="1" applyAlignment="1" applyProtection="1">
      <alignment horizontal="center" vertical="center" wrapText="1"/>
      <protection locked="0"/>
    </xf>
    <xf numFmtId="0" fontId="35" fillId="2" borderId="26" xfId="0" applyFont="1" applyFill="1" applyBorder="1" applyAlignment="1" applyProtection="1">
      <alignment horizontal="center" vertical="center" wrapText="1"/>
      <protection locked="0"/>
    </xf>
    <xf numFmtId="0" fontId="35" fillId="2" borderId="43" xfId="0" applyFont="1" applyFill="1" applyBorder="1" applyAlignment="1" applyProtection="1">
      <alignment horizontal="center"/>
      <protection locked="0"/>
    </xf>
    <xf numFmtId="0" fontId="35" fillId="2" borderId="36" xfId="0" applyFont="1" applyFill="1" applyBorder="1" applyAlignment="1" applyProtection="1">
      <alignment horizontal="center"/>
      <protection locked="0"/>
    </xf>
    <xf numFmtId="0" fontId="35" fillId="2" borderId="26" xfId="0" applyFont="1" applyFill="1" applyBorder="1" applyAlignment="1" applyProtection="1">
      <alignment horizontal="center"/>
      <protection locked="0"/>
    </xf>
    <xf numFmtId="0" fontId="86" fillId="2" borderId="1" xfId="0" applyFont="1" applyFill="1" applyBorder="1" applyAlignment="1" applyProtection="1">
      <alignment horizontal="center" vertical="center" wrapText="1"/>
      <protection locked="0"/>
    </xf>
    <xf numFmtId="0" fontId="86" fillId="2" borderId="6" xfId="0" applyFont="1" applyFill="1" applyBorder="1" applyAlignment="1" applyProtection="1">
      <alignment horizontal="center" vertical="center" wrapText="1"/>
      <protection locked="0"/>
    </xf>
    <xf numFmtId="10" fontId="35" fillId="2" borderId="21" xfId="4" applyNumberFormat="1" applyFont="1" applyFill="1" applyBorder="1" applyAlignment="1" applyProtection="1">
      <alignment horizontal="center" vertical="center" wrapText="1"/>
    </xf>
    <xf numFmtId="10" fontId="35" fillId="2" borderId="70" xfId="4" applyNumberFormat="1" applyFont="1" applyFill="1" applyBorder="1" applyAlignment="1" applyProtection="1">
      <alignment horizontal="center" vertical="center" wrapText="1"/>
    </xf>
    <xf numFmtId="10" fontId="35" fillId="2" borderId="45" xfId="4"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protection locked="0"/>
    </xf>
    <xf numFmtId="0" fontId="35" fillId="2" borderId="13" xfId="0" applyFont="1" applyFill="1" applyBorder="1" applyAlignment="1" applyProtection="1">
      <alignment horizontal="center"/>
      <protection locked="0"/>
    </xf>
    <xf numFmtId="0" fontId="35" fillId="2" borderId="13" xfId="0" applyFont="1" applyFill="1" applyBorder="1" applyAlignment="1" applyProtection="1">
      <alignment horizontal="center" vertical="center"/>
      <protection locked="0"/>
    </xf>
    <xf numFmtId="166" fontId="35" fillId="2" borderId="30" xfId="4" applyNumberFormat="1" applyFont="1" applyFill="1" applyBorder="1" applyAlignment="1" applyProtection="1">
      <alignment horizontal="center" vertical="center" wrapText="1"/>
    </xf>
    <xf numFmtId="166" fontId="35" fillId="2" borderId="85" xfId="4" applyNumberFormat="1" applyFont="1" applyFill="1" applyBorder="1" applyAlignment="1" applyProtection="1">
      <alignment horizontal="center" vertical="center" wrapText="1"/>
    </xf>
    <xf numFmtId="166" fontId="35" fillId="2" borderId="16" xfId="4" applyNumberFormat="1"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protection locked="0"/>
    </xf>
    <xf numFmtId="0" fontId="86" fillId="2" borderId="54" xfId="0" applyFont="1" applyFill="1" applyBorder="1" applyAlignment="1" applyProtection="1">
      <alignment horizontal="center" vertical="center" wrapText="1"/>
      <protection locked="0"/>
    </xf>
    <xf numFmtId="0" fontId="86" fillId="2" borderId="44" xfId="0" applyFont="1" applyFill="1" applyBorder="1" applyAlignment="1" applyProtection="1">
      <alignment horizontal="center"/>
    </xf>
    <xf numFmtId="0" fontId="86" fillId="2" borderId="37" xfId="0" applyFont="1" applyFill="1" applyBorder="1" applyAlignment="1" applyProtection="1">
      <alignment horizontal="center"/>
    </xf>
    <xf numFmtId="0" fontId="86" fillId="2" borderId="39" xfId="0" applyFont="1" applyFill="1" applyBorder="1" applyAlignment="1" applyProtection="1">
      <alignment horizontal="center"/>
    </xf>
    <xf numFmtId="0" fontId="86" fillId="2" borderId="34" xfId="0" applyFont="1" applyFill="1" applyBorder="1" applyAlignment="1" applyProtection="1">
      <alignment horizontal="center"/>
    </xf>
    <xf numFmtId="0" fontId="86" fillId="2" borderId="32" xfId="0" applyFont="1" applyFill="1" applyBorder="1" applyAlignment="1" applyProtection="1">
      <alignment horizontal="center"/>
    </xf>
    <xf numFmtId="166" fontId="35" fillId="2" borderId="52" xfId="4" applyNumberFormat="1" applyFont="1" applyFill="1" applyBorder="1" applyAlignment="1" applyProtection="1">
      <alignment horizontal="center" vertical="center" wrapText="1"/>
    </xf>
    <xf numFmtId="166" fontId="35" fillId="2" borderId="12" xfId="4" applyNumberFormat="1" applyFont="1" applyFill="1" applyBorder="1" applyAlignment="1" applyProtection="1">
      <alignment horizontal="center" vertical="center" wrapText="1"/>
    </xf>
    <xf numFmtId="166" fontId="35" fillId="2" borderId="54" xfId="4" applyNumberFormat="1"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protection locked="0"/>
    </xf>
    <xf numFmtId="0" fontId="35" fillId="2" borderId="44" xfId="0" applyFont="1" applyFill="1" applyBorder="1" applyAlignment="1" applyProtection="1">
      <alignment horizontal="center" vertical="center" wrapText="1"/>
      <protection locked="0"/>
    </xf>
    <xf numFmtId="0" fontId="35" fillId="2" borderId="37" xfId="0" applyFont="1" applyFill="1" applyBorder="1" applyAlignment="1" applyProtection="1">
      <alignment horizontal="center" vertical="center" wrapText="1"/>
      <protection locked="0"/>
    </xf>
    <xf numFmtId="0" fontId="35" fillId="2" borderId="39" xfId="0" applyFont="1" applyFill="1" applyBorder="1" applyAlignment="1" applyProtection="1">
      <alignment horizontal="center" vertical="center" wrapText="1"/>
      <protection locked="0"/>
    </xf>
    <xf numFmtId="0" fontId="35" fillId="2" borderId="55" xfId="0" applyFont="1" applyFill="1" applyBorder="1" applyAlignment="1" applyProtection="1">
      <alignment horizontal="center" vertical="center"/>
      <protection locked="0"/>
    </xf>
    <xf numFmtId="0" fontId="35" fillId="2" borderId="56" xfId="0" applyFont="1" applyFill="1" applyBorder="1" applyAlignment="1" applyProtection="1">
      <alignment horizontal="center" vertical="center"/>
      <protection locked="0"/>
    </xf>
    <xf numFmtId="0" fontId="35" fillId="2" borderId="54" xfId="0" applyFont="1" applyFill="1" applyBorder="1" applyAlignment="1" applyProtection="1">
      <alignment horizontal="center" wrapText="1"/>
      <protection locked="0"/>
    </xf>
    <xf numFmtId="0" fontId="35" fillId="2" borderId="56" xfId="0" applyFont="1" applyFill="1" applyBorder="1" applyAlignment="1" applyProtection="1">
      <alignment horizontal="center" wrapText="1"/>
      <protection locked="0"/>
    </xf>
    <xf numFmtId="0" fontId="35" fillId="2" borderId="3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protection locked="0"/>
    </xf>
    <xf numFmtId="0" fontId="35" fillId="2" borderId="41"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wrapText="1"/>
      <protection locked="0"/>
    </xf>
    <xf numFmtId="0" fontId="86" fillId="2" borderId="10" xfId="0" applyFont="1" applyFill="1" applyBorder="1" applyAlignment="1" applyProtection="1">
      <alignment horizontal="center" wrapText="1"/>
      <protection locked="0"/>
    </xf>
    <xf numFmtId="0" fontId="86" fillId="2" borderId="11" xfId="0" applyFont="1" applyFill="1" applyBorder="1" applyAlignment="1" applyProtection="1">
      <alignment horizontal="center" wrapText="1"/>
      <protection locked="0"/>
    </xf>
    <xf numFmtId="0" fontId="86" fillId="2" borderId="9" xfId="0" applyFont="1" applyFill="1" applyBorder="1" applyAlignment="1" applyProtection="1">
      <alignment horizontal="center"/>
      <protection locked="0"/>
    </xf>
    <xf numFmtId="0" fontId="86" fillId="2" borderId="10" xfId="0" applyFont="1" applyFill="1" applyBorder="1" applyAlignment="1" applyProtection="1">
      <alignment horizontal="center"/>
      <protection locked="0"/>
    </xf>
    <xf numFmtId="0" fontId="86" fillId="2" borderId="11" xfId="0" applyFont="1" applyFill="1" applyBorder="1" applyAlignment="1" applyProtection="1">
      <alignment horizontal="center"/>
      <protection locked="0"/>
    </xf>
    <xf numFmtId="0" fontId="86" fillId="2" borderId="9" xfId="0" applyFont="1" applyFill="1" applyBorder="1" applyAlignment="1" applyProtection="1">
      <alignment horizontal="left" indent="1"/>
      <protection locked="0"/>
    </xf>
    <xf numFmtId="0" fontId="86" fillId="2" borderId="10" xfId="0" applyFont="1" applyFill="1" applyBorder="1" applyAlignment="1" applyProtection="1">
      <alignment horizontal="left" indent="1"/>
      <protection locked="0"/>
    </xf>
    <xf numFmtId="0" fontId="86" fillId="2" borderId="11" xfId="0" applyFont="1" applyFill="1" applyBorder="1" applyAlignment="1" applyProtection="1">
      <alignment horizontal="left" indent="1"/>
      <protection locked="0"/>
    </xf>
    <xf numFmtId="0" fontId="86" fillId="2" borderId="6" xfId="0" applyFont="1" applyFill="1" applyBorder="1" applyAlignment="1" applyProtection="1">
      <alignment horizontal="left" indent="1"/>
      <protection locked="0"/>
    </xf>
    <xf numFmtId="0" fontId="86" fillId="2" borderId="7" xfId="0" applyFont="1" applyFill="1" applyBorder="1" applyAlignment="1" applyProtection="1">
      <alignment horizontal="left" indent="1"/>
      <protection locked="0"/>
    </xf>
    <xf numFmtId="0" fontId="86" fillId="2" borderId="8" xfId="0" applyFont="1" applyFill="1" applyBorder="1" applyAlignment="1" applyProtection="1">
      <alignment horizontal="left" indent="1"/>
      <protection locked="0"/>
    </xf>
    <xf numFmtId="0" fontId="83" fillId="2" borderId="32" xfId="0" applyFont="1" applyFill="1" applyBorder="1" applyAlignment="1" applyProtection="1">
      <alignment horizontal="center"/>
      <protection locked="0"/>
    </xf>
    <xf numFmtId="0" fontId="86" fillId="2" borderId="39" xfId="0" applyFont="1" applyFill="1" applyBorder="1" applyAlignment="1" applyProtection="1">
      <alignment horizontal="left" indent="1"/>
      <protection locked="0"/>
    </xf>
    <xf numFmtId="0" fontId="86" fillId="2" borderId="40" xfId="0" applyFont="1" applyFill="1" applyBorder="1" applyAlignment="1" applyProtection="1">
      <alignment horizontal="left" indent="1"/>
      <protection locked="0"/>
    </xf>
    <xf numFmtId="0" fontId="86" fillId="2" borderId="37" xfId="0" applyFont="1" applyFill="1" applyBorder="1" applyAlignment="1" applyProtection="1">
      <alignment horizontal="left" indent="1"/>
      <protection locked="0"/>
    </xf>
    <xf numFmtId="0" fontId="86" fillId="2" borderId="21" xfId="0" applyFont="1" applyFill="1" applyBorder="1" applyAlignment="1" applyProtection="1">
      <alignment horizontal="center" vertical="center" wrapText="1"/>
      <protection locked="0"/>
    </xf>
    <xf numFmtId="0" fontId="86" fillId="2" borderId="15" xfId="0" applyFont="1" applyFill="1" applyBorder="1" applyAlignment="1" applyProtection="1">
      <alignment horizontal="center" vertical="center" wrapText="1"/>
      <protection locked="0"/>
    </xf>
    <xf numFmtId="0" fontId="86" fillId="2" borderId="70" xfId="0" applyFont="1" applyFill="1" applyBorder="1" applyAlignment="1" applyProtection="1">
      <alignment horizontal="center" vertical="center" wrapText="1"/>
      <protection locked="0"/>
    </xf>
    <xf numFmtId="0" fontId="35" fillId="2" borderId="31" xfId="0" applyFont="1" applyFill="1" applyBorder="1" applyAlignment="1" applyProtection="1">
      <alignment horizontal="center" vertical="center" wrapText="1"/>
      <protection locked="0"/>
    </xf>
    <xf numFmtId="0" fontId="35" fillId="2" borderId="34" xfId="0" applyFont="1" applyFill="1" applyBorder="1" applyAlignment="1" applyProtection="1">
      <alignment horizontal="center" vertical="center" wrapText="1"/>
      <protection locked="0"/>
    </xf>
    <xf numFmtId="0" fontId="35" fillId="2" borderId="28" xfId="0" applyFont="1" applyFill="1" applyBorder="1" applyAlignment="1" applyProtection="1">
      <alignment horizontal="center" vertical="center" wrapText="1"/>
      <protection locked="0"/>
    </xf>
    <xf numFmtId="0" fontId="35" fillId="2" borderId="81" xfId="0" applyFont="1" applyFill="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protection locked="0"/>
    </xf>
    <xf numFmtId="0" fontId="35" fillId="2" borderId="101" xfId="0"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35" fillId="2" borderId="83" xfId="0" applyFont="1" applyFill="1" applyBorder="1" applyAlignment="1" applyProtection="1">
      <alignment horizontal="center" vertical="center" wrapText="1"/>
      <protection locked="0"/>
    </xf>
    <xf numFmtId="0" fontId="90" fillId="2" borderId="28" xfId="0" applyFont="1" applyFill="1" applyBorder="1" applyAlignment="1" applyProtection="1">
      <alignment horizontal="center" vertical="center"/>
      <protection locked="0"/>
    </xf>
    <xf numFmtId="0" fontId="90" fillId="2" borderId="30" xfId="0" applyFont="1" applyFill="1" applyBorder="1" applyAlignment="1" applyProtection="1">
      <alignment horizontal="center" vertical="center"/>
      <protection locked="0"/>
    </xf>
    <xf numFmtId="0" fontId="86" fillId="2" borderId="4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86" fillId="2" borderId="38" xfId="0" applyFont="1" applyFill="1" applyBorder="1" applyAlignment="1" applyProtection="1">
      <alignment horizontal="center" vertical="center" wrapText="1"/>
      <protection locked="0"/>
    </xf>
    <xf numFmtId="0" fontId="86" fillId="2" borderId="35" xfId="0" applyFont="1" applyFill="1" applyBorder="1" applyAlignment="1" applyProtection="1">
      <alignment horizontal="center" vertical="center" wrapText="1"/>
      <protection locked="0"/>
    </xf>
    <xf numFmtId="0" fontId="86" fillId="2" borderId="36" xfId="0" applyFont="1" applyFill="1" applyBorder="1" applyAlignment="1" applyProtection="1">
      <alignment horizontal="center" vertical="center" wrapText="1"/>
      <protection locked="0"/>
    </xf>
    <xf numFmtId="0" fontId="86" fillId="2" borderId="26" xfId="0" applyFont="1" applyFill="1" applyBorder="1" applyAlignment="1" applyProtection="1">
      <alignment horizontal="center" vertical="center" wrapText="1"/>
      <protection locked="0"/>
    </xf>
    <xf numFmtId="0" fontId="86" fillId="2" borderId="31" xfId="0" applyFont="1" applyFill="1" applyBorder="1" applyAlignment="1" applyProtection="1">
      <alignment horizontal="center" vertical="center" wrapText="1"/>
      <protection locked="0"/>
    </xf>
    <xf numFmtId="0" fontId="86" fillId="2" borderId="28" xfId="0" applyFont="1" applyFill="1" applyBorder="1" applyAlignment="1" applyProtection="1">
      <alignment horizontal="center" vertical="center" wrapText="1"/>
      <protection locked="0"/>
    </xf>
    <xf numFmtId="0" fontId="86" fillId="2" borderId="30" xfId="0" applyFont="1" applyFill="1" applyBorder="1" applyAlignment="1" applyProtection="1">
      <alignment horizontal="center" vertical="center" wrapText="1"/>
      <protection locked="0"/>
    </xf>
    <xf numFmtId="0" fontId="86" fillId="2" borderId="40" xfId="0" applyFont="1" applyFill="1" applyBorder="1" applyAlignment="1" applyProtection="1">
      <alignment horizontal="center" vertical="center" wrapText="1"/>
      <protection locked="0"/>
    </xf>
    <xf numFmtId="0" fontId="90" fillId="2" borderId="33" xfId="0" applyFont="1" applyFill="1" applyBorder="1" applyAlignment="1" applyProtection="1">
      <alignment horizontal="center" vertical="center"/>
      <protection locked="0"/>
    </xf>
    <xf numFmtId="0" fontId="86" fillId="2" borderId="44" xfId="0" applyFont="1" applyFill="1" applyBorder="1" applyAlignment="1" applyProtection="1">
      <alignment horizontal="center" vertical="center" wrapText="1"/>
      <protection locked="0"/>
    </xf>
    <xf numFmtId="0" fontId="86" fillId="2" borderId="46" xfId="0" applyFont="1" applyFill="1" applyBorder="1" applyAlignment="1" applyProtection="1">
      <alignment horizontal="center" vertical="center" wrapText="1"/>
      <protection locked="0"/>
    </xf>
    <xf numFmtId="0" fontId="86" fillId="2" borderId="43" xfId="0" applyFont="1" applyFill="1" applyBorder="1" applyAlignment="1" applyProtection="1">
      <alignment horizontal="center" vertical="center" wrapText="1"/>
      <protection locked="0"/>
    </xf>
    <xf numFmtId="0" fontId="86" fillId="2" borderId="50" xfId="0" applyFont="1" applyFill="1" applyBorder="1" applyAlignment="1" applyProtection="1">
      <alignment horizontal="center" vertical="center" wrapText="1"/>
      <protection locked="0"/>
    </xf>
    <xf numFmtId="0" fontId="86" fillId="2" borderId="33" xfId="0" applyFont="1" applyFill="1" applyBorder="1" applyAlignment="1" applyProtection="1">
      <alignment horizontal="center" vertical="center" wrapText="1"/>
      <protection locked="0"/>
    </xf>
    <xf numFmtId="0" fontId="86" fillId="2" borderId="83"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3" xfId="0" applyFont="1" applyFill="1" applyBorder="1" applyAlignment="1" applyProtection="1">
      <alignment horizontal="center"/>
      <protection locked="0"/>
    </xf>
    <xf numFmtId="0" fontId="0" fillId="0" borderId="4" xfId="0"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0" fillId="0" borderId="5" xfId="0" applyFont="1" applyFill="1" applyBorder="1" applyAlignment="1" applyProtection="1">
      <alignment horizontal="center"/>
      <protection locked="0"/>
    </xf>
    <xf numFmtId="0" fontId="0" fillId="0" borderId="6" xfId="0" applyFont="1" applyFill="1" applyBorder="1" applyAlignment="1" applyProtection="1">
      <alignment horizontal="center"/>
      <protection locked="0"/>
    </xf>
    <xf numFmtId="0" fontId="0" fillId="0" borderId="7" xfId="0" applyFont="1" applyFill="1" applyBorder="1" applyAlignment="1" applyProtection="1">
      <alignment horizontal="center"/>
      <protection locked="0"/>
    </xf>
    <xf numFmtId="0" fontId="0" fillId="0" borderId="8" xfId="0" applyFont="1" applyFill="1" applyBorder="1" applyAlignment="1" applyProtection="1">
      <alignment horizontal="center"/>
      <protection locked="0"/>
    </xf>
    <xf numFmtId="0" fontId="0" fillId="0" borderId="1" xfId="0" applyFont="1"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4" xfId="0" applyFont="1" applyFill="1" applyBorder="1" applyAlignment="1">
      <alignment horizontal="center"/>
    </xf>
    <xf numFmtId="0" fontId="0" fillId="0" borderId="0" xfId="0" applyFont="1" applyFill="1" applyBorder="1" applyAlignment="1">
      <alignment horizontal="center"/>
    </xf>
    <xf numFmtId="0" fontId="0" fillId="0" borderId="5" xfId="0" applyFont="1" applyFill="1" applyBorder="1" applyAlignment="1">
      <alignment horizontal="center"/>
    </xf>
    <xf numFmtId="0" fontId="0" fillId="0" borderId="6" xfId="0" applyFont="1" applyFill="1" applyBorder="1" applyAlignment="1">
      <alignment horizontal="center"/>
    </xf>
    <xf numFmtId="0" fontId="0" fillId="0" borderId="7" xfId="0" applyFont="1" applyFill="1" applyBorder="1" applyAlignment="1">
      <alignment horizontal="center"/>
    </xf>
    <xf numFmtId="0" fontId="0" fillId="0" borderId="8" xfId="0" applyFont="1" applyFill="1" applyBorder="1" applyAlignment="1">
      <alignment horizontal="center"/>
    </xf>
    <xf numFmtId="10" fontId="6" fillId="0" borderId="39" xfId="4" applyNumberFormat="1" applyFont="1" applyFill="1" applyBorder="1" applyAlignment="1">
      <alignment horizontal="center"/>
    </xf>
    <xf numFmtId="10" fontId="6" fillId="0" borderId="37" xfId="4" applyNumberFormat="1" applyFont="1" applyFill="1" applyBorder="1" applyAlignment="1">
      <alignment horizontal="center"/>
    </xf>
    <xf numFmtId="0" fontId="35" fillId="2" borderId="39" xfId="0" applyFont="1" applyFill="1" applyBorder="1" applyAlignment="1">
      <alignment horizontal="center"/>
    </xf>
    <xf numFmtId="0" fontId="35" fillId="2" borderId="37" xfId="0" applyFont="1" applyFill="1" applyBorder="1" applyAlignment="1">
      <alignment horizontal="center"/>
    </xf>
    <xf numFmtId="10" fontId="35" fillId="2" borderId="39" xfId="4" applyNumberFormat="1" applyFont="1" applyFill="1" applyBorder="1" applyAlignment="1">
      <alignment horizontal="center"/>
    </xf>
    <xf numFmtId="10" fontId="35" fillId="2" borderId="37" xfId="4" applyNumberFormat="1" applyFont="1" applyFill="1" applyBorder="1" applyAlignment="1">
      <alignment horizontal="center"/>
    </xf>
    <xf numFmtId="0" fontId="6" fillId="0" borderId="39" xfId="0" applyFont="1" applyFill="1" applyBorder="1" applyAlignment="1">
      <alignment horizontal="center"/>
    </xf>
    <xf numFmtId="0" fontId="6" fillId="0" borderId="37" xfId="0" applyFont="1" applyFill="1" applyBorder="1" applyAlignment="1">
      <alignment horizontal="center"/>
    </xf>
    <xf numFmtId="0" fontId="35" fillId="2" borderId="35" xfId="0" applyFont="1" applyFill="1" applyBorder="1" applyAlignment="1">
      <alignment horizontal="center"/>
    </xf>
    <xf numFmtId="0" fontId="35" fillId="2" borderId="26" xfId="0" applyFont="1" applyFill="1" applyBorder="1" applyAlignment="1">
      <alignment horizontal="center"/>
    </xf>
    <xf numFmtId="0" fontId="35" fillId="2" borderId="35" xfId="0" applyFont="1" applyFill="1" applyBorder="1" applyAlignment="1">
      <alignment horizontal="center" vertical="center"/>
    </xf>
    <xf numFmtId="0" fontId="35" fillId="2" borderId="26" xfId="0" applyFont="1" applyFill="1" applyBorder="1" applyAlignment="1">
      <alignment horizontal="center" vertical="center"/>
    </xf>
    <xf numFmtId="0" fontId="35" fillId="2" borderId="43" xfId="0" applyFont="1" applyFill="1" applyBorder="1" applyAlignment="1">
      <alignment horizontal="center" vertical="center"/>
    </xf>
    <xf numFmtId="0" fontId="35" fillId="2" borderId="50" xfId="0" applyFont="1" applyFill="1" applyBorder="1" applyAlignment="1">
      <alignment horizontal="center" vertical="center"/>
    </xf>
    <xf numFmtId="0" fontId="35" fillId="2" borderId="1" xfId="0" applyFont="1" applyFill="1" applyBorder="1" applyAlignment="1">
      <alignment horizontal="center" vertical="center" wrapText="1"/>
    </xf>
    <xf numFmtId="0" fontId="35" fillId="2" borderId="57" xfId="0" applyFont="1" applyFill="1" applyBorder="1" applyAlignment="1">
      <alignment horizontal="center" vertical="center" wrapText="1"/>
    </xf>
    <xf numFmtId="0" fontId="35" fillId="2" borderId="43" xfId="0" applyFont="1" applyFill="1" applyBorder="1" applyAlignment="1">
      <alignment horizontal="center"/>
    </xf>
    <xf numFmtId="0" fontId="35" fillId="2" borderId="50" xfId="0" applyFont="1" applyFill="1" applyBorder="1" applyAlignment="1">
      <alignment horizontal="center"/>
    </xf>
    <xf numFmtId="0" fontId="12" fillId="3" borderId="1" xfId="0" applyFont="1" applyFill="1" applyBorder="1" applyAlignment="1">
      <alignment horizontal="center"/>
    </xf>
    <xf numFmtId="0" fontId="12" fillId="3" borderId="2" xfId="0" applyFont="1" applyFill="1" applyBorder="1" applyAlignment="1">
      <alignment horizontal="center"/>
    </xf>
    <xf numFmtId="0" fontId="12" fillId="3" borderId="3" xfId="0" applyFont="1" applyFill="1" applyBorder="1" applyAlignment="1">
      <alignment horizontal="center"/>
    </xf>
    <xf numFmtId="0" fontId="12" fillId="3" borderId="4" xfId="0" applyFont="1" applyFill="1" applyBorder="1" applyAlignment="1">
      <alignment horizontal="center"/>
    </xf>
    <xf numFmtId="0" fontId="12" fillId="3" borderId="0" xfId="0" applyFont="1" applyFill="1" applyBorder="1" applyAlignment="1">
      <alignment horizontal="center"/>
    </xf>
    <xf numFmtId="0" fontId="12" fillId="3" borderId="5" xfId="0" applyFont="1" applyFill="1" applyBorder="1" applyAlignment="1">
      <alignment horizontal="center"/>
    </xf>
    <xf numFmtId="0" fontId="12" fillId="3" borderId="6" xfId="0" applyFont="1" applyFill="1" applyBorder="1" applyAlignment="1">
      <alignment horizontal="center"/>
    </xf>
    <xf numFmtId="0" fontId="12" fillId="3" borderId="7" xfId="0" applyFont="1" applyFill="1" applyBorder="1" applyAlignment="1">
      <alignment horizontal="center"/>
    </xf>
    <xf numFmtId="0" fontId="12" fillId="3" borderId="8" xfId="0" applyFont="1" applyFill="1" applyBorder="1" applyAlignment="1">
      <alignment horizontal="center"/>
    </xf>
    <xf numFmtId="0" fontId="12" fillId="0" borderId="0" xfId="0" applyFont="1" applyFill="1" applyBorder="1" applyAlignment="1">
      <alignment horizontal="left" vertical="top"/>
    </xf>
    <xf numFmtId="0" fontId="86" fillId="2" borderId="24" xfId="0" applyFont="1" applyFill="1" applyBorder="1" applyAlignment="1">
      <alignment horizontal="center" vertical="center" wrapText="1"/>
    </xf>
    <xf numFmtId="0" fontId="86" fillId="2" borderId="92" xfId="0" applyFont="1" applyFill="1" applyBorder="1" applyAlignment="1">
      <alignment horizontal="center" vertical="center" wrapText="1"/>
    </xf>
    <xf numFmtId="0" fontId="86" fillId="2" borderId="25" xfId="0" applyFont="1" applyFill="1" applyBorder="1" applyAlignment="1">
      <alignment horizontal="center"/>
    </xf>
    <xf numFmtId="0" fontId="86" fillId="2" borderId="89" xfId="0" applyFont="1" applyFill="1" applyBorder="1" applyAlignment="1">
      <alignment horizontal="center"/>
    </xf>
    <xf numFmtId="0" fontId="86" fillId="2" borderId="131" xfId="0" applyFont="1" applyFill="1" applyBorder="1" applyAlignment="1">
      <alignment horizontal="center"/>
    </xf>
    <xf numFmtId="0" fontId="86" fillId="2" borderId="50" xfId="0" applyFont="1" applyFill="1" applyBorder="1" applyAlignment="1">
      <alignment horizontal="center"/>
    </xf>
    <xf numFmtId="0" fontId="86" fillId="2" borderId="43" xfId="0" applyFont="1" applyFill="1" applyBorder="1" applyAlignment="1">
      <alignment horizontal="center"/>
    </xf>
    <xf numFmtId="0" fontId="86" fillId="2" borderId="132" xfId="0" applyFont="1" applyFill="1" applyBorder="1" applyAlignment="1">
      <alignment horizontal="center"/>
    </xf>
    <xf numFmtId="0" fontId="86" fillId="2" borderId="25" xfId="0" applyFont="1" applyFill="1" applyBorder="1" applyAlignment="1">
      <alignment horizontal="center" vertical="center"/>
    </xf>
    <xf numFmtId="0" fontId="86" fillId="2" borderId="63" xfId="0" applyFont="1" applyFill="1" applyBorder="1" applyAlignment="1">
      <alignment horizontal="center" vertical="center"/>
    </xf>
    <xf numFmtId="0" fontId="86" fillId="2" borderId="89" xfId="0" applyFont="1" applyFill="1" applyBorder="1" applyAlignment="1">
      <alignment horizontal="center" vertical="center"/>
    </xf>
    <xf numFmtId="10" fontId="5" fillId="0" borderId="39" xfId="4" applyNumberFormat="1" applyFont="1" applyFill="1" applyBorder="1" applyAlignment="1">
      <alignment horizontal="center"/>
    </xf>
    <xf numFmtId="10" fontId="5" fillId="0" borderId="37" xfId="4" applyNumberFormat="1" applyFont="1" applyFill="1" applyBorder="1" applyAlignment="1">
      <alignment horizontal="center"/>
    </xf>
    <xf numFmtId="0" fontId="5" fillId="0" borderId="39" xfId="0" applyFont="1" applyFill="1" applyBorder="1" applyAlignment="1">
      <alignment horizontal="center"/>
    </xf>
    <xf numFmtId="0" fontId="5" fillId="0" borderId="37" xfId="0" applyFont="1" applyFill="1" applyBorder="1" applyAlignment="1">
      <alignment horizontal="center"/>
    </xf>
    <xf numFmtId="0" fontId="83" fillId="2" borderId="6" xfId="0" applyFont="1" applyFill="1" applyBorder="1" applyAlignment="1">
      <alignment horizontal="center"/>
    </xf>
    <xf numFmtId="0" fontId="83" fillId="2" borderId="7" xfId="0" applyFont="1" applyFill="1" applyBorder="1" applyAlignment="1">
      <alignment horizontal="center"/>
    </xf>
    <xf numFmtId="0" fontId="83" fillId="2" borderId="8" xfId="0" applyFont="1" applyFill="1" applyBorder="1" applyAlignment="1">
      <alignment horizontal="center"/>
    </xf>
    <xf numFmtId="0" fontId="35" fillId="2" borderId="58" xfId="0" applyFont="1" applyFill="1" applyBorder="1" applyAlignment="1">
      <alignment horizontal="center" vertical="center" wrapText="1"/>
    </xf>
    <xf numFmtId="0" fontId="35" fillId="2" borderId="64" xfId="0" applyFont="1" applyFill="1" applyBorder="1" applyAlignment="1">
      <alignment horizontal="center" vertical="center" wrapText="1"/>
    </xf>
    <xf numFmtId="0" fontId="35" fillId="2" borderId="20" xfId="0" applyFont="1" applyFill="1" applyBorder="1" applyAlignment="1">
      <alignment horizontal="center"/>
    </xf>
    <xf numFmtId="0" fontId="35" fillId="2" borderId="65" xfId="0" applyFont="1" applyFill="1" applyBorder="1" applyAlignment="1">
      <alignment horizontal="center"/>
    </xf>
    <xf numFmtId="0" fontId="35" fillId="2" borderId="76" xfId="0" applyFont="1" applyFill="1" applyBorder="1" applyAlignment="1">
      <alignment horizontal="center"/>
    </xf>
    <xf numFmtId="0" fontId="35" fillId="2" borderId="75" xfId="0" applyFont="1" applyFill="1" applyBorder="1" applyAlignment="1">
      <alignment horizontal="center"/>
    </xf>
    <xf numFmtId="0" fontId="35" fillId="2" borderId="20" xfId="0" applyFont="1" applyFill="1" applyBorder="1" applyAlignment="1">
      <alignment horizontal="center" vertical="center"/>
    </xf>
    <xf numFmtId="0" fontId="35" fillId="2" borderId="65" xfId="0" applyFont="1" applyFill="1" applyBorder="1" applyAlignment="1">
      <alignment horizontal="center" vertical="center"/>
    </xf>
    <xf numFmtId="0" fontId="86" fillId="2" borderId="47" xfId="0" applyFont="1" applyFill="1" applyBorder="1" applyAlignment="1">
      <alignment horizontal="center"/>
    </xf>
    <xf numFmtId="0" fontId="86" fillId="2" borderId="47" xfId="0" applyFont="1" applyFill="1" applyBorder="1" applyAlignment="1">
      <alignment horizontal="center" vertical="center"/>
    </xf>
    <xf numFmtId="0" fontId="86" fillId="2" borderId="20" xfId="0" applyFont="1" applyFill="1" applyBorder="1" applyAlignment="1">
      <alignment horizontal="center"/>
    </xf>
    <xf numFmtId="0" fontId="86" fillId="2" borderId="22" xfId="0" applyFont="1" applyFill="1" applyBorder="1" applyAlignment="1">
      <alignment horizontal="center" vertical="center" wrapText="1"/>
    </xf>
    <xf numFmtId="0" fontId="35" fillId="2" borderId="79" xfId="0" applyFont="1" applyFill="1" applyBorder="1" applyAlignment="1">
      <alignment horizontal="center" vertical="center" wrapText="1"/>
    </xf>
    <xf numFmtId="0" fontId="35" fillId="2" borderId="80" xfId="0" applyFont="1" applyFill="1" applyBorder="1" applyAlignment="1">
      <alignment horizontal="center" vertical="center" wrapText="1"/>
    </xf>
    <xf numFmtId="0" fontId="35" fillId="2" borderId="79" xfId="0" applyFont="1" applyFill="1" applyBorder="1" applyAlignment="1">
      <alignment horizontal="center" vertical="top" wrapText="1"/>
    </xf>
    <xf numFmtId="0" fontId="35" fillId="2" borderId="80" xfId="0" applyFont="1" applyFill="1" applyBorder="1" applyAlignment="1">
      <alignment horizontal="center" vertical="top" wrapText="1"/>
    </xf>
    <xf numFmtId="0" fontId="35" fillId="2" borderId="52" xfId="0" applyFont="1" applyFill="1" applyBorder="1" applyAlignment="1">
      <alignment horizontal="center" vertical="center" wrapText="1"/>
    </xf>
    <xf numFmtId="0" fontId="35" fillId="2" borderId="53" xfId="0" applyFont="1" applyFill="1" applyBorder="1" applyAlignment="1">
      <alignment horizontal="center" vertical="center" wrapText="1"/>
    </xf>
    <xf numFmtId="0" fontId="7" fillId="3" borderId="1" xfId="0" applyFont="1" applyFill="1" applyBorder="1" applyAlignment="1" applyProtection="1">
      <alignment horizontal="center"/>
      <protection locked="0"/>
    </xf>
    <xf numFmtId="0" fontId="7" fillId="3" borderId="2" xfId="0" applyFont="1" applyFill="1" applyBorder="1" applyAlignment="1" applyProtection="1">
      <alignment horizontal="center"/>
      <protection locked="0"/>
    </xf>
    <xf numFmtId="0" fontId="7" fillId="3" borderId="3" xfId="0" applyFont="1" applyFill="1" applyBorder="1" applyAlignment="1" applyProtection="1">
      <alignment horizontal="center"/>
      <protection locked="0"/>
    </xf>
    <xf numFmtId="0" fontId="7" fillId="3" borderId="4" xfId="0" applyFont="1" applyFill="1" applyBorder="1" applyAlignment="1" applyProtection="1">
      <alignment horizontal="center"/>
      <protection locked="0"/>
    </xf>
    <xf numFmtId="0" fontId="7" fillId="3" borderId="0" xfId="0" applyFont="1" applyFill="1" applyBorder="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6" xfId="0" applyFont="1" applyFill="1" applyBorder="1" applyAlignment="1" applyProtection="1">
      <alignment horizontal="center"/>
      <protection locked="0"/>
    </xf>
    <xf numFmtId="0" fontId="7" fillId="3" borderId="7" xfId="0" applyFont="1" applyFill="1" applyBorder="1" applyAlignment="1" applyProtection="1">
      <alignment horizontal="center"/>
      <protection locked="0"/>
    </xf>
    <xf numFmtId="0" fontId="7" fillId="3" borderId="8" xfId="0" applyFont="1" applyFill="1" applyBorder="1" applyAlignment="1" applyProtection="1">
      <alignment horizontal="center"/>
      <protection locked="0"/>
    </xf>
    <xf numFmtId="0" fontId="35" fillId="2" borderId="9" xfId="0" applyFont="1" applyFill="1" applyBorder="1" applyAlignment="1" applyProtection="1">
      <alignment horizontal="center"/>
      <protection locked="0"/>
    </xf>
    <xf numFmtId="0" fontId="35" fillId="2" borderId="10" xfId="0" applyFont="1" applyFill="1" applyBorder="1" applyAlignment="1" applyProtection="1">
      <alignment horizontal="center"/>
      <protection locked="0"/>
    </xf>
    <xf numFmtId="0" fontId="35" fillId="2" borderId="11" xfId="0" applyFont="1" applyFill="1" applyBorder="1" applyAlignment="1" applyProtection="1">
      <alignment horizontal="center"/>
      <protection locked="0"/>
    </xf>
    <xf numFmtId="0" fontId="86" fillId="2" borderId="9" xfId="0" applyFont="1" applyFill="1" applyBorder="1" applyAlignment="1" applyProtection="1">
      <alignment horizontal="center" vertical="center"/>
      <protection locked="0"/>
    </xf>
    <xf numFmtId="0" fontId="86" fillId="2" borderId="10" xfId="0" applyFont="1" applyFill="1" applyBorder="1" applyAlignment="1" applyProtection="1">
      <alignment horizontal="center" vertical="center"/>
      <protection locked="0"/>
    </xf>
    <xf numFmtId="0" fontId="86" fillId="2" borderId="11" xfId="0" applyFont="1" applyFill="1" applyBorder="1" applyAlignment="1" applyProtection="1">
      <alignment horizontal="center" vertical="center"/>
      <protection locked="0"/>
    </xf>
    <xf numFmtId="0" fontId="83" fillId="2" borderId="6" xfId="0" applyFont="1" applyFill="1" applyBorder="1" applyAlignment="1" applyProtection="1">
      <alignment horizontal="center"/>
      <protection locked="0"/>
    </xf>
    <xf numFmtId="0" fontId="83" fillId="2" borderId="7" xfId="0" applyFont="1" applyFill="1" applyBorder="1" applyAlignment="1" applyProtection="1">
      <alignment horizontal="center"/>
      <protection locked="0"/>
    </xf>
    <xf numFmtId="0" fontId="83" fillId="2" borderId="8" xfId="0" applyFont="1" applyFill="1" applyBorder="1" applyAlignment="1" applyProtection="1">
      <alignment horizontal="center"/>
      <protection locked="0"/>
    </xf>
    <xf numFmtId="0" fontId="83" fillId="2" borderId="6" xfId="0" applyFont="1" applyFill="1" applyBorder="1" applyAlignment="1" applyProtection="1">
      <alignment horizontal="center" vertical="center"/>
      <protection locked="0"/>
    </xf>
    <xf numFmtId="0" fontId="83" fillId="2" borderId="7" xfId="0" applyFont="1" applyFill="1" applyBorder="1" applyAlignment="1" applyProtection="1">
      <alignment horizontal="center" vertical="center"/>
      <protection locked="0"/>
    </xf>
    <xf numFmtId="0" fontId="83" fillId="2" borderId="8"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48" fillId="0" borderId="0" xfId="0" applyFont="1" applyFill="1" applyAlignment="1" applyProtection="1">
      <alignment horizontal="left" vertical="center" wrapText="1"/>
      <protection locked="0"/>
    </xf>
    <xf numFmtId="0" fontId="35" fillId="2" borderId="40" xfId="0"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5" fillId="2" borderId="45" xfId="0" applyFont="1" applyFill="1" applyBorder="1" applyAlignment="1" applyProtection="1">
      <alignment horizontal="center" vertical="center" wrapText="1"/>
      <protection locked="0"/>
    </xf>
    <xf numFmtId="0" fontId="83" fillId="2" borderId="13" xfId="0" applyFont="1" applyFill="1" applyBorder="1" applyAlignment="1" applyProtection="1">
      <alignment horizontal="center" vertical="center" wrapText="1"/>
      <protection locked="0"/>
    </xf>
    <xf numFmtId="0" fontId="83" fillId="2" borderId="21" xfId="0" applyFont="1" applyFill="1" applyBorder="1" applyAlignment="1" applyProtection="1">
      <alignment horizontal="center" vertical="center" wrapText="1"/>
      <protection locked="0"/>
    </xf>
    <xf numFmtId="0" fontId="83" fillId="2" borderId="45" xfId="0" applyFont="1" applyFill="1" applyBorder="1" applyAlignment="1" applyProtection="1">
      <alignment horizontal="center" vertical="center" wrapText="1"/>
      <protection locked="0"/>
    </xf>
    <xf numFmtId="0" fontId="0" fillId="7" borderId="1" xfId="0" applyFont="1" applyFill="1" applyBorder="1" applyAlignment="1">
      <alignment horizontal="center"/>
    </xf>
    <xf numFmtId="0" fontId="0" fillId="7" borderId="2" xfId="0" applyFont="1" applyFill="1" applyBorder="1" applyAlignment="1">
      <alignment horizontal="center"/>
    </xf>
    <xf numFmtId="0" fontId="0" fillId="7" borderId="3" xfId="0" applyFont="1" applyFill="1" applyBorder="1" applyAlignment="1">
      <alignment horizontal="center"/>
    </xf>
    <xf numFmtId="0" fontId="0" fillId="7" borderId="4" xfId="0" applyFont="1" applyFill="1" applyBorder="1" applyAlignment="1">
      <alignment horizontal="center"/>
    </xf>
    <xf numFmtId="0" fontId="0" fillId="7" borderId="0" xfId="0" applyFont="1" applyFill="1" applyBorder="1" applyAlignment="1">
      <alignment horizontal="center"/>
    </xf>
    <xf numFmtId="0" fontId="0" fillId="7" borderId="5" xfId="0" applyFont="1" applyFill="1" applyBorder="1" applyAlignment="1">
      <alignment horizontal="center"/>
    </xf>
    <xf numFmtId="0" fontId="0" fillId="7" borderId="6" xfId="0" applyFont="1" applyFill="1" applyBorder="1" applyAlignment="1">
      <alignment horizontal="center"/>
    </xf>
    <xf numFmtId="0" fontId="0" fillId="7" borderId="7" xfId="0" applyFont="1" applyFill="1" applyBorder="1" applyAlignment="1">
      <alignment horizontal="center"/>
    </xf>
    <xf numFmtId="0" fontId="0" fillId="7" borderId="8" xfId="0" applyFont="1" applyFill="1" applyBorder="1" applyAlignment="1">
      <alignment horizontal="center"/>
    </xf>
    <xf numFmtId="0" fontId="83" fillId="2" borderId="13" xfId="0" applyFont="1" applyFill="1" applyBorder="1" applyAlignment="1">
      <alignment horizontal="center" vertical="center" textRotation="90" wrapText="1"/>
    </xf>
    <xf numFmtId="0" fontId="83" fillId="2" borderId="21" xfId="0" applyFont="1" applyFill="1" applyBorder="1" applyAlignment="1">
      <alignment horizontal="center" vertical="center" textRotation="90" wrapText="1"/>
    </xf>
    <xf numFmtId="0" fontId="83" fillId="2" borderId="70" xfId="0" applyFont="1" applyFill="1" applyBorder="1" applyAlignment="1">
      <alignment horizontal="center" vertical="center" textRotation="90" wrapText="1"/>
    </xf>
    <xf numFmtId="0" fontId="83" fillId="2" borderId="45" xfId="0" applyFont="1" applyFill="1" applyBorder="1" applyAlignment="1">
      <alignment horizontal="center" vertical="center" textRotation="90" wrapText="1"/>
    </xf>
    <xf numFmtId="0" fontId="83" fillId="2" borderId="13" xfId="0" applyFont="1" applyFill="1" applyBorder="1" applyAlignment="1">
      <alignment horizontal="center" vertical="center" wrapText="1"/>
    </xf>
    <xf numFmtId="0" fontId="94" fillId="22" borderId="13" xfId="0" applyFont="1" applyFill="1" applyBorder="1" applyAlignment="1">
      <alignment horizontal="center" vertical="center" wrapText="1"/>
    </xf>
    <xf numFmtId="0" fontId="94" fillId="24" borderId="13" xfId="0" applyFont="1" applyFill="1" applyBorder="1" applyAlignment="1">
      <alignment horizontal="center" vertical="center" wrapText="1"/>
    </xf>
    <xf numFmtId="0" fontId="94" fillId="25" borderId="13" xfId="0" applyFont="1" applyFill="1" applyBorder="1" applyAlignment="1">
      <alignment horizontal="center" vertical="center" wrapText="1"/>
    </xf>
    <xf numFmtId="0" fontId="94" fillId="20" borderId="13" xfId="0" applyFont="1" applyFill="1" applyBorder="1" applyAlignment="1">
      <alignment horizontal="center" vertical="center" wrapText="1"/>
    </xf>
    <xf numFmtId="0" fontId="94" fillId="19" borderId="13" xfId="0" applyFont="1" applyFill="1" applyBorder="1" applyAlignment="1">
      <alignment horizontal="center" vertical="center" wrapText="1"/>
    </xf>
    <xf numFmtId="0" fontId="94" fillId="23" borderId="13" xfId="0" applyFont="1" applyFill="1" applyBorder="1" applyAlignment="1">
      <alignment horizontal="center" vertical="center" wrapText="1"/>
    </xf>
    <xf numFmtId="0" fontId="24" fillId="0" borderId="23" xfId="0" applyFont="1" applyFill="1" applyBorder="1" applyAlignment="1">
      <alignment horizontal="left" wrapText="1"/>
    </xf>
    <xf numFmtId="0" fontId="83" fillId="2" borderId="17" xfId="0" applyFont="1" applyFill="1" applyBorder="1" applyAlignment="1">
      <alignment horizontal="center" vertical="center"/>
    </xf>
    <xf numFmtId="0" fontId="83" fillId="2" borderId="18"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13" xfId="0" applyFont="1" applyFill="1" applyBorder="1" applyAlignment="1">
      <alignment horizontal="center" vertical="center"/>
    </xf>
    <xf numFmtId="0" fontId="86" fillId="2" borderId="13" xfId="2" applyFont="1" applyFill="1" applyBorder="1" applyAlignment="1">
      <alignment horizontal="center" vertical="center"/>
    </xf>
    <xf numFmtId="0" fontId="36" fillId="2" borderId="21" xfId="2" applyFont="1" applyFill="1" applyBorder="1" applyAlignment="1">
      <alignment horizontal="center" vertical="center"/>
    </xf>
    <xf numFmtId="0" fontId="36" fillId="2" borderId="45" xfId="2" applyFont="1" applyFill="1" applyBorder="1" applyAlignment="1">
      <alignment horizontal="center" vertical="center"/>
    </xf>
    <xf numFmtId="0" fontId="35" fillId="2" borderId="21" xfId="0" applyFont="1" applyFill="1" applyBorder="1" applyAlignment="1">
      <alignment horizontal="center" vertical="center" textRotation="180" wrapText="1"/>
    </xf>
    <xf numFmtId="0" fontId="35" fillId="2" borderId="70" xfId="0" applyFont="1" applyFill="1" applyBorder="1" applyAlignment="1">
      <alignment horizontal="center" vertical="center" textRotation="180" wrapText="1"/>
    </xf>
    <xf numFmtId="0" fontId="35" fillId="2" borderId="45" xfId="0" applyFont="1" applyFill="1" applyBorder="1" applyAlignment="1">
      <alignment horizontal="center" vertical="center" textRotation="180" wrapText="1"/>
    </xf>
    <xf numFmtId="0" fontId="83" fillId="4" borderId="39" xfId="0" applyFont="1" applyFill="1" applyBorder="1" applyAlignment="1">
      <alignment horizontal="center" vertical="center" wrapText="1"/>
    </xf>
    <xf numFmtId="0" fontId="83" fillId="4" borderId="37" xfId="0" applyFont="1" applyFill="1" applyBorder="1" applyAlignment="1">
      <alignment horizontal="center" vertical="center" wrapText="1"/>
    </xf>
    <xf numFmtId="0" fontId="86" fillId="4" borderId="21" xfId="0" applyFont="1" applyFill="1" applyBorder="1" applyAlignment="1">
      <alignment horizontal="center" vertical="center"/>
    </xf>
    <xf numFmtId="0" fontId="86" fillId="4" borderId="45" xfId="0" applyFont="1" applyFill="1" applyBorder="1" applyAlignment="1">
      <alignment horizontal="center" vertical="center"/>
    </xf>
    <xf numFmtId="0" fontId="83" fillId="2" borderId="6"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8" xfId="0" applyFont="1" applyFill="1" applyBorder="1" applyAlignment="1">
      <alignment horizontal="center" vertical="center"/>
    </xf>
    <xf numFmtId="0" fontId="86" fillId="4" borderId="13" xfId="0" applyFont="1" applyFill="1" applyBorder="1" applyAlignment="1">
      <alignment horizontal="center" vertical="center"/>
    </xf>
    <xf numFmtId="0" fontId="35" fillId="4" borderId="39" xfId="0" applyFont="1" applyFill="1" applyBorder="1" applyAlignment="1">
      <alignment horizontal="center" vertical="center"/>
    </xf>
    <xf numFmtId="0" fontId="35" fillId="4" borderId="40" xfId="0" applyFont="1" applyFill="1" applyBorder="1" applyAlignment="1">
      <alignment horizontal="center" vertical="center"/>
    </xf>
    <xf numFmtId="0" fontId="35" fillId="4" borderId="37" xfId="0" applyFont="1" applyFill="1" applyBorder="1" applyAlignment="1">
      <alignment horizontal="center" vertical="center"/>
    </xf>
    <xf numFmtId="0" fontId="35" fillId="4" borderId="13" xfId="0" applyFont="1" applyFill="1" applyBorder="1" applyAlignment="1">
      <alignment horizontal="center" vertical="center"/>
    </xf>
    <xf numFmtId="0" fontId="7" fillId="7" borderId="1" xfId="0" applyFont="1" applyFill="1" applyBorder="1" applyAlignment="1">
      <alignment horizontal="center"/>
    </xf>
    <xf numFmtId="0" fontId="7" fillId="7" borderId="2" xfId="0" applyFont="1" applyFill="1" applyBorder="1" applyAlignment="1">
      <alignment horizontal="center"/>
    </xf>
    <xf numFmtId="0" fontId="7" fillId="7" borderId="3" xfId="0" applyFont="1" applyFill="1" applyBorder="1" applyAlignment="1">
      <alignment horizontal="center"/>
    </xf>
    <xf numFmtId="0" fontId="7" fillId="7" borderId="4" xfId="0" applyFont="1" applyFill="1" applyBorder="1" applyAlignment="1">
      <alignment horizontal="center"/>
    </xf>
    <xf numFmtId="0" fontId="7" fillId="7" borderId="0" xfId="0" applyFont="1" applyFill="1" applyBorder="1" applyAlignment="1">
      <alignment horizontal="center"/>
    </xf>
    <xf numFmtId="0" fontId="7" fillId="7" borderId="5" xfId="0" applyFont="1" applyFill="1" applyBorder="1" applyAlignment="1">
      <alignment horizontal="center"/>
    </xf>
    <xf numFmtId="0" fontId="7" fillId="7" borderId="6" xfId="0" applyFont="1" applyFill="1" applyBorder="1" applyAlignment="1">
      <alignment horizontal="center"/>
    </xf>
    <xf numFmtId="0" fontId="7" fillId="7" borderId="7" xfId="0" applyFont="1" applyFill="1" applyBorder="1" applyAlignment="1">
      <alignment horizontal="center"/>
    </xf>
    <xf numFmtId="0" fontId="7" fillId="7" borderId="8" xfId="0" applyFont="1" applyFill="1" applyBorder="1" applyAlignment="1">
      <alignment horizontal="center"/>
    </xf>
    <xf numFmtId="0" fontId="92" fillId="4" borderId="145" xfId="0" applyFont="1" applyFill="1" applyBorder="1" applyAlignment="1">
      <alignment horizontal="left" vertical="center"/>
    </xf>
    <xf numFmtId="0" fontId="92" fillId="4" borderId="146" xfId="0" applyFont="1" applyFill="1" applyBorder="1" applyAlignment="1">
      <alignment horizontal="left" vertical="center"/>
    </xf>
    <xf numFmtId="0" fontId="92" fillId="4" borderId="147" xfId="0" applyFont="1" applyFill="1" applyBorder="1" applyAlignment="1">
      <alignment horizontal="left" vertical="center"/>
    </xf>
    <xf numFmtId="0" fontId="86" fillId="4" borderId="13" xfId="0" applyFont="1" applyFill="1" applyBorder="1" applyAlignment="1">
      <alignment horizontal="left" vertical="center"/>
    </xf>
    <xf numFmtId="0" fontId="98" fillId="2" borderId="21" xfId="0" applyFont="1" applyFill="1" applyBorder="1" applyAlignment="1">
      <alignment horizontal="left" vertical="center" wrapText="1" readingOrder="1"/>
    </xf>
    <xf numFmtId="0" fontId="98" fillId="2" borderId="70" xfId="0" applyFont="1" applyFill="1" applyBorder="1" applyAlignment="1">
      <alignment horizontal="left" vertical="center" wrapText="1" readingOrder="1"/>
    </xf>
    <xf numFmtId="0" fontId="98" fillId="2" borderId="45" xfId="0" applyFont="1" applyFill="1" applyBorder="1" applyAlignment="1">
      <alignment horizontal="left" vertical="center" wrapText="1" readingOrder="1"/>
    </xf>
    <xf numFmtId="0" fontId="98" fillId="2" borderId="21" xfId="0" applyFont="1" applyFill="1" applyBorder="1" applyAlignment="1">
      <alignment horizontal="center" vertical="center" wrapText="1" readingOrder="1"/>
    </xf>
    <xf numFmtId="0" fontId="98" fillId="2" borderId="70" xfId="0" applyFont="1" applyFill="1" applyBorder="1" applyAlignment="1">
      <alignment horizontal="center" vertical="center" wrapText="1" readingOrder="1"/>
    </xf>
    <xf numFmtId="0" fontId="98" fillId="2" borderId="45" xfId="0" applyFont="1" applyFill="1" applyBorder="1" applyAlignment="1">
      <alignment horizontal="center" vertical="center" wrapText="1" readingOrder="1"/>
    </xf>
    <xf numFmtId="0" fontId="83" fillId="2" borderId="39" xfId="0" applyFont="1" applyFill="1" applyBorder="1" applyAlignment="1">
      <alignment horizontal="center"/>
    </xf>
    <xf numFmtId="0" fontId="83" fillId="2" borderId="40" xfId="0" applyFont="1" applyFill="1" applyBorder="1" applyAlignment="1">
      <alignment horizontal="center"/>
    </xf>
    <xf numFmtId="0" fontId="83" fillId="2" borderId="37" xfId="0" applyFont="1" applyFill="1" applyBorder="1" applyAlignment="1">
      <alignment horizontal="center"/>
    </xf>
    <xf numFmtId="0" fontId="36" fillId="3" borderId="52" xfId="0" applyFont="1" applyFill="1" applyBorder="1" applyAlignment="1">
      <alignment horizontal="center"/>
    </xf>
    <xf numFmtId="0" fontId="36" fillId="3" borderId="23" xfId="0" applyFont="1" applyFill="1" applyBorder="1" applyAlignment="1">
      <alignment horizontal="center"/>
    </xf>
    <xf numFmtId="0" fontId="36" fillId="3" borderId="53" xfId="0" applyFont="1" applyFill="1" applyBorder="1" applyAlignment="1">
      <alignment horizontal="center"/>
    </xf>
    <xf numFmtId="0" fontId="36" fillId="3" borderId="12" xfId="0" applyFont="1" applyFill="1" applyBorder="1" applyAlignment="1">
      <alignment horizontal="center"/>
    </xf>
    <xf numFmtId="0" fontId="36" fillId="3" borderId="0" xfId="0" applyFont="1" applyFill="1" applyBorder="1" applyAlignment="1">
      <alignment horizontal="center"/>
    </xf>
    <xf numFmtId="0" fontId="36" fillId="3" borderId="68" xfId="0" applyFont="1" applyFill="1" applyBorder="1" applyAlignment="1">
      <alignment horizontal="center"/>
    </xf>
    <xf numFmtId="0" fontId="36" fillId="3" borderId="54" xfId="0" applyFont="1" applyFill="1" applyBorder="1" applyAlignment="1">
      <alignment horizontal="center"/>
    </xf>
    <xf numFmtId="0" fontId="36" fillId="3" borderId="55" xfId="0" applyFont="1" applyFill="1" applyBorder="1" applyAlignment="1">
      <alignment horizontal="center"/>
    </xf>
    <xf numFmtId="0" fontId="36" fillId="3" borderId="56" xfId="0" applyFont="1" applyFill="1" applyBorder="1" applyAlignment="1">
      <alignment horizontal="center"/>
    </xf>
    <xf numFmtId="0" fontId="98" fillId="2" borderId="13" xfId="0" applyFont="1" applyFill="1" applyBorder="1" applyAlignment="1">
      <alignment horizontal="center" vertical="center" wrapText="1" readingOrder="1"/>
    </xf>
    <xf numFmtId="0" fontId="83" fillId="2" borderId="4" xfId="0" applyFont="1" applyFill="1" applyBorder="1" applyAlignment="1">
      <alignment horizontal="center"/>
    </xf>
    <xf numFmtId="0" fontId="83" fillId="2" borderId="0" xfId="0" applyFont="1" applyFill="1" applyBorder="1" applyAlignment="1">
      <alignment horizontal="center"/>
    </xf>
    <xf numFmtId="0" fontId="63" fillId="3" borderId="21" xfId="0" applyFont="1" applyFill="1" applyBorder="1" applyAlignment="1">
      <alignment horizontal="left" vertical="center" wrapText="1" indent="1" readingOrder="1"/>
    </xf>
    <xf numFmtId="0" fontId="63" fillId="3" borderId="70" xfId="0" applyFont="1" applyFill="1" applyBorder="1" applyAlignment="1">
      <alignment horizontal="left" vertical="center" wrapText="1" indent="1" readingOrder="1"/>
    </xf>
    <xf numFmtId="0" fontId="63" fillId="3" borderId="45" xfId="0" applyFont="1" applyFill="1" applyBorder="1" applyAlignment="1">
      <alignment horizontal="left" vertical="center" wrapText="1" indent="1" readingOrder="1"/>
    </xf>
    <xf numFmtId="0" fontId="63" fillId="3" borderId="21" xfId="0" applyFont="1" applyFill="1" applyBorder="1" applyAlignment="1">
      <alignment horizontal="left" vertical="center" wrapText="1" readingOrder="1"/>
    </xf>
    <xf numFmtId="0" fontId="63" fillId="3" borderId="70" xfId="0" applyFont="1" applyFill="1" applyBorder="1" applyAlignment="1">
      <alignment horizontal="left" vertical="center" wrapText="1" readingOrder="1"/>
    </xf>
    <xf numFmtId="0" fontId="63" fillId="3" borderId="45" xfId="0" applyFont="1" applyFill="1" applyBorder="1" applyAlignment="1">
      <alignment horizontal="left" vertical="center" wrapText="1" readingOrder="1"/>
    </xf>
    <xf numFmtId="0" fontId="63" fillId="3" borderId="21" xfId="0" applyFont="1" applyFill="1" applyBorder="1" applyAlignment="1">
      <alignment vertical="center" wrapText="1" readingOrder="1"/>
    </xf>
    <xf numFmtId="0" fontId="63" fillId="3" borderId="45" xfId="0" applyFont="1" applyFill="1" applyBorder="1" applyAlignment="1">
      <alignment vertical="center" wrapText="1" readingOrder="1"/>
    </xf>
    <xf numFmtId="0" fontId="63" fillId="3" borderId="21" xfId="0" applyFont="1" applyFill="1" applyBorder="1" applyAlignment="1">
      <alignment horizontal="center" vertical="center" wrapText="1" readingOrder="1"/>
    </xf>
    <xf numFmtId="0" fontId="63" fillId="3" borderId="70" xfId="0" applyFont="1" applyFill="1" applyBorder="1" applyAlignment="1">
      <alignment horizontal="center" vertical="center" wrapText="1" readingOrder="1"/>
    </xf>
    <xf numFmtId="0" fontId="63" fillId="3" borderId="45" xfId="0" applyFont="1" applyFill="1" applyBorder="1" applyAlignment="1">
      <alignment horizontal="center" vertical="center" wrapText="1" readingOrder="1"/>
    </xf>
    <xf numFmtId="0" fontId="119" fillId="2" borderId="21" xfId="0" applyFont="1" applyFill="1" applyBorder="1" applyAlignment="1">
      <alignment horizontal="center" vertical="center" textRotation="90" wrapText="1" readingOrder="1"/>
    </xf>
    <xf numFmtId="0" fontId="119" fillId="2" borderId="70" xfId="0" applyFont="1" applyFill="1" applyBorder="1" applyAlignment="1">
      <alignment horizontal="center" vertical="center" textRotation="90" wrapText="1" readingOrder="1"/>
    </xf>
    <xf numFmtId="0" fontId="119" fillId="2" borderId="45" xfId="0" applyFont="1" applyFill="1" applyBorder="1" applyAlignment="1">
      <alignment horizontal="center" vertical="center" textRotation="90" wrapText="1" readingOrder="1"/>
    </xf>
    <xf numFmtId="0" fontId="66" fillId="3" borderId="21" xfId="0" applyFont="1" applyFill="1" applyBorder="1" applyAlignment="1">
      <alignment horizontal="left" vertical="center" wrapText="1" indent="1" readingOrder="1"/>
    </xf>
    <xf numFmtId="0" fontId="63" fillId="3" borderId="70" xfId="0" applyFont="1" applyFill="1" applyBorder="1" applyAlignment="1">
      <alignment vertical="center" wrapText="1" readingOrder="1"/>
    </xf>
    <xf numFmtId="0" fontId="7" fillId="7" borderId="1" xfId="0" applyFont="1" applyFill="1" applyBorder="1" applyAlignment="1" applyProtection="1">
      <alignment horizontal="center"/>
      <protection locked="0"/>
    </xf>
    <xf numFmtId="0" fontId="7" fillId="7" borderId="2" xfId="0" applyFont="1" applyFill="1" applyBorder="1" applyAlignment="1" applyProtection="1">
      <alignment horizontal="center"/>
      <protection locked="0"/>
    </xf>
    <xf numFmtId="0" fontId="7" fillId="7" borderId="4" xfId="0" applyFont="1" applyFill="1" applyBorder="1" applyAlignment="1" applyProtection="1">
      <alignment horizontal="center"/>
      <protection locked="0"/>
    </xf>
    <xf numFmtId="0" fontId="7" fillId="7" borderId="0" xfId="0" applyFont="1" applyFill="1" applyBorder="1" applyAlignment="1" applyProtection="1">
      <alignment horizontal="center"/>
      <protection locked="0"/>
    </xf>
    <xf numFmtId="0" fontId="7" fillId="7" borderId="6" xfId="0" applyFont="1" applyFill="1" applyBorder="1" applyAlignment="1" applyProtection="1">
      <alignment horizontal="center"/>
      <protection locked="0"/>
    </xf>
    <xf numFmtId="0" fontId="7" fillId="7" borderId="7" xfId="0" applyFont="1" applyFill="1" applyBorder="1" applyAlignment="1" applyProtection="1">
      <alignment horizontal="center"/>
      <protection locked="0"/>
    </xf>
    <xf numFmtId="0" fontId="98" fillId="2" borderId="39" xfId="0" applyFont="1" applyFill="1" applyBorder="1" applyAlignment="1" applyProtection="1">
      <alignment horizontal="right" vertical="center" wrapText="1" readingOrder="1"/>
      <protection locked="0"/>
    </xf>
    <xf numFmtId="0" fontId="98" fillId="2" borderId="37" xfId="0" applyFont="1" applyFill="1" applyBorder="1" applyAlignment="1" applyProtection="1">
      <alignment horizontal="right" vertical="center" wrapText="1" readingOrder="1"/>
      <protection locked="0"/>
    </xf>
    <xf numFmtId="0" fontId="83" fillId="2" borderId="4" xfId="0" applyFont="1" applyFill="1" applyBorder="1" applyAlignment="1" applyProtection="1">
      <alignment horizontal="center"/>
      <protection locked="0"/>
    </xf>
    <xf numFmtId="0" fontId="101" fillId="2" borderId="13" xfId="0" applyFont="1" applyFill="1" applyBorder="1" applyAlignment="1" applyProtection="1">
      <alignment horizontal="center" vertical="center" wrapText="1" readingOrder="1"/>
      <protection locked="0"/>
    </xf>
    <xf numFmtId="0" fontId="7" fillId="3" borderId="52" xfId="0" applyFont="1" applyFill="1" applyBorder="1" applyAlignment="1" applyProtection="1">
      <alignment horizontal="center"/>
      <protection locked="0"/>
    </xf>
    <xf numFmtId="0" fontId="7" fillId="3" borderId="23" xfId="0" applyFont="1" applyFill="1" applyBorder="1" applyAlignment="1" applyProtection="1">
      <alignment horizontal="center"/>
      <protection locked="0"/>
    </xf>
    <xf numFmtId="0" fontId="7" fillId="3" borderId="53" xfId="0" applyFont="1" applyFill="1" applyBorder="1" applyAlignment="1" applyProtection="1">
      <alignment horizontal="center"/>
      <protection locked="0"/>
    </xf>
    <xf numFmtId="0" fontId="7" fillId="3" borderId="12" xfId="0" applyFont="1" applyFill="1" applyBorder="1" applyAlignment="1" applyProtection="1">
      <alignment horizontal="center"/>
      <protection locked="0"/>
    </xf>
    <xf numFmtId="0" fontId="7" fillId="3" borderId="68" xfId="0" applyFont="1" applyFill="1" applyBorder="1" applyAlignment="1" applyProtection="1">
      <alignment horizontal="center"/>
      <protection locked="0"/>
    </xf>
    <xf numFmtId="0" fontId="7" fillId="3" borderId="54" xfId="0" applyFont="1" applyFill="1" applyBorder="1" applyAlignment="1" applyProtection="1">
      <alignment horizontal="center"/>
      <protection locked="0"/>
    </xf>
    <xf numFmtId="0" fontId="7" fillId="3" borderId="55" xfId="0" applyFont="1" applyFill="1" applyBorder="1" applyAlignment="1" applyProtection="1">
      <alignment horizontal="center"/>
      <protection locked="0"/>
    </xf>
    <xf numFmtId="0" fontId="7" fillId="3" borderId="56" xfId="0" applyFont="1" applyFill="1" applyBorder="1" applyAlignment="1" applyProtection="1">
      <alignment horizontal="center"/>
      <protection locked="0"/>
    </xf>
    <xf numFmtId="0" fontId="103" fillId="3" borderId="13" xfId="0" applyFont="1" applyFill="1" applyBorder="1" applyAlignment="1" applyProtection="1">
      <alignment horizontal="center" vertical="center" wrapText="1" readingOrder="1"/>
      <protection locked="0"/>
    </xf>
    <xf numFmtId="0" fontId="8" fillId="0" borderId="13" xfId="0" applyFont="1" applyFill="1" applyBorder="1" applyAlignment="1">
      <alignment horizontal="center" vertical="top" wrapText="1"/>
    </xf>
    <xf numFmtId="0" fontId="35" fillId="2" borderId="23" xfId="0" applyFont="1" applyFill="1" applyBorder="1" applyAlignment="1">
      <alignment horizontal="right" vertical="top"/>
    </xf>
    <xf numFmtId="0" fontId="101" fillId="2" borderId="13" xfId="0" applyFont="1" applyFill="1" applyBorder="1" applyAlignment="1">
      <alignment horizontal="center" vertical="center" wrapText="1" readingOrder="1"/>
    </xf>
    <xf numFmtId="0" fontId="101" fillId="2" borderId="13" xfId="0" applyFont="1" applyFill="1" applyBorder="1" applyAlignment="1">
      <alignment horizontal="left" vertical="center" wrapText="1" readingOrder="1"/>
    </xf>
    <xf numFmtId="171" fontId="125" fillId="2" borderId="13" xfId="0" applyNumberFormat="1" applyFont="1" applyFill="1" applyBorder="1" applyAlignment="1">
      <alignment horizontal="right" vertical="center" wrapText="1" readingOrder="1"/>
    </xf>
    <xf numFmtId="0" fontId="124" fillId="2" borderId="13" xfId="0" applyFont="1" applyFill="1" applyBorder="1" applyAlignment="1">
      <alignment horizontal="center" vertical="center" readingOrder="1"/>
    </xf>
    <xf numFmtId="171" fontId="125" fillId="2" borderId="13" xfId="0" applyNumberFormat="1" applyFont="1" applyFill="1" applyBorder="1" applyAlignment="1">
      <alignment horizontal="right" vertical="center" readingOrder="1"/>
    </xf>
    <xf numFmtId="0" fontId="101" fillId="2" borderId="39" xfId="0" applyFont="1" applyFill="1" applyBorder="1" applyAlignment="1" applyProtection="1">
      <alignment horizontal="center" vertical="center" wrapText="1" readingOrder="1"/>
      <protection locked="0"/>
    </xf>
    <xf numFmtId="0" fontId="101" fillId="2" borderId="37" xfId="0" applyFont="1" applyFill="1" applyBorder="1" applyAlignment="1" applyProtection="1">
      <alignment horizontal="center" vertical="center" wrapText="1" readingOrder="1"/>
      <protection locked="0"/>
    </xf>
    <xf numFmtId="0" fontId="101" fillId="2" borderId="21" xfId="0" applyFont="1" applyFill="1" applyBorder="1" applyAlignment="1" applyProtection="1">
      <alignment horizontal="center" vertical="center" wrapText="1" readingOrder="1"/>
      <protection locked="0"/>
    </xf>
    <xf numFmtId="0" fontId="101" fillId="2" borderId="45" xfId="0" applyFont="1" applyFill="1" applyBorder="1" applyAlignment="1" applyProtection="1">
      <alignment horizontal="center" vertical="center" wrapText="1" readingOrder="1"/>
      <protection locked="0"/>
    </xf>
    <xf numFmtId="0" fontId="66" fillId="3" borderId="13" xfId="0" applyFont="1" applyFill="1" applyBorder="1" applyAlignment="1">
      <alignment horizontal="left" vertical="center" wrapText="1" indent="1" readingOrder="1"/>
    </xf>
    <xf numFmtId="0" fontId="66" fillId="3" borderId="39" xfId="0" applyFont="1" applyFill="1" applyBorder="1" applyAlignment="1">
      <alignment horizontal="left" vertical="center" wrapText="1" indent="1" readingOrder="1"/>
    </xf>
    <xf numFmtId="0" fontId="106" fillId="2" borderId="13" xfId="0" applyFont="1" applyFill="1" applyBorder="1" applyAlignment="1">
      <alignment horizontal="center" vertical="center" wrapText="1" readingOrder="1"/>
    </xf>
    <xf numFmtId="0" fontId="105" fillId="2" borderId="13" xfId="0" applyFont="1" applyFill="1" applyBorder="1" applyAlignment="1">
      <alignment horizontal="center" vertical="center" wrapText="1" readingOrder="1"/>
    </xf>
    <xf numFmtId="0" fontId="105" fillId="2" borderId="13" xfId="0" applyFont="1" applyFill="1" applyBorder="1" applyAlignment="1" applyProtection="1">
      <alignment horizontal="center" readingOrder="1"/>
      <protection locked="0"/>
    </xf>
    <xf numFmtId="0" fontId="98" fillId="2" borderId="21" xfId="0" applyFont="1" applyFill="1" applyBorder="1" applyAlignment="1" applyProtection="1">
      <alignment horizontal="center" vertical="center" wrapText="1" readingOrder="1"/>
      <protection locked="0"/>
    </xf>
    <xf numFmtId="0" fontId="98" fillId="2" borderId="45" xfId="0" applyFont="1" applyFill="1" applyBorder="1" applyAlignment="1" applyProtection="1">
      <alignment horizontal="center" vertical="center" wrapText="1" readingOrder="1"/>
      <protection locked="0"/>
    </xf>
    <xf numFmtId="0" fontId="105" fillId="2" borderId="39" xfId="0" applyFont="1" applyFill="1" applyBorder="1" applyAlignment="1" applyProtection="1">
      <alignment horizontal="center" vertical="center" wrapText="1" readingOrder="1"/>
      <protection locked="0"/>
    </xf>
    <xf numFmtId="0" fontId="105" fillId="2" borderId="40" xfId="0" applyFont="1" applyFill="1" applyBorder="1" applyAlignment="1" applyProtection="1">
      <alignment horizontal="center" vertical="center" wrapText="1" readingOrder="1"/>
      <protection locked="0"/>
    </xf>
    <xf numFmtId="0" fontId="105" fillId="2" borderId="37" xfId="0" applyFont="1" applyFill="1" applyBorder="1" applyAlignment="1" applyProtection="1">
      <alignment horizontal="center" vertical="center" wrapText="1" readingOrder="1"/>
      <protection locked="0"/>
    </xf>
    <xf numFmtId="0" fontId="101" fillId="2" borderId="160" xfId="0" applyFont="1" applyFill="1" applyBorder="1" applyAlignment="1" applyProtection="1">
      <alignment horizontal="center" vertical="center" wrapText="1" readingOrder="1"/>
      <protection locked="0"/>
    </xf>
    <xf numFmtId="0" fontId="101" fillId="2" borderId="161" xfId="0" applyFont="1" applyFill="1" applyBorder="1" applyAlignment="1" applyProtection="1">
      <alignment horizontal="center" vertical="center" wrapText="1" readingOrder="1"/>
      <protection locked="0"/>
    </xf>
    <xf numFmtId="0" fontId="123" fillId="2" borderId="35" xfId="0" applyFont="1" applyFill="1" applyBorder="1" applyAlignment="1">
      <alignment horizontal="center"/>
    </xf>
    <xf numFmtId="0" fontId="123" fillId="2" borderId="36" xfId="0" applyFont="1" applyFill="1" applyBorder="1" applyAlignment="1">
      <alignment horizontal="center"/>
    </xf>
    <xf numFmtId="0" fontId="123" fillId="2" borderId="26" xfId="0" applyFont="1" applyFill="1" applyBorder="1" applyAlignment="1">
      <alignment horizontal="center"/>
    </xf>
    <xf numFmtId="0" fontId="123" fillId="2" borderId="41" xfId="0" applyFont="1" applyFill="1" applyBorder="1" applyAlignment="1">
      <alignment horizontal="center"/>
    </xf>
    <xf numFmtId="0" fontId="123" fillId="2" borderId="42" xfId="0" applyFont="1" applyFill="1" applyBorder="1" applyAlignment="1">
      <alignment horizontal="center"/>
    </xf>
    <xf numFmtId="0" fontId="123" fillId="2" borderId="38" xfId="0" applyFont="1" applyFill="1" applyBorder="1" applyAlignment="1">
      <alignment horizontal="center"/>
    </xf>
    <xf numFmtId="0" fontId="123" fillId="2" borderId="31" xfId="0" applyFont="1" applyFill="1" applyBorder="1" applyAlignment="1">
      <alignment horizontal="center"/>
    </xf>
    <xf numFmtId="0" fontId="123" fillId="2" borderId="13" xfId="0" applyFont="1" applyFill="1" applyBorder="1" applyAlignment="1">
      <alignment horizontal="center"/>
    </xf>
    <xf numFmtId="0" fontId="123" fillId="2" borderId="28" xfId="0" applyFont="1" applyFill="1" applyBorder="1" applyAlignment="1">
      <alignment horizontal="center"/>
    </xf>
    <xf numFmtId="0" fontId="123" fillId="2" borderId="39" xfId="0" applyFont="1" applyFill="1" applyBorder="1" applyAlignment="1">
      <alignment horizontal="center"/>
    </xf>
    <xf numFmtId="0" fontId="123" fillId="2" borderId="159" xfId="0" applyFont="1" applyFill="1" applyBorder="1" applyAlignment="1">
      <alignment horizontal="center"/>
    </xf>
    <xf numFmtId="0" fontId="123" fillId="2" borderId="50" xfId="0" applyFont="1" applyFill="1" applyBorder="1" applyAlignment="1">
      <alignment horizontal="center"/>
    </xf>
    <xf numFmtId="3" fontId="123" fillId="2" borderId="6" xfId="0" applyNumberFormat="1" applyFont="1" applyFill="1" applyBorder="1" applyAlignment="1">
      <alignment horizontal="center" wrapText="1"/>
    </xf>
    <xf numFmtId="3" fontId="123" fillId="2" borderId="7" xfId="0" applyNumberFormat="1" applyFont="1" applyFill="1" applyBorder="1" applyAlignment="1">
      <alignment horizontal="center" wrapText="1"/>
    </xf>
    <xf numFmtId="3" fontId="123" fillId="2" borderId="8" xfId="0" applyNumberFormat="1" applyFont="1" applyFill="1" applyBorder="1" applyAlignment="1">
      <alignment horizontal="center" wrapText="1"/>
    </xf>
    <xf numFmtId="0" fontId="123" fillId="2" borderId="6" xfId="0" applyFont="1" applyFill="1" applyBorder="1" applyAlignment="1">
      <alignment horizontal="center"/>
    </xf>
    <xf numFmtId="0" fontId="123" fillId="2" borderId="7" xfId="0" applyFont="1" applyFill="1" applyBorder="1" applyAlignment="1">
      <alignment horizontal="center"/>
    </xf>
    <xf numFmtId="0" fontId="123" fillId="2" borderId="8" xfId="0" applyFont="1" applyFill="1" applyBorder="1" applyAlignment="1">
      <alignment horizontal="center"/>
    </xf>
    <xf numFmtId="3" fontId="123" fillId="2" borderId="14" xfId="0" applyNumberFormat="1" applyFont="1" applyFill="1" applyBorder="1" applyAlignment="1">
      <alignment horizontal="center"/>
    </xf>
    <xf numFmtId="3" fontId="123" fillId="2" borderId="15" xfId="0" applyNumberFormat="1" applyFont="1" applyFill="1" applyBorder="1" applyAlignment="1">
      <alignment horizontal="center"/>
    </xf>
    <xf numFmtId="3" fontId="123" fillId="2" borderId="16" xfId="0" applyNumberFormat="1" applyFont="1" applyFill="1" applyBorder="1" applyAlignment="1">
      <alignment horizontal="center"/>
    </xf>
    <xf numFmtId="3" fontId="123" fillId="2" borderId="6" xfId="0" applyNumberFormat="1" applyFont="1" applyFill="1" applyBorder="1" applyAlignment="1">
      <alignment horizontal="center"/>
    </xf>
    <xf numFmtId="3" fontId="123" fillId="2" borderId="7" xfId="0" applyNumberFormat="1" applyFont="1" applyFill="1" applyBorder="1" applyAlignment="1">
      <alignment horizontal="center"/>
    </xf>
    <xf numFmtId="3" fontId="123" fillId="2" borderId="8" xfId="0" applyNumberFormat="1" applyFont="1" applyFill="1" applyBorder="1" applyAlignment="1">
      <alignment horizontal="center"/>
    </xf>
    <xf numFmtId="0" fontId="8" fillId="0" borderId="52" xfId="0" applyFont="1" applyFill="1" applyBorder="1" applyAlignment="1">
      <alignment horizontal="center" vertical="top" wrapText="1"/>
    </xf>
    <xf numFmtId="0" fontId="8" fillId="0" borderId="23" xfId="0" applyFont="1" applyFill="1" applyBorder="1" applyAlignment="1">
      <alignment horizontal="center" vertical="top" wrapText="1"/>
    </xf>
    <xf numFmtId="0" fontId="8" fillId="0" borderId="53" xfId="0" applyFont="1" applyFill="1" applyBorder="1" applyAlignment="1">
      <alignment horizontal="center" vertical="top" wrapText="1"/>
    </xf>
    <xf numFmtId="0" fontId="8" fillId="0" borderId="12" xfId="0" applyFont="1" applyFill="1" applyBorder="1" applyAlignment="1">
      <alignment horizontal="center" vertical="top" wrapText="1"/>
    </xf>
    <xf numFmtId="0" fontId="8" fillId="0" borderId="0" xfId="0" applyFont="1" applyFill="1" applyBorder="1" applyAlignment="1">
      <alignment horizontal="center" vertical="top" wrapText="1"/>
    </xf>
    <xf numFmtId="0" fontId="8" fillId="0" borderId="68" xfId="0" applyFont="1" applyFill="1" applyBorder="1" applyAlignment="1">
      <alignment horizontal="center" vertical="top" wrapText="1"/>
    </xf>
    <xf numFmtId="0" fontId="8" fillId="0" borderId="54" xfId="0" applyFont="1" applyFill="1" applyBorder="1" applyAlignment="1">
      <alignment horizontal="center" vertical="top" wrapText="1"/>
    </xf>
    <xf numFmtId="0" fontId="8" fillId="0" borderId="55" xfId="0" applyFont="1" applyFill="1" applyBorder="1" applyAlignment="1">
      <alignment horizontal="center" vertical="top" wrapText="1"/>
    </xf>
    <xf numFmtId="0" fontId="8" fillId="0" borderId="56" xfId="0" applyFont="1" applyFill="1" applyBorder="1" applyAlignment="1">
      <alignment horizontal="center" vertical="top" wrapText="1"/>
    </xf>
    <xf numFmtId="0" fontId="0" fillId="3" borderId="1"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83" fillId="2" borderId="9" xfId="0" applyFont="1" applyFill="1" applyBorder="1" applyAlignment="1" applyProtection="1">
      <alignment horizontal="center" vertical="center"/>
      <protection locked="0"/>
    </xf>
    <xf numFmtId="0" fontId="83" fillId="2" borderId="10" xfId="0" applyFont="1" applyFill="1" applyBorder="1" applyAlignment="1" applyProtection="1">
      <alignment horizontal="center" vertical="center"/>
      <protection locked="0"/>
    </xf>
    <xf numFmtId="0" fontId="83" fillId="2" borderId="11" xfId="0" applyFont="1" applyFill="1" applyBorder="1" applyAlignment="1" applyProtection="1">
      <alignment horizontal="center" vertical="center"/>
      <protection locked="0"/>
    </xf>
    <xf numFmtId="0" fontId="86" fillId="4" borderId="13" xfId="0" applyFont="1" applyFill="1" applyBorder="1" applyAlignment="1" applyProtection="1">
      <alignment horizontal="center" vertical="center" wrapText="1" indent="2"/>
      <protection locked="0"/>
    </xf>
    <xf numFmtId="0" fontId="86" fillId="4" borderId="13" xfId="0" applyFont="1" applyFill="1" applyBorder="1" applyAlignment="1" applyProtection="1">
      <alignment horizontal="center" vertical="top" wrapText="1"/>
      <protection locked="0"/>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0"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69" fillId="0" borderId="0" xfId="0" applyFont="1" applyBorder="1" applyAlignment="1">
      <alignment horizontal="left"/>
    </xf>
    <xf numFmtId="0" fontId="83"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83" fillId="2" borderId="11" xfId="0" applyFont="1" applyFill="1" applyBorder="1" applyAlignment="1">
      <alignment horizontal="center" vertical="center"/>
    </xf>
    <xf numFmtId="0" fontId="83" fillId="4" borderId="13" xfId="0" applyFont="1" applyFill="1" applyBorder="1" applyAlignment="1">
      <alignment horizontal="center" vertical="center"/>
    </xf>
    <xf numFmtId="0" fontId="86" fillId="4" borderId="13" xfId="0" applyFont="1" applyFill="1" applyBorder="1" applyAlignment="1">
      <alignment horizontal="center" vertical="center" wrapText="1" indent="2"/>
    </xf>
    <xf numFmtId="0" fontId="86" fillId="4" borderId="13" xfId="0" applyFont="1" applyFill="1" applyBorder="1" applyAlignment="1">
      <alignment horizontal="center" vertical="center" wrapText="1"/>
    </xf>
    <xf numFmtId="0" fontId="86" fillId="4" borderId="13" xfId="0" applyFont="1" applyFill="1" applyBorder="1" applyAlignment="1">
      <alignment horizontal="center" vertical="top" wrapText="1"/>
    </xf>
    <xf numFmtId="0" fontId="0" fillId="7" borderId="1" xfId="0" applyFill="1" applyBorder="1" applyAlignment="1">
      <alignment horizontal="center"/>
    </xf>
    <xf numFmtId="0" fontId="0" fillId="7" borderId="2" xfId="0"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0" fillId="7" borderId="0" xfId="0" applyFill="1" applyBorder="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86" fillId="4" borderId="13" xfId="0" applyFont="1" applyFill="1" applyBorder="1" applyAlignment="1">
      <alignment horizontal="left" vertical="top" wrapText="1" indent="1"/>
    </xf>
    <xf numFmtId="0" fontId="69" fillId="0" borderId="23" xfId="0" applyFont="1" applyBorder="1" applyAlignment="1">
      <alignment horizontal="left"/>
    </xf>
    <xf numFmtId="0" fontId="83" fillId="2" borderId="1" xfId="0" applyFont="1" applyFill="1" applyBorder="1" applyAlignment="1">
      <alignment horizontal="center"/>
    </xf>
    <xf numFmtId="0" fontId="83" fillId="2" borderId="2" xfId="0" applyFont="1" applyFill="1" applyBorder="1" applyAlignment="1">
      <alignment horizontal="center"/>
    </xf>
    <xf numFmtId="0" fontId="83" fillId="2" borderId="3" xfId="0" applyFont="1" applyFill="1" applyBorder="1" applyAlignment="1">
      <alignment horizontal="center"/>
    </xf>
    <xf numFmtId="0" fontId="0" fillId="3" borderId="52"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53"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0" xfId="0" applyFill="1" applyBorder="1" applyAlignment="1">
      <alignment horizontal="center" vertical="center" wrapText="1"/>
    </xf>
    <xf numFmtId="0" fontId="0" fillId="3" borderId="68" xfId="0" applyFill="1" applyBorder="1" applyAlignment="1">
      <alignment horizontal="center" vertical="center" wrapText="1"/>
    </xf>
    <xf numFmtId="0" fontId="0" fillId="3" borderId="54" xfId="0" applyFill="1" applyBorder="1" applyAlignment="1">
      <alignment horizontal="center" vertical="center" wrapText="1"/>
    </xf>
    <xf numFmtId="0" fontId="0" fillId="3" borderId="55" xfId="0" applyFill="1" applyBorder="1" applyAlignment="1">
      <alignment horizontal="center" vertical="center" wrapText="1"/>
    </xf>
    <xf numFmtId="0" fontId="0" fillId="3" borderId="56" xfId="0" applyFill="1" applyBorder="1" applyAlignment="1">
      <alignment horizontal="center" vertical="center" wrapText="1"/>
    </xf>
    <xf numFmtId="0" fontId="74" fillId="0" borderId="12" xfId="0" applyFont="1" applyBorder="1" applyAlignment="1">
      <alignment horizontal="center" vertical="center"/>
    </xf>
    <xf numFmtId="0" fontId="74" fillId="0" borderId="0" xfId="0" applyFont="1" applyBorder="1" applyAlignment="1">
      <alignment horizontal="center" vertical="center"/>
    </xf>
    <xf numFmtId="0" fontId="74" fillId="0" borderId="68" xfId="0" applyFont="1" applyBorder="1" applyAlignment="1">
      <alignment horizontal="center" vertical="center"/>
    </xf>
    <xf numFmtId="0" fontId="0" fillId="0" borderId="52" xfId="0" applyBorder="1" applyAlignment="1">
      <alignment horizontal="center"/>
    </xf>
    <xf numFmtId="0" fontId="0" fillId="0" borderId="23" xfId="0" applyBorder="1" applyAlignment="1">
      <alignment horizontal="center"/>
    </xf>
    <xf numFmtId="0" fontId="0" fillId="0" borderId="53"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68"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83" fillId="2" borderId="117" xfId="0" applyFont="1" applyFill="1" applyBorder="1" applyAlignment="1">
      <alignment horizontal="center"/>
    </xf>
    <xf numFmtId="0" fontId="109" fillId="3" borderId="13" xfId="10" applyFont="1" applyFill="1" applyBorder="1" applyAlignment="1" applyProtection="1">
      <alignment horizontal="center" vertical="center" textRotation="90" wrapText="1"/>
      <protection locked="0"/>
    </xf>
    <xf numFmtId="0" fontId="86" fillId="4" borderId="13" xfId="10" applyNumberFormat="1" applyFont="1" applyFill="1" applyBorder="1" applyAlignment="1">
      <alignment horizontal="center" vertical="center" wrapText="1"/>
    </xf>
    <xf numFmtId="0" fontId="86" fillId="4" borderId="13" xfId="10" applyNumberFormat="1" applyFont="1" applyFill="1" applyBorder="1" applyAlignment="1">
      <alignment horizontal="center" vertical="center"/>
    </xf>
    <xf numFmtId="0" fontId="109" fillId="3" borderId="168" xfId="10" applyFont="1" applyFill="1" applyBorder="1" applyAlignment="1" applyProtection="1">
      <alignment horizontal="center" vertical="center" textRotation="90" wrapText="1"/>
      <protection locked="0"/>
    </xf>
    <xf numFmtId="0" fontId="109" fillId="3" borderId="169" xfId="10" applyFont="1" applyFill="1" applyBorder="1" applyAlignment="1" applyProtection="1">
      <alignment horizontal="center" vertical="center" textRotation="90" wrapText="1"/>
      <protection locked="0"/>
    </xf>
    <xf numFmtId="0" fontId="109" fillId="3" borderId="163" xfId="10" applyFont="1" applyFill="1" applyBorder="1" applyAlignment="1" applyProtection="1">
      <alignment horizontal="center" vertical="center" textRotation="90" wrapText="1"/>
      <protection locked="0"/>
    </xf>
    <xf numFmtId="0" fontId="86" fillId="4" borderId="21" xfId="10" applyNumberFormat="1" applyFont="1" applyFill="1" applyBorder="1" applyAlignment="1">
      <alignment horizontal="center" vertical="center" wrapText="1"/>
    </xf>
    <xf numFmtId="0" fontId="109" fillId="3" borderId="3" xfId="10" applyFont="1" applyFill="1" applyBorder="1" applyAlignment="1" applyProtection="1">
      <alignment horizontal="center" vertical="center" textRotation="90" wrapText="1"/>
      <protection locked="0"/>
    </xf>
    <xf numFmtId="0" fontId="109" fillId="3" borderId="5" xfId="10" applyFont="1" applyFill="1" applyBorder="1" applyAlignment="1" applyProtection="1">
      <alignment horizontal="center" vertical="center" textRotation="90" wrapText="1"/>
      <protection locked="0"/>
    </xf>
    <xf numFmtId="0" fontId="110" fillId="3" borderId="52" xfId="0" applyFont="1" applyFill="1" applyBorder="1" applyAlignment="1">
      <alignment horizontal="center" vertical="center" wrapText="1"/>
    </xf>
    <xf numFmtId="0" fontId="110" fillId="3" borderId="23" xfId="0" applyFont="1" applyFill="1" applyBorder="1" applyAlignment="1">
      <alignment horizontal="center" vertical="center" wrapText="1"/>
    </xf>
    <xf numFmtId="0" fontId="110" fillId="3" borderId="53" xfId="0" applyFont="1" applyFill="1" applyBorder="1" applyAlignment="1">
      <alignment horizontal="center" vertical="center" wrapText="1"/>
    </xf>
    <xf numFmtId="0" fontId="110" fillId="3" borderId="12" xfId="0" applyFont="1" applyFill="1" applyBorder="1" applyAlignment="1">
      <alignment horizontal="center" vertical="center" wrapText="1"/>
    </xf>
    <xf numFmtId="0" fontId="110" fillId="3" borderId="0" xfId="0" applyFont="1" applyFill="1" applyBorder="1" applyAlignment="1">
      <alignment horizontal="center" vertical="center" wrapText="1"/>
    </xf>
    <xf numFmtId="0" fontId="110" fillId="3" borderId="68" xfId="0" applyFont="1" applyFill="1" applyBorder="1" applyAlignment="1">
      <alignment horizontal="center" vertical="center" wrapText="1"/>
    </xf>
    <xf numFmtId="0" fontId="110" fillId="3" borderId="54" xfId="0" applyFont="1" applyFill="1" applyBorder="1" applyAlignment="1">
      <alignment horizontal="center" vertical="center" wrapText="1"/>
    </xf>
    <xf numFmtId="0" fontId="110" fillId="3" borderId="55" xfId="0" applyFont="1" applyFill="1" applyBorder="1" applyAlignment="1">
      <alignment horizontal="center" vertical="center" wrapText="1"/>
    </xf>
    <xf numFmtId="0" fontId="110" fillId="3" borderId="56" xfId="0" applyFont="1" applyFill="1" applyBorder="1" applyAlignment="1">
      <alignment horizontal="center" vertical="center" wrapText="1"/>
    </xf>
    <xf numFmtId="0" fontId="76" fillId="0" borderId="0" xfId="0" applyFont="1" applyAlignment="1">
      <alignment horizontal="center" vertical="center"/>
    </xf>
    <xf numFmtId="0" fontId="31" fillId="3" borderId="1" xfId="0" applyFont="1" applyFill="1" applyBorder="1" applyAlignment="1">
      <alignment horizontal="center" vertical="center"/>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0"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7" fillId="3" borderId="52"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68"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56" xfId="0" applyFont="1" applyFill="1" applyBorder="1" applyAlignment="1">
      <alignment horizontal="center"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12" xfId="0" applyBorder="1" applyAlignment="1">
      <alignment horizontal="left" vertical="center" wrapText="1" indent="2"/>
    </xf>
    <xf numFmtId="0" fontId="0" fillId="0" borderId="0" xfId="0" applyBorder="1" applyAlignment="1">
      <alignment horizontal="left" vertical="center" wrapText="1" indent="2"/>
    </xf>
    <xf numFmtId="0" fontId="0" fillId="0" borderId="54" xfId="0" applyBorder="1" applyAlignment="1">
      <alignment horizontal="left" vertical="center" wrapText="1" indent="2"/>
    </xf>
    <xf numFmtId="0" fontId="0" fillId="0" borderId="55" xfId="0" applyBorder="1" applyAlignment="1">
      <alignment horizontal="left" vertical="center" wrapText="1" indent="2"/>
    </xf>
    <xf numFmtId="0" fontId="0" fillId="0" borderId="0" xfId="0" applyBorder="1" applyAlignment="1">
      <alignment horizontal="left" vertical="center" wrapText="1"/>
    </xf>
    <xf numFmtId="0" fontId="0" fillId="0" borderId="68" xfId="0" applyBorder="1" applyAlignment="1">
      <alignment horizontal="left" vertical="center" wrapText="1"/>
    </xf>
    <xf numFmtId="0" fontId="77" fillId="0" borderId="12" xfId="0" applyFont="1" applyBorder="1" applyAlignment="1">
      <alignment horizontal="center" vertical="center"/>
    </xf>
    <xf numFmtId="0" fontId="77" fillId="0" borderId="0" xfId="0" applyFont="1" applyBorder="1" applyAlignment="1">
      <alignment horizontal="center" vertical="center"/>
    </xf>
    <xf numFmtId="0" fontId="77" fillId="0" borderId="68" xfId="0" applyFont="1" applyBorder="1" applyAlignment="1">
      <alignment horizontal="center" vertical="center"/>
    </xf>
    <xf numFmtId="0" fontId="7" fillId="0" borderId="52" xfId="0" applyFont="1" applyBorder="1" applyAlignment="1">
      <alignment horizontal="left" vertical="center" indent="1"/>
    </xf>
    <xf numFmtId="0" fontId="7" fillId="0" borderId="23" xfId="0" applyFont="1" applyBorder="1" applyAlignment="1">
      <alignment horizontal="left" vertical="center" indent="1"/>
    </xf>
    <xf numFmtId="0" fontId="7" fillId="0" borderId="53" xfId="0" applyFont="1" applyBorder="1" applyAlignment="1">
      <alignment horizontal="left" vertical="center" indent="1"/>
    </xf>
    <xf numFmtId="0" fontId="7" fillId="0" borderId="0" xfId="0" applyFont="1" applyBorder="1" applyAlignment="1">
      <alignment horizontal="left" vertical="center"/>
    </xf>
    <xf numFmtId="0" fontId="7" fillId="0" borderId="68" xfId="0" applyFont="1" applyBorder="1" applyAlignment="1">
      <alignment horizontal="left" vertical="center"/>
    </xf>
    <xf numFmtId="0" fontId="7" fillId="0" borderId="0" xfId="0" applyFont="1" applyAlignment="1">
      <alignment horizontal="center" vertical="center"/>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12" xfId="0" applyFont="1" applyBorder="1" applyAlignment="1">
      <alignment horizontal="left" vertical="center" indent="2"/>
    </xf>
    <xf numFmtId="0" fontId="7" fillId="0" borderId="0" xfId="0" applyFont="1" applyBorder="1" applyAlignment="1">
      <alignment horizontal="left" vertical="center" indent="2"/>
    </xf>
    <xf numFmtId="0" fontId="7" fillId="0" borderId="12" xfId="0" applyFont="1" applyBorder="1" applyAlignment="1">
      <alignment horizontal="left" vertical="center" wrapText="1" indent="2"/>
    </xf>
    <xf numFmtId="0" fontId="7" fillId="0" borderId="0" xfId="0" applyFont="1" applyBorder="1" applyAlignment="1">
      <alignment horizontal="left" vertical="center" wrapText="1" indent="2"/>
    </xf>
    <xf numFmtId="0" fontId="7" fillId="0" borderId="5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53" xfId="0" applyFont="1" applyBorder="1" applyAlignment="1">
      <alignment horizontal="center" vertical="center" wrapText="1"/>
    </xf>
    <xf numFmtId="0" fontId="72" fillId="0" borderId="12" xfId="0" applyFont="1" applyBorder="1" applyAlignment="1">
      <alignment horizontal="left" vertical="center" indent="2"/>
    </xf>
    <xf numFmtId="0" fontId="72" fillId="0" borderId="0" xfId="0" applyFont="1" applyBorder="1" applyAlignment="1">
      <alignment horizontal="left" vertical="center" indent="2"/>
    </xf>
    <xf numFmtId="0" fontId="72" fillId="0" borderId="0" xfId="0" applyFont="1" applyBorder="1" applyAlignment="1">
      <alignment horizontal="left" vertical="center"/>
    </xf>
    <xf numFmtId="0" fontId="72" fillId="0" borderId="68" xfId="0" applyFont="1" applyBorder="1" applyAlignment="1">
      <alignment horizontal="left" vertical="center"/>
    </xf>
    <xf numFmtId="0" fontId="72" fillId="0" borderId="12" xfId="0" applyFont="1" applyBorder="1" applyAlignment="1">
      <alignment horizontal="left" vertical="center" wrapText="1" indent="1"/>
    </xf>
    <xf numFmtId="0" fontId="72" fillId="0" borderId="0" xfId="0" applyFont="1" applyBorder="1" applyAlignment="1">
      <alignment horizontal="left" vertical="center" wrapText="1" indent="1"/>
    </xf>
    <xf numFmtId="0" fontId="72" fillId="0" borderId="68" xfId="0" applyFont="1" applyBorder="1" applyAlignment="1">
      <alignment horizontal="left" vertical="center" wrapText="1" indent="1"/>
    </xf>
    <xf numFmtId="0" fontId="72" fillId="0" borderId="54" xfId="0" applyFont="1" applyBorder="1" applyAlignment="1">
      <alignment horizontal="left" vertical="center" wrapText="1" indent="1"/>
    </xf>
    <xf numFmtId="0" fontId="72" fillId="0" borderId="55" xfId="0" applyFont="1" applyBorder="1" applyAlignment="1">
      <alignment horizontal="left" vertical="center" wrapText="1" indent="1"/>
    </xf>
    <xf numFmtId="0" fontId="72" fillId="0" borderId="56" xfId="0" applyFont="1" applyBorder="1" applyAlignment="1">
      <alignment horizontal="left" vertical="center" wrapText="1" indent="1"/>
    </xf>
    <xf numFmtId="0" fontId="35" fillId="2" borderId="13" xfId="0" applyFont="1" applyFill="1" applyBorder="1" applyAlignment="1">
      <alignment horizontal="center" vertical="center"/>
    </xf>
    <xf numFmtId="0" fontId="0" fillId="3" borderId="0" xfId="0" applyFill="1" applyAlignment="1">
      <alignment horizontal="center"/>
    </xf>
    <xf numFmtId="0" fontId="35" fillId="2" borderId="13" xfId="0" applyFont="1" applyFill="1" applyBorder="1" applyAlignment="1">
      <alignment horizontal="center" vertical="center" wrapText="1"/>
    </xf>
    <xf numFmtId="0" fontId="26" fillId="3" borderId="1" xfId="0" applyFont="1" applyFill="1" applyBorder="1" applyAlignment="1">
      <alignment horizont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4" xfId="0" applyFont="1" applyFill="1" applyBorder="1" applyAlignment="1">
      <alignment horizontal="center"/>
    </xf>
    <xf numFmtId="0" fontId="26" fillId="3" borderId="0" xfId="0" applyFont="1" applyFill="1" applyBorder="1" applyAlignment="1">
      <alignment horizontal="center"/>
    </xf>
    <xf numFmtId="0" fontId="26" fillId="3" borderId="5" xfId="0" applyFont="1" applyFill="1" applyBorder="1" applyAlignment="1">
      <alignment horizontal="center"/>
    </xf>
    <xf numFmtId="0" fontId="26" fillId="3" borderId="6" xfId="0" applyFont="1" applyFill="1" applyBorder="1" applyAlignment="1">
      <alignment horizontal="center"/>
    </xf>
    <xf numFmtId="0" fontId="26" fillId="3" borderId="7" xfId="0" applyFont="1" applyFill="1" applyBorder="1" applyAlignment="1">
      <alignment horizontal="center"/>
    </xf>
    <xf numFmtId="0" fontId="26" fillId="3" borderId="8" xfId="0" applyFont="1" applyFill="1" applyBorder="1" applyAlignment="1">
      <alignment horizontal="center"/>
    </xf>
    <xf numFmtId="0" fontId="81" fillId="3" borderId="12"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68"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7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79" fillId="3" borderId="52" xfId="0" applyFont="1" applyFill="1" applyBorder="1" applyAlignment="1">
      <alignment horizontal="center" vertical="center" wrapText="1"/>
    </xf>
    <xf numFmtId="0" fontId="79" fillId="3" borderId="23" xfId="0" applyFont="1" applyFill="1" applyBorder="1" applyAlignment="1">
      <alignment horizontal="center" vertical="center" wrapText="1"/>
    </xf>
    <xf numFmtId="0" fontId="79" fillId="3" borderId="53" xfId="0" applyFont="1" applyFill="1" applyBorder="1" applyAlignment="1">
      <alignment horizontal="center" vertical="center" wrapText="1"/>
    </xf>
    <xf numFmtId="0" fontId="79" fillId="3" borderId="12" xfId="0" applyFont="1" applyFill="1" applyBorder="1" applyAlignment="1">
      <alignment horizontal="center" vertical="center" wrapText="1"/>
    </xf>
    <xf numFmtId="0" fontId="79" fillId="3" borderId="0" xfId="0" applyFont="1" applyFill="1" applyBorder="1" applyAlignment="1">
      <alignment horizontal="center" vertical="center" wrapText="1"/>
    </xf>
    <xf numFmtId="0" fontId="79" fillId="3" borderId="68" xfId="0" applyFont="1" applyFill="1" applyBorder="1" applyAlignment="1">
      <alignment horizontal="center" vertical="center" wrapText="1"/>
    </xf>
    <xf numFmtId="0" fontId="79" fillId="3" borderId="54" xfId="0" applyFont="1" applyFill="1" applyBorder="1" applyAlignment="1">
      <alignment horizontal="center" vertical="center" wrapText="1"/>
    </xf>
    <xf numFmtId="0" fontId="79" fillId="3" borderId="55" xfId="0" applyFont="1" applyFill="1" applyBorder="1" applyAlignment="1">
      <alignment horizontal="center" vertical="center" wrapText="1"/>
    </xf>
    <xf numFmtId="0" fontId="79" fillId="3" borderId="56" xfId="0" applyFont="1" applyFill="1" applyBorder="1" applyAlignment="1">
      <alignment horizontal="center" vertical="center" wrapText="1"/>
    </xf>
  </cellXfs>
  <cellStyles count="41">
    <cellStyle name="Comma 2" xfId="11"/>
    <cellStyle name="Hipervínculo" xfId="1" builtinId="8"/>
    <cellStyle name="Hipervínculo 2" xfId="7"/>
    <cellStyle name="Millares" xfId="6" builtinId="3"/>
    <cellStyle name="Millares [0]" xfId="5" builtinId="6"/>
    <cellStyle name="Millares [0] 2" xfId="28"/>
    <cellStyle name="Millares [0] 3" xfId="32"/>
    <cellStyle name="Millares 10" xfId="39"/>
    <cellStyle name="Millares 11" xfId="34"/>
    <cellStyle name="Millares 12" xfId="38"/>
    <cellStyle name="Millares 13" xfId="37"/>
    <cellStyle name="Millares 14" xfId="35"/>
    <cellStyle name="Millares 15" xfId="40"/>
    <cellStyle name="Millares 2" xfId="8"/>
    <cellStyle name="Millares 2 2" xfId="15"/>
    <cellStyle name="Millares 2 3" xfId="19"/>
    <cellStyle name="Millares 2 4" xfId="12"/>
    <cellStyle name="Millares 3" xfId="13"/>
    <cellStyle name="Millares 4" xfId="18"/>
    <cellStyle name="Millares 5" xfId="29"/>
    <cellStyle name="Millares 6" xfId="30"/>
    <cellStyle name="Millares 7" xfId="31"/>
    <cellStyle name="Millares 8" xfId="33"/>
    <cellStyle name="Millares 9" xfId="36"/>
    <cellStyle name="Neutral 2" xfId="23"/>
    <cellStyle name="Normal" xfId="0" builtinId="0"/>
    <cellStyle name="Normal 2" xfId="2"/>
    <cellStyle name="Normal 2 2" xfId="10"/>
    <cellStyle name="Normal 2 2 2" xfId="17"/>
    <cellStyle name="Normal 2 3" xfId="16"/>
    <cellStyle name="Normal 2 4" xfId="22"/>
    <cellStyle name="Normal 3" xfId="3"/>
    <cellStyle name="Normal 3 2" xfId="9"/>
    <cellStyle name="Normal 3 3" xfId="14"/>
    <cellStyle name="Normal 4" xfId="26"/>
    <cellStyle name="Normal 5" xfId="24"/>
    <cellStyle name="Normal 6" xfId="25"/>
    <cellStyle name="Porcentaje" xfId="4" builtinId="5"/>
    <cellStyle name="Porcentaje 2" xfId="21"/>
    <cellStyle name="Porcentaje 3" xfId="20"/>
    <cellStyle name="Porcentaje 4" xfId="27"/>
  </cellStyles>
  <dxfs count="0"/>
  <tableStyles count="0" defaultTableStyle="TableStyleMedium2" defaultPivotStyle="PivotStyleLight16"/>
  <colors>
    <mruColors>
      <color rgb="FFE1D9B9"/>
      <color rgb="FF8D191D"/>
      <color rgb="FFE7E1C7"/>
      <color rgb="FFF0E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PregradGenero'!$D$56:$G$56</c:f>
              <c:numCache>
                <c:formatCode>General</c:formatCode>
                <c:ptCount val="4"/>
                <c:pt idx="0">
                  <c:v>446</c:v>
                </c:pt>
                <c:pt idx="1">
                  <c:v>399</c:v>
                </c:pt>
                <c:pt idx="2">
                  <c:v>514</c:v>
                </c:pt>
                <c:pt idx="3">
                  <c:v>410</c:v>
                </c:pt>
              </c:numCache>
            </c:numRef>
          </c:val>
          <c:extLst xmlns:c16r2="http://schemas.microsoft.com/office/drawing/2015/06/chart">
            <c:ext xmlns:c16="http://schemas.microsoft.com/office/drawing/2014/chart" uri="{C3380CC4-5D6E-409C-BE32-E72D297353CC}">
              <c16:uniqueId val="{00000006-8659-414E-BB13-CABEB00BBF46}"/>
            </c:ext>
          </c:extLst>
        </c:ser>
        <c:ser>
          <c:idx val="1"/>
          <c:order val="1"/>
          <c:tx>
            <c:v>Postgrado</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EgresadoGraduadoPostgraGenero!$D$45:$G$45</c:f>
              <c:numCache>
                <c:formatCode>General</c:formatCode>
                <c:ptCount val="4"/>
                <c:pt idx="0">
                  <c:v>71</c:v>
                </c:pt>
                <c:pt idx="1">
                  <c:v>47</c:v>
                </c:pt>
                <c:pt idx="2">
                  <c:v>96</c:v>
                </c:pt>
                <c:pt idx="3">
                  <c:v>47</c:v>
                </c:pt>
              </c:numCache>
            </c:numRef>
          </c:val>
          <c:extLst xmlns:c16r2="http://schemas.microsoft.com/office/drawing/2015/06/chart">
            <c:ext xmlns:c16="http://schemas.microsoft.com/office/drawing/2014/chart" uri="{C3380CC4-5D6E-409C-BE32-E72D297353CC}">
              <c16:uniqueId val="{00000007-8659-414E-BB13-CABEB00BBF46}"/>
            </c:ext>
          </c:extLst>
        </c:ser>
        <c:dLbls>
          <c:showLegendKey val="0"/>
          <c:showVal val="1"/>
          <c:showCatName val="0"/>
          <c:showSerName val="0"/>
          <c:showPercent val="0"/>
          <c:showBubbleSize val="0"/>
        </c:dLbls>
        <c:gapWidth val="150"/>
        <c:gapDepth val="90"/>
        <c:shape val="box"/>
        <c:axId val="78676352"/>
        <c:axId val="78677888"/>
        <c:axId val="0"/>
        <c:extLst xmlns:c16r2="http://schemas.microsoft.com/office/drawing/2015/06/chart"/>
      </c:bar3DChart>
      <c:catAx>
        <c:axId val="78676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677888"/>
        <c:crosses val="autoZero"/>
        <c:auto val="1"/>
        <c:lblAlgn val="ctr"/>
        <c:lblOffset val="100"/>
        <c:noMultiLvlLbl val="0"/>
      </c:catAx>
      <c:valAx>
        <c:axId val="7867788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676352"/>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Pregrado'!$G$8,'%Abs InscriAdmitiMatri Pregrado'!$G$22,'%Abs InscriAdmitiMatri Pregrado'!$G$30,'%Abs InscriAdmitiMatri Pregrado'!$G$42,'%Abs InscriAdmitiMatri Pregrado'!$G$45,'%Abs InscriAdmitiMatri Pregrado'!$G$48,'%Abs InscriAdmitiMatri Pregrado'!$G$53)</c:f>
              <c:numCache>
                <c:formatCode>General</c:formatCode>
                <c:ptCount val="7"/>
                <c:pt idx="0">
                  <c:v>899</c:v>
                </c:pt>
                <c:pt idx="1">
                  <c:v>542</c:v>
                </c:pt>
                <c:pt idx="2">
                  <c:v>631</c:v>
                </c:pt>
                <c:pt idx="3">
                  <c:v>103</c:v>
                </c:pt>
                <c:pt idx="4">
                  <c:v>467</c:v>
                </c:pt>
                <c:pt idx="5">
                  <c:v>149</c:v>
                </c:pt>
                <c:pt idx="6">
                  <c:v>356</c:v>
                </c:pt>
              </c:numCache>
            </c:numRef>
          </c:val>
          <c:extLst xmlns:c16r2="http://schemas.microsoft.com/office/drawing/2015/06/chart">
            <c:ext xmlns:c16="http://schemas.microsoft.com/office/drawing/2014/chart" uri="{C3380CC4-5D6E-409C-BE32-E72D297353CC}">
              <c16:uniqueId val="{00000000-AA0E-4AAC-95B1-DAF3033F7F0C}"/>
            </c:ext>
          </c:extLst>
        </c:ser>
        <c:ser>
          <c:idx val="1"/>
          <c:order val="1"/>
          <c:tx>
            <c:strRef>
              <c:f>'%Abs InscriAdmitiMatri Pregrado'!$D$7</c:f>
              <c:strCache>
                <c:ptCount val="1"/>
                <c:pt idx="0">
                  <c:v>ADMITIDOS</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Pregrado'!$H$8,'%Abs InscriAdmitiMatri Pregrado'!$H$22,'%Abs InscriAdmitiMatri Pregrado'!$H$30,'%Abs InscriAdmitiMatri Pregrado'!$H$42,'%Abs InscriAdmitiMatri Pregrado'!$H$45,'%Abs InscriAdmitiMatri Pregrado'!$H$48,'%Abs InscriAdmitiMatri Pregrado'!$H$53)</c:f>
              <c:numCache>
                <c:formatCode>General</c:formatCode>
                <c:ptCount val="7"/>
                <c:pt idx="0">
                  <c:v>631</c:v>
                </c:pt>
                <c:pt idx="1">
                  <c:v>338</c:v>
                </c:pt>
                <c:pt idx="2">
                  <c:v>453</c:v>
                </c:pt>
                <c:pt idx="3">
                  <c:v>98</c:v>
                </c:pt>
                <c:pt idx="4">
                  <c:v>114</c:v>
                </c:pt>
                <c:pt idx="5">
                  <c:v>56</c:v>
                </c:pt>
                <c:pt idx="6">
                  <c:v>118</c:v>
                </c:pt>
              </c:numCache>
            </c:numRef>
          </c:val>
          <c:extLst xmlns:c16r2="http://schemas.microsoft.com/office/drawing/2015/06/chart">
            <c:ext xmlns:c16="http://schemas.microsoft.com/office/drawing/2014/chart" uri="{C3380CC4-5D6E-409C-BE32-E72D297353CC}">
              <c16:uniqueId val="{00000001-AA0E-4AAC-95B1-DAF3033F7F0C}"/>
            </c:ext>
          </c:extLst>
        </c:ser>
        <c:ser>
          <c:idx val="2"/>
          <c:order val="2"/>
          <c:tx>
            <c:v>MATRICULADOS</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Pregrado'!$I$8,'%Abs InscriAdmitiMatri Pregrado'!$I$22,'%Abs InscriAdmitiMatri Pregrado'!$I$30,'%Abs InscriAdmitiMatri Pregrado'!$I$42,'%Abs InscriAdmitiMatri Pregrado'!$I$45,'%Abs InscriAdmitiMatri Pregrado'!$I$48,'%Abs InscriAdmitiMatri Pregrado'!$I$53)</c:f>
              <c:numCache>
                <c:formatCode>General</c:formatCode>
                <c:ptCount val="7"/>
                <c:pt idx="0">
                  <c:v>473</c:v>
                </c:pt>
                <c:pt idx="1">
                  <c:v>271</c:v>
                </c:pt>
                <c:pt idx="2">
                  <c:v>338</c:v>
                </c:pt>
                <c:pt idx="3">
                  <c:v>67</c:v>
                </c:pt>
                <c:pt idx="4">
                  <c:v>86</c:v>
                </c:pt>
                <c:pt idx="5">
                  <c:v>45</c:v>
                </c:pt>
                <c:pt idx="6">
                  <c:v>89</c:v>
                </c:pt>
              </c:numCache>
            </c:numRef>
          </c:val>
          <c:extLst xmlns:c16r2="http://schemas.microsoft.com/office/drawing/2015/06/chart">
            <c:ext xmlns:c16="http://schemas.microsoft.com/office/drawing/2014/chart" uri="{C3380CC4-5D6E-409C-BE32-E72D297353CC}">
              <c16:uniqueId val="{00000002-AA0E-4AAC-95B1-DAF3033F7F0C}"/>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Pregrado'!$J$8,'%Abs InscriAdmitiMatri Pregrado'!$J$22,'%Abs InscriAdmitiMatri Pregrado'!$J$30,'%Abs InscriAdmitiMatri Pregrado'!$J$42,'%Abs InscriAdmitiMatri Pregrado'!$J$45,'%Abs InscriAdmitiMatri Pregrado'!$J$48,'%Abs InscriAdmitiMatri Pregrado'!$J$53)</c:f>
              <c:numCache>
                <c:formatCode>0.0%</c:formatCode>
                <c:ptCount val="7"/>
                <c:pt idx="0">
                  <c:v>0.5261401557285873</c:v>
                </c:pt>
                <c:pt idx="1">
                  <c:v>0.5</c:v>
                </c:pt>
                <c:pt idx="2">
                  <c:v>0.53565768621236132</c:v>
                </c:pt>
                <c:pt idx="3">
                  <c:v>0.65048543689320393</c:v>
                </c:pt>
                <c:pt idx="4">
                  <c:v>0.1841541755888651</c:v>
                </c:pt>
                <c:pt idx="5">
                  <c:v>0.30201342281879195</c:v>
                </c:pt>
                <c:pt idx="6">
                  <c:v>0.25</c:v>
                </c:pt>
              </c:numCache>
            </c:numRef>
          </c:val>
          <c:extLst xmlns:c16r2="http://schemas.microsoft.com/office/drawing/2015/06/chart">
            <c:ext xmlns:c16="http://schemas.microsoft.com/office/drawing/2014/chart" uri="{C3380CC4-5D6E-409C-BE32-E72D297353CC}">
              <c16:uniqueId val="{00000003-AA0E-4AAC-95B1-DAF3033F7F0C}"/>
            </c:ext>
          </c:extLst>
        </c:ser>
        <c:dLbls>
          <c:showLegendKey val="0"/>
          <c:showVal val="0"/>
          <c:showCatName val="0"/>
          <c:showSerName val="0"/>
          <c:showPercent val="0"/>
          <c:showBubbleSize val="0"/>
        </c:dLbls>
        <c:gapWidth val="150"/>
        <c:shape val="box"/>
        <c:axId val="119921664"/>
        <c:axId val="119920128"/>
        <c:axId val="0"/>
      </c:bar3DChart>
      <c:valAx>
        <c:axId val="119920128"/>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921664"/>
        <c:crosses val="autoZero"/>
        <c:crossBetween val="between"/>
        <c:majorUnit val="100"/>
      </c:valAx>
      <c:catAx>
        <c:axId val="119921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92012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1">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Postgrad'!$B$8,'%Abs InscriAdmitiMatri Postgrad'!$B$16,'%Abs InscriAdmitiMatri Postgrad'!$B$25,'%Abs InscriAdmitiMatri Postgrad'!$B$28,'%Abs InscriAdmitiMatri Postgrad'!$B$38,'%Abs InscriAdmitiMatri Postgrad'!$B$42)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Postgrad'!$C$8,'%Abs InscriAdmitiMatri Postgrad'!$C$16,'%Abs InscriAdmitiMatri Postgrad'!$C$25,'%Abs InscriAdmitiMatri Postgrad'!$C$28,'%Abs InscriAdmitiMatri Postgrad'!$C$38,'%Abs InscriAdmitiMatri Postgrad'!$C$42)</c:f>
              <c:numCache>
                <c:formatCode>General</c:formatCode>
                <c:ptCount val="6"/>
                <c:pt idx="0">
                  <c:v>232</c:v>
                </c:pt>
                <c:pt idx="1">
                  <c:v>162</c:v>
                </c:pt>
                <c:pt idx="2">
                  <c:v>11</c:v>
                </c:pt>
                <c:pt idx="3">
                  <c:v>630</c:v>
                </c:pt>
                <c:pt idx="4">
                  <c:v>29</c:v>
                </c:pt>
                <c:pt idx="5">
                  <c:v>38</c:v>
                </c:pt>
              </c:numCache>
              <c:extLst xmlns:c16r2="http://schemas.microsoft.com/office/drawing/2015/06/chart">
                <c:ext xmlns:c15="http://schemas.microsoft.com/office/drawing/2012/chart" uri="{02D57815-91ED-43cb-92C2-25804820EDAC}">
                  <c15:fullRef>
                    <c15:sqref>('%Abs InscriAdmitiMatri Postgrad'!$C$8,'%Abs InscriAdmitiMatri Postgrad'!$C$16,'%Abs InscriAdmitiMatri Postgrad'!$C$25,'%Abs InscriAdmitiMatri Postgrad'!$C$28,'%Abs InscriAdmitiMatri Postgrad'!$C$38,'%Abs InscriAdmitiMatri Postgrad'!$C$40,'%Abs InscriAdmitiMatri Postgrad'!$C$42)</c15:sqref>
                  </c15:fullRef>
                </c:ext>
              </c:extLst>
            </c:numRef>
          </c:val>
          <c:extLst xmlns:c16r2="http://schemas.microsoft.com/office/drawing/2015/06/chart">
            <c:ext xmlns:c16="http://schemas.microsoft.com/office/drawing/2014/chart" uri="{C3380CC4-5D6E-409C-BE32-E72D297353CC}">
              <c16:uniqueId val="{00000000-0F8D-435B-A59B-12A6A89518D1}"/>
            </c:ext>
          </c:extLst>
        </c:ser>
        <c:ser>
          <c:idx val="1"/>
          <c:order val="1"/>
          <c:tx>
            <c:strRef>
              <c:f>'%Abs InscriAdmitiMatri Postgrad'!$D$7</c:f>
              <c:strCache>
                <c:ptCount val="1"/>
                <c:pt idx="0">
                  <c:v>ADMITIDOS</c:v>
                </c:pt>
              </c:strCache>
            </c:strRef>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Postgrad'!$B$8,'%Abs InscriAdmitiMatri Postgrad'!$B$16,'%Abs InscriAdmitiMatri Postgrad'!$B$25,'%Abs InscriAdmitiMatri Postgrad'!$B$28,'%Abs InscriAdmitiMatri Postgrad'!$B$38,'%Abs InscriAdmitiMatri Postgrad'!$B$42)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Postgrad'!$D$8,'%Abs InscriAdmitiMatri Postgrad'!$D$16,'%Abs InscriAdmitiMatri Postgrad'!$D$25,'%Abs InscriAdmitiMatri Postgrad'!$D$28,'%Abs InscriAdmitiMatri Postgrad'!$D$38,'%Abs InscriAdmitiMatri Postgrad'!$D$42)</c:f>
              <c:numCache>
                <c:formatCode>General</c:formatCode>
                <c:ptCount val="6"/>
                <c:pt idx="0">
                  <c:v>197</c:v>
                </c:pt>
                <c:pt idx="1">
                  <c:v>152</c:v>
                </c:pt>
                <c:pt idx="2">
                  <c:v>8</c:v>
                </c:pt>
                <c:pt idx="3">
                  <c:v>43</c:v>
                </c:pt>
                <c:pt idx="4">
                  <c:v>29</c:v>
                </c:pt>
                <c:pt idx="5">
                  <c:v>32</c:v>
                </c:pt>
              </c:numCache>
              <c:extLst xmlns:c16r2="http://schemas.microsoft.com/office/drawing/2015/06/chart">
                <c:ext xmlns:c15="http://schemas.microsoft.com/office/drawing/2012/chart" uri="{02D57815-91ED-43cb-92C2-25804820EDAC}">
                  <c15:fullRef>
                    <c15:sqref>('%Abs InscriAdmitiMatri Postgrad'!$D$8,'%Abs InscriAdmitiMatri Postgrad'!$D$16,'%Abs InscriAdmitiMatri Postgrad'!$D$25,'%Abs InscriAdmitiMatri Postgrad'!$D$28,'%Abs InscriAdmitiMatri Postgrad'!$D$38,'%Abs InscriAdmitiMatri Postgrad'!$D$40,'%Abs InscriAdmitiMatri Postgrad'!$D$42)</c15:sqref>
                  </c15:fullRef>
                </c:ext>
              </c:extLst>
            </c:numRef>
          </c:val>
          <c:extLst xmlns:c16r2="http://schemas.microsoft.com/office/drawing/2015/06/chart">
            <c:ext xmlns:c16="http://schemas.microsoft.com/office/drawing/2014/chart" uri="{C3380CC4-5D6E-409C-BE32-E72D297353CC}">
              <c16:uniqueId val="{00000001-0F8D-435B-A59B-12A6A89518D1}"/>
            </c:ext>
          </c:extLst>
        </c:ser>
        <c:ser>
          <c:idx val="2"/>
          <c:order val="2"/>
          <c:tx>
            <c:v>MATRICULADOS</c:v>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Postgrad'!$B$8,'%Abs InscriAdmitiMatri Postgrad'!$B$16,'%Abs InscriAdmitiMatri Postgrad'!$B$25,'%Abs InscriAdmitiMatri Postgrad'!$B$28,'%Abs InscriAdmitiMatri Postgrad'!$B$38,'%Abs InscriAdmitiMatri Postgrad'!$B$42)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Postgrad'!$E$8,'%Abs InscriAdmitiMatri Postgrad'!$E$16,'%Abs InscriAdmitiMatri Postgrad'!$E$25,'%Abs InscriAdmitiMatri Postgrad'!$E$28,'%Abs InscriAdmitiMatri Postgrad'!$E$38,'%Abs InscriAdmitiMatri Postgrad'!$E$42)</c:f>
              <c:numCache>
                <c:formatCode>General</c:formatCode>
                <c:ptCount val="6"/>
                <c:pt idx="0">
                  <c:v>154</c:v>
                </c:pt>
                <c:pt idx="1">
                  <c:v>117</c:v>
                </c:pt>
                <c:pt idx="2">
                  <c:v>8</c:v>
                </c:pt>
                <c:pt idx="3">
                  <c:v>34</c:v>
                </c:pt>
                <c:pt idx="4">
                  <c:v>25</c:v>
                </c:pt>
                <c:pt idx="5">
                  <c:v>25</c:v>
                </c:pt>
              </c:numCache>
              <c:extLst xmlns:c16r2="http://schemas.microsoft.com/office/drawing/2015/06/chart">
                <c:ext xmlns:c15="http://schemas.microsoft.com/office/drawing/2012/chart" uri="{02D57815-91ED-43cb-92C2-25804820EDAC}">
                  <c15:fullRef>
                    <c15:sqref>('%Abs InscriAdmitiMatri Postgrad'!$E$8,'%Abs InscriAdmitiMatri Postgrad'!$E$16,'%Abs InscriAdmitiMatri Postgrad'!$E$25,'%Abs InscriAdmitiMatri Postgrad'!$E$28,'%Abs InscriAdmitiMatri Postgrad'!$E$38,'%Abs InscriAdmitiMatri Postgrad'!$E$40,'%Abs InscriAdmitiMatri Postgrad'!$E$42)</c15:sqref>
                  </c15:fullRef>
                </c:ext>
              </c:extLst>
            </c:numRef>
          </c:val>
          <c:extLst xmlns:c16r2="http://schemas.microsoft.com/office/drawing/2015/06/chart">
            <c:ext xmlns:c16="http://schemas.microsoft.com/office/drawing/2014/chart" uri="{C3380CC4-5D6E-409C-BE32-E72D297353CC}">
              <c16:uniqueId val="{00000002-0F8D-435B-A59B-12A6A89518D1}"/>
            </c:ext>
          </c:extLst>
        </c:ser>
        <c:ser>
          <c:idx val="3"/>
          <c:order val="3"/>
          <c:tx>
            <c:strRef>
              <c:f>'%Abs InscriAdmitiMatri Postgrad'!$F$7</c:f>
              <c:strCache>
                <c:ptCount val="1"/>
                <c:pt idx="0">
                  <c:v>%  DE ABSORCIÓN</c:v>
                </c:pt>
              </c:strCache>
            </c:strRef>
          </c:tx>
          <c:spPr>
            <a:noFill/>
            <a:ln>
              <a:noFill/>
            </a:ln>
            <a:effectLst/>
            <a:sp3d/>
          </c:spPr>
          <c:invertIfNegative val="0"/>
          <c:cat>
            <c:strRef>
              <c:f>('%Abs InscriAdmitiMatri Postgrad'!$B$8,'%Abs InscriAdmitiMatri Postgrad'!$B$16,'%Abs InscriAdmitiMatri Postgrad'!$B$25,'%Abs InscriAdmitiMatri Postgrad'!$B$28,'%Abs InscriAdmitiMatri Postgrad'!$B$38,'%Abs InscriAdmitiMatri Postgrad'!$B$42)</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Postgrad'!$F$8,'%Abs InscriAdmitiMatri Postgrad'!$F$16,'%Abs InscriAdmitiMatri Postgrad'!$F$25,'%Abs InscriAdmitiMatri Postgrad'!$F$28,'%Abs InscriAdmitiMatri Postgrad'!$F$38,'%Abs InscriAdmitiMatri Postgrad'!$F$42)</c:f>
              <c:numCache>
                <c:formatCode>0.00%</c:formatCode>
                <c:ptCount val="6"/>
                <c:pt idx="0">
                  <c:v>0.66379310344827591</c:v>
                </c:pt>
                <c:pt idx="1">
                  <c:v>0.72222222222222221</c:v>
                </c:pt>
                <c:pt idx="2">
                  <c:v>0.72727272727272729</c:v>
                </c:pt>
                <c:pt idx="3">
                  <c:v>5.3968253968253971E-2</c:v>
                </c:pt>
                <c:pt idx="4">
                  <c:v>0.86206896551724133</c:v>
                </c:pt>
                <c:pt idx="5">
                  <c:v>0.65789473684210531</c:v>
                </c:pt>
              </c:numCache>
              <c:extLst xmlns:c16r2="http://schemas.microsoft.com/office/drawing/2015/06/chart">
                <c:ext xmlns:c15="http://schemas.microsoft.com/office/drawing/2012/chart" uri="{02D57815-91ED-43cb-92C2-25804820EDAC}">
                  <c15:fullRef>
                    <c15:sqref>('%Abs InscriAdmitiMatri Postgrad'!$F$8,'%Abs InscriAdmitiMatri Postgrad'!$F$16,'%Abs InscriAdmitiMatri Postgrad'!$F$25,'%Abs InscriAdmitiMatri Postgrad'!$F$28,'%Abs InscriAdmitiMatri Postgrad'!$F$38,'%Abs InscriAdmitiMatri Postgrad'!$F$40,'%Abs InscriAdmitiMatri Postgrad'!$F$42)</c15:sqref>
                  </c15:fullRef>
                </c:ext>
              </c:extLst>
            </c:numRef>
          </c:val>
          <c:extLst xmlns:c16r2="http://schemas.microsoft.com/office/drawing/2015/06/chart">
            <c:ext xmlns:c16="http://schemas.microsoft.com/office/drawing/2014/chart" uri="{C3380CC4-5D6E-409C-BE32-E72D297353CC}">
              <c16:uniqueId val="{00000003-0F8D-435B-A59B-12A6A89518D1}"/>
            </c:ext>
          </c:extLst>
        </c:ser>
        <c:dLbls>
          <c:showLegendKey val="0"/>
          <c:showVal val="0"/>
          <c:showCatName val="0"/>
          <c:showSerName val="0"/>
          <c:showPercent val="0"/>
          <c:showBubbleSize val="0"/>
        </c:dLbls>
        <c:gapWidth val="150"/>
        <c:shape val="box"/>
        <c:axId val="120359168"/>
        <c:axId val="120357632"/>
        <c:axId val="0"/>
      </c:bar3DChart>
      <c:valAx>
        <c:axId val="120357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359168"/>
        <c:crosses val="autoZero"/>
        <c:crossBetween val="between"/>
      </c:valAx>
      <c:catAx>
        <c:axId val="120359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35763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Postgrad'!$B$8,'%Abs InscriAdmitiMatri Postgrad'!$B$16,'%Abs InscriAdmitiMatri Postgrad'!$B$25,'%Abs InscriAdmitiMatri Postgrad'!$B$28,'%Abs InscriAdmitiMatri Postgrad'!$B$40)</c:f>
              <c:strCache>
                <c:ptCount val="5"/>
                <c:pt idx="0">
                  <c:v>FACULTAD ECONOMIA Y ADMINISTRACIÓN</c:v>
                </c:pt>
                <c:pt idx="1">
                  <c:v>FACULTAD DE EDUCACIÓN</c:v>
                </c:pt>
                <c:pt idx="2">
                  <c:v>FACULTAD DE INGENIERÍA</c:v>
                </c:pt>
                <c:pt idx="3">
                  <c:v>FACULTAD DE SALUD</c:v>
                </c:pt>
                <c:pt idx="4">
                  <c:v>FACULTAD DE CIENCIAS SOCIALES Y HUMANAS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Postgrad'!$G$8,'%Abs InscriAdmitiMatri Postgrad'!$G$16,'%Abs InscriAdmitiMatri Postgrad'!$G$25,'%Abs InscriAdmitiMatri Postgrad'!$G$28,'%Abs InscriAdmitiMatri Postgrad'!$G$40)</c:f>
              <c:numCache>
                <c:formatCode>General</c:formatCode>
                <c:ptCount val="5"/>
                <c:pt idx="0">
                  <c:v>102</c:v>
                </c:pt>
                <c:pt idx="1">
                  <c:v>70</c:v>
                </c:pt>
                <c:pt idx="2">
                  <c:v>14</c:v>
                </c:pt>
                <c:pt idx="3">
                  <c:v>2</c:v>
                </c:pt>
                <c:pt idx="4">
                  <c:v>12</c:v>
                </c:pt>
              </c:numCache>
              <c:extLst xmlns:c16r2="http://schemas.microsoft.com/office/drawing/2015/06/chart">
                <c:ext xmlns:c15="http://schemas.microsoft.com/office/drawing/2012/chart" uri="{02D57815-91ED-43cb-92C2-25804820EDAC}">
                  <c15:fullRef>
                    <c15:sqref>('%Abs InscriAdmitiMatri Postgrad'!$G$8,'%Abs InscriAdmitiMatri Postgrad'!$G$16,'%Abs InscriAdmitiMatri Postgrad'!$G$25,'%Abs InscriAdmitiMatri Postgrad'!$G$28,'%Abs InscriAdmitiMatri Postgrad'!$G$38,'%Abs InscriAdmitiMatri Postgrad'!$G$40,'%Abs InscriAdmitiMatri Postgrad'!$G$42)</c15:sqref>
                  </c15:fullRef>
                </c:ext>
              </c:extLst>
            </c:numRef>
          </c:val>
          <c:extLst xmlns:c16r2="http://schemas.microsoft.com/office/drawing/2015/06/chart">
            <c:ext xmlns:c16="http://schemas.microsoft.com/office/drawing/2014/chart" uri="{C3380CC4-5D6E-409C-BE32-E72D297353CC}">
              <c16:uniqueId val="{00000000-3670-4779-901A-47CFA304B142}"/>
            </c:ext>
          </c:extLst>
        </c:ser>
        <c:ser>
          <c:idx val="1"/>
          <c:order val="1"/>
          <c:tx>
            <c:strRef>
              <c:f>'%Abs InscriAdmitiMatri Postgrad'!$D$7</c:f>
              <c:strCache>
                <c:ptCount val="1"/>
                <c:pt idx="0">
                  <c:v>ADMITIDOS</c:v>
                </c:pt>
              </c:strCache>
            </c:strRef>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Postgrad'!$B$8,'%Abs InscriAdmitiMatri Postgrad'!$B$16,'%Abs InscriAdmitiMatri Postgrad'!$B$25,'%Abs InscriAdmitiMatri Postgrad'!$B$28,'%Abs InscriAdmitiMatri Postgrad'!$B$40)</c:f>
              <c:strCache>
                <c:ptCount val="5"/>
                <c:pt idx="0">
                  <c:v>FACULTAD ECONOMIA Y ADMINISTRACIÓN</c:v>
                </c:pt>
                <c:pt idx="1">
                  <c:v>FACULTAD DE EDUCACIÓN</c:v>
                </c:pt>
                <c:pt idx="2">
                  <c:v>FACULTAD DE INGENIERÍA</c:v>
                </c:pt>
                <c:pt idx="3">
                  <c:v>FACULTAD DE SALUD</c:v>
                </c:pt>
                <c:pt idx="4">
                  <c:v>FACULTAD DE CIENCIAS SOCIALES Y HUMANAS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Postgrad'!$H$8,'%Abs InscriAdmitiMatri Postgrad'!$H$16,'%Abs InscriAdmitiMatri Postgrad'!$H$25,'%Abs InscriAdmitiMatri Postgrad'!$H$28,'%Abs InscriAdmitiMatri Postgrad'!$H$40)</c:f>
              <c:numCache>
                <c:formatCode>General</c:formatCode>
                <c:ptCount val="5"/>
                <c:pt idx="0">
                  <c:v>0</c:v>
                </c:pt>
                <c:pt idx="1">
                  <c:v>45</c:v>
                </c:pt>
                <c:pt idx="2">
                  <c:v>13</c:v>
                </c:pt>
                <c:pt idx="3">
                  <c:v>0</c:v>
                </c:pt>
                <c:pt idx="4">
                  <c:v>0</c:v>
                </c:pt>
              </c:numCache>
              <c:extLst xmlns:c16r2="http://schemas.microsoft.com/office/drawing/2015/06/chart">
                <c:ext xmlns:c15="http://schemas.microsoft.com/office/drawing/2012/chart" uri="{02D57815-91ED-43cb-92C2-25804820EDAC}">
                  <c15:fullRef>
                    <c15:sqref>('%Abs InscriAdmitiMatri Postgrad'!$H$8,'%Abs InscriAdmitiMatri Postgrad'!$H$16,'%Abs InscriAdmitiMatri Postgrad'!$H$25,'%Abs InscriAdmitiMatri Postgrad'!$H$28,'%Abs InscriAdmitiMatri Postgrad'!$H$38,'%Abs InscriAdmitiMatri Postgrad'!$H$40,'%Abs InscriAdmitiMatri Postgrad'!$H$42)</c15:sqref>
                  </c15:fullRef>
                </c:ext>
              </c:extLst>
            </c:numRef>
          </c:val>
          <c:extLst xmlns:c16r2="http://schemas.microsoft.com/office/drawing/2015/06/chart">
            <c:ext xmlns:c16="http://schemas.microsoft.com/office/drawing/2014/chart" uri="{C3380CC4-5D6E-409C-BE32-E72D297353CC}">
              <c16:uniqueId val="{00000001-3670-4779-901A-47CFA304B142}"/>
            </c:ext>
          </c:extLst>
        </c:ser>
        <c:ser>
          <c:idx val="2"/>
          <c:order val="2"/>
          <c:tx>
            <c:v>MATRICULADOS</c:v>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Postgrad'!$B$8,'%Abs InscriAdmitiMatri Postgrad'!$B$16,'%Abs InscriAdmitiMatri Postgrad'!$B$25,'%Abs InscriAdmitiMatri Postgrad'!$B$28,'%Abs InscriAdmitiMatri Postgrad'!$B$40)</c:f>
              <c:strCache>
                <c:ptCount val="5"/>
                <c:pt idx="0">
                  <c:v>FACULTAD ECONOMIA Y ADMINISTRACIÓN</c:v>
                </c:pt>
                <c:pt idx="1">
                  <c:v>FACULTAD DE EDUCACIÓN</c:v>
                </c:pt>
                <c:pt idx="2">
                  <c:v>FACULTAD DE INGENIERÍA</c:v>
                </c:pt>
                <c:pt idx="3">
                  <c:v>FACULTAD DE SALUD</c:v>
                </c:pt>
                <c:pt idx="4">
                  <c:v>FACULTAD DE CIENCIAS SOCIALES Y HUMANAS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Postgrad'!$I$8,'%Abs InscriAdmitiMatri Postgrad'!$I$16,'%Abs InscriAdmitiMatri Postgrad'!$I$25,'%Abs InscriAdmitiMatri Postgrad'!$I$28,'%Abs InscriAdmitiMatri Postgrad'!$I$40)</c:f>
              <c:numCache>
                <c:formatCode>General</c:formatCode>
                <c:ptCount val="5"/>
                <c:pt idx="0">
                  <c:v>72</c:v>
                </c:pt>
                <c:pt idx="1">
                  <c:v>32</c:v>
                </c:pt>
                <c:pt idx="2">
                  <c:v>7</c:v>
                </c:pt>
                <c:pt idx="3">
                  <c:v>2</c:v>
                </c:pt>
                <c:pt idx="4">
                  <c:v>9</c:v>
                </c:pt>
              </c:numCache>
              <c:extLst xmlns:c16r2="http://schemas.microsoft.com/office/drawing/2015/06/chart">
                <c:ext xmlns:c15="http://schemas.microsoft.com/office/drawing/2012/chart" uri="{02D57815-91ED-43cb-92C2-25804820EDAC}">
                  <c15:fullRef>
                    <c15:sqref>('%Abs InscriAdmitiMatri Postgrad'!$I$8,'%Abs InscriAdmitiMatri Postgrad'!$I$16,'%Abs InscriAdmitiMatri Postgrad'!$I$25,'%Abs InscriAdmitiMatri Postgrad'!$I$28,'%Abs InscriAdmitiMatri Postgrad'!$I$38,'%Abs InscriAdmitiMatri Postgrad'!$I$40,'%Abs InscriAdmitiMatri Postgrad'!$I$42)</c15:sqref>
                  </c15:fullRef>
                </c:ext>
              </c:extLst>
            </c:numRef>
          </c:val>
          <c:extLst xmlns:c16r2="http://schemas.microsoft.com/office/drawing/2015/06/chart">
            <c:ext xmlns:c16="http://schemas.microsoft.com/office/drawing/2014/chart" uri="{C3380CC4-5D6E-409C-BE32-E72D297353CC}">
              <c16:uniqueId val="{00000002-3670-4779-901A-47CFA304B142}"/>
            </c:ext>
          </c:extLst>
        </c:ser>
        <c:ser>
          <c:idx val="3"/>
          <c:order val="3"/>
          <c:tx>
            <c:strRef>
              <c:f>'%Abs InscriAdmitiMatri Postgrad'!$F$7</c:f>
              <c:strCache>
                <c:ptCount val="1"/>
                <c:pt idx="0">
                  <c:v>%  DE ABSORCIÓN</c:v>
                </c:pt>
              </c:strCache>
            </c:strRef>
          </c:tx>
          <c:spPr>
            <a:noFill/>
            <a:ln>
              <a:noFill/>
            </a:ln>
            <a:effectLst/>
            <a:sp3d/>
          </c:spPr>
          <c:invertIfNegative val="0"/>
          <c:cat>
            <c:strRef>
              <c:f>('%Abs InscriAdmitiMatri Postgrad'!$B$8,'%Abs InscriAdmitiMatri Postgrad'!$B$16,'%Abs InscriAdmitiMatri Postgrad'!$B$25,'%Abs InscriAdmitiMatri Postgrad'!$B$28,'%Abs InscriAdmitiMatri Postgrad'!$B$40)</c:f>
              <c:strCache>
                <c:ptCount val="5"/>
                <c:pt idx="0">
                  <c:v>FACULTAD ECONOMIA Y ADMINISTRACIÓN</c:v>
                </c:pt>
                <c:pt idx="1">
                  <c:v>FACULTAD DE EDUCACIÓN</c:v>
                </c:pt>
                <c:pt idx="2">
                  <c:v>FACULTAD DE INGENIERÍA</c:v>
                </c:pt>
                <c:pt idx="3">
                  <c:v>FACULTAD DE SALUD</c:v>
                </c:pt>
                <c:pt idx="4">
                  <c:v>FACULTAD DE CIENCIAS SOCIALES Y HUMANAS</c:v>
                </c:pt>
              </c:strCache>
              <c:extLst xmlns:c16r2="http://schemas.microsoft.com/office/drawing/2015/06/chart">
                <c:ext xmlns:c15="http://schemas.microsoft.com/office/drawing/2012/chart" uri="{02D57815-91ED-43cb-92C2-25804820EDAC}">
                  <c15:fullRef>
                    <c15:sqref>('%Abs InscriAdmitiMatri Postgrad'!$B$8,'%Abs InscriAdmitiMatri Postgrad'!$B$16,'%Abs InscriAdmitiMatri Postgrad'!$B$25,'%Abs InscriAdmitiMatri Postgrad'!$B$28,'%Abs InscriAdmitiMatri Postgrad'!$B$38,'%Abs InscriAdmitiMatri Postgrad'!$B$40,'%Abs InscriAdmitiMatri Postgrad'!$B$42)</c15:sqref>
                  </c15:fullRef>
                </c:ext>
              </c:extLst>
            </c:strRef>
          </c:cat>
          <c:val>
            <c:numRef>
              <c:f>('%Abs InscriAdmitiMatri Postgrad'!$J$8,'%Abs InscriAdmitiMatri Postgrad'!$J$16,'%Abs InscriAdmitiMatri Postgrad'!$J$25,'%Abs InscriAdmitiMatri Postgrad'!$J$28,'%Abs InscriAdmitiMatri Postgrad'!$J$40)</c:f>
              <c:numCache>
                <c:formatCode>0.00%</c:formatCode>
                <c:ptCount val="5"/>
                <c:pt idx="0">
                  <c:v>0.70588235294117652</c:v>
                </c:pt>
                <c:pt idx="1">
                  <c:v>0.45714285714285713</c:v>
                </c:pt>
                <c:pt idx="2">
                  <c:v>0.5</c:v>
                </c:pt>
                <c:pt idx="3">
                  <c:v>1</c:v>
                </c:pt>
                <c:pt idx="4">
                  <c:v>0.75</c:v>
                </c:pt>
              </c:numCache>
              <c:extLst xmlns:c16r2="http://schemas.microsoft.com/office/drawing/2015/06/chart">
                <c:ext xmlns:c15="http://schemas.microsoft.com/office/drawing/2012/chart" uri="{02D57815-91ED-43cb-92C2-25804820EDAC}">
                  <c15:fullRef>
                    <c15:sqref>('%Abs InscriAdmitiMatri Postgrad'!$J$8,'%Abs InscriAdmitiMatri Postgrad'!$J$16,'%Abs InscriAdmitiMatri Postgrad'!$J$25,'%Abs InscriAdmitiMatri Postgrad'!$J$28,'%Abs InscriAdmitiMatri Postgrad'!$J$38,'%Abs InscriAdmitiMatri Postgrad'!$J$40,'%Abs InscriAdmitiMatri Postgrad'!$J$42)</c15:sqref>
                  </c15:fullRef>
                </c:ext>
              </c:extLst>
            </c:numRef>
          </c:val>
          <c:extLst xmlns:c16r2="http://schemas.microsoft.com/office/drawing/2015/06/chart">
            <c:ext xmlns:c16="http://schemas.microsoft.com/office/drawing/2014/chart" uri="{C3380CC4-5D6E-409C-BE32-E72D297353CC}">
              <c16:uniqueId val="{00000003-3670-4779-901A-47CFA304B142}"/>
            </c:ext>
          </c:extLst>
        </c:ser>
        <c:dLbls>
          <c:showLegendKey val="0"/>
          <c:showVal val="0"/>
          <c:showCatName val="0"/>
          <c:showSerName val="0"/>
          <c:showPercent val="0"/>
          <c:showBubbleSize val="0"/>
        </c:dLbls>
        <c:gapWidth val="150"/>
        <c:shape val="box"/>
        <c:axId val="119558528"/>
        <c:axId val="119540352"/>
        <c:axId val="0"/>
      </c:bar3DChart>
      <c:valAx>
        <c:axId val="119540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558528"/>
        <c:crosses val="autoZero"/>
        <c:crossBetween val="between"/>
      </c:valAx>
      <c:catAx>
        <c:axId val="119558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54035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8-9EFB-4205-9504-A6D1FDE6C27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9-9EFB-4205-9504-A6D1FDE6C27F}"/>
              </c:ext>
            </c:extLst>
          </c:dPt>
          <c:dLbls>
            <c:dLbl>
              <c:idx val="0"/>
              <c:layout>
                <c:manualLayout>
                  <c:x val="-2.9919411165548171E-17"/>
                  <c:y val="0.10309278350515463"/>
                </c:manualLayout>
              </c:layout>
              <c:tx>
                <c:rich>
                  <a:bodyPr/>
                  <a:lstStyle/>
                  <a:p>
                    <a:fld id="{41C5F6FE-9701-4575-87F4-EF78D5E952C1}" type="CELLRANGE">
                      <a:rPr lang="en-US" baseline="0"/>
                      <a:pPr/>
                      <a:t>[CELLRANGE]</a:t>
                    </a:fld>
                    <a:r>
                      <a:rPr lang="en-US" baseline="0"/>
                      <a:t>
</a:t>
                    </a:r>
                    <a:fld id="{98EC59BB-B8B4-4CD4-9680-9E1C81893FEC}"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8-9EFB-4205-9504-A6D1FDE6C27F}"/>
                </c:ext>
              </c:extLst>
            </c:dLbl>
            <c:dLbl>
              <c:idx val="1"/>
              <c:layout>
                <c:manualLayout>
                  <c:x val="1.6319867343894043E-3"/>
                  <c:y val="0.10996563573883159"/>
                </c:manualLayout>
              </c:layout>
              <c:tx>
                <c:rich>
                  <a:bodyPr/>
                  <a:lstStyle/>
                  <a:p>
                    <a:fld id="{C1CDC4EC-86D3-4B43-93F6-6861FE5C507E}" type="CELLRANGE">
                      <a:rPr lang="en-US" baseline="0"/>
                      <a:pPr/>
                      <a:t>[CELLRANGE]</a:t>
                    </a:fld>
                    <a:r>
                      <a:rPr lang="en-US" baseline="0"/>
                      <a:t>
</a:t>
                    </a:r>
                    <a:fld id="{C3D23764-65C9-4897-B3BA-B5D90143A6CC}"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A-9EFB-4205-9504-A6D1FDE6C27F}"/>
                </c:ext>
              </c:extLst>
            </c:dLbl>
            <c:dLbl>
              <c:idx val="2"/>
              <c:layout>
                <c:manualLayout>
                  <c:x val="-1.1967764466219269E-16"/>
                  <c:y val="0.1134020618556701"/>
                </c:manualLayout>
              </c:layout>
              <c:tx>
                <c:rich>
                  <a:bodyPr/>
                  <a:lstStyle/>
                  <a:p>
                    <a:fld id="{41C719C5-291A-435C-BF97-C6D931507F6F}" type="CELLRANGE">
                      <a:rPr lang="en-US" baseline="0"/>
                      <a:pPr/>
                      <a:t>[CELLRANGE]</a:t>
                    </a:fld>
                    <a:r>
                      <a:rPr lang="en-US" baseline="0"/>
                      <a:t>
</a:t>
                    </a:r>
                    <a:fld id="{23B8FD8C-48BE-4FDD-AA97-D26622E0D046}"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9-9EFB-4205-9504-A6D1FDE6C27F}"/>
                </c:ext>
              </c:extLst>
            </c:dLbl>
            <c:dLbl>
              <c:idx val="3"/>
              <c:layout>
                <c:manualLayout>
                  <c:x val="0"/>
                  <c:y val="0.11340206185566998"/>
                </c:manualLayout>
              </c:layout>
              <c:tx>
                <c:rich>
                  <a:bodyPr/>
                  <a:lstStyle/>
                  <a:p>
                    <a:fld id="{00DB9A8E-CB75-472E-8C09-54E40EF992B5}" type="CELLRANGE">
                      <a:rPr lang="en-US" baseline="0"/>
                      <a:pPr/>
                      <a:t>[CELLRANGE]</a:t>
                    </a:fld>
                    <a:r>
                      <a:rPr lang="en-US" baseline="0"/>
                      <a:t>
</a:t>
                    </a:r>
                    <a:fld id="{C2BE766B-A52B-4374-9054-78C3C3C63F59}"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B-9EFB-4205-9504-A6D1FDE6C2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InscritosMatriculaGeneroPregrad!$C$58:$F$58</c:f>
              <c:numCache>
                <c:formatCode>General</c:formatCode>
                <c:ptCount val="4"/>
                <c:pt idx="0">
                  <c:v>2955</c:v>
                </c:pt>
                <c:pt idx="1">
                  <c:v>2843</c:v>
                </c:pt>
                <c:pt idx="2">
                  <c:v>885</c:v>
                </c:pt>
                <c:pt idx="3">
                  <c:v>922</c:v>
                </c:pt>
              </c:numCache>
            </c:numRef>
          </c:val>
          <c:extLst xmlns:c16r2="http://schemas.microsoft.com/office/drawing/2015/06/chart">
            <c:ext xmlns:c15="http://schemas.microsoft.com/office/drawing/2012/chart" uri="{02D57815-91ED-43cb-92C2-25804820EDAC}">
              <c15:datalabelsRange>
                <c15:f>InscritosMatriculaGeneroPregrad!$C$59:$F$59</c15:f>
                <c15:dlblRangeCache>
                  <c:ptCount val="4"/>
                  <c:pt idx="0">
                    <c:v>50,97%</c:v>
                  </c:pt>
                  <c:pt idx="1">
                    <c:v>49,03%</c:v>
                  </c:pt>
                  <c:pt idx="2">
                    <c:v>48,98%</c:v>
                  </c:pt>
                  <c:pt idx="3">
                    <c:v>51,02%</c:v>
                  </c:pt>
                </c15:dlblRangeCache>
              </c15:datalabelsRange>
            </c:ext>
            <c:ext xmlns:c16="http://schemas.microsoft.com/office/drawing/2014/chart" uri="{C3380CC4-5D6E-409C-BE32-E72D297353CC}">
              <c16:uniqueId val="{00000000-9EFB-4205-9504-A6D1FDE6C27F}"/>
            </c:ext>
          </c:extLst>
        </c:ser>
        <c:dLbls>
          <c:showLegendKey val="0"/>
          <c:showVal val="1"/>
          <c:showCatName val="0"/>
          <c:showSerName val="0"/>
          <c:showPercent val="0"/>
          <c:showBubbleSize val="0"/>
        </c:dLbls>
        <c:gapWidth val="150"/>
        <c:gapDepth val="90"/>
        <c:shape val="box"/>
        <c:axId val="120403840"/>
        <c:axId val="120407552"/>
        <c:axId val="0"/>
        <c:extLst xmlns:c16r2="http://schemas.microsoft.com/office/drawing/2015/06/chart"/>
      </c:bar3DChart>
      <c:catAx>
        <c:axId val="120403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407552"/>
        <c:crosses val="autoZero"/>
        <c:auto val="1"/>
        <c:lblAlgn val="ctr"/>
        <c:lblOffset val="100"/>
        <c:noMultiLvlLbl val="0"/>
      </c:catAx>
      <c:valAx>
        <c:axId val="12040755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403840"/>
        <c:crosses val="autoZero"/>
        <c:crossBetween val="between"/>
        <c:majorUnit val="3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1-74A4-4676-99BC-3872AA7295D3}"/>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3-74A4-4676-99BC-3872AA7295D3}"/>
              </c:ext>
            </c:extLst>
          </c:dPt>
          <c:dLbls>
            <c:dLbl>
              <c:idx val="0"/>
              <c:layout>
                <c:manualLayout>
                  <c:x val="-1.6319867343894342E-3"/>
                  <c:y val="0.10996563573883161"/>
                </c:manualLayout>
              </c:layout>
              <c:tx>
                <c:rich>
                  <a:bodyPr/>
                  <a:lstStyle/>
                  <a:p>
                    <a:fld id="{7BEAD84E-7283-45F5-8E6C-9D52937C5E3E}" type="CELLRANGE">
                      <a:rPr lang="en-US" baseline="0"/>
                      <a:pPr/>
                      <a:t>[CELLRANGE]</a:t>
                    </a:fld>
                    <a:r>
                      <a:rPr lang="en-US" baseline="0"/>
                      <a:t>
</a:t>
                    </a:r>
                    <a:fld id="{25CC4CE5-A870-4103-AAB9-250B9DDC1D4D}"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74A4-4676-99BC-3872AA7295D3}"/>
                </c:ext>
              </c:extLst>
            </c:dLbl>
            <c:dLbl>
              <c:idx val="1"/>
              <c:layout>
                <c:manualLayout>
                  <c:x val="-3.2639734687788685E-3"/>
                  <c:y val="0.1134020618556701"/>
                </c:manualLayout>
              </c:layout>
              <c:tx>
                <c:rich>
                  <a:bodyPr/>
                  <a:lstStyle/>
                  <a:p>
                    <a:fld id="{001CF4B1-4DDE-416D-9533-3C85023AE625}" type="CELLRANGE">
                      <a:rPr lang="en-US" baseline="0"/>
                      <a:pPr/>
                      <a:t>[CELLRANGE]</a:t>
                    </a:fld>
                    <a:r>
                      <a:rPr lang="en-US" baseline="0"/>
                      <a:t>
</a:t>
                    </a:r>
                    <a:fld id="{98089918-AAEE-4BC8-A5B1-8BB6F87E5CD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4-74A4-4676-99BC-3872AA7295D3}"/>
                </c:ext>
              </c:extLst>
            </c:dLbl>
            <c:dLbl>
              <c:idx val="2"/>
              <c:layout>
                <c:manualLayout>
                  <c:x val="-1.6319867343894043E-3"/>
                  <c:y val="0.11340206185567003"/>
                </c:manualLayout>
              </c:layout>
              <c:tx>
                <c:rich>
                  <a:bodyPr/>
                  <a:lstStyle/>
                  <a:p>
                    <a:fld id="{21EA028F-B778-4761-827E-24A4E19879F7}" type="CELLRANGE">
                      <a:rPr lang="en-US" baseline="0"/>
                      <a:pPr/>
                      <a:t>[CELLRANGE]</a:t>
                    </a:fld>
                    <a:r>
                      <a:rPr lang="en-US" baseline="0"/>
                      <a:t>
</a:t>
                    </a:r>
                    <a:fld id="{841E4BC7-A1AC-418A-81B7-9720890E176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74A4-4676-99BC-3872AA7295D3}"/>
                </c:ext>
              </c:extLst>
            </c:dLbl>
            <c:dLbl>
              <c:idx val="3"/>
              <c:layout>
                <c:manualLayout>
                  <c:x val="0"/>
                  <c:y val="0.11340206185566998"/>
                </c:manualLayout>
              </c:layout>
              <c:tx>
                <c:rich>
                  <a:bodyPr/>
                  <a:lstStyle/>
                  <a:p>
                    <a:fld id="{7F852BA0-3234-48D7-A6DF-9E5737A34E90}" type="CELLRANGE">
                      <a:rPr lang="en-US" baseline="0"/>
                      <a:pPr/>
                      <a:t>[CELLRANGE]</a:t>
                    </a:fld>
                    <a:r>
                      <a:rPr lang="en-US" baseline="0"/>
                      <a:t>
</a:t>
                    </a:r>
                    <a:fld id="{51143DEA-75F4-47B1-B9B1-4EB71C276E7F}"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74A4-4676-99BC-3872AA7295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InscritosMatriculaGeneroPregrad!$H$58:$K$58</c:f>
              <c:numCache>
                <c:formatCode>General</c:formatCode>
                <c:ptCount val="4"/>
                <c:pt idx="0">
                  <c:v>1488</c:v>
                </c:pt>
                <c:pt idx="1">
                  <c:v>1659</c:v>
                </c:pt>
                <c:pt idx="2">
                  <c:v>633</c:v>
                </c:pt>
                <c:pt idx="3">
                  <c:v>736</c:v>
                </c:pt>
              </c:numCache>
            </c:numRef>
          </c:val>
          <c:extLst xmlns:c16r2="http://schemas.microsoft.com/office/drawing/2015/06/chart">
            <c:ext xmlns:c15="http://schemas.microsoft.com/office/drawing/2012/chart" uri="{02D57815-91ED-43cb-92C2-25804820EDAC}">
              <c15:datalabelsRange>
                <c15:f>InscritosMatriculaGeneroPregrad!$H$59:$K$59</c15:f>
                <c15:dlblRangeCache>
                  <c:ptCount val="4"/>
                  <c:pt idx="0">
                    <c:v>47,28%</c:v>
                  </c:pt>
                  <c:pt idx="1">
                    <c:v>52,72%</c:v>
                  </c:pt>
                  <c:pt idx="2">
                    <c:v>46,24%</c:v>
                  </c:pt>
                  <c:pt idx="3">
                    <c:v>53,76%</c:v>
                  </c:pt>
                </c15:dlblRangeCache>
              </c15:datalabelsRange>
            </c:ext>
            <c:ext xmlns:c16="http://schemas.microsoft.com/office/drawing/2014/chart" uri="{C3380CC4-5D6E-409C-BE32-E72D297353CC}">
              <c16:uniqueId val="{00000006-74A4-4676-99BC-3872AA7295D3}"/>
            </c:ext>
          </c:extLst>
        </c:ser>
        <c:dLbls>
          <c:showLegendKey val="0"/>
          <c:showVal val="1"/>
          <c:showCatName val="0"/>
          <c:showSerName val="0"/>
          <c:showPercent val="0"/>
          <c:showBubbleSize val="0"/>
        </c:dLbls>
        <c:gapWidth val="150"/>
        <c:gapDepth val="90"/>
        <c:shape val="box"/>
        <c:axId val="120525184"/>
        <c:axId val="120532992"/>
        <c:axId val="0"/>
        <c:extLst xmlns:c16r2="http://schemas.microsoft.com/office/drawing/2015/06/chart"/>
      </c:bar3DChart>
      <c:catAx>
        <c:axId val="120525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532992"/>
        <c:crosses val="autoZero"/>
        <c:auto val="1"/>
        <c:lblAlgn val="ctr"/>
        <c:lblOffset val="100"/>
        <c:noMultiLvlLbl val="0"/>
      </c:catAx>
      <c:valAx>
        <c:axId val="1205329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525184"/>
        <c:crosses val="autoZero"/>
        <c:crossBetween val="between"/>
        <c:majorUnit val="2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1-01E1-42E3-8B61-3F73F40E30E1}"/>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3-01E1-42E3-8B61-3F73F40E30E1}"/>
              </c:ext>
            </c:extLst>
          </c:dPt>
          <c:dLbls>
            <c:dLbl>
              <c:idx val="0"/>
              <c:layout>
                <c:manualLayout>
                  <c:x val="-2.8996628742348858E-3"/>
                  <c:y val="0.11821851973329377"/>
                </c:manualLayout>
              </c:layout>
              <c:tx>
                <c:rich>
                  <a:bodyPr/>
                  <a:lstStyle/>
                  <a:p>
                    <a:fld id="{DF9BD421-5A15-498B-8575-C9CEC7773177}" type="CELLRANGE">
                      <a:rPr lang="en-US" baseline="0"/>
                      <a:pPr/>
                      <a:t>[CELLRANGE]</a:t>
                    </a:fld>
                    <a:r>
                      <a:rPr lang="en-US" baseline="0"/>
                      <a:t>
</a:t>
                    </a:r>
                    <a:fld id="{CE51A021-B897-4679-AA6E-360D237A2F5D}"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01E1-42E3-8B61-3F73F40E30E1}"/>
                </c:ext>
              </c:extLst>
            </c:dLbl>
            <c:dLbl>
              <c:idx val="1"/>
              <c:layout>
                <c:manualLayout>
                  <c:x val="0"/>
                  <c:y val="0.11126448916074708"/>
                </c:manualLayout>
              </c:layout>
              <c:tx>
                <c:rich>
                  <a:bodyPr/>
                  <a:lstStyle/>
                  <a:p>
                    <a:fld id="{E66CE29A-1766-4D0C-BA82-DA60FAEDDFD8}" type="CELLRANGE">
                      <a:rPr lang="en-US" baseline="0"/>
                      <a:pPr/>
                      <a:t>[CELLRANGE]</a:t>
                    </a:fld>
                    <a:r>
                      <a:rPr lang="en-US" baseline="0"/>
                      <a:t>
</a:t>
                    </a:r>
                    <a:fld id="{DC0A7A3E-19CC-4400-9AC4-1A51AB48166B}"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4-01E1-42E3-8B61-3F73F40E30E1}"/>
                </c:ext>
              </c:extLst>
            </c:dLbl>
            <c:dLbl>
              <c:idx val="2"/>
              <c:layout>
                <c:manualLayout>
                  <c:x val="0"/>
                  <c:y val="0.11474150444702041"/>
                </c:manualLayout>
              </c:layout>
              <c:tx>
                <c:rich>
                  <a:bodyPr/>
                  <a:lstStyle/>
                  <a:p>
                    <a:fld id="{95466F01-5E10-4639-95B1-38FE2B89D7DA}" type="CELLRANGE">
                      <a:rPr lang="en-US" baseline="0"/>
                      <a:pPr/>
                      <a:t>[CELLRANGE]</a:t>
                    </a:fld>
                    <a:r>
                      <a:rPr lang="en-US" baseline="0"/>
                      <a:t>
</a:t>
                    </a:r>
                    <a:fld id="{569DB3F4-AF25-4E71-8976-D6161115E0B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01E1-42E3-8B61-3F73F40E30E1}"/>
                </c:ext>
              </c:extLst>
            </c:dLbl>
            <c:dLbl>
              <c:idx val="3"/>
              <c:layout>
                <c:manualLayout>
                  <c:x val="-1.0631974384052568E-16"/>
                  <c:y val="0.10431045858820037"/>
                </c:manualLayout>
              </c:layout>
              <c:tx>
                <c:rich>
                  <a:bodyPr/>
                  <a:lstStyle/>
                  <a:p>
                    <a:fld id="{F138BC73-22FD-49E8-8001-317C077B3286}" type="CELLRANGE">
                      <a:rPr lang="en-US" baseline="0"/>
                      <a:pPr/>
                      <a:t>[CELLRANGE]</a:t>
                    </a:fld>
                    <a:r>
                      <a:rPr lang="en-US" baseline="0"/>
                      <a:t>
</a:t>
                    </a:r>
                    <a:fld id="{4D6428CC-1A78-4AA9-804F-95911FE7CAEC}"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01E1-42E3-8B61-3F73F40E30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InscritosMatriculaGeneroPostgra!$C$44:$F$44</c:f>
              <c:numCache>
                <c:formatCode>General</c:formatCode>
                <c:ptCount val="4"/>
                <c:pt idx="0">
                  <c:v>489</c:v>
                </c:pt>
                <c:pt idx="1">
                  <c:v>613</c:v>
                </c:pt>
                <c:pt idx="2">
                  <c:v>198</c:v>
                </c:pt>
                <c:pt idx="3">
                  <c:v>165</c:v>
                </c:pt>
              </c:numCache>
            </c:numRef>
          </c:val>
          <c:extLst xmlns:c16r2="http://schemas.microsoft.com/office/drawing/2015/06/chart">
            <c:ext xmlns:c15="http://schemas.microsoft.com/office/drawing/2012/chart" uri="{02D57815-91ED-43cb-92C2-25804820EDAC}">
              <c15:datalabelsRange>
                <c15:f>InscritosMatriculaGeneroPostgra!$C$45:$F$45</c15:f>
                <c15:dlblRangeCache>
                  <c:ptCount val="4"/>
                  <c:pt idx="0">
                    <c:v>44,37%</c:v>
                  </c:pt>
                  <c:pt idx="1">
                    <c:v>55,63%</c:v>
                  </c:pt>
                  <c:pt idx="2">
                    <c:v>54,55%</c:v>
                  </c:pt>
                  <c:pt idx="3">
                    <c:v>45,45%</c:v>
                  </c:pt>
                </c15:dlblRangeCache>
              </c15:datalabelsRange>
            </c:ext>
            <c:ext xmlns:c16="http://schemas.microsoft.com/office/drawing/2014/chart" uri="{C3380CC4-5D6E-409C-BE32-E72D297353CC}">
              <c16:uniqueId val="{00000006-01E1-42E3-8B61-3F73F40E30E1}"/>
            </c:ext>
          </c:extLst>
        </c:ser>
        <c:dLbls>
          <c:showLegendKey val="0"/>
          <c:showVal val="1"/>
          <c:showCatName val="0"/>
          <c:showSerName val="0"/>
          <c:showPercent val="0"/>
          <c:showBubbleSize val="0"/>
        </c:dLbls>
        <c:gapWidth val="150"/>
        <c:gapDepth val="90"/>
        <c:shape val="box"/>
        <c:axId val="119492608"/>
        <c:axId val="119496064"/>
        <c:axId val="0"/>
        <c:extLst xmlns:c16r2="http://schemas.microsoft.com/office/drawing/2015/06/chart"/>
      </c:bar3DChart>
      <c:catAx>
        <c:axId val="119492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496064"/>
        <c:crosses val="autoZero"/>
        <c:auto val="1"/>
        <c:lblAlgn val="ctr"/>
        <c:lblOffset val="100"/>
        <c:noMultiLvlLbl val="0"/>
      </c:catAx>
      <c:valAx>
        <c:axId val="119496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9492608"/>
        <c:crosses val="autoZero"/>
        <c:crossBetween val="between"/>
        <c:majorUnit val="4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1-1A55-4842-8677-1212C35CA6D8}"/>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3-1A55-4842-8677-1212C35CA6D8}"/>
              </c:ext>
            </c:extLst>
          </c:dPt>
          <c:dLbls>
            <c:dLbl>
              <c:idx val="0"/>
              <c:layout>
                <c:manualLayout>
                  <c:x val="0"/>
                  <c:y val="0.11474150444702041"/>
                </c:manualLayout>
              </c:layout>
              <c:tx>
                <c:rich>
                  <a:bodyPr/>
                  <a:lstStyle/>
                  <a:p>
                    <a:fld id="{F79245D2-FDAA-43D1-B9A9-6CCD621DDAC5}" type="CELLRANGE">
                      <a:rPr lang="en-US" baseline="0"/>
                      <a:pPr/>
                      <a:t>[CELLRANGE]</a:t>
                    </a:fld>
                    <a:r>
                      <a:rPr lang="en-US" baseline="0"/>
                      <a:t>
</a:t>
                    </a:r>
                    <a:fld id="{AB6F0FCB-90B2-4384-9F5F-F8B05CAE2407}"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1A55-4842-8677-1212C35CA6D8}"/>
                </c:ext>
              </c:extLst>
            </c:dLbl>
            <c:dLbl>
              <c:idx val="1"/>
              <c:layout>
                <c:manualLayout>
                  <c:x val="-2.8996628742349387E-3"/>
                  <c:y val="0.10431045858820034"/>
                </c:manualLayout>
              </c:layout>
              <c:tx>
                <c:rich>
                  <a:bodyPr/>
                  <a:lstStyle/>
                  <a:p>
                    <a:fld id="{B2EE543A-C33A-4739-BBA9-99AA711B374E}" type="CELLRANGE">
                      <a:rPr lang="en-US" baseline="0"/>
                      <a:pPr/>
                      <a:t>[CELLRANGE]</a:t>
                    </a:fld>
                    <a:r>
                      <a:rPr lang="en-US" baseline="0"/>
                      <a:t>
</a:t>
                    </a:r>
                    <a:fld id="{A35AB01D-7590-402F-8149-7C4F1565A073}"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4-1A55-4842-8677-1212C35CA6D8}"/>
                </c:ext>
              </c:extLst>
            </c:dLbl>
            <c:dLbl>
              <c:idx val="2"/>
              <c:layout>
                <c:manualLayout>
                  <c:x val="0"/>
                  <c:y val="0.11474150444702036"/>
                </c:manualLayout>
              </c:layout>
              <c:tx>
                <c:rich>
                  <a:bodyPr/>
                  <a:lstStyle/>
                  <a:p>
                    <a:fld id="{DA469F7E-EB5A-4F78-AAC0-8F613A977279}" type="CELLRANGE">
                      <a:rPr lang="en-US" baseline="0"/>
                      <a:pPr/>
                      <a:t>[CELLRANGE]</a:t>
                    </a:fld>
                    <a:r>
                      <a:rPr lang="en-US" baseline="0"/>
                      <a:t>
</a:t>
                    </a:r>
                    <a:fld id="{6BC82041-59F1-4691-A298-F850BED8D1B9}"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1A55-4842-8677-1212C35CA6D8}"/>
                </c:ext>
              </c:extLst>
            </c:dLbl>
            <c:dLbl>
              <c:idx val="3"/>
              <c:layout>
                <c:manualLayout>
                  <c:x val="-1.0631974384052568E-16"/>
                  <c:y val="0.11126448916074708"/>
                </c:manualLayout>
              </c:layout>
              <c:tx>
                <c:rich>
                  <a:bodyPr/>
                  <a:lstStyle/>
                  <a:p>
                    <a:fld id="{6BC363D2-CC0B-4C3F-BA38-14B1D2BC7764}" type="CELLRANGE">
                      <a:rPr lang="en-US" baseline="0"/>
                      <a:pPr/>
                      <a:t>[CELLRANGE]</a:t>
                    </a:fld>
                    <a:r>
                      <a:rPr lang="en-US" baseline="0"/>
                      <a:t>
</a:t>
                    </a:r>
                    <a:fld id="{D82AF0BE-FF01-4889-89E5-6CE0E5A2134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1A55-4842-8677-1212C35CA6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InscritosMatriculaGeneroPostgra!$H$44:$K$44</c:f>
              <c:numCache>
                <c:formatCode>General</c:formatCode>
                <c:ptCount val="4"/>
                <c:pt idx="0">
                  <c:v>102</c:v>
                </c:pt>
                <c:pt idx="1">
                  <c:v>98</c:v>
                </c:pt>
                <c:pt idx="2">
                  <c:v>56</c:v>
                </c:pt>
                <c:pt idx="3">
                  <c:v>66</c:v>
                </c:pt>
              </c:numCache>
            </c:numRef>
          </c:val>
          <c:extLst xmlns:c16r2="http://schemas.microsoft.com/office/drawing/2015/06/chart">
            <c:ext xmlns:c15="http://schemas.microsoft.com/office/drawing/2012/chart" uri="{02D57815-91ED-43cb-92C2-25804820EDAC}">
              <c15:datalabelsRange>
                <c15:f>InscritosMatriculaGeneroPostgra!$H$45:$K$45</c15:f>
                <c15:dlblRangeCache>
                  <c:ptCount val="4"/>
                  <c:pt idx="0">
                    <c:v>51,00%</c:v>
                  </c:pt>
                  <c:pt idx="1">
                    <c:v>49,00%</c:v>
                  </c:pt>
                  <c:pt idx="2">
                    <c:v>45,90%</c:v>
                  </c:pt>
                  <c:pt idx="3">
                    <c:v>54,10%</c:v>
                  </c:pt>
                </c15:dlblRangeCache>
              </c15:datalabelsRange>
            </c:ext>
            <c:ext xmlns:c16="http://schemas.microsoft.com/office/drawing/2014/chart" uri="{C3380CC4-5D6E-409C-BE32-E72D297353CC}">
              <c16:uniqueId val="{00000006-1A55-4842-8677-1212C35CA6D8}"/>
            </c:ext>
          </c:extLst>
        </c:ser>
        <c:dLbls>
          <c:showLegendKey val="0"/>
          <c:showVal val="1"/>
          <c:showCatName val="0"/>
          <c:showSerName val="0"/>
          <c:showPercent val="0"/>
          <c:showBubbleSize val="0"/>
        </c:dLbls>
        <c:gapWidth val="150"/>
        <c:gapDepth val="90"/>
        <c:shape val="box"/>
        <c:axId val="122854016"/>
        <c:axId val="122878208"/>
        <c:axId val="0"/>
        <c:extLst xmlns:c16r2="http://schemas.microsoft.com/office/drawing/2015/06/chart"/>
      </c:bar3DChart>
      <c:catAx>
        <c:axId val="122854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878208"/>
        <c:crosses val="autoZero"/>
        <c:auto val="1"/>
        <c:lblAlgn val="ctr"/>
        <c:lblOffset val="100"/>
        <c:noMultiLvlLbl val="0"/>
      </c:catAx>
      <c:valAx>
        <c:axId val="1228782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854016"/>
        <c:crosses val="autoZero"/>
        <c:crossBetween val="between"/>
        <c:majorUnit val="15"/>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048482934056959E-2"/>
                  <c:y val="-3.4770152862733461E-3"/>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E0C-4643-8438-170908281FC7}"/>
                </c:ext>
              </c:extLst>
            </c:dLbl>
            <c:dLbl>
              <c:idx val="1"/>
              <c:layout>
                <c:manualLayout>
                  <c:x val="-9.8588537723986111E-2"/>
                  <c:y val="-3.1872271932967199E-17"/>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0C-4643-8438-170908281F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'B. Matri. Pregrado GeneroSede'!$E$82:$E$83</c:f>
              <c:numCache>
                <c:formatCode>General</c:formatCode>
                <c:ptCount val="2"/>
                <c:pt idx="0">
                  <c:v>387</c:v>
                </c:pt>
                <c:pt idx="1">
                  <c:v>11150</c:v>
                </c:pt>
              </c:numCache>
            </c:numRef>
          </c:val>
          <c:extLst xmlns:c16r2="http://schemas.microsoft.com/office/drawing/2015/06/chart">
            <c:ext xmlns:c16="http://schemas.microsoft.com/office/drawing/2014/chart" uri="{C3380CC4-5D6E-409C-BE32-E72D297353CC}">
              <c16:uniqueId val="{00000009-EE0C-4643-8438-170908281FC7}"/>
            </c:ext>
          </c:extLst>
        </c:ser>
        <c:ser>
          <c:idx val="0"/>
          <c:order val="1"/>
          <c:tx>
            <c:v>Semestre A</c:v>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01488200598221E-2"/>
                  <c:y val="0"/>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E0C-4643-8438-170908281FC7}"/>
                </c:ext>
              </c:extLst>
            </c:dLbl>
            <c:dLbl>
              <c:idx val="1"/>
              <c:layout>
                <c:manualLayout>
                  <c:x val="-9.7138706286868784E-2"/>
                  <c:y val="-3.1872271932967199E-17"/>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0C-4643-8438-170908281F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'A. Matri. Pregrado GeneroSede'!$E$84:$E$85</c:f>
              <c:numCache>
                <c:formatCode>General</c:formatCode>
                <c:ptCount val="2"/>
                <c:pt idx="0">
                  <c:v>416</c:v>
                </c:pt>
                <c:pt idx="1">
                  <c:v>11201</c:v>
                </c:pt>
              </c:numCache>
            </c:numRef>
          </c:val>
          <c:extLst xmlns:c16r2="http://schemas.microsoft.com/office/drawing/2015/06/chart">
            <c:ext xmlns:c16="http://schemas.microsoft.com/office/drawing/2014/chart" uri="{C3380CC4-5D6E-409C-BE32-E72D297353CC}">
              <c16:uniqueId val="{00000007-EE0C-4643-8438-170908281FC7}"/>
            </c:ext>
          </c:extLst>
        </c:ser>
        <c:dLbls>
          <c:showLegendKey val="0"/>
          <c:showVal val="1"/>
          <c:showCatName val="0"/>
          <c:showSerName val="0"/>
          <c:showPercent val="0"/>
          <c:showBubbleSize val="0"/>
        </c:dLbls>
        <c:gapWidth val="150"/>
        <c:gapDepth val="90"/>
        <c:shape val="box"/>
        <c:axId val="122888576"/>
        <c:axId val="123008512"/>
        <c:axId val="0"/>
        <c:extLst xmlns:c16r2="http://schemas.microsoft.com/office/drawing/2015/06/chart"/>
      </c:bar3DChart>
      <c:catAx>
        <c:axId val="122888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008512"/>
        <c:crosses val="autoZero"/>
        <c:auto val="1"/>
        <c:lblAlgn val="ctr"/>
        <c:lblOffset val="100"/>
        <c:noMultiLvlLbl val="0"/>
      </c:catAx>
      <c:valAx>
        <c:axId val="12300851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888576"/>
        <c:crosses val="autoZero"/>
        <c:crossBetween val="between"/>
        <c:majorUnit val="5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456017051142141"/>
          <c:y val="0.41108206834970362"/>
          <c:w val="0.10784041222261179"/>
          <c:h val="0.1159801931974998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1569051466451288E-2"/>
                  <c:y val="-1.37457044673540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88C-478A-943E-D44820A8054F}"/>
                </c:ext>
              </c:extLst>
            </c:dLbl>
            <c:dLbl>
              <c:idx val="1"/>
              <c:layout>
                <c:manualLayout>
                  <c:x val="1.3015182899757699E-2"/>
                  <c:y val="-1.37457044673540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88C-478A-943E-D44820A8054F}"/>
                </c:ext>
              </c:extLst>
            </c:dLbl>
            <c:dLbl>
              <c:idx val="2"/>
              <c:layout>
                <c:manualLayout>
                  <c:x val="8.6767885998384666E-3"/>
                  <c:y val="-1.030927835051546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('B. Matri. Postgrado GeneroSede'!$E$22,'B. Matri. Postgrado GeneroSede'!$E$41,'B. Matri. Postgrado GeneroSede'!$E$47)</c:f>
              <c:numCache>
                <c:formatCode>General</c:formatCode>
                <c:ptCount val="3"/>
                <c:pt idx="0">
                  <c:v>299</c:v>
                </c:pt>
                <c:pt idx="1">
                  <c:v>475</c:v>
                </c:pt>
                <c:pt idx="2">
                  <c:v>19</c:v>
                </c:pt>
              </c:numCache>
            </c:numRef>
          </c:val>
          <c:extLst xmlns:c16r2="http://schemas.microsoft.com/office/drawing/2015/06/chart">
            <c:ext xmlns:c16="http://schemas.microsoft.com/office/drawing/2014/chart" uri="{C3380CC4-5D6E-409C-BE32-E72D297353CC}">
              <c16:uniqueId val="{00000007-488C-478A-943E-D44820A8054F}"/>
            </c:ext>
          </c:extLst>
        </c:ser>
        <c:ser>
          <c:idx val="0"/>
          <c:order val="1"/>
          <c:tx>
            <c:v>Semestre A</c:v>
          </c:tx>
          <c:spPr>
            <a:solidFill>
              <a:schemeClr val="accent6">
                <a:lumMod val="75000"/>
              </a:schemeClr>
            </a:solidFill>
            <a:ln>
              <a:noFill/>
            </a:ln>
            <a:effectLst>
              <a:outerShdw blurRad="57150" dist="19050" dir="5400000" algn="ctr" rotWithShape="0">
                <a:srgbClr val="000000">
                  <a:alpha val="63000"/>
                </a:srgbClr>
              </a:outerShdw>
            </a:effectLst>
            <a:sp3d/>
          </c:spPr>
          <c:invertIfNegative val="0"/>
          <c:dLbls>
            <c:dLbl>
              <c:idx val="0"/>
              <c:layout>
                <c:manualLayout>
                  <c:x val="1.012292003314477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88C-478A-943E-D44820A8054F}"/>
                </c:ext>
              </c:extLst>
            </c:dLbl>
            <c:dLbl>
              <c:idx val="1"/>
              <c:layout>
                <c:manualLayout>
                  <c:x val="8.6767885998385724E-3"/>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88C-478A-943E-D44820A8054F}"/>
                </c:ext>
              </c:extLst>
            </c:dLbl>
            <c:dLbl>
              <c:idx val="2"/>
              <c:layout>
                <c:manualLayout>
                  <c:x val="1.3015182899757699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('A. Matri Postgrado GeneroSede'!$E$24,'A. Matri Postgrado GeneroSede'!$E$43,'A. Matri Postgrado GeneroSede'!$E$49)</c:f>
              <c:numCache>
                <c:formatCode>General</c:formatCode>
                <c:ptCount val="3"/>
                <c:pt idx="0">
                  <c:v>344</c:v>
                </c:pt>
                <c:pt idx="1">
                  <c:v>489</c:v>
                </c:pt>
                <c:pt idx="2">
                  <c:v>22</c:v>
                </c:pt>
              </c:numCache>
            </c:numRef>
          </c:val>
          <c:extLst xmlns:c16r2="http://schemas.microsoft.com/office/drawing/2015/06/chart">
            <c:ext xmlns:c16="http://schemas.microsoft.com/office/drawing/2014/chart" uri="{C3380CC4-5D6E-409C-BE32-E72D297353CC}">
              <c16:uniqueId val="{00000006-488C-478A-943E-D44820A8054F}"/>
            </c:ext>
          </c:extLst>
        </c:ser>
        <c:dLbls>
          <c:showLegendKey val="0"/>
          <c:showVal val="1"/>
          <c:showCatName val="0"/>
          <c:showSerName val="0"/>
          <c:showPercent val="0"/>
          <c:showBubbleSize val="0"/>
        </c:dLbls>
        <c:gapWidth val="150"/>
        <c:gapDepth val="90"/>
        <c:shape val="box"/>
        <c:axId val="123387904"/>
        <c:axId val="123389440"/>
        <c:axId val="0"/>
        <c:extLst xmlns:c16r2="http://schemas.microsoft.com/office/drawing/2015/06/chart"/>
      </c:bar3DChart>
      <c:catAx>
        <c:axId val="12338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389440"/>
        <c:crosses val="autoZero"/>
        <c:auto val="1"/>
        <c:lblAlgn val="ctr"/>
        <c:lblOffset val="100"/>
        <c:noMultiLvlLbl val="0"/>
      </c:catAx>
      <c:valAx>
        <c:axId val="12338944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387904"/>
        <c:crosses val="autoZero"/>
        <c:crossBetween val="between"/>
        <c:majorUnit val="5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588338191158319"/>
          <c:y val="8.462158725004737E-2"/>
          <c:w val="9.1518029216637431E-2"/>
          <c:h val="0.1242811916551668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6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9552431430881009E-2"/>
          <c:y val="0.16215628974213275"/>
          <c:w val="0.75970670177160216"/>
          <c:h val="0.79939876072192007"/>
        </c:manualLayout>
      </c:layout>
      <c:pie3DChart>
        <c:varyColors val="1"/>
        <c:ser>
          <c:idx val="0"/>
          <c:order val="0"/>
          <c:explosion val="6"/>
          <c:dPt>
            <c:idx val="0"/>
            <c:bubble3D val="0"/>
            <c:spPr>
              <a:solidFill>
                <a:schemeClr val="accent1">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1-3C67-454C-9E80-25871C5A3FF5}"/>
              </c:ext>
            </c:extLst>
          </c:dPt>
          <c:dPt>
            <c:idx val="2"/>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6-3C67-454C-9E80-25871C5A3FF5}"/>
              </c:ext>
            </c:extLst>
          </c:dPt>
          <c:dPt>
            <c:idx val="3"/>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5-3C67-454C-9E80-25871C5A3FF5}"/>
              </c:ext>
            </c:extLst>
          </c:dPt>
          <c:dPt>
            <c:idx val="4"/>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4-3C67-454C-9E80-25871C5A3FF5}"/>
              </c:ext>
            </c:extLst>
          </c:dPt>
          <c:dPt>
            <c:idx val="5"/>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3-3C67-454C-9E80-25871C5A3FF5}"/>
              </c:ext>
            </c:extLst>
          </c:dPt>
          <c:dPt>
            <c:idx val="6"/>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B-43DB-42BC-8274-F45B0460F1D0}"/>
              </c:ext>
            </c:extLst>
          </c:dPt>
          <c:dLbls>
            <c:dLbl>
              <c:idx val="0"/>
              <c:layout>
                <c:manualLayout>
                  <c:x val="-2.5885638787567961E-2"/>
                  <c:y val="-0.52182103525719081"/>
                </c:manualLayout>
              </c:layout>
              <c:tx>
                <c:rich>
                  <a:bodyPr/>
                  <a:lstStyle/>
                  <a:p>
                    <a:fld id="{29E7A91B-A734-4380-B7B4-CD40F921AB78}" type="CELLRANGE">
                      <a:rPr lang="en-US" baseline="0"/>
                      <a:pPr/>
                      <a:t>[CELLRANGE]</a:t>
                    </a:fld>
                    <a:r>
                      <a:rPr lang="en-US" baseline="0"/>
                      <a:t>
</a:t>
                    </a:r>
                    <a:fld id="{86EC10EE-AA57-4261-83B3-F6E54FFAF75D}" type="CATEGORYNAME">
                      <a:rPr lang="en-US" baseline="0"/>
                      <a:pPr/>
                      <a:t>[NOMBRE DE CATEGORÍA]</a:t>
                    </a:fld>
                    <a:r>
                      <a:rPr lang="en-US" baseline="0"/>
                      <a:t>
</a:t>
                    </a:r>
                    <a:fld id="{A76DE31C-ADDD-4101-986A-F5963D38CDE6}"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3C67-454C-9E80-25871C5A3FF5}"/>
                </c:ext>
              </c:extLst>
            </c:dLbl>
            <c:dLbl>
              <c:idx val="1"/>
              <c:layout>
                <c:manualLayout>
                  <c:x val="0.1075497056439321"/>
                  <c:y val="0.17644235192250454"/>
                </c:manualLayout>
              </c:layout>
              <c:tx>
                <c:rich>
                  <a:bodyPr/>
                  <a:lstStyle/>
                  <a:p>
                    <a:fld id="{CCD79713-3130-4C2B-A5BB-2EE241C43478}" type="CELLRANGE">
                      <a:rPr lang="en-US" baseline="0"/>
                      <a:pPr/>
                      <a:t>[CELLRANGE]</a:t>
                    </a:fld>
                    <a:r>
                      <a:rPr lang="en-US" baseline="0"/>
                      <a:t>
</a:t>
                    </a:r>
                    <a:fld id="{41D726CE-E9AA-42BE-B4DA-F6DB516BE558}" type="CATEGORYNAME">
                      <a:rPr lang="en-US" baseline="0"/>
                      <a:pPr/>
                      <a:t>[NOMBRE DE CATEGORÍA]</a:t>
                    </a:fld>
                    <a:r>
                      <a:rPr lang="en-US" baseline="0"/>
                      <a:t>
</a:t>
                    </a:r>
                    <a:fld id="{5E8662D4-4031-47A2-8B51-58BAC5BFBE3B}"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2-3C67-454C-9E80-25871C5A3FF5}"/>
                </c:ext>
              </c:extLst>
            </c:dLbl>
            <c:dLbl>
              <c:idx val="2"/>
              <c:layout>
                <c:manualLayout>
                  <c:x val="-0.10901997722399927"/>
                  <c:y val="-0.39363936466704547"/>
                </c:manualLayout>
              </c:layout>
              <c:tx>
                <c:rich>
                  <a:bodyPr/>
                  <a:lstStyle/>
                  <a:p>
                    <a:fld id="{51B07DA9-AC79-4527-9A62-07182ED0327B}" type="CELLRANGE">
                      <a:rPr lang="en-US" baseline="0"/>
                      <a:pPr/>
                      <a:t>[CELLRANGE]</a:t>
                    </a:fld>
                    <a:r>
                      <a:rPr lang="en-US" baseline="0"/>
                      <a:t>
</a:t>
                    </a:r>
                    <a:fld id="{390372C0-8C42-4427-9173-DE10649E79F6}" type="CATEGORYNAME">
                      <a:rPr lang="en-US" baseline="0"/>
                      <a:pPr/>
                      <a:t>[NOMBRE DE CATEGORÍA]</a:t>
                    </a:fld>
                    <a:r>
                      <a:rPr lang="en-US" baseline="0"/>
                      <a:t>
</a:t>
                    </a:r>
                    <a:fld id="{235D0DF9-9A1E-4D55-94EB-5035C03633EA}"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6-3C67-454C-9E80-25871C5A3FF5}"/>
                </c:ext>
              </c:extLst>
            </c:dLbl>
            <c:dLbl>
              <c:idx val="3"/>
              <c:layout>
                <c:manualLayout>
                  <c:x val="9.1765010246467507E-2"/>
                  <c:y val="-0.13158670887788523"/>
                </c:manualLayout>
              </c:layout>
              <c:tx>
                <c:rich>
                  <a:bodyPr/>
                  <a:lstStyle/>
                  <a:p>
                    <a:fld id="{33370580-3356-4049-9EB6-863C8DABAC96}" type="CELLRANGE">
                      <a:rPr lang="en-US" baseline="0"/>
                      <a:pPr/>
                      <a:t>[CELLRANGE]</a:t>
                    </a:fld>
                    <a:r>
                      <a:rPr lang="en-US" baseline="0"/>
                      <a:t>
</a:t>
                    </a:r>
                    <a:fld id="{7001E853-B87B-463F-9E64-6E929703DC9D}" type="CATEGORYNAME">
                      <a:rPr lang="en-US" baseline="0"/>
                      <a:pPr/>
                      <a:t>[NOMBRE DE CATEGORÍA]</a:t>
                    </a:fld>
                    <a:r>
                      <a:rPr lang="en-US" baseline="0"/>
                      <a:t>
</a:t>
                    </a:r>
                    <a:fld id="{8391BDD9-0D62-4D53-B4BB-E70736EADBD9}"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3C67-454C-9E80-25871C5A3FF5}"/>
                </c:ext>
              </c:extLst>
            </c:dLbl>
            <c:dLbl>
              <c:idx val="4"/>
              <c:layout>
                <c:manualLayout>
                  <c:x val="-9.0453699255447273E-2"/>
                  <c:y val="0.19036745406824146"/>
                </c:manualLayout>
              </c:layout>
              <c:tx>
                <c:rich>
                  <a:bodyPr/>
                  <a:lstStyle/>
                  <a:p>
                    <a:fld id="{7CF6C547-330F-4C89-9835-8B8B798159D2}" type="CELLRANGE">
                      <a:rPr lang="en-US" baseline="0"/>
                      <a:pPr/>
                      <a:t>[CELLRANGE]</a:t>
                    </a:fld>
                    <a:r>
                      <a:rPr lang="en-US" baseline="0"/>
                      <a:t>
</a:t>
                    </a:r>
                    <a:fld id="{FAE8A10B-CDBB-4929-89D1-6C819DD7A33E}" type="CATEGORYNAME">
                      <a:rPr lang="en-US" baseline="0"/>
                      <a:pPr/>
                      <a:t>[NOMBRE DE CATEGORÍA]</a:t>
                    </a:fld>
                    <a:r>
                      <a:rPr lang="en-US" baseline="0"/>
                      <a:t>
</a:t>
                    </a:r>
                    <a:fld id="{730DA668-CF90-4899-BC47-DBA81E0F13DD}"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4-3C67-454C-9E80-25871C5A3FF5}"/>
                </c:ext>
              </c:extLst>
            </c:dLbl>
            <c:dLbl>
              <c:idx val="5"/>
              <c:layout>
                <c:manualLayout>
                  <c:x val="-0.1227764448190975"/>
                  <c:y val="-8.096355223638288E-2"/>
                </c:manualLayout>
              </c:layout>
              <c:tx>
                <c:rich>
                  <a:bodyPr/>
                  <a:lstStyle/>
                  <a:p>
                    <a:fld id="{CC75C9C5-9665-4907-AC8D-01EAF0CDC1CF}" type="CELLRANGE">
                      <a:rPr lang="en-US" baseline="0"/>
                      <a:pPr/>
                      <a:t>[CELLRANGE]</a:t>
                    </a:fld>
                    <a:r>
                      <a:rPr lang="en-US" baseline="0"/>
                      <a:t>
</a:t>
                    </a:r>
                    <a:fld id="{79E94742-5ACA-4638-A1CC-34DDFF57C1DF}" type="CATEGORYNAME">
                      <a:rPr lang="en-US" baseline="0"/>
                      <a:pPr/>
                      <a:t>[NOMBRE DE CATEGORÍA]</a:t>
                    </a:fld>
                    <a:r>
                      <a:rPr lang="en-US" baseline="0"/>
                      <a:t>
</a:t>
                    </a:r>
                    <a:fld id="{AF08AA0F-7B9C-45BC-A436-855B800CBD3B}"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3C67-454C-9E80-25871C5A3FF5}"/>
                </c:ext>
              </c:extLst>
            </c:dLbl>
            <c:dLbl>
              <c:idx val="6"/>
              <c:layout>
                <c:manualLayout>
                  <c:x val="-0.11070113348237218"/>
                  <c:y val="-0.36282652812728305"/>
                </c:manualLayout>
              </c:layout>
              <c:tx>
                <c:rich>
                  <a:bodyPr/>
                  <a:lstStyle/>
                  <a:p>
                    <a:fld id="{D87264A8-FA2C-4A85-8874-C7815863CDEE}" type="CELLRANGE">
                      <a:rPr lang="en-US" baseline="0"/>
                      <a:pPr/>
                      <a:t>[CELLRANGE]</a:t>
                    </a:fld>
                    <a:r>
                      <a:rPr lang="en-US" baseline="0"/>
                      <a:t>
</a:t>
                    </a:r>
                    <a:fld id="{DB777537-A473-49C5-AFA5-4DF3EDD6CB13}" type="CATEGORYNAME">
                      <a:rPr lang="en-US" baseline="0"/>
                      <a:pPr/>
                      <a:t>[NOMBRE DE CATEGORÍA]</a:t>
                    </a:fld>
                    <a:r>
                      <a:rPr lang="en-US" baseline="0"/>
                      <a:t>
</a:t>
                    </a:r>
                    <a:fld id="{48CF1EC1-DE0F-4E9C-8A44-E73D058539E2}"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B-43DB-42BC-8274-F45B0460F1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showDataLabelsRange val="1"/>
              </c:ext>
            </c:extLst>
          </c:dLbls>
          <c:cat>
            <c:multiLvlStrRef>
              <c:f>'A.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'A. Matricula Estrato'!$C$62:$I$62</c:f>
              <c:numCache>
                <c:formatCode>General</c:formatCode>
                <c:ptCount val="7"/>
                <c:pt idx="0">
                  <c:v>13</c:v>
                </c:pt>
                <c:pt idx="1">
                  <c:v>4491</c:v>
                </c:pt>
                <c:pt idx="2">
                  <c:v>6042</c:v>
                </c:pt>
                <c:pt idx="3">
                  <c:v>916</c:v>
                </c:pt>
                <c:pt idx="4">
                  <c:v>143</c:v>
                </c:pt>
                <c:pt idx="5">
                  <c:v>11</c:v>
                </c:pt>
                <c:pt idx="6">
                  <c:v>1</c:v>
                </c:pt>
              </c:numCache>
            </c:numRef>
          </c:val>
          <c:extLst xmlns:c16r2="http://schemas.microsoft.com/office/drawing/2015/06/chart">
            <c:ext xmlns:c15="http://schemas.microsoft.com/office/drawing/2012/chart" uri="{02D57815-91ED-43cb-92C2-25804820EDAC}">
              <c15:datalabelsRange>
                <c15:f>'A. Matricula Estrato'!$C$63:$I$63</c15:f>
                <c15:dlblRangeCache>
                  <c:ptCount val="7"/>
                  <c:pt idx="0">
                    <c:v>0,11%</c:v>
                  </c:pt>
                  <c:pt idx="1">
                    <c:v>38,66%</c:v>
                  </c:pt>
                  <c:pt idx="2">
                    <c:v>52,01%</c:v>
                  </c:pt>
                  <c:pt idx="3">
                    <c:v>7,88%</c:v>
                  </c:pt>
                  <c:pt idx="4">
                    <c:v>1,23%</c:v>
                  </c:pt>
                  <c:pt idx="5">
                    <c:v>0,09%</c:v>
                  </c:pt>
                  <c:pt idx="6">
                    <c:v>0,01%</c:v>
                  </c:pt>
                </c15:dlblRangeCache>
              </c15:datalabelsRange>
            </c:ext>
            <c:ext xmlns:c16="http://schemas.microsoft.com/office/drawing/2014/chart" uri="{C3380CC4-5D6E-409C-BE32-E72D297353CC}">
              <c16:uniqueId val="{00000000-3C67-454C-9E80-25871C5A3FF5}"/>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PregradGenero'!$I$56:$L$56</c:f>
              <c:numCache>
                <c:formatCode>General</c:formatCode>
                <c:ptCount val="4"/>
                <c:pt idx="0">
                  <c:v>233</c:v>
                </c:pt>
                <c:pt idx="1">
                  <c:v>207</c:v>
                </c:pt>
                <c:pt idx="2">
                  <c:v>337</c:v>
                </c:pt>
                <c:pt idx="3">
                  <c:v>283</c:v>
                </c:pt>
              </c:numCache>
            </c:numRef>
          </c:val>
          <c:extLst xmlns:c16r2="http://schemas.microsoft.com/office/drawing/2015/06/chart">
            <c:ext xmlns:c16="http://schemas.microsoft.com/office/drawing/2014/chart" uri="{C3380CC4-5D6E-409C-BE32-E72D297353CC}">
              <c16:uniqueId val="{00000000-1A1C-48BE-B709-CEF4393364E5}"/>
            </c:ext>
          </c:extLst>
        </c:ser>
        <c:ser>
          <c:idx val="1"/>
          <c:order val="1"/>
          <c:tx>
            <c:v>Postgrado</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EgresadoGraduadoPostgraGenero!$I$45:$L$45</c:f>
              <c:numCache>
                <c:formatCode>General</c:formatCode>
                <c:ptCount val="4"/>
                <c:pt idx="0">
                  <c:v>106</c:v>
                </c:pt>
                <c:pt idx="1">
                  <c:v>61</c:v>
                </c:pt>
                <c:pt idx="2">
                  <c:v>102</c:v>
                </c:pt>
                <c:pt idx="3">
                  <c:v>62</c:v>
                </c:pt>
              </c:numCache>
            </c:numRef>
          </c:val>
          <c:extLst xmlns:c16r2="http://schemas.microsoft.com/office/drawing/2015/06/chart">
            <c:ext xmlns:c16="http://schemas.microsoft.com/office/drawing/2014/chart" uri="{C3380CC4-5D6E-409C-BE32-E72D297353CC}">
              <c16:uniqueId val="{00000001-1A1C-48BE-B709-CEF4393364E5}"/>
            </c:ext>
          </c:extLst>
        </c:ser>
        <c:dLbls>
          <c:showLegendKey val="0"/>
          <c:showVal val="1"/>
          <c:showCatName val="0"/>
          <c:showSerName val="0"/>
          <c:showPercent val="0"/>
          <c:showBubbleSize val="0"/>
        </c:dLbls>
        <c:gapWidth val="150"/>
        <c:gapDepth val="90"/>
        <c:shape val="box"/>
        <c:axId val="78589952"/>
        <c:axId val="78591488"/>
        <c:axId val="0"/>
        <c:extLst xmlns:c16r2="http://schemas.microsoft.com/office/drawing/2015/06/chart"/>
      </c:bar3DChart>
      <c:catAx>
        <c:axId val="78589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591488"/>
        <c:crosses val="autoZero"/>
        <c:auto val="1"/>
        <c:lblAlgn val="ctr"/>
        <c:lblOffset val="100"/>
        <c:noMultiLvlLbl val="0"/>
      </c:catAx>
      <c:valAx>
        <c:axId val="78591488"/>
        <c:scaling>
          <c:orientation val="minMax"/>
          <c:max val="5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Graduados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589952"/>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8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444694297493825E-2"/>
          <c:y val="0.16215628974213275"/>
          <c:w val="0.75970670177160216"/>
          <c:h val="0.79939876072192007"/>
        </c:manualLayout>
      </c:layout>
      <c:pie3DChart>
        <c:varyColors val="1"/>
        <c:ser>
          <c:idx val="0"/>
          <c:order val="0"/>
          <c:tx>
            <c:v>Estudiantes</c:v>
          </c:tx>
          <c:explosion val="6"/>
          <c:dPt>
            <c:idx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1-F4E7-43E1-9EDA-EC9B509A84CE}"/>
              </c:ext>
            </c:extLst>
          </c:dPt>
          <c:dPt>
            <c:idx val="2"/>
            <c:bubble3D val="0"/>
            <c:spPr>
              <a:solidFill>
                <a:schemeClr val="accent4">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5-F4E7-43E1-9EDA-EC9B509A84CE}"/>
              </c:ext>
            </c:extLst>
          </c:dPt>
          <c:dPt>
            <c:idx val="3"/>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7-F4E7-43E1-9EDA-EC9B509A84CE}"/>
              </c:ext>
            </c:extLst>
          </c:dPt>
          <c:dPt>
            <c:idx val="4"/>
            <c:bubble3D val="0"/>
            <c:spPr>
              <a:solidFill>
                <a:schemeClr val="accent2">
                  <a:lumMod val="5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9-F4E7-43E1-9EDA-EC9B509A84CE}"/>
              </c:ext>
            </c:extLst>
          </c:dPt>
          <c:dPt>
            <c:idx val="5"/>
            <c:bubble3D val="0"/>
            <c:spPr>
              <a:solidFill>
                <a:schemeClr val="tx1"/>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B-F4E7-43E1-9EDA-EC9B509A84CE}"/>
              </c:ext>
            </c:extLst>
          </c:dPt>
          <c:dPt>
            <c:idx val="6"/>
            <c:bubble3D val="0"/>
            <c:spPr>
              <a:solidFill>
                <a:schemeClr val="accent1">
                  <a:lumMod val="75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B-222C-44B6-A99D-34CBCA7CF024}"/>
              </c:ext>
            </c:extLst>
          </c:dPt>
          <c:dLbls>
            <c:dLbl>
              <c:idx val="0"/>
              <c:layout>
                <c:manualLayout>
                  <c:x val="1.3348817946969335E-3"/>
                  <c:y val="-0.29072137889980249"/>
                </c:manualLayout>
              </c:layout>
              <c:tx>
                <c:rich>
                  <a:bodyPr/>
                  <a:lstStyle/>
                  <a:p>
                    <a:fld id="{C598B8E7-AB2C-4F20-8520-27622095EDBA}" type="CELLRANGE">
                      <a:rPr lang="en-US" baseline="0"/>
                      <a:pPr/>
                      <a:t>[CELLRANGE]</a:t>
                    </a:fld>
                    <a:r>
                      <a:rPr lang="en-US" baseline="0"/>
                      <a:t>
</a:t>
                    </a:r>
                    <a:fld id="{0C79B779-2416-4D14-8847-8AA4EF481CD1}" type="CATEGORYNAME">
                      <a:rPr lang="en-US" baseline="0"/>
                      <a:pPr/>
                      <a:t>[NOMBRE DE CATEGORÍA]</a:t>
                    </a:fld>
                    <a:r>
                      <a:rPr lang="en-US" baseline="0"/>
                      <a:t>
</a:t>
                    </a:r>
                    <a:fld id="{3CA155FC-7165-43D8-99B2-016A3A716927}"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F4E7-43E1-9EDA-EC9B509A84CE}"/>
                </c:ext>
              </c:extLst>
            </c:dLbl>
            <c:dLbl>
              <c:idx val="1"/>
              <c:tx>
                <c:rich>
                  <a:bodyPr/>
                  <a:lstStyle/>
                  <a:p>
                    <a:fld id="{4CF164C6-D1DA-416A-B2AC-D16C770B0E09}" type="CELLRANGE">
                      <a:rPr lang="es-CO"/>
                      <a:pPr/>
                      <a:t>[CELLRANGE]</a:t>
                    </a:fld>
                    <a:r>
                      <a:rPr lang="es-CO" baseline="0"/>
                      <a:t>
</a:t>
                    </a:r>
                    <a:fld id="{A822F79D-483B-46F0-869A-9648C48C22BD}" type="CATEGORYNAME">
                      <a:rPr lang="es-CO" baseline="0"/>
                      <a:pPr/>
                      <a:t>[NOMBRE DE CATEGORÍA]</a:t>
                    </a:fld>
                    <a:r>
                      <a:rPr lang="es-CO" baseline="0"/>
                      <a:t>
</a:t>
                    </a:r>
                    <a:fld id="{D37903FE-BFE5-4D72-AED7-466C21C1FF56}" type="VALUE">
                      <a:rPr lang="es-CO" baseline="0"/>
                      <a:pPr/>
                      <a:t>[VALOR]</a:t>
                    </a:fld>
                    <a:endParaRPr lang="es-CO"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E7-43E1-9EDA-EC9B509A84CE}"/>
                </c:ext>
              </c:extLst>
            </c:dLbl>
            <c:dLbl>
              <c:idx val="2"/>
              <c:layout>
                <c:manualLayout>
                  <c:x val="-7.852607551470607E-2"/>
                  <c:y val="-0.28846361988256625"/>
                </c:manualLayout>
              </c:layout>
              <c:tx>
                <c:rich>
                  <a:bodyPr/>
                  <a:lstStyle/>
                  <a:p>
                    <a:fld id="{4EB2F39C-97D7-4C3E-8CB4-039FDF0C58DF}" type="CELLRANGE">
                      <a:rPr lang="en-US" baseline="0"/>
                      <a:pPr/>
                      <a:t>[CELLRANGE]</a:t>
                    </a:fld>
                    <a:r>
                      <a:rPr lang="en-US" baseline="0"/>
                      <a:t>
</a:t>
                    </a:r>
                    <a:fld id="{9A7C92D2-C6D3-408B-AD2E-C87E6E8145F4}" type="CATEGORYNAME">
                      <a:rPr lang="en-US" baseline="0"/>
                      <a:pPr/>
                      <a:t>[NOMBRE DE CATEGORÍA]</a:t>
                    </a:fld>
                    <a:r>
                      <a:rPr lang="en-US" baseline="0"/>
                      <a:t>
</a:t>
                    </a:r>
                    <a:fld id="{1A6E4D5D-7B95-4D48-BB46-F5B0F6D1FB09}"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F4E7-43E1-9EDA-EC9B509A84CE}"/>
                </c:ext>
              </c:extLst>
            </c:dLbl>
            <c:dLbl>
              <c:idx val="3"/>
              <c:layout>
                <c:manualLayout>
                  <c:x val="-9.4703276034265801E-2"/>
                  <c:y val="0.26016586844170253"/>
                </c:manualLayout>
              </c:layout>
              <c:tx>
                <c:rich>
                  <a:bodyPr/>
                  <a:lstStyle/>
                  <a:p>
                    <a:fld id="{F73C34E9-1628-432B-8EF1-C5C99EF08FA7}" type="CELLRANGE">
                      <a:rPr lang="en-US" baseline="0"/>
                      <a:pPr/>
                      <a:t>[CELLRANGE]</a:t>
                    </a:fld>
                    <a:r>
                      <a:rPr lang="en-US" baseline="0"/>
                      <a:t>
</a:t>
                    </a:r>
                    <a:fld id="{7D8FEA3C-88D2-4690-BCD9-8B29D6052677}" type="CATEGORYNAME">
                      <a:rPr lang="en-US" baseline="0"/>
                      <a:pPr/>
                      <a:t>[NOMBRE DE CATEGORÍA]</a:t>
                    </a:fld>
                    <a:r>
                      <a:rPr lang="en-US" baseline="0"/>
                      <a:t>
</a:t>
                    </a:r>
                    <a:fld id="{E1E8C83F-A9CC-46A6-8F9B-769F5C4AEEC6}"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7-F4E7-43E1-9EDA-EC9B509A84CE}"/>
                </c:ext>
              </c:extLst>
            </c:dLbl>
            <c:dLbl>
              <c:idx val="4"/>
              <c:layout>
                <c:manualLayout>
                  <c:x val="-0.12373567404698516"/>
                  <c:y val="0.23402738317504126"/>
                </c:manualLayout>
              </c:layout>
              <c:tx>
                <c:rich>
                  <a:bodyPr/>
                  <a:lstStyle/>
                  <a:p>
                    <a:fld id="{F8109E47-6514-4B4F-AC8D-F66BBE3C81D2}" type="CELLRANGE">
                      <a:rPr lang="en-US" baseline="0"/>
                      <a:pPr/>
                      <a:t>[CELLRANGE]</a:t>
                    </a:fld>
                    <a:r>
                      <a:rPr lang="en-US" baseline="0"/>
                      <a:t>
</a:t>
                    </a:r>
                    <a:fld id="{AC26FB86-5627-4441-B612-1BE76B6CACC5}" type="CATEGORYNAME">
                      <a:rPr lang="en-US" baseline="0"/>
                      <a:pPr/>
                      <a:t>[NOMBRE DE CATEGORÍA]</a:t>
                    </a:fld>
                    <a:r>
                      <a:rPr lang="en-US" baseline="0"/>
                      <a:t>
</a:t>
                    </a:r>
                    <a:fld id="{17014AFB-5925-4218-8D4A-B08016387D73}"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9-F4E7-43E1-9EDA-EC9B509A84CE}"/>
                </c:ext>
              </c:extLst>
            </c:dLbl>
            <c:dLbl>
              <c:idx val="5"/>
              <c:layout>
                <c:manualLayout>
                  <c:x val="-0.11048273347535786"/>
                  <c:y val="-0.18686419352220149"/>
                </c:manualLayout>
              </c:layout>
              <c:tx>
                <c:rich>
                  <a:bodyPr/>
                  <a:lstStyle/>
                  <a:p>
                    <a:fld id="{F8D28D77-AC1B-49B9-AAE0-C0CF6D429F3B}" type="CELLRANGE">
                      <a:rPr lang="en-US" baseline="0"/>
                      <a:pPr/>
                      <a:t>[CELLRANGE]</a:t>
                    </a:fld>
                    <a:r>
                      <a:rPr lang="en-US" baseline="0"/>
                      <a:t>
</a:t>
                    </a:r>
                    <a:fld id="{54EEBD46-F0C9-4A91-951F-1C979100D491}" type="CATEGORYNAME">
                      <a:rPr lang="en-US" baseline="0"/>
                      <a:pPr/>
                      <a:t>[NOMBRE DE CATEGORÍA]</a:t>
                    </a:fld>
                    <a:r>
                      <a:rPr lang="en-US" baseline="0"/>
                      <a:t>
</a:t>
                    </a:r>
                    <a:fld id="{C55D4E3B-BF6F-4805-98C4-2C4C9DD6B249}"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B-F4E7-43E1-9EDA-EC9B509A84CE}"/>
                </c:ext>
              </c:extLst>
            </c:dLbl>
            <c:dLbl>
              <c:idx val="6"/>
              <c:layout>
                <c:manualLayout>
                  <c:x val="-0.13026307863618647"/>
                  <c:y val="2.9630651838623265E-2"/>
                </c:manualLayout>
              </c:layout>
              <c:tx>
                <c:rich>
                  <a:bodyPr/>
                  <a:lstStyle/>
                  <a:p>
                    <a:fld id="{7034D32C-2FC3-4253-AE8A-C041F0FE49F5}" type="CELLRANGE">
                      <a:rPr lang="en-US" baseline="0"/>
                      <a:pPr/>
                      <a:t>[CELLRANGE]</a:t>
                    </a:fld>
                    <a:r>
                      <a:rPr lang="en-US" baseline="0"/>
                      <a:t>
</a:t>
                    </a:r>
                    <a:fld id="{7A758A40-480F-4F66-A72B-96E074734351}" type="CATEGORYNAME">
                      <a:rPr lang="en-US" baseline="0"/>
                      <a:pPr/>
                      <a:t>[NOMBRE DE CATEGORÍA]</a:t>
                    </a:fld>
                    <a:r>
                      <a:rPr lang="en-US" baseline="0"/>
                      <a:t>
</a:t>
                    </a:r>
                    <a:fld id="{A55AD940-C7F0-4842-A096-8C548C8B8F11}" type="VALUE">
                      <a:rPr lang="en-US" baseline="0"/>
                      <a:pPr/>
                      <a:t>[VALOR]</a:t>
                    </a:fld>
                    <a:endParaRPr lang="en-US" baseline="0"/>
                  </a:p>
                </c:rich>
              </c:tx>
              <c:dLblPos val="bestFit"/>
              <c:showLegendKey val="1"/>
              <c:showVal val="1"/>
              <c:showCatName val="1"/>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B-222C-44B6-A99D-34CBCA7CF02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showDataLabelsRange val="1"/>
              </c:ext>
            </c:extLst>
          </c:dLbls>
          <c:cat>
            <c:multiLvlStrRef>
              <c:f>'B.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'B. Matricula Estrato'!$C$61:$I$61</c:f>
              <c:numCache>
                <c:formatCode>General</c:formatCode>
                <c:ptCount val="7"/>
                <c:pt idx="0">
                  <c:v>11</c:v>
                </c:pt>
                <c:pt idx="1">
                  <c:v>4462</c:v>
                </c:pt>
                <c:pt idx="2">
                  <c:v>6012</c:v>
                </c:pt>
                <c:pt idx="3">
                  <c:v>904</c:v>
                </c:pt>
                <c:pt idx="4">
                  <c:v>137</c:v>
                </c:pt>
                <c:pt idx="5">
                  <c:v>10</c:v>
                </c:pt>
                <c:pt idx="6">
                  <c:v>1</c:v>
                </c:pt>
              </c:numCache>
            </c:numRef>
          </c:val>
          <c:extLst xmlns:c16r2="http://schemas.microsoft.com/office/drawing/2015/06/chart">
            <c:ext xmlns:c15="http://schemas.microsoft.com/office/drawing/2012/chart" uri="{02D57815-91ED-43cb-92C2-25804820EDAC}">
              <c15:datalabelsRange>
                <c15:f>'B. Matricula Estrato'!$C$62:$I$62</c15:f>
                <c15:dlblRangeCache>
                  <c:ptCount val="7"/>
                  <c:pt idx="0">
                    <c:v>0,10%</c:v>
                  </c:pt>
                  <c:pt idx="1">
                    <c:v>38,68%</c:v>
                  </c:pt>
                  <c:pt idx="2">
                    <c:v>52,11%</c:v>
                  </c:pt>
                  <c:pt idx="3">
                    <c:v>7,84%</c:v>
                  </c:pt>
                  <c:pt idx="4">
                    <c:v>1,19%</c:v>
                  </c:pt>
                  <c:pt idx="5">
                    <c:v>0,09%</c:v>
                  </c:pt>
                  <c:pt idx="6">
                    <c:v>0,01%</c:v>
                  </c:pt>
                </c15:dlblRangeCache>
              </c15:datalabelsRange>
            </c:ext>
            <c:ext xmlns:c16="http://schemas.microsoft.com/office/drawing/2014/chart" uri="{C3380CC4-5D6E-409C-BE32-E72D297353CC}">
              <c16:uniqueId val="{0000000C-F4E7-43E1-9EDA-EC9B509A84CE}"/>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xmlns:c16r2="http://schemas.microsoft.com/office/drawing/2015/06/chart">
              <c:ext xmlns:c16="http://schemas.microsoft.com/office/drawing/2014/chart" uri="{C3380CC4-5D6E-409C-BE32-E72D297353CC}">
                <c16:uniqueId val="{0000001C-5105-45B8-AA6E-181D7C4C2BB0}"/>
              </c:ext>
            </c:extLst>
          </c:dPt>
          <c:dPt>
            <c:idx val="1"/>
            <c:invertIfNegative val="0"/>
            <c:bubble3D val="0"/>
            <c:spPr>
              <a:solidFill>
                <a:schemeClr val="tx1">
                  <a:lumMod val="65000"/>
                  <a:lumOff val="35000"/>
                </a:schemeClr>
              </a:solidFill>
              <a:ln>
                <a:noFill/>
              </a:ln>
              <a:effectLst/>
              <a:sp3d/>
            </c:spPr>
            <c:extLst xmlns:c16r2="http://schemas.microsoft.com/office/drawing/2015/06/chart">
              <c:ext xmlns:c16="http://schemas.microsoft.com/office/drawing/2014/chart" uri="{C3380CC4-5D6E-409C-BE32-E72D297353CC}">
                <c16:uniqueId val="{00000023-5105-45B8-AA6E-181D7C4C2BB0}"/>
              </c:ext>
            </c:extLst>
          </c:dPt>
          <c:dPt>
            <c:idx val="2"/>
            <c:invertIfNegative val="0"/>
            <c:bubble3D val="0"/>
            <c:spPr>
              <a:solidFill>
                <a:schemeClr val="accent1">
                  <a:lumMod val="60000"/>
                  <a:lumOff val="40000"/>
                </a:schemeClr>
              </a:solidFill>
              <a:ln>
                <a:noFill/>
              </a:ln>
              <a:effectLst/>
              <a:sp3d/>
            </c:spPr>
            <c:extLst xmlns:c16r2="http://schemas.microsoft.com/office/drawing/2015/06/chart">
              <c:ext xmlns:c16="http://schemas.microsoft.com/office/drawing/2014/chart" uri="{C3380CC4-5D6E-409C-BE32-E72D297353CC}">
                <c16:uniqueId val="{0000002B-5105-45B8-AA6E-181D7C4C2BB0}"/>
              </c:ext>
            </c:extLst>
          </c:dPt>
          <c:dPt>
            <c:idx val="3"/>
            <c:invertIfNegative val="0"/>
            <c:bubble3D val="0"/>
            <c:spPr>
              <a:solidFill>
                <a:schemeClr val="accent2">
                  <a:lumMod val="60000"/>
                  <a:lumOff val="40000"/>
                </a:schemeClr>
              </a:solidFill>
              <a:ln>
                <a:noFill/>
              </a:ln>
              <a:effectLst/>
              <a:sp3d/>
            </c:spPr>
            <c:extLst xmlns:c16r2="http://schemas.microsoft.com/office/drawing/2015/06/chart">
              <c:ext xmlns:c16="http://schemas.microsoft.com/office/drawing/2014/chart" uri="{C3380CC4-5D6E-409C-BE32-E72D297353CC}">
                <c16:uniqueId val="{0000002F-5105-45B8-AA6E-181D7C4C2BB0}"/>
              </c:ext>
            </c:extLst>
          </c:dPt>
          <c:dPt>
            <c:idx val="4"/>
            <c:invertIfNegative val="0"/>
            <c:bubble3D val="0"/>
            <c:spPr>
              <a:solidFill>
                <a:schemeClr val="accent4">
                  <a:lumMod val="60000"/>
                  <a:lumOff val="40000"/>
                </a:schemeClr>
              </a:solidFill>
              <a:ln>
                <a:noFill/>
              </a:ln>
              <a:effectLst/>
              <a:sp3d/>
            </c:spPr>
            <c:extLst xmlns:c16r2="http://schemas.microsoft.com/office/drawing/2015/06/chart">
              <c:ext xmlns:c16="http://schemas.microsoft.com/office/drawing/2014/chart" uri="{C3380CC4-5D6E-409C-BE32-E72D297353CC}">
                <c16:uniqueId val="{00000036-5105-45B8-AA6E-181D7C4C2BB0}"/>
              </c:ext>
            </c:extLst>
          </c:dPt>
          <c:dPt>
            <c:idx val="5"/>
            <c:invertIfNegative val="0"/>
            <c:bubble3D val="0"/>
            <c:spPr>
              <a:solidFill>
                <a:schemeClr val="accent6">
                  <a:lumMod val="60000"/>
                  <a:lumOff val="40000"/>
                </a:schemeClr>
              </a:solidFill>
              <a:ln>
                <a:noFill/>
              </a:ln>
              <a:effectLst/>
              <a:sp3d/>
            </c:spPr>
            <c:extLst xmlns:c16r2="http://schemas.microsoft.com/office/drawing/2015/06/chart">
              <c:ext xmlns:c16="http://schemas.microsoft.com/office/drawing/2014/chart" uri="{C3380CC4-5D6E-409C-BE32-E72D297353CC}">
                <c16:uniqueId val="{00000041-5105-45B8-AA6E-181D7C4C2BB0}"/>
              </c:ext>
            </c:extLst>
          </c:dPt>
          <c:dPt>
            <c:idx val="6"/>
            <c:invertIfNegative val="0"/>
            <c:bubble3D val="0"/>
            <c:spPr>
              <a:solidFill>
                <a:srgbClr val="FFFF00"/>
              </a:solidFill>
              <a:ln>
                <a:noFill/>
              </a:ln>
              <a:effectLst/>
              <a:sp3d/>
            </c:spPr>
            <c:extLst xmlns:c16r2="http://schemas.microsoft.com/office/drawing/2015/06/chart">
              <c:ext xmlns:c16="http://schemas.microsoft.com/office/drawing/2014/chart" uri="{C3380CC4-5D6E-409C-BE32-E72D297353CC}">
                <c16:uniqueId val="{0000004A-5105-45B8-AA6E-181D7C4C2BB0}"/>
              </c:ext>
            </c:extLst>
          </c:dPt>
          <c:dPt>
            <c:idx val="7"/>
            <c:invertIfNegative val="0"/>
            <c:bubble3D val="0"/>
            <c:spPr>
              <a:solidFill>
                <a:srgbClr val="7030A0"/>
              </a:solidFill>
              <a:ln>
                <a:noFill/>
              </a:ln>
              <a:effectLst/>
              <a:sp3d/>
            </c:spPr>
            <c:extLst xmlns:c16r2="http://schemas.microsoft.com/office/drawing/2015/06/chart">
              <c:ext xmlns:c16="http://schemas.microsoft.com/office/drawing/2014/chart" uri="{C3380CC4-5D6E-409C-BE32-E72D297353CC}">
                <c16:uniqueId val="{0000004D-5105-45B8-AA6E-181D7C4C2BB0}"/>
              </c:ext>
            </c:extLst>
          </c:dPt>
          <c:dPt>
            <c:idx val="8"/>
            <c:invertIfNegative val="0"/>
            <c:bubble3D val="0"/>
            <c:spPr>
              <a:solidFill>
                <a:srgbClr val="0070C0"/>
              </a:solidFill>
              <a:ln>
                <a:noFill/>
              </a:ln>
              <a:effectLst/>
              <a:sp3d/>
            </c:spPr>
            <c:extLst xmlns:c16r2="http://schemas.microsoft.com/office/drawing/2015/06/chart">
              <c:ext xmlns:c16="http://schemas.microsoft.com/office/drawing/2014/chart" uri="{C3380CC4-5D6E-409C-BE32-E72D297353CC}">
                <c16:uniqueId val="{00000059-5105-45B8-AA6E-181D7C4C2BB0}"/>
              </c:ext>
            </c:extLst>
          </c:dPt>
          <c:dLbls>
            <c:dLbl>
              <c:idx val="0"/>
              <c:tx>
                <c:rich>
                  <a:bodyPr/>
                  <a:lstStyle/>
                  <a:p>
                    <a:fld id="{A4AE9604-3908-4C21-B27F-85C73A6FDB13}"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C-5105-45B8-AA6E-181D7C4C2BB0}"/>
                </c:ext>
              </c:extLst>
            </c:dLbl>
            <c:dLbl>
              <c:idx val="1"/>
              <c:layout>
                <c:manualLayout>
                  <c:x val="5.8892809614571138E-3"/>
                  <c:y val="-5.8419243986254296E-2"/>
                </c:manualLayout>
              </c:layout>
              <c:tx>
                <c:rich>
                  <a:bodyPr/>
                  <a:lstStyle/>
                  <a:p>
                    <a:fld id="{E4929DF5-37D4-4F2E-9153-36B1EAB2D62A}"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3-5105-45B8-AA6E-181D7C4C2BB0}"/>
                </c:ext>
              </c:extLst>
            </c:dLbl>
            <c:dLbl>
              <c:idx val="2"/>
              <c:layout>
                <c:manualLayout>
                  <c:x val="1.4134274307497073E-2"/>
                  <c:y val="-5.8419243986254296E-2"/>
                </c:manualLayout>
              </c:layout>
              <c:tx>
                <c:rich>
                  <a:bodyPr/>
                  <a:lstStyle/>
                  <a:p>
                    <a:fld id="{47CDF013-01EB-41D0-9EE3-5853F3701268}"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B-5105-45B8-AA6E-181D7C4C2BB0}"/>
                </c:ext>
              </c:extLst>
            </c:dLbl>
            <c:dLbl>
              <c:idx val="3"/>
              <c:layout>
                <c:manualLayout>
                  <c:x val="1.0600705730622762E-2"/>
                  <c:y val="-5.1546391752577317E-2"/>
                </c:manualLayout>
              </c:layout>
              <c:tx>
                <c:rich>
                  <a:bodyPr/>
                  <a:lstStyle/>
                  <a:p>
                    <a:fld id="{6D2058F8-6397-41ED-8DB1-EFB7B1C1AA38}"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F-5105-45B8-AA6E-181D7C4C2BB0}"/>
                </c:ext>
              </c:extLst>
            </c:dLbl>
            <c:dLbl>
              <c:idx val="4"/>
              <c:layout>
                <c:manualLayout>
                  <c:x val="1.8845699076662677E-2"/>
                  <c:y val="-6.1855670103092786E-2"/>
                </c:manualLayout>
              </c:layout>
              <c:tx>
                <c:rich>
                  <a:bodyPr/>
                  <a:lstStyle/>
                  <a:p>
                    <a:fld id="{23DE2697-0EA2-4DC3-AE63-1540C93D74F7}"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6-5105-45B8-AA6E-181D7C4C2BB0}"/>
                </c:ext>
              </c:extLst>
            </c:dLbl>
            <c:dLbl>
              <c:idx val="5"/>
              <c:layout>
                <c:manualLayout>
                  <c:x val="1.5312130499788495E-2"/>
                  <c:y val="-6.1855670103092786E-2"/>
                </c:manualLayout>
              </c:layout>
              <c:tx>
                <c:rich>
                  <a:bodyPr/>
                  <a:lstStyle/>
                  <a:p>
                    <a:fld id="{F0C0E4C7-D5F3-431B-BF71-4468031FF544}"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1-5105-45B8-AA6E-181D7C4C2BB0}"/>
                </c:ext>
              </c:extLst>
            </c:dLbl>
            <c:dLbl>
              <c:idx val="6"/>
              <c:layout>
                <c:manualLayout>
                  <c:x val="2.1201411461245611E-2"/>
                  <c:y val="-6.52920962199314E-2"/>
                </c:manualLayout>
              </c:layout>
              <c:tx>
                <c:rich>
                  <a:bodyPr/>
                  <a:lstStyle/>
                  <a:p>
                    <a:fld id="{D7F66055-78AB-4240-8A96-B07DAC9F6A15}"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A-5105-45B8-AA6E-181D7C4C2BB0}"/>
                </c:ext>
              </c:extLst>
            </c:dLbl>
            <c:dLbl>
              <c:idx val="7"/>
              <c:layout>
                <c:manualLayout>
                  <c:x val="2.1201411461245611E-2"/>
                  <c:y val="-6.1855670103092911E-2"/>
                </c:manualLayout>
              </c:layout>
              <c:tx>
                <c:rich>
                  <a:bodyPr/>
                  <a:lstStyle/>
                  <a:p>
                    <a:fld id="{340D7933-7A3F-4C59-AFC0-8AA30E2315F5}"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D-5105-45B8-AA6E-181D7C4C2BB0}"/>
                </c:ext>
              </c:extLst>
            </c:dLbl>
            <c:dLbl>
              <c:idx val="8"/>
              <c:layout>
                <c:manualLayout>
                  <c:x val="2.3557123845828455E-2"/>
                  <c:y val="-6.1855670103092911E-2"/>
                </c:manualLayout>
              </c:layout>
              <c:tx>
                <c:rich>
                  <a:bodyPr/>
                  <a:lstStyle/>
                  <a:p>
                    <a:fld id="{A606CBE7-EB91-4307-B532-4A814E11CB7B}" type="VALUE">
                      <a:rPr lang="en-US"/>
                      <a:pPr/>
                      <a:t>[VALOR]</a:t>
                    </a:fld>
                    <a:endParaRPr lang="es-CO"/>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59-5105-45B8-AA6E-181D7C4C2B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'A. MatriculaPregrado Ingreso'!$C$62:$K$62</c:f>
              <c:numCache>
                <c:formatCode>General</c:formatCode>
                <c:ptCount val="9"/>
                <c:pt idx="0">
                  <c:v>11015</c:v>
                </c:pt>
                <c:pt idx="1">
                  <c:v>70</c:v>
                </c:pt>
                <c:pt idx="2">
                  <c:v>106</c:v>
                </c:pt>
                <c:pt idx="3">
                  <c:v>109</c:v>
                </c:pt>
                <c:pt idx="4">
                  <c:v>195</c:v>
                </c:pt>
                <c:pt idx="5">
                  <c:v>16</c:v>
                </c:pt>
                <c:pt idx="6">
                  <c:v>13</c:v>
                </c:pt>
                <c:pt idx="7">
                  <c:v>74</c:v>
                </c:pt>
                <c:pt idx="8">
                  <c:v>19</c:v>
                </c:pt>
              </c:numCache>
            </c:numRef>
          </c:val>
          <c:extLst xmlns:c16r2="http://schemas.microsoft.com/office/drawing/2015/06/chart">
            <c:ext xmlns:c15="http://schemas.microsoft.com/office/drawing/2012/chart" uri="{02D57815-91ED-43cb-92C2-25804820EDAC}">
              <c15:datalabelsRange>
                <c15:f>'A. MatriculaPregrado Ingreso'!$C$64:$K$64</c15:f>
              </c15:datalabelsRange>
            </c:ext>
            <c:ext xmlns:c16="http://schemas.microsoft.com/office/drawing/2014/chart" uri="{C3380CC4-5D6E-409C-BE32-E72D297353CC}">
              <c16:uniqueId val="{0000000D-5105-45B8-AA6E-181D7C4C2BB0}"/>
            </c:ext>
          </c:extLst>
        </c:ser>
        <c:dLbls>
          <c:showLegendKey val="0"/>
          <c:showVal val="0"/>
          <c:showCatName val="0"/>
          <c:showSerName val="0"/>
          <c:showPercent val="0"/>
          <c:showBubbleSize val="0"/>
        </c:dLbls>
        <c:gapWidth val="20"/>
        <c:shape val="box"/>
        <c:axId val="124970496"/>
        <c:axId val="124972032"/>
        <c:axId val="0"/>
      </c:bar3DChart>
      <c:catAx>
        <c:axId val="12497049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4972032"/>
        <c:crosses val="autoZero"/>
        <c:auto val="1"/>
        <c:lblAlgn val="ctr"/>
        <c:lblOffset val="100"/>
        <c:tickLblSkip val="1"/>
        <c:noMultiLvlLbl val="0"/>
      </c:catAx>
      <c:valAx>
        <c:axId val="1249720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970496"/>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xmlns:c16r2="http://schemas.microsoft.com/office/drawing/2015/06/chart">
              <c:ext xmlns:c16="http://schemas.microsoft.com/office/drawing/2014/chart" uri="{C3380CC4-5D6E-409C-BE32-E72D297353CC}">
                <c16:uniqueId val="{00000001-AA2E-4EDF-B175-B87933CFD33B}"/>
              </c:ext>
            </c:extLst>
          </c:dPt>
          <c:dPt>
            <c:idx val="1"/>
            <c:invertIfNegative val="0"/>
            <c:bubble3D val="0"/>
            <c:spPr>
              <a:solidFill>
                <a:schemeClr val="tx1">
                  <a:lumMod val="65000"/>
                  <a:lumOff val="35000"/>
                </a:schemeClr>
              </a:solidFill>
              <a:ln>
                <a:noFill/>
              </a:ln>
              <a:effectLst/>
              <a:sp3d/>
            </c:spPr>
            <c:extLst xmlns:c16r2="http://schemas.microsoft.com/office/drawing/2015/06/chart">
              <c:ext xmlns:c16="http://schemas.microsoft.com/office/drawing/2014/chart" uri="{C3380CC4-5D6E-409C-BE32-E72D297353CC}">
                <c16:uniqueId val="{00000003-AA2E-4EDF-B175-B87933CFD33B}"/>
              </c:ext>
            </c:extLst>
          </c:dPt>
          <c:dPt>
            <c:idx val="2"/>
            <c:invertIfNegative val="0"/>
            <c:bubble3D val="0"/>
            <c:spPr>
              <a:solidFill>
                <a:schemeClr val="accent1">
                  <a:lumMod val="60000"/>
                  <a:lumOff val="40000"/>
                </a:schemeClr>
              </a:solidFill>
              <a:ln>
                <a:noFill/>
              </a:ln>
              <a:effectLst/>
              <a:sp3d/>
            </c:spPr>
            <c:extLst xmlns:c16r2="http://schemas.microsoft.com/office/drawing/2015/06/chart">
              <c:ext xmlns:c16="http://schemas.microsoft.com/office/drawing/2014/chart" uri="{C3380CC4-5D6E-409C-BE32-E72D297353CC}">
                <c16:uniqueId val="{00000005-AA2E-4EDF-B175-B87933CFD33B}"/>
              </c:ext>
            </c:extLst>
          </c:dPt>
          <c:dPt>
            <c:idx val="3"/>
            <c:invertIfNegative val="0"/>
            <c:bubble3D val="0"/>
            <c:spPr>
              <a:solidFill>
                <a:schemeClr val="accent2">
                  <a:lumMod val="60000"/>
                  <a:lumOff val="40000"/>
                </a:schemeClr>
              </a:solidFill>
              <a:ln>
                <a:noFill/>
              </a:ln>
              <a:effectLst/>
              <a:sp3d/>
            </c:spPr>
            <c:extLst xmlns:c16r2="http://schemas.microsoft.com/office/drawing/2015/06/chart">
              <c:ext xmlns:c16="http://schemas.microsoft.com/office/drawing/2014/chart" uri="{C3380CC4-5D6E-409C-BE32-E72D297353CC}">
                <c16:uniqueId val="{00000007-AA2E-4EDF-B175-B87933CFD33B}"/>
              </c:ext>
            </c:extLst>
          </c:dPt>
          <c:dPt>
            <c:idx val="4"/>
            <c:invertIfNegative val="0"/>
            <c:bubble3D val="0"/>
            <c:spPr>
              <a:solidFill>
                <a:schemeClr val="accent4">
                  <a:lumMod val="60000"/>
                  <a:lumOff val="40000"/>
                </a:schemeClr>
              </a:solidFill>
              <a:ln>
                <a:noFill/>
              </a:ln>
              <a:effectLst/>
              <a:sp3d/>
            </c:spPr>
            <c:extLst xmlns:c16r2="http://schemas.microsoft.com/office/drawing/2015/06/chart">
              <c:ext xmlns:c16="http://schemas.microsoft.com/office/drawing/2014/chart" uri="{C3380CC4-5D6E-409C-BE32-E72D297353CC}">
                <c16:uniqueId val="{00000009-AA2E-4EDF-B175-B87933CFD33B}"/>
              </c:ext>
            </c:extLst>
          </c:dPt>
          <c:dPt>
            <c:idx val="5"/>
            <c:invertIfNegative val="0"/>
            <c:bubble3D val="0"/>
            <c:spPr>
              <a:solidFill>
                <a:schemeClr val="accent6">
                  <a:lumMod val="60000"/>
                  <a:lumOff val="40000"/>
                </a:schemeClr>
              </a:solidFill>
              <a:ln>
                <a:noFill/>
              </a:ln>
              <a:effectLst/>
              <a:sp3d/>
            </c:spPr>
            <c:extLst xmlns:c16r2="http://schemas.microsoft.com/office/drawing/2015/06/chart">
              <c:ext xmlns:c16="http://schemas.microsoft.com/office/drawing/2014/chart" uri="{C3380CC4-5D6E-409C-BE32-E72D297353CC}">
                <c16:uniqueId val="{0000000B-AA2E-4EDF-B175-B87933CFD33B}"/>
              </c:ext>
            </c:extLst>
          </c:dPt>
          <c:dPt>
            <c:idx val="6"/>
            <c:invertIfNegative val="0"/>
            <c:bubble3D val="0"/>
            <c:spPr>
              <a:solidFill>
                <a:srgbClr val="FFFF00"/>
              </a:solidFill>
              <a:ln>
                <a:noFill/>
              </a:ln>
              <a:effectLst/>
              <a:sp3d/>
            </c:spPr>
            <c:extLst xmlns:c16r2="http://schemas.microsoft.com/office/drawing/2015/06/chart">
              <c:ext xmlns:c16="http://schemas.microsoft.com/office/drawing/2014/chart" uri="{C3380CC4-5D6E-409C-BE32-E72D297353CC}">
                <c16:uniqueId val="{0000000D-AA2E-4EDF-B175-B87933CFD33B}"/>
              </c:ext>
            </c:extLst>
          </c:dPt>
          <c:dPt>
            <c:idx val="7"/>
            <c:invertIfNegative val="0"/>
            <c:bubble3D val="0"/>
            <c:spPr>
              <a:solidFill>
                <a:srgbClr val="7030A0"/>
              </a:solidFill>
              <a:ln>
                <a:noFill/>
              </a:ln>
              <a:effectLst/>
              <a:sp3d/>
            </c:spPr>
            <c:extLst xmlns:c16r2="http://schemas.microsoft.com/office/drawing/2015/06/chart">
              <c:ext xmlns:c16="http://schemas.microsoft.com/office/drawing/2014/chart" uri="{C3380CC4-5D6E-409C-BE32-E72D297353CC}">
                <c16:uniqueId val="{0000000F-AA2E-4EDF-B175-B87933CFD33B}"/>
              </c:ext>
            </c:extLst>
          </c:dPt>
          <c:dPt>
            <c:idx val="8"/>
            <c:invertIfNegative val="0"/>
            <c:bubble3D val="0"/>
            <c:spPr>
              <a:solidFill>
                <a:srgbClr val="0070C0"/>
              </a:solidFill>
              <a:ln>
                <a:noFill/>
              </a:ln>
              <a:effectLst/>
              <a:sp3d/>
            </c:spPr>
            <c:extLst xmlns:c16r2="http://schemas.microsoft.com/office/drawing/2015/06/chart">
              <c:ext xmlns:c16="http://schemas.microsoft.com/office/drawing/2014/chart" uri="{C3380CC4-5D6E-409C-BE32-E72D297353CC}">
                <c16:uniqueId val="{00000011-AA2E-4EDF-B175-B87933CFD33B}"/>
              </c:ext>
            </c:extLst>
          </c:dPt>
          <c:dLbls>
            <c:dLbl>
              <c:idx val="0"/>
              <c:tx>
                <c:rich>
                  <a:bodyPr/>
                  <a:lstStyle/>
                  <a:p>
                    <a:fld id="{AC87A818-8B34-4D95-AF3F-F0A3C2B8D6AB}" type="CELLRANGE">
                      <a:rPr lang="en-US" baseline="0"/>
                      <a:pPr/>
                      <a:t>[CELLRANGE]</a:t>
                    </a:fld>
                    <a:r>
                      <a:rPr lang="en-US" baseline="0"/>
                      <a:t>
</a:t>
                    </a:r>
                    <a:fld id="{6814E08D-87DC-4816-8750-48F690BAD0A0}"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AA2E-4EDF-B175-B87933CFD33B}"/>
                </c:ext>
              </c:extLst>
            </c:dLbl>
            <c:dLbl>
              <c:idx val="1"/>
              <c:layout>
                <c:manualLayout>
                  <c:x val="5.8892809614571138E-3"/>
                  <c:y val="-5.8419243986254296E-2"/>
                </c:manualLayout>
              </c:layout>
              <c:tx>
                <c:rich>
                  <a:bodyPr/>
                  <a:lstStyle/>
                  <a:p>
                    <a:fld id="{752BB0C3-C4C3-4FB6-B0C2-F0ECE5593300}" type="CELLRANGE">
                      <a:rPr lang="en-US" baseline="0"/>
                      <a:pPr/>
                      <a:t>[CELLRANGE]</a:t>
                    </a:fld>
                    <a:r>
                      <a:rPr lang="en-US" baseline="0"/>
                      <a:t>
</a:t>
                    </a:r>
                    <a:fld id="{A0C6107F-CF81-4CF2-80BF-28EBE8A78591}"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AA2E-4EDF-B175-B87933CFD33B}"/>
                </c:ext>
              </c:extLst>
            </c:dLbl>
            <c:dLbl>
              <c:idx val="2"/>
              <c:layout>
                <c:manualLayout>
                  <c:x val="1.4134274307497073E-2"/>
                  <c:y val="-5.8419243986254296E-2"/>
                </c:manualLayout>
              </c:layout>
              <c:tx>
                <c:rich>
                  <a:bodyPr/>
                  <a:lstStyle/>
                  <a:p>
                    <a:fld id="{37D4EB33-B4A8-4D7C-98E9-86434A4E8603}" type="CELLRANGE">
                      <a:rPr lang="en-US" baseline="0"/>
                      <a:pPr/>
                      <a:t>[CELLRANGE]</a:t>
                    </a:fld>
                    <a:r>
                      <a:rPr lang="en-US" baseline="0"/>
                      <a:t>
</a:t>
                    </a:r>
                    <a:fld id="{1B4809C5-5421-4D86-AEAD-AA84E05B4252}"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AA2E-4EDF-B175-B87933CFD33B}"/>
                </c:ext>
              </c:extLst>
            </c:dLbl>
            <c:dLbl>
              <c:idx val="3"/>
              <c:layout>
                <c:manualLayout>
                  <c:x val="1.0600705730622762E-2"/>
                  <c:y val="-5.1546391752577317E-2"/>
                </c:manualLayout>
              </c:layout>
              <c:tx>
                <c:rich>
                  <a:bodyPr/>
                  <a:lstStyle/>
                  <a:p>
                    <a:fld id="{A186DF85-5049-49EA-919D-A780D9A2574B}" type="CELLRANGE">
                      <a:rPr lang="en-US" baseline="0"/>
                      <a:pPr/>
                      <a:t>[CELLRANGE]</a:t>
                    </a:fld>
                    <a:r>
                      <a:rPr lang="en-US" baseline="0"/>
                      <a:t>
</a:t>
                    </a:r>
                    <a:fld id="{C73888AE-FB8D-45A3-B027-900DEBCF9C18}"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7-AA2E-4EDF-B175-B87933CFD33B}"/>
                </c:ext>
              </c:extLst>
            </c:dLbl>
            <c:dLbl>
              <c:idx val="4"/>
              <c:layout>
                <c:manualLayout>
                  <c:x val="1.8845699076662677E-2"/>
                  <c:y val="-6.1855670103092786E-2"/>
                </c:manualLayout>
              </c:layout>
              <c:tx>
                <c:rich>
                  <a:bodyPr/>
                  <a:lstStyle/>
                  <a:p>
                    <a:fld id="{00EE9D4F-6942-4F45-88DE-3ADCC597154F}" type="CELLRANGE">
                      <a:rPr lang="en-US" baseline="0"/>
                      <a:pPr/>
                      <a:t>[CELLRANGE]</a:t>
                    </a:fld>
                    <a:r>
                      <a:rPr lang="en-US" baseline="0"/>
                      <a:t>
</a:t>
                    </a:r>
                    <a:fld id="{31F6A4DD-D3D0-40D5-B20D-8474914D461F}"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9-AA2E-4EDF-B175-B87933CFD33B}"/>
                </c:ext>
              </c:extLst>
            </c:dLbl>
            <c:dLbl>
              <c:idx val="5"/>
              <c:layout>
                <c:manualLayout>
                  <c:x val="1.5312130499788495E-2"/>
                  <c:y val="-6.1855670103092786E-2"/>
                </c:manualLayout>
              </c:layout>
              <c:tx>
                <c:rich>
                  <a:bodyPr/>
                  <a:lstStyle/>
                  <a:p>
                    <a:fld id="{51DD553D-0F2F-46F1-8C2E-2101FAA2A22E}" type="CELLRANGE">
                      <a:rPr lang="en-US" baseline="0"/>
                      <a:pPr/>
                      <a:t>[CELLRANGE]</a:t>
                    </a:fld>
                    <a:r>
                      <a:rPr lang="en-US" baseline="0"/>
                      <a:t>
</a:t>
                    </a:r>
                    <a:fld id="{735C2F49-294C-463F-B326-6590233E476D}"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B-AA2E-4EDF-B175-B87933CFD33B}"/>
                </c:ext>
              </c:extLst>
            </c:dLbl>
            <c:dLbl>
              <c:idx val="6"/>
              <c:layout>
                <c:manualLayout>
                  <c:x val="2.1201411461245611E-2"/>
                  <c:y val="-6.52920962199314E-2"/>
                </c:manualLayout>
              </c:layout>
              <c:tx>
                <c:rich>
                  <a:bodyPr/>
                  <a:lstStyle/>
                  <a:p>
                    <a:fld id="{3BC18AF7-69C8-4D51-A7C9-836FC26BE717}" type="CELLRANGE">
                      <a:rPr lang="en-US" baseline="0"/>
                      <a:pPr/>
                      <a:t>[CELLRANGE]</a:t>
                    </a:fld>
                    <a:r>
                      <a:rPr lang="en-US" baseline="0"/>
                      <a:t>
</a:t>
                    </a:r>
                    <a:fld id="{A67B03F8-88F0-4DA3-89BA-FB9B3CCA8D74}"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D-AA2E-4EDF-B175-B87933CFD33B}"/>
                </c:ext>
              </c:extLst>
            </c:dLbl>
            <c:dLbl>
              <c:idx val="7"/>
              <c:layout>
                <c:manualLayout>
                  <c:x val="2.1201411461245611E-2"/>
                  <c:y val="-6.1855670103092911E-2"/>
                </c:manualLayout>
              </c:layout>
              <c:tx>
                <c:rich>
                  <a:bodyPr/>
                  <a:lstStyle/>
                  <a:p>
                    <a:fld id="{2E6D3AB6-BC48-4F3D-A183-7EE3F15893EA}" type="CELLRANGE">
                      <a:rPr lang="en-US" baseline="0"/>
                      <a:pPr/>
                      <a:t>[CELLRANGE]</a:t>
                    </a:fld>
                    <a:r>
                      <a:rPr lang="en-US" baseline="0"/>
                      <a:t>
</a:t>
                    </a:r>
                    <a:fld id="{E8156C92-07D5-496E-B84D-BA5A509C640D}"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F-AA2E-4EDF-B175-B87933CFD33B}"/>
                </c:ext>
              </c:extLst>
            </c:dLbl>
            <c:dLbl>
              <c:idx val="8"/>
              <c:layout>
                <c:manualLayout>
                  <c:x val="2.3557123845828455E-2"/>
                  <c:y val="-6.1855670103092911E-2"/>
                </c:manualLayout>
              </c:layout>
              <c:tx>
                <c:rich>
                  <a:bodyPr/>
                  <a:lstStyle/>
                  <a:p>
                    <a:fld id="{1DCCD755-5733-4E94-A091-DF4105CC57DB}" type="CELLRANGE">
                      <a:rPr lang="en-US" baseline="0"/>
                      <a:pPr/>
                      <a:t>[CELLRANGE]</a:t>
                    </a:fld>
                    <a:r>
                      <a:rPr lang="en-US" baseline="0"/>
                      <a:t>
</a:t>
                    </a:r>
                    <a:fld id="{CABCC7E7-343B-4887-9D4D-F1AA41F2EE91}" type="VALUE">
                      <a:rPr lang="en-US" baseline="0"/>
                      <a:pPr/>
                      <a:t>[VALOR]</a:t>
                    </a:fld>
                    <a:endParaRPr lang="en-US" baseline="0"/>
                  </a:p>
                </c:rich>
              </c:tx>
              <c:showLegendKey val="1"/>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1-AA2E-4EDF-B175-B87933CFD3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'B. MatriculaPregrado Ingreso'!$C$62:$K$62</c:f>
              <c:numCache>
                <c:formatCode>General</c:formatCode>
                <c:ptCount val="9"/>
                <c:pt idx="0">
                  <c:v>10952</c:v>
                </c:pt>
                <c:pt idx="1">
                  <c:v>69</c:v>
                </c:pt>
                <c:pt idx="2">
                  <c:v>110</c:v>
                </c:pt>
                <c:pt idx="3">
                  <c:v>112</c:v>
                </c:pt>
                <c:pt idx="4">
                  <c:v>186</c:v>
                </c:pt>
                <c:pt idx="5">
                  <c:v>17</c:v>
                </c:pt>
                <c:pt idx="6">
                  <c:v>10</c:v>
                </c:pt>
                <c:pt idx="7">
                  <c:v>67</c:v>
                </c:pt>
                <c:pt idx="8">
                  <c:v>14</c:v>
                </c:pt>
              </c:numCache>
            </c:numRef>
          </c:val>
          <c:extLst xmlns:c16r2="http://schemas.microsoft.com/office/drawing/2015/06/chart">
            <c:ext xmlns:c15="http://schemas.microsoft.com/office/drawing/2012/chart" uri="{02D57815-91ED-43cb-92C2-25804820EDAC}">
              <c15:datalabelsRange>
                <c15:f>'B. MatriculaPregrado Ingreso'!$C$64:$K$64</c15:f>
                <c15:dlblRangeCache>
                  <c:ptCount val="9"/>
                </c15:dlblRangeCache>
              </c15:datalabelsRange>
            </c:ext>
            <c:ext xmlns:c16="http://schemas.microsoft.com/office/drawing/2014/chart" uri="{C3380CC4-5D6E-409C-BE32-E72D297353CC}">
              <c16:uniqueId val="{00000012-AA2E-4EDF-B175-B87933CFD33B}"/>
            </c:ext>
          </c:extLst>
        </c:ser>
        <c:dLbls>
          <c:showLegendKey val="0"/>
          <c:showVal val="0"/>
          <c:showCatName val="0"/>
          <c:showSerName val="0"/>
          <c:showPercent val="0"/>
          <c:showBubbleSize val="0"/>
        </c:dLbls>
        <c:gapWidth val="20"/>
        <c:shape val="box"/>
        <c:axId val="124438016"/>
        <c:axId val="124439552"/>
        <c:axId val="0"/>
      </c:bar3DChart>
      <c:catAx>
        <c:axId val="12443801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4439552"/>
        <c:crosses val="autoZero"/>
        <c:auto val="1"/>
        <c:lblAlgn val="ctr"/>
        <c:lblOffset val="100"/>
        <c:tickLblSkip val="1"/>
        <c:noMultiLvlLbl val="0"/>
      </c:catAx>
      <c:valAx>
        <c:axId val="1244395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438016"/>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5">
                <a:lumMod val="60000"/>
                <a:lumOff val="40000"/>
              </a:schemeClr>
            </a:solidFill>
            <a:ln>
              <a:noFill/>
            </a:ln>
            <a:effectLst/>
            <a:sp3d/>
          </c:spPr>
          <c:invertIfNegative val="0"/>
          <c:dLbls>
            <c:dLbl>
              <c:idx val="0"/>
              <c:layout>
                <c:manualLayout>
                  <c:x val="0"/>
                  <c:y val="7.9306071871127634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2C7-4DA9-ADE1-2F284213AEE1}"/>
                </c:ext>
              </c:extLst>
            </c:dLbl>
            <c:dLbl>
              <c:idx val="1"/>
              <c:layout>
                <c:manualLayout>
                  <c:x val="-2.3557123845828454E-3"/>
                  <c:y val="8.1784386617100371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2C7-4DA9-ADE1-2F284213AEE1}"/>
                </c:ext>
              </c:extLst>
            </c:dLbl>
            <c:dLbl>
              <c:idx val="2"/>
              <c:layout>
                <c:manualLayout>
                  <c:x val="0"/>
                  <c:y val="8.1784386617100413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2C7-4DA9-ADE1-2F284213AEE1}"/>
                </c:ext>
              </c:extLst>
            </c:dLbl>
            <c:dLbl>
              <c:idx val="3"/>
              <c:layout>
                <c:manualLayout>
                  <c:x val="-1.1778561922914227E-3"/>
                  <c:y val="8.4262701363073067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2C7-4DA9-ADE1-2F284213AEE1}"/>
                </c:ext>
              </c:extLst>
            </c:dLbl>
            <c:dLbl>
              <c:idx val="5"/>
              <c:layout>
                <c:manualLayout>
                  <c:x val="1.1778561922914227E-3"/>
                  <c:y val="7.434944237918216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02C7-4DA9-ADE1-2F284213AEE1}"/>
                </c:ext>
              </c:extLst>
            </c:dLbl>
            <c:dLbl>
              <c:idx val="6"/>
              <c:layout>
                <c:manualLayout>
                  <c:x val="8.6375122955246613E-17"/>
                  <c:y val="7.68277571251548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PregradoGenero'!$B$40,'MatriculaTotal PregradoGenero'!$B$56,'MatriculaTotal PregradoGenero'!$B$61,'MatriculaTotal PregradoGenero'!$B$65)</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PregradoGenero'!$C$8,'MatriculaTotal PregradoGenero'!$C$23,'MatriculaTotal PregradoGenero'!$C$26,'MatriculaTotal PregradoGenero'!$C$40,'MatriculaTotal PregradoGenero'!$C$56,'MatriculaTotal PregradoGenero'!$C$61,'MatriculaTotal PregradoGenero'!$C$65)</c:f>
              <c:numCache>
                <c:formatCode>#,##0</c:formatCode>
                <c:ptCount val="7"/>
                <c:pt idx="0">
                  <c:v>3484</c:v>
                </c:pt>
                <c:pt idx="1">
                  <c:v>845</c:v>
                </c:pt>
                <c:pt idx="2">
                  <c:v>2444</c:v>
                </c:pt>
                <c:pt idx="3">
                  <c:v>2255</c:v>
                </c:pt>
                <c:pt idx="4">
                  <c:v>865</c:v>
                </c:pt>
                <c:pt idx="5">
                  <c:v>405</c:v>
                </c:pt>
                <c:pt idx="6">
                  <c:v>1319</c:v>
                </c:pt>
              </c:numCache>
            </c:numRef>
          </c:val>
          <c:extLst xmlns:c16r2="http://schemas.microsoft.com/office/drawing/2015/06/chart">
            <c:ext xmlns:c16="http://schemas.microsoft.com/office/drawing/2014/chart" uri="{C3380CC4-5D6E-409C-BE32-E72D297353CC}">
              <c16:uniqueId val="{00000015-02C7-4DA9-ADE1-2F284213AEE1}"/>
            </c:ext>
          </c:extLst>
        </c:ser>
        <c:ser>
          <c:idx val="1"/>
          <c:order val="1"/>
          <c:tx>
            <c:v>Semestre B</c:v>
          </c:tx>
          <c:spPr>
            <a:solidFill>
              <a:schemeClr val="accent2">
                <a:lumMod val="60000"/>
                <a:lumOff val="40000"/>
              </a:schemeClr>
            </a:solidFill>
            <a:ln>
              <a:noFill/>
            </a:ln>
            <a:effectLst/>
            <a:sp3d/>
          </c:spPr>
          <c:invertIfNegative val="0"/>
          <c:dLbls>
            <c:dLbl>
              <c:idx val="0"/>
              <c:layout>
                <c:manualLayout>
                  <c:x val="0"/>
                  <c:y val="7.9306071871127606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2C7-4DA9-ADE1-2F284213AEE1}"/>
                </c:ext>
              </c:extLst>
            </c:dLbl>
            <c:dLbl>
              <c:idx val="1"/>
              <c:layout>
                <c:manualLayout>
                  <c:x val="-4.3187561477623306E-17"/>
                  <c:y val="7.68277571251548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2C7-4DA9-ADE1-2F284213AEE1}"/>
                </c:ext>
              </c:extLst>
            </c:dLbl>
            <c:dLbl>
              <c:idx val="2"/>
              <c:layout>
                <c:manualLayout>
                  <c:x val="-1.1778561922914659E-3"/>
                  <c:y val="8.1784386617100371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2C7-4DA9-ADE1-2F284213AEE1}"/>
                </c:ext>
              </c:extLst>
            </c:dLbl>
            <c:dLbl>
              <c:idx val="3"/>
              <c:layout>
                <c:manualLayout>
                  <c:x val="-1.1778561922914227E-3"/>
                  <c:y val="8.1784386617100413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02C7-4DA9-ADE1-2F284213AEE1}"/>
                </c:ext>
              </c:extLst>
            </c:dLbl>
            <c:dLbl>
              <c:idx val="5"/>
              <c:layout>
                <c:manualLayout>
                  <c:x val="-1.1778561922915092E-3"/>
                  <c:y val="8.1784386617100469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02C7-4DA9-ADE1-2F284213AEE1}"/>
                </c:ext>
              </c:extLst>
            </c:dLbl>
            <c:dLbl>
              <c:idx val="6"/>
              <c:layout>
                <c:manualLayout>
                  <c:x val="8.6375122955246613E-17"/>
                  <c:y val="7.4349442379182062E-2"/>
                </c:manualLayout>
              </c:layout>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PregradoGenero'!$B$40,'MatriculaTotal PregradoGenero'!$B$56,'MatriculaTotal PregradoGenero'!$B$61,'MatriculaTotal PregradoGenero'!$B$65)</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PregradoGenero'!$F$8,'MatriculaTotal PregradoGenero'!$F$23,'MatriculaTotal PregradoGenero'!$F$26,'MatriculaTotal PregradoGenero'!$F$40,'MatriculaTotal PregradoGenero'!$F$56,'MatriculaTotal PregradoGenero'!$F$61,'MatriculaTotal PregradoGenero'!$F$65)</c:f>
              <c:numCache>
                <c:formatCode>#,##0</c:formatCode>
                <c:ptCount val="7"/>
                <c:pt idx="0">
                  <c:v>3513</c:v>
                </c:pt>
                <c:pt idx="1">
                  <c:v>838</c:v>
                </c:pt>
                <c:pt idx="2">
                  <c:v>2455</c:v>
                </c:pt>
                <c:pt idx="3">
                  <c:v>2211</c:v>
                </c:pt>
                <c:pt idx="4">
                  <c:v>838</c:v>
                </c:pt>
                <c:pt idx="5">
                  <c:v>388</c:v>
                </c:pt>
                <c:pt idx="6">
                  <c:v>1294</c:v>
                </c:pt>
              </c:numCache>
            </c:numRef>
          </c:val>
          <c:extLst xmlns:c16r2="http://schemas.microsoft.com/office/drawing/2015/06/chart">
            <c:ext xmlns:c16="http://schemas.microsoft.com/office/drawing/2014/chart" uri="{C3380CC4-5D6E-409C-BE32-E72D297353CC}">
              <c16:uniqueId val="{00000016-02C7-4DA9-ADE1-2F284213AEE1}"/>
            </c:ext>
          </c:extLst>
        </c:ser>
        <c:dLbls>
          <c:showLegendKey val="0"/>
          <c:showVal val="1"/>
          <c:showCatName val="0"/>
          <c:showSerName val="0"/>
          <c:showPercent val="0"/>
          <c:showBubbleSize val="0"/>
        </c:dLbls>
        <c:gapWidth val="40"/>
        <c:shape val="box"/>
        <c:axId val="123071872"/>
        <c:axId val="123102336"/>
        <c:axId val="0"/>
      </c:bar3DChart>
      <c:catAx>
        <c:axId val="123071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3102336"/>
        <c:crosses val="autoZero"/>
        <c:auto val="1"/>
        <c:lblAlgn val="ctr"/>
        <c:lblOffset val="100"/>
        <c:tickLblSkip val="1"/>
        <c:noMultiLvlLbl val="0"/>
      </c:catAx>
      <c:valAx>
        <c:axId val="123102336"/>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PREGRADO</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071872"/>
        <c:crosses val="autoZero"/>
        <c:crossBetween val="between"/>
        <c:majorUnit val="2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01F7226D-C676-487A-A235-216316C9C0D6}" type="CELLRANGE">
                      <a:rPr lang="en-US" baseline="0"/>
                      <a:pPr/>
                      <a:t>[CELLRANGE]</a:t>
                    </a:fld>
                    <a:r>
                      <a:rPr lang="en-US" baseline="0"/>
                      <a:t>
</a:t>
                    </a:r>
                    <a:fld id="{84087F10-EA98-42FB-A829-7BEBB94046D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0-C101-4C52-9864-E4524D82700B}"/>
                </c:ext>
              </c:extLst>
            </c:dLbl>
            <c:dLbl>
              <c:idx val="1"/>
              <c:tx>
                <c:rich>
                  <a:bodyPr/>
                  <a:lstStyle/>
                  <a:p>
                    <a:fld id="{C6EACA70-9864-4C5E-BC90-9543141EF637}" type="CELLRANGE">
                      <a:rPr lang="es-CO"/>
                      <a:pPr/>
                      <a:t>[CELLRANGE]</a:t>
                    </a:fld>
                    <a:r>
                      <a:rPr lang="es-CO" baseline="0"/>
                      <a:t>
</a:t>
                    </a:r>
                    <a:fld id="{E29CE9B7-7F60-4988-AE7E-F0357282234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101-4C52-9864-E4524D82700B}"/>
                </c:ext>
              </c:extLst>
            </c:dLbl>
            <c:dLbl>
              <c:idx val="2"/>
              <c:tx>
                <c:rich>
                  <a:bodyPr/>
                  <a:lstStyle/>
                  <a:p>
                    <a:fld id="{6242ED42-E46A-4709-AE58-5454ED634117}" type="CELLRANGE">
                      <a:rPr lang="es-CO"/>
                      <a:pPr/>
                      <a:t>[CELLRANGE]</a:t>
                    </a:fld>
                    <a:r>
                      <a:rPr lang="es-CO" baseline="0"/>
                      <a:t>
</a:t>
                    </a:r>
                    <a:fld id="{CC5C2AF7-E1E6-43D3-A3B5-86B68A4BFF4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101-4C52-9864-E4524D82700B}"/>
                </c:ext>
              </c:extLst>
            </c:dLbl>
            <c:dLbl>
              <c:idx val="3"/>
              <c:tx>
                <c:rich>
                  <a:bodyPr/>
                  <a:lstStyle/>
                  <a:p>
                    <a:fld id="{3D06DD01-C9D0-4366-8B97-13048B236649}" type="CELLRANGE">
                      <a:rPr lang="es-CO"/>
                      <a:pPr/>
                      <a:t>[CELLRANGE]</a:t>
                    </a:fld>
                    <a:r>
                      <a:rPr lang="es-CO" baseline="0"/>
                      <a:t>
</a:t>
                    </a:r>
                    <a:fld id="{1A5B0FEE-2B4F-4967-808A-6B14A069BA0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101-4C52-9864-E4524D82700B}"/>
                </c:ext>
              </c:extLst>
            </c:dLbl>
            <c:dLbl>
              <c:idx val="4"/>
              <c:tx>
                <c:rich>
                  <a:bodyPr/>
                  <a:lstStyle/>
                  <a:p>
                    <a:fld id="{17E25F75-4BEE-43B4-96A4-E37EB529AC73}" type="CELLRANGE">
                      <a:rPr lang="es-CO"/>
                      <a:pPr/>
                      <a:t>[CELLRANGE]</a:t>
                    </a:fld>
                    <a:r>
                      <a:rPr lang="es-CO" baseline="0"/>
                      <a:t>
</a:t>
                    </a:r>
                    <a:fld id="{47973FAA-4CC0-46D2-BEBF-AB94F25D60A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101-4C52-9864-E4524D82700B}"/>
                </c:ext>
              </c:extLst>
            </c:dLbl>
            <c:dLbl>
              <c:idx val="5"/>
              <c:tx>
                <c:rich>
                  <a:bodyPr/>
                  <a:lstStyle/>
                  <a:p>
                    <a:fld id="{B3F73035-FFD4-4EC1-8E32-1D25C5ADFD76}" type="CELLRANGE">
                      <a:rPr lang="es-CO"/>
                      <a:pPr/>
                      <a:t>[CELLRANGE]</a:t>
                    </a:fld>
                    <a:r>
                      <a:rPr lang="es-CO" baseline="0"/>
                      <a:t>
</a:t>
                    </a:r>
                    <a:fld id="{8448E4C8-4FC8-43A3-8779-574F7EA6E4D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101-4C52-9864-E4524D82700B}"/>
                </c:ext>
              </c:extLst>
            </c:dLbl>
            <c:dLbl>
              <c:idx val="6"/>
              <c:tx>
                <c:rich>
                  <a:bodyPr/>
                  <a:lstStyle/>
                  <a:p>
                    <a:fld id="{BB4B588A-83AC-47B0-98EA-FD782DF8F3BD}" type="CELLRANGE">
                      <a:rPr lang="es-CO"/>
                      <a:pPr/>
                      <a:t>[CELLRANGE]</a:t>
                    </a:fld>
                    <a:r>
                      <a:rPr lang="es-CO" baseline="0"/>
                      <a:t>
</a:t>
                    </a:r>
                    <a:fld id="{75AF5AED-B0B2-44DE-83CE-9CC246B8356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PregradoGenero'!$B$40,'MatriculaTotal PregradoGenero'!$B$56,'MatriculaTotal PregradoGenero'!$B$61,'MatriculaTotal PregradoGenero'!$B$65)</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(MatriculaTotalPostgradoGenero!$C$8,MatriculaTotalPostgradoGenero!$C$16,MatriculaTotalPostgradoGenero!$C$28,MatriculaTotalPostgradoGenero!$C$33,MatriculaTotalPostgradoGenero!$C$45,MatriculaTotalPostgradoGenero!$C$47,MatriculaTotalPostgradoGenero!$C$49)</c:f>
              <c:numCache>
                <c:formatCode>General</c:formatCode>
                <c:ptCount val="7"/>
                <c:pt idx="0">
                  <c:v>231</c:v>
                </c:pt>
                <c:pt idx="1">
                  <c:v>146</c:v>
                </c:pt>
                <c:pt idx="2">
                  <c:v>55</c:v>
                </c:pt>
                <c:pt idx="3">
                  <c:v>295</c:v>
                </c:pt>
                <c:pt idx="4">
                  <c:v>50</c:v>
                </c:pt>
                <c:pt idx="5">
                  <c:v>15</c:v>
                </c:pt>
                <c:pt idx="6">
                  <c:v>63</c:v>
                </c:pt>
              </c:numCache>
            </c:numRef>
          </c:val>
          <c:extLst xmlns:c16r2="http://schemas.microsoft.com/office/drawing/2015/06/chart">
            <c:ext xmlns:c15="http://schemas.microsoft.com/office/drawing/2012/chart" uri="{02D57815-91ED-43cb-92C2-25804820EDAC}">
              <c15:datalabelsRange>
                <c15:f>(MatriculaTotalPostgradoGenero!$I$9,MatriculaTotalPostgradoGenero!$I$17,MatriculaTotalPostgradoGenero!$I$29,MatriculaTotalPostgradoGenero!$I$34,MatriculaTotalPostgradoGenero!$I$46,MatriculaTotalPostgradoGenero!$I$48,MatriculaTotalPostgradoGenero!$I$50)</c15:f>
                <c15:dlblRangeCache>
                  <c:ptCount val="7"/>
                </c15:dlblRangeCache>
              </c15:datalabelsRange>
            </c:ext>
            <c:ext xmlns:c16="http://schemas.microsoft.com/office/drawing/2014/chart" uri="{C3380CC4-5D6E-409C-BE32-E72D297353CC}">
              <c16:uniqueId val="{00000007-4B34-4D64-8772-4E0CC1C0B2EA}"/>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B5E9EB6F-6761-48A4-825A-504429791C1B}" type="CELLRANGE">
                      <a:rPr lang="en-US" baseline="0"/>
                      <a:pPr/>
                      <a:t>[CELLRANGE]</a:t>
                    </a:fld>
                    <a:r>
                      <a:rPr lang="en-US" baseline="0"/>
                      <a:t>
</a:t>
                    </a:r>
                    <a:fld id="{5DBAB745-EEA4-4EF9-8C03-76FBAB3F5F3B}"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7-C101-4C52-9864-E4524D82700B}"/>
                </c:ext>
              </c:extLst>
            </c:dLbl>
            <c:dLbl>
              <c:idx val="1"/>
              <c:tx>
                <c:rich>
                  <a:bodyPr/>
                  <a:lstStyle/>
                  <a:p>
                    <a:fld id="{BDDE3B05-53C8-4A57-9107-60D2B4F0A0BB}" type="CELLRANGE">
                      <a:rPr lang="es-CO"/>
                      <a:pPr/>
                      <a:t>[CELLRANGE]</a:t>
                    </a:fld>
                    <a:r>
                      <a:rPr lang="es-CO" baseline="0"/>
                      <a:t>
</a:t>
                    </a:r>
                    <a:fld id="{B8BCAABD-4856-440D-B103-458FCA99CFE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101-4C52-9864-E4524D82700B}"/>
                </c:ext>
              </c:extLst>
            </c:dLbl>
            <c:dLbl>
              <c:idx val="2"/>
              <c:tx>
                <c:rich>
                  <a:bodyPr/>
                  <a:lstStyle/>
                  <a:p>
                    <a:fld id="{A64D1C18-56EA-4F13-913E-72C85261BBC0}" type="CELLRANGE">
                      <a:rPr lang="es-CO"/>
                      <a:pPr/>
                      <a:t>[CELLRANGE]</a:t>
                    </a:fld>
                    <a:r>
                      <a:rPr lang="es-CO" baseline="0"/>
                      <a:t>
</a:t>
                    </a:r>
                    <a:fld id="{7F87D0EA-F710-40FE-A8EF-FEF73630930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101-4C52-9864-E4524D82700B}"/>
                </c:ext>
              </c:extLst>
            </c:dLbl>
            <c:dLbl>
              <c:idx val="3"/>
              <c:tx>
                <c:rich>
                  <a:bodyPr/>
                  <a:lstStyle/>
                  <a:p>
                    <a:fld id="{EB58E229-1898-4112-829F-6E83A03C3EC9}" type="CELLRANGE">
                      <a:rPr lang="es-CO"/>
                      <a:pPr/>
                      <a:t>[CELLRANGE]</a:t>
                    </a:fld>
                    <a:r>
                      <a:rPr lang="es-CO" baseline="0"/>
                      <a:t>
</a:t>
                    </a:r>
                    <a:fld id="{2CDA6BF3-9CDC-4CBD-BBAB-E057FBF37EB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101-4C52-9864-E4524D82700B}"/>
                </c:ext>
              </c:extLst>
            </c:dLbl>
            <c:dLbl>
              <c:idx val="4"/>
              <c:tx>
                <c:rich>
                  <a:bodyPr/>
                  <a:lstStyle/>
                  <a:p>
                    <a:fld id="{9CA6ACEF-2215-4AD6-AE57-4643C00B9803}" type="CELLRANGE">
                      <a:rPr lang="es-CO"/>
                      <a:pPr/>
                      <a:t>[CELLRANGE]</a:t>
                    </a:fld>
                    <a:r>
                      <a:rPr lang="es-CO" baseline="0"/>
                      <a:t>
</a:t>
                    </a:r>
                    <a:fld id="{8430C03D-2126-4DE7-92F9-5DA9AC6BF5D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101-4C52-9864-E4524D82700B}"/>
                </c:ext>
              </c:extLst>
            </c:dLbl>
            <c:dLbl>
              <c:idx val="5"/>
              <c:tx>
                <c:rich>
                  <a:bodyPr/>
                  <a:lstStyle/>
                  <a:p>
                    <a:fld id="{C2823C1F-1E04-4928-9D68-603CA5D0595E}" type="CELLRANGE">
                      <a:rPr lang="es-CO"/>
                      <a:pPr/>
                      <a:t>[CELLRANGE]</a:t>
                    </a:fld>
                    <a:r>
                      <a:rPr lang="es-CO" baseline="0"/>
                      <a:t>
</a:t>
                    </a:r>
                    <a:fld id="{77DB2E39-EF39-4A01-9F16-B5AEAF1382B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101-4C52-9864-E4524D82700B}"/>
                </c:ext>
              </c:extLst>
            </c:dLbl>
            <c:dLbl>
              <c:idx val="6"/>
              <c:tx>
                <c:rich>
                  <a:bodyPr/>
                  <a:lstStyle/>
                  <a:p>
                    <a:fld id="{16F2B234-CD2A-4D3C-A103-CF76B9D1577E}" type="CELLRANGE">
                      <a:rPr lang="es-CO"/>
                      <a:pPr/>
                      <a:t>[CELLRANGE]</a:t>
                    </a:fld>
                    <a:r>
                      <a:rPr lang="es-CO" baseline="0"/>
                      <a:t>
</a:t>
                    </a:r>
                    <a:fld id="{B8B916D9-00B3-4795-9E41-891E6BFA155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PregradoGenero'!$B$23,'MatriculaTotal PregradoGenero'!$B$26,'MatriculaTotal PregradoGenero'!$B$40,'MatriculaTotal PregradoGenero'!$B$56,'MatriculaTotal PregradoGenero'!$B$61,'MatriculaTotal PregradoGenero'!$B$65)</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(MatriculaTotalPostgradoGenero!$F$8,MatriculaTotalPostgradoGenero!$F$16,MatriculaTotalPostgradoGenero!$F$28,MatriculaTotalPostgradoGenero!$F$33,MatriculaTotalPostgradoGenero!$F$45,MatriculaTotalPostgradoGenero!$F$47,MatriculaTotalPostgradoGenero!$F$49)</c:f>
              <c:numCache>
                <c:formatCode>General</c:formatCode>
                <c:ptCount val="7"/>
                <c:pt idx="0">
                  <c:v>228</c:v>
                </c:pt>
                <c:pt idx="1">
                  <c:v>101</c:v>
                </c:pt>
                <c:pt idx="2">
                  <c:v>69</c:v>
                </c:pt>
                <c:pt idx="3">
                  <c:v>281</c:v>
                </c:pt>
                <c:pt idx="4">
                  <c:v>49</c:v>
                </c:pt>
                <c:pt idx="5">
                  <c:v>23</c:v>
                </c:pt>
                <c:pt idx="6">
                  <c:v>42</c:v>
                </c:pt>
              </c:numCache>
            </c:numRef>
          </c:val>
          <c:extLst xmlns:c16r2="http://schemas.microsoft.com/office/drawing/2015/06/chart">
            <c:ext xmlns:c15="http://schemas.microsoft.com/office/drawing/2012/chart" uri="{02D57815-91ED-43cb-92C2-25804820EDAC}">
              <c15:datalabelsRange>
                <c15:f>(MatriculaTotalPostgradoGenero!$J$9,MatriculaTotalPostgradoGenero!$J$17,MatriculaTotalPostgradoGenero!$J$29,MatriculaTotalPostgradoGenero!$J$34,MatriculaTotalPostgradoGenero!$J$46,MatriculaTotalPostgradoGenero!$J$48,MatriculaTotalPostgradoGenero!$J$50)</c15:f>
                <c15:dlblRangeCache>
                  <c:ptCount val="7"/>
                </c15:dlblRangeCache>
              </c15:datalabelsRange>
            </c:ext>
            <c:ext xmlns:c16="http://schemas.microsoft.com/office/drawing/2014/chart" uri="{C3380CC4-5D6E-409C-BE32-E72D297353CC}">
              <c16:uniqueId val="{0000000F-4B34-4D64-8772-4E0CC1C0B2EA}"/>
            </c:ext>
          </c:extLst>
        </c:ser>
        <c:dLbls>
          <c:showLegendKey val="0"/>
          <c:showVal val="1"/>
          <c:showCatName val="0"/>
          <c:showSerName val="0"/>
          <c:showPercent val="0"/>
          <c:showBubbleSize val="0"/>
        </c:dLbls>
        <c:gapWidth val="40"/>
        <c:shape val="box"/>
        <c:axId val="124131968"/>
        <c:axId val="124154240"/>
        <c:axId val="0"/>
      </c:bar3DChart>
      <c:catAx>
        <c:axId val="124131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4154240"/>
        <c:crosses val="autoZero"/>
        <c:auto val="1"/>
        <c:lblAlgn val="ctr"/>
        <c:lblOffset val="100"/>
        <c:tickLblSkip val="1"/>
        <c:noMultiLvlLbl val="0"/>
      </c:catAx>
      <c:valAx>
        <c:axId val="124154240"/>
        <c:scaling>
          <c:orientation val="minMax"/>
          <c:max val="3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POSTGRADO</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131968"/>
        <c:crosses val="autoZero"/>
        <c:crossBetween val="between"/>
        <c:majorUnit val="2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1"/>
          <c:order val="0"/>
          <c:tx>
            <c:v>Semestre A</c:v>
          </c:tx>
          <c:spPr>
            <a:solidFill>
              <a:schemeClr val="accent2">
                <a:lumMod val="60000"/>
                <a:lumOff val="40000"/>
              </a:schemeClr>
            </a:solidFill>
            <a:ln>
              <a:noFill/>
            </a:ln>
            <a:effectLst/>
            <a:sp3d/>
          </c:spPr>
          <c:invertIfNegative val="0"/>
          <c:dLbls>
            <c:dLbl>
              <c:idx val="0"/>
              <c:layout>
                <c:manualLayout>
                  <c:x val="0"/>
                  <c:y val="6.6914498141263934E-2"/>
                </c:manualLayout>
              </c:layout>
              <c:tx>
                <c:rich>
                  <a:bodyPr/>
                  <a:lstStyle/>
                  <a:p>
                    <a:fld id="{1240CF66-C8EF-4E77-A02D-0763774391D5}" type="CELLRANGE">
                      <a:rPr lang="en-US" baseline="0"/>
                      <a:pPr/>
                      <a:t>[CELLRANGE]</a:t>
                    </a:fld>
                    <a:r>
                      <a:rPr lang="en-US" baseline="0"/>
                      <a:t>
</a:t>
                    </a:r>
                    <a:fld id="{E52C86C6-3CFC-465E-A7BE-DAC3F292042E}"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5-BF7C-4576-A20E-52C719EB763F}"/>
                </c:ext>
              </c:extLst>
            </c:dLbl>
            <c:dLbl>
              <c:idx val="1"/>
              <c:layout>
                <c:manualLayout>
                  <c:x val="4.3115059665980501E-3"/>
                  <c:y val="7.1871127633209436E-2"/>
                </c:manualLayout>
              </c:layout>
              <c:tx>
                <c:rich>
                  <a:bodyPr/>
                  <a:lstStyle/>
                  <a:p>
                    <a:fld id="{75BC097D-A3FB-4C3B-B260-9DFFE8AFDB1C}" type="CELLRANGE">
                      <a:rPr lang="en-US" baseline="0"/>
                      <a:pPr/>
                      <a:t>[CELLRANGE]</a:t>
                    </a:fld>
                    <a:r>
                      <a:rPr lang="en-US" baseline="0"/>
                      <a:t>
</a:t>
                    </a:r>
                    <a:fld id="{E8D03D28-900B-4ADC-9710-148F09E1B130}"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E-BF7C-4576-A20E-52C719EB763F}"/>
                </c:ext>
              </c:extLst>
            </c:dLbl>
            <c:dLbl>
              <c:idx val="2"/>
              <c:layout>
                <c:manualLayout>
                  <c:x val="3.2336294749485375E-3"/>
                  <c:y val="7.434944237918216E-2"/>
                </c:manualLayout>
              </c:layout>
              <c:tx>
                <c:rich>
                  <a:bodyPr/>
                  <a:lstStyle/>
                  <a:p>
                    <a:fld id="{735D820D-DDFD-41C0-928B-962E9C665048}" type="CELLRANGE">
                      <a:rPr lang="en-US" baseline="0"/>
                      <a:pPr/>
                      <a:t>[CELLRANGE]</a:t>
                    </a:fld>
                    <a:r>
                      <a:rPr lang="en-US" baseline="0"/>
                      <a:t>
</a:t>
                    </a:r>
                    <a:fld id="{63C8CF3E-8CEF-4E44-BAB4-192D9FD865D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D-BF7C-4576-A20E-52C719EB763F}"/>
                </c:ext>
              </c:extLst>
            </c:dLbl>
            <c:dLbl>
              <c:idx val="3"/>
              <c:layout>
                <c:manualLayout>
                  <c:x val="2.155752983299025E-3"/>
                  <c:y val="8.4262701363073109E-2"/>
                </c:manualLayout>
              </c:layout>
              <c:tx>
                <c:rich>
                  <a:bodyPr/>
                  <a:lstStyle/>
                  <a:p>
                    <a:fld id="{681C634C-A0A8-4880-874A-ADC1B1BE4A19}" type="CELLRANGE">
                      <a:rPr lang="en-US" baseline="0"/>
                      <a:pPr/>
                      <a:t>[CELLRANGE]</a:t>
                    </a:fld>
                    <a:r>
                      <a:rPr lang="en-US" baseline="0"/>
                      <a:t>
</a:t>
                    </a:r>
                    <a:fld id="{D321C9B0-16A8-4502-AD5E-3B50425C864E}"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B-BF7C-4576-A20E-52C719EB763F}"/>
                </c:ext>
              </c:extLst>
            </c:dLbl>
            <c:dLbl>
              <c:idx val="4"/>
              <c:layout>
                <c:manualLayout>
                  <c:x val="-3.9521681469311946E-17"/>
                  <c:y val="8.1784386617100371E-2"/>
                </c:manualLayout>
              </c:layout>
              <c:tx>
                <c:rich>
                  <a:bodyPr/>
                  <a:lstStyle/>
                  <a:p>
                    <a:fld id="{9E47A7C1-A227-4687-A7F3-1B3E3748289B}" type="CELLRANGE">
                      <a:rPr lang="en-US" baseline="0"/>
                      <a:pPr/>
                      <a:t>[CELLRANGE]</a:t>
                    </a:fld>
                    <a:r>
                      <a:rPr lang="en-US" baseline="0"/>
                      <a:t>
</a:t>
                    </a:r>
                    <a:fld id="{FF9FE51E-E52F-403D-B9B6-083D4F90806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9-BF7C-4576-A20E-52C719EB763F}"/>
                </c:ext>
              </c:extLst>
            </c:dLbl>
            <c:dLbl>
              <c:idx val="5"/>
              <c:layout>
                <c:manualLayout>
                  <c:x val="0"/>
                  <c:y val="6.1957868649318369E-2"/>
                </c:manualLayout>
              </c:layout>
              <c:tx>
                <c:rich>
                  <a:bodyPr/>
                  <a:lstStyle/>
                  <a:p>
                    <a:fld id="{61BEB1C4-43E7-4324-99B2-28B6BFEAD3E2}" type="CELLRANGE">
                      <a:rPr lang="en-US" baseline="0"/>
                      <a:pPr/>
                      <a:t>[CELLRANGE]</a:t>
                    </a:fld>
                    <a:r>
                      <a:rPr lang="en-US" baseline="0"/>
                      <a:t>
</a:t>
                    </a:r>
                    <a:fld id="{6890A539-7FB4-47AE-87EE-8A3389E18A86}"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7-BF7C-4576-A20E-52C719EB763F}"/>
                </c:ext>
              </c:extLst>
            </c:dLbl>
            <c:dLbl>
              <c:idx val="6"/>
              <c:layout>
                <c:manualLayout>
                  <c:x val="1.0778764916495125E-3"/>
                  <c:y val="6.6914498141263754E-2"/>
                </c:manualLayout>
              </c:layout>
              <c:tx>
                <c:rich>
                  <a:bodyPr/>
                  <a:lstStyle/>
                  <a:p>
                    <a:fld id="{C677C701-6B5C-494B-87A8-9662E4C2FB8A}" type="CELLRANGE">
                      <a:rPr lang="en-US" baseline="0"/>
                      <a:pPr/>
                      <a:t>[CELLRANGE]</a:t>
                    </a:fld>
                    <a:r>
                      <a:rPr lang="en-US" baseline="0"/>
                      <a:t>
</a:t>
                    </a:r>
                    <a:fld id="{79846A18-C179-4C76-8B73-E4B967149EF6}"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5-BF7C-4576-A20E-52C719EB763F}"/>
                </c:ext>
              </c:extLst>
            </c:dLbl>
            <c:dLbl>
              <c:idx val="7"/>
              <c:layout>
                <c:manualLayout>
                  <c:x val="0"/>
                  <c:y val="7.1871127633209422E-2"/>
                </c:manualLayout>
              </c:layout>
              <c:tx>
                <c:rich>
                  <a:bodyPr/>
                  <a:lstStyle/>
                  <a:p>
                    <a:fld id="{942EA68C-7924-4548-B831-BC9AFA4ADFE9}" type="CELLRANGE">
                      <a:rPr lang="en-US" baseline="0"/>
                      <a:pPr/>
                      <a:t>[CELLRANGE]</a:t>
                    </a:fld>
                    <a:r>
                      <a:rPr lang="en-US" baseline="0"/>
                      <a:t>
</a:t>
                    </a:r>
                    <a:fld id="{242F37DB-B64A-4B9E-8C2F-C16F0D8268A7}"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3-BF7C-4576-A20E-52C719EB763F}"/>
                </c:ext>
              </c:extLst>
            </c:dLbl>
            <c:dLbl>
              <c:idx val="8"/>
              <c:layout>
                <c:manualLayout>
                  <c:x val="-7.9043362938623892E-17"/>
                  <c:y val="6.9392812887236768E-2"/>
                </c:manualLayout>
              </c:layout>
              <c:tx>
                <c:rich>
                  <a:bodyPr/>
                  <a:lstStyle/>
                  <a:p>
                    <a:fld id="{966F92D4-FF49-4249-B523-8DC1E145F4C5}" type="CELLRANGE">
                      <a:rPr lang="en-US" baseline="0"/>
                      <a:pPr/>
                      <a:t>[CELLRANGE]</a:t>
                    </a:fld>
                    <a:r>
                      <a:rPr lang="en-US" baseline="0"/>
                      <a:t>
</a:t>
                    </a:r>
                    <a:fld id="{C56AE2E8-B1F4-489F-8BFF-B530155D6ABD}"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1-BF7C-4576-A20E-52C719EB763F}"/>
                </c:ext>
              </c:extLst>
            </c:dLbl>
            <c:dLbl>
              <c:idx val="9"/>
              <c:layout>
                <c:manualLayout>
                  <c:x val="7.5451354415464302E-3"/>
                  <c:y val="2.4783147459726475E-3"/>
                </c:manualLayout>
              </c:layout>
              <c:tx>
                <c:rich>
                  <a:bodyPr/>
                  <a:lstStyle/>
                  <a:p>
                    <a:fld id="{9D2CE978-A03D-45D1-8554-987789ECD77D}" type="CELLRANGE">
                      <a:rPr lang="en-US" baseline="0"/>
                      <a:pPr/>
                      <a:t>[CELLRANGE]</a:t>
                    </a:fld>
                    <a:r>
                      <a:rPr lang="en-US" baseline="0"/>
                      <a:t>
</a:t>
                    </a:r>
                    <a:fld id="{869DDA4C-F173-480A-953B-311944A01FE1}"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F-BF7C-4576-A20E-52C719EB763F}"/>
                </c:ext>
              </c:extLst>
            </c:dLbl>
            <c:dLbl>
              <c:idx val="10"/>
              <c:layout>
                <c:manualLayout>
                  <c:x val="-1.5808672587724778E-16"/>
                  <c:y val="7.1871127633209325E-2"/>
                </c:manualLayout>
              </c:layout>
              <c:tx>
                <c:rich>
                  <a:bodyPr/>
                  <a:lstStyle/>
                  <a:p>
                    <a:fld id="{04FE80B9-AD32-464F-B37D-9794AAA8781A}" type="CELLRANGE">
                      <a:rPr lang="en-US" baseline="0"/>
                      <a:pPr/>
                      <a:t>[CELLRANGE]</a:t>
                    </a:fld>
                    <a:r>
                      <a:rPr lang="en-US" baseline="0"/>
                      <a:t>
</a:t>
                    </a:r>
                    <a:fld id="{3689CB0D-1001-4950-AA64-58F54393B0D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D-BF7C-4576-A20E-52C719EB763F}"/>
                </c:ext>
              </c:extLst>
            </c:dLbl>
            <c:dLbl>
              <c:idx val="11"/>
              <c:layout>
                <c:manualLayout>
                  <c:x val="8.6230119331959423E-3"/>
                  <c:y val="-9.0870490942001433E-17"/>
                </c:manualLayout>
              </c:layout>
              <c:tx>
                <c:rich>
                  <a:bodyPr/>
                  <a:lstStyle/>
                  <a:p>
                    <a:fld id="{351442BF-58E9-44F5-B359-B08F8CACB8D6}" type="CELLRANGE">
                      <a:rPr lang="en-US" baseline="0"/>
                      <a:pPr/>
                      <a:t>[CELLRANGE]</a:t>
                    </a:fld>
                    <a:r>
                      <a:rPr lang="en-US" baseline="0"/>
                      <a:t>
</a:t>
                    </a:r>
                    <a:fld id="{74992F89-FB8B-4F85-9F28-98B90C152470}"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B-BF7C-4576-A20E-52C719EB763F}"/>
                </c:ext>
              </c:extLst>
            </c:dLbl>
            <c:dLbl>
              <c:idx val="12"/>
              <c:layout>
                <c:manualLayout>
                  <c:x val="2.155752983299025E-3"/>
                  <c:y val="7.6827757125154897E-2"/>
                </c:manualLayout>
              </c:layout>
              <c:tx>
                <c:rich>
                  <a:bodyPr/>
                  <a:lstStyle/>
                  <a:p>
                    <a:fld id="{3133BB50-23F7-48B3-BA50-BC594ADA5E73}" type="CELLRANGE">
                      <a:rPr lang="en-US" baseline="0"/>
                      <a:pPr/>
                      <a:t>[CELLRANGE]</a:t>
                    </a:fld>
                    <a:r>
                      <a:rPr lang="en-US" baseline="0"/>
                      <a:t>
</a:t>
                    </a:r>
                    <a:fld id="{943DD495-A527-4961-A119-2C9AA2479556}"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9-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Inscritos Pregrado Edad'!$C$49:$O$49</c:f>
              <c:numCache>
                <c:formatCode>General</c:formatCode>
                <c:ptCount val="13"/>
                <c:pt idx="0">
                  <c:v>93</c:v>
                </c:pt>
                <c:pt idx="1">
                  <c:v>1262</c:v>
                </c:pt>
                <c:pt idx="2">
                  <c:v>1657</c:v>
                </c:pt>
                <c:pt idx="3">
                  <c:v>832</c:v>
                </c:pt>
                <c:pt idx="4">
                  <c:v>453</c:v>
                </c:pt>
                <c:pt idx="5">
                  <c:v>348</c:v>
                </c:pt>
                <c:pt idx="6">
                  <c:v>231</c:v>
                </c:pt>
                <c:pt idx="7">
                  <c:v>146</c:v>
                </c:pt>
                <c:pt idx="8">
                  <c:v>116</c:v>
                </c:pt>
                <c:pt idx="9">
                  <c:v>90</c:v>
                </c:pt>
                <c:pt idx="10">
                  <c:v>136</c:v>
                </c:pt>
                <c:pt idx="11">
                  <c:v>48</c:v>
                </c:pt>
                <c:pt idx="12">
                  <c:v>386</c:v>
                </c:pt>
              </c:numCache>
            </c:numRef>
          </c:val>
          <c:extLst xmlns:c16r2="http://schemas.microsoft.com/office/drawing/2015/06/chart">
            <c:ext xmlns:c15="http://schemas.microsoft.com/office/drawing/2012/chart" uri="{02D57815-91ED-43cb-92C2-25804820EDAC}">
              <c15:datalabelsRange>
                <c15:f>'A. Inscritos Pregrado Edad'!$C$50:$O$50</c15:f>
                <c15:dlblRangeCache>
                  <c:ptCount val="13"/>
                  <c:pt idx="0">
                    <c:v>1,60%</c:v>
                  </c:pt>
                  <c:pt idx="1">
                    <c:v>21,77%</c:v>
                  </c:pt>
                  <c:pt idx="2">
                    <c:v>28,58%</c:v>
                  </c:pt>
                  <c:pt idx="3">
                    <c:v>14,35%</c:v>
                  </c:pt>
                  <c:pt idx="4">
                    <c:v>7,81%</c:v>
                  </c:pt>
                  <c:pt idx="5">
                    <c:v>6,00%</c:v>
                  </c:pt>
                  <c:pt idx="6">
                    <c:v>3,98%</c:v>
                  </c:pt>
                  <c:pt idx="7">
                    <c:v>2,52%</c:v>
                  </c:pt>
                  <c:pt idx="8">
                    <c:v>2,00%</c:v>
                  </c:pt>
                  <c:pt idx="9">
                    <c:v>1,55%</c:v>
                  </c:pt>
                  <c:pt idx="10">
                    <c:v>2,35%</c:v>
                  </c:pt>
                  <c:pt idx="11">
                    <c:v>0,83%</c:v>
                  </c:pt>
                  <c:pt idx="12">
                    <c:v>6,66%</c:v>
                  </c:pt>
                </c15:dlblRangeCache>
              </c15:datalabelsRange>
            </c:ext>
            <c:ext xmlns:c16="http://schemas.microsoft.com/office/drawing/2014/chart" uri="{C3380CC4-5D6E-409C-BE32-E72D297353CC}">
              <c16:uniqueId val="{00000014-BF7C-4576-A20E-52C719EB763F}"/>
            </c:ext>
          </c:extLst>
        </c:ser>
        <c:ser>
          <c:idx val="0"/>
          <c:order val="1"/>
          <c:tx>
            <c:v>Semestre B</c:v>
          </c:tx>
          <c:spPr>
            <a:solidFill>
              <a:schemeClr val="accent1">
                <a:lumMod val="60000"/>
                <a:lumOff val="40000"/>
              </a:schemeClr>
            </a:solidFill>
            <a:ln>
              <a:noFill/>
            </a:ln>
            <a:effectLst/>
            <a:sp3d/>
          </c:spPr>
          <c:invertIfNegative val="0"/>
          <c:dLbls>
            <c:dLbl>
              <c:idx val="0"/>
              <c:layout>
                <c:manualLayout>
                  <c:x val="7.545135441546588E-3"/>
                  <c:y val="-7.4349442379183063E-3"/>
                </c:manualLayout>
              </c:layout>
              <c:tx>
                <c:rich>
                  <a:bodyPr/>
                  <a:lstStyle/>
                  <a:p>
                    <a:fld id="{9E45D036-3FA8-44DF-A725-EB5FE897DB1C}" type="CELLRANGE">
                      <a:rPr lang="en-US" baseline="0"/>
                      <a:pPr/>
                      <a:t>[CELLRANGE]</a:t>
                    </a:fld>
                    <a:r>
                      <a:rPr lang="en-US" baseline="0"/>
                      <a:t>
</a:t>
                    </a:r>
                    <a:fld id="{5E3BF304-438C-46FA-A545-900481FA8DD9}"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6-BF7C-4576-A20E-52C719EB763F}"/>
                </c:ext>
              </c:extLst>
            </c:dLbl>
            <c:dLbl>
              <c:idx val="1"/>
              <c:layout>
                <c:manualLayout>
                  <c:x val="5.389382458247563E-3"/>
                  <c:y val="-9.0870490942001433E-17"/>
                </c:manualLayout>
              </c:layout>
              <c:tx>
                <c:rich>
                  <a:bodyPr/>
                  <a:lstStyle/>
                  <a:p>
                    <a:fld id="{4CD99A29-B781-4FBE-975A-CA94AC86FC74}" type="CELLRANGE">
                      <a:rPr lang="en-US" baseline="0"/>
                      <a:pPr/>
                      <a:t>[CELLRANGE]</a:t>
                    </a:fld>
                    <a:r>
                      <a:rPr lang="en-US" baseline="0"/>
                      <a:t>
</a:t>
                    </a:r>
                    <a:fld id="{74565879-759F-43B9-A7B5-9A2785C39D9F}"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7-BF7C-4576-A20E-52C719EB763F}"/>
                </c:ext>
              </c:extLst>
            </c:dLbl>
            <c:dLbl>
              <c:idx val="2"/>
              <c:layout>
                <c:manualLayout>
                  <c:x val="1.0778764916494731E-3"/>
                  <c:y val="7.434944237918216E-2"/>
                </c:manualLayout>
              </c:layout>
              <c:tx>
                <c:rich>
                  <a:bodyPr/>
                  <a:lstStyle/>
                  <a:p>
                    <a:fld id="{89507932-3CC2-4707-878A-56E3F67D2241}" type="CELLRANGE">
                      <a:rPr lang="en-US" baseline="0"/>
                      <a:pPr/>
                      <a:t>[CELLRANGE]</a:t>
                    </a:fld>
                    <a:r>
                      <a:rPr lang="en-US" baseline="0"/>
                      <a:t>
</a:t>
                    </a:r>
                    <a:fld id="{394A8067-FC4B-41A2-A666-7E399E1F8E65}"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C-BF7C-4576-A20E-52C719EB763F}"/>
                </c:ext>
              </c:extLst>
            </c:dLbl>
            <c:dLbl>
              <c:idx val="3"/>
              <c:layout>
                <c:manualLayout>
                  <c:x val="4.311505966598011E-3"/>
                  <c:y val="9.169764560099132E-2"/>
                </c:manualLayout>
              </c:layout>
              <c:tx>
                <c:rich>
                  <a:bodyPr/>
                  <a:lstStyle/>
                  <a:p>
                    <a:fld id="{9DC0B407-8179-4042-B60B-27061F214A50}" type="CELLRANGE">
                      <a:rPr lang="en-US" baseline="0"/>
                      <a:pPr/>
                      <a:t>[CELLRANGE]</a:t>
                    </a:fld>
                    <a:r>
                      <a:rPr lang="en-US" baseline="0"/>
                      <a:t>
</a:t>
                    </a:r>
                    <a:fld id="{DF079B8A-DB20-4F3D-B8DE-CC8717781CE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A-BF7C-4576-A20E-52C719EB763F}"/>
                </c:ext>
              </c:extLst>
            </c:dLbl>
            <c:dLbl>
              <c:idx val="4"/>
              <c:layout>
                <c:manualLayout>
                  <c:x val="5.389382458247563E-3"/>
                  <c:y val="8.1784386617100371E-2"/>
                </c:manualLayout>
              </c:layout>
              <c:tx>
                <c:rich>
                  <a:bodyPr/>
                  <a:lstStyle/>
                  <a:p>
                    <a:fld id="{C763C52C-D3F9-4CBA-9743-599097E63D04}" type="CELLRANGE">
                      <a:rPr lang="en-US" baseline="0"/>
                      <a:pPr/>
                      <a:t>[CELLRANGE]</a:t>
                    </a:fld>
                    <a:r>
                      <a:rPr lang="en-US" baseline="0"/>
                      <a:t>
</a:t>
                    </a:r>
                    <a:fld id="{3D72535C-DBF7-4EF5-8D87-6B7BB552036F}"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8-BF7C-4576-A20E-52C719EB763F}"/>
                </c:ext>
              </c:extLst>
            </c:dLbl>
            <c:dLbl>
              <c:idx val="5"/>
              <c:layout>
                <c:manualLayout>
                  <c:x val="5.389382458247563E-3"/>
                  <c:y val="6.9392812887236588E-2"/>
                </c:manualLayout>
              </c:layout>
              <c:tx>
                <c:rich>
                  <a:bodyPr/>
                  <a:lstStyle/>
                  <a:p>
                    <a:fld id="{4C03F2C6-8441-4A97-8168-11A59CD0DF7D}" type="CELLRANGE">
                      <a:rPr lang="en-US" baseline="0"/>
                      <a:pPr/>
                      <a:t>[CELLRANGE]</a:t>
                    </a:fld>
                    <a:r>
                      <a:rPr lang="en-US" baseline="0"/>
                      <a:t>
</a:t>
                    </a:r>
                    <a:fld id="{CBDD6D38-30FB-44DA-8439-6CDF43A70629}"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6-BF7C-4576-A20E-52C719EB763F}"/>
                </c:ext>
              </c:extLst>
            </c:dLbl>
            <c:dLbl>
              <c:idx val="6"/>
              <c:layout>
                <c:manualLayout>
                  <c:x val="3.2336294749484586E-3"/>
                  <c:y val="7.4349442379182062E-2"/>
                </c:manualLayout>
              </c:layout>
              <c:tx>
                <c:rich>
                  <a:bodyPr/>
                  <a:lstStyle/>
                  <a:p>
                    <a:fld id="{8D3BC585-351E-4D84-8069-314A40AE4453}" type="CELLRANGE">
                      <a:rPr lang="en-US" baseline="0"/>
                      <a:pPr/>
                      <a:t>[CELLRANGE]</a:t>
                    </a:fld>
                    <a:r>
                      <a:rPr lang="en-US" baseline="0"/>
                      <a:t>
</a:t>
                    </a:r>
                    <a:fld id="{89F69F52-08C7-486B-8592-54C2FBF7764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4-BF7C-4576-A20E-52C719EB763F}"/>
                </c:ext>
              </c:extLst>
            </c:dLbl>
            <c:dLbl>
              <c:idx val="7"/>
              <c:layout>
                <c:manualLayout>
                  <c:x val="2.155752983299025E-3"/>
                  <c:y val="7.434944237918216E-2"/>
                </c:manualLayout>
              </c:layout>
              <c:tx>
                <c:rich>
                  <a:bodyPr/>
                  <a:lstStyle/>
                  <a:p>
                    <a:fld id="{6C14CAD5-2712-45F2-AFE2-F907897B3CFA}" type="CELLRANGE">
                      <a:rPr lang="en-US" baseline="0"/>
                      <a:pPr/>
                      <a:t>[CELLRANGE]</a:t>
                    </a:fld>
                    <a:r>
                      <a:rPr lang="en-US" baseline="0"/>
                      <a:t>
</a:t>
                    </a:r>
                    <a:fld id="{E1587C4F-4DC0-48D3-9C1C-DEFD76FEAD50}"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2-BF7C-4576-A20E-52C719EB763F}"/>
                </c:ext>
              </c:extLst>
            </c:dLbl>
            <c:dLbl>
              <c:idx val="8"/>
              <c:layout>
                <c:manualLayout>
                  <c:x val="1.0778764916495125E-3"/>
                  <c:y val="6.6914498141263851E-2"/>
                </c:manualLayout>
              </c:layout>
              <c:tx>
                <c:rich>
                  <a:bodyPr/>
                  <a:lstStyle/>
                  <a:p>
                    <a:fld id="{5B33CB8A-AB29-4DFE-8526-742AF3D8985C}" type="CELLRANGE">
                      <a:rPr lang="en-US" baseline="0"/>
                      <a:pPr/>
                      <a:t>[CELLRANGE]</a:t>
                    </a:fld>
                    <a:r>
                      <a:rPr lang="en-US" baseline="0"/>
                      <a:t>
</a:t>
                    </a:r>
                    <a:fld id="{F7764043-9354-4E08-9DE2-FC3BE5DFEC73}"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0-BF7C-4576-A20E-52C719EB763F}"/>
                </c:ext>
              </c:extLst>
            </c:dLbl>
            <c:dLbl>
              <c:idx val="9"/>
              <c:layout>
                <c:manualLayout>
                  <c:x val="7.545135441546588E-3"/>
                  <c:y val="0"/>
                </c:manualLayout>
              </c:layout>
              <c:tx>
                <c:rich>
                  <a:bodyPr/>
                  <a:lstStyle/>
                  <a:p>
                    <a:fld id="{13435E8B-6244-4780-BD7A-456DBD4FEE46}" type="CELLRANGE">
                      <a:rPr lang="en-US" baseline="0"/>
                      <a:pPr/>
                      <a:t>[CELLRANGE]</a:t>
                    </a:fld>
                    <a:r>
                      <a:rPr lang="en-US" baseline="0"/>
                      <a:t>
</a:t>
                    </a:r>
                    <a:fld id="{E66963A9-279F-477E-A776-22254BBBF10F}"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E-BF7C-4576-A20E-52C719EB763F}"/>
                </c:ext>
              </c:extLst>
            </c:dLbl>
            <c:dLbl>
              <c:idx val="10"/>
              <c:layout>
                <c:manualLayout>
                  <c:x val="2.155752983299025E-3"/>
                  <c:y val="7.434944237918216E-2"/>
                </c:manualLayout>
              </c:layout>
              <c:tx>
                <c:rich>
                  <a:bodyPr/>
                  <a:lstStyle/>
                  <a:p>
                    <a:fld id="{523E9863-383B-42C2-9BC0-D1E2D338AEAF}" type="CELLRANGE">
                      <a:rPr lang="en-US" baseline="0"/>
                      <a:pPr/>
                      <a:t>[CELLRANGE]</a:t>
                    </a:fld>
                    <a:r>
                      <a:rPr lang="en-US" baseline="0"/>
                      <a:t>
</a:t>
                    </a:r>
                    <a:fld id="{7E27D088-1DA2-405A-881C-8B6A68E8E715}"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C-BF7C-4576-A20E-52C719EB763F}"/>
                </c:ext>
              </c:extLst>
            </c:dLbl>
            <c:dLbl>
              <c:idx val="11"/>
              <c:layout>
                <c:manualLayout>
                  <c:x val="5.389382458247563E-3"/>
                  <c:y val="-9.0870490942001433E-17"/>
                </c:manualLayout>
              </c:layout>
              <c:tx>
                <c:rich>
                  <a:bodyPr/>
                  <a:lstStyle/>
                  <a:p>
                    <a:fld id="{D2945524-DAEB-48A9-974B-6491ADB75F52}" type="CELLRANGE">
                      <a:rPr lang="en-US" baseline="0"/>
                      <a:pPr/>
                      <a:t>[CELLRANGE]</a:t>
                    </a:fld>
                    <a:r>
                      <a:rPr lang="en-US" baseline="0"/>
                      <a:t>
</a:t>
                    </a:r>
                    <a:fld id="{9698A305-52CF-40B6-9BB8-7A65D146D4C1}"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A-BF7C-4576-A20E-52C719EB763F}"/>
                </c:ext>
              </c:extLst>
            </c:dLbl>
            <c:dLbl>
              <c:idx val="12"/>
              <c:layout>
                <c:manualLayout>
                  <c:x val="3.2336294749485375E-3"/>
                  <c:y val="5.4522924411400157E-2"/>
                </c:manualLayout>
              </c:layout>
              <c:tx>
                <c:rich>
                  <a:bodyPr/>
                  <a:lstStyle/>
                  <a:p>
                    <a:fld id="{FD813CA7-FEC1-4150-A5FE-3C1DEE5E9D49}" type="CELLRANGE">
                      <a:rPr lang="en-US" baseline="0"/>
                      <a:pPr/>
                      <a:t>[CELLRANGE]</a:t>
                    </a:fld>
                    <a:r>
                      <a:rPr lang="en-US" baseline="0"/>
                      <a:t>
</a:t>
                    </a:r>
                    <a:fld id="{FFFB9EFE-D7DB-4136-A988-9CECB5A5312C}"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8-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Inscritos Pregrado Edad'!$C$43:$O$43</c:f>
              <c:numCache>
                <c:formatCode>General</c:formatCode>
                <c:ptCount val="13"/>
                <c:pt idx="0">
                  <c:v>78</c:v>
                </c:pt>
                <c:pt idx="1">
                  <c:v>640</c:v>
                </c:pt>
                <c:pt idx="2">
                  <c:v>853</c:v>
                </c:pt>
                <c:pt idx="3">
                  <c:v>448</c:v>
                </c:pt>
                <c:pt idx="4">
                  <c:v>280</c:v>
                </c:pt>
                <c:pt idx="5">
                  <c:v>228</c:v>
                </c:pt>
                <c:pt idx="6">
                  <c:v>139</c:v>
                </c:pt>
                <c:pt idx="7">
                  <c:v>96</c:v>
                </c:pt>
                <c:pt idx="8">
                  <c:v>88</c:v>
                </c:pt>
                <c:pt idx="9">
                  <c:v>61</c:v>
                </c:pt>
                <c:pt idx="10">
                  <c:v>160</c:v>
                </c:pt>
                <c:pt idx="11">
                  <c:v>26</c:v>
                </c:pt>
                <c:pt idx="12">
                  <c:v>50</c:v>
                </c:pt>
              </c:numCache>
            </c:numRef>
          </c:val>
          <c:extLst xmlns:c16r2="http://schemas.microsoft.com/office/drawing/2015/06/chart">
            <c:ext xmlns:c15="http://schemas.microsoft.com/office/drawing/2012/chart" uri="{02D57815-91ED-43cb-92C2-25804820EDAC}">
              <c15:datalabelsRange>
                <c15:f>'B. Inscritos Pregrado Edad'!$C$44:$O$44</c15:f>
                <c15:dlblRangeCache>
                  <c:ptCount val="13"/>
                  <c:pt idx="0">
                    <c:v>2,57%</c:v>
                  </c:pt>
                  <c:pt idx="1">
                    <c:v>21,12%</c:v>
                  </c:pt>
                  <c:pt idx="2">
                    <c:v>28,15%</c:v>
                  </c:pt>
                  <c:pt idx="3">
                    <c:v>14,79%</c:v>
                  </c:pt>
                  <c:pt idx="4">
                    <c:v>9,24%</c:v>
                  </c:pt>
                  <c:pt idx="5">
                    <c:v>7,52%</c:v>
                  </c:pt>
                  <c:pt idx="6">
                    <c:v>4,59%</c:v>
                  </c:pt>
                  <c:pt idx="7">
                    <c:v>3,17%</c:v>
                  </c:pt>
                  <c:pt idx="8">
                    <c:v>2,90%</c:v>
                  </c:pt>
                  <c:pt idx="9">
                    <c:v>2,01%</c:v>
                  </c:pt>
                  <c:pt idx="10">
                    <c:v>5,28%</c:v>
                  </c:pt>
                  <c:pt idx="11">
                    <c:v>0,86%</c:v>
                  </c:pt>
                  <c:pt idx="12">
                    <c:v>1,65%</c:v>
                  </c:pt>
                </c15:dlblRangeCache>
              </c15:datalabelsRange>
            </c:ext>
            <c:ext xmlns:c16="http://schemas.microsoft.com/office/drawing/2014/chart" uri="{C3380CC4-5D6E-409C-BE32-E72D297353CC}">
              <c16:uniqueId val="{00000013-BF7C-4576-A20E-52C719EB763F}"/>
            </c:ext>
          </c:extLst>
        </c:ser>
        <c:dLbls>
          <c:showLegendKey val="0"/>
          <c:showVal val="0"/>
          <c:showCatName val="0"/>
          <c:showSerName val="0"/>
          <c:showPercent val="0"/>
          <c:showBubbleSize val="0"/>
        </c:dLbls>
        <c:gapWidth val="20"/>
        <c:shape val="box"/>
        <c:axId val="125026304"/>
        <c:axId val="125027840"/>
        <c:axId val="0"/>
      </c:bar3DChart>
      <c:catAx>
        <c:axId val="125026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5027840"/>
        <c:crosses val="autoZero"/>
        <c:auto val="1"/>
        <c:lblAlgn val="ctr"/>
        <c:lblOffset val="100"/>
        <c:tickLblSkip val="1"/>
        <c:noMultiLvlLbl val="0"/>
      </c:catAx>
      <c:valAx>
        <c:axId val="125027840"/>
        <c:scaling>
          <c:orientation val="minMax"/>
          <c:max val="12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026304"/>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tr"/>
      <c:layout>
        <c:manualLayout>
          <c:xMode val="edge"/>
          <c:yMode val="edge"/>
          <c:x val="0.87410660106203331"/>
          <c:y val="0.44682998259057805"/>
          <c:w val="7.1497443456466261E-2"/>
          <c:h val="9.3744711964599076E-2"/>
        </c:manualLayout>
      </c:layout>
      <c:overlay val="1"/>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lumMod val="60000"/>
                <a:lumOff val="40000"/>
              </a:schemeClr>
            </a:solidFill>
            <a:ln>
              <a:noFill/>
            </a:ln>
            <a:effectLst/>
            <a:sp3d/>
          </c:spPr>
          <c:invertIfNegative val="0"/>
          <c:dLbls>
            <c:dLbl>
              <c:idx val="0"/>
              <c:tx>
                <c:rich>
                  <a:bodyPr/>
                  <a:lstStyle/>
                  <a:p>
                    <a:fld id="{42002AEE-56BE-4B04-8DB2-C7FF2426084D}" type="CELLRANGE">
                      <a:rPr lang="en-US" baseline="0"/>
                      <a:pPr/>
                      <a:t>[CELLRANGE]</a:t>
                    </a:fld>
                    <a:r>
                      <a:rPr lang="en-US" baseline="0"/>
                      <a:t>
</a:t>
                    </a:r>
                    <a:fld id="{3B37D9F1-17CD-456B-BE62-88CE33617571}"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0-72E0-478F-8477-9A5B8F25253B}"/>
                </c:ext>
              </c:extLst>
            </c:dLbl>
            <c:dLbl>
              <c:idx val="1"/>
              <c:layout>
                <c:manualLayout>
                  <c:x val="-1.0807030764893952E-3"/>
                  <c:y val="8.2752509182053346E-2"/>
                </c:manualLayout>
              </c:layout>
              <c:tx>
                <c:rich>
                  <a:bodyPr/>
                  <a:lstStyle/>
                  <a:p>
                    <a:fld id="{9F30F555-B7B4-4307-9FAC-C5B23556F023}" type="CELLRANGE">
                      <a:rPr lang="en-US" baseline="0"/>
                      <a:pPr/>
                      <a:t>[CELLRANGE]</a:t>
                    </a:fld>
                    <a:r>
                      <a:rPr lang="en-US" baseline="0"/>
                      <a:t>
</a:t>
                    </a:r>
                    <a:fld id="{E67053AE-BA31-44D6-B93B-A20802191628}"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8-CC87-4F55-AC36-5AFD24E6450A}"/>
                </c:ext>
              </c:extLst>
            </c:dLbl>
            <c:dLbl>
              <c:idx val="2"/>
              <c:layout>
                <c:manualLayout>
                  <c:x val="0"/>
                  <c:y val="8.5260160975448904E-2"/>
                </c:manualLayout>
              </c:layout>
              <c:tx>
                <c:rich>
                  <a:bodyPr/>
                  <a:lstStyle/>
                  <a:p>
                    <a:fld id="{88280A36-596F-457C-BA00-A253510C205B}" type="CELLRANGE">
                      <a:rPr lang="en-US" baseline="0"/>
                      <a:pPr/>
                      <a:t>[CELLRANGE]</a:t>
                    </a:fld>
                    <a:r>
                      <a:rPr lang="en-US" baseline="0"/>
                      <a:t>
</a:t>
                    </a:r>
                    <a:fld id="{518155A9-8526-4CDC-957C-B96E35A7DF6C}"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7-CC87-4F55-AC36-5AFD24E6450A}"/>
                </c:ext>
              </c:extLst>
            </c:dLbl>
            <c:dLbl>
              <c:idx val="3"/>
              <c:layout>
                <c:manualLayout>
                  <c:x val="0"/>
                  <c:y val="8.0244857388657789E-2"/>
                </c:manualLayout>
              </c:layout>
              <c:tx>
                <c:rich>
                  <a:bodyPr/>
                  <a:lstStyle/>
                  <a:p>
                    <a:fld id="{0D68777C-EF36-4B19-BD57-AC39BCD42783}" type="CELLRANGE">
                      <a:rPr lang="en-US" baseline="0"/>
                      <a:pPr/>
                      <a:t>[CELLRANGE]</a:t>
                    </a:fld>
                    <a:r>
                      <a:rPr lang="en-US" baseline="0"/>
                      <a:t>
</a:t>
                    </a:r>
                    <a:fld id="{53C80D11-AA10-4FA5-81A0-81CDCBB58750}"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6-CC87-4F55-AC36-5AFD24E6450A}"/>
                </c:ext>
              </c:extLst>
            </c:dLbl>
            <c:dLbl>
              <c:idx val="4"/>
              <c:layout>
                <c:manualLayout>
                  <c:x val="0"/>
                  <c:y val="7.7737205595262232E-2"/>
                </c:manualLayout>
              </c:layout>
              <c:tx>
                <c:rich>
                  <a:bodyPr/>
                  <a:lstStyle/>
                  <a:p>
                    <a:fld id="{AFBDB812-8BA7-43B6-BB53-646FAFF78959}" type="CELLRANGE">
                      <a:rPr lang="en-US" baseline="0"/>
                      <a:pPr/>
                      <a:t>[CELLRANGE]</a:t>
                    </a:fld>
                    <a:r>
                      <a:rPr lang="en-US" baseline="0"/>
                      <a:t>
</a:t>
                    </a:r>
                    <a:fld id="{20BA989B-EBC4-4472-9D38-B57ED9617E15}"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5-CC87-4F55-AC36-5AFD24E6450A}"/>
                </c:ext>
              </c:extLst>
            </c:dLbl>
            <c:dLbl>
              <c:idx val="5"/>
              <c:layout>
                <c:manualLayout>
                  <c:x val="-1.0807030764893556E-3"/>
                  <c:y val="9.0275464562240018E-2"/>
                </c:manualLayout>
              </c:layout>
              <c:tx>
                <c:rich>
                  <a:bodyPr/>
                  <a:lstStyle/>
                  <a:p>
                    <a:fld id="{2EDCFF3C-AA09-4320-B784-9F8FB1538BB2}" type="CELLRANGE">
                      <a:rPr lang="en-US" baseline="0"/>
                      <a:pPr/>
                      <a:t>[CELLRANGE]</a:t>
                    </a:fld>
                    <a:r>
                      <a:rPr lang="en-US" baseline="0"/>
                      <a:t>
</a:t>
                    </a:r>
                    <a:fld id="{DDF1C8B7-1DDA-4FC5-B872-4B907932F781}"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4-CC87-4F55-AC36-5AFD24E6450A}"/>
                </c:ext>
              </c:extLst>
            </c:dLbl>
            <c:dLbl>
              <c:idx val="6"/>
              <c:layout>
                <c:manualLayout>
                  <c:x val="-7.9250643432357096E-17"/>
                  <c:y val="8.7767812768844461E-2"/>
                </c:manualLayout>
              </c:layout>
              <c:tx>
                <c:rich>
                  <a:bodyPr/>
                  <a:lstStyle/>
                  <a:p>
                    <a:fld id="{76E0F7C3-7989-4F29-B88B-A79B76542859}" type="CELLRANGE">
                      <a:rPr lang="en-US" baseline="0"/>
                      <a:pPr/>
                      <a:t>[CELLRANGE]</a:t>
                    </a:fld>
                    <a:r>
                      <a:rPr lang="en-US" baseline="0"/>
                      <a:t>
</a:t>
                    </a:r>
                    <a:fld id="{C7E45150-68B4-4560-B7BA-94BB189A031E}"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3-CC87-4F55-AC36-5AFD24E6450A}"/>
                </c:ext>
              </c:extLst>
            </c:dLbl>
            <c:dLbl>
              <c:idx val="7"/>
              <c:layout>
                <c:manualLayout>
                  <c:x val="1.0807030764893556E-3"/>
                  <c:y val="9.2783116355635575E-2"/>
                </c:manualLayout>
              </c:layout>
              <c:tx>
                <c:rich>
                  <a:bodyPr/>
                  <a:lstStyle/>
                  <a:p>
                    <a:fld id="{68C64BFC-E44F-47D6-A67E-2E9746B06505}" type="CELLRANGE">
                      <a:rPr lang="en-US" baseline="0"/>
                      <a:pPr/>
                      <a:t>[CELLRANGE]</a:t>
                    </a:fld>
                    <a:r>
                      <a:rPr lang="en-US" baseline="0"/>
                      <a:t>
</a:t>
                    </a:r>
                    <a:fld id="{C8810239-A9AB-4565-9BA5-BCE9D754945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2-CC87-4F55-AC36-5AFD24E6450A}"/>
                </c:ext>
              </c:extLst>
            </c:dLbl>
            <c:dLbl>
              <c:idx val="8"/>
              <c:layout>
                <c:manualLayout>
                  <c:x val="-7.9250643432357096E-17"/>
                  <c:y val="8.0244857388657789E-2"/>
                </c:manualLayout>
              </c:layout>
              <c:tx>
                <c:rich>
                  <a:bodyPr/>
                  <a:lstStyle/>
                  <a:p>
                    <a:fld id="{9DEE39EB-6F12-4037-B7E9-AE2216785F72}" type="CELLRANGE">
                      <a:rPr lang="en-US" baseline="0"/>
                      <a:pPr/>
                      <a:t>[CELLRANGE]</a:t>
                    </a:fld>
                    <a:r>
                      <a:rPr lang="en-US" baseline="0"/>
                      <a:t>
</a:t>
                    </a:r>
                    <a:fld id="{A56E3898-6A33-4C0E-B6E9-3E7E2955BB6C}"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1-CC87-4F55-AC36-5AFD24E6450A}"/>
                </c:ext>
              </c:extLst>
            </c:dLbl>
            <c:dLbl>
              <c:idx val="9"/>
              <c:layout>
                <c:manualLayout>
                  <c:x val="-1.0807030764893556E-3"/>
                  <c:y val="8.7767812768844364E-2"/>
                </c:manualLayout>
              </c:layout>
              <c:tx>
                <c:rich>
                  <a:bodyPr/>
                  <a:lstStyle/>
                  <a:p>
                    <a:fld id="{7ED4D0A8-1F73-4DDA-8B9E-2A0BF644CBBF}" type="CELLRANGE">
                      <a:rPr lang="en-US" baseline="0"/>
                      <a:pPr/>
                      <a:t>[CELLRANGE]</a:t>
                    </a:fld>
                    <a:r>
                      <a:rPr lang="en-US" baseline="0"/>
                      <a:t>
</a:t>
                    </a:r>
                    <a:fld id="{563C7E17-EDB5-497E-90E8-D9D39610686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0-CC87-4F55-AC36-5AFD24E6450A}"/>
                </c:ext>
              </c:extLst>
            </c:dLbl>
            <c:dLbl>
              <c:idx val="10"/>
              <c:layout>
                <c:manualLayout>
                  <c:x val="0"/>
                  <c:y val="8.5260160975448904E-2"/>
                </c:manualLayout>
              </c:layout>
              <c:tx>
                <c:rich>
                  <a:bodyPr/>
                  <a:lstStyle/>
                  <a:p>
                    <a:fld id="{D23DBC4A-D95B-4F0B-805E-F1A94F4D1D3E}" type="CELLRANGE">
                      <a:rPr lang="en-US" baseline="0"/>
                      <a:pPr/>
                      <a:t>[CELLRANGE]</a:t>
                    </a:fld>
                    <a:r>
                      <a:rPr lang="en-US" baseline="0"/>
                      <a:t>
</a:t>
                    </a:r>
                    <a:fld id="{69AB005E-7929-469D-B221-F0B138FDC740}"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F-CC87-4F55-AC36-5AFD24E6450A}"/>
                </c:ext>
              </c:extLst>
            </c:dLbl>
            <c:dLbl>
              <c:idx val="11"/>
              <c:layout>
                <c:manualLayout>
                  <c:x val="0"/>
                  <c:y val="8.2752509182053346E-2"/>
                </c:manualLayout>
              </c:layout>
              <c:tx>
                <c:rich>
                  <a:bodyPr/>
                  <a:lstStyle/>
                  <a:p>
                    <a:fld id="{B64F421C-7539-46C7-B379-E78DA141645E}" type="CELLRANGE">
                      <a:rPr lang="en-US" baseline="0"/>
                      <a:pPr/>
                      <a:t>[CELLRANGE]</a:t>
                    </a:fld>
                    <a:r>
                      <a:rPr lang="en-US" baseline="0"/>
                      <a:t>
</a:t>
                    </a:r>
                    <a:fld id="{437B87B0-79BD-4922-9B7A-9C1A8F628EA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E-CC87-4F55-AC36-5AFD24E6450A}"/>
                </c:ext>
              </c:extLst>
            </c:dLbl>
            <c:dLbl>
              <c:idx val="12"/>
              <c:layout>
                <c:manualLayout>
                  <c:x val="-2.1614061529787111E-3"/>
                  <c:y val="8.0244857388657706E-2"/>
                </c:manualLayout>
              </c:layout>
              <c:tx>
                <c:rich>
                  <a:bodyPr/>
                  <a:lstStyle/>
                  <a:p>
                    <a:fld id="{F4F3C9A5-3A3B-4F18-94D8-9B86017F0182}" type="CELLRANGE">
                      <a:rPr lang="en-US" baseline="0"/>
                      <a:pPr/>
                      <a:t>[CELLRANGE]</a:t>
                    </a:fld>
                    <a:r>
                      <a:rPr lang="en-US" baseline="0"/>
                      <a:t>
</a:t>
                    </a:r>
                    <a:fld id="{3D443833-558A-4A2D-925D-DBE7F84AA968}"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D-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PregradoEdad'!$C$73:$O$73</c:f>
              <c:numCache>
                <c:formatCode>General</c:formatCode>
                <c:ptCount val="13"/>
                <c:pt idx="0">
                  <c:v>20</c:v>
                </c:pt>
                <c:pt idx="1">
                  <c:v>476</c:v>
                </c:pt>
                <c:pt idx="2">
                  <c:v>1193</c:v>
                </c:pt>
                <c:pt idx="3">
                  <c:v>1458</c:v>
                </c:pt>
                <c:pt idx="4">
                  <c:v>1503</c:v>
                </c:pt>
                <c:pt idx="5">
                  <c:v>1514</c:v>
                </c:pt>
                <c:pt idx="6">
                  <c:v>1308</c:v>
                </c:pt>
                <c:pt idx="7">
                  <c:v>1011</c:v>
                </c:pt>
                <c:pt idx="8">
                  <c:v>755</c:v>
                </c:pt>
                <c:pt idx="9">
                  <c:v>545</c:v>
                </c:pt>
                <c:pt idx="10">
                  <c:v>890</c:v>
                </c:pt>
                <c:pt idx="11">
                  <c:v>303</c:v>
                </c:pt>
                <c:pt idx="12">
                  <c:v>641</c:v>
                </c:pt>
              </c:numCache>
            </c:numRef>
          </c:val>
          <c:extLst xmlns:c16r2="http://schemas.microsoft.com/office/drawing/2015/06/chart">
            <c:ext xmlns:c15="http://schemas.microsoft.com/office/drawing/2012/chart" uri="{02D57815-91ED-43cb-92C2-25804820EDAC}">
              <c15:datalabelsRange>
                <c15:f>'A. MatriculaTotal PregradoEdad'!$C$74:$O$74</c15:f>
                <c15:dlblRangeCache>
                  <c:ptCount val="13"/>
                  <c:pt idx="0">
                    <c:v>0,17%</c:v>
                  </c:pt>
                  <c:pt idx="1">
                    <c:v>4,10%</c:v>
                  </c:pt>
                  <c:pt idx="2">
                    <c:v>10,27%</c:v>
                  </c:pt>
                  <c:pt idx="3">
                    <c:v>12,55%</c:v>
                  </c:pt>
                  <c:pt idx="4">
                    <c:v>12,94%</c:v>
                  </c:pt>
                  <c:pt idx="5">
                    <c:v>13,03%</c:v>
                  </c:pt>
                  <c:pt idx="6">
                    <c:v>11,26%</c:v>
                  </c:pt>
                  <c:pt idx="7">
                    <c:v>8,70%</c:v>
                  </c:pt>
                  <c:pt idx="8">
                    <c:v>6,50%</c:v>
                  </c:pt>
                  <c:pt idx="9">
                    <c:v>4,69%</c:v>
                  </c:pt>
                  <c:pt idx="10">
                    <c:v>7,66%</c:v>
                  </c:pt>
                  <c:pt idx="11">
                    <c:v>2,61%</c:v>
                  </c:pt>
                  <c:pt idx="12">
                    <c:v>5,52%</c:v>
                  </c:pt>
                </c15:dlblRangeCache>
              </c15:datalabelsRange>
            </c:ext>
            <c:ext xmlns:c16="http://schemas.microsoft.com/office/drawing/2014/chart" uri="{C3380CC4-5D6E-409C-BE32-E72D297353CC}">
              <c16:uniqueId val="{0000001C-CC87-4F55-AC36-5AFD24E6450A}"/>
            </c:ext>
          </c:extLst>
        </c:ser>
        <c:ser>
          <c:idx val="1"/>
          <c:order val="1"/>
          <c:tx>
            <c:v>Semestre B</c:v>
          </c:tx>
          <c:spPr>
            <a:solidFill>
              <a:schemeClr val="accent2"/>
            </a:solidFill>
            <a:ln>
              <a:noFill/>
            </a:ln>
            <a:effectLst/>
            <a:sp3d/>
          </c:spPr>
          <c:invertIfNegative val="0"/>
          <c:dLbls>
            <c:dLbl>
              <c:idx val="0"/>
              <c:layout>
                <c:manualLayout>
                  <c:x val="5.4035153824467585E-3"/>
                  <c:y val="0"/>
                </c:manualLayout>
              </c:layout>
              <c:tx>
                <c:rich>
                  <a:bodyPr/>
                  <a:lstStyle/>
                  <a:p>
                    <a:fld id="{9FEFE4A6-0C95-4129-9B7F-D1B4E2B0DE20}" type="CELLRANGE">
                      <a:rPr lang="en-US" baseline="0"/>
                      <a:pPr/>
                      <a:t>[CELLRANGE]</a:t>
                    </a:fld>
                    <a:r>
                      <a:rPr lang="en-US" baseline="0"/>
                      <a:t>
</a:t>
                    </a:r>
                    <a:fld id="{7FC718B7-0E35-401C-AD7E-2F26463F839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7-CC87-4F55-AC36-5AFD24E6450A}"/>
                </c:ext>
              </c:extLst>
            </c:dLbl>
            <c:dLbl>
              <c:idx val="1"/>
              <c:layout>
                <c:manualLayout>
                  <c:x val="4.3228123059573832E-3"/>
                  <c:y val="2.2568866140559911E-2"/>
                </c:manualLayout>
              </c:layout>
              <c:tx>
                <c:rich>
                  <a:bodyPr/>
                  <a:lstStyle/>
                  <a:p>
                    <a:fld id="{12574536-2A46-45FF-8E02-1DDDBBB793C1}" type="CELLRANGE">
                      <a:rPr lang="en-US" baseline="0"/>
                      <a:pPr/>
                      <a:t>[CELLRANGE]</a:t>
                    </a:fld>
                    <a:r>
                      <a:rPr lang="en-US" baseline="0"/>
                      <a:t>
</a:t>
                    </a:r>
                    <a:fld id="{1DA4C6F1-54A5-4FFB-9399-A0213D702213}"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6-CC87-4F55-AC36-5AFD24E6450A}"/>
                </c:ext>
              </c:extLst>
            </c:dLbl>
            <c:dLbl>
              <c:idx val="2"/>
              <c:layout>
                <c:manualLayout>
                  <c:x val="0"/>
                  <c:y val="7.5229553801866675E-2"/>
                </c:manualLayout>
              </c:layout>
              <c:tx>
                <c:rich>
                  <a:bodyPr/>
                  <a:lstStyle/>
                  <a:p>
                    <a:fld id="{D230B83E-5806-410D-AA13-CBE0D2E4C964}" type="CELLRANGE">
                      <a:rPr lang="en-US" baseline="0"/>
                      <a:pPr/>
                      <a:t>[CELLRANGE]</a:t>
                    </a:fld>
                    <a:r>
                      <a:rPr lang="en-US" baseline="0"/>
                      <a:t>
</a:t>
                    </a:r>
                    <a:fld id="{F7D8D065-6390-4542-A4BE-864B06AF9F4D}"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B-CC87-4F55-AC36-5AFD24E6450A}"/>
                </c:ext>
              </c:extLst>
            </c:dLbl>
            <c:dLbl>
              <c:idx val="3"/>
              <c:layout>
                <c:manualLayout>
                  <c:x val="-3.9625321716178548E-17"/>
                  <c:y val="7.7737205595262218E-2"/>
                </c:manualLayout>
              </c:layout>
              <c:tx>
                <c:rich>
                  <a:bodyPr/>
                  <a:lstStyle/>
                  <a:p>
                    <a:fld id="{F97AD72B-9609-4BF7-8307-BD0CA597FB85}" type="CELLRANGE">
                      <a:rPr lang="en-US" baseline="0"/>
                      <a:pPr/>
                      <a:t>[CELLRANGE]</a:t>
                    </a:fld>
                    <a:r>
                      <a:rPr lang="en-US" baseline="0"/>
                      <a:t>
</a:t>
                    </a:r>
                    <a:fld id="{D47BD2BC-35AB-432F-84E5-56F277DB3CC6}"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5-CC87-4F55-AC36-5AFD24E6450A}"/>
                </c:ext>
              </c:extLst>
            </c:dLbl>
            <c:dLbl>
              <c:idx val="4"/>
              <c:layout>
                <c:manualLayout>
                  <c:x val="0"/>
                  <c:y val="9.2783116355635548E-2"/>
                </c:manualLayout>
              </c:layout>
              <c:tx>
                <c:rich>
                  <a:bodyPr/>
                  <a:lstStyle/>
                  <a:p>
                    <a:fld id="{1CA9DA1F-8C33-431C-9210-36CA5C256607}" type="CELLRANGE">
                      <a:rPr lang="en-US" baseline="0"/>
                      <a:pPr/>
                      <a:t>[CELLRANGE]</a:t>
                    </a:fld>
                    <a:r>
                      <a:rPr lang="en-US" baseline="0"/>
                      <a:t>
</a:t>
                    </a:r>
                    <a:fld id="{911B46A3-5702-4D0B-8171-7EF33AEE4B50}"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4-CC87-4F55-AC36-5AFD24E6450A}"/>
                </c:ext>
              </c:extLst>
            </c:dLbl>
            <c:dLbl>
              <c:idx val="5"/>
              <c:layout>
                <c:manualLayout>
                  <c:x val="3.2421092294679875E-3"/>
                  <c:y val="7.5229553801866689E-2"/>
                </c:manualLayout>
              </c:layout>
              <c:tx>
                <c:rich>
                  <a:bodyPr/>
                  <a:lstStyle/>
                  <a:p>
                    <a:fld id="{4AA0E6A4-443A-4586-A4AA-7F093A260AD4}" type="CELLRANGE">
                      <a:rPr lang="en-US" baseline="0"/>
                      <a:pPr/>
                      <a:t>[CELLRANGE]</a:t>
                    </a:fld>
                    <a:r>
                      <a:rPr lang="en-US" baseline="0"/>
                      <a:t>
</a:t>
                    </a:r>
                    <a:fld id="{B4B45AB6-7B75-44CA-A8C8-2F6B4A9C7677}"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3-CC87-4F55-AC36-5AFD24E6450A}"/>
                </c:ext>
              </c:extLst>
            </c:dLbl>
            <c:dLbl>
              <c:idx val="6"/>
              <c:layout>
                <c:manualLayout>
                  <c:x val="4.3228123059574223E-3"/>
                  <c:y val="7.5229553801866675E-2"/>
                </c:manualLayout>
              </c:layout>
              <c:tx>
                <c:rich>
                  <a:bodyPr/>
                  <a:lstStyle/>
                  <a:p>
                    <a:fld id="{451F1058-DADF-4198-A8E8-A3CBB87ACE25}" type="CELLRANGE">
                      <a:rPr lang="en-US" baseline="0"/>
                      <a:pPr/>
                      <a:t>[CELLRANGE]</a:t>
                    </a:fld>
                    <a:r>
                      <a:rPr lang="en-US" baseline="0"/>
                      <a:t>
</a:t>
                    </a:r>
                    <a:fld id="{09A9ACB6-CB45-42F8-BB22-A011585D3073}"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2-CC87-4F55-AC36-5AFD24E6450A}"/>
                </c:ext>
              </c:extLst>
            </c:dLbl>
            <c:dLbl>
              <c:idx val="7"/>
              <c:layout>
                <c:manualLayout>
                  <c:x val="4.3228123059573433E-3"/>
                  <c:y val="7.5229553801866675E-2"/>
                </c:manualLayout>
              </c:layout>
              <c:tx>
                <c:rich>
                  <a:bodyPr/>
                  <a:lstStyle/>
                  <a:p>
                    <a:fld id="{47208FC4-FBAE-4C51-91DF-797B392D3CDD}" type="CELLRANGE">
                      <a:rPr lang="en-US" baseline="0"/>
                      <a:pPr/>
                      <a:t>[CELLRANGE]</a:t>
                    </a:fld>
                    <a:r>
                      <a:rPr lang="en-US" baseline="0"/>
                      <a:t>
</a:t>
                    </a:r>
                    <a:fld id="{DE625C98-77F1-4A81-977E-165A9515D37B}"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1-CC87-4F55-AC36-5AFD24E6450A}"/>
                </c:ext>
              </c:extLst>
            </c:dLbl>
            <c:dLbl>
              <c:idx val="8"/>
              <c:layout>
                <c:manualLayout>
                  <c:x val="1.0807030764892764E-3"/>
                  <c:y val="7.7737205595262232E-2"/>
                </c:manualLayout>
              </c:layout>
              <c:tx>
                <c:rich>
                  <a:bodyPr/>
                  <a:lstStyle/>
                  <a:p>
                    <a:fld id="{B43E9BC4-F714-4220-BFE8-0486DDE85A1A}" type="CELLRANGE">
                      <a:rPr lang="en-US" baseline="0"/>
                      <a:pPr/>
                      <a:t>[CELLRANGE]</a:t>
                    </a:fld>
                    <a:r>
                      <a:rPr lang="en-US" baseline="0"/>
                      <a:t>
</a:t>
                    </a:r>
                    <a:fld id="{7AF6A413-49A3-4B4E-9368-80BEB40EB72D}"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0-CC87-4F55-AC36-5AFD24E6450A}"/>
                </c:ext>
              </c:extLst>
            </c:dLbl>
            <c:dLbl>
              <c:idx val="9"/>
              <c:layout>
                <c:manualLayout>
                  <c:x val="3.2421092294680669E-3"/>
                  <c:y val="7.5229553801866675E-2"/>
                </c:manualLayout>
              </c:layout>
              <c:tx>
                <c:rich>
                  <a:bodyPr/>
                  <a:lstStyle/>
                  <a:p>
                    <a:fld id="{20A9D6E2-AEEB-4180-92C5-71E7C5B86B37}" type="CELLRANGE">
                      <a:rPr lang="en-US" baseline="0"/>
                      <a:pPr/>
                      <a:t>[CELLRANGE]</a:t>
                    </a:fld>
                    <a:r>
                      <a:rPr lang="en-US" baseline="0"/>
                      <a:t>
</a:t>
                    </a:r>
                    <a:fld id="{4BD25058-3DDC-42F7-86C9-65F386333A13}"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F-CC87-4F55-AC36-5AFD24E6450A}"/>
                </c:ext>
              </c:extLst>
            </c:dLbl>
            <c:dLbl>
              <c:idx val="10"/>
              <c:layout>
                <c:manualLayout>
                  <c:x val="3.2421092294680669E-3"/>
                  <c:y val="7.5229553801866633E-2"/>
                </c:manualLayout>
              </c:layout>
              <c:tx>
                <c:rich>
                  <a:bodyPr/>
                  <a:lstStyle/>
                  <a:p>
                    <a:fld id="{4D2A9368-2097-45BD-9811-4E72D8C91B0E}" type="CELLRANGE">
                      <a:rPr lang="en-US" baseline="0"/>
                      <a:pPr/>
                      <a:t>[CELLRANGE]</a:t>
                    </a:fld>
                    <a:r>
                      <a:rPr lang="en-US" baseline="0"/>
                      <a:t>
</a:t>
                    </a:r>
                    <a:fld id="{ADBC5C5E-3795-4073-9EA8-48192DD3CA12}"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E-CC87-4F55-AC36-5AFD24E6450A}"/>
                </c:ext>
              </c:extLst>
            </c:dLbl>
            <c:dLbl>
              <c:idx val="11"/>
              <c:layout>
                <c:manualLayout>
                  <c:x val="1.0807030764893556E-3"/>
                  <c:y val="7.2721902008471118E-2"/>
                </c:manualLayout>
              </c:layout>
              <c:tx>
                <c:rich>
                  <a:bodyPr/>
                  <a:lstStyle/>
                  <a:p>
                    <a:fld id="{93646EA9-EB06-404A-A267-5C047D47008D}" type="CELLRANGE">
                      <a:rPr lang="en-US" baseline="0"/>
                      <a:pPr/>
                      <a:t>[CELLRANGE]</a:t>
                    </a:fld>
                    <a:r>
                      <a:rPr lang="en-US" baseline="0"/>
                      <a:t>
</a:t>
                    </a:r>
                    <a:fld id="{C4B14072-743D-4AB0-8756-CCD3C054E5FD}"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D-CC87-4F55-AC36-5AFD24E6450A}"/>
                </c:ext>
              </c:extLst>
            </c:dLbl>
            <c:dLbl>
              <c:idx val="12"/>
              <c:layout>
                <c:manualLayout>
                  <c:x val="2.1614061529787111E-3"/>
                  <c:y val="7.5229553801866675E-2"/>
                </c:manualLayout>
              </c:layout>
              <c:tx>
                <c:rich>
                  <a:bodyPr/>
                  <a:lstStyle/>
                  <a:p>
                    <a:fld id="{A3ED8091-6199-4284-97BA-9FFA22ACD070}" type="CELLRANGE">
                      <a:rPr lang="en-US" baseline="0"/>
                      <a:pPr/>
                      <a:t>[CELLRANGE]</a:t>
                    </a:fld>
                    <a:r>
                      <a:rPr lang="en-US" baseline="0"/>
                      <a:t>
</a:t>
                    </a:r>
                    <a:fld id="{818EA628-B757-467F-8F20-7B5A602FFE0A}"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C-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PregradoEdad'!$C$71:$O$71</c:f>
              <c:numCache>
                <c:formatCode>General</c:formatCode>
                <c:ptCount val="13"/>
                <c:pt idx="0">
                  <c:v>0</c:v>
                </c:pt>
                <c:pt idx="1">
                  <c:v>39</c:v>
                </c:pt>
                <c:pt idx="2">
                  <c:v>710</c:v>
                </c:pt>
                <c:pt idx="3">
                  <c:v>1473</c:v>
                </c:pt>
                <c:pt idx="4">
                  <c:v>1500</c:v>
                </c:pt>
                <c:pt idx="5">
                  <c:v>1502</c:v>
                </c:pt>
                <c:pt idx="6">
                  <c:v>1467</c:v>
                </c:pt>
                <c:pt idx="7">
                  <c:v>1199</c:v>
                </c:pt>
                <c:pt idx="8">
                  <c:v>862</c:v>
                </c:pt>
                <c:pt idx="9">
                  <c:v>646</c:v>
                </c:pt>
                <c:pt idx="10">
                  <c:v>1108</c:v>
                </c:pt>
                <c:pt idx="11">
                  <c:v>335</c:v>
                </c:pt>
                <c:pt idx="12">
                  <c:v>696</c:v>
                </c:pt>
              </c:numCache>
            </c:numRef>
          </c:val>
          <c:extLst xmlns:c16r2="http://schemas.microsoft.com/office/drawing/2015/06/chart">
            <c:ext xmlns:c15="http://schemas.microsoft.com/office/drawing/2012/chart" uri="{02D57815-91ED-43cb-92C2-25804820EDAC}">
              <c15:datalabelsRange>
                <c15:f>'B. MatriculaTotal PregradoEdad'!$C$72:$O$72</c15:f>
                <c15:dlblRangeCache>
                  <c:ptCount val="13"/>
                  <c:pt idx="0">
                    <c:v>0,00%</c:v>
                  </c:pt>
                  <c:pt idx="1">
                    <c:v>0,34%</c:v>
                  </c:pt>
                  <c:pt idx="2">
                    <c:v>6,15%</c:v>
                  </c:pt>
                  <c:pt idx="3">
                    <c:v>12,77%</c:v>
                  </c:pt>
                  <c:pt idx="4">
                    <c:v>13,00%</c:v>
                  </c:pt>
                  <c:pt idx="5">
                    <c:v>13,02%</c:v>
                  </c:pt>
                  <c:pt idx="6">
                    <c:v>12,72%</c:v>
                  </c:pt>
                  <c:pt idx="7">
                    <c:v>10,39%</c:v>
                  </c:pt>
                  <c:pt idx="8">
                    <c:v>7,47%</c:v>
                  </c:pt>
                  <c:pt idx="9">
                    <c:v>5,60%</c:v>
                  </c:pt>
                  <c:pt idx="10">
                    <c:v>9,60%</c:v>
                  </c:pt>
                  <c:pt idx="11">
                    <c:v>2,90%</c:v>
                  </c:pt>
                  <c:pt idx="12">
                    <c:v>6,03%</c:v>
                  </c:pt>
                </c15:dlblRangeCache>
              </c15:datalabelsRange>
            </c:ext>
            <c:ext xmlns:c16="http://schemas.microsoft.com/office/drawing/2014/chart" uri="{C3380CC4-5D6E-409C-BE32-E72D297353CC}">
              <c16:uniqueId val="{0000002A-CC87-4F55-AC36-5AFD24E6450A}"/>
            </c:ext>
          </c:extLst>
        </c:ser>
        <c:dLbls>
          <c:showLegendKey val="0"/>
          <c:showVal val="1"/>
          <c:showCatName val="0"/>
          <c:showSerName val="0"/>
          <c:showPercent val="0"/>
          <c:showBubbleSize val="0"/>
        </c:dLbls>
        <c:gapWidth val="20"/>
        <c:shape val="box"/>
        <c:axId val="123484416"/>
        <c:axId val="123510784"/>
        <c:axId val="0"/>
      </c:bar3DChart>
      <c:catAx>
        <c:axId val="123484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3510784"/>
        <c:crosses val="autoZero"/>
        <c:auto val="1"/>
        <c:lblAlgn val="ctr"/>
        <c:lblOffset val="100"/>
        <c:tickLblSkip val="1"/>
        <c:noMultiLvlLbl val="0"/>
      </c:catAx>
      <c:valAx>
        <c:axId val="1235107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4844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EC68045D-0B54-40B3-A9BB-1A6F5F9006DB}" type="CELLRANGE">
                      <a:rPr lang="es-CO"/>
                      <a:pPr/>
                      <a:t>[CELLRANGE]</a:t>
                    </a:fld>
                    <a:r>
                      <a:rPr lang="es-CO" baseline="0"/>
                      <a:t>
</a:t>
                    </a:r>
                    <a:fld id="{19371079-BCBC-4AD0-9333-C791B5092CE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B2D-4319-9B39-6BA931CEA62A}"/>
                </c:ext>
              </c:extLst>
            </c:dLbl>
            <c:dLbl>
              <c:idx val="1"/>
              <c:tx>
                <c:rich>
                  <a:bodyPr/>
                  <a:lstStyle/>
                  <a:p>
                    <a:fld id="{BB7AC42C-487D-428B-9CB0-9456DD780FB0}" type="CELLRANGE">
                      <a:rPr lang="es-CO"/>
                      <a:pPr/>
                      <a:t>[CELLRANGE]</a:t>
                    </a:fld>
                    <a:r>
                      <a:rPr lang="es-CO" baseline="0"/>
                      <a:t>
</a:t>
                    </a:r>
                    <a:fld id="{DC29E876-070C-4F39-88AB-F2DE4A87A5B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B2D-4319-9B39-6BA931CEA62A}"/>
                </c:ext>
              </c:extLst>
            </c:dLbl>
            <c:dLbl>
              <c:idx val="2"/>
              <c:tx>
                <c:rich>
                  <a:bodyPr/>
                  <a:lstStyle/>
                  <a:p>
                    <a:fld id="{CAE4E4FF-A6EB-4094-A39A-A07534843AE9}" type="CELLRANGE">
                      <a:rPr lang="es-CO"/>
                      <a:pPr/>
                      <a:t>[CELLRANGE]</a:t>
                    </a:fld>
                    <a:r>
                      <a:rPr lang="es-CO" baseline="0"/>
                      <a:t>
</a:t>
                    </a:r>
                    <a:fld id="{ABA76835-1A22-48D1-AA0F-278956DCFF7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2D-4319-9B39-6BA931CEA62A}"/>
                </c:ext>
              </c:extLst>
            </c:dLbl>
            <c:dLbl>
              <c:idx val="3"/>
              <c:tx>
                <c:rich>
                  <a:bodyPr/>
                  <a:lstStyle/>
                  <a:p>
                    <a:fld id="{83C71BA7-8E42-4150-AA7E-DDADC0C3FA01}" type="CELLRANGE">
                      <a:rPr lang="es-CO"/>
                      <a:pPr/>
                      <a:t>[CELLRANGE]</a:t>
                    </a:fld>
                    <a:r>
                      <a:rPr lang="es-CO" baseline="0"/>
                      <a:t>
</a:t>
                    </a:r>
                    <a:fld id="{7BE745A7-0B48-45E4-A047-144B47397CD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2D-4319-9B39-6BA931CEA62A}"/>
                </c:ext>
              </c:extLst>
            </c:dLbl>
            <c:dLbl>
              <c:idx val="4"/>
              <c:tx>
                <c:rich>
                  <a:bodyPr/>
                  <a:lstStyle/>
                  <a:p>
                    <a:fld id="{8502C35A-43CC-44ED-A7E3-F70C1E5FC6DC}" type="CELLRANGE">
                      <a:rPr lang="es-CO"/>
                      <a:pPr/>
                      <a:t>[CELLRANGE]</a:t>
                    </a:fld>
                    <a:r>
                      <a:rPr lang="es-CO" baseline="0"/>
                      <a:t>
</a:t>
                    </a:r>
                    <a:fld id="{561FCE1B-3F55-48DD-A463-061E398EA61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2D-4319-9B39-6BA931CEA62A}"/>
                </c:ext>
              </c:extLst>
            </c:dLbl>
            <c:dLbl>
              <c:idx val="5"/>
              <c:tx>
                <c:rich>
                  <a:bodyPr/>
                  <a:lstStyle/>
                  <a:p>
                    <a:fld id="{EEF7F3BA-843F-4C50-BE29-A257963D4CB6}" type="CELLRANGE">
                      <a:rPr lang="es-CO"/>
                      <a:pPr/>
                      <a:t>[CELLRANGE]</a:t>
                    </a:fld>
                    <a:r>
                      <a:rPr lang="es-CO" baseline="0"/>
                      <a:t>
</a:t>
                    </a:r>
                    <a:fld id="{110CFB78-52BA-43FC-A33E-679484F2571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2D-4319-9B39-6BA931CEA62A}"/>
                </c:ext>
              </c:extLst>
            </c:dLbl>
            <c:dLbl>
              <c:idx val="6"/>
              <c:tx>
                <c:rich>
                  <a:bodyPr/>
                  <a:lstStyle/>
                  <a:p>
                    <a:fld id="{E2B189DD-5423-49F6-898F-F35C619133EC}" type="CELLRANGE">
                      <a:rPr lang="es-CO"/>
                      <a:pPr/>
                      <a:t>[CELLRANGE]</a:t>
                    </a:fld>
                    <a:r>
                      <a:rPr lang="es-CO" baseline="0"/>
                      <a:t>
</a:t>
                    </a:r>
                    <a:fld id="{E7BCD5E0-D955-41D1-97B0-96ECE60BF01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2D-4319-9B39-6BA931CEA62A}"/>
                </c:ext>
              </c:extLst>
            </c:dLbl>
            <c:dLbl>
              <c:idx val="7"/>
              <c:tx>
                <c:rich>
                  <a:bodyPr/>
                  <a:lstStyle/>
                  <a:p>
                    <a:fld id="{6AAD1632-9C47-4826-98FA-554AC28290ED}" type="CELLRANGE">
                      <a:rPr lang="es-CO"/>
                      <a:pPr/>
                      <a:t>[CELLRANGE]</a:t>
                    </a:fld>
                    <a:r>
                      <a:rPr lang="es-CO" baseline="0"/>
                      <a:t>
</a:t>
                    </a:r>
                    <a:fld id="{E6C84EC6-AA5D-4751-97A1-88A5323860A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2D-4319-9B39-6BA931CEA62A}"/>
                </c:ext>
              </c:extLst>
            </c:dLbl>
            <c:dLbl>
              <c:idx val="8"/>
              <c:tx>
                <c:rich>
                  <a:bodyPr/>
                  <a:lstStyle/>
                  <a:p>
                    <a:fld id="{ED449039-DED4-4F69-82E7-946A9F852CF1}" type="CELLRANGE">
                      <a:rPr lang="es-CO"/>
                      <a:pPr/>
                      <a:t>[CELLRANGE]</a:t>
                    </a:fld>
                    <a:r>
                      <a:rPr lang="es-CO" baseline="0"/>
                      <a:t>
</a:t>
                    </a:r>
                    <a:fld id="{B16E8415-3D38-4769-8776-0FF6E7D14E1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2D-4319-9B39-6BA931CEA62A}"/>
                </c:ext>
              </c:extLst>
            </c:dLbl>
            <c:dLbl>
              <c:idx val="9"/>
              <c:tx>
                <c:rich>
                  <a:bodyPr/>
                  <a:lstStyle/>
                  <a:p>
                    <a:fld id="{00102388-A0D6-4C6F-9CD2-5555E2275DC9}" type="CELLRANGE">
                      <a:rPr lang="es-CO"/>
                      <a:pPr/>
                      <a:t>[CELLRANGE]</a:t>
                    </a:fld>
                    <a:r>
                      <a:rPr lang="es-CO" baseline="0"/>
                      <a:t>
</a:t>
                    </a:r>
                    <a:fld id="{59C28161-13F2-4F93-8A31-97B7FCBACA6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B2D-4319-9B39-6BA931CEA62A}"/>
                </c:ext>
              </c:extLst>
            </c:dLbl>
            <c:dLbl>
              <c:idx val="10"/>
              <c:tx>
                <c:rich>
                  <a:bodyPr/>
                  <a:lstStyle/>
                  <a:p>
                    <a:fld id="{F1FB9603-31E8-4C99-A4FD-B819B0F7F795}" type="CELLRANGE">
                      <a:rPr lang="es-CO"/>
                      <a:pPr/>
                      <a:t>[CELLRANGE]</a:t>
                    </a:fld>
                    <a:r>
                      <a:rPr lang="es-CO" baseline="0"/>
                      <a:t>
</a:t>
                    </a:r>
                    <a:fld id="{32A111E5-1E1C-4E84-9DB7-68F99E6F6D8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2D-4319-9B39-6BA931CEA62A}"/>
                </c:ext>
              </c:extLst>
            </c:dLbl>
            <c:dLbl>
              <c:idx val="11"/>
              <c:tx>
                <c:rich>
                  <a:bodyPr/>
                  <a:lstStyle/>
                  <a:p>
                    <a:fld id="{1A3CE956-C17E-4ED6-92FA-F8ABE8E25129}" type="CELLRANGE">
                      <a:rPr lang="es-CO"/>
                      <a:pPr/>
                      <a:t>[CELLRANGE]</a:t>
                    </a:fld>
                    <a:r>
                      <a:rPr lang="es-CO" baseline="0"/>
                      <a:t>
</a:t>
                    </a:r>
                    <a:fld id="{326187F1-B988-4A0C-A343-501D7437446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2D-4319-9B39-6BA931CEA62A}"/>
                </c:ext>
              </c:extLst>
            </c:dLbl>
            <c:dLbl>
              <c:idx val="12"/>
              <c:tx>
                <c:rich>
                  <a:bodyPr/>
                  <a:lstStyle/>
                  <a:p>
                    <a:fld id="{372E7C2D-647A-4A70-83FE-5F2CF0C2ADA1}" type="CELLRANGE">
                      <a:rPr lang="es-CO"/>
                      <a:pPr/>
                      <a:t>[CELLRANGE]</a:t>
                    </a:fld>
                    <a:r>
                      <a:rPr lang="es-CO" baseline="0"/>
                      <a:t>
</a:t>
                    </a:r>
                    <a:fld id="{BC2AC19A-E51D-417C-B0D8-2AFCC9A8922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PregradoEdad'!$C$7:$O$7</c:f>
              <c:numCache>
                <c:formatCode>General</c:formatCode>
                <c:ptCount val="13"/>
                <c:pt idx="0">
                  <c:v>8</c:v>
                </c:pt>
                <c:pt idx="1">
                  <c:v>103</c:v>
                </c:pt>
                <c:pt idx="2">
                  <c:v>307</c:v>
                </c:pt>
                <c:pt idx="3">
                  <c:v>354</c:v>
                </c:pt>
                <c:pt idx="4">
                  <c:v>417</c:v>
                </c:pt>
                <c:pt idx="5">
                  <c:v>407</c:v>
                </c:pt>
                <c:pt idx="6">
                  <c:v>371</c:v>
                </c:pt>
                <c:pt idx="7">
                  <c:v>290</c:v>
                </c:pt>
                <c:pt idx="8">
                  <c:v>236</c:v>
                </c:pt>
                <c:pt idx="9">
                  <c:v>204</c:v>
                </c:pt>
                <c:pt idx="10">
                  <c:v>364</c:v>
                </c:pt>
                <c:pt idx="11">
                  <c:v>129</c:v>
                </c:pt>
                <c:pt idx="12">
                  <c:v>294</c:v>
                </c:pt>
              </c:numCache>
            </c:numRef>
          </c:val>
          <c:extLst xmlns:c16r2="http://schemas.microsoft.com/office/drawing/2015/06/chart">
            <c:ext xmlns:c15="http://schemas.microsoft.com/office/drawing/2012/chart" uri="{02D57815-91ED-43cb-92C2-25804820EDAC}">
              <c15:datalabelsRange>
                <c15:f>'A. MatriculaTotal PregradoEdad'!$C$8:$O$8</c15:f>
                <c15:dlblRangeCache>
                  <c:ptCount val="13"/>
                  <c:pt idx="0">
                    <c:v>0%</c:v>
                  </c:pt>
                  <c:pt idx="1">
                    <c:v>3%</c:v>
                  </c:pt>
                  <c:pt idx="2">
                    <c:v>9%</c:v>
                  </c:pt>
                  <c:pt idx="3">
                    <c:v>10%</c:v>
                  </c:pt>
                  <c:pt idx="4">
                    <c:v>12%</c:v>
                  </c:pt>
                  <c:pt idx="5">
                    <c:v>12%</c:v>
                  </c:pt>
                  <c:pt idx="6">
                    <c:v>11%</c:v>
                  </c:pt>
                  <c:pt idx="7">
                    <c:v>8%</c:v>
                  </c:pt>
                  <c:pt idx="8">
                    <c:v>7%</c:v>
                  </c:pt>
                  <c:pt idx="9">
                    <c:v>6%</c:v>
                  </c:pt>
                  <c:pt idx="10">
                    <c:v>10%</c:v>
                  </c:pt>
                  <c:pt idx="11">
                    <c:v>4%</c:v>
                  </c:pt>
                  <c:pt idx="12">
                    <c:v>8%</c:v>
                  </c:pt>
                </c15:dlblRangeCache>
              </c15:datalabelsRange>
            </c:ext>
            <c:ext xmlns:c16="http://schemas.microsoft.com/office/drawing/2014/chart" uri="{C3380CC4-5D6E-409C-BE32-E72D297353CC}">
              <c16:uniqueId val="{0000000D-5299-42EB-A690-F09B906C4899}"/>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A6DF127B-D32F-4C73-A8BD-1DE7CABE5FBE}" type="CELLRANGE">
                      <a:rPr lang="es-CO"/>
                      <a:pPr/>
                      <a:t>[CELLRANGE]</a:t>
                    </a:fld>
                    <a:r>
                      <a:rPr lang="es-CO" baseline="0"/>
                      <a:t>
</a:t>
                    </a:r>
                    <a:fld id="{9327C50C-E14C-40C5-98FA-CD9BAA6135F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2D-4319-9B39-6BA931CEA62A}"/>
                </c:ext>
              </c:extLst>
            </c:dLbl>
            <c:dLbl>
              <c:idx val="1"/>
              <c:tx>
                <c:rich>
                  <a:bodyPr/>
                  <a:lstStyle/>
                  <a:p>
                    <a:fld id="{98AF9E41-F581-4699-AAD0-693ED7255ACC}" type="CELLRANGE">
                      <a:rPr lang="es-CO"/>
                      <a:pPr/>
                      <a:t>[CELLRANGE]</a:t>
                    </a:fld>
                    <a:r>
                      <a:rPr lang="es-CO" baseline="0"/>
                      <a:t>
</a:t>
                    </a:r>
                    <a:fld id="{7D625AD0-F70A-4A03-AA26-7F4C09FC342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B2D-4319-9B39-6BA931CEA62A}"/>
                </c:ext>
              </c:extLst>
            </c:dLbl>
            <c:dLbl>
              <c:idx val="2"/>
              <c:tx>
                <c:rich>
                  <a:bodyPr/>
                  <a:lstStyle/>
                  <a:p>
                    <a:fld id="{94E29A3D-C2D7-4297-A8C8-CF2DFDE3487E}" type="CELLRANGE">
                      <a:rPr lang="es-CO"/>
                      <a:pPr/>
                      <a:t>[CELLRANGE]</a:t>
                    </a:fld>
                    <a:r>
                      <a:rPr lang="es-CO" baseline="0"/>
                      <a:t>
</a:t>
                    </a:r>
                    <a:fld id="{F84431E2-37F3-4C9D-9D7B-703A6748598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B2D-4319-9B39-6BA931CEA62A}"/>
                </c:ext>
              </c:extLst>
            </c:dLbl>
            <c:dLbl>
              <c:idx val="3"/>
              <c:tx>
                <c:rich>
                  <a:bodyPr/>
                  <a:lstStyle/>
                  <a:p>
                    <a:fld id="{6EA7E027-8922-4696-B44B-B266D930E2B7}" type="CELLRANGE">
                      <a:rPr lang="es-CO"/>
                      <a:pPr/>
                      <a:t>[CELLRANGE]</a:t>
                    </a:fld>
                    <a:r>
                      <a:rPr lang="es-CO" baseline="0"/>
                      <a:t>
</a:t>
                    </a:r>
                    <a:fld id="{1037AB50-8F5C-4B22-9C97-F4394334C7B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B2D-4319-9B39-6BA931CEA62A}"/>
                </c:ext>
              </c:extLst>
            </c:dLbl>
            <c:dLbl>
              <c:idx val="4"/>
              <c:tx>
                <c:rich>
                  <a:bodyPr/>
                  <a:lstStyle/>
                  <a:p>
                    <a:fld id="{C3FBB781-061A-49BF-83EC-550BD88D3ECE}" type="CELLRANGE">
                      <a:rPr lang="es-CO"/>
                      <a:pPr/>
                      <a:t>[CELLRANGE]</a:t>
                    </a:fld>
                    <a:r>
                      <a:rPr lang="es-CO" baseline="0"/>
                      <a:t>
</a:t>
                    </a:r>
                    <a:fld id="{9BCB7C1E-DBAE-4D16-A3AA-C5A199836BD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B2D-4319-9B39-6BA931CEA62A}"/>
                </c:ext>
              </c:extLst>
            </c:dLbl>
            <c:dLbl>
              <c:idx val="5"/>
              <c:tx>
                <c:rich>
                  <a:bodyPr/>
                  <a:lstStyle/>
                  <a:p>
                    <a:fld id="{33314DBC-E3E7-4979-88DA-258BA593142F}" type="CELLRANGE">
                      <a:rPr lang="es-CO"/>
                      <a:pPr/>
                      <a:t>[CELLRANGE]</a:t>
                    </a:fld>
                    <a:r>
                      <a:rPr lang="es-CO" baseline="0"/>
                      <a:t>
</a:t>
                    </a:r>
                    <a:fld id="{69F6EFC7-97D4-4F40-B1FA-383FF3B7F28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B2D-4319-9B39-6BA931CEA62A}"/>
                </c:ext>
              </c:extLst>
            </c:dLbl>
            <c:dLbl>
              <c:idx val="6"/>
              <c:tx>
                <c:rich>
                  <a:bodyPr/>
                  <a:lstStyle/>
                  <a:p>
                    <a:fld id="{BD9C5E3F-E674-460E-AC0E-8053735DC5C5}" type="CELLRANGE">
                      <a:rPr lang="es-CO"/>
                      <a:pPr/>
                      <a:t>[CELLRANGE]</a:t>
                    </a:fld>
                    <a:r>
                      <a:rPr lang="es-CO" baseline="0"/>
                      <a:t>
</a:t>
                    </a:r>
                    <a:fld id="{4B8365A7-FF0B-4FE8-AAE1-592FBFA3CF0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B2D-4319-9B39-6BA931CEA62A}"/>
                </c:ext>
              </c:extLst>
            </c:dLbl>
            <c:dLbl>
              <c:idx val="7"/>
              <c:tx>
                <c:rich>
                  <a:bodyPr/>
                  <a:lstStyle/>
                  <a:p>
                    <a:fld id="{1FF4D7A7-5AD8-4F9F-A83C-8EB68FEBCF94}" type="CELLRANGE">
                      <a:rPr lang="es-CO"/>
                      <a:pPr/>
                      <a:t>[CELLRANGE]</a:t>
                    </a:fld>
                    <a:r>
                      <a:rPr lang="es-CO" baseline="0"/>
                      <a:t>
</a:t>
                    </a:r>
                    <a:fld id="{B3B5EB75-023F-4EA8-A05B-22F140A644A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B2D-4319-9B39-6BA931CEA62A}"/>
                </c:ext>
              </c:extLst>
            </c:dLbl>
            <c:dLbl>
              <c:idx val="8"/>
              <c:tx>
                <c:rich>
                  <a:bodyPr/>
                  <a:lstStyle/>
                  <a:p>
                    <a:fld id="{9049E502-16E9-48E6-98DA-42ED5F1989E9}" type="CELLRANGE">
                      <a:rPr lang="es-CO"/>
                      <a:pPr/>
                      <a:t>[CELLRANGE]</a:t>
                    </a:fld>
                    <a:r>
                      <a:rPr lang="es-CO" baseline="0"/>
                      <a:t>
</a:t>
                    </a:r>
                    <a:fld id="{FAE1C617-180C-4EA6-9260-D2D83498352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B2D-4319-9B39-6BA931CEA62A}"/>
                </c:ext>
              </c:extLst>
            </c:dLbl>
            <c:dLbl>
              <c:idx val="9"/>
              <c:tx>
                <c:rich>
                  <a:bodyPr/>
                  <a:lstStyle/>
                  <a:p>
                    <a:fld id="{392752C7-CD8E-457A-81C7-FD664B525B13}" type="CELLRANGE">
                      <a:rPr lang="es-CO"/>
                      <a:pPr/>
                      <a:t>[CELLRANGE]</a:t>
                    </a:fld>
                    <a:r>
                      <a:rPr lang="es-CO" baseline="0"/>
                      <a:t>
</a:t>
                    </a:r>
                    <a:fld id="{AFBFF090-11CB-41D2-A6FF-57FBE54DDA6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B2D-4319-9B39-6BA931CEA62A}"/>
                </c:ext>
              </c:extLst>
            </c:dLbl>
            <c:dLbl>
              <c:idx val="10"/>
              <c:tx>
                <c:rich>
                  <a:bodyPr/>
                  <a:lstStyle/>
                  <a:p>
                    <a:fld id="{D7CEE521-85B3-4294-94EB-139A9443F75D}" type="CELLRANGE">
                      <a:rPr lang="es-CO"/>
                      <a:pPr/>
                      <a:t>[CELLRANGE]</a:t>
                    </a:fld>
                    <a:r>
                      <a:rPr lang="es-CO" baseline="0"/>
                      <a:t>
</a:t>
                    </a:r>
                    <a:fld id="{9A98F9F1-2367-4263-835F-1D6A7100097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B2D-4319-9B39-6BA931CEA62A}"/>
                </c:ext>
              </c:extLst>
            </c:dLbl>
            <c:dLbl>
              <c:idx val="11"/>
              <c:tx>
                <c:rich>
                  <a:bodyPr/>
                  <a:lstStyle/>
                  <a:p>
                    <a:fld id="{CCA32D4D-6CE8-4F10-AD0A-52E8F0F494F0}" type="CELLRANGE">
                      <a:rPr lang="es-CO"/>
                      <a:pPr/>
                      <a:t>[CELLRANGE]</a:t>
                    </a:fld>
                    <a:r>
                      <a:rPr lang="es-CO" baseline="0"/>
                      <a:t>
</a:t>
                    </a:r>
                    <a:fld id="{6C00C9AA-5E33-471D-814E-92E1D651DC1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B2D-4319-9B39-6BA931CEA62A}"/>
                </c:ext>
              </c:extLst>
            </c:dLbl>
            <c:dLbl>
              <c:idx val="12"/>
              <c:tx>
                <c:rich>
                  <a:bodyPr/>
                  <a:lstStyle/>
                  <a:p>
                    <a:fld id="{7BA23513-A6A8-4852-BCCB-7E4A1401B5FF}" type="CELLRANGE">
                      <a:rPr lang="es-CO"/>
                      <a:pPr/>
                      <a:t>[CELLRANGE]</a:t>
                    </a:fld>
                    <a:r>
                      <a:rPr lang="es-CO" baseline="0"/>
                      <a:t>
</a:t>
                    </a:r>
                    <a:fld id="{E4CF9684-73A7-4C77-8F5D-99B6299BFA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PregradoEdad'!$C$7:$O$7</c:f>
              <c:numCache>
                <c:formatCode>General</c:formatCode>
                <c:ptCount val="13"/>
                <c:pt idx="0">
                  <c:v>0</c:v>
                </c:pt>
                <c:pt idx="1">
                  <c:v>11</c:v>
                </c:pt>
                <c:pt idx="2">
                  <c:v>154</c:v>
                </c:pt>
                <c:pt idx="3">
                  <c:v>393</c:v>
                </c:pt>
                <c:pt idx="4">
                  <c:v>379</c:v>
                </c:pt>
                <c:pt idx="5">
                  <c:v>424</c:v>
                </c:pt>
                <c:pt idx="6">
                  <c:v>401</c:v>
                </c:pt>
                <c:pt idx="7">
                  <c:v>346</c:v>
                </c:pt>
                <c:pt idx="8">
                  <c:v>256</c:v>
                </c:pt>
                <c:pt idx="9">
                  <c:v>210</c:v>
                </c:pt>
                <c:pt idx="10">
                  <c:v>454</c:v>
                </c:pt>
                <c:pt idx="11">
                  <c:v>149</c:v>
                </c:pt>
                <c:pt idx="12">
                  <c:v>336</c:v>
                </c:pt>
              </c:numCache>
            </c:numRef>
          </c:val>
          <c:extLst xmlns:c16r2="http://schemas.microsoft.com/office/drawing/2015/06/chart">
            <c:ext xmlns:c15="http://schemas.microsoft.com/office/drawing/2012/chart" uri="{02D57815-91ED-43cb-92C2-25804820EDAC}">
              <c15:datalabelsRange>
                <c15:f>'B. MatriculaTotal PregradoEdad'!$C$8:$O$8</c15:f>
                <c15:dlblRangeCache>
                  <c:ptCount val="13"/>
                  <c:pt idx="0">
                    <c:v>0%</c:v>
                  </c:pt>
                  <c:pt idx="1">
                    <c:v>0%</c:v>
                  </c:pt>
                  <c:pt idx="2">
                    <c:v>4%</c:v>
                  </c:pt>
                  <c:pt idx="3">
                    <c:v>11%</c:v>
                  </c:pt>
                  <c:pt idx="4">
                    <c:v>11%</c:v>
                  </c:pt>
                  <c:pt idx="5">
                    <c:v>12%</c:v>
                  </c:pt>
                  <c:pt idx="6">
                    <c:v>11%</c:v>
                  </c:pt>
                  <c:pt idx="7">
                    <c:v>10%</c:v>
                  </c:pt>
                  <c:pt idx="8">
                    <c:v>7%</c:v>
                  </c:pt>
                  <c:pt idx="9">
                    <c:v>6%</c:v>
                  </c:pt>
                  <c:pt idx="10">
                    <c:v>13%</c:v>
                  </c:pt>
                  <c:pt idx="11">
                    <c:v>4%</c:v>
                  </c:pt>
                  <c:pt idx="12">
                    <c:v>10%</c:v>
                  </c:pt>
                </c15:dlblRangeCache>
              </c15:datalabelsRange>
            </c:ext>
            <c:ext xmlns:c16="http://schemas.microsoft.com/office/drawing/2014/chart" uri="{C3380CC4-5D6E-409C-BE32-E72D297353CC}">
              <c16:uniqueId val="{0000001B-5299-42EB-A690-F09B906C4899}"/>
            </c:ext>
          </c:extLst>
        </c:ser>
        <c:dLbls>
          <c:showLegendKey val="0"/>
          <c:showVal val="1"/>
          <c:showCatName val="0"/>
          <c:showSerName val="0"/>
          <c:showPercent val="0"/>
          <c:showBubbleSize val="0"/>
        </c:dLbls>
        <c:gapWidth val="20"/>
        <c:shape val="box"/>
        <c:axId val="125751296"/>
        <c:axId val="125752832"/>
        <c:axId val="0"/>
      </c:bar3DChart>
      <c:catAx>
        <c:axId val="125751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5752832"/>
        <c:crosses val="autoZero"/>
        <c:auto val="1"/>
        <c:lblAlgn val="ctr"/>
        <c:lblOffset val="100"/>
        <c:tickLblSkip val="1"/>
        <c:noMultiLvlLbl val="0"/>
      </c:catAx>
      <c:valAx>
        <c:axId val="125752832"/>
        <c:scaling>
          <c:orientation val="minMax"/>
          <c:max val="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751296"/>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tx2">
                <a:lumMod val="60000"/>
                <a:lumOff val="40000"/>
              </a:schemeClr>
            </a:solidFill>
            <a:ln>
              <a:noFill/>
            </a:ln>
            <a:effectLst/>
            <a:sp3d/>
          </c:spPr>
          <c:invertIfNegative val="0"/>
          <c:dLbls>
            <c:dLbl>
              <c:idx val="0"/>
              <c:tx>
                <c:rich>
                  <a:bodyPr/>
                  <a:lstStyle/>
                  <a:p>
                    <a:fld id="{EB1A7DFB-98A4-460B-91A4-08B1F11ED428}" type="CELLRANGE">
                      <a:rPr lang="es-CO"/>
                      <a:pPr/>
                      <a:t>[CELLRANGE]</a:t>
                    </a:fld>
                    <a:r>
                      <a:rPr lang="es-CO" baseline="0"/>
                      <a:t>
</a:t>
                    </a:r>
                    <a:fld id="{3031C048-9BD0-4CC6-A17B-B61A6FC2A6C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0E-4276-A77E-F55D9CC41A87}"/>
                </c:ext>
              </c:extLst>
            </c:dLbl>
            <c:dLbl>
              <c:idx val="1"/>
              <c:tx>
                <c:rich>
                  <a:bodyPr/>
                  <a:lstStyle/>
                  <a:p>
                    <a:fld id="{11989D86-F49A-495A-9137-D77963965248}" type="CELLRANGE">
                      <a:rPr lang="es-CO"/>
                      <a:pPr/>
                      <a:t>[CELLRANGE]</a:t>
                    </a:fld>
                    <a:r>
                      <a:rPr lang="es-CO" baseline="0"/>
                      <a:t>
</a:t>
                    </a:r>
                    <a:fld id="{FB1D2755-A28F-4920-BBAA-1ED37824CC1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0E-4276-A77E-F55D9CC41A87}"/>
                </c:ext>
              </c:extLst>
            </c:dLbl>
            <c:dLbl>
              <c:idx val="2"/>
              <c:tx>
                <c:rich>
                  <a:bodyPr/>
                  <a:lstStyle/>
                  <a:p>
                    <a:fld id="{01B0C37D-B8AB-4B4F-89DA-C588A3AFC1BE}" type="CELLRANGE">
                      <a:rPr lang="es-CO"/>
                      <a:pPr/>
                      <a:t>[CELLRANGE]</a:t>
                    </a:fld>
                    <a:r>
                      <a:rPr lang="es-CO" baseline="0"/>
                      <a:t>
</a:t>
                    </a:r>
                    <a:fld id="{F816F91E-21AF-4511-A6B9-DFCB81CBFC9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0E-4276-A77E-F55D9CC41A87}"/>
                </c:ext>
              </c:extLst>
            </c:dLbl>
            <c:dLbl>
              <c:idx val="3"/>
              <c:tx>
                <c:rich>
                  <a:bodyPr/>
                  <a:lstStyle/>
                  <a:p>
                    <a:fld id="{D2D47163-4383-4797-8338-C75CC5F392AD}" type="CELLRANGE">
                      <a:rPr lang="es-CO"/>
                      <a:pPr/>
                      <a:t>[CELLRANGE]</a:t>
                    </a:fld>
                    <a:r>
                      <a:rPr lang="es-CO" baseline="0"/>
                      <a:t>
</a:t>
                    </a:r>
                    <a:fld id="{BB8F9EEA-C635-4D8D-B6D9-B38506B1AE7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0E-4276-A77E-F55D9CC41A87}"/>
                </c:ext>
              </c:extLst>
            </c:dLbl>
            <c:dLbl>
              <c:idx val="4"/>
              <c:tx>
                <c:rich>
                  <a:bodyPr/>
                  <a:lstStyle/>
                  <a:p>
                    <a:fld id="{4985BA03-4675-4E95-A83A-6FD941B9CBD3}" type="CELLRANGE">
                      <a:rPr lang="es-CO"/>
                      <a:pPr/>
                      <a:t>[CELLRANGE]</a:t>
                    </a:fld>
                    <a:r>
                      <a:rPr lang="es-CO" baseline="0"/>
                      <a:t>
</a:t>
                    </a:r>
                    <a:fld id="{0BED864F-5FC5-46F6-9FCA-F2345653AF5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0E-4276-A77E-F55D9CC41A87}"/>
                </c:ext>
              </c:extLst>
            </c:dLbl>
            <c:dLbl>
              <c:idx val="5"/>
              <c:tx>
                <c:rich>
                  <a:bodyPr/>
                  <a:lstStyle/>
                  <a:p>
                    <a:fld id="{20D59C7F-6FA2-4D59-83BB-D42BDC2D2408}" type="CELLRANGE">
                      <a:rPr lang="es-CO"/>
                      <a:pPr/>
                      <a:t>[CELLRANGE]</a:t>
                    </a:fld>
                    <a:r>
                      <a:rPr lang="es-CO" baseline="0"/>
                      <a:t>
</a:t>
                    </a:r>
                    <a:fld id="{1F04CD95-1C7D-4E30-BF4C-ED45B3C3D63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0E-4276-A77E-F55D9CC41A87}"/>
                </c:ext>
              </c:extLst>
            </c:dLbl>
            <c:dLbl>
              <c:idx val="6"/>
              <c:tx>
                <c:rich>
                  <a:bodyPr/>
                  <a:lstStyle/>
                  <a:p>
                    <a:fld id="{5E55606F-171A-43F2-B135-5138C597AE45}" type="CELLRANGE">
                      <a:rPr lang="es-CO"/>
                      <a:pPr/>
                      <a:t>[CELLRANGE]</a:t>
                    </a:fld>
                    <a:r>
                      <a:rPr lang="es-CO" baseline="0"/>
                      <a:t>
</a:t>
                    </a:r>
                    <a:fld id="{206A71D8-117E-498D-9F1B-DDD77EC81E0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0E-4276-A77E-F55D9CC41A87}"/>
                </c:ext>
              </c:extLst>
            </c:dLbl>
            <c:dLbl>
              <c:idx val="7"/>
              <c:tx>
                <c:rich>
                  <a:bodyPr/>
                  <a:lstStyle/>
                  <a:p>
                    <a:fld id="{6F2A624D-3A87-42A1-9E6F-08FF09B2F45D}" type="CELLRANGE">
                      <a:rPr lang="es-CO"/>
                      <a:pPr/>
                      <a:t>[CELLRANGE]</a:t>
                    </a:fld>
                    <a:r>
                      <a:rPr lang="es-CO" baseline="0"/>
                      <a:t>
</a:t>
                    </a:r>
                    <a:fld id="{391120F7-44B3-4487-92EF-1A7AB92793D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0E-4276-A77E-F55D9CC41A87}"/>
                </c:ext>
              </c:extLst>
            </c:dLbl>
            <c:dLbl>
              <c:idx val="8"/>
              <c:tx>
                <c:rich>
                  <a:bodyPr/>
                  <a:lstStyle/>
                  <a:p>
                    <a:fld id="{CDADB18C-D4C4-4C0A-B773-AF0C01459C1A}" type="CELLRANGE">
                      <a:rPr lang="es-CO"/>
                      <a:pPr/>
                      <a:t>[CELLRANGE]</a:t>
                    </a:fld>
                    <a:r>
                      <a:rPr lang="es-CO" baseline="0"/>
                      <a:t>
</a:t>
                    </a:r>
                    <a:fld id="{46B97E0E-AA4B-43A8-A06F-279BC99A0D4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0E-4276-A77E-F55D9CC41A87}"/>
                </c:ext>
              </c:extLst>
            </c:dLbl>
            <c:dLbl>
              <c:idx val="9"/>
              <c:tx>
                <c:rich>
                  <a:bodyPr/>
                  <a:lstStyle/>
                  <a:p>
                    <a:fld id="{A5024B7E-2787-444E-8548-9D36E244CACA}" type="CELLRANGE">
                      <a:rPr lang="es-CO"/>
                      <a:pPr/>
                      <a:t>[CELLRANGE]</a:t>
                    </a:fld>
                    <a:r>
                      <a:rPr lang="es-CO" baseline="0"/>
                      <a:t>
</a:t>
                    </a:r>
                    <a:fld id="{D615321D-F6A1-4C10-A78B-3AFD5EFC603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0E-4276-A77E-F55D9CC41A87}"/>
                </c:ext>
              </c:extLst>
            </c:dLbl>
            <c:dLbl>
              <c:idx val="10"/>
              <c:tx>
                <c:rich>
                  <a:bodyPr/>
                  <a:lstStyle/>
                  <a:p>
                    <a:fld id="{06658DC5-04CE-46E4-8DB7-A76F82B7E248}" type="CELLRANGE">
                      <a:rPr lang="es-CO"/>
                      <a:pPr/>
                      <a:t>[CELLRANGE]</a:t>
                    </a:fld>
                    <a:r>
                      <a:rPr lang="es-CO" baseline="0"/>
                      <a:t>
</a:t>
                    </a:r>
                    <a:fld id="{540A3DE2-1CF9-4F36-848E-B397957E494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0E-4276-A77E-F55D9CC41A87}"/>
                </c:ext>
              </c:extLst>
            </c:dLbl>
            <c:dLbl>
              <c:idx val="11"/>
              <c:tx>
                <c:rich>
                  <a:bodyPr/>
                  <a:lstStyle/>
                  <a:p>
                    <a:fld id="{C8344720-3FA0-435F-B058-033C73DD19D4}" type="CELLRANGE">
                      <a:rPr lang="es-CO"/>
                      <a:pPr/>
                      <a:t>[CELLRANGE]</a:t>
                    </a:fld>
                    <a:r>
                      <a:rPr lang="es-CO" baseline="0"/>
                      <a:t>
</a:t>
                    </a:r>
                    <a:fld id="{B1AD93C8-441A-4A5D-9919-07265744B87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0E-4276-A77E-F55D9CC41A87}"/>
                </c:ext>
              </c:extLst>
            </c:dLbl>
            <c:dLbl>
              <c:idx val="12"/>
              <c:tx>
                <c:rich>
                  <a:bodyPr/>
                  <a:lstStyle/>
                  <a:p>
                    <a:fld id="{C04962DC-E02D-477B-89CF-DCF27A67D66B}" type="CELLRANGE">
                      <a:rPr lang="es-CO"/>
                      <a:pPr/>
                      <a:t>[CELLRANGE]</a:t>
                    </a:fld>
                    <a:r>
                      <a:rPr lang="es-CO" baseline="0"/>
                      <a:t>
</a:t>
                    </a:r>
                    <a:fld id="{002E4007-9D97-4E92-A42B-19800319BDC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PregradoEdad'!$C$23:$O$23</c:f>
              <c:numCache>
                <c:formatCode>General</c:formatCode>
                <c:ptCount val="13"/>
                <c:pt idx="0">
                  <c:v>0</c:v>
                </c:pt>
                <c:pt idx="1">
                  <c:v>15</c:v>
                </c:pt>
                <c:pt idx="2">
                  <c:v>76</c:v>
                </c:pt>
                <c:pt idx="3">
                  <c:v>111</c:v>
                </c:pt>
                <c:pt idx="4">
                  <c:v>112</c:v>
                </c:pt>
                <c:pt idx="5">
                  <c:v>127</c:v>
                </c:pt>
                <c:pt idx="6">
                  <c:v>89</c:v>
                </c:pt>
                <c:pt idx="7">
                  <c:v>81</c:v>
                </c:pt>
                <c:pt idx="8">
                  <c:v>76</c:v>
                </c:pt>
                <c:pt idx="9">
                  <c:v>42</c:v>
                </c:pt>
                <c:pt idx="10">
                  <c:v>56</c:v>
                </c:pt>
                <c:pt idx="11">
                  <c:v>23</c:v>
                </c:pt>
                <c:pt idx="12">
                  <c:v>37</c:v>
                </c:pt>
              </c:numCache>
            </c:numRef>
          </c:val>
          <c:extLst xmlns:c16r2="http://schemas.microsoft.com/office/drawing/2015/06/chart">
            <c:ext xmlns:c15="http://schemas.microsoft.com/office/drawing/2012/chart" uri="{02D57815-91ED-43cb-92C2-25804820EDAC}">
              <c15:datalabelsRange>
                <c15:f>'A. MatriculaTotal PregradoEdad'!$C$24:$O$24</c15:f>
                <c15:dlblRangeCache>
                  <c:ptCount val="13"/>
                  <c:pt idx="0">
                    <c:v>0%</c:v>
                  </c:pt>
                  <c:pt idx="1">
                    <c:v>2%</c:v>
                  </c:pt>
                  <c:pt idx="2">
                    <c:v>9%</c:v>
                  </c:pt>
                  <c:pt idx="3">
                    <c:v>13%</c:v>
                  </c:pt>
                  <c:pt idx="4">
                    <c:v>13%</c:v>
                  </c:pt>
                  <c:pt idx="5">
                    <c:v>15%</c:v>
                  </c:pt>
                  <c:pt idx="6">
                    <c:v>11%</c:v>
                  </c:pt>
                  <c:pt idx="7">
                    <c:v>10%</c:v>
                  </c:pt>
                  <c:pt idx="8">
                    <c:v>9%</c:v>
                  </c:pt>
                  <c:pt idx="9">
                    <c:v>5%</c:v>
                  </c:pt>
                  <c:pt idx="10">
                    <c:v>7%</c:v>
                  </c:pt>
                  <c:pt idx="11">
                    <c:v>3%</c:v>
                  </c:pt>
                  <c:pt idx="12">
                    <c:v>4%</c:v>
                  </c:pt>
                </c15:dlblRangeCache>
              </c15:datalabelsRange>
            </c:ext>
            <c:ext xmlns:c16="http://schemas.microsoft.com/office/drawing/2014/chart" uri="{C3380CC4-5D6E-409C-BE32-E72D297353CC}">
              <c16:uniqueId val="{0000000D-9303-47A5-BBB9-3265F9E7E472}"/>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0B6E753B-BB26-4949-83CC-6DF187542162}" type="CELLRANGE">
                      <a:rPr lang="es-CO"/>
                      <a:pPr/>
                      <a:t>[CELLRANGE]</a:t>
                    </a:fld>
                    <a:r>
                      <a:rPr lang="es-CO" baseline="0"/>
                      <a:t>
</a:t>
                    </a:r>
                    <a:fld id="{DB380DD1-201C-457E-8CA0-8AA5A9BCC19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0E-4276-A77E-F55D9CC41A87}"/>
                </c:ext>
              </c:extLst>
            </c:dLbl>
            <c:dLbl>
              <c:idx val="1"/>
              <c:tx>
                <c:rich>
                  <a:bodyPr/>
                  <a:lstStyle/>
                  <a:p>
                    <a:fld id="{C776ECD8-61F4-437E-8987-06A2E3DFDDD3}" type="CELLRANGE">
                      <a:rPr lang="es-CO"/>
                      <a:pPr/>
                      <a:t>[CELLRANGE]</a:t>
                    </a:fld>
                    <a:r>
                      <a:rPr lang="es-CO" baseline="0"/>
                      <a:t>
</a:t>
                    </a:r>
                    <a:fld id="{ACF8DEED-78C0-4594-9F66-C1AFC808631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0E-4276-A77E-F55D9CC41A87}"/>
                </c:ext>
              </c:extLst>
            </c:dLbl>
            <c:dLbl>
              <c:idx val="2"/>
              <c:tx>
                <c:rich>
                  <a:bodyPr/>
                  <a:lstStyle/>
                  <a:p>
                    <a:fld id="{B6370D4A-012E-4295-B5E3-0739B129EC8D}" type="CELLRANGE">
                      <a:rPr lang="es-CO"/>
                      <a:pPr/>
                      <a:t>[CELLRANGE]</a:t>
                    </a:fld>
                    <a:r>
                      <a:rPr lang="es-CO" baseline="0"/>
                      <a:t>
</a:t>
                    </a:r>
                    <a:fld id="{1BE63C99-C619-4193-8168-1EA1C9CFFA3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0E-4276-A77E-F55D9CC41A87}"/>
                </c:ext>
              </c:extLst>
            </c:dLbl>
            <c:dLbl>
              <c:idx val="3"/>
              <c:tx>
                <c:rich>
                  <a:bodyPr/>
                  <a:lstStyle/>
                  <a:p>
                    <a:fld id="{8ACD95EC-CE6A-4485-B4DC-6A5B338C7D87}" type="CELLRANGE">
                      <a:rPr lang="es-CO"/>
                      <a:pPr/>
                      <a:t>[CELLRANGE]</a:t>
                    </a:fld>
                    <a:r>
                      <a:rPr lang="es-CO" baseline="0"/>
                      <a:t>
</a:t>
                    </a:r>
                    <a:fld id="{31BB5DF2-958E-46D8-95DF-487B7955FFC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80E-4276-A77E-F55D9CC41A87}"/>
                </c:ext>
              </c:extLst>
            </c:dLbl>
            <c:dLbl>
              <c:idx val="4"/>
              <c:tx>
                <c:rich>
                  <a:bodyPr/>
                  <a:lstStyle/>
                  <a:p>
                    <a:fld id="{E013799A-F148-4FF6-81AC-0750EFE29BC3}" type="CELLRANGE">
                      <a:rPr lang="es-CO"/>
                      <a:pPr/>
                      <a:t>[CELLRANGE]</a:t>
                    </a:fld>
                    <a:r>
                      <a:rPr lang="es-CO" baseline="0"/>
                      <a:t>
</a:t>
                    </a:r>
                    <a:fld id="{B2EC6BF2-31BB-4A15-92FA-00B9B04ABB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80E-4276-A77E-F55D9CC41A87}"/>
                </c:ext>
              </c:extLst>
            </c:dLbl>
            <c:dLbl>
              <c:idx val="5"/>
              <c:tx>
                <c:rich>
                  <a:bodyPr/>
                  <a:lstStyle/>
                  <a:p>
                    <a:fld id="{E7A332C6-B5E0-4F2B-B18D-0B5D332F3496}" type="CELLRANGE">
                      <a:rPr lang="es-CO"/>
                      <a:pPr/>
                      <a:t>[CELLRANGE]</a:t>
                    </a:fld>
                    <a:r>
                      <a:rPr lang="es-CO" baseline="0"/>
                      <a:t>
</a:t>
                    </a:r>
                    <a:fld id="{7E7E2CD3-ACB6-4FF7-9BF0-536D8548642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80E-4276-A77E-F55D9CC41A87}"/>
                </c:ext>
              </c:extLst>
            </c:dLbl>
            <c:dLbl>
              <c:idx val="6"/>
              <c:tx>
                <c:rich>
                  <a:bodyPr/>
                  <a:lstStyle/>
                  <a:p>
                    <a:fld id="{202CAE31-DF34-4940-ABC1-8AFF61C1BEE5}" type="CELLRANGE">
                      <a:rPr lang="es-CO"/>
                      <a:pPr/>
                      <a:t>[CELLRANGE]</a:t>
                    </a:fld>
                    <a:r>
                      <a:rPr lang="es-CO" baseline="0"/>
                      <a:t>
</a:t>
                    </a:r>
                    <a:fld id="{92F5B579-ABAF-4661-9788-B0BC52385FA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80E-4276-A77E-F55D9CC41A87}"/>
                </c:ext>
              </c:extLst>
            </c:dLbl>
            <c:dLbl>
              <c:idx val="7"/>
              <c:tx>
                <c:rich>
                  <a:bodyPr/>
                  <a:lstStyle/>
                  <a:p>
                    <a:fld id="{886D6ABE-7A0A-4B2C-A06E-F742644C9C1B}" type="CELLRANGE">
                      <a:rPr lang="es-CO"/>
                      <a:pPr/>
                      <a:t>[CELLRANGE]</a:t>
                    </a:fld>
                    <a:r>
                      <a:rPr lang="es-CO" baseline="0"/>
                      <a:t>
</a:t>
                    </a:r>
                    <a:fld id="{7179BCE7-0386-4FC6-A99B-7D2D1B21532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80E-4276-A77E-F55D9CC41A87}"/>
                </c:ext>
              </c:extLst>
            </c:dLbl>
            <c:dLbl>
              <c:idx val="8"/>
              <c:tx>
                <c:rich>
                  <a:bodyPr/>
                  <a:lstStyle/>
                  <a:p>
                    <a:fld id="{4BED44BC-5316-4FE8-9C1A-44BD13278BE8}" type="CELLRANGE">
                      <a:rPr lang="es-CO"/>
                      <a:pPr/>
                      <a:t>[CELLRANGE]</a:t>
                    </a:fld>
                    <a:r>
                      <a:rPr lang="es-CO" baseline="0"/>
                      <a:t>
</a:t>
                    </a:r>
                    <a:fld id="{15A9648C-B115-4D48-A412-C57F26771BA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80E-4276-A77E-F55D9CC41A87}"/>
                </c:ext>
              </c:extLst>
            </c:dLbl>
            <c:dLbl>
              <c:idx val="9"/>
              <c:tx>
                <c:rich>
                  <a:bodyPr/>
                  <a:lstStyle/>
                  <a:p>
                    <a:fld id="{0335F6C9-457E-49DC-BF89-5BC2F0AF9383}" type="CELLRANGE">
                      <a:rPr lang="es-CO"/>
                      <a:pPr/>
                      <a:t>[CELLRANGE]</a:t>
                    </a:fld>
                    <a:r>
                      <a:rPr lang="es-CO" baseline="0"/>
                      <a:t>
</a:t>
                    </a:r>
                    <a:fld id="{E4E7D348-51B2-40D0-8088-E8D728FB58A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80E-4276-A77E-F55D9CC41A87}"/>
                </c:ext>
              </c:extLst>
            </c:dLbl>
            <c:dLbl>
              <c:idx val="10"/>
              <c:tx>
                <c:rich>
                  <a:bodyPr/>
                  <a:lstStyle/>
                  <a:p>
                    <a:fld id="{21BEBCB7-7153-4A4B-B511-541496905061}" type="CELLRANGE">
                      <a:rPr lang="es-CO"/>
                      <a:pPr/>
                      <a:t>[CELLRANGE]</a:t>
                    </a:fld>
                    <a:r>
                      <a:rPr lang="es-CO" baseline="0"/>
                      <a:t>
</a:t>
                    </a:r>
                    <a:fld id="{78AD9517-EBA0-4402-A6F2-13F8534E124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80E-4276-A77E-F55D9CC41A87}"/>
                </c:ext>
              </c:extLst>
            </c:dLbl>
            <c:dLbl>
              <c:idx val="11"/>
              <c:tx>
                <c:rich>
                  <a:bodyPr/>
                  <a:lstStyle/>
                  <a:p>
                    <a:fld id="{FF05670F-F48F-42EA-BC68-8E036F1BBFED}" type="CELLRANGE">
                      <a:rPr lang="es-CO"/>
                      <a:pPr/>
                      <a:t>[CELLRANGE]</a:t>
                    </a:fld>
                    <a:r>
                      <a:rPr lang="es-CO" baseline="0"/>
                      <a:t>
</a:t>
                    </a:r>
                    <a:fld id="{423249BB-5EBF-4C4E-B64B-271A86B6E49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80E-4276-A77E-F55D9CC41A87}"/>
                </c:ext>
              </c:extLst>
            </c:dLbl>
            <c:dLbl>
              <c:idx val="12"/>
              <c:tx>
                <c:rich>
                  <a:bodyPr/>
                  <a:lstStyle/>
                  <a:p>
                    <a:fld id="{98053723-F135-4F0E-8EEB-ABEE7F201914}" type="CELLRANGE">
                      <a:rPr lang="es-CO"/>
                      <a:pPr/>
                      <a:t>[CELLRANGE]</a:t>
                    </a:fld>
                    <a:r>
                      <a:rPr lang="es-CO" baseline="0"/>
                      <a:t>
</a:t>
                    </a:r>
                    <a:fld id="{CFBB6FE3-BD40-4956-B9D6-B9788AFC6F5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PregradoEdad'!$C$22:$O$22</c:f>
              <c:numCache>
                <c:formatCode>General</c:formatCode>
                <c:ptCount val="13"/>
                <c:pt idx="0">
                  <c:v>0</c:v>
                </c:pt>
                <c:pt idx="1">
                  <c:v>3</c:v>
                </c:pt>
                <c:pt idx="2">
                  <c:v>35</c:v>
                </c:pt>
                <c:pt idx="3">
                  <c:v>96</c:v>
                </c:pt>
                <c:pt idx="4">
                  <c:v>113</c:v>
                </c:pt>
                <c:pt idx="5">
                  <c:v>112</c:v>
                </c:pt>
                <c:pt idx="6">
                  <c:v>128</c:v>
                </c:pt>
                <c:pt idx="7">
                  <c:v>83</c:v>
                </c:pt>
                <c:pt idx="8">
                  <c:v>69</c:v>
                </c:pt>
                <c:pt idx="9">
                  <c:v>61</c:v>
                </c:pt>
                <c:pt idx="10">
                  <c:v>74</c:v>
                </c:pt>
                <c:pt idx="11">
                  <c:v>20</c:v>
                </c:pt>
                <c:pt idx="12">
                  <c:v>44</c:v>
                </c:pt>
              </c:numCache>
            </c:numRef>
          </c:val>
          <c:extLst xmlns:c16r2="http://schemas.microsoft.com/office/drawing/2015/06/chart">
            <c:ext xmlns:c15="http://schemas.microsoft.com/office/drawing/2012/chart" uri="{02D57815-91ED-43cb-92C2-25804820EDAC}">
              <c15:datalabelsRange>
                <c15:f>'B. MatriculaTotal PregradoEdad'!$C$23:$O$23</c15:f>
                <c15:dlblRangeCache>
                  <c:ptCount val="13"/>
                  <c:pt idx="0">
                    <c:v>0%</c:v>
                  </c:pt>
                  <c:pt idx="1">
                    <c:v>0%</c:v>
                  </c:pt>
                  <c:pt idx="2">
                    <c:v>4%</c:v>
                  </c:pt>
                  <c:pt idx="3">
                    <c:v>11%</c:v>
                  </c:pt>
                  <c:pt idx="4">
                    <c:v>13%</c:v>
                  </c:pt>
                  <c:pt idx="5">
                    <c:v>13%</c:v>
                  </c:pt>
                  <c:pt idx="6">
                    <c:v>15%</c:v>
                  </c:pt>
                  <c:pt idx="7">
                    <c:v>10%</c:v>
                  </c:pt>
                  <c:pt idx="8">
                    <c:v>8%</c:v>
                  </c:pt>
                  <c:pt idx="9">
                    <c:v>7%</c:v>
                  </c:pt>
                  <c:pt idx="10">
                    <c:v>9%</c:v>
                  </c:pt>
                  <c:pt idx="11">
                    <c:v>2%</c:v>
                  </c:pt>
                  <c:pt idx="12">
                    <c:v>5%</c:v>
                  </c:pt>
                </c15:dlblRangeCache>
              </c15:datalabelsRange>
            </c:ext>
            <c:ext xmlns:c16="http://schemas.microsoft.com/office/drawing/2014/chart" uri="{C3380CC4-5D6E-409C-BE32-E72D297353CC}">
              <c16:uniqueId val="{0000001B-9303-47A5-BBB9-3265F9E7E472}"/>
            </c:ext>
          </c:extLst>
        </c:ser>
        <c:dLbls>
          <c:showLegendKey val="0"/>
          <c:showVal val="1"/>
          <c:showCatName val="0"/>
          <c:showSerName val="0"/>
          <c:showPercent val="0"/>
          <c:showBubbleSize val="0"/>
        </c:dLbls>
        <c:gapWidth val="20"/>
        <c:shape val="box"/>
        <c:axId val="126010880"/>
        <c:axId val="126012416"/>
        <c:axId val="0"/>
      </c:bar3DChart>
      <c:catAx>
        <c:axId val="126010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6012416"/>
        <c:crosses val="autoZero"/>
        <c:auto val="1"/>
        <c:lblAlgn val="ctr"/>
        <c:lblOffset val="100"/>
        <c:tickLblSkip val="1"/>
        <c:noMultiLvlLbl val="0"/>
      </c:catAx>
      <c:valAx>
        <c:axId val="126012416"/>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010880"/>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75000"/>
              </a:schemeClr>
            </a:solidFill>
            <a:ln>
              <a:noFill/>
            </a:ln>
            <a:effectLst/>
            <a:sp3d/>
          </c:spPr>
          <c:invertIfNegative val="0"/>
          <c:dLbls>
            <c:dLbl>
              <c:idx val="0"/>
              <c:tx>
                <c:rich>
                  <a:bodyPr/>
                  <a:lstStyle/>
                  <a:p>
                    <a:fld id="{64CB01EB-09B0-43BA-95FE-1ECA9C49B8F7}" type="CELLRANGE">
                      <a:rPr lang="es-CO"/>
                      <a:pPr/>
                      <a:t>[CELLRANGE]</a:t>
                    </a:fld>
                    <a:r>
                      <a:rPr lang="es-CO" baseline="0"/>
                      <a:t>
</a:t>
                    </a:r>
                    <a:fld id="{35610C7B-0F51-4C3D-B5F8-C7FA4D7969B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11-4345-B106-AB6C957EC5B1}"/>
                </c:ext>
              </c:extLst>
            </c:dLbl>
            <c:dLbl>
              <c:idx val="1"/>
              <c:tx>
                <c:rich>
                  <a:bodyPr/>
                  <a:lstStyle/>
                  <a:p>
                    <a:fld id="{A09D8C96-0E69-4E64-B736-A3E59E851798}" type="CELLRANGE">
                      <a:rPr lang="es-CO"/>
                      <a:pPr/>
                      <a:t>[CELLRANGE]</a:t>
                    </a:fld>
                    <a:r>
                      <a:rPr lang="es-CO" baseline="0"/>
                      <a:t>
</a:t>
                    </a:r>
                    <a:fld id="{607D052C-9407-4741-AD9B-70A3EE98F92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11-4345-B106-AB6C957EC5B1}"/>
                </c:ext>
              </c:extLst>
            </c:dLbl>
            <c:dLbl>
              <c:idx val="2"/>
              <c:tx>
                <c:rich>
                  <a:bodyPr/>
                  <a:lstStyle/>
                  <a:p>
                    <a:fld id="{8F1535ED-5605-4B40-9569-77AA16AD249E}" type="CELLRANGE">
                      <a:rPr lang="es-CO"/>
                      <a:pPr/>
                      <a:t>[CELLRANGE]</a:t>
                    </a:fld>
                    <a:r>
                      <a:rPr lang="es-CO" baseline="0"/>
                      <a:t>
</a:t>
                    </a:r>
                    <a:fld id="{2E7DAF04-34EE-43DD-B3DB-9374BDBD894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11-4345-B106-AB6C957EC5B1}"/>
                </c:ext>
              </c:extLst>
            </c:dLbl>
            <c:dLbl>
              <c:idx val="3"/>
              <c:tx>
                <c:rich>
                  <a:bodyPr/>
                  <a:lstStyle/>
                  <a:p>
                    <a:fld id="{8CDADBA2-DF5E-4260-9FC6-B580D88532A4}" type="CELLRANGE">
                      <a:rPr lang="es-CO"/>
                      <a:pPr/>
                      <a:t>[CELLRANGE]</a:t>
                    </a:fld>
                    <a:r>
                      <a:rPr lang="es-CO" baseline="0"/>
                      <a:t>
</a:t>
                    </a:r>
                    <a:fld id="{95BAE73D-6A96-44E5-8FA3-D729344B8AB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11-4345-B106-AB6C957EC5B1}"/>
                </c:ext>
              </c:extLst>
            </c:dLbl>
            <c:dLbl>
              <c:idx val="4"/>
              <c:tx>
                <c:rich>
                  <a:bodyPr/>
                  <a:lstStyle/>
                  <a:p>
                    <a:fld id="{63A22E32-8666-49C6-B89E-402997A64803}" type="CELLRANGE">
                      <a:rPr lang="es-CO"/>
                      <a:pPr/>
                      <a:t>[CELLRANGE]</a:t>
                    </a:fld>
                    <a:r>
                      <a:rPr lang="es-CO" baseline="0"/>
                      <a:t>
</a:t>
                    </a:r>
                    <a:fld id="{B4CDC5DF-EBAB-4009-A6FF-84F3D084B71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11-4345-B106-AB6C957EC5B1}"/>
                </c:ext>
              </c:extLst>
            </c:dLbl>
            <c:dLbl>
              <c:idx val="5"/>
              <c:tx>
                <c:rich>
                  <a:bodyPr/>
                  <a:lstStyle/>
                  <a:p>
                    <a:fld id="{1351C377-937D-4FA4-8F8B-A285EB876DCC}" type="CELLRANGE">
                      <a:rPr lang="es-CO"/>
                      <a:pPr/>
                      <a:t>[CELLRANGE]</a:t>
                    </a:fld>
                    <a:r>
                      <a:rPr lang="es-CO" baseline="0"/>
                      <a:t>
</a:t>
                    </a:r>
                    <a:fld id="{4067CE97-DA99-4943-A994-B461F88FD18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11-4345-B106-AB6C957EC5B1}"/>
                </c:ext>
              </c:extLst>
            </c:dLbl>
            <c:dLbl>
              <c:idx val="6"/>
              <c:tx>
                <c:rich>
                  <a:bodyPr/>
                  <a:lstStyle/>
                  <a:p>
                    <a:fld id="{22A364DE-4C8D-4079-8611-FBDB5CD32D7B}" type="CELLRANGE">
                      <a:rPr lang="es-CO"/>
                      <a:pPr/>
                      <a:t>[CELLRANGE]</a:t>
                    </a:fld>
                    <a:r>
                      <a:rPr lang="es-CO" baseline="0"/>
                      <a:t>
</a:t>
                    </a:r>
                    <a:fld id="{08768FEB-7654-4AD3-B263-8726B434D79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11-4345-B106-AB6C957EC5B1}"/>
                </c:ext>
              </c:extLst>
            </c:dLbl>
            <c:dLbl>
              <c:idx val="7"/>
              <c:tx>
                <c:rich>
                  <a:bodyPr/>
                  <a:lstStyle/>
                  <a:p>
                    <a:fld id="{562391CE-5C4A-4D65-A510-81F208DDFB87}" type="CELLRANGE">
                      <a:rPr lang="es-CO"/>
                      <a:pPr/>
                      <a:t>[CELLRANGE]</a:t>
                    </a:fld>
                    <a:r>
                      <a:rPr lang="es-CO" baseline="0"/>
                      <a:t>
</a:t>
                    </a:r>
                    <a:fld id="{46395C3B-8CDD-4480-875B-7F4098A2324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11-4345-B106-AB6C957EC5B1}"/>
                </c:ext>
              </c:extLst>
            </c:dLbl>
            <c:dLbl>
              <c:idx val="8"/>
              <c:tx>
                <c:rich>
                  <a:bodyPr/>
                  <a:lstStyle/>
                  <a:p>
                    <a:fld id="{E8991E9B-A07E-4BF0-912C-BB0985E606F0}" type="CELLRANGE">
                      <a:rPr lang="es-CO"/>
                      <a:pPr/>
                      <a:t>[CELLRANGE]</a:t>
                    </a:fld>
                    <a:r>
                      <a:rPr lang="es-CO" baseline="0"/>
                      <a:t>
</a:t>
                    </a:r>
                    <a:fld id="{19BCB7E2-DE4E-4EB5-95D5-972D43C6C5A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11-4345-B106-AB6C957EC5B1}"/>
                </c:ext>
              </c:extLst>
            </c:dLbl>
            <c:dLbl>
              <c:idx val="9"/>
              <c:tx>
                <c:rich>
                  <a:bodyPr/>
                  <a:lstStyle/>
                  <a:p>
                    <a:fld id="{9138CCD6-02FB-4B82-A98A-75FAAADECD90}" type="CELLRANGE">
                      <a:rPr lang="es-CO"/>
                      <a:pPr/>
                      <a:t>[CELLRANGE]</a:t>
                    </a:fld>
                    <a:r>
                      <a:rPr lang="es-CO" baseline="0"/>
                      <a:t>
</a:t>
                    </a:r>
                    <a:fld id="{646FD7A9-C398-479D-B878-8F4636A46F1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11-4345-B106-AB6C957EC5B1}"/>
                </c:ext>
              </c:extLst>
            </c:dLbl>
            <c:dLbl>
              <c:idx val="10"/>
              <c:tx>
                <c:rich>
                  <a:bodyPr/>
                  <a:lstStyle/>
                  <a:p>
                    <a:fld id="{DC9EFF01-ECE3-47E0-84A3-2723AD689199}" type="CELLRANGE">
                      <a:rPr lang="es-CO"/>
                      <a:pPr/>
                      <a:t>[CELLRANGE]</a:t>
                    </a:fld>
                    <a:r>
                      <a:rPr lang="es-CO" baseline="0"/>
                      <a:t>
</a:t>
                    </a:r>
                    <a:fld id="{6FF80A31-3C78-45E7-8161-7D592FB1631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11-4345-B106-AB6C957EC5B1}"/>
                </c:ext>
              </c:extLst>
            </c:dLbl>
            <c:dLbl>
              <c:idx val="11"/>
              <c:tx>
                <c:rich>
                  <a:bodyPr/>
                  <a:lstStyle/>
                  <a:p>
                    <a:fld id="{897EEF6B-3FA1-414D-AD9E-1957BF398F84}" type="CELLRANGE">
                      <a:rPr lang="es-CO"/>
                      <a:pPr/>
                      <a:t>[CELLRANGE]</a:t>
                    </a:fld>
                    <a:r>
                      <a:rPr lang="es-CO" baseline="0"/>
                      <a:t>
</a:t>
                    </a:r>
                    <a:fld id="{2069533F-BD8A-444D-B10C-C310B2C85F1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11-4345-B106-AB6C957EC5B1}"/>
                </c:ext>
              </c:extLst>
            </c:dLbl>
            <c:dLbl>
              <c:idx val="12"/>
              <c:tx>
                <c:rich>
                  <a:bodyPr/>
                  <a:lstStyle/>
                  <a:p>
                    <a:fld id="{D88554DF-2A73-4F7A-A8BE-1FE796D53E56}" type="CELLRANGE">
                      <a:rPr lang="es-CO"/>
                      <a:pPr/>
                      <a:t>[CELLRANGE]</a:t>
                    </a:fld>
                    <a:r>
                      <a:rPr lang="es-CO" baseline="0"/>
                      <a:t>
</a:t>
                    </a:r>
                    <a:fld id="{B4027356-6861-40A7-828E-89F0B69A8EC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PregradoEdad'!$C$27:$O$27</c:f>
              <c:numCache>
                <c:formatCode>General</c:formatCode>
                <c:ptCount val="13"/>
                <c:pt idx="0">
                  <c:v>6</c:v>
                </c:pt>
                <c:pt idx="1">
                  <c:v>152</c:v>
                </c:pt>
                <c:pt idx="2">
                  <c:v>296</c:v>
                </c:pt>
                <c:pt idx="3">
                  <c:v>334</c:v>
                </c:pt>
                <c:pt idx="4">
                  <c:v>322</c:v>
                </c:pt>
                <c:pt idx="5">
                  <c:v>345</c:v>
                </c:pt>
                <c:pt idx="6">
                  <c:v>290</c:v>
                </c:pt>
                <c:pt idx="7">
                  <c:v>208</c:v>
                </c:pt>
                <c:pt idx="8">
                  <c:v>156</c:v>
                </c:pt>
                <c:pt idx="9">
                  <c:v>101</c:v>
                </c:pt>
                <c:pt idx="10">
                  <c:v>136</c:v>
                </c:pt>
                <c:pt idx="11">
                  <c:v>38</c:v>
                </c:pt>
                <c:pt idx="12">
                  <c:v>60</c:v>
                </c:pt>
              </c:numCache>
            </c:numRef>
          </c:val>
          <c:extLst xmlns:c16r2="http://schemas.microsoft.com/office/drawing/2015/06/chart">
            <c:ext xmlns:c15="http://schemas.microsoft.com/office/drawing/2012/chart" uri="{02D57815-91ED-43cb-92C2-25804820EDAC}">
              <c15:datalabelsRange>
                <c15:f>'A. MatriculaTotal PregradoEdad'!$C$28:$O$28</c15:f>
                <c15:dlblRangeCache>
                  <c:ptCount val="13"/>
                  <c:pt idx="0">
                    <c:v>0%</c:v>
                  </c:pt>
                  <c:pt idx="1">
                    <c:v>6%</c:v>
                  </c:pt>
                  <c:pt idx="2">
                    <c:v>12%</c:v>
                  </c:pt>
                  <c:pt idx="3">
                    <c:v>14%</c:v>
                  </c:pt>
                  <c:pt idx="4">
                    <c:v>13%</c:v>
                  </c:pt>
                  <c:pt idx="5">
                    <c:v>14%</c:v>
                  </c:pt>
                  <c:pt idx="6">
                    <c:v>12%</c:v>
                  </c:pt>
                  <c:pt idx="7">
                    <c:v>9%</c:v>
                  </c:pt>
                  <c:pt idx="8">
                    <c:v>6%</c:v>
                  </c:pt>
                  <c:pt idx="9">
                    <c:v>4%</c:v>
                  </c:pt>
                  <c:pt idx="10">
                    <c:v>6%</c:v>
                  </c:pt>
                  <c:pt idx="11">
                    <c:v>2%</c:v>
                  </c:pt>
                  <c:pt idx="12">
                    <c:v>2%</c:v>
                  </c:pt>
                </c15:dlblRangeCache>
              </c15:datalabelsRange>
            </c:ext>
            <c:ext xmlns:c16="http://schemas.microsoft.com/office/drawing/2014/chart" uri="{C3380CC4-5D6E-409C-BE32-E72D297353CC}">
              <c16:uniqueId val="{0000000D-A3FC-46A4-94DB-BC069D18468F}"/>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625E7FA3-24F3-411B-9FEB-02239F66B77F}" type="CELLRANGE">
                      <a:rPr lang="es-CO"/>
                      <a:pPr/>
                      <a:t>[CELLRANGE]</a:t>
                    </a:fld>
                    <a:r>
                      <a:rPr lang="es-CO" baseline="0"/>
                      <a:t>
</a:t>
                    </a:r>
                    <a:fld id="{E99CD083-3F99-4434-B790-E61BD88BE2F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11-4345-B106-AB6C957EC5B1}"/>
                </c:ext>
              </c:extLst>
            </c:dLbl>
            <c:dLbl>
              <c:idx val="1"/>
              <c:tx>
                <c:rich>
                  <a:bodyPr/>
                  <a:lstStyle/>
                  <a:p>
                    <a:fld id="{20939A8F-B204-44A2-A533-4104DEDF35E0}" type="CELLRANGE">
                      <a:rPr lang="es-CO"/>
                      <a:pPr/>
                      <a:t>[CELLRANGE]</a:t>
                    </a:fld>
                    <a:r>
                      <a:rPr lang="es-CO" baseline="0"/>
                      <a:t>
</a:t>
                    </a:r>
                    <a:fld id="{DED7A3FD-2824-4D0F-AFC7-6E61F4CABA7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11-4345-B106-AB6C957EC5B1}"/>
                </c:ext>
              </c:extLst>
            </c:dLbl>
            <c:dLbl>
              <c:idx val="2"/>
              <c:tx>
                <c:rich>
                  <a:bodyPr/>
                  <a:lstStyle/>
                  <a:p>
                    <a:fld id="{97115C77-E67F-4E1D-AA54-ED48073C18A1}" type="CELLRANGE">
                      <a:rPr lang="es-CO"/>
                      <a:pPr/>
                      <a:t>[CELLRANGE]</a:t>
                    </a:fld>
                    <a:r>
                      <a:rPr lang="es-CO" baseline="0"/>
                      <a:t>
</a:t>
                    </a:r>
                    <a:fld id="{9BA9AF78-19B4-49E6-BE7B-C00FA19E657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11-4345-B106-AB6C957EC5B1}"/>
                </c:ext>
              </c:extLst>
            </c:dLbl>
            <c:dLbl>
              <c:idx val="3"/>
              <c:tx>
                <c:rich>
                  <a:bodyPr/>
                  <a:lstStyle/>
                  <a:p>
                    <a:fld id="{42C5BC2E-7AC9-45ED-8A71-F48F0465E2DA}" type="CELLRANGE">
                      <a:rPr lang="es-CO"/>
                      <a:pPr/>
                      <a:t>[CELLRANGE]</a:t>
                    </a:fld>
                    <a:r>
                      <a:rPr lang="es-CO" baseline="0"/>
                      <a:t>
</a:t>
                    </a:r>
                    <a:fld id="{DE84026C-32BF-4AA4-9DFD-E0DBB25BD00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11-4345-B106-AB6C957EC5B1}"/>
                </c:ext>
              </c:extLst>
            </c:dLbl>
            <c:dLbl>
              <c:idx val="4"/>
              <c:tx>
                <c:rich>
                  <a:bodyPr/>
                  <a:lstStyle/>
                  <a:p>
                    <a:fld id="{34DD31CD-E1A2-4517-89F2-B290F5C15A5E}" type="CELLRANGE">
                      <a:rPr lang="es-CO"/>
                      <a:pPr/>
                      <a:t>[CELLRANGE]</a:t>
                    </a:fld>
                    <a:r>
                      <a:rPr lang="es-CO" baseline="0"/>
                      <a:t>
</a:t>
                    </a:r>
                    <a:fld id="{A92D96A5-275B-49EE-8E28-C7897158DCE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11-4345-B106-AB6C957EC5B1}"/>
                </c:ext>
              </c:extLst>
            </c:dLbl>
            <c:dLbl>
              <c:idx val="5"/>
              <c:tx>
                <c:rich>
                  <a:bodyPr/>
                  <a:lstStyle/>
                  <a:p>
                    <a:fld id="{AEE145C6-53D6-4E46-BDDA-DE5733F27581}" type="CELLRANGE">
                      <a:rPr lang="es-CO"/>
                      <a:pPr/>
                      <a:t>[CELLRANGE]</a:t>
                    </a:fld>
                    <a:r>
                      <a:rPr lang="es-CO" baseline="0"/>
                      <a:t>
</a:t>
                    </a:r>
                    <a:fld id="{67B5FB24-BC1D-4ABD-BA97-080343184B9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11-4345-B106-AB6C957EC5B1}"/>
                </c:ext>
              </c:extLst>
            </c:dLbl>
            <c:dLbl>
              <c:idx val="6"/>
              <c:tx>
                <c:rich>
                  <a:bodyPr/>
                  <a:lstStyle/>
                  <a:p>
                    <a:fld id="{76E62EAE-26FF-44D0-B212-21973659EA93}" type="CELLRANGE">
                      <a:rPr lang="es-CO"/>
                      <a:pPr/>
                      <a:t>[CELLRANGE]</a:t>
                    </a:fld>
                    <a:r>
                      <a:rPr lang="es-CO" baseline="0"/>
                      <a:t>
</a:t>
                    </a:r>
                    <a:fld id="{846C41BF-3B5C-485B-81FB-9F8056B6A0A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11-4345-B106-AB6C957EC5B1}"/>
                </c:ext>
              </c:extLst>
            </c:dLbl>
            <c:dLbl>
              <c:idx val="7"/>
              <c:tx>
                <c:rich>
                  <a:bodyPr/>
                  <a:lstStyle/>
                  <a:p>
                    <a:fld id="{34374EE7-FFB6-401A-B647-18F7B9CFADF6}" type="CELLRANGE">
                      <a:rPr lang="es-CO"/>
                      <a:pPr/>
                      <a:t>[CELLRANGE]</a:t>
                    </a:fld>
                    <a:r>
                      <a:rPr lang="es-CO" baseline="0"/>
                      <a:t>
</a:t>
                    </a:r>
                    <a:fld id="{60BB74D3-A2DE-469F-B81A-B2D37C5879D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11-4345-B106-AB6C957EC5B1}"/>
                </c:ext>
              </c:extLst>
            </c:dLbl>
            <c:dLbl>
              <c:idx val="8"/>
              <c:tx>
                <c:rich>
                  <a:bodyPr/>
                  <a:lstStyle/>
                  <a:p>
                    <a:fld id="{D7D84FC4-DB18-4B15-A142-9A1A313E7D17}" type="CELLRANGE">
                      <a:rPr lang="es-CO"/>
                      <a:pPr/>
                      <a:t>[CELLRANGE]</a:t>
                    </a:fld>
                    <a:r>
                      <a:rPr lang="es-CO" baseline="0"/>
                      <a:t>
</a:t>
                    </a:r>
                    <a:fld id="{5B2F8D6D-6FA5-4658-92C6-392C7BF743C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11-4345-B106-AB6C957EC5B1}"/>
                </c:ext>
              </c:extLst>
            </c:dLbl>
            <c:dLbl>
              <c:idx val="9"/>
              <c:tx>
                <c:rich>
                  <a:bodyPr/>
                  <a:lstStyle/>
                  <a:p>
                    <a:fld id="{A259EEB0-CC0D-479C-BE5D-5CBF3E803279}" type="CELLRANGE">
                      <a:rPr lang="es-CO"/>
                      <a:pPr/>
                      <a:t>[CELLRANGE]</a:t>
                    </a:fld>
                    <a:r>
                      <a:rPr lang="es-CO" baseline="0"/>
                      <a:t>
</a:t>
                    </a:r>
                    <a:fld id="{3C953891-D960-4D88-A892-7453E35E291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11-4345-B106-AB6C957EC5B1}"/>
                </c:ext>
              </c:extLst>
            </c:dLbl>
            <c:dLbl>
              <c:idx val="10"/>
              <c:tx>
                <c:rich>
                  <a:bodyPr/>
                  <a:lstStyle/>
                  <a:p>
                    <a:fld id="{23B29C8B-3E5C-46A9-AD97-DF9F61BAD52C}" type="CELLRANGE">
                      <a:rPr lang="es-CO"/>
                      <a:pPr/>
                      <a:t>[CELLRANGE]</a:t>
                    </a:fld>
                    <a:r>
                      <a:rPr lang="es-CO" baseline="0"/>
                      <a:t>
</a:t>
                    </a:r>
                    <a:fld id="{401884AA-C487-4D8C-8900-DFDB422C949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11-4345-B106-AB6C957EC5B1}"/>
                </c:ext>
              </c:extLst>
            </c:dLbl>
            <c:dLbl>
              <c:idx val="11"/>
              <c:tx>
                <c:rich>
                  <a:bodyPr/>
                  <a:lstStyle/>
                  <a:p>
                    <a:fld id="{86344171-5E3C-40D5-B05D-678093D35CE8}" type="CELLRANGE">
                      <a:rPr lang="es-CO"/>
                      <a:pPr/>
                      <a:t>[CELLRANGE]</a:t>
                    </a:fld>
                    <a:r>
                      <a:rPr lang="es-CO" baseline="0"/>
                      <a:t>
</a:t>
                    </a:r>
                    <a:fld id="{B7681105-F458-422B-8B61-A6B6EA7720F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11-4345-B106-AB6C957EC5B1}"/>
                </c:ext>
              </c:extLst>
            </c:dLbl>
            <c:dLbl>
              <c:idx val="12"/>
              <c:tx>
                <c:rich>
                  <a:bodyPr/>
                  <a:lstStyle/>
                  <a:p>
                    <a:fld id="{6D8256E5-9611-4D62-8680-67CBEC5834AB}" type="CELLRANGE">
                      <a:rPr lang="es-CO"/>
                      <a:pPr/>
                      <a:t>[CELLRANGE]</a:t>
                    </a:fld>
                    <a:r>
                      <a:rPr lang="es-CO" baseline="0"/>
                      <a:t>
</a:t>
                    </a:r>
                    <a:fld id="{27BAFBF4-9B45-4AF9-AE8B-9457699520E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PregradoEdad'!$C$26:$O$26</c:f>
              <c:numCache>
                <c:formatCode>General</c:formatCode>
                <c:ptCount val="13"/>
                <c:pt idx="0">
                  <c:v>0</c:v>
                </c:pt>
                <c:pt idx="1">
                  <c:v>13</c:v>
                </c:pt>
                <c:pt idx="2">
                  <c:v>217</c:v>
                </c:pt>
                <c:pt idx="3">
                  <c:v>364</c:v>
                </c:pt>
                <c:pt idx="4">
                  <c:v>341</c:v>
                </c:pt>
                <c:pt idx="5">
                  <c:v>324</c:v>
                </c:pt>
                <c:pt idx="6">
                  <c:v>329</c:v>
                </c:pt>
                <c:pt idx="7">
                  <c:v>263</c:v>
                </c:pt>
                <c:pt idx="8">
                  <c:v>177</c:v>
                </c:pt>
                <c:pt idx="9">
                  <c:v>136</c:v>
                </c:pt>
                <c:pt idx="10">
                  <c:v>171</c:v>
                </c:pt>
                <c:pt idx="11">
                  <c:v>50</c:v>
                </c:pt>
                <c:pt idx="12">
                  <c:v>70</c:v>
                </c:pt>
              </c:numCache>
            </c:numRef>
          </c:val>
          <c:extLst xmlns:c16r2="http://schemas.microsoft.com/office/drawing/2015/06/chart">
            <c:ext xmlns:c15="http://schemas.microsoft.com/office/drawing/2012/chart" uri="{02D57815-91ED-43cb-92C2-25804820EDAC}">
              <c15:datalabelsRange>
                <c15:f>'B. MatriculaTotal PregradoEdad'!$C$27:$O$27</c15:f>
                <c15:dlblRangeCache>
                  <c:ptCount val="13"/>
                  <c:pt idx="0">
                    <c:v>0%</c:v>
                  </c:pt>
                  <c:pt idx="1">
                    <c:v>1%</c:v>
                  </c:pt>
                  <c:pt idx="2">
                    <c:v>9%</c:v>
                  </c:pt>
                  <c:pt idx="3">
                    <c:v>15%</c:v>
                  </c:pt>
                  <c:pt idx="4">
                    <c:v>14%</c:v>
                  </c:pt>
                  <c:pt idx="5">
                    <c:v>13%</c:v>
                  </c:pt>
                  <c:pt idx="6">
                    <c:v>13%</c:v>
                  </c:pt>
                  <c:pt idx="7">
                    <c:v>11%</c:v>
                  </c:pt>
                  <c:pt idx="8">
                    <c:v>7%</c:v>
                  </c:pt>
                  <c:pt idx="9">
                    <c:v>6%</c:v>
                  </c:pt>
                  <c:pt idx="10">
                    <c:v>7%</c:v>
                  </c:pt>
                  <c:pt idx="11">
                    <c:v>2%</c:v>
                  </c:pt>
                  <c:pt idx="12">
                    <c:v>3%</c:v>
                  </c:pt>
                </c15:dlblRangeCache>
              </c15:datalabelsRange>
            </c:ext>
            <c:ext xmlns:c16="http://schemas.microsoft.com/office/drawing/2014/chart" uri="{C3380CC4-5D6E-409C-BE32-E72D297353CC}">
              <c16:uniqueId val="{0000001B-A3FC-46A4-94DB-BC069D18468F}"/>
            </c:ext>
          </c:extLst>
        </c:ser>
        <c:dLbls>
          <c:showLegendKey val="0"/>
          <c:showVal val="1"/>
          <c:showCatName val="0"/>
          <c:showSerName val="0"/>
          <c:showPercent val="0"/>
          <c:showBubbleSize val="0"/>
        </c:dLbls>
        <c:gapWidth val="20"/>
        <c:shape val="box"/>
        <c:axId val="126127104"/>
        <c:axId val="126563072"/>
        <c:axId val="0"/>
      </c:bar3DChart>
      <c:catAx>
        <c:axId val="126127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6563072"/>
        <c:crosses val="autoZero"/>
        <c:auto val="1"/>
        <c:lblAlgn val="ctr"/>
        <c:lblOffset val="100"/>
        <c:tickLblSkip val="1"/>
        <c:noMultiLvlLbl val="0"/>
      </c:catAx>
      <c:valAx>
        <c:axId val="1265630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1271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PregradGenero'!$D$7:$E$7</c:f>
              <c:strCache>
                <c:ptCount val="1"/>
                <c:pt idx="0">
                  <c:v>SEMESTRE I</c:v>
                </c:pt>
              </c:strCache>
            </c:strRef>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3.7453177997997878E-3"/>
                  <c:y val="0.18556701030927836"/>
                </c:manualLayout>
              </c:layout>
              <c:tx>
                <c:rich>
                  <a:bodyPr/>
                  <a:lstStyle/>
                  <a:p>
                    <a:fld id="{63099E1F-4C5D-44EF-AAA3-401FEE8D5744}" type="CELLRANGE">
                      <a:rPr lang="en-US"/>
                      <a:pPr/>
                      <a:t>[CELLRANGE]</a:t>
                    </a:fld>
                    <a:endParaRPr lang="en-US" baseline="0"/>
                  </a:p>
                  <a:p>
                    <a:fld id="{AF1027F8-6F2F-48E3-A5CD-A9C9AE0FB417}" type="SERIESNAME">
                      <a:rPr lang="en-US"/>
                      <a:pPr/>
                      <a:t>[NOMBRE DE LA SERIE]</a:t>
                    </a:fld>
                    <a:endParaRPr lang="en-US" baseline="0"/>
                  </a:p>
                  <a:p>
                    <a:fld id="{ACDDAB7A-79A9-4D66-98FB-42BC9D1139F3}" type="VALUE">
                      <a:rPr lang="en-US"/>
                      <a:pPr/>
                      <a:t>[VALOR]</a:t>
                    </a:fld>
                    <a:endParaRPr lang="es-CO"/>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6-0396-425D-98B3-DEF516A48B9D}"/>
                </c:ext>
              </c:extLst>
            </c:dLbl>
            <c:spPr>
              <a:noFill/>
              <a:ln>
                <a:noFill/>
              </a:ln>
              <a:effectLst/>
            </c:sp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2017</c:v>
                </c:pt>
              </c:strCache>
            </c:strRef>
          </c:cat>
          <c:val>
            <c:numRef>
              <c:f>'Egresado Graduado PregradGenero'!$D$57</c:f>
              <c:numCache>
                <c:formatCode>General</c:formatCode>
                <c:ptCount val="1"/>
                <c:pt idx="0">
                  <c:v>845</c:v>
                </c:pt>
              </c:numCache>
            </c:numRef>
          </c:val>
          <c:extLst xmlns:c16r2="http://schemas.microsoft.com/office/drawing/2015/06/chart">
            <c:ext xmlns:c15="http://schemas.microsoft.com/office/drawing/2012/chart" uri="{02D57815-91ED-43cb-92C2-25804820EDAC}">
              <c15:datalabelsRange>
                <c15:f>'Egresado Graduado PregradGenero'!$D$58</c15:f>
                <c15:dlblRangeCache>
                  <c:ptCount val="1"/>
                  <c:pt idx="0">
                    <c:v>47,8%</c:v>
                  </c:pt>
                </c15:dlblRangeCache>
              </c15:datalabelsRange>
            </c:ext>
            <c:ext xmlns:c16="http://schemas.microsoft.com/office/drawing/2014/chart" uri="{C3380CC4-5D6E-409C-BE32-E72D297353CC}">
              <c16:uniqueId val="{00000001-0396-425D-98B3-DEF516A48B9D}"/>
            </c:ext>
          </c:extLst>
        </c:ser>
        <c:ser>
          <c:idx val="2"/>
          <c:order val="1"/>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5.6179766996996812E-3"/>
                  <c:y val="0.20618556701030932"/>
                </c:manualLayout>
              </c:layout>
              <c:tx>
                <c:rich>
                  <a:bodyPr/>
                  <a:lstStyle/>
                  <a:p>
                    <a:fld id="{3F8A45F4-219B-4AE5-879A-91B6CDA50A24}" type="CELLRANGE">
                      <a:rPr lang="en-US"/>
                      <a:pPr/>
                      <a:t>[CELLRANGE]</a:t>
                    </a:fld>
                    <a:endParaRPr lang="en-US" baseline="0"/>
                  </a:p>
                  <a:p>
                    <a:fld id="{BD15F0A3-8215-4695-BB47-C8A880C7E8BC}" type="SERIESNAME">
                      <a:rPr lang="en-US"/>
                      <a:pPr/>
                      <a:t>[NOMBRE DE LA SERIE]</a:t>
                    </a:fld>
                    <a:endParaRPr lang="en-US" baseline="0"/>
                  </a:p>
                  <a:p>
                    <a:fld id="{ADBC146E-ECB5-45FF-86A4-400AED668C50}" type="VALUE">
                      <a:rPr lang="en-US"/>
                      <a:pPr/>
                      <a:t>[VALOR]</a:t>
                    </a:fld>
                    <a:endParaRPr lang="es-CO"/>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5-0396-425D-98B3-DEF516A48B9D}"/>
                </c:ext>
              </c:extLst>
            </c:dLbl>
            <c:spPr>
              <a:noFill/>
              <a:ln>
                <a:noFill/>
              </a:ln>
              <a:effectLst/>
            </c:sp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2017</c:v>
                </c:pt>
              </c:strCache>
            </c:strRef>
          </c:cat>
          <c:val>
            <c:numRef>
              <c:f>'Egresado Graduado PregradGenero'!$F$57</c:f>
              <c:numCache>
                <c:formatCode>General</c:formatCode>
                <c:ptCount val="1"/>
                <c:pt idx="0">
                  <c:v>924</c:v>
                </c:pt>
              </c:numCache>
            </c:numRef>
          </c:val>
          <c:extLst xmlns:c16r2="http://schemas.microsoft.com/office/drawing/2015/06/chart">
            <c:ext xmlns:c15="http://schemas.microsoft.com/office/drawing/2012/chart" uri="{02D57815-91ED-43cb-92C2-25804820EDAC}">
              <c15:datalabelsRange>
                <c15:f>'Egresado Graduado PregradGenero'!$F$58</c15:f>
                <c15:dlblRangeCache>
                  <c:ptCount val="1"/>
                  <c:pt idx="0">
                    <c:v>52,2%</c:v>
                  </c:pt>
                </c15:dlblRangeCache>
              </c15:datalabelsRange>
            </c:ext>
            <c:ext xmlns:c16="http://schemas.microsoft.com/office/drawing/2014/chart" uri="{C3380CC4-5D6E-409C-BE32-E72D297353CC}">
              <c16:uniqueId val="{00000003-0396-425D-98B3-DEF516A48B9D}"/>
            </c:ext>
          </c:extLst>
        </c:ser>
        <c:dLbls>
          <c:showLegendKey val="0"/>
          <c:showVal val="1"/>
          <c:showCatName val="0"/>
          <c:showSerName val="0"/>
          <c:showPercent val="0"/>
          <c:showBubbleSize val="0"/>
        </c:dLbls>
        <c:gapWidth val="150"/>
        <c:gapDepth val="90"/>
        <c:shape val="box"/>
        <c:axId val="118982528"/>
        <c:axId val="118984064"/>
        <c:axId val="0"/>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PregradGenero'!$C$6:$G$6</c15:sqref>
                        </c15:formulaRef>
                      </c:ext>
                    </c:extLst>
                    <c:strCache>
                      <c:ptCount val="1"/>
                      <c:pt idx="0">
                        <c:v>EGRESADOS  2017</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2-0396-425D-98B3-DEF516A48B9D}"/>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PregradGenero'!$C$6:$G$6</c15:sqref>
                        </c15:formulaRef>
                      </c:ext>
                    </c:extLst>
                    <c:strCache>
                      <c:ptCount val="1"/>
                      <c:pt idx="0">
                        <c:v>EGRESADOS  2017</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0396-425D-98B3-DEF516A48B9D}"/>
                  </c:ext>
                </c:extLst>
              </c15:ser>
            </c15:filteredBarSeries>
          </c:ext>
        </c:extLst>
      </c:bar3DChart>
      <c:catAx>
        <c:axId val="1189825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984064"/>
        <c:crosses val="autoZero"/>
        <c:auto val="1"/>
        <c:lblAlgn val="ctr"/>
        <c:lblOffset val="100"/>
        <c:noMultiLvlLbl val="0"/>
      </c:catAx>
      <c:valAx>
        <c:axId val="118984064"/>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982528"/>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013FDCA7-BB7F-4A80-9566-01B4B580B1B7}" type="CELLRANGE">
                      <a:rPr lang="es-CO"/>
                      <a:pPr/>
                      <a:t>[CELLRANGE]</a:t>
                    </a:fld>
                    <a:r>
                      <a:rPr lang="es-CO" baseline="0"/>
                      <a:t>
</a:t>
                    </a:r>
                    <a:fld id="{2444EE44-7542-433A-9F06-052798209AE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EBB-4BC7-88A1-17F737EEBE3F}"/>
                </c:ext>
              </c:extLst>
            </c:dLbl>
            <c:dLbl>
              <c:idx val="1"/>
              <c:tx>
                <c:rich>
                  <a:bodyPr/>
                  <a:lstStyle/>
                  <a:p>
                    <a:fld id="{CCC2E2EE-D8CF-468A-9AD6-20D48EAC2F42}" type="CELLRANGE">
                      <a:rPr lang="es-CO"/>
                      <a:pPr/>
                      <a:t>[CELLRANGE]</a:t>
                    </a:fld>
                    <a:r>
                      <a:rPr lang="es-CO" baseline="0"/>
                      <a:t>
</a:t>
                    </a:r>
                    <a:fld id="{E6409A74-6036-4F88-9930-18C62DED2C1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BB-4BC7-88A1-17F737EEBE3F}"/>
                </c:ext>
              </c:extLst>
            </c:dLbl>
            <c:dLbl>
              <c:idx val="2"/>
              <c:tx>
                <c:rich>
                  <a:bodyPr/>
                  <a:lstStyle/>
                  <a:p>
                    <a:fld id="{C31E7DD6-3D94-4797-B294-4D34BAFFB48F}" type="CELLRANGE">
                      <a:rPr lang="es-CO"/>
                      <a:pPr/>
                      <a:t>[CELLRANGE]</a:t>
                    </a:fld>
                    <a:r>
                      <a:rPr lang="es-CO" baseline="0"/>
                      <a:t>
</a:t>
                    </a:r>
                    <a:fld id="{37C21130-277A-4384-B70B-4BC14B3B5FC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BB-4BC7-88A1-17F737EEBE3F}"/>
                </c:ext>
              </c:extLst>
            </c:dLbl>
            <c:dLbl>
              <c:idx val="3"/>
              <c:tx>
                <c:rich>
                  <a:bodyPr/>
                  <a:lstStyle/>
                  <a:p>
                    <a:fld id="{9CB71F2F-B946-4D61-9E3D-073776BD15AB}" type="CELLRANGE">
                      <a:rPr lang="es-CO"/>
                      <a:pPr/>
                      <a:t>[CELLRANGE]</a:t>
                    </a:fld>
                    <a:r>
                      <a:rPr lang="es-CO" baseline="0"/>
                      <a:t>
</a:t>
                    </a:r>
                    <a:fld id="{90577EE8-36FC-43B2-9184-78F1B5A581B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EBB-4BC7-88A1-17F737EEBE3F}"/>
                </c:ext>
              </c:extLst>
            </c:dLbl>
            <c:dLbl>
              <c:idx val="4"/>
              <c:tx>
                <c:rich>
                  <a:bodyPr/>
                  <a:lstStyle/>
                  <a:p>
                    <a:fld id="{87A87004-CE19-448B-9131-FE2F46A383D6}" type="CELLRANGE">
                      <a:rPr lang="es-CO"/>
                      <a:pPr/>
                      <a:t>[CELLRANGE]</a:t>
                    </a:fld>
                    <a:r>
                      <a:rPr lang="es-CO" baseline="0"/>
                      <a:t>
</a:t>
                    </a:r>
                    <a:fld id="{A285D3A0-78B8-4317-AD54-8FA992DC19F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BB-4BC7-88A1-17F737EEBE3F}"/>
                </c:ext>
              </c:extLst>
            </c:dLbl>
            <c:dLbl>
              <c:idx val="5"/>
              <c:tx>
                <c:rich>
                  <a:bodyPr/>
                  <a:lstStyle/>
                  <a:p>
                    <a:fld id="{B04E9984-43D7-4682-A6FA-6345551B3FC3}" type="CELLRANGE">
                      <a:rPr lang="es-CO"/>
                      <a:pPr/>
                      <a:t>[CELLRANGE]</a:t>
                    </a:fld>
                    <a:r>
                      <a:rPr lang="es-CO" baseline="0"/>
                      <a:t>
</a:t>
                    </a:r>
                    <a:fld id="{C9D5540C-FEB3-48D3-8862-5E876D7A595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BB-4BC7-88A1-17F737EEBE3F}"/>
                </c:ext>
              </c:extLst>
            </c:dLbl>
            <c:dLbl>
              <c:idx val="6"/>
              <c:tx>
                <c:rich>
                  <a:bodyPr/>
                  <a:lstStyle/>
                  <a:p>
                    <a:fld id="{4A1F92DE-8388-459B-A677-6C4940520029}" type="CELLRANGE">
                      <a:rPr lang="es-CO"/>
                      <a:pPr/>
                      <a:t>[CELLRANGE]</a:t>
                    </a:fld>
                    <a:r>
                      <a:rPr lang="es-CO" baseline="0"/>
                      <a:t>
</a:t>
                    </a:r>
                    <a:fld id="{73816152-1624-452E-8E44-CE3753BF147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BB-4BC7-88A1-17F737EEBE3F}"/>
                </c:ext>
              </c:extLst>
            </c:dLbl>
            <c:dLbl>
              <c:idx val="7"/>
              <c:tx>
                <c:rich>
                  <a:bodyPr/>
                  <a:lstStyle/>
                  <a:p>
                    <a:fld id="{7AB6E164-F776-4848-BB27-CE7DF488A1AB}" type="CELLRANGE">
                      <a:rPr lang="es-CO"/>
                      <a:pPr/>
                      <a:t>[CELLRANGE]</a:t>
                    </a:fld>
                    <a:r>
                      <a:rPr lang="es-CO" baseline="0"/>
                      <a:t>
</a:t>
                    </a:r>
                    <a:fld id="{D996E089-905A-4579-A809-57D2B63C420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BB-4BC7-88A1-17F737EEBE3F}"/>
                </c:ext>
              </c:extLst>
            </c:dLbl>
            <c:dLbl>
              <c:idx val="8"/>
              <c:tx>
                <c:rich>
                  <a:bodyPr/>
                  <a:lstStyle/>
                  <a:p>
                    <a:fld id="{0C9E3BC7-C684-4013-BF03-1C73B12B761A}" type="CELLRANGE">
                      <a:rPr lang="es-CO"/>
                      <a:pPr/>
                      <a:t>[CELLRANGE]</a:t>
                    </a:fld>
                    <a:r>
                      <a:rPr lang="es-CO" baseline="0"/>
                      <a:t>
</a:t>
                    </a:r>
                    <a:fld id="{7F12EE68-A64E-4645-A041-64C9FC0F078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BB-4BC7-88A1-17F737EEBE3F}"/>
                </c:ext>
              </c:extLst>
            </c:dLbl>
            <c:dLbl>
              <c:idx val="9"/>
              <c:tx>
                <c:rich>
                  <a:bodyPr/>
                  <a:lstStyle/>
                  <a:p>
                    <a:fld id="{ABB4B34B-6D17-4D6B-8283-421C55EFE433}" type="CELLRANGE">
                      <a:rPr lang="es-CO"/>
                      <a:pPr/>
                      <a:t>[CELLRANGE]</a:t>
                    </a:fld>
                    <a:r>
                      <a:rPr lang="es-CO" baseline="0"/>
                      <a:t>
</a:t>
                    </a:r>
                    <a:fld id="{4DDD0189-2BB0-41C9-9B03-41DF7B3C922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BB-4BC7-88A1-17F737EEBE3F}"/>
                </c:ext>
              </c:extLst>
            </c:dLbl>
            <c:dLbl>
              <c:idx val="10"/>
              <c:tx>
                <c:rich>
                  <a:bodyPr/>
                  <a:lstStyle/>
                  <a:p>
                    <a:fld id="{67FD1526-6460-490A-B3E4-80C0A8C7078B}" type="CELLRANGE">
                      <a:rPr lang="es-CO"/>
                      <a:pPr/>
                      <a:t>[CELLRANGE]</a:t>
                    </a:fld>
                    <a:r>
                      <a:rPr lang="es-CO" baseline="0"/>
                      <a:t>
</a:t>
                    </a:r>
                    <a:fld id="{DBA6C697-BA93-48E8-B5AA-DD36F29CC23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BB-4BC7-88A1-17F737EEBE3F}"/>
                </c:ext>
              </c:extLst>
            </c:dLbl>
            <c:dLbl>
              <c:idx val="11"/>
              <c:tx>
                <c:rich>
                  <a:bodyPr/>
                  <a:lstStyle/>
                  <a:p>
                    <a:fld id="{B943BDAA-1B56-45C9-8357-04E3864E1C11}" type="CELLRANGE">
                      <a:rPr lang="es-CO"/>
                      <a:pPr/>
                      <a:t>[CELLRANGE]</a:t>
                    </a:fld>
                    <a:r>
                      <a:rPr lang="es-CO" baseline="0"/>
                      <a:t>
</a:t>
                    </a:r>
                    <a:fld id="{BA4007E5-C30E-4C70-B3E1-03846B4899A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BB-4BC7-88A1-17F737EEBE3F}"/>
                </c:ext>
              </c:extLst>
            </c:dLbl>
            <c:dLbl>
              <c:idx val="12"/>
              <c:tx>
                <c:rich>
                  <a:bodyPr/>
                  <a:lstStyle/>
                  <a:p>
                    <a:fld id="{ACCA2A8A-4043-4659-BE13-BEF6EFA7F98D}" type="CELLRANGE">
                      <a:rPr lang="es-CO"/>
                      <a:pPr/>
                      <a:t>[CELLRANGE]</a:t>
                    </a:fld>
                    <a:r>
                      <a:rPr lang="es-CO" baseline="0"/>
                      <a:t>
</a:t>
                    </a:r>
                    <a:fld id="{AF53163F-CEEC-4BED-B17C-67C96C94FA6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PregradoEdad'!$C$42:$O$42</c:f>
              <c:numCache>
                <c:formatCode>General</c:formatCode>
                <c:ptCount val="13"/>
                <c:pt idx="0">
                  <c:v>2</c:v>
                </c:pt>
                <c:pt idx="1">
                  <c:v>96</c:v>
                </c:pt>
                <c:pt idx="2">
                  <c:v>200</c:v>
                </c:pt>
                <c:pt idx="3">
                  <c:v>269</c:v>
                </c:pt>
                <c:pt idx="4">
                  <c:v>303</c:v>
                </c:pt>
                <c:pt idx="5">
                  <c:v>312</c:v>
                </c:pt>
                <c:pt idx="6">
                  <c:v>243</c:v>
                </c:pt>
                <c:pt idx="7">
                  <c:v>234</c:v>
                </c:pt>
                <c:pt idx="8">
                  <c:v>143</c:v>
                </c:pt>
                <c:pt idx="9">
                  <c:v>113</c:v>
                </c:pt>
                <c:pt idx="10">
                  <c:v>186</c:v>
                </c:pt>
                <c:pt idx="11">
                  <c:v>62</c:v>
                </c:pt>
                <c:pt idx="12">
                  <c:v>92</c:v>
                </c:pt>
              </c:numCache>
            </c:numRef>
          </c:val>
          <c:extLst xmlns:c16r2="http://schemas.microsoft.com/office/drawing/2015/06/chart">
            <c:ext xmlns:c15="http://schemas.microsoft.com/office/drawing/2012/chart" uri="{02D57815-91ED-43cb-92C2-25804820EDAC}">
              <c15:datalabelsRange>
                <c15:f>'A. MatriculaTotal PregradoEdad'!$C$43:$O$43</c15:f>
                <c15:dlblRangeCache>
                  <c:ptCount val="13"/>
                  <c:pt idx="0">
                    <c:v>0%</c:v>
                  </c:pt>
                  <c:pt idx="1">
                    <c:v>4%</c:v>
                  </c:pt>
                  <c:pt idx="2">
                    <c:v>9%</c:v>
                  </c:pt>
                  <c:pt idx="3">
                    <c:v>12%</c:v>
                  </c:pt>
                  <c:pt idx="4">
                    <c:v>13%</c:v>
                  </c:pt>
                  <c:pt idx="5">
                    <c:v>14%</c:v>
                  </c:pt>
                  <c:pt idx="6">
                    <c:v>11%</c:v>
                  </c:pt>
                  <c:pt idx="7">
                    <c:v>10%</c:v>
                  </c:pt>
                  <c:pt idx="8">
                    <c:v>6%</c:v>
                  </c:pt>
                  <c:pt idx="9">
                    <c:v>5%</c:v>
                  </c:pt>
                  <c:pt idx="10">
                    <c:v>8%</c:v>
                  </c:pt>
                  <c:pt idx="11">
                    <c:v>3%</c:v>
                  </c:pt>
                  <c:pt idx="12">
                    <c:v>4%</c:v>
                  </c:pt>
                </c15:dlblRangeCache>
              </c15:datalabelsRange>
            </c:ext>
            <c:ext xmlns:c16="http://schemas.microsoft.com/office/drawing/2014/chart" uri="{C3380CC4-5D6E-409C-BE32-E72D297353CC}">
              <c16:uniqueId val="{0000000D-B43A-4BED-87BF-BAA2D2B46015}"/>
            </c:ext>
          </c:extLst>
        </c:ser>
        <c:ser>
          <c:idx val="1"/>
          <c:order val="1"/>
          <c:tx>
            <c:v>Semestre B</c:v>
          </c:tx>
          <c:spPr>
            <a:solidFill>
              <a:schemeClr val="accent2"/>
            </a:solidFill>
            <a:ln>
              <a:noFill/>
            </a:ln>
            <a:effectLst/>
            <a:sp3d/>
          </c:spPr>
          <c:invertIfNegative val="0"/>
          <c:dLbls>
            <c:dLbl>
              <c:idx val="0"/>
              <c:tx>
                <c:rich>
                  <a:bodyPr/>
                  <a:lstStyle/>
                  <a:p>
                    <a:fld id="{F94D9143-4163-428E-AE1C-C7DDD146D70C}" type="CELLRANGE">
                      <a:rPr lang="es-CO"/>
                      <a:pPr/>
                      <a:t>[CELLRANGE]</a:t>
                    </a:fld>
                    <a:r>
                      <a:rPr lang="es-CO" baseline="0"/>
                      <a:t>
</a:t>
                    </a:r>
                    <a:fld id="{400B2CD8-9AB8-414C-866E-9B90F352AB7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BB-4BC7-88A1-17F737EEBE3F}"/>
                </c:ext>
              </c:extLst>
            </c:dLbl>
            <c:dLbl>
              <c:idx val="1"/>
              <c:tx>
                <c:rich>
                  <a:bodyPr/>
                  <a:lstStyle/>
                  <a:p>
                    <a:fld id="{8E9F1148-7375-4964-9788-6EB482BF3B68}" type="CELLRANGE">
                      <a:rPr lang="es-CO"/>
                      <a:pPr/>
                      <a:t>[CELLRANGE]</a:t>
                    </a:fld>
                    <a:r>
                      <a:rPr lang="es-CO" baseline="0"/>
                      <a:t>
</a:t>
                    </a:r>
                    <a:fld id="{94AB4F60-65FD-4740-9E6A-B634EFF947F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EBB-4BC7-88A1-17F737EEBE3F}"/>
                </c:ext>
              </c:extLst>
            </c:dLbl>
            <c:dLbl>
              <c:idx val="2"/>
              <c:tx>
                <c:rich>
                  <a:bodyPr/>
                  <a:lstStyle/>
                  <a:p>
                    <a:fld id="{B1E25190-7A2C-4F41-9669-5E9FE5DCA245}" type="CELLRANGE">
                      <a:rPr lang="es-CO"/>
                      <a:pPr/>
                      <a:t>[CELLRANGE]</a:t>
                    </a:fld>
                    <a:r>
                      <a:rPr lang="es-CO" baseline="0"/>
                      <a:t>
</a:t>
                    </a:r>
                    <a:fld id="{D5714257-97BE-4A91-BDEF-69461B46235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EBB-4BC7-88A1-17F737EEBE3F}"/>
                </c:ext>
              </c:extLst>
            </c:dLbl>
            <c:dLbl>
              <c:idx val="3"/>
              <c:tx>
                <c:rich>
                  <a:bodyPr/>
                  <a:lstStyle/>
                  <a:p>
                    <a:fld id="{48CF5F81-85CB-4CA5-8B3C-6F5318892D7B}" type="CELLRANGE">
                      <a:rPr lang="es-CO"/>
                      <a:pPr/>
                      <a:t>[CELLRANGE]</a:t>
                    </a:fld>
                    <a:r>
                      <a:rPr lang="es-CO" baseline="0"/>
                      <a:t>
</a:t>
                    </a:r>
                    <a:fld id="{3765DADF-BA3E-49D9-805F-5AB8090284F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EBB-4BC7-88A1-17F737EEBE3F}"/>
                </c:ext>
              </c:extLst>
            </c:dLbl>
            <c:dLbl>
              <c:idx val="4"/>
              <c:tx>
                <c:rich>
                  <a:bodyPr/>
                  <a:lstStyle/>
                  <a:p>
                    <a:fld id="{4E3F28F5-C7EE-4632-97E9-543754CD6B92}" type="CELLRANGE">
                      <a:rPr lang="es-CO"/>
                      <a:pPr/>
                      <a:t>[CELLRANGE]</a:t>
                    </a:fld>
                    <a:r>
                      <a:rPr lang="es-CO" baseline="0"/>
                      <a:t>
</a:t>
                    </a:r>
                    <a:fld id="{DC058455-1976-4B38-AE94-72A6AB8AC01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EBB-4BC7-88A1-17F737EEBE3F}"/>
                </c:ext>
              </c:extLst>
            </c:dLbl>
            <c:dLbl>
              <c:idx val="5"/>
              <c:tx>
                <c:rich>
                  <a:bodyPr/>
                  <a:lstStyle/>
                  <a:p>
                    <a:fld id="{CCDFEA91-39C0-48E3-9748-ECE50E0D2344}" type="CELLRANGE">
                      <a:rPr lang="es-CO"/>
                      <a:pPr/>
                      <a:t>[CELLRANGE]</a:t>
                    </a:fld>
                    <a:r>
                      <a:rPr lang="es-CO" baseline="0"/>
                      <a:t>
</a:t>
                    </a:r>
                    <a:fld id="{561CD081-2BD5-43CE-B6ED-23A2CF63F9A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EBB-4BC7-88A1-17F737EEBE3F}"/>
                </c:ext>
              </c:extLst>
            </c:dLbl>
            <c:dLbl>
              <c:idx val="6"/>
              <c:tx>
                <c:rich>
                  <a:bodyPr/>
                  <a:lstStyle/>
                  <a:p>
                    <a:fld id="{D544CB59-24C7-46FE-9F0F-D22716728D49}" type="CELLRANGE">
                      <a:rPr lang="es-CO"/>
                      <a:pPr/>
                      <a:t>[CELLRANGE]</a:t>
                    </a:fld>
                    <a:r>
                      <a:rPr lang="es-CO" baseline="0"/>
                      <a:t>
</a:t>
                    </a:r>
                    <a:fld id="{7FCFCB5E-7E9C-4465-B711-36001AF7971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EBB-4BC7-88A1-17F737EEBE3F}"/>
                </c:ext>
              </c:extLst>
            </c:dLbl>
            <c:dLbl>
              <c:idx val="7"/>
              <c:tx>
                <c:rich>
                  <a:bodyPr/>
                  <a:lstStyle/>
                  <a:p>
                    <a:fld id="{951ABDFD-1E71-498C-BECE-CE0C4A7FBD10}" type="CELLRANGE">
                      <a:rPr lang="es-CO"/>
                      <a:pPr/>
                      <a:t>[CELLRANGE]</a:t>
                    </a:fld>
                    <a:r>
                      <a:rPr lang="es-CO" baseline="0"/>
                      <a:t>
</a:t>
                    </a:r>
                    <a:fld id="{69A1E12F-EE19-4F2C-A718-959F8B68BE9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EBB-4BC7-88A1-17F737EEBE3F}"/>
                </c:ext>
              </c:extLst>
            </c:dLbl>
            <c:dLbl>
              <c:idx val="8"/>
              <c:tx>
                <c:rich>
                  <a:bodyPr/>
                  <a:lstStyle/>
                  <a:p>
                    <a:fld id="{292EF127-A7FD-4672-98E0-80E043539CCF}" type="CELLRANGE">
                      <a:rPr lang="es-CO"/>
                      <a:pPr/>
                      <a:t>[CELLRANGE]</a:t>
                    </a:fld>
                    <a:r>
                      <a:rPr lang="es-CO" baseline="0"/>
                      <a:t>
</a:t>
                    </a:r>
                    <a:fld id="{A6381E38-B02C-4458-BF92-39CB27754B1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EBB-4BC7-88A1-17F737EEBE3F}"/>
                </c:ext>
              </c:extLst>
            </c:dLbl>
            <c:dLbl>
              <c:idx val="9"/>
              <c:tx>
                <c:rich>
                  <a:bodyPr/>
                  <a:lstStyle/>
                  <a:p>
                    <a:fld id="{92BCD220-2112-4247-852B-116C3B999580}" type="CELLRANGE">
                      <a:rPr lang="es-CO"/>
                      <a:pPr/>
                      <a:t>[CELLRANGE]</a:t>
                    </a:fld>
                    <a:r>
                      <a:rPr lang="es-CO" baseline="0"/>
                      <a:t>
</a:t>
                    </a:r>
                    <a:fld id="{CE70B94D-707A-47CA-894A-E4A8B1E779E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EBB-4BC7-88A1-17F737EEBE3F}"/>
                </c:ext>
              </c:extLst>
            </c:dLbl>
            <c:dLbl>
              <c:idx val="10"/>
              <c:tx>
                <c:rich>
                  <a:bodyPr/>
                  <a:lstStyle/>
                  <a:p>
                    <a:fld id="{B1255F3E-5F33-4F95-AAE7-06800141F5FC}" type="CELLRANGE">
                      <a:rPr lang="es-CO"/>
                      <a:pPr/>
                      <a:t>[CELLRANGE]</a:t>
                    </a:fld>
                    <a:r>
                      <a:rPr lang="es-CO" baseline="0"/>
                      <a:t>
</a:t>
                    </a:r>
                    <a:fld id="{9E797232-776C-4C25-980F-EFE00A6748E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EBB-4BC7-88A1-17F737EEBE3F}"/>
                </c:ext>
              </c:extLst>
            </c:dLbl>
            <c:dLbl>
              <c:idx val="11"/>
              <c:tx>
                <c:rich>
                  <a:bodyPr/>
                  <a:lstStyle/>
                  <a:p>
                    <a:fld id="{642A12FF-9FEB-4277-B5A3-AACBB7242F70}" type="CELLRANGE">
                      <a:rPr lang="es-CO"/>
                      <a:pPr/>
                      <a:t>[CELLRANGE]</a:t>
                    </a:fld>
                    <a:r>
                      <a:rPr lang="es-CO" baseline="0"/>
                      <a:t>
</a:t>
                    </a:r>
                    <a:fld id="{5CEF3939-21A8-463D-9E26-D0DB6B3A3D7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EBB-4BC7-88A1-17F737EEBE3F}"/>
                </c:ext>
              </c:extLst>
            </c:dLbl>
            <c:dLbl>
              <c:idx val="12"/>
              <c:tx>
                <c:rich>
                  <a:bodyPr/>
                  <a:lstStyle/>
                  <a:p>
                    <a:fld id="{CA040570-C516-4B58-87D4-BC308A44C8B8}" type="CELLRANGE">
                      <a:rPr lang="es-CO"/>
                      <a:pPr/>
                      <a:t>[CELLRANGE]</a:t>
                    </a:fld>
                    <a:r>
                      <a:rPr lang="es-CO" baseline="0"/>
                      <a:t>
</a:t>
                    </a:r>
                    <a:fld id="{AF63EA9E-6227-43E0-BE44-B8ADB536044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PregradoEdad'!$C$41:$O$41</c:f>
              <c:numCache>
                <c:formatCode>General</c:formatCode>
                <c:ptCount val="13"/>
                <c:pt idx="0">
                  <c:v>0</c:v>
                </c:pt>
                <c:pt idx="1">
                  <c:v>3</c:v>
                </c:pt>
                <c:pt idx="2">
                  <c:v>145</c:v>
                </c:pt>
                <c:pt idx="3">
                  <c:v>276</c:v>
                </c:pt>
                <c:pt idx="4">
                  <c:v>290</c:v>
                </c:pt>
                <c:pt idx="5">
                  <c:v>308</c:v>
                </c:pt>
                <c:pt idx="6">
                  <c:v>290</c:v>
                </c:pt>
                <c:pt idx="7">
                  <c:v>212</c:v>
                </c:pt>
                <c:pt idx="8">
                  <c:v>192</c:v>
                </c:pt>
                <c:pt idx="9">
                  <c:v>117</c:v>
                </c:pt>
                <c:pt idx="10">
                  <c:v>229</c:v>
                </c:pt>
                <c:pt idx="11">
                  <c:v>61</c:v>
                </c:pt>
                <c:pt idx="12">
                  <c:v>88</c:v>
                </c:pt>
              </c:numCache>
            </c:numRef>
          </c:val>
          <c:extLst xmlns:c16r2="http://schemas.microsoft.com/office/drawing/2015/06/chart">
            <c:ext xmlns:c15="http://schemas.microsoft.com/office/drawing/2012/chart" uri="{02D57815-91ED-43cb-92C2-25804820EDAC}">
              <c15:datalabelsRange>
                <c15:f>'B. MatriculaTotal PregradoEdad'!$C$42:$O$42</c15:f>
                <c15:dlblRangeCache>
                  <c:ptCount val="13"/>
                  <c:pt idx="0">
                    <c:v>0%</c:v>
                  </c:pt>
                  <c:pt idx="1">
                    <c:v>0%</c:v>
                  </c:pt>
                  <c:pt idx="2">
                    <c:v>7%</c:v>
                  </c:pt>
                  <c:pt idx="3">
                    <c:v>12%</c:v>
                  </c:pt>
                  <c:pt idx="4">
                    <c:v>13%</c:v>
                  </c:pt>
                  <c:pt idx="5">
                    <c:v>14%</c:v>
                  </c:pt>
                  <c:pt idx="6">
                    <c:v>13%</c:v>
                  </c:pt>
                  <c:pt idx="7">
                    <c:v>10%</c:v>
                  </c:pt>
                  <c:pt idx="8">
                    <c:v>9%</c:v>
                  </c:pt>
                  <c:pt idx="9">
                    <c:v>5%</c:v>
                  </c:pt>
                  <c:pt idx="10">
                    <c:v>10%</c:v>
                  </c:pt>
                  <c:pt idx="11">
                    <c:v>3%</c:v>
                  </c:pt>
                  <c:pt idx="12">
                    <c:v>4%</c:v>
                  </c:pt>
                </c15:dlblRangeCache>
              </c15:datalabelsRange>
            </c:ext>
            <c:ext xmlns:c16="http://schemas.microsoft.com/office/drawing/2014/chart" uri="{C3380CC4-5D6E-409C-BE32-E72D297353CC}">
              <c16:uniqueId val="{0000001B-B43A-4BED-87BF-BAA2D2B46015}"/>
            </c:ext>
          </c:extLst>
        </c:ser>
        <c:dLbls>
          <c:showLegendKey val="0"/>
          <c:showVal val="1"/>
          <c:showCatName val="0"/>
          <c:showSerName val="0"/>
          <c:showPercent val="0"/>
          <c:showBubbleSize val="0"/>
        </c:dLbls>
        <c:gapWidth val="20"/>
        <c:shape val="box"/>
        <c:axId val="129442560"/>
        <c:axId val="129444096"/>
        <c:axId val="0"/>
      </c:bar3DChart>
      <c:catAx>
        <c:axId val="129442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9444096"/>
        <c:crosses val="autoZero"/>
        <c:auto val="1"/>
        <c:lblAlgn val="ctr"/>
        <c:lblOffset val="100"/>
        <c:tickLblSkip val="1"/>
        <c:noMultiLvlLbl val="0"/>
      </c:catAx>
      <c:valAx>
        <c:axId val="1294440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44256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rgbClr val="92D050"/>
            </a:solidFill>
            <a:ln>
              <a:noFill/>
            </a:ln>
            <a:effectLst/>
            <a:sp3d/>
          </c:spPr>
          <c:invertIfNegative val="0"/>
          <c:dLbls>
            <c:dLbl>
              <c:idx val="0"/>
              <c:tx>
                <c:rich>
                  <a:bodyPr/>
                  <a:lstStyle/>
                  <a:p>
                    <a:fld id="{F43F9237-5DFC-4EC1-B4BC-54DCC6BC7682}" type="CELLRANGE">
                      <a:rPr lang="es-CO"/>
                      <a:pPr/>
                      <a:t>[CELLRANGE]</a:t>
                    </a:fld>
                    <a:r>
                      <a:rPr lang="es-CO" baseline="0"/>
                      <a:t>
</a:t>
                    </a:r>
                    <a:fld id="{D5A7C1D3-5BA0-4211-BEB9-07A656A2B63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984-4B43-9096-7022FBDE234E}"/>
                </c:ext>
              </c:extLst>
            </c:dLbl>
            <c:dLbl>
              <c:idx val="1"/>
              <c:tx>
                <c:rich>
                  <a:bodyPr/>
                  <a:lstStyle/>
                  <a:p>
                    <a:fld id="{B2236970-D05F-412A-BB75-2C872EAFE0CD}" type="CELLRANGE">
                      <a:rPr lang="es-CO"/>
                      <a:pPr/>
                      <a:t>[CELLRANGE]</a:t>
                    </a:fld>
                    <a:r>
                      <a:rPr lang="es-CO" baseline="0"/>
                      <a:t>
</a:t>
                    </a:r>
                    <a:fld id="{508B8FD3-9822-458E-A022-B998E03791E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84-4B43-9096-7022FBDE234E}"/>
                </c:ext>
              </c:extLst>
            </c:dLbl>
            <c:dLbl>
              <c:idx val="2"/>
              <c:tx>
                <c:rich>
                  <a:bodyPr/>
                  <a:lstStyle/>
                  <a:p>
                    <a:fld id="{3D05DE2F-8C8B-4EEE-ADFC-D405A24ACC01}" type="CELLRANGE">
                      <a:rPr lang="es-CO"/>
                      <a:pPr/>
                      <a:t>[CELLRANGE]</a:t>
                    </a:fld>
                    <a:r>
                      <a:rPr lang="es-CO" baseline="0"/>
                      <a:t>
</a:t>
                    </a:r>
                    <a:fld id="{B5061251-D539-4EF3-81A3-E8D999F3F01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84-4B43-9096-7022FBDE234E}"/>
                </c:ext>
              </c:extLst>
            </c:dLbl>
            <c:dLbl>
              <c:idx val="3"/>
              <c:tx>
                <c:rich>
                  <a:bodyPr/>
                  <a:lstStyle/>
                  <a:p>
                    <a:fld id="{7E2F3A8C-A0FF-45F1-AC58-04DE87271D5F}" type="CELLRANGE">
                      <a:rPr lang="es-CO"/>
                      <a:pPr/>
                      <a:t>[CELLRANGE]</a:t>
                    </a:fld>
                    <a:r>
                      <a:rPr lang="es-CO" baseline="0"/>
                      <a:t>
</a:t>
                    </a:r>
                    <a:fld id="{E2ACCC21-93DB-4BC0-835D-D7A8939C3E6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84-4B43-9096-7022FBDE234E}"/>
                </c:ext>
              </c:extLst>
            </c:dLbl>
            <c:dLbl>
              <c:idx val="4"/>
              <c:tx>
                <c:rich>
                  <a:bodyPr/>
                  <a:lstStyle/>
                  <a:p>
                    <a:fld id="{D9BFF7CF-B977-4DAC-BBE2-6405A82E3569}" type="CELLRANGE">
                      <a:rPr lang="es-CO"/>
                      <a:pPr/>
                      <a:t>[CELLRANGE]</a:t>
                    </a:fld>
                    <a:r>
                      <a:rPr lang="es-CO" baseline="0"/>
                      <a:t>
</a:t>
                    </a:r>
                    <a:fld id="{F3520D19-EAEA-4BD4-ACB7-6A5377D157E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84-4B43-9096-7022FBDE234E}"/>
                </c:ext>
              </c:extLst>
            </c:dLbl>
            <c:dLbl>
              <c:idx val="5"/>
              <c:tx>
                <c:rich>
                  <a:bodyPr/>
                  <a:lstStyle/>
                  <a:p>
                    <a:fld id="{FED34F54-CEA5-4D42-8690-F202B3B634C5}" type="CELLRANGE">
                      <a:rPr lang="es-CO"/>
                      <a:pPr/>
                      <a:t>[CELLRANGE]</a:t>
                    </a:fld>
                    <a:r>
                      <a:rPr lang="es-CO" baseline="0"/>
                      <a:t>
</a:t>
                    </a:r>
                    <a:fld id="{666D0492-4D1B-453C-888F-C2D3F70F23F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84-4B43-9096-7022FBDE234E}"/>
                </c:ext>
              </c:extLst>
            </c:dLbl>
            <c:dLbl>
              <c:idx val="6"/>
              <c:tx>
                <c:rich>
                  <a:bodyPr/>
                  <a:lstStyle/>
                  <a:p>
                    <a:fld id="{66EE0AAC-2F2A-4E3E-B3A9-B7B6DA997E6B}" type="CELLRANGE">
                      <a:rPr lang="es-CO"/>
                      <a:pPr/>
                      <a:t>[CELLRANGE]</a:t>
                    </a:fld>
                    <a:r>
                      <a:rPr lang="es-CO" baseline="0"/>
                      <a:t>
</a:t>
                    </a:r>
                    <a:fld id="{968A62D4-809E-4463-9290-4690F1D1A4D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84-4B43-9096-7022FBDE234E}"/>
                </c:ext>
              </c:extLst>
            </c:dLbl>
            <c:dLbl>
              <c:idx val="7"/>
              <c:tx>
                <c:rich>
                  <a:bodyPr/>
                  <a:lstStyle/>
                  <a:p>
                    <a:fld id="{255B523E-B25E-4F59-9F1D-AE2030C1FF57}" type="CELLRANGE">
                      <a:rPr lang="es-CO"/>
                      <a:pPr/>
                      <a:t>[CELLRANGE]</a:t>
                    </a:fld>
                    <a:r>
                      <a:rPr lang="es-CO" baseline="0"/>
                      <a:t>
</a:t>
                    </a:r>
                    <a:fld id="{62D89452-AD59-426B-9461-9D46EBC313E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84-4B43-9096-7022FBDE234E}"/>
                </c:ext>
              </c:extLst>
            </c:dLbl>
            <c:dLbl>
              <c:idx val="8"/>
              <c:tx>
                <c:rich>
                  <a:bodyPr/>
                  <a:lstStyle/>
                  <a:p>
                    <a:fld id="{8D1DDE46-89F9-4095-BE45-0AE433FB706B}" type="CELLRANGE">
                      <a:rPr lang="es-CO"/>
                      <a:pPr/>
                      <a:t>[CELLRANGE]</a:t>
                    </a:fld>
                    <a:r>
                      <a:rPr lang="es-CO" baseline="0"/>
                      <a:t>
</a:t>
                    </a:r>
                    <a:fld id="{A82898F3-9177-454C-80DA-B2629926444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84-4B43-9096-7022FBDE234E}"/>
                </c:ext>
              </c:extLst>
            </c:dLbl>
            <c:dLbl>
              <c:idx val="9"/>
              <c:tx>
                <c:rich>
                  <a:bodyPr/>
                  <a:lstStyle/>
                  <a:p>
                    <a:fld id="{CA4DC2E8-8898-4BEF-A95D-CC08670C4170}" type="CELLRANGE">
                      <a:rPr lang="es-CO"/>
                      <a:pPr/>
                      <a:t>[CELLRANGE]</a:t>
                    </a:fld>
                    <a:r>
                      <a:rPr lang="es-CO" baseline="0"/>
                      <a:t>
</a:t>
                    </a:r>
                    <a:fld id="{A2BCD524-5206-40FE-A35F-7FE0E1DC2B2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84-4B43-9096-7022FBDE234E}"/>
                </c:ext>
              </c:extLst>
            </c:dLbl>
            <c:dLbl>
              <c:idx val="10"/>
              <c:tx>
                <c:rich>
                  <a:bodyPr/>
                  <a:lstStyle/>
                  <a:p>
                    <a:fld id="{CA793C2C-7F83-4171-B3E6-74FBED6DD02B}" type="CELLRANGE">
                      <a:rPr lang="es-CO"/>
                      <a:pPr/>
                      <a:t>[CELLRANGE]</a:t>
                    </a:fld>
                    <a:r>
                      <a:rPr lang="es-CO" baseline="0"/>
                      <a:t>
</a:t>
                    </a:r>
                    <a:fld id="{A984C764-1790-4662-9DD4-9F11606FE6A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84-4B43-9096-7022FBDE234E}"/>
                </c:ext>
              </c:extLst>
            </c:dLbl>
            <c:dLbl>
              <c:idx val="11"/>
              <c:tx>
                <c:rich>
                  <a:bodyPr/>
                  <a:lstStyle/>
                  <a:p>
                    <a:fld id="{177D85F5-AB8D-4DCB-A752-F03D12DC9A34}" type="CELLRANGE">
                      <a:rPr lang="es-CO"/>
                      <a:pPr/>
                      <a:t>[CELLRANGE]</a:t>
                    </a:fld>
                    <a:r>
                      <a:rPr lang="es-CO" baseline="0"/>
                      <a:t>
</a:t>
                    </a:r>
                    <a:fld id="{0F8ABB52-5EEF-4069-8847-53E3EE3E8BF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84-4B43-9096-7022FBDE234E}"/>
                </c:ext>
              </c:extLst>
            </c:dLbl>
            <c:dLbl>
              <c:idx val="12"/>
              <c:tx>
                <c:rich>
                  <a:bodyPr/>
                  <a:lstStyle/>
                  <a:p>
                    <a:fld id="{DB7E1AAB-3E92-490B-BC12-AE7881EC6F37}" type="CELLRANGE">
                      <a:rPr lang="es-CO"/>
                      <a:pPr/>
                      <a:t>[CELLRANGE]</a:t>
                    </a:fld>
                    <a:r>
                      <a:rPr lang="es-CO" baseline="0"/>
                      <a:t>
</a:t>
                    </a:r>
                    <a:fld id="{3529AE91-4C4D-4233-A697-B750183A2B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PregradoEdad'!$C$56:$O$56</c:f>
              <c:numCache>
                <c:formatCode>General</c:formatCode>
                <c:ptCount val="13"/>
                <c:pt idx="0">
                  <c:v>1</c:v>
                </c:pt>
                <c:pt idx="1">
                  <c:v>50</c:v>
                </c:pt>
                <c:pt idx="2">
                  <c:v>110</c:v>
                </c:pt>
                <c:pt idx="3">
                  <c:v>149</c:v>
                </c:pt>
                <c:pt idx="4">
                  <c:v>129</c:v>
                </c:pt>
                <c:pt idx="5">
                  <c:v>105</c:v>
                </c:pt>
                <c:pt idx="6">
                  <c:v>82</c:v>
                </c:pt>
                <c:pt idx="7">
                  <c:v>73</c:v>
                </c:pt>
                <c:pt idx="8">
                  <c:v>53</c:v>
                </c:pt>
                <c:pt idx="9">
                  <c:v>29</c:v>
                </c:pt>
                <c:pt idx="10">
                  <c:v>51</c:v>
                </c:pt>
                <c:pt idx="11">
                  <c:v>13</c:v>
                </c:pt>
                <c:pt idx="12">
                  <c:v>20</c:v>
                </c:pt>
              </c:numCache>
            </c:numRef>
          </c:val>
          <c:extLst xmlns:c16r2="http://schemas.microsoft.com/office/drawing/2015/06/chart">
            <c:ext xmlns:c15="http://schemas.microsoft.com/office/drawing/2012/chart" uri="{02D57815-91ED-43cb-92C2-25804820EDAC}">
              <c15:datalabelsRange>
                <c15:f>'A. MatriculaTotal PregradoEdad'!$C$57:$O$57</c15:f>
                <c15:dlblRangeCache>
                  <c:ptCount val="13"/>
                  <c:pt idx="0">
                    <c:v>0%</c:v>
                  </c:pt>
                  <c:pt idx="1">
                    <c:v>6%</c:v>
                  </c:pt>
                  <c:pt idx="2">
                    <c:v>13%</c:v>
                  </c:pt>
                  <c:pt idx="3">
                    <c:v>17%</c:v>
                  </c:pt>
                  <c:pt idx="4">
                    <c:v>15%</c:v>
                  </c:pt>
                  <c:pt idx="5">
                    <c:v>12%</c:v>
                  </c:pt>
                  <c:pt idx="6">
                    <c:v>9%</c:v>
                  </c:pt>
                  <c:pt idx="7">
                    <c:v>8%</c:v>
                  </c:pt>
                  <c:pt idx="8">
                    <c:v>6%</c:v>
                  </c:pt>
                  <c:pt idx="9">
                    <c:v>3%</c:v>
                  </c:pt>
                  <c:pt idx="10">
                    <c:v>6%</c:v>
                  </c:pt>
                  <c:pt idx="11">
                    <c:v>2%</c:v>
                  </c:pt>
                  <c:pt idx="12">
                    <c:v>2%</c:v>
                  </c:pt>
                </c15:dlblRangeCache>
              </c15:datalabelsRange>
            </c:ext>
            <c:ext xmlns:c16="http://schemas.microsoft.com/office/drawing/2014/chart" uri="{C3380CC4-5D6E-409C-BE32-E72D297353CC}">
              <c16:uniqueId val="{0000000D-CE52-449F-BBFD-426B9461B3EE}"/>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EC69677A-5FB3-4573-B5D4-F97500090BAB}" type="CELLRANGE">
                      <a:rPr lang="es-CO"/>
                      <a:pPr/>
                      <a:t>[CELLRANGE]</a:t>
                    </a:fld>
                    <a:r>
                      <a:rPr lang="es-CO" baseline="0"/>
                      <a:t>
</a:t>
                    </a:r>
                    <a:fld id="{DA57C67D-1F1E-4B27-868A-C441CB4A08C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84-4B43-9096-7022FBDE234E}"/>
                </c:ext>
              </c:extLst>
            </c:dLbl>
            <c:dLbl>
              <c:idx val="1"/>
              <c:tx>
                <c:rich>
                  <a:bodyPr/>
                  <a:lstStyle/>
                  <a:p>
                    <a:fld id="{DFDF9F9E-BE2D-4642-ACFC-C5D420A4E8F0}" type="CELLRANGE">
                      <a:rPr lang="es-CO"/>
                      <a:pPr/>
                      <a:t>[CELLRANGE]</a:t>
                    </a:fld>
                    <a:r>
                      <a:rPr lang="es-CO" baseline="0"/>
                      <a:t>
</a:t>
                    </a:r>
                    <a:fld id="{BB37F3D8-F832-4260-A2A1-8CDC9AB419B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84-4B43-9096-7022FBDE234E}"/>
                </c:ext>
              </c:extLst>
            </c:dLbl>
            <c:dLbl>
              <c:idx val="2"/>
              <c:tx>
                <c:rich>
                  <a:bodyPr/>
                  <a:lstStyle/>
                  <a:p>
                    <a:fld id="{EF8F70E4-9416-4D3F-B195-8530D763B734}" type="CELLRANGE">
                      <a:rPr lang="es-CO"/>
                      <a:pPr/>
                      <a:t>[CELLRANGE]</a:t>
                    </a:fld>
                    <a:r>
                      <a:rPr lang="es-CO" baseline="0"/>
                      <a:t>
</a:t>
                    </a:r>
                    <a:fld id="{E9FD1CA9-A201-4347-91D8-DBDA0903162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84-4B43-9096-7022FBDE234E}"/>
                </c:ext>
              </c:extLst>
            </c:dLbl>
            <c:dLbl>
              <c:idx val="3"/>
              <c:tx>
                <c:rich>
                  <a:bodyPr/>
                  <a:lstStyle/>
                  <a:p>
                    <a:fld id="{0A3F4D9B-15CC-4FAB-BA9C-9034546548AD}" type="CELLRANGE">
                      <a:rPr lang="es-CO"/>
                      <a:pPr/>
                      <a:t>[CELLRANGE]</a:t>
                    </a:fld>
                    <a:r>
                      <a:rPr lang="es-CO" baseline="0"/>
                      <a:t>
</a:t>
                    </a:r>
                    <a:fld id="{FA6A05FA-205B-447C-AF2B-9618735391D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84-4B43-9096-7022FBDE234E}"/>
                </c:ext>
              </c:extLst>
            </c:dLbl>
            <c:dLbl>
              <c:idx val="4"/>
              <c:tx>
                <c:rich>
                  <a:bodyPr/>
                  <a:lstStyle/>
                  <a:p>
                    <a:fld id="{C4C2B7F3-350C-412A-B39A-FB817B6E2BEA}" type="CELLRANGE">
                      <a:rPr lang="es-CO"/>
                      <a:pPr/>
                      <a:t>[CELLRANGE]</a:t>
                    </a:fld>
                    <a:r>
                      <a:rPr lang="es-CO" baseline="0"/>
                      <a:t>
</a:t>
                    </a:r>
                    <a:fld id="{F904CFC3-2F39-46A7-A0E1-E04B31380E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84-4B43-9096-7022FBDE234E}"/>
                </c:ext>
              </c:extLst>
            </c:dLbl>
            <c:dLbl>
              <c:idx val="5"/>
              <c:tx>
                <c:rich>
                  <a:bodyPr/>
                  <a:lstStyle/>
                  <a:p>
                    <a:fld id="{7B6D04A0-C014-417A-B8D5-414F9CF9C5A7}" type="CELLRANGE">
                      <a:rPr lang="es-CO"/>
                      <a:pPr/>
                      <a:t>[CELLRANGE]</a:t>
                    </a:fld>
                    <a:r>
                      <a:rPr lang="es-CO" baseline="0"/>
                      <a:t>
</a:t>
                    </a:r>
                    <a:fld id="{0C91B262-E340-434E-9CBE-7C2DD143B4A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84-4B43-9096-7022FBDE234E}"/>
                </c:ext>
              </c:extLst>
            </c:dLbl>
            <c:dLbl>
              <c:idx val="6"/>
              <c:tx>
                <c:rich>
                  <a:bodyPr/>
                  <a:lstStyle/>
                  <a:p>
                    <a:fld id="{55AE5FB0-9C5B-43AF-AAF8-62D3DB2DA0FD}" type="CELLRANGE">
                      <a:rPr lang="es-CO"/>
                      <a:pPr/>
                      <a:t>[CELLRANGE]</a:t>
                    </a:fld>
                    <a:r>
                      <a:rPr lang="es-CO" baseline="0"/>
                      <a:t>
</a:t>
                    </a:r>
                    <a:fld id="{50CBFC06-D338-4D6F-9313-316D567FBEC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84-4B43-9096-7022FBDE234E}"/>
                </c:ext>
              </c:extLst>
            </c:dLbl>
            <c:dLbl>
              <c:idx val="7"/>
              <c:tx>
                <c:rich>
                  <a:bodyPr/>
                  <a:lstStyle/>
                  <a:p>
                    <a:fld id="{3F46C64F-F763-4829-9C4D-8F806F86F7B6}" type="CELLRANGE">
                      <a:rPr lang="es-CO"/>
                      <a:pPr/>
                      <a:t>[CELLRANGE]</a:t>
                    </a:fld>
                    <a:r>
                      <a:rPr lang="es-CO" baseline="0"/>
                      <a:t>
</a:t>
                    </a:r>
                    <a:fld id="{D611AF5C-FB83-4480-8282-8A33C3E3B57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84-4B43-9096-7022FBDE234E}"/>
                </c:ext>
              </c:extLst>
            </c:dLbl>
            <c:dLbl>
              <c:idx val="8"/>
              <c:tx>
                <c:rich>
                  <a:bodyPr/>
                  <a:lstStyle/>
                  <a:p>
                    <a:fld id="{BC939D6C-1A3F-4CC8-93C6-80AA975EA98F}" type="CELLRANGE">
                      <a:rPr lang="es-CO"/>
                      <a:pPr/>
                      <a:t>[CELLRANGE]</a:t>
                    </a:fld>
                    <a:r>
                      <a:rPr lang="es-CO" baseline="0"/>
                      <a:t>
</a:t>
                    </a:r>
                    <a:fld id="{38EEEAA6-76A0-4F8B-9B3A-F6390F69751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84-4B43-9096-7022FBDE234E}"/>
                </c:ext>
              </c:extLst>
            </c:dLbl>
            <c:dLbl>
              <c:idx val="9"/>
              <c:tx>
                <c:rich>
                  <a:bodyPr/>
                  <a:lstStyle/>
                  <a:p>
                    <a:fld id="{3222D74D-A018-4303-8A8F-F206D6F87B03}" type="CELLRANGE">
                      <a:rPr lang="es-CO"/>
                      <a:pPr/>
                      <a:t>[CELLRANGE]</a:t>
                    </a:fld>
                    <a:r>
                      <a:rPr lang="es-CO" baseline="0"/>
                      <a:t>
</a:t>
                    </a:r>
                    <a:fld id="{02907A2E-4385-4320-B771-A16E54D3565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84-4B43-9096-7022FBDE234E}"/>
                </c:ext>
              </c:extLst>
            </c:dLbl>
            <c:dLbl>
              <c:idx val="10"/>
              <c:tx>
                <c:rich>
                  <a:bodyPr/>
                  <a:lstStyle/>
                  <a:p>
                    <a:fld id="{22C957B7-7923-4283-A644-E7FD8CE69295}" type="CELLRANGE">
                      <a:rPr lang="es-CO"/>
                      <a:pPr/>
                      <a:t>[CELLRANGE]</a:t>
                    </a:fld>
                    <a:r>
                      <a:rPr lang="es-CO" baseline="0"/>
                      <a:t>
</a:t>
                    </a:r>
                    <a:fld id="{6E1A072A-FF39-4AFA-B260-4B5E44533B0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84-4B43-9096-7022FBDE234E}"/>
                </c:ext>
              </c:extLst>
            </c:dLbl>
            <c:dLbl>
              <c:idx val="11"/>
              <c:tx>
                <c:rich>
                  <a:bodyPr/>
                  <a:lstStyle/>
                  <a:p>
                    <a:fld id="{3F4C759F-008F-47C4-96FB-3096EFC3A418}" type="CELLRANGE">
                      <a:rPr lang="es-CO"/>
                      <a:pPr/>
                      <a:t>[CELLRANGE]</a:t>
                    </a:fld>
                    <a:r>
                      <a:rPr lang="es-CO" baseline="0"/>
                      <a:t>
</a:t>
                    </a:r>
                    <a:fld id="{1C7B0CD6-D05D-487A-A8EA-65592A919D9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84-4B43-9096-7022FBDE234E}"/>
                </c:ext>
              </c:extLst>
            </c:dLbl>
            <c:dLbl>
              <c:idx val="12"/>
              <c:tx>
                <c:rich>
                  <a:bodyPr/>
                  <a:lstStyle/>
                  <a:p>
                    <a:fld id="{FCC3638D-4EB7-4F37-869D-25F11E0956D3}" type="CELLRANGE">
                      <a:rPr lang="es-CO"/>
                      <a:pPr/>
                      <a:t>[CELLRANGE]</a:t>
                    </a:fld>
                    <a:r>
                      <a:rPr lang="es-CO" baseline="0"/>
                      <a:t>
</a:t>
                    </a:r>
                    <a:fld id="{64D610BE-4C6B-4BE9-AD03-FAF0BE2EBCA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PregradoEdad'!$C$54:$O$54</c:f>
              <c:numCache>
                <c:formatCode>General</c:formatCode>
                <c:ptCount val="13"/>
                <c:pt idx="0">
                  <c:v>0</c:v>
                </c:pt>
                <c:pt idx="1">
                  <c:v>2</c:v>
                </c:pt>
                <c:pt idx="2">
                  <c:v>62</c:v>
                </c:pt>
                <c:pt idx="3">
                  <c:v>119</c:v>
                </c:pt>
                <c:pt idx="4">
                  <c:v>146</c:v>
                </c:pt>
                <c:pt idx="5">
                  <c:v>128</c:v>
                </c:pt>
                <c:pt idx="6">
                  <c:v>103</c:v>
                </c:pt>
                <c:pt idx="7">
                  <c:v>73</c:v>
                </c:pt>
                <c:pt idx="8">
                  <c:v>58</c:v>
                </c:pt>
                <c:pt idx="9">
                  <c:v>45</c:v>
                </c:pt>
                <c:pt idx="10">
                  <c:v>66</c:v>
                </c:pt>
                <c:pt idx="11">
                  <c:v>16</c:v>
                </c:pt>
                <c:pt idx="12">
                  <c:v>20</c:v>
                </c:pt>
              </c:numCache>
            </c:numRef>
          </c:val>
          <c:extLst xmlns:c16r2="http://schemas.microsoft.com/office/drawing/2015/06/chart">
            <c:ext xmlns:c15="http://schemas.microsoft.com/office/drawing/2012/chart" uri="{02D57815-91ED-43cb-92C2-25804820EDAC}">
              <c15:datalabelsRange>
                <c15:f>'B. MatriculaTotal PregradoEdad'!$C$55:$O$55</c15:f>
                <c15:dlblRangeCache>
                  <c:ptCount val="13"/>
                  <c:pt idx="0">
                    <c:v>0%</c:v>
                  </c:pt>
                  <c:pt idx="1">
                    <c:v>0%</c:v>
                  </c:pt>
                  <c:pt idx="2">
                    <c:v>7%</c:v>
                  </c:pt>
                  <c:pt idx="3">
                    <c:v>14%</c:v>
                  </c:pt>
                  <c:pt idx="4">
                    <c:v>17%</c:v>
                  </c:pt>
                  <c:pt idx="5">
                    <c:v>15%</c:v>
                  </c:pt>
                  <c:pt idx="6">
                    <c:v>12%</c:v>
                  </c:pt>
                  <c:pt idx="7">
                    <c:v>9%</c:v>
                  </c:pt>
                  <c:pt idx="8">
                    <c:v>7%</c:v>
                  </c:pt>
                  <c:pt idx="9">
                    <c:v>5%</c:v>
                  </c:pt>
                  <c:pt idx="10">
                    <c:v>8%</c:v>
                  </c:pt>
                  <c:pt idx="11">
                    <c:v>2%</c:v>
                  </c:pt>
                  <c:pt idx="12">
                    <c:v>2%</c:v>
                  </c:pt>
                </c15:dlblRangeCache>
              </c15:datalabelsRange>
            </c:ext>
            <c:ext xmlns:c16="http://schemas.microsoft.com/office/drawing/2014/chart" uri="{C3380CC4-5D6E-409C-BE32-E72D297353CC}">
              <c16:uniqueId val="{0000001B-CE52-449F-BBFD-426B9461B3EE}"/>
            </c:ext>
          </c:extLst>
        </c:ser>
        <c:dLbls>
          <c:showLegendKey val="0"/>
          <c:showVal val="1"/>
          <c:showCatName val="0"/>
          <c:showSerName val="0"/>
          <c:showPercent val="0"/>
          <c:showBubbleSize val="0"/>
        </c:dLbls>
        <c:gapWidth val="20"/>
        <c:shape val="box"/>
        <c:axId val="129198336"/>
        <c:axId val="129081344"/>
        <c:axId val="0"/>
      </c:bar3DChart>
      <c:catAx>
        <c:axId val="129198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9081344"/>
        <c:crosses val="autoZero"/>
        <c:auto val="1"/>
        <c:lblAlgn val="ctr"/>
        <c:lblOffset val="100"/>
        <c:tickLblSkip val="1"/>
        <c:noMultiLvlLbl val="0"/>
      </c:catAx>
      <c:valAx>
        <c:axId val="1290813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19833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bg2">
                <a:lumMod val="75000"/>
              </a:schemeClr>
            </a:solidFill>
            <a:ln>
              <a:noFill/>
            </a:ln>
            <a:effectLst/>
            <a:sp3d/>
          </c:spPr>
          <c:invertIfNegative val="0"/>
          <c:dLbls>
            <c:dLbl>
              <c:idx val="0"/>
              <c:tx>
                <c:rich>
                  <a:bodyPr/>
                  <a:lstStyle/>
                  <a:p>
                    <a:fld id="{62937311-7846-44DE-80C0-009BAC494A27}" type="CELLRANGE">
                      <a:rPr lang="es-CO"/>
                      <a:pPr/>
                      <a:t>[CELLRANGE]</a:t>
                    </a:fld>
                    <a:r>
                      <a:rPr lang="es-CO" baseline="0"/>
                      <a:t>
</a:t>
                    </a:r>
                    <a:fld id="{5E35C649-1748-4B4C-9E14-026B2AA2471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44E-4C22-98EC-30836DA890D7}"/>
                </c:ext>
              </c:extLst>
            </c:dLbl>
            <c:dLbl>
              <c:idx val="1"/>
              <c:tx>
                <c:rich>
                  <a:bodyPr/>
                  <a:lstStyle/>
                  <a:p>
                    <a:fld id="{05DF4855-92FF-445B-A466-857D300DEACC}" type="CELLRANGE">
                      <a:rPr lang="es-CO"/>
                      <a:pPr/>
                      <a:t>[CELLRANGE]</a:t>
                    </a:fld>
                    <a:r>
                      <a:rPr lang="es-CO" baseline="0"/>
                      <a:t>
</a:t>
                    </a:r>
                    <a:fld id="{A593C07C-5A53-4CFB-9EF7-DF1C835AB0B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44E-4C22-98EC-30836DA890D7}"/>
                </c:ext>
              </c:extLst>
            </c:dLbl>
            <c:dLbl>
              <c:idx val="2"/>
              <c:tx>
                <c:rich>
                  <a:bodyPr/>
                  <a:lstStyle/>
                  <a:p>
                    <a:fld id="{B3C4EF03-5051-4000-991E-3FBAE6CD3904}" type="CELLRANGE">
                      <a:rPr lang="es-CO"/>
                      <a:pPr/>
                      <a:t>[CELLRANGE]</a:t>
                    </a:fld>
                    <a:r>
                      <a:rPr lang="es-CO" baseline="0"/>
                      <a:t>
</a:t>
                    </a:r>
                    <a:fld id="{AF865CBB-02C5-4565-B1B3-416AD0745BB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4E-4C22-98EC-30836DA890D7}"/>
                </c:ext>
              </c:extLst>
            </c:dLbl>
            <c:dLbl>
              <c:idx val="3"/>
              <c:tx>
                <c:rich>
                  <a:bodyPr/>
                  <a:lstStyle/>
                  <a:p>
                    <a:fld id="{033AEAE1-70A8-4368-AECF-3E43AA063F22}" type="CELLRANGE">
                      <a:rPr lang="es-CO"/>
                      <a:pPr/>
                      <a:t>[CELLRANGE]</a:t>
                    </a:fld>
                    <a:r>
                      <a:rPr lang="es-CO" baseline="0"/>
                      <a:t>
</a:t>
                    </a:r>
                    <a:fld id="{DF2699A6-58C4-48F4-83ED-86F638C0D60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4E-4C22-98EC-30836DA890D7}"/>
                </c:ext>
              </c:extLst>
            </c:dLbl>
            <c:dLbl>
              <c:idx val="4"/>
              <c:tx>
                <c:rich>
                  <a:bodyPr/>
                  <a:lstStyle/>
                  <a:p>
                    <a:fld id="{80DA8BD3-1A24-4A8E-8025-F3DB93AB18B5}" type="CELLRANGE">
                      <a:rPr lang="es-CO"/>
                      <a:pPr/>
                      <a:t>[CELLRANGE]</a:t>
                    </a:fld>
                    <a:r>
                      <a:rPr lang="es-CO" baseline="0"/>
                      <a:t>
</a:t>
                    </a:r>
                    <a:fld id="{67FB39A4-4E7F-4ECE-A889-1018C847169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44E-4C22-98EC-30836DA890D7}"/>
                </c:ext>
              </c:extLst>
            </c:dLbl>
            <c:dLbl>
              <c:idx val="5"/>
              <c:tx>
                <c:rich>
                  <a:bodyPr/>
                  <a:lstStyle/>
                  <a:p>
                    <a:fld id="{5E747066-B860-4B94-8AFA-CE6924B4CB20}" type="CELLRANGE">
                      <a:rPr lang="es-CO"/>
                      <a:pPr/>
                      <a:t>[CELLRANGE]</a:t>
                    </a:fld>
                    <a:r>
                      <a:rPr lang="es-CO" baseline="0"/>
                      <a:t>
</a:t>
                    </a:r>
                    <a:fld id="{724F1553-1EFA-402B-BABB-39C3ED48015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4E-4C22-98EC-30836DA890D7}"/>
                </c:ext>
              </c:extLst>
            </c:dLbl>
            <c:dLbl>
              <c:idx val="6"/>
              <c:tx>
                <c:rich>
                  <a:bodyPr/>
                  <a:lstStyle/>
                  <a:p>
                    <a:fld id="{11DE640B-101C-4517-827C-02B35B897CD5}" type="CELLRANGE">
                      <a:rPr lang="es-CO"/>
                      <a:pPr/>
                      <a:t>[CELLRANGE]</a:t>
                    </a:fld>
                    <a:r>
                      <a:rPr lang="es-CO" baseline="0"/>
                      <a:t>
</a:t>
                    </a:r>
                    <a:fld id="{B023DED2-3FED-4224-9E85-5E253FC52B9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4E-4C22-98EC-30836DA890D7}"/>
                </c:ext>
              </c:extLst>
            </c:dLbl>
            <c:dLbl>
              <c:idx val="7"/>
              <c:tx>
                <c:rich>
                  <a:bodyPr/>
                  <a:lstStyle/>
                  <a:p>
                    <a:fld id="{E57D0300-8B11-407F-A058-AA2DD1474C2F}" type="CELLRANGE">
                      <a:rPr lang="es-CO"/>
                      <a:pPr/>
                      <a:t>[CELLRANGE]</a:t>
                    </a:fld>
                    <a:r>
                      <a:rPr lang="es-CO" baseline="0"/>
                      <a:t>
</a:t>
                    </a:r>
                    <a:fld id="{3257449E-B2E3-4B22-87EB-4C21FCA5E4F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4E-4C22-98EC-30836DA890D7}"/>
                </c:ext>
              </c:extLst>
            </c:dLbl>
            <c:dLbl>
              <c:idx val="8"/>
              <c:tx>
                <c:rich>
                  <a:bodyPr/>
                  <a:lstStyle/>
                  <a:p>
                    <a:fld id="{E1F3620E-37BB-4FE3-9C0F-039B5FC4D162}" type="CELLRANGE">
                      <a:rPr lang="es-CO"/>
                      <a:pPr/>
                      <a:t>[CELLRANGE]</a:t>
                    </a:fld>
                    <a:r>
                      <a:rPr lang="es-CO" baseline="0"/>
                      <a:t>
</a:t>
                    </a:r>
                    <a:fld id="{DC9F3D3B-DF08-4C59-BF3F-3218CEAA9C6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44E-4C22-98EC-30836DA890D7}"/>
                </c:ext>
              </c:extLst>
            </c:dLbl>
            <c:dLbl>
              <c:idx val="9"/>
              <c:tx>
                <c:rich>
                  <a:bodyPr/>
                  <a:lstStyle/>
                  <a:p>
                    <a:fld id="{9D382F75-5D7E-44C6-BF1F-AAA7C7C6BEFC}" type="CELLRANGE">
                      <a:rPr lang="es-CO"/>
                      <a:pPr/>
                      <a:t>[CELLRANGE]</a:t>
                    </a:fld>
                    <a:r>
                      <a:rPr lang="es-CO" baseline="0"/>
                      <a:t>
</a:t>
                    </a:r>
                    <a:fld id="{83B0BD36-55EB-4806-99E2-E47F75D5408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44E-4C22-98EC-30836DA890D7}"/>
                </c:ext>
              </c:extLst>
            </c:dLbl>
            <c:dLbl>
              <c:idx val="10"/>
              <c:tx>
                <c:rich>
                  <a:bodyPr/>
                  <a:lstStyle/>
                  <a:p>
                    <a:fld id="{0C944581-E1A6-46EE-A30E-38150ED5F040}" type="CELLRANGE">
                      <a:rPr lang="es-CO"/>
                      <a:pPr/>
                      <a:t>[CELLRANGE]</a:t>
                    </a:fld>
                    <a:r>
                      <a:rPr lang="es-CO" baseline="0"/>
                      <a:t>
</a:t>
                    </a:r>
                    <a:fld id="{C178E1D9-D9C2-4634-BA89-AB6620B4C75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44E-4C22-98EC-30836DA890D7}"/>
                </c:ext>
              </c:extLst>
            </c:dLbl>
            <c:dLbl>
              <c:idx val="11"/>
              <c:tx>
                <c:rich>
                  <a:bodyPr/>
                  <a:lstStyle/>
                  <a:p>
                    <a:fld id="{571FE267-DD24-48A3-AE73-455405814D5C}" type="CELLRANGE">
                      <a:rPr lang="es-CO"/>
                      <a:pPr/>
                      <a:t>[CELLRANGE]</a:t>
                    </a:fld>
                    <a:r>
                      <a:rPr lang="es-CO" baseline="0"/>
                      <a:t>
</a:t>
                    </a:r>
                    <a:fld id="{96D3C236-B296-46DE-8A18-9C9B0B4AD34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44E-4C22-98EC-30836DA890D7}"/>
                </c:ext>
              </c:extLst>
            </c:dLbl>
            <c:dLbl>
              <c:idx val="12"/>
              <c:tx>
                <c:rich>
                  <a:bodyPr/>
                  <a:lstStyle/>
                  <a:p>
                    <a:fld id="{CE8E9983-8317-4618-98C2-4E36DFCB80D8}" type="CELLRANGE">
                      <a:rPr lang="es-CO"/>
                      <a:pPr/>
                      <a:t>[CELLRANGE]</a:t>
                    </a:fld>
                    <a:r>
                      <a:rPr lang="es-CO" baseline="0"/>
                      <a:t>
</a:t>
                    </a:r>
                    <a:fld id="{DC861DAB-A686-4DC2-A6A2-BECB067B906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PregradoEdad'!$C$62:$O$62</c:f>
              <c:numCache>
                <c:formatCode>General</c:formatCode>
                <c:ptCount val="13"/>
                <c:pt idx="0">
                  <c:v>1</c:v>
                </c:pt>
                <c:pt idx="1">
                  <c:v>16</c:v>
                </c:pt>
                <c:pt idx="2">
                  <c:v>64</c:v>
                </c:pt>
                <c:pt idx="3">
                  <c:v>64</c:v>
                </c:pt>
                <c:pt idx="4">
                  <c:v>45</c:v>
                </c:pt>
                <c:pt idx="5">
                  <c:v>49</c:v>
                </c:pt>
                <c:pt idx="6">
                  <c:v>56</c:v>
                </c:pt>
                <c:pt idx="7">
                  <c:v>37</c:v>
                </c:pt>
                <c:pt idx="8">
                  <c:v>27</c:v>
                </c:pt>
                <c:pt idx="9">
                  <c:v>15</c:v>
                </c:pt>
                <c:pt idx="10">
                  <c:v>18</c:v>
                </c:pt>
                <c:pt idx="11">
                  <c:v>5</c:v>
                </c:pt>
                <c:pt idx="12">
                  <c:v>8</c:v>
                </c:pt>
              </c:numCache>
            </c:numRef>
          </c:val>
          <c:extLst xmlns:c16r2="http://schemas.microsoft.com/office/drawing/2015/06/chart">
            <c:ext xmlns:c15="http://schemas.microsoft.com/office/drawing/2012/chart" uri="{02D57815-91ED-43cb-92C2-25804820EDAC}">
              <c15:datalabelsRange>
                <c15:f>'A. MatriculaTotal PregradoEdad'!$C$63:$O$63</c15:f>
                <c15:dlblRangeCache>
                  <c:ptCount val="13"/>
                  <c:pt idx="0">
                    <c:v>0%</c:v>
                  </c:pt>
                  <c:pt idx="1">
                    <c:v>4%</c:v>
                  </c:pt>
                  <c:pt idx="2">
                    <c:v>16%</c:v>
                  </c:pt>
                  <c:pt idx="3">
                    <c:v>16%</c:v>
                  </c:pt>
                  <c:pt idx="4">
                    <c:v>11%</c:v>
                  </c:pt>
                  <c:pt idx="5">
                    <c:v>12%</c:v>
                  </c:pt>
                  <c:pt idx="6">
                    <c:v>14%</c:v>
                  </c:pt>
                  <c:pt idx="7">
                    <c:v>9%</c:v>
                  </c:pt>
                  <c:pt idx="8">
                    <c:v>7%</c:v>
                  </c:pt>
                  <c:pt idx="9">
                    <c:v>4%</c:v>
                  </c:pt>
                  <c:pt idx="10">
                    <c:v>4%</c:v>
                  </c:pt>
                  <c:pt idx="11">
                    <c:v>1%</c:v>
                  </c:pt>
                  <c:pt idx="12">
                    <c:v>2%</c:v>
                  </c:pt>
                </c15:dlblRangeCache>
              </c15:datalabelsRange>
            </c:ext>
            <c:ext xmlns:c16="http://schemas.microsoft.com/office/drawing/2014/chart" uri="{C3380CC4-5D6E-409C-BE32-E72D297353CC}">
              <c16:uniqueId val="{0000000D-CF79-4CBF-9906-4B062950AB24}"/>
            </c:ext>
          </c:extLst>
        </c:ser>
        <c:ser>
          <c:idx val="1"/>
          <c:order val="1"/>
          <c:tx>
            <c:v>Semestre B</c:v>
          </c:tx>
          <c:spPr>
            <a:solidFill>
              <a:schemeClr val="accent6">
                <a:lumMod val="60000"/>
                <a:lumOff val="40000"/>
              </a:schemeClr>
            </a:solidFill>
            <a:ln>
              <a:noFill/>
            </a:ln>
            <a:effectLst/>
            <a:sp3d/>
          </c:spPr>
          <c:invertIfNegative val="0"/>
          <c:dLbls>
            <c:dLbl>
              <c:idx val="0"/>
              <c:tx>
                <c:rich>
                  <a:bodyPr/>
                  <a:lstStyle/>
                  <a:p>
                    <a:fld id="{51B92D60-6EA0-425E-8F39-210F258397AE}" type="CELLRANGE">
                      <a:rPr lang="es-CO"/>
                      <a:pPr/>
                      <a:t>[CELLRANGE]</a:t>
                    </a:fld>
                    <a:r>
                      <a:rPr lang="es-CO" baseline="0"/>
                      <a:t>
</a:t>
                    </a:r>
                    <a:fld id="{3C7FAB45-4102-46C1-85E3-948D283EFAB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44E-4C22-98EC-30836DA890D7}"/>
                </c:ext>
              </c:extLst>
            </c:dLbl>
            <c:dLbl>
              <c:idx val="1"/>
              <c:tx>
                <c:rich>
                  <a:bodyPr/>
                  <a:lstStyle/>
                  <a:p>
                    <a:fld id="{0AEC2A67-DD19-423D-855C-5656CB76D8E2}" type="CELLRANGE">
                      <a:rPr lang="es-CO"/>
                      <a:pPr/>
                      <a:t>[CELLRANGE]</a:t>
                    </a:fld>
                    <a:r>
                      <a:rPr lang="es-CO" baseline="0"/>
                      <a:t>
</a:t>
                    </a:r>
                    <a:fld id="{C04F7B3E-E587-4CD8-85B8-6CAE75B5ED2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44E-4C22-98EC-30836DA890D7}"/>
                </c:ext>
              </c:extLst>
            </c:dLbl>
            <c:dLbl>
              <c:idx val="2"/>
              <c:tx>
                <c:rich>
                  <a:bodyPr/>
                  <a:lstStyle/>
                  <a:p>
                    <a:fld id="{060B31ED-FC23-4FAA-B921-8CAA98E4F76C}" type="CELLRANGE">
                      <a:rPr lang="es-CO"/>
                      <a:pPr/>
                      <a:t>[CELLRANGE]</a:t>
                    </a:fld>
                    <a:r>
                      <a:rPr lang="es-CO" baseline="0"/>
                      <a:t>
</a:t>
                    </a:r>
                    <a:fld id="{FAD7D629-BEF4-4167-A330-BF467105478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44E-4C22-98EC-30836DA890D7}"/>
                </c:ext>
              </c:extLst>
            </c:dLbl>
            <c:dLbl>
              <c:idx val="3"/>
              <c:tx>
                <c:rich>
                  <a:bodyPr/>
                  <a:lstStyle/>
                  <a:p>
                    <a:fld id="{D1B56B3B-F25B-4E6A-906E-20595D267864}" type="CELLRANGE">
                      <a:rPr lang="es-CO"/>
                      <a:pPr/>
                      <a:t>[CELLRANGE]</a:t>
                    </a:fld>
                    <a:r>
                      <a:rPr lang="es-CO" baseline="0"/>
                      <a:t>
</a:t>
                    </a:r>
                    <a:fld id="{92B7AF44-74D2-4772-982C-99043A11932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44E-4C22-98EC-30836DA890D7}"/>
                </c:ext>
              </c:extLst>
            </c:dLbl>
            <c:dLbl>
              <c:idx val="4"/>
              <c:tx>
                <c:rich>
                  <a:bodyPr/>
                  <a:lstStyle/>
                  <a:p>
                    <a:fld id="{5EF1B1A0-CB96-4BE3-BB65-ABA81C2DC6E7}" type="CELLRANGE">
                      <a:rPr lang="es-CO"/>
                      <a:pPr/>
                      <a:t>[CELLRANGE]</a:t>
                    </a:fld>
                    <a:r>
                      <a:rPr lang="es-CO" baseline="0"/>
                      <a:t>
</a:t>
                    </a:r>
                    <a:fld id="{678E62C0-A1E3-458E-B2B4-2BB7B07B812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44E-4C22-98EC-30836DA890D7}"/>
                </c:ext>
              </c:extLst>
            </c:dLbl>
            <c:dLbl>
              <c:idx val="5"/>
              <c:tx>
                <c:rich>
                  <a:bodyPr/>
                  <a:lstStyle/>
                  <a:p>
                    <a:fld id="{FA61526F-3CE5-4EE4-9519-E05D919D507D}" type="CELLRANGE">
                      <a:rPr lang="es-CO"/>
                      <a:pPr/>
                      <a:t>[CELLRANGE]</a:t>
                    </a:fld>
                    <a:r>
                      <a:rPr lang="es-CO" baseline="0"/>
                      <a:t>
</a:t>
                    </a:r>
                    <a:fld id="{38721286-AAB8-4CD8-AE9C-90F2BFAF4F3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44E-4C22-98EC-30836DA890D7}"/>
                </c:ext>
              </c:extLst>
            </c:dLbl>
            <c:dLbl>
              <c:idx val="6"/>
              <c:tx>
                <c:rich>
                  <a:bodyPr/>
                  <a:lstStyle/>
                  <a:p>
                    <a:fld id="{B697A886-966A-4733-AF96-8BD1CE6741AE}" type="CELLRANGE">
                      <a:rPr lang="es-CO"/>
                      <a:pPr/>
                      <a:t>[CELLRANGE]</a:t>
                    </a:fld>
                    <a:r>
                      <a:rPr lang="es-CO" baseline="0"/>
                      <a:t>
</a:t>
                    </a:r>
                    <a:fld id="{BC7461CB-CBCD-448B-A899-43D8F489A7D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44E-4C22-98EC-30836DA890D7}"/>
                </c:ext>
              </c:extLst>
            </c:dLbl>
            <c:dLbl>
              <c:idx val="7"/>
              <c:tx>
                <c:rich>
                  <a:bodyPr/>
                  <a:lstStyle/>
                  <a:p>
                    <a:fld id="{C33458DB-A408-4403-8FDC-C85D4C8ACD8C}" type="CELLRANGE">
                      <a:rPr lang="es-CO"/>
                      <a:pPr/>
                      <a:t>[CELLRANGE]</a:t>
                    </a:fld>
                    <a:r>
                      <a:rPr lang="es-CO" baseline="0"/>
                      <a:t>
</a:t>
                    </a:r>
                    <a:fld id="{5D77F6EC-027F-4AD1-9260-B5F6B31CA7F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44E-4C22-98EC-30836DA890D7}"/>
                </c:ext>
              </c:extLst>
            </c:dLbl>
            <c:dLbl>
              <c:idx val="8"/>
              <c:tx>
                <c:rich>
                  <a:bodyPr/>
                  <a:lstStyle/>
                  <a:p>
                    <a:fld id="{F000B2C3-C9FA-44E4-BEE3-E1D35F58DD83}" type="CELLRANGE">
                      <a:rPr lang="es-CO"/>
                      <a:pPr/>
                      <a:t>[CELLRANGE]</a:t>
                    </a:fld>
                    <a:r>
                      <a:rPr lang="es-CO" baseline="0"/>
                      <a:t>
</a:t>
                    </a:r>
                    <a:fld id="{1C14B44C-4C18-41E2-87B4-4B3BB8C0723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44E-4C22-98EC-30836DA890D7}"/>
                </c:ext>
              </c:extLst>
            </c:dLbl>
            <c:dLbl>
              <c:idx val="9"/>
              <c:tx>
                <c:rich>
                  <a:bodyPr/>
                  <a:lstStyle/>
                  <a:p>
                    <a:fld id="{E6367992-005F-4525-A49E-5293C2F7FB81}" type="CELLRANGE">
                      <a:rPr lang="es-CO"/>
                      <a:pPr/>
                      <a:t>[CELLRANGE]</a:t>
                    </a:fld>
                    <a:r>
                      <a:rPr lang="es-CO" baseline="0"/>
                      <a:t>
</a:t>
                    </a:r>
                    <a:fld id="{63B4935C-8B56-46CB-B900-0EFDA4567FD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44E-4C22-98EC-30836DA890D7}"/>
                </c:ext>
              </c:extLst>
            </c:dLbl>
            <c:dLbl>
              <c:idx val="10"/>
              <c:tx>
                <c:rich>
                  <a:bodyPr/>
                  <a:lstStyle/>
                  <a:p>
                    <a:fld id="{01251B7F-5041-49FD-AEBA-916C0D3DC881}" type="CELLRANGE">
                      <a:rPr lang="es-CO"/>
                      <a:pPr/>
                      <a:t>[CELLRANGE]</a:t>
                    </a:fld>
                    <a:r>
                      <a:rPr lang="es-CO" baseline="0"/>
                      <a:t>
</a:t>
                    </a:r>
                    <a:fld id="{895EF701-8AEC-4909-B6B1-272452C4FCF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44E-4C22-98EC-30836DA890D7}"/>
                </c:ext>
              </c:extLst>
            </c:dLbl>
            <c:dLbl>
              <c:idx val="11"/>
              <c:tx>
                <c:rich>
                  <a:bodyPr/>
                  <a:lstStyle/>
                  <a:p>
                    <a:fld id="{36E7DDAB-8505-4C82-ACB9-3E23A5AFB5CF}" type="CELLRANGE">
                      <a:rPr lang="es-CO"/>
                      <a:pPr/>
                      <a:t>[CELLRANGE]</a:t>
                    </a:fld>
                    <a:r>
                      <a:rPr lang="es-CO" baseline="0"/>
                      <a:t>
</a:t>
                    </a:r>
                    <a:fld id="{96D7B648-5870-43A5-B82C-05D4220D643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44E-4C22-98EC-30836DA890D7}"/>
                </c:ext>
              </c:extLst>
            </c:dLbl>
            <c:dLbl>
              <c:idx val="12"/>
              <c:tx>
                <c:rich>
                  <a:bodyPr/>
                  <a:lstStyle/>
                  <a:p>
                    <a:fld id="{1D995512-22C5-4522-9137-33E152056A19}" type="CELLRANGE">
                      <a:rPr lang="es-CO"/>
                      <a:pPr/>
                      <a:t>[CELLRANGE]</a:t>
                    </a:fld>
                    <a:r>
                      <a:rPr lang="es-CO" baseline="0"/>
                      <a:t>
</a:t>
                    </a:r>
                    <a:fld id="{84FA5559-E782-4BB6-AA91-06B5D21707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PregradoEdad'!$C$60:$O$60</c:f>
              <c:numCache>
                <c:formatCode>General</c:formatCode>
                <c:ptCount val="13"/>
                <c:pt idx="0">
                  <c:v>0</c:v>
                </c:pt>
                <c:pt idx="1">
                  <c:v>3</c:v>
                </c:pt>
                <c:pt idx="2">
                  <c:v>24</c:v>
                </c:pt>
                <c:pt idx="3">
                  <c:v>61</c:v>
                </c:pt>
                <c:pt idx="4">
                  <c:v>48</c:v>
                </c:pt>
                <c:pt idx="5">
                  <c:v>39</c:v>
                </c:pt>
                <c:pt idx="6">
                  <c:v>50</c:v>
                </c:pt>
                <c:pt idx="7">
                  <c:v>58</c:v>
                </c:pt>
                <c:pt idx="8">
                  <c:v>35</c:v>
                </c:pt>
                <c:pt idx="9">
                  <c:v>25</c:v>
                </c:pt>
                <c:pt idx="10">
                  <c:v>28</c:v>
                </c:pt>
                <c:pt idx="11">
                  <c:v>6</c:v>
                </c:pt>
                <c:pt idx="12">
                  <c:v>11</c:v>
                </c:pt>
              </c:numCache>
            </c:numRef>
          </c:val>
          <c:extLst xmlns:c16r2="http://schemas.microsoft.com/office/drawing/2015/06/chart">
            <c:ext xmlns:c15="http://schemas.microsoft.com/office/drawing/2012/chart" uri="{02D57815-91ED-43cb-92C2-25804820EDAC}">
              <c15:datalabelsRange>
                <c15:f>'B. MatriculaTotal PregradoEdad'!$C$61:$O$61</c15:f>
                <c15:dlblRangeCache>
                  <c:ptCount val="13"/>
                  <c:pt idx="0">
                    <c:v>0%</c:v>
                  </c:pt>
                  <c:pt idx="1">
                    <c:v>1%</c:v>
                  </c:pt>
                  <c:pt idx="2">
                    <c:v>6%</c:v>
                  </c:pt>
                  <c:pt idx="3">
                    <c:v>16%</c:v>
                  </c:pt>
                  <c:pt idx="4">
                    <c:v>12%</c:v>
                  </c:pt>
                  <c:pt idx="5">
                    <c:v>10%</c:v>
                  </c:pt>
                  <c:pt idx="6">
                    <c:v>13%</c:v>
                  </c:pt>
                  <c:pt idx="7">
                    <c:v>15%</c:v>
                  </c:pt>
                  <c:pt idx="8">
                    <c:v>9%</c:v>
                  </c:pt>
                  <c:pt idx="9">
                    <c:v>6%</c:v>
                  </c:pt>
                  <c:pt idx="10">
                    <c:v>7%</c:v>
                  </c:pt>
                  <c:pt idx="11">
                    <c:v>2%</c:v>
                  </c:pt>
                  <c:pt idx="12">
                    <c:v>3%</c:v>
                  </c:pt>
                </c15:dlblRangeCache>
              </c15:datalabelsRange>
            </c:ext>
            <c:ext xmlns:c16="http://schemas.microsoft.com/office/drawing/2014/chart" uri="{C3380CC4-5D6E-409C-BE32-E72D297353CC}">
              <c16:uniqueId val="{0000001B-CF79-4CBF-9906-4B062950AB24}"/>
            </c:ext>
          </c:extLst>
        </c:ser>
        <c:dLbls>
          <c:showLegendKey val="0"/>
          <c:showVal val="1"/>
          <c:showCatName val="0"/>
          <c:showSerName val="0"/>
          <c:showPercent val="0"/>
          <c:showBubbleSize val="0"/>
        </c:dLbls>
        <c:gapWidth val="20"/>
        <c:shape val="box"/>
        <c:axId val="126435328"/>
        <c:axId val="126436864"/>
        <c:axId val="0"/>
      </c:bar3DChart>
      <c:catAx>
        <c:axId val="126435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6436864"/>
        <c:crosses val="autoZero"/>
        <c:auto val="1"/>
        <c:lblAlgn val="ctr"/>
        <c:lblOffset val="100"/>
        <c:tickLblSkip val="1"/>
        <c:noMultiLvlLbl val="0"/>
      </c:catAx>
      <c:valAx>
        <c:axId val="12643686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43532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0DADC3CA-BBBE-4A56-818C-226094ACF6AD}" type="CELLRANGE">
                      <a:rPr lang="es-CO"/>
                      <a:pPr/>
                      <a:t>[CELLRANGE]</a:t>
                    </a:fld>
                    <a:r>
                      <a:rPr lang="es-CO" baseline="0"/>
                      <a:t>
</a:t>
                    </a:r>
                    <a:fld id="{6FA91926-34E5-4843-A1B9-403E11CCDE2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E9C-4190-9D3A-4B853739C0F5}"/>
                </c:ext>
              </c:extLst>
            </c:dLbl>
            <c:dLbl>
              <c:idx val="1"/>
              <c:tx>
                <c:rich>
                  <a:bodyPr/>
                  <a:lstStyle/>
                  <a:p>
                    <a:fld id="{26FBD952-2E9A-459B-AE9D-DB715067A63A}" type="CELLRANGE">
                      <a:rPr lang="es-CO"/>
                      <a:pPr/>
                      <a:t>[CELLRANGE]</a:t>
                    </a:fld>
                    <a:r>
                      <a:rPr lang="es-CO" baseline="0"/>
                      <a:t>
</a:t>
                    </a:r>
                    <a:fld id="{0BA43721-5076-4B02-8985-54AE699F88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E9C-4190-9D3A-4B853739C0F5}"/>
                </c:ext>
              </c:extLst>
            </c:dLbl>
            <c:dLbl>
              <c:idx val="2"/>
              <c:tx>
                <c:rich>
                  <a:bodyPr/>
                  <a:lstStyle/>
                  <a:p>
                    <a:fld id="{5AA2C9D2-5456-412F-B12A-AA8776DA06F5}" type="CELLRANGE">
                      <a:rPr lang="es-CO"/>
                      <a:pPr/>
                      <a:t>[CELLRANGE]</a:t>
                    </a:fld>
                    <a:r>
                      <a:rPr lang="es-CO" baseline="0"/>
                      <a:t>
</a:t>
                    </a:r>
                    <a:fld id="{1DD31627-C650-4339-AEA8-CAFC79A09CB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9C-4190-9D3A-4B853739C0F5}"/>
                </c:ext>
              </c:extLst>
            </c:dLbl>
            <c:dLbl>
              <c:idx val="3"/>
              <c:tx>
                <c:rich>
                  <a:bodyPr/>
                  <a:lstStyle/>
                  <a:p>
                    <a:fld id="{78619587-ADD1-4229-9ACC-20486633D236}" type="CELLRANGE">
                      <a:rPr lang="es-CO"/>
                      <a:pPr/>
                      <a:t>[CELLRANGE]</a:t>
                    </a:fld>
                    <a:r>
                      <a:rPr lang="es-CO" baseline="0"/>
                      <a:t>
</a:t>
                    </a:r>
                    <a:fld id="{A8F92D43-ABF2-4D90-8923-B07F9BC5262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9C-4190-9D3A-4B853739C0F5}"/>
                </c:ext>
              </c:extLst>
            </c:dLbl>
            <c:dLbl>
              <c:idx val="4"/>
              <c:tx>
                <c:rich>
                  <a:bodyPr/>
                  <a:lstStyle/>
                  <a:p>
                    <a:fld id="{6CA62BDE-655A-44E5-BC73-C0331A249968}" type="CELLRANGE">
                      <a:rPr lang="es-CO"/>
                      <a:pPr/>
                      <a:t>[CELLRANGE]</a:t>
                    </a:fld>
                    <a:r>
                      <a:rPr lang="es-CO" baseline="0"/>
                      <a:t>
</a:t>
                    </a:r>
                    <a:fld id="{6F1FD3FE-ADE2-400B-BC85-2339D1343F2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9C-4190-9D3A-4B853739C0F5}"/>
                </c:ext>
              </c:extLst>
            </c:dLbl>
            <c:dLbl>
              <c:idx val="5"/>
              <c:tx>
                <c:rich>
                  <a:bodyPr/>
                  <a:lstStyle/>
                  <a:p>
                    <a:fld id="{15CFEFA8-2578-4FB5-8DFF-A15F748DE43A}" type="CELLRANGE">
                      <a:rPr lang="es-CO"/>
                      <a:pPr/>
                      <a:t>[CELLRANGE]</a:t>
                    </a:fld>
                    <a:r>
                      <a:rPr lang="es-CO" baseline="0"/>
                      <a:t>
</a:t>
                    </a:r>
                    <a:fld id="{F5E40A47-9305-422B-AFA1-837494ABA9B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9C-4190-9D3A-4B853739C0F5}"/>
                </c:ext>
              </c:extLst>
            </c:dLbl>
            <c:dLbl>
              <c:idx val="6"/>
              <c:tx>
                <c:rich>
                  <a:bodyPr/>
                  <a:lstStyle/>
                  <a:p>
                    <a:fld id="{AD310C92-8D2D-4235-9E5C-A7C44AAB543D}" type="CELLRANGE">
                      <a:rPr lang="es-CO"/>
                      <a:pPr/>
                      <a:t>[CELLRANGE]</a:t>
                    </a:fld>
                    <a:r>
                      <a:rPr lang="es-CO" baseline="0"/>
                      <a:t>
</a:t>
                    </a:r>
                    <a:fld id="{3F514689-54C8-4352-A329-9EE56062295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9C-4190-9D3A-4B853739C0F5}"/>
                </c:ext>
              </c:extLst>
            </c:dLbl>
            <c:dLbl>
              <c:idx val="7"/>
              <c:tx>
                <c:rich>
                  <a:bodyPr/>
                  <a:lstStyle/>
                  <a:p>
                    <a:fld id="{06A01934-6733-4E57-98C3-1426D64816A0}" type="CELLRANGE">
                      <a:rPr lang="es-CO"/>
                      <a:pPr/>
                      <a:t>[CELLRANGE]</a:t>
                    </a:fld>
                    <a:r>
                      <a:rPr lang="es-CO" baseline="0"/>
                      <a:t>
</a:t>
                    </a:r>
                    <a:fld id="{436AA98D-FF4C-4811-A455-4BCB3F8A392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9C-4190-9D3A-4B853739C0F5}"/>
                </c:ext>
              </c:extLst>
            </c:dLbl>
            <c:dLbl>
              <c:idx val="8"/>
              <c:tx>
                <c:rich>
                  <a:bodyPr/>
                  <a:lstStyle/>
                  <a:p>
                    <a:fld id="{745AE5B8-EEBC-4DB7-8356-6D50D5D3DBF2}" type="CELLRANGE">
                      <a:rPr lang="es-CO"/>
                      <a:pPr/>
                      <a:t>[CELLRANGE]</a:t>
                    </a:fld>
                    <a:r>
                      <a:rPr lang="es-CO" baseline="0"/>
                      <a:t>
</a:t>
                    </a:r>
                    <a:fld id="{E0CD911C-0826-4DD6-80B5-2A9C9C6B294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9C-4190-9D3A-4B853739C0F5}"/>
                </c:ext>
              </c:extLst>
            </c:dLbl>
            <c:dLbl>
              <c:idx val="9"/>
              <c:tx>
                <c:rich>
                  <a:bodyPr/>
                  <a:lstStyle/>
                  <a:p>
                    <a:fld id="{7E4D55B4-80AD-4772-890E-98EFB30AA747}" type="CELLRANGE">
                      <a:rPr lang="es-CO"/>
                      <a:pPr/>
                      <a:t>[CELLRANGE]</a:t>
                    </a:fld>
                    <a:r>
                      <a:rPr lang="es-CO" baseline="0"/>
                      <a:t>
</a:t>
                    </a:r>
                    <a:fld id="{191CC5A9-D9D1-415A-B837-DDA80CC9348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9C-4190-9D3A-4B853739C0F5}"/>
                </c:ext>
              </c:extLst>
            </c:dLbl>
            <c:dLbl>
              <c:idx val="10"/>
              <c:tx>
                <c:rich>
                  <a:bodyPr/>
                  <a:lstStyle/>
                  <a:p>
                    <a:fld id="{607128AF-2B79-433F-ABE1-4458320C8D5F}" type="CELLRANGE">
                      <a:rPr lang="es-CO"/>
                      <a:pPr/>
                      <a:t>[CELLRANGE]</a:t>
                    </a:fld>
                    <a:r>
                      <a:rPr lang="es-CO" baseline="0"/>
                      <a:t>
</a:t>
                    </a:r>
                    <a:fld id="{14CD3A63-7129-43C9-8EF7-B351A8DFF8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9C-4190-9D3A-4B853739C0F5}"/>
                </c:ext>
              </c:extLst>
            </c:dLbl>
            <c:dLbl>
              <c:idx val="11"/>
              <c:tx>
                <c:rich>
                  <a:bodyPr/>
                  <a:lstStyle/>
                  <a:p>
                    <a:fld id="{1C5E2F3C-097C-41B0-8DB9-7D42112D4EB8}" type="CELLRANGE">
                      <a:rPr lang="es-CO"/>
                      <a:pPr/>
                      <a:t>[CELLRANGE]</a:t>
                    </a:fld>
                    <a:r>
                      <a:rPr lang="es-CO" baseline="0"/>
                      <a:t>
</a:t>
                    </a:r>
                    <a:fld id="{77DC006C-810B-46E6-8F78-5D6079B3839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9C-4190-9D3A-4B853739C0F5}"/>
                </c:ext>
              </c:extLst>
            </c:dLbl>
            <c:dLbl>
              <c:idx val="12"/>
              <c:tx>
                <c:rich>
                  <a:bodyPr/>
                  <a:lstStyle/>
                  <a:p>
                    <a:fld id="{9A0E3F91-BBD4-4E9F-ABFE-E5607A75B205}" type="CELLRANGE">
                      <a:rPr lang="es-CO"/>
                      <a:pPr/>
                      <a:t>[CELLRANGE]</a:t>
                    </a:fld>
                    <a:r>
                      <a:rPr lang="es-CO" baseline="0"/>
                      <a:t>
</a:t>
                    </a:r>
                    <a:fld id="{3D6D5E9C-7F20-4529-B867-66460324BD4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PregradoEdad'!$C$67:$O$67</c:f>
              <c:numCache>
                <c:formatCode>General</c:formatCode>
                <c:ptCount val="13"/>
                <c:pt idx="0">
                  <c:v>2</c:v>
                </c:pt>
                <c:pt idx="1">
                  <c:v>44</c:v>
                </c:pt>
                <c:pt idx="2">
                  <c:v>140</c:v>
                </c:pt>
                <c:pt idx="3">
                  <c:v>177</c:v>
                </c:pt>
                <c:pt idx="4">
                  <c:v>175</c:v>
                </c:pt>
                <c:pt idx="5">
                  <c:v>169</c:v>
                </c:pt>
                <c:pt idx="6">
                  <c:v>177</c:v>
                </c:pt>
                <c:pt idx="7">
                  <c:v>88</c:v>
                </c:pt>
                <c:pt idx="8">
                  <c:v>64</c:v>
                </c:pt>
                <c:pt idx="9">
                  <c:v>41</c:v>
                </c:pt>
                <c:pt idx="10">
                  <c:v>79</c:v>
                </c:pt>
                <c:pt idx="11">
                  <c:v>33</c:v>
                </c:pt>
                <c:pt idx="12">
                  <c:v>130</c:v>
                </c:pt>
              </c:numCache>
            </c:numRef>
          </c:val>
          <c:extLst xmlns:c16r2="http://schemas.microsoft.com/office/drawing/2015/06/chart">
            <c:ext xmlns:c15="http://schemas.microsoft.com/office/drawing/2012/chart" uri="{02D57815-91ED-43cb-92C2-25804820EDAC}">
              <c15:datalabelsRange>
                <c15:f>'A. MatriculaTotal PregradoEdad'!$C$68:$O$68</c15:f>
                <c15:dlblRangeCache>
                  <c:ptCount val="13"/>
                  <c:pt idx="0">
                    <c:v>0%</c:v>
                  </c:pt>
                  <c:pt idx="1">
                    <c:v>3%</c:v>
                  </c:pt>
                  <c:pt idx="2">
                    <c:v>11%</c:v>
                  </c:pt>
                  <c:pt idx="3">
                    <c:v>13%</c:v>
                  </c:pt>
                  <c:pt idx="4">
                    <c:v>13%</c:v>
                  </c:pt>
                  <c:pt idx="5">
                    <c:v>13%</c:v>
                  </c:pt>
                  <c:pt idx="6">
                    <c:v>13%</c:v>
                  </c:pt>
                  <c:pt idx="7">
                    <c:v>7%</c:v>
                  </c:pt>
                  <c:pt idx="8">
                    <c:v>5%</c:v>
                  </c:pt>
                  <c:pt idx="9">
                    <c:v>3%</c:v>
                  </c:pt>
                  <c:pt idx="10">
                    <c:v>6%</c:v>
                  </c:pt>
                  <c:pt idx="11">
                    <c:v>3%</c:v>
                  </c:pt>
                  <c:pt idx="12">
                    <c:v>10%</c:v>
                  </c:pt>
                </c15:dlblRangeCache>
              </c15:datalabelsRange>
            </c:ext>
            <c:ext xmlns:c16="http://schemas.microsoft.com/office/drawing/2014/chart" uri="{C3380CC4-5D6E-409C-BE32-E72D297353CC}">
              <c16:uniqueId val="{0000000D-8BB5-40FC-A9A7-F618F3F44216}"/>
            </c:ext>
          </c:extLst>
        </c:ser>
        <c:ser>
          <c:idx val="1"/>
          <c:order val="1"/>
          <c:tx>
            <c:v>Semestre B</c:v>
          </c:tx>
          <c:spPr>
            <a:solidFill>
              <a:schemeClr val="accent2"/>
            </a:solidFill>
            <a:ln>
              <a:noFill/>
            </a:ln>
            <a:effectLst/>
            <a:sp3d/>
          </c:spPr>
          <c:invertIfNegative val="0"/>
          <c:dLbls>
            <c:dLbl>
              <c:idx val="0"/>
              <c:tx>
                <c:rich>
                  <a:bodyPr/>
                  <a:lstStyle/>
                  <a:p>
                    <a:fld id="{F99DD29B-2A36-4B2F-A7D6-E0810683DAC0}" type="CELLRANGE">
                      <a:rPr lang="es-CO"/>
                      <a:pPr/>
                      <a:t>[CELLRANGE]</a:t>
                    </a:fld>
                    <a:r>
                      <a:rPr lang="es-CO" baseline="0"/>
                      <a:t>
</a:t>
                    </a:r>
                    <a:fld id="{616E4C8C-08AA-489E-B661-D55A3159EEF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9C-4190-9D3A-4B853739C0F5}"/>
                </c:ext>
              </c:extLst>
            </c:dLbl>
            <c:dLbl>
              <c:idx val="1"/>
              <c:tx>
                <c:rich>
                  <a:bodyPr/>
                  <a:lstStyle/>
                  <a:p>
                    <a:fld id="{929B4529-A641-45EB-AD09-77943EF94D59}" type="CELLRANGE">
                      <a:rPr lang="es-CO"/>
                      <a:pPr/>
                      <a:t>[CELLRANGE]</a:t>
                    </a:fld>
                    <a:r>
                      <a:rPr lang="es-CO" baseline="0"/>
                      <a:t>
</a:t>
                    </a:r>
                    <a:fld id="{05D477BD-10BE-4715-9C42-6CD7C32782C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9C-4190-9D3A-4B853739C0F5}"/>
                </c:ext>
              </c:extLst>
            </c:dLbl>
            <c:dLbl>
              <c:idx val="2"/>
              <c:tx>
                <c:rich>
                  <a:bodyPr/>
                  <a:lstStyle/>
                  <a:p>
                    <a:fld id="{108ABC19-B884-4B2E-A2A1-C9B58E3C8111}" type="CELLRANGE">
                      <a:rPr lang="es-CO"/>
                      <a:pPr/>
                      <a:t>[CELLRANGE]</a:t>
                    </a:fld>
                    <a:r>
                      <a:rPr lang="es-CO" baseline="0"/>
                      <a:t>
</a:t>
                    </a:r>
                    <a:fld id="{713083E6-AE98-416B-B416-68FB68860F3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E9C-4190-9D3A-4B853739C0F5}"/>
                </c:ext>
              </c:extLst>
            </c:dLbl>
            <c:dLbl>
              <c:idx val="3"/>
              <c:tx>
                <c:rich>
                  <a:bodyPr/>
                  <a:lstStyle/>
                  <a:p>
                    <a:fld id="{C5C80C94-B720-4375-B81A-EBAD2E7618F3}" type="CELLRANGE">
                      <a:rPr lang="es-CO"/>
                      <a:pPr/>
                      <a:t>[CELLRANGE]</a:t>
                    </a:fld>
                    <a:r>
                      <a:rPr lang="es-CO" baseline="0"/>
                      <a:t>
</a:t>
                    </a:r>
                    <a:fld id="{DC3347AF-6F8B-44DB-AF0E-675FD2A42E5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E9C-4190-9D3A-4B853739C0F5}"/>
                </c:ext>
              </c:extLst>
            </c:dLbl>
            <c:dLbl>
              <c:idx val="4"/>
              <c:tx>
                <c:rich>
                  <a:bodyPr/>
                  <a:lstStyle/>
                  <a:p>
                    <a:fld id="{5AD1589B-7F80-4453-AB79-3ED8089CA6AC}" type="CELLRANGE">
                      <a:rPr lang="es-CO"/>
                      <a:pPr/>
                      <a:t>[CELLRANGE]</a:t>
                    </a:fld>
                    <a:r>
                      <a:rPr lang="es-CO" baseline="0"/>
                      <a:t>
</a:t>
                    </a:r>
                    <a:fld id="{82E69DE9-3A96-4B51-8815-3140C8B92BB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E9C-4190-9D3A-4B853739C0F5}"/>
                </c:ext>
              </c:extLst>
            </c:dLbl>
            <c:dLbl>
              <c:idx val="5"/>
              <c:tx>
                <c:rich>
                  <a:bodyPr/>
                  <a:lstStyle/>
                  <a:p>
                    <a:fld id="{0B0545EC-0E35-4A0A-8C03-2838BA4E9BE2}" type="CELLRANGE">
                      <a:rPr lang="es-CO"/>
                      <a:pPr/>
                      <a:t>[CELLRANGE]</a:t>
                    </a:fld>
                    <a:r>
                      <a:rPr lang="es-CO" baseline="0"/>
                      <a:t>
</a:t>
                    </a:r>
                    <a:fld id="{B690BC12-D149-4A98-8D93-44E96AFF33B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E9C-4190-9D3A-4B853739C0F5}"/>
                </c:ext>
              </c:extLst>
            </c:dLbl>
            <c:dLbl>
              <c:idx val="6"/>
              <c:tx>
                <c:rich>
                  <a:bodyPr/>
                  <a:lstStyle/>
                  <a:p>
                    <a:fld id="{151E8BF3-75B5-449A-B4AD-AE9E32A534B7}" type="CELLRANGE">
                      <a:rPr lang="es-CO"/>
                      <a:pPr/>
                      <a:t>[CELLRANGE]</a:t>
                    </a:fld>
                    <a:r>
                      <a:rPr lang="es-CO" baseline="0"/>
                      <a:t>
</a:t>
                    </a:r>
                    <a:fld id="{C676D00B-5808-4B65-A8F9-BB0F4A1236E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E9C-4190-9D3A-4B853739C0F5}"/>
                </c:ext>
              </c:extLst>
            </c:dLbl>
            <c:dLbl>
              <c:idx val="7"/>
              <c:tx>
                <c:rich>
                  <a:bodyPr/>
                  <a:lstStyle/>
                  <a:p>
                    <a:fld id="{26AFED65-038B-408F-88E5-D7FAE5274E73}" type="CELLRANGE">
                      <a:rPr lang="es-CO"/>
                      <a:pPr/>
                      <a:t>[CELLRANGE]</a:t>
                    </a:fld>
                    <a:r>
                      <a:rPr lang="es-CO" baseline="0"/>
                      <a:t>
</a:t>
                    </a:r>
                    <a:fld id="{CF606833-EF83-40B5-8EC4-FA6E82A2701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E9C-4190-9D3A-4B853739C0F5}"/>
                </c:ext>
              </c:extLst>
            </c:dLbl>
            <c:dLbl>
              <c:idx val="8"/>
              <c:tx>
                <c:rich>
                  <a:bodyPr/>
                  <a:lstStyle/>
                  <a:p>
                    <a:fld id="{D9EB9C9D-B664-41B8-AFED-BBC5C661D3EE}" type="CELLRANGE">
                      <a:rPr lang="es-CO"/>
                      <a:pPr/>
                      <a:t>[CELLRANGE]</a:t>
                    </a:fld>
                    <a:r>
                      <a:rPr lang="es-CO" baseline="0"/>
                      <a:t>
</a:t>
                    </a:r>
                    <a:fld id="{C414D9CF-65D4-4C31-954A-2C0DEF3B2BC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E9C-4190-9D3A-4B853739C0F5}"/>
                </c:ext>
              </c:extLst>
            </c:dLbl>
            <c:dLbl>
              <c:idx val="9"/>
              <c:tx>
                <c:rich>
                  <a:bodyPr/>
                  <a:lstStyle/>
                  <a:p>
                    <a:fld id="{ECA0DCE3-74B1-4842-A6F7-2AA3B7B0CE8D}" type="CELLRANGE">
                      <a:rPr lang="es-CO"/>
                      <a:pPr/>
                      <a:t>[CELLRANGE]</a:t>
                    </a:fld>
                    <a:r>
                      <a:rPr lang="es-CO" baseline="0"/>
                      <a:t>
</a:t>
                    </a:r>
                    <a:fld id="{16FEFF2F-4E8F-4D8F-9285-A3171300A6F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E9C-4190-9D3A-4B853739C0F5}"/>
                </c:ext>
              </c:extLst>
            </c:dLbl>
            <c:dLbl>
              <c:idx val="10"/>
              <c:tx>
                <c:rich>
                  <a:bodyPr/>
                  <a:lstStyle/>
                  <a:p>
                    <a:fld id="{06AF0C8E-9712-49F8-8B09-7044E890E890}" type="CELLRANGE">
                      <a:rPr lang="es-CO"/>
                      <a:pPr/>
                      <a:t>[CELLRANGE]</a:t>
                    </a:fld>
                    <a:r>
                      <a:rPr lang="es-CO" baseline="0"/>
                      <a:t>
</a:t>
                    </a:r>
                    <a:fld id="{4A19AB1B-46F2-4A77-B55F-670E8ADF426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E9C-4190-9D3A-4B853739C0F5}"/>
                </c:ext>
              </c:extLst>
            </c:dLbl>
            <c:dLbl>
              <c:idx val="11"/>
              <c:tx>
                <c:rich>
                  <a:bodyPr/>
                  <a:lstStyle/>
                  <a:p>
                    <a:fld id="{E1DE31AE-E13D-4603-B635-A08AC9FB61E5}" type="CELLRANGE">
                      <a:rPr lang="es-CO"/>
                      <a:pPr/>
                      <a:t>[CELLRANGE]</a:t>
                    </a:fld>
                    <a:r>
                      <a:rPr lang="es-CO" baseline="0"/>
                      <a:t>
</a:t>
                    </a:r>
                    <a:fld id="{7678E390-9D21-4297-8B8B-A911B52D01F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E9C-4190-9D3A-4B853739C0F5}"/>
                </c:ext>
              </c:extLst>
            </c:dLbl>
            <c:dLbl>
              <c:idx val="12"/>
              <c:tx>
                <c:rich>
                  <a:bodyPr/>
                  <a:lstStyle/>
                  <a:p>
                    <a:fld id="{DB07DDA0-A040-4F06-B233-0A154FA7492C}" type="CELLRANGE">
                      <a:rPr lang="es-CO"/>
                      <a:pPr/>
                      <a:t>[CELLRANGE]</a:t>
                    </a:fld>
                    <a:r>
                      <a:rPr lang="es-CO" baseline="0"/>
                      <a:t>
</a:t>
                    </a:r>
                    <a:fld id="{20B51298-1681-448C-B52C-FAA3A376A04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PregradoEdad'!$C$65:$O$65</c:f>
              <c:numCache>
                <c:formatCode>General</c:formatCode>
                <c:ptCount val="13"/>
                <c:pt idx="0">
                  <c:v>0</c:v>
                </c:pt>
                <c:pt idx="1">
                  <c:v>4</c:v>
                </c:pt>
                <c:pt idx="2">
                  <c:v>73</c:v>
                </c:pt>
                <c:pt idx="3">
                  <c:v>164</c:v>
                </c:pt>
                <c:pt idx="4">
                  <c:v>183</c:v>
                </c:pt>
                <c:pt idx="5">
                  <c:v>167</c:v>
                </c:pt>
                <c:pt idx="6">
                  <c:v>166</c:v>
                </c:pt>
                <c:pt idx="7">
                  <c:v>164</c:v>
                </c:pt>
                <c:pt idx="8">
                  <c:v>75</c:v>
                </c:pt>
                <c:pt idx="9">
                  <c:v>52</c:v>
                </c:pt>
                <c:pt idx="10">
                  <c:v>86</c:v>
                </c:pt>
                <c:pt idx="11">
                  <c:v>33</c:v>
                </c:pt>
                <c:pt idx="12">
                  <c:v>127</c:v>
                </c:pt>
              </c:numCache>
            </c:numRef>
          </c:val>
          <c:extLst xmlns:c16r2="http://schemas.microsoft.com/office/drawing/2015/06/chart">
            <c:ext xmlns:c15="http://schemas.microsoft.com/office/drawing/2012/chart" uri="{02D57815-91ED-43cb-92C2-25804820EDAC}">
              <c15:datalabelsRange>
                <c15:f>'B. MatriculaTotal PregradoEdad'!$C$66:$O$66</c15:f>
                <c15:dlblRangeCache>
                  <c:ptCount val="13"/>
                  <c:pt idx="0">
                    <c:v>0%</c:v>
                  </c:pt>
                  <c:pt idx="1">
                    <c:v>0%</c:v>
                  </c:pt>
                  <c:pt idx="2">
                    <c:v>6%</c:v>
                  </c:pt>
                  <c:pt idx="3">
                    <c:v>13%</c:v>
                  </c:pt>
                  <c:pt idx="4">
                    <c:v>14%</c:v>
                  </c:pt>
                  <c:pt idx="5">
                    <c:v>13%</c:v>
                  </c:pt>
                  <c:pt idx="6">
                    <c:v>13%</c:v>
                  </c:pt>
                  <c:pt idx="7">
                    <c:v>13%</c:v>
                  </c:pt>
                  <c:pt idx="8">
                    <c:v>6%</c:v>
                  </c:pt>
                  <c:pt idx="9">
                    <c:v>4%</c:v>
                  </c:pt>
                  <c:pt idx="10">
                    <c:v>7%</c:v>
                  </c:pt>
                  <c:pt idx="11">
                    <c:v>3%</c:v>
                  </c:pt>
                  <c:pt idx="12">
                    <c:v>10%</c:v>
                  </c:pt>
                </c15:dlblRangeCache>
              </c15:datalabelsRange>
            </c:ext>
            <c:ext xmlns:c16="http://schemas.microsoft.com/office/drawing/2014/chart" uri="{C3380CC4-5D6E-409C-BE32-E72D297353CC}">
              <c16:uniqueId val="{0000001B-8BB5-40FC-A9A7-F618F3F44216}"/>
            </c:ext>
          </c:extLst>
        </c:ser>
        <c:dLbls>
          <c:showLegendKey val="0"/>
          <c:showVal val="1"/>
          <c:showCatName val="0"/>
          <c:showSerName val="0"/>
          <c:showPercent val="0"/>
          <c:showBubbleSize val="0"/>
        </c:dLbls>
        <c:gapWidth val="20"/>
        <c:shape val="box"/>
        <c:axId val="129427328"/>
        <c:axId val="129428864"/>
        <c:axId val="0"/>
      </c:bar3DChart>
      <c:catAx>
        <c:axId val="129427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9428864"/>
        <c:crosses val="autoZero"/>
        <c:auto val="1"/>
        <c:lblAlgn val="ctr"/>
        <c:lblOffset val="100"/>
        <c:tickLblSkip val="1"/>
        <c:noMultiLvlLbl val="0"/>
      </c:catAx>
      <c:valAx>
        <c:axId val="12942886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42732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PostgradoEdad'!$C$55:$O$55</c:f>
              <c:numCache>
                <c:formatCode>General</c:formatCode>
                <c:ptCount val="13"/>
                <c:pt idx="0">
                  <c:v>1</c:v>
                </c:pt>
                <c:pt idx="1">
                  <c:v>0</c:v>
                </c:pt>
                <c:pt idx="2">
                  <c:v>0</c:v>
                </c:pt>
                <c:pt idx="3">
                  <c:v>1</c:v>
                </c:pt>
                <c:pt idx="4">
                  <c:v>0</c:v>
                </c:pt>
                <c:pt idx="5">
                  <c:v>1</c:v>
                </c:pt>
                <c:pt idx="6">
                  <c:v>3</c:v>
                </c:pt>
                <c:pt idx="7">
                  <c:v>19</c:v>
                </c:pt>
                <c:pt idx="8">
                  <c:v>43</c:v>
                </c:pt>
                <c:pt idx="9">
                  <c:v>37</c:v>
                </c:pt>
                <c:pt idx="10">
                  <c:v>187</c:v>
                </c:pt>
                <c:pt idx="11">
                  <c:v>100</c:v>
                </c:pt>
                <c:pt idx="12">
                  <c:v>413</c:v>
                </c:pt>
              </c:numCache>
            </c:numRef>
          </c:val>
          <c:extLst xmlns:c16r2="http://schemas.microsoft.com/office/drawing/2015/06/chart">
            <c:ext xmlns:c16="http://schemas.microsoft.com/office/drawing/2014/chart" uri="{C3380CC4-5D6E-409C-BE32-E72D297353CC}">
              <c16:uniqueId val="{0000000D-C998-4F02-A67E-0055E1ECDA73}"/>
            </c:ext>
          </c:extLst>
        </c:ser>
        <c:ser>
          <c:idx val="1"/>
          <c:order val="1"/>
          <c:tx>
            <c:v>Semestre B</c:v>
          </c:tx>
          <c:spPr>
            <a:solidFill>
              <a:schemeClr val="accent2"/>
            </a:solidFill>
            <a:ln>
              <a:noFill/>
            </a:ln>
            <a:effectLst/>
            <a:sp3d/>
          </c:spPr>
          <c:invertIfNegative val="0"/>
          <c:dLbls>
            <c:dLbl>
              <c:idx val="0"/>
              <c:tx>
                <c:rich>
                  <a:bodyPr/>
                  <a:lstStyle/>
                  <a:p>
                    <a:fld id="{7F5A9501-F91B-4BBB-AC80-FA3FB96A5FF5}" type="CELLRANGE">
                      <a:rPr lang="en-US" baseline="0"/>
                      <a:pPr/>
                      <a:t>[CELLRANGE]</a:t>
                    </a:fld>
                    <a:r>
                      <a:rPr lang="en-US" baseline="0"/>
                      <a:t>
</a:t>
                    </a:r>
                    <a:fld id="{C7C962AF-69ED-4FDB-B80B-27D2CAAADC81}" type="VALUE">
                      <a:rPr lang="en-US" baseline="0"/>
                      <a:pPr/>
                      <a:t>[VALOR]</a:t>
                    </a:fld>
                    <a:endParaRPr lang="en-US"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D-683C-4988-B9EC-7087C5FFDFD9}"/>
                </c:ext>
              </c:extLst>
            </c:dLbl>
            <c:dLbl>
              <c:idx val="1"/>
              <c:tx>
                <c:rich>
                  <a:bodyPr/>
                  <a:lstStyle/>
                  <a:p>
                    <a:fld id="{A3B7BF69-C09B-46F1-AA46-7D7DA7086163}" type="CELLRANGE">
                      <a:rPr lang="es-CO"/>
                      <a:pPr/>
                      <a:t>[CELLRANGE]</a:t>
                    </a:fld>
                    <a:r>
                      <a:rPr lang="es-CO" baseline="0"/>
                      <a:t>
</a:t>
                    </a:r>
                    <a:fld id="{ED4FA726-14C7-4EDF-ACE0-55ED4DAA1B5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3C-4988-B9EC-7087C5FFDFD9}"/>
                </c:ext>
              </c:extLst>
            </c:dLbl>
            <c:dLbl>
              <c:idx val="2"/>
              <c:tx>
                <c:rich>
                  <a:bodyPr/>
                  <a:lstStyle/>
                  <a:p>
                    <a:fld id="{15AC2ECC-F8B5-46C7-83AC-5417BEC1CE6F}" type="CELLRANGE">
                      <a:rPr lang="es-CO"/>
                      <a:pPr/>
                      <a:t>[CELLRANGE]</a:t>
                    </a:fld>
                    <a:r>
                      <a:rPr lang="es-CO" baseline="0"/>
                      <a:t>
</a:t>
                    </a:r>
                    <a:fld id="{B50DA4EF-509C-4B68-9ACF-6E627F5B690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3C-4988-B9EC-7087C5FFDFD9}"/>
                </c:ext>
              </c:extLst>
            </c:dLbl>
            <c:dLbl>
              <c:idx val="3"/>
              <c:tx>
                <c:rich>
                  <a:bodyPr/>
                  <a:lstStyle/>
                  <a:p>
                    <a:fld id="{769DA5E0-C362-4A08-8838-99FF6DE7D43A}" type="CELLRANGE">
                      <a:rPr lang="es-CO"/>
                      <a:pPr/>
                      <a:t>[CELLRANGE]</a:t>
                    </a:fld>
                    <a:r>
                      <a:rPr lang="es-CO" baseline="0"/>
                      <a:t>
</a:t>
                    </a:r>
                    <a:fld id="{F8655C42-CECD-4B2F-A407-BBEB9923259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83C-4988-B9EC-7087C5FFDFD9}"/>
                </c:ext>
              </c:extLst>
            </c:dLbl>
            <c:dLbl>
              <c:idx val="4"/>
              <c:tx>
                <c:rich>
                  <a:bodyPr/>
                  <a:lstStyle/>
                  <a:p>
                    <a:fld id="{A105C2C2-47A5-4FC8-9BC7-400B7AF22211}" type="CELLRANGE">
                      <a:rPr lang="es-CO"/>
                      <a:pPr/>
                      <a:t>[CELLRANGE]</a:t>
                    </a:fld>
                    <a:r>
                      <a:rPr lang="es-CO" baseline="0"/>
                      <a:t>
</a:t>
                    </a:r>
                    <a:fld id="{EFC19261-9E97-443D-A089-C5121BDECD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3C-4988-B9EC-7087C5FFDFD9}"/>
                </c:ext>
              </c:extLst>
            </c:dLbl>
            <c:dLbl>
              <c:idx val="5"/>
              <c:tx>
                <c:rich>
                  <a:bodyPr/>
                  <a:lstStyle/>
                  <a:p>
                    <a:fld id="{0AD6C42A-DA88-421A-B1F5-5B3CBA19FA03}" type="CELLRANGE">
                      <a:rPr lang="es-CO"/>
                      <a:pPr/>
                      <a:t>[CELLRANGE]</a:t>
                    </a:fld>
                    <a:r>
                      <a:rPr lang="es-CO" baseline="0"/>
                      <a:t>
</a:t>
                    </a:r>
                    <a:fld id="{FF4021A9-273C-46DE-9C8A-ED3F8892BDD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83C-4988-B9EC-7087C5FFDFD9}"/>
                </c:ext>
              </c:extLst>
            </c:dLbl>
            <c:dLbl>
              <c:idx val="6"/>
              <c:tx>
                <c:rich>
                  <a:bodyPr/>
                  <a:lstStyle/>
                  <a:p>
                    <a:fld id="{3E68A91B-DF49-4E35-B68F-79537AA0EBE8}" type="CELLRANGE">
                      <a:rPr lang="es-CO"/>
                      <a:pPr/>
                      <a:t>[CELLRANGE]</a:t>
                    </a:fld>
                    <a:r>
                      <a:rPr lang="es-CO" baseline="0"/>
                      <a:t>
</a:t>
                    </a:r>
                    <a:fld id="{BABE157D-E80C-41F3-9F12-DCFB53111E8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83C-4988-B9EC-7087C5FFDFD9}"/>
                </c:ext>
              </c:extLst>
            </c:dLbl>
            <c:dLbl>
              <c:idx val="7"/>
              <c:tx>
                <c:rich>
                  <a:bodyPr/>
                  <a:lstStyle/>
                  <a:p>
                    <a:fld id="{0D35148B-361D-47EE-9857-533001C7D515}" type="CELLRANGE">
                      <a:rPr lang="es-CO"/>
                      <a:pPr/>
                      <a:t>[CELLRANGE]</a:t>
                    </a:fld>
                    <a:r>
                      <a:rPr lang="es-CO" baseline="0"/>
                      <a:t>
</a:t>
                    </a:r>
                    <a:fld id="{C88979C0-C1EA-4440-8778-61ABD93A397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83C-4988-B9EC-7087C5FFDFD9}"/>
                </c:ext>
              </c:extLst>
            </c:dLbl>
            <c:dLbl>
              <c:idx val="8"/>
              <c:tx>
                <c:rich>
                  <a:bodyPr/>
                  <a:lstStyle/>
                  <a:p>
                    <a:fld id="{1B86459C-76BA-4CD8-BC2C-9818BFADBE14}" type="CELLRANGE">
                      <a:rPr lang="es-CO"/>
                      <a:pPr/>
                      <a:t>[CELLRANGE]</a:t>
                    </a:fld>
                    <a:r>
                      <a:rPr lang="es-CO" baseline="0"/>
                      <a:t>
</a:t>
                    </a:r>
                    <a:fld id="{0BC93EC9-2353-4F4C-A935-897E5A0BB96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83C-4988-B9EC-7087C5FFDFD9}"/>
                </c:ext>
              </c:extLst>
            </c:dLbl>
            <c:dLbl>
              <c:idx val="9"/>
              <c:tx>
                <c:rich>
                  <a:bodyPr/>
                  <a:lstStyle/>
                  <a:p>
                    <a:fld id="{E1EDA0F9-CBD1-4615-A63A-2293F270F644}" type="CELLRANGE">
                      <a:rPr lang="es-CO"/>
                      <a:pPr/>
                      <a:t>[CELLRANGE]</a:t>
                    </a:fld>
                    <a:r>
                      <a:rPr lang="es-CO" baseline="0"/>
                      <a:t>
</a:t>
                    </a:r>
                    <a:fld id="{4794ED5F-9426-4A12-9039-5235DDEC19A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83C-4988-B9EC-7087C5FFDFD9}"/>
                </c:ext>
              </c:extLst>
            </c:dLbl>
            <c:dLbl>
              <c:idx val="10"/>
              <c:tx>
                <c:rich>
                  <a:bodyPr/>
                  <a:lstStyle/>
                  <a:p>
                    <a:fld id="{038A4027-AC17-452D-AB2F-F583E98B0A9B}" type="CELLRANGE">
                      <a:rPr lang="es-CO"/>
                      <a:pPr/>
                      <a:t>[CELLRANGE]</a:t>
                    </a:fld>
                    <a:r>
                      <a:rPr lang="es-CO" baseline="0"/>
                      <a:t>
</a:t>
                    </a:r>
                    <a:fld id="{E43E8EB0-2481-43D7-AB51-57A97631E69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83C-4988-B9EC-7087C5FFDFD9}"/>
                </c:ext>
              </c:extLst>
            </c:dLbl>
            <c:dLbl>
              <c:idx val="11"/>
              <c:tx>
                <c:rich>
                  <a:bodyPr/>
                  <a:lstStyle/>
                  <a:p>
                    <a:fld id="{909E6D30-A419-4825-B480-55CF77A4B0F9}" type="CELLRANGE">
                      <a:rPr lang="es-CO"/>
                      <a:pPr/>
                      <a:t>[CELLRANGE]</a:t>
                    </a:fld>
                    <a:r>
                      <a:rPr lang="es-CO" baseline="0"/>
                      <a:t>
</a:t>
                    </a:r>
                    <a:fld id="{F3805D11-EAFC-4B52-A80F-0D28DA47844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83C-4988-B9EC-7087C5FFDFD9}"/>
                </c:ext>
              </c:extLst>
            </c:dLbl>
            <c:dLbl>
              <c:idx val="12"/>
              <c:tx>
                <c:rich>
                  <a:bodyPr/>
                  <a:lstStyle/>
                  <a:p>
                    <a:fld id="{B6B1CACD-952A-4FEC-9F08-7AE31499DFE4}" type="CELLRANGE">
                      <a:rPr lang="es-CO"/>
                      <a:pPr/>
                      <a:t>[CELLRANGE]</a:t>
                    </a:fld>
                    <a:r>
                      <a:rPr lang="es-CO" baseline="0"/>
                      <a:t>
</a:t>
                    </a:r>
                    <a:fld id="{D331E42B-9E7A-48D1-9C9F-F2B610B0150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83C-4988-B9EC-7087C5FFDF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PostgradoEdad'!$C$53:$O$53</c:f>
              <c:numCache>
                <c:formatCode>General</c:formatCode>
                <c:ptCount val="13"/>
                <c:pt idx="0">
                  <c:v>0</c:v>
                </c:pt>
                <c:pt idx="1">
                  <c:v>0</c:v>
                </c:pt>
                <c:pt idx="2">
                  <c:v>0</c:v>
                </c:pt>
                <c:pt idx="3">
                  <c:v>0</c:v>
                </c:pt>
                <c:pt idx="4">
                  <c:v>0</c:v>
                </c:pt>
                <c:pt idx="5">
                  <c:v>0</c:v>
                </c:pt>
                <c:pt idx="6">
                  <c:v>2</c:v>
                </c:pt>
                <c:pt idx="7">
                  <c:v>5</c:v>
                </c:pt>
                <c:pt idx="8">
                  <c:v>23</c:v>
                </c:pt>
                <c:pt idx="9">
                  <c:v>42</c:v>
                </c:pt>
                <c:pt idx="10">
                  <c:v>140</c:v>
                </c:pt>
                <c:pt idx="11">
                  <c:v>99</c:v>
                </c:pt>
                <c:pt idx="12">
                  <c:v>482</c:v>
                </c:pt>
              </c:numCache>
            </c:numRef>
          </c:val>
          <c:extLst xmlns:c16r2="http://schemas.microsoft.com/office/drawing/2015/06/chart">
            <c:ext xmlns:c15="http://schemas.microsoft.com/office/drawing/2012/chart" uri="{02D57815-91ED-43cb-92C2-25804820EDAC}">
              <c15:datalabelsRange>
                <c15:f>'B. MatriculaTotal PregradoEdad'!$C$73:$O$73</c15:f>
                <c15:dlblRangeCache>
                  <c:ptCount val="13"/>
                </c15:dlblRangeCache>
              </c15:datalabelsRange>
            </c:ext>
            <c:ext xmlns:c16="http://schemas.microsoft.com/office/drawing/2014/chart" uri="{C3380CC4-5D6E-409C-BE32-E72D297353CC}">
              <c16:uniqueId val="{0000001B-C998-4F02-A67E-0055E1ECDA73}"/>
            </c:ext>
          </c:extLst>
        </c:ser>
        <c:dLbls>
          <c:showLegendKey val="0"/>
          <c:showVal val="1"/>
          <c:showCatName val="0"/>
          <c:showSerName val="0"/>
          <c:showPercent val="0"/>
          <c:showBubbleSize val="0"/>
        </c:dLbls>
        <c:gapWidth val="20"/>
        <c:shape val="box"/>
        <c:axId val="130307200"/>
        <c:axId val="130308736"/>
        <c:axId val="0"/>
      </c:bar3DChart>
      <c:catAx>
        <c:axId val="130307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0308736"/>
        <c:crosses val="autoZero"/>
        <c:auto val="1"/>
        <c:lblAlgn val="ctr"/>
        <c:lblOffset val="100"/>
        <c:tickLblSkip val="1"/>
        <c:noMultiLvlLbl val="0"/>
      </c:catAx>
      <c:valAx>
        <c:axId val="1303087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30720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l"/>
      <c:layout>
        <c:manualLayout>
          <c:xMode val="edge"/>
          <c:yMode val="edge"/>
          <c:x val="0.12320015071978654"/>
          <c:y val="9.8567696429597479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68EAD4E5-84A0-41F3-8076-884204D67017}" type="CELLRANGE">
                      <a:rPr lang="es-CO"/>
                      <a:pPr/>
                      <a:t>[CELLRANGE]</a:t>
                    </a:fld>
                    <a:r>
                      <a:rPr lang="es-CO" baseline="0"/>
                      <a:t>
</a:t>
                    </a:r>
                    <a:fld id="{8D413866-ED63-47AA-957A-DB39A9FEFE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418-4B1C-A763-0DEDC8620F57}"/>
                </c:ext>
              </c:extLst>
            </c:dLbl>
            <c:dLbl>
              <c:idx val="1"/>
              <c:tx>
                <c:rich>
                  <a:bodyPr/>
                  <a:lstStyle/>
                  <a:p>
                    <a:fld id="{1D674034-95D7-4A1D-A218-15625C2EB3F3}" type="CELLRANGE">
                      <a:rPr lang="es-CO"/>
                      <a:pPr/>
                      <a:t>[CELLRANGE]</a:t>
                    </a:fld>
                    <a:r>
                      <a:rPr lang="es-CO" baseline="0"/>
                      <a:t>
</a:t>
                    </a:r>
                    <a:fld id="{9CE59E0E-7E41-4396-8614-5EF59A0653E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18-4B1C-A763-0DEDC8620F57}"/>
                </c:ext>
              </c:extLst>
            </c:dLbl>
            <c:dLbl>
              <c:idx val="2"/>
              <c:tx>
                <c:rich>
                  <a:bodyPr/>
                  <a:lstStyle/>
                  <a:p>
                    <a:fld id="{296D237D-01C5-43B4-96C4-D26F80904BF1}" type="CELLRANGE">
                      <a:rPr lang="es-CO"/>
                      <a:pPr/>
                      <a:t>[CELLRANGE]</a:t>
                    </a:fld>
                    <a:r>
                      <a:rPr lang="es-CO" baseline="0"/>
                      <a:t>
</a:t>
                    </a:r>
                    <a:fld id="{E09FA1A5-DC97-454A-A00C-EE28E301B8F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18-4B1C-A763-0DEDC8620F57}"/>
                </c:ext>
              </c:extLst>
            </c:dLbl>
            <c:dLbl>
              <c:idx val="3"/>
              <c:tx>
                <c:rich>
                  <a:bodyPr/>
                  <a:lstStyle/>
                  <a:p>
                    <a:fld id="{B0E71520-3B94-4D17-85B6-5018BC713F9B}" type="CELLRANGE">
                      <a:rPr lang="es-CO"/>
                      <a:pPr/>
                      <a:t>[CELLRANGE]</a:t>
                    </a:fld>
                    <a:r>
                      <a:rPr lang="es-CO" baseline="0"/>
                      <a:t>
</a:t>
                    </a:r>
                    <a:fld id="{AEB5FFEC-498D-4F10-8E9B-6BE44EA2D65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18-4B1C-A763-0DEDC8620F57}"/>
                </c:ext>
              </c:extLst>
            </c:dLbl>
            <c:dLbl>
              <c:idx val="4"/>
              <c:tx>
                <c:rich>
                  <a:bodyPr/>
                  <a:lstStyle/>
                  <a:p>
                    <a:fld id="{DFBD8B07-4BA9-4D9D-A20B-0289DF93A03E}" type="CELLRANGE">
                      <a:rPr lang="es-CO"/>
                      <a:pPr/>
                      <a:t>[CELLRANGE]</a:t>
                    </a:fld>
                    <a:r>
                      <a:rPr lang="es-CO" baseline="0"/>
                      <a:t>
</a:t>
                    </a:r>
                    <a:fld id="{BCF1F4AE-AD75-430F-B3D1-3972E972E7B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18-4B1C-A763-0DEDC8620F57}"/>
                </c:ext>
              </c:extLst>
            </c:dLbl>
            <c:dLbl>
              <c:idx val="5"/>
              <c:tx>
                <c:rich>
                  <a:bodyPr/>
                  <a:lstStyle/>
                  <a:p>
                    <a:fld id="{68C623D5-FB97-4107-BDAB-2A0F7A9009BC}" type="CELLRANGE">
                      <a:rPr lang="es-CO"/>
                      <a:pPr/>
                      <a:t>[CELLRANGE]</a:t>
                    </a:fld>
                    <a:r>
                      <a:rPr lang="es-CO" baseline="0"/>
                      <a:t>
</a:t>
                    </a:r>
                    <a:fld id="{70CD9655-ABB9-4147-88B2-D4C6967FB5C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18-4B1C-A763-0DEDC8620F57}"/>
                </c:ext>
              </c:extLst>
            </c:dLbl>
            <c:dLbl>
              <c:idx val="6"/>
              <c:tx>
                <c:rich>
                  <a:bodyPr/>
                  <a:lstStyle/>
                  <a:p>
                    <a:fld id="{B2362C51-9FEA-43F9-82A9-8250086A91E7}" type="CELLRANGE">
                      <a:rPr lang="es-CO"/>
                      <a:pPr/>
                      <a:t>[CELLRANGE]</a:t>
                    </a:fld>
                    <a:r>
                      <a:rPr lang="es-CO" baseline="0"/>
                      <a:t>
</a:t>
                    </a:r>
                    <a:fld id="{2408C91D-D3E7-426A-87CA-553375F21FC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18-4B1C-A763-0DEDC8620F57}"/>
                </c:ext>
              </c:extLst>
            </c:dLbl>
            <c:dLbl>
              <c:idx val="7"/>
              <c:tx>
                <c:rich>
                  <a:bodyPr/>
                  <a:lstStyle/>
                  <a:p>
                    <a:fld id="{B3F545FF-7723-47A2-B5C9-657ECE77C6A6}" type="CELLRANGE">
                      <a:rPr lang="es-CO"/>
                      <a:pPr/>
                      <a:t>[CELLRANGE]</a:t>
                    </a:fld>
                    <a:r>
                      <a:rPr lang="es-CO" baseline="0"/>
                      <a:t>
</a:t>
                    </a:r>
                    <a:fld id="{C67BD578-1DE1-451C-A225-FFCD21BDE29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18-4B1C-A763-0DEDC8620F57}"/>
                </c:ext>
              </c:extLst>
            </c:dLbl>
            <c:dLbl>
              <c:idx val="8"/>
              <c:tx>
                <c:rich>
                  <a:bodyPr/>
                  <a:lstStyle/>
                  <a:p>
                    <a:fld id="{FA709AC9-A954-4E62-9968-A3CA80F249A2}" type="CELLRANGE">
                      <a:rPr lang="es-CO"/>
                      <a:pPr/>
                      <a:t>[CELLRANGE]</a:t>
                    </a:fld>
                    <a:r>
                      <a:rPr lang="es-CO" baseline="0"/>
                      <a:t>
</a:t>
                    </a:r>
                    <a:fld id="{A9E1B238-D0BD-4743-A1DF-C87606C2666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418-4B1C-A763-0DEDC8620F57}"/>
                </c:ext>
              </c:extLst>
            </c:dLbl>
            <c:dLbl>
              <c:idx val="9"/>
              <c:tx>
                <c:rich>
                  <a:bodyPr/>
                  <a:lstStyle/>
                  <a:p>
                    <a:fld id="{33947A37-1BF0-402D-9222-ACFE6AE39841}" type="CELLRANGE">
                      <a:rPr lang="es-CO"/>
                      <a:pPr/>
                      <a:t>[CELLRANGE]</a:t>
                    </a:fld>
                    <a:r>
                      <a:rPr lang="es-CO" baseline="0"/>
                      <a:t>
</a:t>
                    </a:r>
                    <a:fld id="{69E8A3D3-04A2-4C7F-9AEB-EF9CB1632FA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418-4B1C-A763-0DEDC8620F57}"/>
                </c:ext>
              </c:extLst>
            </c:dLbl>
            <c:dLbl>
              <c:idx val="10"/>
              <c:tx>
                <c:rich>
                  <a:bodyPr/>
                  <a:lstStyle/>
                  <a:p>
                    <a:fld id="{AA2D416D-1971-4887-AD8F-F985AD4E533F}" type="CELLRANGE">
                      <a:rPr lang="es-CO"/>
                      <a:pPr/>
                      <a:t>[CELLRANGE]</a:t>
                    </a:fld>
                    <a:r>
                      <a:rPr lang="es-CO" baseline="0"/>
                      <a:t>
</a:t>
                    </a:r>
                    <a:fld id="{DF6A60DF-70F9-4E32-BCF3-9D0B13BE207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418-4B1C-A763-0DEDC8620F57}"/>
                </c:ext>
              </c:extLst>
            </c:dLbl>
            <c:dLbl>
              <c:idx val="11"/>
              <c:tx>
                <c:rich>
                  <a:bodyPr/>
                  <a:lstStyle/>
                  <a:p>
                    <a:fld id="{18645358-A187-4CE0-9CC4-FD5445956D04}" type="CELLRANGE">
                      <a:rPr lang="es-CO"/>
                      <a:pPr/>
                      <a:t>[CELLRANGE]</a:t>
                    </a:fld>
                    <a:r>
                      <a:rPr lang="es-CO" baseline="0"/>
                      <a:t>
</a:t>
                    </a:r>
                    <a:fld id="{891DD043-5921-448C-B118-770FD7E2A40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18-4B1C-A763-0DEDC8620F57}"/>
                </c:ext>
              </c:extLst>
            </c:dLbl>
            <c:dLbl>
              <c:idx val="12"/>
              <c:tx>
                <c:rich>
                  <a:bodyPr/>
                  <a:lstStyle/>
                  <a:p>
                    <a:fld id="{86F90130-27D7-48CE-8BFA-716EA4486D13}" type="CELLRANGE">
                      <a:rPr lang="es-CO"/>
                      <a:pPr/>
                      <a:t>[CELLRANGE]</a:t>
                    </a:fld>
                    <a:r>
                      <a:rPr lang="es-CO" baseline="0"/>
                      <a:t>
</a:t>
                    </a:r>
                    <a:fld id="{E42AC261-61BF-405F-94D7-80EFFB256BA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PostgradoEdad'!$C$7:$O$7</c:f>
              <c:numCache>
                <c:formatCode>General</c:formatCode>
                <c:ptCount val="13"/>
                <c:pt idx="0">
                  <c:v>0</c:v>
                </c:pt>
                <c:pt idx="1">
                  <c:v>0</c:v>
                </c:pt>
                <c:pt idx="2">
                  <c:v>0</c:v>
                </c:pt>
                <c:pt idx="3">
                  <c:v>0</c:v>
                </c:pt>
                <c:pt idx="4">
                  <c:v>0</c:v>
                </c:pt>
                <c:pt idx="5">
                  <c:v>0</c:v>
                </c:pt>
                <c:pt idx="6">
                  <c:v>1</c:v>
                </c:pt>
                <c:pt idx="7">
                  <c:v>6</c:v>
                </c:pt>
                <c:pt idx="8">
                  <c:v>17</c:v>
                </c:pt>
                <c:pt idx="9">
                  <c:v>13</c:v>
                </c:pt>
                <c:pt idx="10">
                  <c:v>58</c:v>
                </c:pt>
                <c:pt idx="11">
                  <c:v>29</c:v>
                </c:pt>
                <c:pt idx="12">
                  <c:v>107</c:v>
                </c:pt>
              </c:numCache>
            </c:numRef>
          </c:val>
          <c:extLst xmlns:c16r2="http://schemas.microsoft.com/office/drawing/2015/06/char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0,00%</c:v>
                  </c:pt>
                  <c:pt idx="6">
                    <c:v>0,43%</c:v>
                  </c:pt>
                  <c:pt idx="7">
                    <c:v>2,60%</c:v>
                  </c:pt>
                  <c:pt idx="8">
                    <c:v>7,36%</c:v>
                  </c:pt>
                  <c:pt idx="9">
                    <c:v>5,63%</c:v>
                  </c:pt>
                  <c:pt idx="10">
                    <c:v>25,11%</c:v>
                  </c:pt>
                  <c:pt idx="11">
                    <c:v>12,55%</c:v>
                  </c:pt>
                  <c:pt idx="12">
                    <c:v>46,32%</c:v>
                  </c:pt>
                </c15:dlblRangeCache>
              </c15:datalabelsRange>
            </c:ext>
            <c:ext xmlns:c16="http://schemas.microsoft.com/office/drawing/2014/chart" uri="{C3380CC4-5D6E-409C-BE32-E72D297353CC}">
              <c16:uniqueId val="{0000000D-377D-40F7-BECC-42F14B92C5A2}"/>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EE13697F-CF04-4B16-A547-B227A816EC86}" type="CELLRANGE">
                      <a:rPr lang="es-CO"/>
                      <a:pPr/>
                      <a:t>[CELLRANGE]</a:t>
                    </a:fld>
                    <a:r>
                      <a:rPr lang="es-CO" baseline="0"/>
                      <a:t>
</a:t>
                    </a:r>
                    <a:fld id="{A50E6E8F-E20D-4B17-803E-FC999301A84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18-4B1C-A763-0DEDC8620F57}"/>
                </c:ext>
              </c:extLst>
            </c:dLbl>
            <c:dLbl>
              <c:idx val="1"/>
              <c:tx>
                <c:rich>
                  <a:bodyPr/>
                  <a:lstStyle/>
                  <a:p>
                    <a:fld id="{F089464A-2A6B-47AD-AE59-FC962BBFC778}" type="CELLRANGE">
                      <a:rPr lang="es-CO"/>
                      <a:pPr/>
                      <a:t>[CELLRANGE]</a:t>
                    </a:fld>
                    <a:r>
                      <a:rPr lang="es-CO" baseline="0"/>
                      <a:t>
</a:t>
                    </a:r>
                    <a:fld id="{D5DABFE5-FD50-4C76-9915-29C96579FA3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18-4B1C-A763-0DEDC8620F57}"/>
                </c:ext>
              </c:extLst>
            </c:dLbl>
            <c:dLbl>
              <c:idx val="2"/>
              <c:tx>
                <c:rich>
                  <a:bodyPr/>
                  <a:lstStyle/>
                  <a:p>
                    <a:fld id="{2AC2CE7D-3B95-4588-A5EB-0298F37EB2E3}" type="CELLRANGE">
                      <a:rPr lang="es-CO"/>
                      <a:pPr/>
                      <a:t>[CELLRANGE]</a:t>
                    </a:fld>
                    <a:r>
                      <a:rPr lang="es-CO" baseline="0"/>
                      <a:t>
</a:t>
                    </a:r>
                    <a:fld id="{0DE96024-6F2F-415D-86BA-FD886B5BB32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18-4B1C-A763-0DEDC8620F57}"/>
                </c:ext>
              </c:extLst>
            </c:dLbl>
            <c:dLbl>
              <c:idx val="3"/>
              <c:tx>
                <c:rich>
                  <a:bodyPr/>
                  <a:lstStyle/>
                  <a:p>
                    <a:fld id="{E3BE0841-C40E-477A-A002-1EC1F7747A64}" type="CELLRANGE">
                      <a:rPr lang="es-CO"/>
                      <a:pPr/>
                      <a:t>[CELLRANGE]</a:t>
                    </a:fld>
                    <a:r>
                      <a:rPr lang="es-CO" baseline="0"/>
                      <a:t>
</a:t>
                    </a:r>
                    <a:fld id="{F8344479-DC41-4C2C-9C24-DACC32C3BC6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418-4B1C-A763-0DEDC8620F57}"/>
                </c:ext>
              </c:extLst>
            </c:dLbl>
            <c:dLbl>
              <c:idx val="4"/>
              <c:tx>
                <c:rich>
                  <a:bodyPr/>
                  <a:lstStyle/>
                  <a:p>
                    <a:fld id="{F9F999BA-40B5-4FB2-80C6-F62806EAABDF}" type="CELLRANGE">
                      <a:rPr lang="es-CO"/>
                      <a:pPr/>
                      <a:t>[CELLRANGE]</a:t>
                    </a:fld>
                    <a:r>
                      <a:rPr lang="es-CO" baseline="0"/>
                      <a:t>
</a:t>
                    </a:r>
                    <a:fld id="{83D61C00-3ACE-403D-AFD2-94F7476C435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418-4B1C-A763-0DEDC8620F57}"/>
                </c:ext>
              </c:extLst>
            </c:dLbl>
            <c:dLbl>
              <c:idx val="5"/>
              <c:tx>
                <c:rich>
                  <a:bodyPr/>
                  <a:lstStyle/>
                  <a:p>
                    <a:fld id="{F8667924-1495-4C8F-825E-FBFFDF41B6AF}" type="CELLRANGE">
                      <a:rPr lang="es-CO"/>
                      <a:pPr/>
                      <a:t>[CELLRANGE]</a:t>
                    </a:fld>
                    <a:r>
                      <a:rPr lang="es-CO" baseline="0"/>
                      <a:t>
</a:t>
                    </a:r>
                    <a:fld id="{D5063E9B-1321-4E39-9921-6C5A887E26A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18-4B1C-A763-0DEDC8620F57}"/>
                </c:ext>
              </c:extLst>
            </c:dLbl>
            <c:dLbl>
              <c:idx val="6"/>
              <c:tx>
                <c:rich>
                  <a:bodyPr/>
                  <a:lstStyle/>
                  <a:p>
                    <a:fld id="{85D650BA-7707-4410-A5C3-0B5C823C7C0C}" type="CELLRANGE">
                      <a:rPr lang="es-CO"/>
                      <a:pPr/>
                      <a:t>[CELLRANGE]</a:t>
                    </a:fld>
                    <a:r>
                      <a:rPr lang="es-CO" baseline="0"/>
                      <a:t>
</a:t>
                    </a:r>
                    <a:fld id="{AD2E0051-A650-4867-A720-3AFB831DC5C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418-4B1C-A763-0DEDC8620F57}"/>
                </c:ext>
              </c:extLst>
            </c:dLbl>
            <c:dLbl>
              <c:idx val="7"/>
              <c:tx>
                <c:rich>
                  <a:bodyPr/>
                  <a:lstStyle/>
                  <a:p>
                    <a:fld id="{668A91C1-3621-42B0-B666-56D5BC49906C}" type="CELLRANGE">
                      <a:rPr lang="es-CO"/>
                      <a:pPr/>
                      <a:t>[CELLRANGE]</a:t>
                    </a:fld>
                    <a:r>
                      <a:rPr lang="es-CO" baseline="0"/>
                      <a:t>
</a:t>
                    </a:r>
                    <a:fld id="{28BD3FD6-D5D1-45E5-A0A2-68E298317E3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418-4B1C-A763-0DEDC8620F57}"/>
                </c:ext>
              </c:extLst>
            </c:dLbl>
            <c:dLbl>
              <c:idx val="8"/>
              <c:tx>
                <c:rich>
                  <a:bodyPr/>
                  <a:lstStyle/>
                  <a:p>
                    <a:fld id="{5D3F325E-8550-4765-83ED-5DCDC557AC16}" type="CELLRANGE">
                      <a:rPr lang="es-CO"/>
                      <a:pPr/>
                      <a:t>[CELLRANGE]</a:t>
                    </a:fld>
                    <a:r>
                      <a:rPr lang="es-CO" baseline="0"/>
                      <a:t>
</a:t>
                    </a:r>
                    <a:fld id="{96BE1E73-31D3-4BED-A671-25C4E55B2B5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418-4B1C-A763-0DEDC8620F57}"/>
                </c:ext>
              </c:extLst>
            </c:dLbl>
            <c:dLbl>
              <c:idx val="9"/>
              <c:tx>
                <c:rich>
                  <a:bodyPr/>
                  <a:lstStyle/>
                  <a:p>
                    <a:fld id="{3A8F7930-A77C-4752-A41E-49260AA4E033}" type="CELLRANGE">
                      <a:rPr lang="es-CO"/>
                      <a:pPr/>
                      <a:t>[CELLRANGE]</a:t>
                    </a:fld>
                    <a:r>
                      <a:rPr lang="es-CO" baseline="0"/>
                      <a:t>
</a:t>
                    </a:r>
                    <a:fld id="{4F796D8A-E2CA-4AA2-9C3F-2D2930FA82B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18-4B1C-A763-0DEDC8620F57}"/>
                </c:ext>
              </c:extLst>
            </c:dLbl>
            <c:dLbl>
              <c:idx val="10"/>
              <c:tx>
                <c:rich>
                  <a:bodyPr/>
                  <a:lstStyle/>
                  <a:p>
                    <a:fld id="{681DA6B3-6F32-4C57-8621-61BF240660BC}" type="CELLRANGE">
                      <a:rPr lang="es-CO"/>
                      <a:pPr/>
                      <a:t>[CELLRANGE]</a:t>
                    </a:fld>
                    <a:r>
                      <a:rPr lang="es-CO" baseline="0"/>
                      <a:t>
</a:t>
                    </a:r>
                    <a:fld id="{D7E0CB28-2865-4195-B29A-457E0C3F9F9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418-4B1C-A763-0DEDC8620F57}"/>
                </c:ext>
              </c:extLst>
            </c:dLbl>
            <c:dLbl>
              <c:idx val="11"/>
              <c:tx>
                <c:rich>
                  <a:bodyPr/>
                  <a:lstStyle/>
                  <a:p>
                    <a:fld id="{9221CD71-7E46-4B88-8AF4-52B9F7741687}" type="CELLRANGE">
                      <a:rPr lang="es-CO"/>
                      <a:pPr/>
                      <a:t>[CELLRANGE]</a:t>
                    </a:fld>
                    <a:r>
                      <a:rPr lang="es-CO" baseline="0"/>
                      <a:t>
</a:t>
                    </a:r>
                    <a:fld id="{BAE6C0AE-70AB-4797-976D-6ADE6478618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418-4B1C-A763-0DEDC8620F57}"/>
                </c:ext>
              </c:extLst>
            </c:dLbl>
            <c:dLbl>
              <c:idx val="12"/>
              <c:tx>
                <c:rich>
                  <a:bodyPr/>
                  <a:lstStyle/>
                  <a:p>
                    <a:fld id="{97020382-9A44-4992-8289-E96973F34762}" type="CELLRANGE">
                      <a:rPr lang="es-CO"/>
                      <a:pPr/>
                      <a:t>[CELLRANGE]</a:t>
                    </a:fld>
                    <a:r>
                      <a:rPr lang="es-CO" baseline="0"/>
                      <a:t>
</a:t>
                    </a:r>
                    <a:fld id="{715FBF5E-7506-4D78-974D-3F126A37C6D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PostgradoEdad'!$C$7:$O$7</c:f>
              <c:numCache>
                <c:formatCode>General</c:formatCode>
                <c:ptCount val="13"/>
                <c:pt idx="0">
                  <c:v>0</c:v>
                </c:pt>
                <c:pt idx="1">
                  <c:v>0</c:v>
                </c:pt>
                <c:pt idx="2">
                  <c:v>0</c:v>
                </c:pt>
                <c:pt idx="3">
                  <c:v>0</c:v>
                </c:pt>
                <c:pt idx="4">
                  <c:v>0</c:v>
                </c:pt>
                <c:pt idx="5">
                  <c:v>0</c:v>
                </c:pt>
                <c:pt idx="6">
                  <c:v>0</c:v>
                </c:pt>
                <c:pt idx="7">
                  <c:v>1</c:v>
                </c:pt>
                <c:pt idx="8">
                  <c:v>10</c:v>
                </c:pt>
                <c:pt idx="9">
                  <c:v>19</c:v>
                </c:pt>
                <c:pt idx="10">
                  <c:v>47</c:v>
                </c:pt>
                <c:pt idx="11">
                  <c:v>22</c:v>
                </c:pt>
                <c:pt idx="12">
                  <c:v>129</c:v>
                </c:pt>
              </c:numCache>
            </c:numRef>
          </c:val>
          <c:extLst xmlns:c16r2="http://schemas.microsoft.com/office/drawing/2015/06/char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0,00%</c:v>
                  </c:pt>
                  <c:pt idx="6">
                    <c:v>0,43%</c:v>
                  </c:pt>
                  <c:pt idx="7">
                    <c:v>2,60%</c:v>
                  </c:pt>
                  <c:pt idx="8">
                    <c:v>7,36%</c:v>
                  </c:pt>
                  <c:pt idx="9">
                    <c:v>5,63%</c:v>
                  </c:pt>
                  <c:pt idx="10">
                    <c:v>25,11%</c:v>
                  </c:pt>
                  <c:pt idx="11">
                    <c:v>12,55%</c:v>
                  </c:pt>
                  <c:pt idx="12">
                    <c:v>46,32%</c:v>
                  </c:pt>
                </c15:dlblRangeCache>
              </c15:datalabelsRange>
            </c:ext>
            <c:ext xmlns:c16="http://schemas.microsoft.com/office/drawing/2014/chart" uri="{C3380CC4-5D6E-409C-BE32-E72D297353CC}">
              <c16:uniqueId val="{0000001B-377D-40F7-BECC-42F14B92C5A2}"/>
            </c:ext>
          </c:extLst>
        </c:ser>
        <c:dLbls>
          <c:showLegendKey val="0"/>
          <c:showVal val="1"/>
          <c:showCatName val="0"/>
          <c:showSerName val="0"/>
          <c:showPercent val="0"/>
          <c:showBubbleSize val="0"/>
        </c:dLbls>
        <c:gapWidth val="20"/>
        <c:shape val="box"/>
        <c:axId val="130497152"/>
        <c:axId val="130498944"/>
        <c:axId val="0"/>
      </c:bar3DChart>
      <c:catAx>
        <c:axId val="130497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0498944"/>
        <c:crosses val="autoZero"/>
        <c:auto val="1"/>
        <c:lblAlgn val="ctr"/>
        <c:lblOffset val="100"/>
        <c:tickLblSkip val="1"/>
        <c:noMultiLvlLbl val="0"/>
      </c:catAx>
      <c:valAx>
        <c:axId val="1304989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4971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968990799472655"/>
          <c:y val="9.1565819244904575E-2"/>
          <c:w val="6.8391996364072352E-2"/>
          <c:h val="9.069130036357002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82D6062E-E0C8-4736-859C-3F196A53193C}" type="CELLRANGE">
                      <a:rPr lang="es-CO"/>
                      <a:pPr/>
                      <a:t>[CELLRANGE]</a:t>
                    </a:fld>
                    <a:r>
                      <a:rPr lang="es-CO" baseline="0"/>
                      <a:t>
</a:t>
                    </a:r>
                    <a:fld id="{2724CAB9-E21A-42CD-9525-DBE76F9E677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44-496D-8585-F4DE39BCBCA3}"/>
                </c:ext>
              </c:extLst>
            </c:dLbl>
            <c:dLbl>
              <c:idx val="1"/>
              <c:tx>
                <c:rich>
                  <a:bodyPr/>
                  <a:lstStyle/>
                  <a:p>
                    <a:fld id="{25D835F9-DD1E-4D62-80B9-E1A508150FDB}" type="CELLRANGE">
                      <a:rPr lang="es-CO"/>
                      <a:pPr/>
                      <a:t>[CELLRANGE]</a:t>
                    </a:fld>
                    <a:r>
                      <a:rPr lang="es-CO" baseline="0"/>
                      <a:t>
</a:t>
                    </a:r>
                    <a:fld id="{1FC66B35-610C-40D1-9A3F-807EA435DBA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44-496D-8585-F4DE39BCBCA3}"/>
                </c:ext>
              </c:extLst>
            </c:dLbl>
            <c:dLbl>
              <c:idx val="2"/>
              <c:tx>
                <c:rich>
                  <a:bodyPr/>
                  <a:lstStyle/>
                  <a:p>
                    <a:fld id="{21E66057-BAAF-450F-B908-49E9455646AA}" type="CELLRANGE">
                      <a:rPr lang="es-CO"/>
                      <a:pPr/>
                      <a:t>[CELLRANGE]</a:t>
                    </a:fld>
                    <a:r>
                      <a:rPr lang="es-CO" baseline="0"/>
                      <a:t>
</a:t>
                    </a:r>
                    <a:fld id="{C9F9B8A5-B0A0-42B2-B151-D8B63109DB9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44-496D-8585-F4DE39BCBCA3}"/>
                </c:ext>
              </c:extLst>
            </c:dLbl>
            <c:dLbl>
              <c:idx val="3"/>
              <c:tx>
                <c:rich>
                  <a:bodyPr/>
                  <a:lstStyle/>
                  <a:p>
                    <a:fld id="{8FED6B7E-BD14-4107-9FC5-4D46822EDE8A}" type="CELLRANGE">
                      <a:rPr lang="es-CO"/>
                      <a:pPr/>
                      <a:t>[CELLRANGE]</a:t>
                    </a:fld>
                    <a:r>
                      <a:rPr lang="es-CO" baseline="0"/>
                      <a:t>
</a:t>
                    </a:r>
                    <a:fld id="{4BEDFEB6-2CA0-4C81-BB1F-B9895AB8362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44-496D-8585-F4DE39BCBCA3}"/>
                </c:ext>
              </c:extLst>
            </c:dLbl>
            <c:dLbl>
              <c:idx val="4"/>
              <c:tx>
                <c:rich>
                  <a:bodyPr/>
                  <a:lstStyle/>
                  <a:p>
                    <a:fld id="{E402396F-CE23-43F7-B91F-04B4E8857C3A}" type="CELLRANGE">
                      <a:rPr lang="es-CO"/>
                      <a:pPr/>
                      <a:t>[CELLRANGE]</a:t>
                    </a:fld>
                    <a:r>
                      <a:rPr lang="es-CO" baseline="0"/>
                      <a:t>
</a:t>
                    </a:r>
                    <a:fld id="{C88E3171-506C-4262-9490-744B82E2E83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44-496D-8585-F4DE39BCBCA3}"/>
                </c:ext>
              </c:extLst>
            </c:dLbl>
            <c:dLbl>
              <c:idx val="5"/>
              <c:tx>
                <c:rich>
                  <a:bodyPr/>
                  <a:lstStyle/>
                  <a:p>
                    <a:fld id="{F8AD89FA-52E2-4354-9B03-9FD4B73192A0}" type="CELLRANGE">
                      <a:rPr lang="es-CO"/>
                      <a:pPr/>
                      <a:t>[CELLRANGE]</a:t>
                    </a:fld>
                    <a:r>
                      <a:rPr lang="es-CO" baseline="0"/>
                      <a:t>
</a:t>
                    </a:r>
                    <a:fld id="{EAE99C07-14D5-49AD-AAF7-0ED76D6DF8B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44-496D-8585-F4DE39BCBCA3}"/>
                </c:ext>
              </c:extLst>
            </c:dLbl>
            <c:dLbl>
              <c:idx val="6"/>
              <c:tx>
                <c:rich>
                  <a:bodyPr/>
                  <a:lstStyle/>
                  <a:p>
                    <a:fld id="{B14D4F7F-63B7-4DFF-90CF-BD7689180B5B}" type="CELLRANGE">
                      <a:rPr lang="es-CO"/>
                      <a:pPr/>
                      <a:t>[CELLRANGE]</a:t>
                    </a:fld>
                    <a:r>
                      <a:rPr lang="es-CO" baseline="0"/>
                      <a:t>
</a:t>
                    </a:r>
                    <a:fld id="{C48119E3-7447-48E1-8781-1175DA51453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44-496D-8585-F4DE39BCBCA3}"/>
                </c:ext>
              </c:extLst>
            </c:dLbl>
            <c:dLbl>
              <c:idx val="7"/>
              <c:tx>
                <c:rich>
                  <a:bodyPr/>
                  <a:lstStyle/>
                  <a:p>
                    <a:fld id="{8A81DB1B-1D60-4037-A827-8740F4F54598}" type="CELLRANGE">
                      <a:rPr lang="es-CO"/>
                      <a:pPr/>
                      <a:t>[CELLRANGE]</a:t>
                    </a:fld>
                    <a:r>
                      <a:rPr lang="es-CO" baseline="0"/>
                      <a:t>
</a:t>
                    </a:r>
                    <a:fld id="{5DDE0DFA-638B-4126-BB73-3A3AE59D184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44-496D-8585-F4DE39BCBCA3}"/>
                </c:ext>
              </c:extLst>
            </c:dLbl>
            <c:dLbl>
              <c:idx val="8"/>
              <c:tx>
                <c:rich>
                  <a:bodyPr/>
                  <a:lstStyle/>
                  <a:p>
                    <a:fld id="{34E9843A-37F6-403E-9D98-C1668B10251B}" type="CELLRANGE">
                      <a:rPr lang="es-CO"/>
                      <a:pPr/>
                      <a:t>[CELLRANGE]</a:t>
                    </a:fld>
                    <a:r>
                      <a:rPr lang="es-CO" baseline="0"/>
                      <a:t>
</a:t>
                    </a:r>
                    <a:fld id="{47532998-241C-4DC4-9BF2-9F9B9B6ADF3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44-496D-8585-F4DE39BCBCA3}"/>
                </c:ext>
              </c:extLst>
            </c:dLbl>
            <c:dLbl>
              <c:idx val="9"/>
              <c:tx>
                <c:rich>
                  <a:bodyPr/>
                  <a:lstStyle/>
                  <a:p>
                    <a:fld id="{A4FF6DBA-9F98-4EE3-A7C1-BBD0660CDBF8}" type="CELLRANGE">
                      <a:rPr lang="es-CO"/>
                      <a:pPr/>
                      <a:t>[CELLRANGE]</a:t>
                    </a:fld>
                    <a:r>
                      <a:rPr lang="es-CO" baseline="0"/>
                      <a:t>
</a:t>
                    </a:r>
                    <a:fld id="{0077DE0D-69A7-4F72-80A5-3FD3EA8F64B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44-496D-8585-F4DE39BCBCA3}"/>
                </c:ext>
              </c:extLst>
            </c:dLbl>
            <c:dLbl>
              <c:idx val="10"/>
              <c:tx>
                <c:rich>
                  <a:bodyPr/>
                  <a:lstStyle/>
                  <a:p>
                    <a:fld id="{2482CFFD-259A-476D-9FBB-D0EE3D24AB0C}" type="CELLRANGE">
                      <a:rPr lang="es-CO"/>
                      <a:pPr/>
                      <a:t>[CELLRANGE]</a:t>
                    </a:fld>
                    <a:r>
                      <a:rPr lang="es-CO" baseline="0"/>
                      <a:t>
</a:t>
                    </a:r>
                    <a:fld id="{2A3AA753-BADC-481D-AE59-8869EFE01A2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44-496D-8585-F4DE39BCBCA3}"/>
                </c:ext>
              </c:extLst>
            </c:dLbl>
            <c:dLbl>
              <c:idx val="11"/>
              <c:tx>
                <c:rich>
                  <a:bodyPr/>
                  <a:lstStyle/>
                  <a:p>
                    <a:fld id="{0476B67B-EE48-4A93-B7A2-27B0B6A7D0DA}" type="CELLRANGE">
                      <a:rPr lang="es-CO"/>
                      <a:pPr/>
                      <a:t>[CELLRANGE]</a:t>
                    </a:fld>
                    <a:r>
                      <a:rPr lang="es-CO" baseline="0"/>
                      <a:t>
</a:t>
                    </a:r>
                    <a:fld id="{1E7A1F57-1922-4141-AA89-9EBDF517DCD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44-496D-8585-F4DE39BCBCA3}"/>
                </c:ext>
              </c:extLst>
            </c:dLbl>
            <c:dLbl>
              <c:idx val="12"/>
              <c:tx>
                <c:rich>
                  <a:bodyPr/>
                  <a:lstStyle/>
                  <a:p>
                    <a:fld id="{23C558E4-489F-4E00-816E-08E709518939}" type="CELLRANGE">
                      <a:rPr lang="es-CO"/>
                      <a:pPr/>
                      <a:t>[CELLRANGE]</a:t>
                    </a:fld>
                    <a:r>
                      <a:rPr lang="es-CO" baseline="0"/>
                      <a:t>
</a:t>
                    </a:r>
                    <a:fld id="{0246B322-29C7-4FB0-A877-6B4E08172EE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PostgradoEdad'!$C$21:$O$21</c:f>
              <c:numCache>
                <c:formatCode>General</c:formatCode>
                <c:ptCount val="13"/>
                <c:pt idx="0">
                  <c:v>1</c:v>
                </c:pt>
                <c:pt idx="1">
                  <c:v>0</c:v>
                </c:pt>
                <c:pt idx="2">
                  <c:v>0</c:v>
                </c:pt>
                <c:pt idx="3">
                  <c:v>0</c:v>
                </c:pt>
                <c:pt idx="4">
                  <c:v>0</c:v>
                </c:pt>
                <c:pt idx="5">
                  <c:v>0</c:v>
                </c:pt>
                <c:pt idx="6">
                  <c:v>0</c:v>
                </c:pt>
                <c:pt idx="7">
                  <c:v>0</c:v>
                </c:pt>
                <c:pt idx="8">
                  <c:v>3</c:v>
                </c:pt>
                <c:pt idx="9">
                  <c:v>5</c:v>
                </c:pt>
                <c:pt idx="10">
                  <c:v>32</c:v>
                </c:pt>
                <c:pt idx="11">
                  <c:v>23</c:v>
                </c:pt>
                <c:pt idx="12">
                  <c:v>82</c:v>
                </c:pt>
              </c:numCache>
            </c:numRef>
          </c:val>
          <c:extLst xmlns:c16r2="http://schemas.microsoft.com/office/drawing/2015/06/chart">
            <c:ext xmlns:c15="http://schemas.microsoft.com/office/drawing/2012/chart" uri="{02D57815-91ED-43cb-92C2-25804820EDAC}">
              <c15:datalabelsRange>
                <c15:f>'A. MatriculaTotal PostgradoEdad'!$C$22:$O$22</c15:f>
                <c15:dlblRangeCache>
                  <c:ptCount val="13"/>
                  <c:pt idx="0">
                    <c:v>0,68%</c:v>
                  </c:pt>
                  <c:pt idx="1">
                    <c:v>0,00%</c:v>
                  </c:pt>
                  <c:pt idx="2">
                    <c:v>0,00%</c:v>
                  </c:pt>
                  <c:pt idx="3">
                    <c:v>0,00%</c:v>
                  </c:pt>
                  <c:pt idx="4">
                    <c:v>0,00%</c:v>
                  </c:pt>
                  <c:pt idx="5">
                    <c:v>0,00%</c:v>
                  </c:pt>
                  <c:pt idx="6">
                    <c:v>0,00%</c:v>
                  </c:pt>
                  <c:pt idx="7">
                    <c:v>0,00%</c:v>
                  </c:pt>
                  <c:pt idx="8">
                    <c:v>2,05%</c:v>
                  </c:pt>
                  <c:pt idx="9">
                    <c:v>3,42%</c:v>
                  </c:pt>
                  <c:pt idx="10">
                    <c:v>21,92%</c:v>
                  </c:pt>
                  <c:pt idx="11">
                    <c:v>15,75%</c:v>
                  </c:pt>
                  <c:pt idx="12">
                    <c:v>56,16%</c:v>
                  </c:pt>
                </c15:dlblRangeCache>
              </c15:datalabelsRange>
            </c:ext>
            <c:ext xmlns:c16="http://schemas.microsoft.com/office/drawing/2014/chart" uri="{C3380CC4-5D6E-409C-BE32-E72D297353CC}">
              <c16:uniqueId val="{0000000D-2017-419A-BEEE-86000CAF43E4}"/>
            </c:ext>
          </c:extLst>
        </c:ser>
        <c:ser>
          <c:idx val="1"/>
          <c:order val="1"/>
          <c:tx>
            <c:v>Semestre B</c:v>
          </c:tx>
          <c:spPr>
            <a:solidFill>
              <a:schemeClr val="accent2"/>
            </a:solidFill>
            <a:ln>
              <a:noFill/>
            </a:ln>
            <a:effectLst/>
            <a:sp3d/>
          </c:spPr>
          <c:invertIfNegative val="0"/>
          <c:dLbls>
            <c:dLbl>
              <c:idx val="0"/>
              <c:tx>
                <c:rich>
                  <a:bodyPr/>
                  <a:lstStyle/>
                  <a:p>
                    <a:fld id="{B4943B4E-92D1-402D-BCE8-6C787A3355A5}" type="CELLRANGE">
                      <a:rPr lang="es-CO"/>
                      <a:pPr/>
                      <a:t>[CELLRANGE]</a:t>
                    </a:fld>
                    <a:r>
                      <a:rPr lang="es-CO" baseline="0"/>
                      <a:t>
</a:t>
                    </a:r>
                    <a:fld id="{F57927A8-06F9-4AF6-B96B-4D544B39239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44-496D-8585-F4DE39BCBCA3}"/>
                </c:ext>
              </c:extLst>
            </c:dLbl>
            <c:dLbl>
              <c:idx val="1"/>
              <c:tx>
                <c:rich>
                  <a:bodyPr/>
                  <a:lstStyle/>
                  <a:p>
                    <a:fld id="{59E9C474-E707-4C91-A669-749588EE1AB9}" type="CELLRANGE">
                      <a:rPr lang="es-CO"/>
                      <a:pPr/>
                      <a:t>[CELLRANGE]</a:t>
                    </a:fld>
                    <a:r>
                      <a:rPr lang="es-CO" baseline="0"/>
                      <a:t>
</a:t>
                    </a:r>
                    <a:fld id="{58B41490-A9B0-4942-9740-2BA0120DAD9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44-496D-8585-F4DE39BCBCA3}"/>
                </c:ext>
              </c:extLst>
            </c:dLbl>
            <c:dLbl>
              <c:idx val="2"/>
              <c:tx>
                <c:rich>
                  <a:bodyPr/>
                  <a:lstStyle/>
                  <a:p>
                    <a:fld id="{5531B656-CD87-44FC-914D-0FACCB65BB8F}" type="CELLRANGE">
                      <a:rPr lang="es-CO"/>
                      <a:pPr/>
                      <a:t>[CELLRANGE]</a:t>
                    </a:fld>
                    <a:r>
                      <a:rPr lang="es-CO" baseline="0"/>
                      <a:t>
</a:t>
                    </a:r>
                    <a:fld id="{36A1B625-2394-49D5-AE98-54F3779042D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44-496D-8585-F4DE39BCBCA3}"/>
                </c:ext>
              </c:extLst>
            </c:dLbl>
            <c:dLbl>
              <c:idx val="3"/>
              <c:tx>
                <c:rich>
                  <a:bodyPr/>
                  <a:lstStyle/>
                  <a:p>
                    <a:fld id="{21022451-8A06-4CE0-AB90-3B385211B480}" type="CELLRANGE">
                      <a:rPr lang="es-CO"/>
                      <a:pPr/>
                      <a:t>[CELLRANGE]</a:t>
                    </a:fld>
                    <a:r>
                      <a:rPr lang="es-CO" baseline="0"/>
                      <a:t>
</a:t>
                    </a:r>
                    <a:fld id="{A8E5D504-7046-4741-9C0F-17466EC89B4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44-496D-8585-F4DE39BCBCA3}"/>
                </c:ext>
              </c:extLst>
            </c:dLbl>
            <c:dLbl>
              <c:idx val="4"/>
              <c:tx>
                <c:rich>
                  <a:bodyPr/>
                  <a:lstStyle/>
                  <a:p>
                    <a:fld id="{BFCFC9FD-27A2-46EF-AE31-05FF747A3AB6}" type="CELLRANGE">
                      <a:rPr lang="es-CO"/>
                      <a:pPr/>
                      <a:t>[CELLRANGE]</a:t>
                    </a:fld>
                    <a:r>
                      <a:rPr lang="es-CO" baseline="0"/>
                      <a:t>
</a:t>
                    </a:r>
                    <a:fld id="{05903276-82B4-46ED-87F7-C370DAD6939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44-496D-8585-F4DE39BCBCA3}"/>
                </c:ext>
              </c:extLst>
            </c:dLbl>
            <c:dLbl>
              <c:idx val="5"/>
              <c:tx>
                <c:rich>
                  <a:bodyPr/>
                  <a:lstStyle/>
                  <a:p>
                    <a:fld id="{20BE8D09-5FCC-42D6-9AD3-932D51AD3BE0}" type="CELLRANGE">
                      <a:rPr lang="es-CO"/>
                      <a:pPr/>
                      <a:t>[CELLRANGE]</a:t>
                    </a:fld>
                    <a:r>
                      <a:rPr lang="es-CO" baseline="0"/>
                      <a:t>
</a:t>
                    </a:r>
                    <a:fld id="{0DC14595-3BC7-49E7-94BB-47D4FA4384E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44-496D-8585-F4DE39BCBCA3}"/>
                </c:ext>
              </c:extLst>
            </c:dLbl>
            <c:dLbl>
              <c:idx val="6"/>
              <c:tx>
                <c:rich>
                  <a:bodyPr/>
                  <a:lstStyle/>
                  <a:p>
                    <a:fld id="{10EF5BA3-3BCC-4097-8ABC-F7ECCB26F07C}" type="CELLRANGE">
                      <a:rPr lang="es-CO"/>
                      <a:pPr/>
                      <a:t>[CELLRANGE]</a:t>
                    </a:fld>
                    <a:r>
                      <a:rPr lang="es-CO" baseline="0"/>
                      <a:t>
</a:t>
                    </a:r>
                    <a:fld id="{41611400-EB8B-44C1-82AC-1AE44CE0A64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44-496D-8585-F4DE39BCBCA3}"/>
                </c:ext>
              </c:extLst>
            </c:dLbl>
            <c:dLbl>
              <c:idx val="7"/>
              <c:tx>
                <c:rich>
                  <a:bodyPr/>
                  <a:lstStyle/>
                  <a:p>
                    <a:fld id="{CEA8B71A-B960-460C-9108-34C818B61431}" type="CELLRANGE">
                      <a:rPr lang="es-CO"/>
                      <a:pPr/>
                      <a:t>[CELLRANGE]</a:t>
                    </a:fld>
                    <a:r>
                      <a:rPr lang="es-CO" baseline="0"/>
                      <a:t>
</a:t>
                    </a:r>
                    <a:fld id="{328926A7-8C61-4BC0-99E7-B54B35FEA7E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44-496D-8585-F4DE39BCBCA3}"/>
                </c:ext>
              </c:extLst>
            </c:dLbl>
            <c:dLbl>
              <c:idx val="8"/>
              <c:tx>
                <c:rich>
                  <a:bodyPr/>
                  <a:lstStyle/>
                  <a:p>
                    <a:fld id="{1606FA14-E314-4BB8-B4C2-BD5C99324A38}" type="CELLRANGE">
                      <a:rPr lang="es-CO"/>
                      <a:pPr/>
                      <a:t>[CELLRANGE]</a:t>
                    </a:fld>
                    <a:r>
                      <a:rPr lang="es-CO" baseline="0"/>
                      <a:t>
</a:t>
                    </a:r>
                    <a:fld id="{2763BE3D-6829-45EE-81CC-8BFAA068774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44-496D-8585-F4DE39BCBCA3}"/>
                </c:ext>
              </c:extLst>
            </c:dLbl>
            <c:dLbl>
              <c:idx val="9"/>
              <c:tx>
                <c:rich>
                  <a:bodyPr/>
                  <a:lstStyle/>
                  <a:p>
                    <a:fld id="{0BC9193E-172E-45ED-A336-DCE175213B0D}" type="CELLRANGE">
                      <a:rPr lang="es-CO"/>
                      <a:pPr/>
                      <a:t>[CELLRANGE]</a:t>
                    </a:fld>
                    <a:r>
                      <a:rPr lang="es-CO" baseline="0"/>
                      <a:t>
</a:t>
                    </a:r>
                    <a:fld id="{CC707B3E-2057-4CAA-8CCB-9724B7F0028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44-496D-8585-F4DE39BCBCA3}"/>
                </c:ext>
              </c:extLst>
            </c:dLbl>
            <c:dLbl>
              <c:idx val="10"/>
              <c:tx>
                <c:rich>
                  <a:bodyPr/>
                  <a:lstStyle/>
                  <a:p>
                    <a:fld id="{04BA1E08-F11A-4BEE-A1A0-AE3EEA48A96C}" type="CELLRANGE">
                      <a:rPr lang="es-CO"/>
                      <a:pPr/>
                      <a:t>[CELLRANGE]</a:t>
                    </a:fld>
                    <a:r>
                      <a:rPr lang="es-CO" baseline="0"/>
                      <a:t>
</a:t>
                    </a:r>
                    <a:fld id="{5FC0D5C1-CBEB-4463-970B-43BEFAE97F8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44-496D-8585-F4DE39BCBCA3}"/>
                </c:ext>
              </c:extLst>
            </c:dLbl>
            <c:dLbl>
              <c:idx val="11"/>
              <c:tx>
                <c:rich>
                  <a:bodyPr/>
                  <a:lstStyle/>
                  <a:p>
                    <a:fld id="{72224302-F9F7-496D-BFE5-D0B4B00DCCD4}" type="CELLRANGE">
                      <a:rPr lang="es-CO"/>
                      <a:pPr/>
                      <a:t>[CELLRANGE]</a:t>
                    </a:fld>
                    <a:r>
                      <a:rPr lang="es-CO" baseline="0"/>
                      <a:t>
</a:t>
                    </a:r>
                    <a:fld id="{85CC0716-D510-4F3F-8F87-3ED4F5F233D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44-496D-8585-F4DE39BCBCA3}"/>
                </c:ext>
              </c:extLst>
            </c:dLbl>
            <c:dLbl>
              <c:idx val="12"/>
              <c:tx>
                <c:rich>
                  <a:bodyPr/>
                  <a:lstStyle/>
                  <a:p>
                    <a:fld id="{0CB13943-78D8-4ADF-A4F4-D2501C402B27}" type="CELLRANGE">
                      <a:rPr lang="es-CO"/>
                      <a:pPr/>
                      <a:t>[CELLRANGE]</a:t>
                    </a:fld>
                    <a:r>
                      <a:rPr lang="es-CO" baseline="0"/>
                      <a:t>
</a:t>
                    </a:r>
                    <a:fld id="{DC6AB384-A30C-4617-9472-804FB8C0BEC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PostgradoEdad'!$C$21:$O$21</c:f>
              <c:numCache>
                <c:formatCode>General</c:formatCode>
                <c:ptCount val="13"/>
                <c:pt idx="0">
                  <c:v>0</c:v>
                </c:pt>
                <c:pt idx="1">
                  <c:v>0</c:v>
                </c:pt>
                <c:pt idx="2">
                  <c:v>0</c:v>
                </c:pt>
                <c:pt idx="3">
                  <c:v>0</c:v>
                </c:pt>
                <c:pt idx="4">
                  <c:v>0</c:v>
                </c:pt>
                <c:pt idx="5">
                  <c:v>0</c:v>
                </c:pt>
                <c:pt idx="6">
                  <c:v>0</c:v>
                </c:pt>
                <c:pt idx="7">
                  <c:v>0</c:v>
                </c:pt>
                <c:pt idx="8">
                  <c:v>0</c:v>
                </c:pt>
                <c:pt idx="9">
                  <c:v>3</c:v>
                </c:pt>
                <c:pt idx="10">
                  <c:v>14</c:v>
                </c:pt>
                <c:pt idx="11">
                  <c:v>21</c:v>
                </c:pt>
                <c:pt idx="12">
                  <c:v>63</c:v>
                </c:pt>
              </c:numCache>
            </c:numRef>
          </c:val>
          <c:extLst xmlns:c16r2="http://schemas.microsoft.com/office/drawing/2015/06/chart">
            <c:ext xmlns:c15="http://schemas.microsoft.com/office/drawing/2012/chart" uri="{02D57815-91ED-43cb-92C2-25804820EDAC}">
              <c15:datalabelsRange>
                <c15:f>'B. MatriculaTotal PostgradoEdad'!$C$22:$O$22</c15:f>
                <c15:dlblRangeCache>
                  <c:ptCount val="13"/>
                  <c:pt idx="0">
                    <c:v>0,00%</c:v>
                  </c:pt>
                  <c:pt idx="1">
                    <c:v>0,00%</c:v>
                  </c:pt>
                  <c:pt idx="2">
                    <c:v>0,00%</c:v>
                  </c:pt>
                  <c:pt idx="3">
                    <c:v>0,00%</c:v>
                  </c:pt>
                  <c:pt idx="4">
                    <c:v>0,00%</c:v>
                  </c:pt>
                  <c:pt idx="5">
                    <c:v>0,00%</c:v>
                  </c:pt>
                  <c:pt idx="6">
                    <c:v>0,00%</c:v>
                  </c:pt>
                  <c:pt idx="7">
                    <c:v>0,00%</c:v>
                  </c:pt>
                  <c:pt idx="8">
                    <c:v>0,00%</c:v>
                  </c:pt>
                  <c:pt idx="9">
                    <c:v>2,97%</c:v>
                  </c:pt>
                  <c:pt idx="10">
                    <c:v>13,86%</c:v>
                  </c:pt>
                  <c:pt idx="11">
                    <c:v>20,79%</c:v>
                  </c:pt>
                  <c:pt idx="12">
                    <c:v>62,38%</c:v>
                  </c:pt>
                </c15:dlblRangeCache>
              </c15:datalabelsRange>
            </c:ext>
            <c:ext xmlns:c16="http://schemas.microsoft.com/office/drawing/2014/chart" uri="{C3380CC4-5D6E-409C-BE32-E72D297353CC}">
              <c16:uniqueId val="{0000001B-2017-419A-BEEE-86000CAF43E4}"/>
            </c:ext>
          </c:extLst>
        </c:ser>
        <c:dLbls>
          <c:showLegendKey val="0"/>
          <c:showVal val="1"/>
          <c:showCatName val="0"/>
          <c:showSerName val="0"/>
          <c:showPercent val="0"/>
          <c:showBubbleSize val="0"/>
        </c:dLbls>
        <c:gapWidth val="20"/>
        <c:shape val="box"/>
        <c:axId val="126259584"/>
        <c:axId val="126261120"/>
        <c:axId val="0"/>
      </c:bar3DChart>
      <c:catAx>
        <c:axId val="12625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6261120"/>
        <c:crosses val="autoZero"/>
        <c:auto val="1"/>
        <c:lblAlgn val="ctr"/>
        <c:lblOffset val="100"/>
        <c:tickLblSkip val="1"/>
        <c:noMultiLvlLbl val="0"/>
      </c:catAx>
      <c:valAx>
        <c:axId val="12626112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25958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2401272030068397"/>
          <c:y val="8.9058167451509018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42DFA234-C032-4F3F-8C66-083C62BA4A54}" type="CELLRANGE">
                      <a:rPr lang="es-CO"/>
                      <a:pPr/>
                      <a:t>[CELLRANGE]</a:t>
                    </a:fld>
                    <a:r>
                      <a:rPr lang="es-CO" baseline="0"/>
                      <a:t>
</a:t>
                    </a:r>
                    <a:fld id="{23BF62C5-932C-4801-B171-317A74F9680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6E-4EC8-87C6-606055FA312C}"/>
                </c:ext>
              </c:extLst>
            </c:dLbl>
            <c:dLbl>
              <c:idx val="1"/>
              <c:tx>
                <c:rich>
                  <a:bodyPr/>
                  <a:lstStyle/>
                  <a:p>
                    <a:fld id="{DBBB8D23-2644-402F-A376-F9A11BDF611A}" type="CELLRANGE">
                      <a:rPr lang="es-CO"/>
                      <a:pPr/>
                      <a:t>[CELLRANGE]</a:t>
                    </a:fld>
                    <a:r>
                      <a:rPr lang="es-CO" baseline="0"/>
                      <a:t>
</a:t>
                    </a:r>
                    <a:fld id="{AFBEB54B-586B-412B-B52E-2F034130DBC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6E-4EC8-87C6-606055FA312C}"/>
                </c:ext>
              </c:extLst>
            </c:dLbl>
            <c:dLbl>
              <c:idx val="2"/>
              <c:tx>
                <c:rich>
                  <a:bodyPr/>
                  <a:lstStyle/>
                  <a:p>
                    <a:fld id="{85883B21-039B-47BD-8FF8-1C70414767D5}" type="CELLRANGE">
                      <a:rPr lang="es-CO"/>
                      <a:pPr/>
                      <a:t>[CELLRANGE]</a:t>
                    </a:fld>
                    <a:r>
                      <a:rPr lang="es-CO" baseline="0"/>
                      <a:t>
</a:t>
                    </a:r>
                    <a:fld id="{BE9905ED-3819-4CE0-A5D6-8126949032D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E-4EC8-87C6-606055FA312C}"/>
                </c:ext>
              </c:extLst>
            </c:dLbl>
            <c:dLbl>
              <c:idx val="3"/>
              <c:tx>
                <c:rich>
                  <a:bodyPr/>
                  <a:lstStyle/>
                  <a:p>
                    <a:fld id="{6AB8027D-4696-4C04-B454-07BD85DD6213}" type="CELLRANGE">
                      <a:rPr lang="es-CO"/>
                      <a:pPr/>
                      <a:t>[CELLRANGE]</a:t>
                    </a:fld>
                    <a:r>
                      <a:rPr lang="es-CO" baseline="0"/>
                      <a:t>
</a:t>
                    </a:r>
                    <a:fld id="{9EF36B5D-FDE6-44B5-9D88-2CEDCE3173A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E-4EC8-87C6-606055FA312C}"/>
                </c:ext>
              </c:extLst>
            </c:dLbl>
            <c:dLbl>
              <c:idx val="4"/>
              <c:tx>
                <c:rich>
                  <a:bodyPr/>
                  <a:lstStyle/>
                  <a:p>
                    <a:fld id="{17E32453-B355-44A0-9C95-8C8099672A3A}" type="CELLRANGE">
                      <a:rPr lang="es-CO"/>
                      <a:pPr/>
                      <a:t>[CELLRANGE]</a:t>
                    </a:fld>
                    <a:r>
                      <a:rPr lang="es-CO" baseline="0"/>
                      <a:t>
</a:t>
                    </a:r>
                    <a:fld id="{B8118678-6CBA-4616-B2B9-AE7813ED80C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E-4EC8-87C6-606055FA312C}"/>
                </c:ext>
              </c:extLst>
            </c:dLbl>
            <c:dLbl>
              <c:idx val="5"/>
              <c:tx>
                <c:rich>
                  <a:bodyPr/>
                  <a:lstStyle/>
                  <a:p>
                    <a:fld id="{633ADE6A-FA32-4210-99AC-BB48E8390B52}" type="CELLRANGE">
                      <a:rPr lang="es-CO"/>
                      <a:pPr/>
                      <a:t>[CELLRANGE]</a:t>
                    </a:fld>
                    <a:r>
                      <a:rPr lang="es-CO" baseline="0"/>
                      <a:t>
</a:t>
                    </a:r>
                    <a:fld id="{D4281928-0191-4BE1-9F51-01B25826BA8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E-4EC8-87C6-606055FA312C}"/>
                </c:ext>
              </c:extLst>
            </c:dLbl>
            <c:dLbl>
              <c:idx val="6"/>
              <c:tx>
                <c:rich>
                  <a:bodyPr/>
                  <a:lstStyle/>
                  <a:p>
                    <a:fld id="{6D9B0C9A-E821-4DDA-8646-04661560C386}" type="CELLRANGE">
                      <a:rPr lang="es-CO"/>
                      <a:pPr/>
                      <a:t>[CELLRANGE]</a:t>
                    </a:fld>
                    <a:r>
                      <a:rPr lang="es-CO" baseline="0"/>
                      <a:t>
</a:t>
                    </a:r>
                    <a:fld id="{FDB51DB5-A063-46C2-B619-C1BF20DE8DF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E-4EC8-87C6-606055FA312C}"/>
                </c:ext>
              </c:extLst>
            </c:dLbl>
            <c:dLbl>
              <c:idx val="7"/>
              <c:tx>
                <c:rich>
                  <a:bodyPr/>
                  <a:lstStyle/>
                  <a:p>
                    <a:fld id="{E10D284B-0B47-446E-9B39-B57AA43E5CED}" type="CELLRANGE">
                      <a:rPr lang="es-CO"/>
                      <a:pPr/>
                      <a:t>[CELLRANGE]</a:t>
                    </a:fld>
                    <a:r>
                      <a:rPr lang="es-CO" baseline="0"/>
                      <a:t>
</a:t>
                    </a:r>
                    <a:fld id="{AF42B954-3025-4BF6-A28E-18FA063E53D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E-4EC8-87C6-606055FA312C}"/>
                </c:ext>
              </c:extLst>
            </c:dLbl>
            <c:dLbl>
              <c:idx val="8"/>
              <c:tx>
                <c:rich>
                  <a:bodyPr/>
                  <a:lstStyle/>
                  <a:p>
                    <a:fld id="{C1422D64-3CBA-4165-BA03-F2118CF3E3E9}" type="CELLRANGE">
                      <a:rPr lang="es-CO"/>
                      <a:pPr/>
                      <a:t>[CELLRANGE]</a:t>
                    </a:fld>
                    <a:r>
                      <a:rPr lang="es-CO" baseline="0"/>
                      <a:t>
</a:t>
                    </a:r>
                    <a:fld id="{72A187F3-E979-46DA-9310-395366C579F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6E-4EC8-87C6-606055FA312C}"/>
                </c:ext>
              </c:extLst>
            </c:dLbl>
            <c:dLbl>
              <c:idx val="9"/>
              <c:tx>
                <c:rich>
                  <a:bodyPr/>
                  <a:lstStyle/>
                  <a:p>
                    <a:fld id="{2868A6BA-8E00-4555-BD0C-3DF97A1F6EC7}" type="CELLRANGE">
                      <a:rPr lang="es-CO"/>
                      <a:pPr/>
                      <a:t>[CELLRANGE]</a:t>
                    </a:fld>
                    <a:r>
                      <a:rPr lang="es-CO" baseline="0"/>
                      <a:t>
</a:t>
                    </a:r>
                    <a:fld id="{C46535F7-7352-4D3A-8A93-0CC0D87B100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6E-4EC8-87C6-606055FA312C}"/>
                </c:ext>
              </c:extLst>
            </c:dLbl>
            <c:dLbl>
              <c:idx val="10"/>
              <c:tx>
                <c:rich>
                  <a:bodyPr/>
                  <a:lstStyle/>
                  <a:p>
                    <a:fld id="{BC5E6D09-DC9D-4524-825C-4277F9BE554B}" type="CELLRANGE">
                      <a:rPr lang="es-CO"/>
                      <a:pPr/>
                      <a:t>[CELLRANGE]</a:t>
                    </a:fld>
                    <a:r>
                      <a:rPr lang="es-CO" baseline="0"/>
                      <a:t>
</a:t>
                    </a:r>
                    <a:fld id="{7F391C4C-4001-4686-ADE9-15BA0C93006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6E-4EC8-87C6-606055FA312C}"/>
                </c:ext>
              </c:extLst>
            </c:dLbl>
            <c:dLbl>
              <c:idx val="11"/>
              <c:tx>
                <c:rich>
                  <a:bodyPr/>
                  <a:lstStyle/>
                  <a:p>
                    <a:fld id="{C5320733-C786-439E-9224-732C460A98AA}" type="CELLRANGE">
                      <a:rPr lang="es-CO"/>
                      <a:pPr/>
                      <a:t>[CELLRANGE]</a:t>
                    </a:fld>
                    <a:r>
                      <a:rPr lang="es-CO" baseline="0"/>
                      <a:t>
</a:t>
                    </a:r>
                    <a:fld id="{EA97F9C3-9BD2-49FB-9527-9EAB93269E4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6E-4EC8-87C6-606055FA312C}"/>
                </c:ext>
              </c:extLst>
            </c:dLbl>
            <c:dLbl>
              <c:idx val="12"/>
              <c:tx>
                <c:rich>
                  <a:bodyPr/>
                  <a:lstStyle/>
                  <a:p>
                    <a:fld id="{21927AC3-3D8C-4CE9-8E02-E202D2A109DC}" type="CELLRANGE">
                      <a:rPr lang="es-CO"/>
                      <a:pPr/>
                      <a:t>[CELLRANGE]</a:t>
                    </a:fld>
                    <a:r>
                      <a:rPr lang="es-CO" baseline="0"/>
                      <a:t>
</a:t>
                    </a:r>
                    <a:fld id="{B10BEC15-F6C8-4669-AD98-B20365C8B0C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PostgradoEdad'!$C$16:$O$16</c:f>
              <c:numCache>
                <c:formatCode>General</c:formatCode>
                <c:ptCount val="13"/>
                <c:pt idx="0">
                  <c:v>0</c:v>
                </c:pt>
                <c:pt idx="1">
                  <c:v>0</c:v>
                </c:pt>
                <c:pt idx="2">
                  <c:v>0</c:v>
                </c:pt>
                <c:pt idx="3">
                  <c:v>0</c:v>
                </c:pt>
                <c:pt idx="4">
                  <c:v>0</c:v>
                </c:pt>
                <c:pt idx="5">
                  <c:v>0</c:v>
                </c:pt>
                <c:pt idx="6">
                  <c:v>0</c:v>
                </c:pt>
                <c:pt idx="7">
                  <c:v>0</c:v>
                </c:pt>
                <c:pt idx="8">
                  <c:v>1</c:v>
                </c:pt>
                <c:pt idx="9">
                  <c:v>2</c:v>
                </c:pt>
                <c:pt idx="10">
                  <c:v>16</c:v>
                </c:pt>
                <c:pt idx="11">
                  <c:v>7</c:v>
                </c:pt>
                <c:pt idx="12">
                  <c:v>29</c:v>
                </c:pt>
              </c:numCache>
            </c:numRef>
          </c:val>
          <c:extLst xmlns:c16r2="http://schemas.microsoft.com/office/drawing/2015/06/chart">
            <c:ext xmlns:c15="http://schemas.microsoft.com/office/drawing/2012/chart" uri="{02D57815-91ED-43cb-92C2-25804820EDAC}">
              <c15:datalabelsRange>
                <c15:f>'A. MatriculaTotal PostgradoEdad'!$C$17:$O$17</c15:f>
                <c15:dlblRangeCache>
                  <c:ptCount val="13"/>
                  <c:pt idx="0">
                    <c:v>0,00%</c:v>
                  </c:pt>
                  <c:pt idx="1">
                    <c:v>0,00%</c:v>
                  </c:pt>
                  <c:pt idx="2">
                    <c:v>0,00%</c:v>
                  </c:pt>
                  <c:pt idx="3">
                    <c:v>0,00%</c:v>
                  </c:pt>
                  <c:pt idx="4">
                    <c:v>0,00%</c:v>
                  </c:pt>
                  <c:pt idx="5">
                    <c:v>0,00%</c:v>
                  </c:pt>
                  <c:pt idx="6">
                    <c:v>0,00%</c:v>
                  </c:pt>
                  <c:pt idx="7">
                    <c:v>0,00%</c:v>
                  </c:pt>
                  <c:pt idx="8">
                    <c:v>1,82%</c:v>
                  </c:pt>
                  <c:pt idx="9">
                    <c:v>3,64%</c:v>
                  </c:pt>
                  <c:pt idx="10">
                    <c:v>29,09%</c:v>
                  </c:pt>
                  <c:pt idx="11">
                    <c:v>12,73%</c:v>
                  </c:pt>
                  <c:pt idx="12">
                    <c:v>52,73%</c:v>
                  </c:pt>
                </c15:dlblRangeCache>
              </c15:datalabelsRange>
            </c:ext>
            <c:ext xmlns:c16="http://schemas.microsoft.com/office/drawing/2014/chart" uri="{C3380CC4-5D6E-409C-BE32-E72D297353CC}">
              <c16:uniqueId val="{0000000D-708D-440F-BCC1-0A21DD100A4A}"/>
            </c:ext>
          </c:extLst>
        </c:ser>
        <c:ser>
          <c:idx val="1"/>
          <c:order val="1"/>
          <c:tx>
            <c:v>Semestre B</c:v>
          </c:tx>
          <c:spPr>
            <a:solidFill>
              <a:schemeClr val="accent1">
                <a:lumMod val="60000"/>
                <a:lumOff val="40000"/>
              </a:schemeClr>
            </a:solidFill>
            <a:ln>
              <a:noFill/>
            </a:ln>
            <a:effectLst/>
            <a:sp3d/>
          </c:spPr>
          <c:invertIfNegative val="0"/>
          <c:dLbls>
            <c:dLbl>
              <c:idx val="0"/>
              <c:tx>
                <c:rich>
                  <a:bodyPr/>
                  <a:lstStyle/>
                  <a:p>
                    <a:fld id="{9C6B6045-5C84-4839-9F21-CF0A5C23EC5A}" type="CELLRANGE">
                      <a:rPr lang="es-CO"/>
                      <a:pPr/>
                      <a:t>[CELLRANGE]</a:t>
                    </a:fld>
                    <a:r>
                      <a:rPr lang="es-CO" baseline="0"/>
                      <a:t>
</a:t>
                    </a:r>
                    <a:fld id="{E4DFCCEF-130D-496B-BBF0-295F418A5C9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6E-4EC8-87C6-606055FA312C}"/>
                </c:ext>
              </c:extLst>
            </c:dLbl>
            <c:dLbl>
              <c:idx val="1"/>
              <c:tx>
                <c:rich>
                  <a:bodyPr/>
                  <a:lstStyle/>
                  <a:p>
                    <a:fld id="{DF633141-F7EF-4108-AC02-10CE0B40AA87}" type="CELLRANGE">
                      <a:rPr lang="es-CO"/>
                      <a:pPr/>
                      <a:t>[CELLRANGE]</a:t>
                    </a:fld>
                    <a:r>
                      <a:rPr lang="es-CO" baseline="0"/>
                      <a:t>
</a:t>
                    </a:r>
                    <a:fld id="{86D08D0F-C213-482C-925A-ED1D993842D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6E-4EC8-87C6-606055FA312C}"/>
                </c:ext>
              </c:extLst>
            </c:dLbl>
            <c:dLbl>
              <c:idx val="2"/>
              <c:tx>
                <c:rich>
                  <a:bodyPr/>
                  <a:lstStyle/>
                  <a:p>
                    <a:fld id="{4F755CFC-C4DC-49A4-9F6B-98446D2D7688}" type="CELLRANGE">
                      <a:rPr lang="es-CO"/>
                      <a:pPr/>
                      <a:t>[CELLRANGE]</a:t>
                    </a:fld>
                    <a:r>
                      <a:rPr lang="es-CO" baseline="0"/>
                      <a:t>
</a:t>
                    </a:r>
                    <a:fld id="{8404D63D-A1B1-4D12-AD13-538401B0D6C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6E-4EC8-87C6-606055FA312C}"/>
                </c:ext>
              </c:extLst>
            </c:dLbl>
            <c:dLbl>
              <c:idx val="3"/>
              <c:tx>
                <c:rich>
                  <a:bodyPr/>
                  <a:lstStyle/>
                  <a:p>
                    <a:fld id="{3BD2F7F4-5B87-42A8-AC6B-FA2EA88510FB}" type="CELLRANGE">
                      <a:rPr lang="es-CO"/>
                      <a:pPr/>
                      <a:t>[CELLRANGE]</a:t>
                    </a:fld>
                    <a:r>
                      <a:rPr lang="es-CO" baseline="0"/>
                      <a:t>
</a:t>
                    </a:r>
                    <a:fld id="{E0B32A9E-EBFF-4D58-A97A-01C389A5469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6E-4EC8-87C6-606055FA312C}"/>
                </c:ext>
              </c:extLst>
            </c:dLbl>
            <c:dLbl>
              <c:idx val="4"/>
              <c:tx>
                <c:rich>
                  <a:bodyPr/>
                  <a:lstStyle/>
                  <a:p>
                    <a:fld id="{0E6B31F4-6385-48B8-9A77-5B117F3D59CD}" type="CELLRANGE">
                      <a:rPr lang="es-CO"/>
                      <a:pPr/>
                      <a:t>[CELLRANGE]</a:t>
                    </a:fld>
                    <a:r>
                      <a:rPr lang="es-CO" baseline="0"/>
                      <a:t>
</a:t>
                    </a:r>
                    <a:fld id="{524AB131-279C-4C73-8E82-B8A05C274E7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6E-4EC8-87C6-606055FA312C}"/>
                </c:ext>
              </c:extLst>
            </c:dLbl>
            <c:dLbl>
              <c:idx val="5"/>
              <c:tx>
                <c:rich>
                  <a:bodyPr/>
                  <a:lstStyle/>
                  <a:p>
                    <a:fld id="{33BE0193-A915-4595-9FD9-E7FE55CDFCDE}" type="CELLRANGE">
                      <a:rPr lang="es-CO"/>
                      <a:pPr/>
                      <a:t>[CELLRANGE]</a:t>
                    </a:fld>
                    <a:r>
                      <a:rPr lang="es-CO" baseline="0"/>
                      <a:t>
</a:t>
                    </a:r>
                    <a:fld id="{9C9A7B90-AF1A-4EEF-BA31-EBF2C7A4E7C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6E-4EC8-87C6-606055FA312C}"/>
                </c:ext>
              </c:extLst>
            </c:dLbl>
            <c:dLbl>
              <c:idx val="6"/>
              <c:tx>
                <c:rich>
                  <a:bodyPr/>
                  <a:lstStyle/>
                  <a:p>
                    <a:fld id="{5F0C1718-9650-4D1B-965C-8AF9ACE78575}" type="CELLRANGE">
                      <a:rPr lang="es-CO"/>
                      <a:pPr/>
                      <a:t>[CELLRANGE]</a:t>
                    </a:fld>
                    <a:r>
                      <a:rPr lang="es-CO" baseline="0"/>
                      <a:t>
</a:t>
                    </a:r>
                    <a:fld id="{21532E33-E98C-42F1-BA12-AFDF3F2E6CC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6E-4EC8-87C6-606055FA312C}"/>
                </c:ext>
              </c:extLst>
            </c:dLbl>
            <c:dLbl>
              <c:idx val="7"/>
              <c:tx>
                <c:rich>
                  <a:bodyPr/>
                  <a:lstStyle/>
                  <a:p>
                    <a:fld id="{A6EE1333-40D2-404D-8AD3-D229A48D8FA3}" type="CELLRANGE">
                      <a:rPr lang="es-CO"/>
                      <a:pPr/>
                      <a:t>[CELLRANGE]</a:t>
                    </a:fld>
                    <a:r>
                      <a:rPr lang="es-CO" baseline="0"/>
                      <a:t>
</a:t>
                    </a:r>
                    <a:fld id="{5813FB6C-883D-48A5-A33F-00C825709CD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6E-4EC8-87C6-606055FA312C}"/>
                </c:ext>
              </c:extLst>
            </c:dLbl>
            <c:dLbl>
              <c:idx val="8"/>
              <c:tx>
                <c:rich>
                  <a:bodyPr/>
                  <a:lstStyle/>
                  <a:p>
                    <a:fld id="{27B67A97-7555-4288-9971-781675745453}" type="CELLRANGE">
                      <a:rPr lang="es-CO"/>
                      <a:pPr/>
                      <a:t>[CELLRANGE]</a:t>
                    </a:fld>
                    <a:r>
                      <a:rPr lang="es-CO" baseline="0"/>
                      <a:t>
</a:t>
                    </a:r>
                    <a:fld id="{18C3B160-4D91-459B-9CEC-B84DB74DC61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6E-4EC8-87C6-606055FA312C}"/>
                </c:ext>
              </c:extLst>
            </c:dLbl>
            <c:dLbl>
              <c:idx val="9"/>
              <c:tx>
                <c:rich>
                  <a:bodyPr/>
                  <a:lstStyle/>
                  <a:p>
                    <a:fld id="{5F5AE3E6-6AD9-42ED-9AEE-6A1FA93AF7F6}" type="CELLRANGE">
                      <a:rPr lang="es-CO"/>
                      <a:pPr/>
                      <a:t>[CELLRANGE]</a:t>
                    </a:fld>
                    <a:r>
                      <a:rPr lang="es-CO" baseline="0"/>
                      <a:t>
</a:t>
                    </a:r>
                    <a:fld id="{5D7873CC-76BC-445E-B344-567130D6C95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6E-4EC8-87C6-606055FA312C}"/>
                </c:ext>
              </c:extLst>
            </c:dLbl>
            <c:dLbl>
              <c:idx val="10"/>
              <c:tx>
                <c:rich>
                  <a:bodyPr/>
                  <a:lstStyle/>
                  <a:p>
                    <a:fld id="{F5F92D0F-D18A-41AD-A5ED-C32E32A5EF98}" type="CELLRANGE">
                      <a:rPr lang="es-CO"/>
                      <a:pPr/>
                      <a:t>[CELLRANGE]</a:t>
                    </a:fld>
                    <a:r>
                      <a:rPr lang="es-CO" baseline="0"/>
                      <a:t>
</a:t>
                    </a:r>
                    <a:fld id="{56587C75-E874-46B7-B11A-C45541CABDF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6E-4EC8-87C6-606055FA312C}"/>
                </c:ext>
              </c:extLst>
            </c:dLbl>
            <c:dLbl>
              <c:idx val="11"/>
              <c:tx>
                <c:rich>
                  <a:bodyPr/>
                  <a:lstStyle/>
                  <a:p>
                    <a:fld id="{2D76D91A-2512-4536-8824-C4284EF56A95}" type="CELLRANGE">
                      <a:rPr lang="es-CO"/>
                      <a:pPr/>
                      <a:t>[CELLRANGE]</a:t>
                    </a:fld>
                    <a:r>
                      <a:rPr lang="es-CO" baseline="0"/>
                      <a:t>
</a:t>
                    </a:r>
                    <a:fld id="{C3EA8685-AF06-4F82-9662-64908AC08E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6E-4EC8-87C6-606055FA312C}"/>
                </c:ext>
              </c:extLst>
            </c:dLbl>
            <c:dLbl>
              <c:idx val="12"/>
              <c:tx>
                <c:rich>
                  <a:bodyPr/>
                  <a:lstStyle/>
                  <a:p>
                    <a:fld id="{D8A4E7E6-01FD-45EC-B32D-743425ECB108}" type="CELLRANGE">
                      <a:rPr lang="es-CO"/>
                      <a:pPr/>
                      <a:t>[CELLRANGE]</a:t>
                    </a:fld>
                    <a:r>
                      <a:rPr lang="es-CO" baseline="0"/>
                      <a:t>
</a:t>
                    </a:r>
                    <a:fld id="{BC775BAE-B9AF-49AC-94A1-1DB6E81BF78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PostgradoEdad'!$C$16:$O$16</c:f>
              <c:numCache>
                <c:formatCode>General</c:formatCode>
                <c:ptCount val="13"/>
                <c:pt idx="0">
                  <c:v>0</c:v>
                </c:pt>
                <c:pt idx="1">
                  <c:v>0</c:v>
                </c:pt>
                <c:pt idx="2">
                  <c:v>0</c:v>
                </c:pt>
                <c:pt idx="3">
                  <c:v>0</c:v>
                </c:pt>
                <c:pt idx="4">
                  <c:v>0</c:v>
                </c:pt>
                <c:pt idx="5">
                  <c:v>0</c:v>
                </c:pt>
                <c:pt idx="6">
                  <c:v>0</c:v>
                </c:pt>
                <c:pt idx="7">
                  <c:v>0</c:v>
                </c:pt>
                <c:pt idx="8">
                  <c:v>1</c:v>
                </c:pt>
                <c:pt idx="9">
                  <c:v>2</c:v>
                </c:pt>
                <c:pt idx="10">
                  <c:v>8</c:v>
                </c:pt>
                <c:pt idx="11">
                  <c:v>11</c:v>
                </c:pt>
                <c:pt idx="12">
                  <c:v>47</c:v>
                </c:pt>
              </c:numCache>
            </c:numRef>
          </c:val>
          <c:extLst xmlns:c16r2="http://schemas.microsoft.com/office/drawing/2015/06/chart">
            <c:ext xmlns:c15="http://schemas.microsoft.com/office/drawing/2012/chart" uri="{02D57815-91ED-43cb-92C2-25804820EDAC}">
              <c15:datalabelsRange>
                <c15:f>'B. MatriculaTotal PostgradoEdad'!$C$17:$O$17</c15:f>
                <c15:dlblRangeCache>
                  <c:ptCount val="13"/>
                  <c:pt idx="0">
                    <c:v>0,00%</c:v>
                  </c:pt>
                  <c:pt idx="1">
                    <c:v>0,00%</c:v>
                  </c:pt>
                  <c:pt idx="2">
                    <c:v>0,00%</c:v>
                  </c:pt>
                  <c:pt idx="3">
                    <c:v>0,00%</c:v>
                  </c:pt>
                  <c:pt idx="4">
                    <c:v>0,00%</c:v>
                  </c:pt>
                  <c:pt idx="5">
                    <c:v>0,00%</c:v>
                  </c:pt>
                  <c:pt idx="6">
                    <c:v>0,00%</c:v>
                  </c:pt>
                  <c:pt idx="7">
                    <c:v>0,00%</c:v>
                  </c:pt>
                  <c:pt idx="8">
                    <c:v>1,45%</c:v>
                  </c:pt>
                  <c:pt idx="9">
                    <c:v>2,90%</c:v>
                  </c:pt>
                  <c:pt idx="10">
                    <c:v>11,59%</c:v>
                  </c:pt>
                  <c:pt idx="11">
                    <c:v>15,94%</c:v>
                  </c:pt>
                  <c:pt idx="12">
                    <c:v>68,12%</c:v>
                  </c:pt>
                </c15:dlblRangeCache>
              </c15:datalabelsRange>
            </c:ext>
            <c:ext xmlns:c16="http://schemas.microsoft.com/office/drawing/2014/chart" uri="{C3380CC4-5D6E-409C-BE32-E72D297353CC}">
              <c16:uniqueId val="{0000001B-708D-440F-BCC1-0A21DD100A4A}"/>
            </c:ext>
          </c:extLst>
        </c:ser>
        <c:dLbls>
          <c:showLegendKey val="0"/>
          <c:showVal val="1"/>
          <c:showCatName val="0"/>
          <c:showSerName val="0"/>
          <c:showPercent val="0"/>
          <c:showBubbleSize val="0"/>
        </c:dLbls>
        <c:gapWidth val="20"/>
        <c:shape val="box"/>
        <c:axId val="129800064"/>
        <c:axId val="129801600"/>
        <c:axId val="0"/>
      </c:bar3DChart>
      <c:catAx>
        <c:axId val="129800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9801600"/>
        <c:crosses val="autoZero"/>
        <c:auto val="1"/>
        <c:lblAlgn val="ctr"/>
        <c:lblOffset val="100"/>
        <c:tickLblSkip val="1"/>
        <c:noMultiLvlLbl val="0"/>
      </c:catAx>
      <c:valAx>
        <c:axId val="1298016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8000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2490500682966306"/>
          <c:y val="0.11136297553883831"/>
          <c:w val="8.456017461938653E-2"/>
          <c:h val="0.103082867429675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60000"/>
                <a:lumOff val="40000"/>
              </a:schemeClr>
            </a:solidFill>
            <a:ln>
              <a:noFill/>
            </a:ln>
            <a:effectLst/>
            <a:sp3d/>
          </c:spPr>
          <c:invertIfNegative val="0"/>
          <c:dLbls>
            <c:dLbl>
              <c:idx val="0"/>
              <c:tx>
                <c:rich>
                  <a:bodyPr/>
                  <a:lstStyle/>
                  <a:p>
                    <a:fld id="{B82BA392-6BE9-4B29-B3DE-148CA155296F}" type="CELLRANGE">
                      <a:rPr lang="es-CO"/>
                      <a:pPr/>
                      <a:t>[CELLRANGE]</a:t>
                    </a:fld>
                    <a:r>
                      <a:rPr lang="es-CO" baseline="0"/>
                      <a:t>
</a:t>
                    </a:r>
                    <a:fld id="{E7351822-42DC-4BCA-B139-FD6E280D6C5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A6-4B91-9CD6-ABC3DC3F03AE}"/>
                </c:ext>
              </c:extLst>
            </c:dLbl>
            <c:dLbl>
              <c:idx val="1"/>
              <c:tx>
                <c:rich>
                  <a:bodyPr/>
                  <a:lstStyle/>
                  <a:p>
                    <a:fld id="{1CE8BE01-3515-446F-BD4B-64ED32535E18}" type="CELLRANGE">
                      <a:rPr lang="es-CO"/>
                      <a:pPr/>
                      <a:t>[CELLRANGE]</a:t>
                    </a:fld>
                    <a:r>
                      <a:rPr lang="es-CO" baseline="0"/>
                      <a:t>
</a:t>
                    </a:r>
                    <a:fld id="{E152343C-716F-45AB-8434-EC5CB41867E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A6-4B91-9CD6-ABC3DC3F03AE}"/>
                </c:ext>
              </c:extLst>
            </c:dLbl>
            <c:dLbl>
              <c:idx val="2"/>
              <c:tx>
                <c:rich>
                  <a:bodyPr/>
                  <a:lstStyle/>
                  <a:p>
                    <a:fld id="{3EEE9EA2-A44D-42E8-8697-222A77CF586F}" type="CELLRANGE">
                      <a:rPr lang="es-CO"/>
                      <a:pPr/>
                      <a:t>[CELLRANGE]</a:t>
                    </a:fld>
                    <a:r>
                      <a:rPr lang="es-CO" baseline="0"/>
                      <a:t>
</a:t>
                    </a:r>
                    <a:fld id="{14DBAC4B-2B7A-41B6-914E-D39D9512FB4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A6-4B91-9CD6-ABC3DC3F03AE}"/>
                </c:ext>
              </c:extLst>
            </c:dLbl>
            <c:dLbl>
              <c:idx val="3"/>
              <c:tx>
                <c:rich>
                  <a:bodyPr/>
                  <a:lstStyle/>
                  <a:p>
                    <a:fld id="{133D9A01-BCBC-44FB-8B40-3D306FB0CCE1}" type="CELLRANGE">
                      <a:rPr lang="es-CO"/>
                      <a:pPr/>
                      <a:t>[CELLRANGE]</a:t>
                    </a:fld>
                    <a:r>
                      <a:rPr lang="es-CO" baseline="0"/>
                      <a:t>
</a:t>
                    </a:r>
                    <a:fld id="{CB2E2E66-D15F-4659-AE08-FEAE70FBE2B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A6-4B91-9CD6-ABC3DC3F03AE}"/>
                </c:ext>
              </c:extLst>
            </c:dLbl>
            <c:dLbl>
              <c:idx val="4"/>
              <c:tx>
                <c:rich>
                  <a:bodyPr/>
                  <a:lstStyle/>
                  <a:p>
                    <a:fld id="{21F69F4D-B2EC-45A2-9CC8-62F97F8EFED2}" type="CELLRANGE">
                      <a:rPr lang="es-CO"/>
                      <a:pPr/>
                      <a:t>[CELLRANGE]</a:t>
                    </a:fld>
                    <a:r>
                      <a:rPr lang="es-CO" baseline="0"/>
                      <a:t>
</a:t>
                    </a:r>
                    <a:fld id="{763CCFEF-1E1D-45D9-9869-FF4536339ED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A6-4B91-9CD6-ABC3DC3F03AE}"/>
                </c:ext>
              </c:extLst>
            </c:dLbl>
            <c:dLbl>
              <c:idx val="5"/>
              <c:tx>
                <c:rich>
                  <a:bodyPr/>
                  <a:lstStyle/>
                  <a:p>
                    <a:fld id="{E0451A89-92A3-4FA9-8E7B-253EB78247EB}" type="CELLRANGE">
                      <a:rPr lang="es-CO"/>
                      <a:pPr/>
                      <a:t>[CELLRANGE]</a:t>
                    </a:fld>
                    <a:r>
                      <a:rPr lang="es-CO" baseline="0"/>
                      <a:t>
</a:t>
                    </a:r>
                    <a:fld id="{F7053F20-6A36-4CCC-B40D-C209F0A66A1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A6-4B91-9CD6-ABC3DC3F03AE}"/>
                </c:ext>
              </c:extLst>
            </c:dLbl>
            <c:dLbl>
              <c:idx val="6"/>
              <c:tx>
                <c:rich>
                  <a:bodyPr/>
                  <a:lstStyle/>
                  <a:p>
                    <a:fld id="{B23CF942-2352-4873-B26D-1B712B184BC1}" type="CELLRANGE">
                      <a:rPr lang="es-CO"/>
                      <a:pPr/>
                      <a:t>[CELLRANGE]</a:t>
                    </a:fld>
                    <a:r>
                      <a:rPr lang="es-CO" baseline="0"/>
                      <a:t>
</a:t>
                    </a:r>
                    <a:fld id="{1017AD77-3C99-419D-B2FF-3CEB6631824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A6-4B91-9CD6-ABC3DC3F03AE}"/>
                </c:ext>
              </c:extLst>
            </c:dLbl>
            <c:dLbl>
              <c:idx val="7"/>
              <c:tx>
                <c:rich>
                  <a:bodyPr/>
                  <a:lstStyle/>
                  <a:p>
                    <a:fld id="{3B38412B-61AB-46C1-852B-B4A7B3B0D639}" type="CELLRANGE">
                      <a:rPr lang="es-CO"/>
                      <a:pPr/>
                      <a:t>[CELLRANGE]</a:t>
                    </a:fld>
                    <a:r>
                      <a:rPr lang="es-CO" baseline="0"/>
                      <a:t>
</a:t>
                    </a:r>
                    <a:fld id="{6CAD1E12-3DE0-48D4-ABB6-A03D02C0D98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A6-4B91-9CD6-ABC3DC3F03AE}"/>
                </c:ext>
              </c:extLst>
            </c:dLbl>
            <c:dLbl>
              <c:idx val="8"/>
              <c:tx>
                <c:rich>
                  <a:bodyPr/>
                  <a:lstStyle/>
                  <a:p>
                    <a:fld id="{7E3C7F6E-F494-4E5A-825D-F47EC881E243}" type="CELLRANGE">
                      <a:rPr lang="es-CO"/>
                      <a:pPr/>
                      <a:t>[CELLRANGE]</a:t>
                    </a:fld>
                    <a:r>
                      <a:rPr lang="es-CO" baseline="0"/>
                      <a:t>
</a:t>
                    </a:r>
                    <a:fld id="{9688A891-A811-4EF4-BD6E-80FDFAAC970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A6-4B91-9CD6-ABC3DC3F03AE}"/>
                </c:ext>
              </c:extLst>
            </c:dLbl>
            <c:dLbl>
              <c:idx val="9"/>
              <c:tx>
                <c:rich>
                  <a:bodyPr/>
                  <a:lstStyle/>
                  <a:p>
                    <a:fld id="{F7931240-5741-43F1-8065-AB5CEABF82BD}" type="CELLRANGE">
                      <a:rPr lang="es-CO"/>
                      <a:pPr/>
                      <a:t>[CELLRANGE]</a:t>
                    </a:fld>
                    <a:r>
                      <a:rPr lang="es-CO" baseline="0"/>
                      <a:t>
</a:t>
                    </a:r>
                    <a:fld id="{1C79AB4B-654E-4251-BBB1-B0C7F7CF404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A6-4B91-9CD6-ABC3DC3F03AE}"/>
                </c:ext>
              </c:extLst>
            </c:dLbl>
            <c:dLbl>
              <c:idx val="10"/>
              <c:tx>
                <c:rich>
                  <a:bodyPr/>
                  <a:lstStyle/>
                  <a:p>
                    <a:fld id="{2EBCAE7A-70F8-48EA-B87E-89BABD17E9A7}" type="CELLRANGE">
                      <a:rPr lang="es-CO"/>
                      <a:pPr/>
                      <a:t>[CELLRANGE]</a:t>
                    </a:fld>
                    <a:r>
                      <a:rPr lang="es-CO" baseline="0"/>
                      <a:t>
</a:t>
                    </a:r>
                    <a:fld id="{62659914-2443-44DA-AFB2-8259AD7578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A6-4B91-9CD6-ABC3DC3F03AE}"/>
                </c:ext>
              </c:extLst>
            </c:dLbl>
            <c:dLbl>
              <c:idx val="11"/>
              <c:tx>
                <c:rich>
                  <a:bodyPr/>
                  <a:lstStyle/>
                  <a:p>
                    <a:fld id="{ABA4E467-68AF-4F6A-894D-9FF8A7A6F106}" type="CELLRANGE">
                      <a:rPr lang="es-CO"/>
                      <a:pPr/>
                      <a:t>[CELLRANGE]</a:t>
                    </a:fld>
                    <a:r>
                      <a:rPr lang="es-CO" baseline="0"/>
                      <a:t>
</a:t>
                    </a:r>
                    <a:fld id="{64235748-6F93-4C8A-9213-BF5BB0B884F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A6-4B91-9CD6-ABC3DC3F03AE}"/>
                </c:ext>
              </c:extLst>
            </c:dLbl>
            <c:dLbl>
              <c:idx val="12"/>
              <c:tx>
                <c:rich>
                  <a:bodyPr/>
                  <a:lstStyle/>
                  <a:p>
                    <a:fld id="{8BB10E8F-6EB8-46AE-87FD-107E4FB84470}" type="CELLRANGE">
                      <a:rPr lang="es-CO"/>
                      <a:pPr/>
                      <a:t>[CELLRANGE]</a:t>
                    </a:fld>
                    <a:r>
                      <a:rPr lang="es-CO" baseline="0"/>
                      <a:t>
</a:t>
                    </a:r>
                    <a:fld id="{D45EA42C-479A-453A-A03C-537A4F7B6CB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PostgradoEdad'!$C$34:$O$34</c:f>
              <c:numCache>
                <c:formatCode>General</c:formatCode>
                <c:ptCount val="13"/>
                <c:pt idx="0">
                  <c:v>0</c:v>
                </c:pt>
                <c:pt idx="1">
                  <c:v>0</c:v>
                </c:pt>
                <c:pt idx="2">
                  <c:v>0</c:v>
                </c:pt>
                <c:pt idx="3">
                  <c:v>0</c:v>
                </c:pt>
                <c:pt idx="4">
                  <c:v>0</c:v>
                </c:pt>
                <c:pt idx="5">
                  <c:v>1</c:v>
                </c:pt>
                <c:pt idx="6">
                  <c:v>2</c:v>
                </c:pt>
                <c:pt idx="7">
                  <c:v>13</c:v>
                </c:pt>
                <c:pt idx="8">
                  <c:v>20</c:v>
                </c:pt>
                <c:pt idx="9">
                  <c:v>14</c:v>
                </c:pt>
                <c:pt idx="10">
                  <c:v>60</c:v>
                </c:pt>
                <c:pt idx="11">
                  <c:v>29</c:v>
                </c:pt>
                <c:pt idx="12">
                  <c:v>156</c:v>
                </c:pt>
              </c:numCache>
            </c:numRef>
          </c:val>
          <c:extLst xmlns:c16r2="http://schemas.microsoft.com/office/drawing/2015/06/chart">
            <c:ext xmlns:c15="http://schemas.microsoft.com/office/drawing/2012/chart" uri="{02D57815-91ED-43cb-92C2-25804820EDAC}">
              <c15:datalabelsRange>
                <c15:f>'A. MatriculaTotal PostgradoEdad'!$C$35:$O$35</c15:f>
                <c15:dlblRangeCache>
                  <c:ptCount val="13"/>
                  <c:pt idx="0">
                    <c:v>0,00%</c:v>
                  </c:pt>
                  <c:pt idx="1">
                    <c:v>0,00%</c:v>
                  </c:pt>
                  <c:pt idx="2">
                    <c:v>0,00%</c:v>
                  </c:pt>
                  <c:pt idx="3">
                    <c:v>0,00%</c:v>
                  </c:pt>
                  <c:pt idx="4">
                    <c:v>0,00%</c:v>
                  </c:pt>
                  <c:pt idx="5">
                    <c:v>0,34%</c:v>
                  </c:pt>
                  <c:pt idx="6">
                    <c:v>0,68%</c:v>
                  </c:pt>
                  <c:pt idx="7">
                    <c:v>4,41%</c:v>
                  </c:pt>
                  <c:pt idx="8">
                    <c:v>6,78%</c:v>
                  </c:pt>
                  <c:pt idx="9">
                    <c:v>4,75%</c:v>
                  </c:pt>
                  <c:pt idx="10">
                    <c:v>20,34%</c:v>
                  </c:pt>
                  <c:pt idx="11">
                    <c:v>9,83%</c:v>
                  </c:pt>
                  <c:pt idx="12">
                    <c:v>52,88%</c:v>
                  </c:pt>
                </c15:dlblRangeCache>
              </c15:datalabelsRange>
            </c:ext>
            <c:ext xmlns:c16="http://schemas.microsoft.com/office/drawing/2014/chart" uri="{C3380CC4-5D6E-409C-BE32-E72D297353CC}">
              <c16:uniqueId val="{0000000D-C9B0-49D4-95B8-5C93D10C9DD8}"/>
            </c:ext>
          </c:extLst>
        </c:ser>
        <c:ser>
          <c:idx val="1"/>
          <c:order val="1"/>
          <c:tx>
            <c:v>Semestre B</c:v>
          </c:tx>
          <c:spPr>
            <a:solidFill>
              <a:schemeClr val="bg1">
                <a:lumMod val="65000"/>
              </a:schemeClr>
            </a:solidFill>
            <a:ln>
              <a:noFill/>
            </a:ln>
            <a:effectLst/>
            <a:sp3d/>
          </c:spPr>
          <c:invertIfNegative val="0"/>
          <c:dLbls>
            <c:dLbl>
              <c:idx val="0"/>
              <c:tx>
                <c:rich>
                  <a:bodyPr/>
                  <a:lstStyle/>
                  <a:p>
                    <a:fld id="{47DDDD6F-F251-4A0A-BF6E-BAE4CBC8A187}" type="CELLRANGE">
                      <a:rPr lang="es-CO"/>
                      <a:pPr/>
                      <a:t>[CELLRANGE]</a:t>
                    </a:fld>
                    <a:r>
                      <a:rPr lang="es-CO" baseline="0"/>
                      <a:t>
</a:t>
                    </a:r>
                    <a:fld id="{E491D658-214E-4469-B25D-73D666B0744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A6-4B91-9CD6-ABC3DC3F03AE}"/>
                </c:ext>
              </c:extLst>
            </c:dLbl>
            <c:dLbl>
              <c:idx val="1"/>
              <c:tx>
                <c:rich>
                  <a:bodyPr/>
                  <a:lstStyle/>
                  <a:p>
                    <a:fld id="{47AF72A2-D901-4E39-B12A-381121894EC9}" type="CELLRANGE">
                      <a:rPr lang="es-CO"/>
                      <a:pPr/>
                      <a:t>[CELLRANGE]</a:t>
                    </a:fld>
                    <a:r>
                      <a:rPr lang="es-CO" baseline="0"/>
                      <a:t>
</a:t>
                    </a:r>
                    <a:fld id="{084B55AD-B993-43AC-A5E4-184CDB937F9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A6-4B91-9CD6-ABC3DC3F03AE}"/>
                </c:ext>
              </c:extLst>
            </c:dLbl>
            <c:dLbl>
              <c:idx val="2"/>
              <c:tx>
                <c:rich>
                  <a:bodyPr/>
                  <a:lstStyle/>
                  <a:p>
                    <a:fld id="{1D077113-F378-4D6E-BF0C-29FE9AD43629}" type="CELLRANGE">
                      <a:rPr lang="es-CO"/>
                      <a:pPr/>
                      <a:t>[CELLRANGE]</a:t>
                    </a:fld>
                    <a:r>
                      <a:rPr lang="es-CO" baseline="0"/>
                      <a:t>
</a:t>
                    </a:r>
                    <a:fld id="{F705E1F0-48FB-49DA-BB90-C23AE543BC7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4A6-4B91-9CD6-ABC3DC3F03AE}"/>
                </c:ext>
              </c:extLst>
            </c:dLbl>
            <c:dLbl>
              <c:idx val="3"/>
              <c:tx>
                <c:rich>
                  <a:bodyPr/>
                  <a:lstStyle/>
                  <a:p>
                    <a:fld id="{1DCD5451-D187-45F8-B98B-F61C2C9FCC43}" type="CELLRANGE">
                      <a:rPr lang="es-CO"/>
                      <a:pPr/>
                      <a:t>[CELLRANGE]</a:t>
                    </a:fld>
                    <a:r>
                      <a:rPr lang="es-CO" baseline="0"/>
                      <a:t>
</a:t>
                    </a:r>
                    <a:fld id="{E1B2C043-FA64-4F09-8923-81F88D5D789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4A6-4B91-9CD6-ABC3DC3F03AE}"/>
                </c:ext>
              </c:extLst>
            </c:dLbl>
            <c:dLbl>
              <c:idx val="4"/>
              <c:tx>
                <c:rich>
                  <a:bodyPr/>
                  <a:lstStyle/>
                  <a:p>
                    <a:fld id="{74E419ED-E355-4616-829E-BEF7D0104F2B}" type="CELLRANGE">
                      <a:rPr lang="es-CO"/>
                      <a:pPr/>
                      <a:t>[CELLRANGE]</a:t>
                    </a:fld>
                    <a:r>
                      <a:rPr lang="es-CO" baseline="0"/>
                      <a:t>
</a:t>
                    </a:r>
                    <a:fld id="{A1C1DC14-9845-4337-A1B6-61323193094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4A6-4B91-9CD6-ABC3DC3F03AE}"/>
                </c:ext>
              </c:extLst>
            </c:dLbl>
            <c:dLbl>
              <c:idx val="5"/>
              <c:tx>
                <c:rich>
                  <a:bodyPr/>
                  <a:lstStyle/>
                  <a:p>
                    <a:fld id="{0F0A3EA1-1A79-4683-9A3B-F83114EFD233}" type="CELLRANGE">
                      <a:rPr lang="es-CO"/>
                      <a:pPr/>
                      <a:t>[CELLRANGE]</a:t>
                    </a:fld>
                    <a:r>
                      <a:rPr lang="es-CO" baseline="0"/>
                      <a:t>
</a:t>
                    </a:r>
                    <a:fld id="{EBB03543-32D2-4329-B13D-8908553A8ED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A6-4B91-9CD6-ABC3DC3F03AE}"/>
                </c:ext>
              </c:extLst>
            </c:dLbl>
            <c:dLbl>
              <c:idx val="6"/>
              <c:tx>
                <c:rich>
                  <a:bodyPr/>
                  <a:lstStyle/>
                  <a:p>
                    <a:fld id="{7DB84E82-1204-4039-8A16-F6D9FF4E419F}" type="CELLRANGE">
                      <a:rPr lang="es-CO"/>
                      <a:pPr/>
                      <a:t>[CELLRANGE]</a:t>
                    </a:fld>
                    <a:r>
                      <a:rPr lang="es-CO" baseline="0"/>
                      <a:t>
</a:t>
                    </a:r>
                    <a:fld id="{0586B7AC-78E8-4C09-A6E2-71AF4C020C7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4A6-4B91-9CD6-ABC3DC3F03AE}"/>
                </c:ext>
              </c:extLst>
            </c:dLbl>
            <c:dLbl>
              <c:idx val="7"/>
              <c:tx>
                <c:rich>
                  <a:bodyPr/>
                  <a:lstStyle/>
                  <a:p>
                    <a:fld id="{F513E1B9-2752-4A1C-A7D2-5DDEC188A95B}" type="CELLRANGE">
                      <a:rPr lang="es-CO"/>
                      <a:pPr/>
                      <a:t>[CELLRANGE]</a:t>
                    </a:fld>
                    <a:r>
                      <a:rPr lang="es-CO" baseline="0"/>
                      <a:t>
</a:t>
                    </a:r>
                    <a:fld id="{384D6367-CFB5-4A31-966F-AD9ED8B2D6A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A6-4B91-9CD6-ABC3DC3F03AE}"/>
                </c:ext>
              </c:extLst>
            </c:dLbl>
            <c:dLbl>
              <c:idx val="8"/>
              <c:tx>
                <c:rich>
                  <a:bodyPr/>
                  <a:lstStyle/>
                  <a:p>
                    <a:fld id="{6B8BE327-8C4D-4794-9D23-9D3E58B918BA}" type="CELLRANGE">
                      <a:rPr lang="es-CO"/>
                      <a:pPr/>
                      <a:t>[CELLRANGE]</a:t>
                    </a:fld>
                    <a:r>
                      <a:rPr lang="es-CO" baseline="0"/>
                      <a:t>
</a:t>
                    </a:r>
                    <a:fld id="{F5476E41-D1F9-422A-8526-EACA38FE245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4A6-4B91-9CD6-ABC3DC3F03AE}"/>
                </c:ext>
              </c:extLst>
            </c:dLbl>
            <c:dLbl>
              <c:idx val="9"/>
              <c:tx>
                <c:rich>
                  <a:bodyPr/>
                  <a:lstStyle/>
                  <a:p>
                    <a:fld id="{10C940E2-04A6-4071-82CF-FA01AF8910A0}" type="CELLRANGE">
                      <a:rPr lang="es-CO"/>
                      <a:pPr/>
                      <a:t>[CELLRANGE]</a:t>
                    </a:fld>
                    <a:r>
                      <a:rPr lang="es-CO" baseline="0"/>
                      <a:t>
</a:t>
                    </a:r>
                    <a:fld id="{3F8F1A96-D44F-4F38-A7A6-360EEAD9AD0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4A6-4B91-9CD6-ABC3DC3F03AE}"/>
                </c:ext>
              </c:extLst>
            </c:dLbl>
            <c:dLbl>
              <c:idx val="10"/>
              <c:tx>
                <c:rich>
                  <a:bodyPr/>
                  <a:lstStyle/>
                  <a:p>
                    <a:fld id="{C4492809-10A3-4430-8F72-4CF961F7301C}" type="CELLRANGE">
                      <a:rPr lang="es-CO"/>
                      <a:pPr/>
                      <a:t>[CELLRANGE]</a:t>
                    </a:fld>
                    <a:r>
                      <a:rPr lang="es-CO" baseline="0"/>
                      <a:t>
</a:t>
                    </a:r>
                    <a:fld id="{4C0341C4-4200-4E98-BD64-CF79AACE600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A6-4B91-9CD6-ABC3DC3F03AE}"/>
                </c:ext>
              </c:extLst>
            </c:dLbl>
            <c:dLbl>
              <c:idx val="11"/>
              <c:tx>
                <c:rich>
                  <a:bodyPr/>
                  <a:lstStyle/>
                  <a:p>
                    <a:fld id="{0DD7CD95-6D26-4B35-B419-B73BC503D89E}" type="CELLRANGE">
                      <a:rPr lang="es-CO"/>
                      <a:pPr/>
                      <a:t>[CELLRANGE]</a:t>
                    </a:fld>
                    <a:r>
                      <a:rPr lang="es-CO" baseline="0"/>
                      <a:t>
</a:t>
                    </a:r>
                    <a:fld id="{34494C17-441E-499E-90B6-FA25099C365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A6-4B91-9CD6-ABC3DC3F03AE}"/>
                </c:ext>
              </c:extLst>
            </c:dLbl>
            <c:dLbl>
              <c:idx val="12"/>
              <c:tx>
                <c:rich>
                  <a:bodyPr/>
                  <a:lstStyle/>
                  <a:p>
                    <a:fld id="{23F1AA23-6651-42DC-AD22-3B62EBDFCCCD}" type="CELLRANGE">
                      <a:rPr lang="es-CO"/>
                      <a:pPr/>
                      <a:t>[CELLRANGE]</a:t>
                    </a:fld>
                    <a:r>
                      <a:rPr lang="es-CO" baseline="0"/>
                      <a:t>
</a:t>
                    </a:r>
                    <a:fld id="{703045CE-E213-470C-9BB1-39006FFE435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PostgradoEdad'!$C$32:$O$32</c:f>
              <c:numCache>
                <c:formatCode>General</c:formatCode>
                <c:ptCount val="13"/>
                <c:pt idx="0">
                  <c:v>0</c:v>
                </c:pt>
                <c:pt idx="1">
                  <c:v>0</c:v>
                </c:pt>
                <c:pt idx="2">
                  <c:v>0</c:v>
                </c:pt>
                <c:pt idx="3">
                  <c:v>0</c:v>
                </c:pt>
                <c:pt idx="4">
                  <c:v>0</c:v>
                </c:pt>
                <c:pt idx="5">
                  <c:v>0</c:v>
                </c:pt>
                <c:pt idx="6">
                  <c:v>1</c:v>
                </c:pt>
                <c:pt idx="7">
                  <c:v>2</c:v>
                </c:pt>
                <c:pt idx="8">
                  <c:v>9</c:v>
                </c:pt>
                <c:pt idx="9">
                  <c:v>17</c:v>
                </c:pt>
                <c:pt idx="10">
                  <c:v>47</c:v>
                </c:pt>
                <c:pt idx="11">
                  <c:v>30</c:v>
                </c:pt>
                <c:pt idx="12">
                  <c:v>175</c:v>
                </c:pt>
              </c:numCache>
            </c:numRef>
          </c:val>
          <c:extLst xmlns:c16r2="http://schemas.microsoft.com/office/drawing/2015/06/chart">
            <c:ext xmlns:c15="http://schemas.microsoft.com/office/drawing/2012/chart" uri="{02D57815-91ED-43cb-92C2-25804820EDAC}">
              <c15:datalabelsRange>
                <c15:f>'B. MatriculaTotal PostgradoEdad'!$C$33:$O$33</c15:f>
                <c15:dlblRangeCache>
                  <c:ptCount val="13"/>
                  <c:pt idx="0">
                    <c:v>0,00%</c:v>
                  </c:pt>
                  <c:pt idx="1">
                    <c:v>0,00%</c:v>
                  </c:pt>
                  <c:pt idx="2">
                    <c:v>0,00%</c:v>
                  </c:pt>
                  <c:pt idx="3">
                    <c:v>0,00%</c:v>
                  </c:pt>
                  <c:pt idx="4">
                    <c:v>0,00%</c:v>
                  </c:pt>
                  <c:pt idx="5">
                    <c:v>0,00%</c:v>
                  </c:pt>
                  <c:pt idx="6">
                    <c:v>0,36%</c:v>
                  </c:pt>
                  <c:pt idx="7">
                    <c:v>0,71%</c:v>
                  </c:pt>
                  <c:pt idx="8">
                    <c:v>3,20%</c:v>
                  </c:pt>
                  <c:pt idx="9">
                    <c:v>6,05%</c:v>
                  </c:pt>
                  <c:pt idx="10">
                    <c:v>16,73%</c:v>
                  </c:pt>
                  <c:pt idx="11">
                    <c:v>10,68%</c:v>
                  </c:pt>
                  <c:pt idx="12">
                    <c:v>62,28%</c:v>
                  </c:pt>
                </c15:dlblRangeCache>
              </c15:datalabelsRange>
            </c:ext>
            <c:ext xmlns:c16="http://schemas.microsoft.com/office/drawing/2014/chart" uri="{C3380CC4-5D6E-409C-BE32-E72D297353CC}">
              <c16:uniqueId val="{0000001B-C9B0-49D4-95B8-5C93D10C9DD8}"/>
            </c:ext>
          </c:extLst>
        </c:ser>
        <c:dLbls>
          <c:showLegendKey val="0"/>
          <c:showVal val="1"/>
          <c:showCatName val="0"/>
          <c:showSerName val="0"/>
          <c:showPercent val="0"/>
          <c:showBubbleSize val="0"/>
        </c:dLbls>
        <c:gapWidth val="20"/>
        <c:shape val="box"/>
        <c:axId val="130882944"/>
        <c:axId val="130884736"/>
        <c:axId val="0"/>
      </c:bar3DChart>
      <c:catAx>
        <c:axId val="130882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0884736"/>
        <c:crosses val="autoZero"/>
        <c:auto val="1"/>
        <c:lblAlgn val="ctr"/>
        <c:lblOffset val="100"/>
        <c:tickLblSkip val="1"/>
        <c:noMultiLvlLbl val="0"/>
      </c:catAx>
      <c:valAx>
        <c:axId val="1308847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88294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3029438928791065"/>
          <c:y val="0.1485376967284294"/>
          <c:w val="7.8092915669489463E-2"/>
          <c:h val="0.115474441159539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3A28DD2D-C902-4393-B860-5CF623D59D3E}" type="CELLRANGE">
                      <a:rPr lang="es-CO"/>
                      <a:pPr/>
                      <a:t>[CELLRANGE]</a:t>
                    </a:fld>
                    <a:r>
                      <a:rPr lang="es-CO" baseline="0"/>
                      <a:t>
</a:t>
                    </a:r>
                    <a:fld id="{EBD08CAE-666A-4EC2-A4DD-9A88812B4AD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E37-46D0-ABF1-67940609FCD4}"/>
                </c:ext>
              </c:extLst>
            </c:dLbl>
            <c:dLbl>
              <c:idx val="1"/>
              <c:tx>
                <c:rich>
                  <a:bodyPr/>
                  <a:lstStyle/>
                  <a:p>
                    <a:fld id="{CB03C025-7DBD-4FA6-BA82-76E08AC0EAD3}" type="CELLRANGE">
                      <a:rPr lang="es-CO"/>
                      <a:pPr/>
                      <a:t>[CELLRANGE]</a:t>
                    </a:fld>
                    <a:r>
                      <a:rPr lang="es-CO" baseline="0"/>
                      <a:t>
</a:t>
                    </a:r>
                    <a:fld id="{FAEE31E8-5DCC-49D4-88D2-0199674D0B3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37-46D0-ABF1-67940609FCD4}"/>
                </c:ext>
              </c:extLst>
            </c:dLbl>
            <c:dLbl>
              <c:idx val="2"/>
              <c:tx>
                <c:rich>
                  <a:bodyPr/>
                  <a:lstStyle/>
                  <a:p>
                    <a:fld id="{6302CA67-5EEA-4EE3-B031-1584F13A034B}" type="CELLRANGE">
                      <a:rPr lang="es-CO"/>
                      <a:pPr/>
                      <a:t>[CELLRANGE]</a:t>
                    </a:fld>
                    <a:r>
                      <a:rPr lang="es-CO" baseline="0"/>
                      <a:t>
</a:t>
                    </a:r>
                    <a:fld id="{12683F50-69BB-42D1-BD04-94DE3CD3258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37-46D0-ABF1-67940609FCD4}"/>
                </c:ext>
              </c:extLst>
            </c:dLbl>
            <c:dLbl>
              <c:idx val="3"/>
              <c:tx>
                <c:rich>
                  <a:bodyPr/>
                  <a:lstStyle/>
                  <a:p>
                    <a:fld id="{57CC652C-94BD-48C1-9BC1-24E1959E6685}" type="CELLRANGE">
                      <a:rPr lang="es-CO"/>
                      <a:pPr/>
                      <a:t>[CELLRANGE]</a:t>
                    </a:fld>
                    <a:r>
                      <a:rPr lang="es-CO" baseline="0"/>
                      <a:t>
</a:t>
                    </a:r>
                    <a:fld id="{04B8E9FE-53A9-4A1B-8351-D276037E4E0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37-46D0-ABF1-67940609FCD4}"/>
                </c:ext>
              </c:extLst>
            </c:dLbl>
            <c:dLbl>
              <c:idx val="4"/>
              <c:tx>
                <c:rich>
                  <a:bodyPr/>
                  <a:lstStyle/>
                  <a:p>
                    <a:fld id="{2A5AF737-383F-4D1C-A1FA-318701F5BBD9}" type="CELLRANGE">
                      <a:rPr lang="es-CO"/>
                      <a:pPr/>
                      <a:t>[CELLRANGE]</a:t>
                    </a:fld>
                    <a:r>
                      <a:rPr lang="es-CO" baseline="0"/>
                      <a:t>
</a:t>
                    </a:r>
                    <a:fld id="{60D95F93-60AB-48F3-AFB6-F17BD0255D5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37-46D0-ABF1-67940609FCD4}"/>
                </c:ext>
              </c:extLst>
            </c:dLbl>
            <c:dLbl>
              <c:idx val="5"/>
              <c:tx>
                <c:rich>
                  <a:bodyPr/>
                  <a:lstStyle/>
                  <a:p>
                    <a:fld id="{C6E92D30-618D-4EC4-A834-30E153AFCA92}" type="CELLRANGE">
                      <a:rPr lang="es-CO"/>
                      <a:pPr/>
                      <a:t>[CELLRANGE]</a:t>
                    </a:fld>
                    <a:r>
                      <a:rPr lang="es-CO" baseline="0"/>
                      <a:t>
</a:t>
                    </a:r>
                    <a:fld id="{5D238FDB-CAEB-42B6-8349-3B99533729B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37-46D0-ABF1-67940609FCD4}"/>
                </c:ext>
              </c:extLst>
            </c:dLbl>
            <c:dLbl>
              <c:idx val="6"/>
              <c:tx>
                <c:rich>
                  <a:bodyPr/>
                  <a:lstStyle/>
                  <a:p>
                    <a:fld id="{090F50EC-0F0E-46FC-ACDB-A3F4B584F484}" type="CELLRANGE">
                      <a:rPr lang="es-CO"/>
                      <a:pPr/>
                      <a:t>[CELLRANGE]</a:t>
                    </a:fld>
                    <a:r>
                      <a:rPr lang="es-CO" baseline="0"/>
                      <a:t>
</a:t>
                    </a:r>
                    <a:fld id="{E563AEB6-02EC-4140-BBD5-8A2008365D8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37-46D0-ABF1-67940609FCD4}"/>
                </c:ext>
              </c:extLst>
            </c:dLbl>
            <c:dLbl>
              <c:idx val="7"/>
              <c:tx>
                <c:rich>
                  <a:bodyPr/>
                  <a:lstStyle/>
                  <a:p>
                    <a:fld id="{E2144B86-B78E-44FA-B3CA-6AE35E3110F0}" type="CELLRANGE">
                      <a:rPr lang="es-CO"/>
                      <a:pPr/>
                      <a:t>[CELLRANGE]</a:t>
                    </a:fld>
                    <a:r>
                      <a:rPr lang="es-CO" baseline="0"/>
                      <a:t>
</a:t>
                    </a:r>
                    <a:fld id="{20858D53-5ECE-46F1-B24C-063BE07A927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37-46D0-ABF1-67940609FCD4}"/>
                </c:ext>
              </c:extLst>
            </c:dLbl>
            <c:dLbl>
              <c:idx val="8"/>
              <c:tx>
                <c:rich>
                  <a:bodyPr/>
                  <a:lstStyle/>
                  <a:p>
                    <a:fld id="{54EE70AD-900E-461B-B4E9-CE3FE2EDFE60}" type="CELLRANGE">
                      <a:rPr lang="es-CO"/>
                      <a:pPr/>
                      <a:t>[CELLRANGE]</a:t>
                    </a:fld>
                    <a:r>
                      <a:rPr lang="es-CO" baseline="0"/>
                      <a:t>
</a:t>
                    </a:r>
                    <a:fld id="{1814B8F5-E06D-4CBD-A252-6D1DB7F225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37-46D0-ABF1-67940609FCD4}"/>
                </c:ext>
              </c:extLst>
            </c:dLbl>
            <c:dLbl>
              <c:idx val="9"/>
              <c:tx>
                <c:rich>
                  <a:bodyPr/>
                  <a:lstStyle/>
                  <a:p>
                    <a:fld id="{4677B8C6-1F2E-4E73-A398-6DCE6B8CD28E}" type="CELLRANGE">
                      <a:rPr lang="es-CO"/>
                      <a:pPr/>
                      <a:t>[CELLRANGE]</a:t>
                    </a:fld>
                    <a:r>
                      <a:rPr lang="es-CO" baseline="0"/>
                      <a:t>
</a:t>
                    </a:r>
                    <a:fld id="{80E7D3D7-C5D3-445A-8B1B-3216DADE788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37-46D0-ABF1-67940609FCD4}"/>
                </c:ext>
              </c:extLst>
            </c:dLbl>
            <c:dLbl>
              <c:idx val="10"/>
              <c:tx>
                <c:rich>
                  <a:bodyPr/>
                  <a:lstStyle/>
                  <a:p>
                    <a:fld id="{9808C846-DB0E-41A2-9BEA-FBBA22968214}" type="CELLRANGE">
                      <a:rPr lang="es-CO"/>
                      <a:pPr/>
                      <a:t>[CELLRANGE]</a:t>
                    </a:fld>
                    <a:r>
                      <a:rPr lang="es-CO" baseline="0"/>
                      <a:t>
</a:t>
                    </a:r>
                    <a:fld id="{8E9BD653-262D-4F5A-AF31-57C467283CA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37-46D0-ABF1-67940609FCD4}"/>
                </c:ext>
              </c:extLst>
            </c:dLbl>
            <c:dLbl>
              <c:idx val="11"/>
              <c:tx>
                <c:rich>
                  <a:bodyPr/>
                  <a:lstStyle/>
                  <a:p>
                    <a:fld id="{537D56FE-D301-4E11-B3B8-444A561C5D69}" type="CELLRANGE">
                      <a:rPr lang="es-CO"/>
                      <a:pPr/>
                      <a:t>[CELLRANGE]</a:t>
                    </a:fld>
                    <a:r>
                      <a:rPr lang="es-CO" baseline="0"/>
                      <a:t>
</a:t>
                    </a:r>
                    <a:fld id="{5967DE40-04F7-4ECC-9151-C1974DDDF7A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37-46D0-ABF1-67940609FCD4}"/>
                </c:ext>
              </c:extLst>
            </c:dLbl>
            <c:dLbl>
              <c:idx val="12"/>
              <c:tx>
                <c:rich>
                  <a:bodyPr/>
                  <a:lstStyle/>
                  <a:p>
                    <a:fld id="{005FB109-BD81-4D8A-AEA6-BFC7BDD7289F}" type="CELLRANGE">
                      <a:rPr lang="es-CO"/>
                      <a:pPr/>
                      <a:t>[CELLRANGE]</a:t>
                    </a:fld>
                    <a:r>
                      <a:rPr lang="es-CO" baseline="0"/>
                      <a:t>
</a:t>
                    </a:r>
                    <a:fld id="{ED8CEB34-E83C-46A9-B35F-E107557058F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PostgradoEdad'!$C$46:$O$46</c:f>
              <c:numCache>
                <c:formatCode>General</c:formatCode>
                <c:ptCount val="13"/>
                <c:pt idx="0">
                  <c:v>0</c:v>
                </c:pt>
                <c:pt idx="1">
                  <c:v>0</c:v>
                </c:pt>
                <c:pt idx="2">
                  <c:v>0</c:v>
                </c:pt>
                <c:pt idx="3">
                  <c:v>0</c:v>
                </c:pt>
                <c:pt idx="4">
                  <c:v>0</c:v>
                </c:pt>
                <c:pt idx="5">
                  <c:v>0</c:v>
                </c:pt>
                <c:pt idx="6">
                  <c:v>0</c:v>
                </c:pt>
                <c:pt idx="7">
                  <c:v>0</c:v>
                </c:pt>
                <c:pt idx="8">
                  <c:v>1</c:v>
                </c:pt>
                <c:pt idx="9">
                  <c:v>0</c:v>
                </c:pt>
                <c:pt idx="10">
                  <c:v>2</c:v>
                </c:pt>
                <c:pt idx="11">
                  <c:v>1</c:v>
                </c:pt>
                <c:pt idx="12">
                  <c:v>11</c:v>
                </c:pt>
              </c:numCache>
            </c:numRef>
          </c:val>
          <c:extLst xmlns:c16r2="http://schemas.microsoft.com/office/drawing/2015/06/chart">
            <c:ext xmlns:c15="http://schemas.microsoft.com/office/drawing/2012/chart" uri="{02D57815-91ED-43cb-92C2-25804820EDAC}">
              <c15:datalabelsRange>
                <c15:f>'A. MatriculaTotal PostgradoEdad'!$C$47:$O$47</c15:f>
                <c15:dlblRangeCache>
                  <c:ptCount val="13"/>
                  <c:pt idx="0">
                    <c:v>0,00%</c:v>
                  </c:pt>
                  <c:pt idx="1">
                    <c:v>0,00%</c:v>
                  </c:pt>
                  <c:pt idx="2">
                    <c:v>0,00%</c:v>
                  </c:pt>
                  <c:pt idx="3">
                    <c:v>0,00%</c:v>
                  </c:pt>
                  <c:pt idx="4">
                    <c:v>0,00%</c:v>
                  </c:pt>
                  <c:pt idx="5">
                    <c:v>0,00%</c:v>
                  </c:pt>
                  <c:pt idx="6">
                    <c:v>0,00%</c:v>
                  </c:pt>
                  <c:pt idx="7">
                    <c:v>0,00%</c:v>
                  </c:pt>
                  <c:pt idx="8">
                    <c:v>6,67%</c:v>
                  </c:pt>
                  <c:pt idx="9">
                    <c:v>0,00%</c:v>
                  </c:pt>
                  <c:pt idx="10">
                    <c:v>13,33%</c:v>
                  </c:pt>
                  <c:pt idx="11">
                    <c:v>6,67%</c:v>
                  </c:pt>
                  <c:pt idx="12">
                    <c:v>73,33%</c:v>
                  </c:pt>
                </c15:dlblRangeCache>
              </c15:datalabelsRange>
            </c:ext>
            <c:ext xmlns:c16="http://schemas.microsoft.com/office/drawing/2014/chart" uri="{C3380CC4-5D6E-409C-BE32-E72D297353CC}">
              <c16:uniqueId val="{0000000D-EA15-4104-8B05-C9C33D090D7A}"/>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2293AC35-68F2-4BC9-8E76-66523B6379B4}" type="CELLRANGE">
                      <a:rPr lang="es-CO"/>
                      <a:pPr/>
                      <a:t>[CELLRANGE]</a:t>
                    </a:fld>
                    <a:r>
                      <a:rPr lang="es-CO" baseline="0"/>
                      <a:t>
</a:t>
                    </a:r>
                    <a:fld id="{8BDA08AF-EE66-474A-A675-01F867B756B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37-46D0-ABF1-67940609FCD4}"/>
                </c:ext>
              </c:extLst>
            </c:dLbl>
            <c:dLbl>
              <c:idx val="1"/>
              <c:tx>
                <c:rich>
                  <a:bodyPr/>
                  <a:lstStyle/>
                  <a:p>
                    <a:fld id="{36CF3724-927D-4FA5-A1AC-F97A973D49CF}" type="CELLRANGE">
                      <a:rPr lang="es-CO"/>
                      <a:pPr/>
                      <a:t>[CELLRANGE]</a:t>
                    </a:fld>
                    <a:r>
                      <a:rPr lang="es-CO" baseline="0"/>
                      <a:t>
</a:t>
                    </a:r>
                    <a:fld id="{A4668062-AECB-4D1D-8142-136E0A8A9A3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37-46D0-ABF1-67940609FCD4}"/>
                </c:ext>
              </c:extLst>
            </c:dLbl>
            <c:dLbl>
              <c:idx val="2"/>
              <c:tx>
                <c:rich>
                  <a:bodyPr/>
                  <a:lstStyle/>
                  <a:p>
                    <a:fld id="{87853F56-E14A-4949-9081-B892D1521565}" type="CELLRANGE">
                      <a:rPr lang="es-CO"/>
                      <a:pPr/>
                      <a:t>[CELLRANGE]</a:t>
                    </a:fld>
                    <a:r>
                      <a:rPr lang="es-CO" baseline="0"/>
                      <a:t>
</a:t>
                    </a:r>
                    <a:fld id="{A669C89D-716F-4C28-8F31-E11EC466772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37-46D0-ABF1-67940609FCD4}"/>
                </c:ext>
              </c:extLst>
            </c:dLbl>
            <c:dLbl>
              <c:idx val="3"/>
              <c:tx>
                <c:rich>
                  <a:bodyPr/>
                  <a:lstStyle/>
                  <a:p>
                    <a:fld id="{F53B7AC1-96D9-4208-B53E-202EE07AC7D3}" type="CELLRANGE">
                      <a:rPr lang="es-CO"/>
                      <a:pPr/>
                      <a:t>[CELLRANGE]</a:t>
                    </a:fld>
                    <a:r>
                      <a:rPr lang="es-CO" baseline="0"/>
                      <a:t>
</a:t>
                    </a:r>
                    <a:fld id="{9DD2B538-34D0-463C-8B80-1E38F0464E6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37-46D0-ABF1-67940609FCD4}"/>
                </c:ext>
              </c:extLst>
            </c:dLbl>
            <c:dLbl>
              <c:idx val="4"/>
              <c:tx>
                <c:rich>
                  <a:bodyPr/>
                  <a:lstStyle/>
                  <a:p>
                    <a:fld id="{DDE317D4-C68D-46F7-A762-064525DA6097}" type="CELLRANGE">
                      <a:rPr lang="es-CO"/>
                      <a:pPr/>
                      <a:t>[CELLRANGE]</a:t>
                    </a:fld>
                    <a:r>
                      <a:rPr lang="es-CO" baseline="0"/>
                      <a:t>
</a:t>
                    </a:r>
                    <a:fld id="{432173DB-BF1B-425A-9A34-FAA41577FE4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37-46D0-ABF1-67940609FCD4}"/>
                </c:ext>
              </c:extLst>
            </c:dLbl>
            <c:dLbl>
              <c:idx val="5"/>
              <c:tx>
                <c:rich>
                  <a:bodyPr/>
                  <a:lstStyle/>
                  <a:p>
                    <a:fld id="{C26B7A4E-D23A-42FE-B7B6-8BEA9DD54A08}" type="CELLRANGE">
                      <a:rPr lang="es-CO"/>
                      <a:pPr/>
                      <a:t>[CELLRANGE]</a:t>
                    </a:fld>
                    <a:r>
                      <a:rPr lang="es-CO" baseline="0"/>
                      <a:t>
</a:t>
                    </a:r>
                    <a:fld id="{A4D1BE01-D1C0-4713-A5BA-B7E2F9A8E54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37-46D0-ABF1-67940609FCD4}"/>
                </c:ext>
              </c:extLst>
            </c:dLbl>
            <c:dLbl>
              <c:idx val="6"/>
              <c:tx>
                <c:rich>
                  <a:bodyPr/>
                  <a:lstStyle/>
                  <a:p>
                    <a:fld id="{F2A58D46-BBC8-49C5-847B-803C9829AC38}" type="CELLRANGE">
                      <a:rPr lang="es-CO"/>
                      <a:pPr/>
                      <a:t>[CELLRANGE]</a:t>
                    </a:fld>
                    <a:r>
                      <a:rPr lang="es-CO" baseline="0"/>
                      <a:t>
</a:t>
                    </a:r>
                    <a:fld id="{C2D6700A-5519-442D-AEB1-05F1F1684F4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37-46D0-ABF1-67940609FCD4}"/>
                </c:ext>
              </c:extLst>
            </c:dLbl>
            <c:dLbl>
              <c:idx val="7"/>
              <c:tx>
                <c:rich>
                  <a:bodyPr/>
                  <a:lstStyle/>
                  <a:p>
                    <a:fld id="{CFA06AAD-54B8-49DF-8A29-5652F1E02BD7}" type="CELLRANGE">
                      <a:rPr lang="es-CO"/>
                      <a:pPr/>
                      <a:t>[CELLRANGE]</a:t>
                    </a:fld>
                    <a:r>
                      <a:rPr lang="es-CO" baseline="0"/>
                      <a:t>
</a:t>
                    </a:r>
                    <a:fld id="{F28C1AC2-170A-42A8-A4F2-4C8637C7954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37-46D0-ABF1-67940609FCD4}"/>
                </c:ext>
              </c:extLst>
            </c:dLbl>
            <c:dLbl>
              <c:idx val="8"/>
              <c:tx>
                <c:rich>
                  <a:bodyPr/>
                  <a:lstStyle/>
                  <a:p>
                    <a:fld id="{79029BCF-1D07-4DCC-8AEB-68EEB9271592}" type="CELLRANGE">
                      <a:rPr lang="es-CO"/>
                      <a:pPr/>
                      <a:t>[CELLRANGE]</a:t>
                    </a:fld>
                    <a:r>
                      <a:rPr lang="es-CO" baseline="0"/>
                      <a:t>
</a:t>
                    </a:r>
                    <a:fld id="{7F929A2F-2F05-4ADB-8E9A-30F4E1FDB0A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37-46D0-ABF1-67940609FCD4}"/>
                </c:ext>
              </c:extLst>
            </c:dLbl>
            <c:dLbl>
              <c:idx val="9"/>
              <c:tx>
                <c:rich>
                  <a:bodyPr/>
                  <a:lstStyle/>
                  <a:p>
                    <a:fld id="{303280C3-1B6C-4513-B29D-97AB6E8FA770}" type="CELLRANGE">
                      <a:rPr lang="es-CO"/>
                      <a:pPr/>
                      <a:t>[CELLRANGE]</a:t>
                    </a:fld>
                    <a:r>
                      <a:rPr lang="es-CO" baseline="0"/>
                      <a:t>
</a:t>
                    </a:r>
                    <a:fld id="{03AD3685-AE06-40AF-A99F-5AF928D5E8D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37-46D0-ABF1-67940609FCD4}"/>
                </c:ext>
              </c:extLst>
            </c:dLbl>
            <c:dLbl>
              <c:idx val="10"/>
              <c:tx>
                <c:rich>
                  <a:bodyPr/>
                  <a:lstStyle/>
                  <a:p>
                    <a:fld id="{E61B1D03-A373-40B6-9DEC-825E408630B1}" type="CELLRANGE">
                      <a:rPr lang="es-CO"/>
                      <a:pPr/>
                      <a:t>[CELLRANGE]</a:t>
                    </a:fld>
                    <a:r>
                      <a:rPr lang="es-CO" baseline="0"/>
                      <a:t>
</a:t>
                    </a:r>
                    <a:fld id="{1FBBA001-3E23-4732-BBCD-13D85ED19D0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37-46D0-ABF1-67940609FCD4}"/>
                </c:ext>
              </c:extLst>
            </c:dLbl>
            <c:dLbl>
              <c:idx val="11"/>
              <c:tx>
                <c:rich>
                  <a:bodyPr/>
                  <a:lstStyle/>
                  <a:p>
                    <a:fld id="{8E8A8227-B957-49BD-B137-6D357834B1E6}" type="CELLRANGE">
                      <a:rPr lang="es-CO"/>
                      <a:pPr/>
                      <a:t>[CELLRANGE]</a:t>
                    </a:fld>
                    <a:r>
                      <a:rPr lang="es-CO" baseline="0"/>
                      <a:t>
</a:t>
                    </a:r>
                    <a:fld id="{A08453E2-8BC8-4C7C-9181-1989C251253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37-46D0-ABF1-67940609FCD4}"/>
                </c:ext>
              </c:extLst>
            </c:dLbl>
            <c:dLbl>
              <c:idx val="12"/>
              <c:tx>
                <c:rich>
                  <a:bodyPr/>
                  <a:lstStyle/>
                  <a:p>
                    <a:fld id="{7FC3B042-F9F1-4C88-989B-A3691DB96DD0}" type="CELLRANGE">
                      <a:rPr lang="es-CO"/>
                      <a:pPr/>
                      <a:t>[CELLRANGE]</a:t>
                    </a:fld>
                    <a:r>
                      <a:rPr lang="es-CO" baseline="0"/>
                      <a:t>
</a:t>
                    </a:r>
                    <a:fld id="{BCFF2335-39D6-4BF0-89C7-64EC8541C2B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PostgradoEdad'!$C$44:$O$44</c:f>
              <c:numCache>
                <c:formatCode>General</c:formatCode>
                <c:ptCount val="13"/>
                <c:pt idx="0">
                  <c:v>0</c:v>
                </c:pt>
                <c:pt idx="1">
                  <c:v>0</c:v>
                </c:pt>
                <c:pt idx="2">
                  <c:v>0</c:v>
                </c:pt>
                <c:pt idx="3">
                  <c:v>0</c:v>
                </c:pt>
                <c:pt idx="4">
                  <c:v>0</c:v>
                </c:pt>
                <c:pt idx="5">
                  <c:v>0</c:v>
                </c:pt>
                <c:pt idx="6">
                  <c:v>0</c:v>
                </c:pt>
                <c:pt idx="7">
                  <c:v>0</c:v>
                </c:pt>
                <c:pt idx="8">
                  <c:v>2</c:v>
                </c:pt>
                <c:pt idx="9">
                  <c:v>0</c:v>
                </c:pt>
                <c:pt idx="10">
                  <c:v>6</c:v>
                </c:pt>
                <c:pt idx="11">
                  <c:v>6</c:v>
                </c:pt>
                <c:pt idx="12">
                  <c:v>35</c:v>
                </c:pt>
              </c:numCache>
            </c:numRef>
          </c:val>
          <c:extLst xmlns:c16r2="http://schemas.microsoft.com/office/drawing/2015/06/chart">
            <c:ext xmlns:c15="http://schemas.microsoft.com/office/drawing/2012/chart" uri="{02D57815-91ED-43cb-92C2-25804820EDAC}">
              <c15:datalabelsRange>
                <c15:f>'B. MatriculaTotal PostgradoEdad'!$C$45:$O$45</c15:f>
                <c15:dlblRangeCache>
                  <c:ptCount val="13"/>
                  <c:pt idx="0">
                    <c:v>0,00%</c:v>
                  </c:pt>
                  <c:pt idx="1">
                    <c:v>0,00%</c:v>
                  </c:pt>
                  <c:pt idx="2">
                    <c:v>0,00%</c:v>
                  </c:pt>
                  <c:pt idx="3">
                    <c:v>0,00%</c:v>
                  </c:pt>
                  <c:pt idx="4">
                    <c:v>0,00%</c:v>
                  </c:pt>
                  <c:pt idx="5">
                    <c:v>0,00%</c:v>
                  </c:pt>
                  <c:pt idx="6">
                    <c:v>0,00%</c:v>
                  </c:pt>
                  <c:pt idx="7">
                    <c:v>0,00%</c:v>
                  </c:pt>
                  <c:pt idx="8">
                    <c:v>4,08%</c:v>
                  </c:pt>
                  <c:pt idx="9">
                    <c:v>0,00%</c:v>
                  </c:pt>
                  <c:pt idx="10">
                    <c:v>12,24%</c:v>
                  </c:pt>
                  <c:pt idx="11">
                    <c:v>12,24%</c:v>
                  </c:pt>
                  <c:pt idx="12">
                    <c:v>71,43%</c:v>
                  </c:pt>
                </c15:dlblRangeCache>
              </c15:datalabelsRange>
            </c:ext>
            <c:ext xmlns:c16="http://schemas.microsoft.com/office/drawing/2014/chart" uri="{C3380CC4-5D6E-409C-BE32-E72D297353CC}">
              <c16:uniqueId val="{0000001B-EA15-4104-8B05-C9C33D090D7A}"/>
            </c:ext>
          </c:extLst>
        </c:ser>
        <c:dLbls>
          <c:showLegendKey val="0"/>
          <c:showVal val="1"/>
          <c:showCatName val="0"/>
          <c:showSerName val="0"/>
          <c:showPercent val="0"/>
          <c:showBubbleSize val="0"/>
        </c:dLbls>
        <c:gapWidth val="20"/>
        <c:shape val="box"/>
        <c:axId val="131019904"/>
        <c:axId val="131021440"/>
        <c:axId val="0"/>
      </c:bar3DChart>
      <c:catAx>
        <c:axId val="131019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1021440"/>
        <c:crosses val="autoZero"/>
        <c:auto val="1"/>
        <c:lblAlgn val="ctr"/>
        <c:lblOffset val="100"/>
        <c:tickLblSkip val="1"/>
        <c:noMultiLvlLbl val="0"/>
      </c:catAx>
      <c:valAx>
        <c:axId val="1310214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0199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968990799472655"/>
          <c:y val="0.16428772125337568"/>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PregradGenero'!$I$7:$J$7</c:f>
              <c:strCache>
                <c:ptCount val="1"/>
                <c:pt idx="0">
                  <c:v>SEMESTRE I</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xmlns:c16r2="http://schemas.microsoft.com/office/drawing/2015/06/chart">
              <c:ext xmlns:c16="http://schemas.microsoft.com/office/drawing/2014/chart" uri="{C3380CC4-5D6E-409C-BE32-E72D297353CC}">
                <c16:uniqueId val="{00000000-166E-4BC0-BD27-E0E753331632}"/>
              </c:ext>
            </c:extLst>
          </c:dPt>
          <c:dLbls>
            <c:dLbl>
              <c:idx val="0"/>
              <c:layout>
                <c:manualLayout>
                  <c:x val="1.3113330809913178E-2"/>
                  <c:y val="9.8046378223340641E-2"/>
                </c:manualLayout>
              </c:layout>
              <c:tx>
                <c:rich>
                  <a:bodyPr/>
                  <a:lstStyle/>
                  <a:p>
                    <a:fld id="{92EA22F4-181C-4B58-8FCE-262F97713B13}" type="CELLRANGE">
                      <a:rPr lang="en-US" baseline="0"/>
                      <a:pPr/>
                      <a:t>[CELLRANGE]</a:t>
                    </a:fld>
                    <a:r>
                      <a:rPr lang="en-US" baseline="0"/>
                      <a:t>
</a:t>
                    </a:r>
                    <a:fld id="{26C096DC-532E-4D91-B1D9-17C27ABA576E}" type="SERIESNAME">
                      <a:rPr lang="en-US" baseline="0"/>
                      <a:pPr/>
                      <a:t>[NOMBRE DE LA SERIE]</a:t>
                    </a:fld>
                    <a:r>
                      <a:rPr lang="en-US" baseline="0"/>
                      <a:t>
</a:t>
                    </a:r>
                    <a:fld id="{9EA59953-40A5-45F1-B67E-ED834512569A}" type="VALUE">
                      <a:rPr lang="en-US" baseline="0"/>
                      <a:pPr/>
                      <a:t>[VALOR]</a:t>
                    </a:fld>
                    <a:endParaRPr lang="en-US" baseline="0"/>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0-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2017</c:v>
                </c:pt>
              </c:strCache>
            </c:strRef>
          </c:cat>
          <c:val>
            <c:numRef>
              <c:f>'Egresado Graduado PregradGenero'!$I$57</c:f>
              <c:numCache>
                <c:formatCode>General</c:formatCode>
                <c:ptCount val="1"/>
                <c:pt idx="0">
                  <c:v>440</c:v>
                </c:pt>
              </c:numCache>
            </c:numRef>
          </c:val>
          <c:extLst xmlns:c16r2="http://schemas.microsoft.com/office/drawing/2015/06/chart">
            <c:ext xmlns:c15="http://schemas.microsoft.com/office/drawing/2012/chart" uri="{02D57815-91ED-43cb-92C2-25804820EDAC}">
              <c15:datalabelsRange>
                <c15:f>'Egresado Graduado PregradGenero'!$I$58</c15:f>
                <c15:dlblRangeCache>
                  <c:ptCount val="1"/>
                  <c:pt idx="0">
                    <c:v>41,5%</c:v>
                  </c:pt>
                </c15:dlblRangeCache>
              </c15:datalabelsRange>
            </c:ext>
            <c:ext xmlns:c16="http://schemas.microsoft.com/office/drawing/2014/chart" uri="{C3380CC4-5D6E-409C-BE32-E72D297353CC}">
              <c16:uniqueId val="{00000001-166E-4BC0-BD27-E0E753331632}"/>
            </c:ext>
          </c:extLst>
        </c:ser>
        <c:ser>
          <c:idx val="2"/>
          <c:order val="1"/>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7385076431366731"/>
                </c:manualLayout>
              </c:layout>
              <c:tx>
                <c:rich>
                  <a:bodyPr/>
                  <a:lstStyle/>
                  <a:p>
                    <a:fld id="{E4179684-F495-4977-B344-E3CE2B26DFE1}" type="CELLRANGE">
                      <a:rPr lang="en-US" baseline="0"/>
                      <a:pPr/>
                      <a:t>[CELLRANGE]</a:t>
                    </a:fld>
                    <a:r>
                      <a:rPr lang="en-US" baseline="0"/>
                      <a:t>
</a:t>
                    </a:r>
                    <a:fld id="{2DBA6126-AA1E-4E75-A3C6-0446B2FC16A6}" type="SERIESNAME">
                      <a:rPr lang="en-US" baseline="0"/>
                      <a:pPr/>
                      <a:t>[NOMBRE DE LA SERIE]</a:t>
                    </a:fld>
                    <a:r>
                      <a:rPr lang="en-US" baseline="0"/>
                      <a:t>
</a:t>
                    </a:r>
                    <a:fld id="{65E1756C-675C-4FDD-B3F4-2FF9867BE716}" type="VALUE">
                      <a:rPr lang="en-US" baseline="0"/>
                      <a:pPr/>
                      <a:t>[VALOR]</a:t>
                    </a:fld>
                    <a:endParaRPr lang="en-US" baseline="0"/>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2-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2017</c:v>
                </c:pt>
              </c:strCache>
            </c:strRef>
          </c:cat>
          <c:val>
            <c:numRef>
              <c:f>'Egresado Graduado PregradGenero'!$K$57</c:f>
              <c:numCache>
                <c:formatCode>General</c:formatCode>
                <c:ptCount val="1"/>
                <c:pt idx="0">
                  <c:v>620</c:v>
                </c:pt>
              </c:numCache>
            </c:numRef>
          </c:val>
          <c:extLst xmlns:c16r2="http://schemas.microsoft.com/office/drawing/2015/06/chart">
            <c:ext xmlns:c15="http://schemas.microsoft.com/office/drawing/2012/chart" uri="{02D57815-91ED-43cb-92C2-25804820EDAC}">
              <c15:datalabelsRange>
                <c15:f>'Egresado Graduado PregradGenero'!$K$58</c15:f>
                <c15:dlblRangeCache>
                  <c:ptCount val="1"/>
                  <c:pt idx="0">
                    <c:v>58,5%</c:v>
                  </c:pt>
                </c15:dlblRangeCache>
              </c15:datalabelsRange>
            </c:ext>
            <c:ext xmlns:c16="http://schemas.microsoft.com/office/drawing/2014/chart" uri="{C3380CC4-5D6E-409C-BE32-E72D297353CC}">
              <c16:uniqueId val="{00000003-166E-4BC0-BD27-E0E753331632}"/>
            </c:ext>
          </c:extLst>
        </c:ser>
        <c:dLbls>
          <c:showLegendKey val="0"/>
          <c:showVal val="1"/>
          <c:showCatName val="0"/>
          <c:showSerName val="0"/>
          <c:showPercent val="0"/>
          <c:showBubbleSize val="0"/>
        </c:dLbls>
        <c:gapWidth val="150"/>
        <c:gapDepth val="90"/>
        <c:shape val="box"/>
        <c:axId val="117886336"/>
        <c:axId val="117904512"/>
        <c:axId val="0"/>
        <c:extLst xmlns:c16r2="http://schemas.microsoft.com/office/drawing/2015/06/char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PregradGenero'!$H$6:$L$6</c15:sqref>
                        </c15:formulaRef>
                      </c:ext>
                    </c:extLst>
                    <c:strCache>
                      <c:ptCount val="1"/>
                      <c:pt idx="0">
                        <c:v>GRADUADOS  2017</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4-166E-4BC0-BD27-E0E753331632}"/>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PregradGenero'!$H$6:$L$6</c15:sqref>
                        </c15:formulaRef>
                      </c:ext>
                    </c:extLst>
                    <c:strCache>
                      <c:ptCount val="1"/>
                      <c:pt idx="0">
                        <c:v>GRADUADOS  2017</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166E-4BC0-BD27-E0E753331632}"/>
                  </c:ext>
                </c:extLst>
              </c15:ser>
            </c15:filteredBarSeries>
          </c:ext>
        </c:extLst>
      </c:bar3DChart>
      <c:catAx>
        <c:axId val="117886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7904512"/>
        <c:crosses val="autoZero"/>
        <c:auto val="1"/>
        <c:lblAlgn val="ctr"/>
        <c:lblOffset val="100"/>
        <c:noMultiLvlLbl val="0"/>
      </c:catAx>
      <c:valAx>
        <c:axId val="117904512"/>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7886336"/>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invertIfNegative val="0"/>
          <c:dLbls>
            <c:dLbl>
              <c:idx val="0"/>
              <c:tx>
                <c:rich>
                  <a:bodyPr/>
                  <a:lstStyle/>
                  <a:p>
                    <a:fld id="{BFA7053A-425E-4D09-9EB9-49B4C655FC73}" type="CELLRANGE">
                      <a:rPr lang="es-CO"/>
                      <a:pPr/>
                      <a:t>[CELLRANGE]</a:t>
                    </a:fld>
                    <a:r>
                      <a:rPr lang="es-CO" baseline="0"/>
                      <a:t>
</a:t>
                    </a:r>
                    <a:fld id="{EA069149-8C61-4645-A66A-608CB20B6D9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8AB-4130-B52B-DAF8DDF3DA05}"/>
                </c:ext>
              </c:extLst>
            </c:dLbl>
            <c:dLbl>
              <c:idx val="1"/>
              <c:tx>
                <c:rich>
                  <a:bodyPr/>
                  <a:lstStyle/>
                  <a:p>
                    <a:fld id="{9A9A9423-9EEF-4E80-A73D-099C46B1868D}" type="CELLRANGE">
                      <a:rPr lang="es-CO"/>
                      <a:pPr/>
                      <a:t>[CELLRANGE]</a:t>
                    </a:fld>
                    <a:r>
                      <a:rPr lang="es-CO" baseline="0"/>
                      <a:t>
</a:t>
                    </a:r>
                    <a:fld id="{848741F0-A7DE-4F0A-BDB6-59AC8B77F12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AB-4130-B52B-DAF8DDF3DA05}"/>
                </c:ext>
              </c:extLst>
            </c:dLbl>
            <c:dLbl>
              <c:idx val="2"/>
              <c:tx>
                <c:rich>
                  <a:bodyPr/>
                  <a:lstStyle/>
                  <a:p>
                    <a:fld id="{DE35B058-4C5C-40A8-B647-937DC1822F7B}" type="CELLRANGE">
                      <a:rPr lang="es-CO"/>
                      <a:pPr/>
                      <a:t>[CELLRANGE]</a:t>
                    </a:fld>
                    <a:r>
                      <a:rPr lang="es-CO" baseline="0"/>
                      <a:t>
</a:t>
                    </a:r>
                    <a:fld id="{88BA1772-B251-48CB-970F-3F2ED4AA3C3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AB-4130-B52B-DAF8DDF3DA05}"/>
                </c:ext>
              </c:extLst>
            </c:dLbl>
            <c:dLbl>
              <c:idx val="3"/>
              <c:tx>
                <c:rich>
                  <a:bodyPr/>
                  <a:lstStyle/>
                  <a:p>
                    <a:fld id="{448C1920-A51C-4D10-9318-7A076A3589DD}" type="CELLRANGE">
                      <a:rPr lang="es-CO"/>
                      <a:pPr/>
                      <a:t>[CELLRANGE]</a:t>
                    </a:fld>
                    <a:r>
                      <a:rPr lang="es-CO" baseline="0"/>
                      <a:t>
</a:t>
                    </a:r>
                    <a:fld id="{92E41B5E-261F-4F50-9209-584D1E51DA2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AB-4130-B52B-DAF8DDF3DA05}"/>
                </c:ext>
              </c:extLst>
            </c:dLbl>
            <c:dLbl>
              <c:idx val="4"/>
              <c:tx>
                <c:rich>
                  <a:bodyPr/>
                  <a:lstStyle/>
                  <a:p>
                    <a:fld id="{F1D4ACC5-9A2B-4B82-8AF0-1120FF91FB22}" type="CELLRANGE">
                      <a:rPr lang="es-CO"/>
                      <a:pPr/>
                      <a:t>[CELLRANGE]</a:t>
                    </a:fld>
                    <a:r>
                      <a:rPr lang="es-CO" baseline="0"/>
                      <a:t>
</a:t>
                    </a:r>
                    <a:fld id="{68E05ADC-B6B1-41DD-91C2-571557EE5C6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AB-4130-B52B-DAF8DDF3DA05}"/>
                </c:ext>
              </c:extLst>
            </c:dLbl>
            <c:dLbl>
              <c:idx val="5"/>
              <c:tx>
                <c:rich>
                  <a:bodyPr/>
                  <a:lstStyle/>
                  <a:p>
                    <a:fld id="{6B29C807-892C-4144-BFC9-77D1EA9B4AF0}" type="CELLRANGE">
                      <a:rPr lang="es-CO"/>
                      <a:pPr/>
                      <a:t>[CELLRANGE]</a:t>
                    </a:fld>
                    <a:r>
                      <a:rPr lang="es-CO" baseline="0"/>
                      <a:t>
</a:t>
                    </a:r>
                    <a:fld id="{163263E0-E413-45DE-B518-2D5A6CD7EA3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AB-4130-B52B-DAF8DDF3DA05}"/>
                </c:ext>
              </c:extLst>
            </c:dLbl>
            <c:dLbl>
              <c:idx val="6"/>
              <c:tx>
                <c:rich>
                  <a:bodyPr/>
                  <a:lstStyle/>
                  <a:p>
                    <a:fld id="{A965A246-F34A-4958-B5F6-B9A20DF0CAF9}" type="CELLRANGE">
                      <a:rPr lang="es-CO"/>
                      <a:pPr/>
                      <a:t>[CELLRANGE]</a:t>
                    </a:fld>
                    <a:r>
                      <a:rPr lang="es-CO" baseline="0"/>
                      <a:t>
</a:t>
                    </a:r>
                    <a:fld id="{4765CA62-BB68-4954-9101-9109617F52C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AB-4130-B52B-DAF8DDF3DA05}"/>
                </c:ext>
              </c:extLst>
            </c:dLbl>
            <c:dLbl>
              <c:idx val="7"/>
              <c:tx>
                <c:rich>
                  <a:bodyPr/>
                  <a:lstStyle/>
                  <a:p>
                    <a:fld id="{7DA2BC7F-1462-429A-98A8-D138EF1F4EA2}" type="CELLRANGE">
                      <a:rPr lang="es-CO"/>
                      <a:pPr/>
                      <a:t>[CELLRANGE]</a:t>
                    </a:fld>
                    <a:r>
                      <a:rPr lang="es-CO" baseline="0"/>
                      <a:t>
</a:t>
                    </a:r>
                    <a:fld id="{C7D47703-B90C-4254-96EA-D31B6BCEB14D}"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AB-4130-B52B-DAF8DDF3DA05}"/>
                </c:ext>
              </c:extLst>
            </c:dLbl>
            <c:dLbl>
              <c:idx val="8"/>
              <c:tx>
                <c:rich>
                  <a:bodyPr/>
                  <a:lstStyle/>
                  <a:p>
                    <a:fld id="{A9176DDD-18E7-431F-A01E-7190BA374E3A}" type="CELLRANGE">
                      <a:rPr lang="es-CO"/>
                      <a:pPr/>
                      <a:t>[CELLRANGE]</a:t>
                    </a:fld>
                    <a:r>
                      <a:rPr lang="es-CO" baseline="0"/>
                      <a:t>
</a:t>
                    </a:r>
                    <a:fld id="{32596C95-4B98-4ED8-91CF-1C10A3E68E8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AB-4130-B52B-DAF8DDF3DA05}"/>
                </c:ext>
              </c:extLst>
            </c:dLbl>
            <c:dLbl>
              <c:idx val="9"/>
              <c:tx>
                <c:rich>
                  <a:bodyPr/>
                  <a:lstStyle/>
                  <a:p>
                    <a:fld id="{AAD32E4E-3BF3-460D-B60B-BA2253847CEA}" type="CELLRANGE">
                      <a:rPr lang="es-CO"/>
                      <a:pPr/>
                      <a:t>[CELLRANGE]</a:t>
                    </a:fld>
                    <a:r>
                      <a:rPr lang="es-CO" baseline="0"/>
                      <a:t>
</a:t>
                    </a:r>
                    <a:fld id="{A3B1631E-1BF4-4268-8B5C-9336468000B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AB-4130-B52B-DAF8DDF3DA05}"/>
                </c:ext>
              </c:extLst>
            </c:dLbl>
            <c:dLbl>
              <c:idx val="10"/>
              <c:tx>
                <c:rich>
                  <a:bodyPr/>
                  <a:lstStyle/>
                  <a:p>
                    <a:fld id="{2E635597-4CB9-4C44-9E51-32CF0FC69B6C}" type="CELLRANGE">
                      <a:rPr lang="es-CO"/>
                      <a:pPr/>
                      <a:t>[CELLRANGE]</a:t>
                    </a:fld>
                    <a:r>
                      <a:rPr lang="es-CO" baseline="0"/>
                      <a:t>
</a:t>
                    </a:r>
                    <a:fld id="{1E54E07A-785F-4303-97FF-D63379BB0A2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AB-4130-B52B-DAF8DDF3DA05}"/>
                </c:ext>
              </c:extLst>
            </c:dLbl>
            <c:dLbl>
              <c:idx val="11"/>
              <c:tx>
                <c:rich>
                  <a:bodyPr/>
                  <a:lstStyle/>
                  <a:p>
                    <a:fld id="{FAC5DB85-5F10-4AFD-BC8E-AAE2B7352834}" type="CELLRANGE">
                      <a:rPr lang="es-CO"/>
                      <a:pPr/>
                      <a:t>[CELLRANGE]</a:t>
                    </a:fld>
                    <a:r>
                      <a:rPr lang="es-CO" baseline="0"/>
                      <a:t>
</a:t>
                    </a:r>
                    <a:fld id="{DEE270A1-FF7D-4D65-8662-A43609A98FC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AB-4130-B52B-DAF8DDF3DA05}"/>
                </c:ext>
              </c:extLst>
            </c:dLbl>
            <c:dLbl>
              <c:idx val="12"/>
              <c:tx>
                <c:rich>
                  <a:bodyPr/>
                  <a:lstStyle/>
                  <a:p>
                    <a:fld id="{3F39971D-36C0-443C-A11E-EFE6ED548863}" type="CELLRANGE">
                      <a:rPr lang="es-CO"/>
                      <a:pPr/>
                      <a:t>[CELLRANGE]</a:t>
                    </a:fld>
                    <a:r>
                      <a:rPr lang="es-CO" baseline="0"/>
                      <a:t>
</a:t>
                    </a:r>
                    <a:fld id="{A0C3951F-8DFE-4AF9-867E-F875D025703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AB-4130-B52B-DAF8DDF3DA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5="http://schemas.microsoft.com/office/drawing/2012/char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extLst xmlns:c15="http://schemas.microsoft.com/office/drawing/2012/chart" xmlns:c16r2="http://schemas.microsoft.com/office/drawing/2015/06/chart"/>
            </c:strRef>
          </c:cat>
          <c:val>
            <c:numRef>
              <c:f>'A. MatriculaTotal PostgradoEdad'!$C$49:$O$49</c:f>
              <c:numCache>
                <c:formatCode>General</c:formatCode>
                <c:ptCount val="13"/>
                <c:pt idx="0">
                  <c:v>0</c:v>
                </c:pt>
                <c:pt idx="1">
                  <c:v>0</c:v>
                </c:pt>
                <c:pt idx="2">
                  <c:v>0</c:v>
                </c:pt>
                <c:pt idx="3">
                  <c:v>0</c:v>
                </c:pt>
                <c:pt idx="4">
                  <c:v>0</c:v>
                </c:pt>
                <c:pt idx="5">
                  <c:v>0</c:v>
                </c:pt>
                <c:pt idx="6">
                  <c:v>0</c:v>
                </c:pt>
                <c:pt idx="7">
                  <c:v>2</c:v>
                </c:pt>
                <c:pt idx="8">
                  <c:v>0</c:v>
                </c:pt>
                <c:pt idx="9">
                  <c:v>2</c:v>
                </c:pt>
                <c:pt idx="10">
                  <c:v>5</c:v>
                </c:pt>
                <c:pt idx="11">
                  <c:v>9</c:v>
                </c:pt>
                <c:pt idx="12">
                  <c:v>32</c:v>
                </c:pt>
              </c:numCache>
            </c:numRef>
          </c:val>
          <c:extLst xmlns:c15="http://schemas.microsoft.com/office/drawing/2012/chart" xmlns:c16r2="http://schemas.microsoft.com/office/drawing/2015/06/chart">
            <c:ext xmlns:c15="http://schemas.microsoft.com/office/drawing/2012/chart" uri="{02D57815-91ED-43cb-92C2-25804820EDAC}">
              <c15:datalabelsRange>
                <c15:f>'A. MatriculaTotal PostgradoEdad'!$C$50:$O$50</c15:f>
                <c15:dlblRangeCache>
                  <c:ptCount val="13"/>
                  <c:pt idx="0">
                    <c:v>0,00%</c:v>
                  </c:pt>
                  <c:pt idx="1">
                    <c:v>0,00%</c:v>
                  </c:pt>
                  <c:pt idx="2">
                    <c:v>0,00%</c:v>
                  </c:pt>
                  <c:pt idx="3">
                    <c:v>0,00%</c:v>
                  </c:pt>
                  <c:pt idx="4">
                    <c:v>0,00%</c:v>
                  </c:pt>
                  <c:pt idx="5">
                    <c:v>0,00%</c:v>
                  </c:pt>
                  <c:pt idx="6">
                    <c:v>0,00%</c:v>
                  </c:pt>
                  <c:pt idx="7">
                    <c:v>4,00%</c:v>
                  </c:pt>
                  <c:pt idx="8">
                    <c:v>0,00%</c:v>
                  </c:pt>
                  <c:pt idx="9">
                    <c:v>4,00%</c:v>
                  </c:pt>
                  <c:pt idx="10">
                    <c:v>10,00%</c:v>
                  </c:pt>
                  <c:pt idx="11">
                    <c:v>18,00%</c:v>
                  </c:pt>
                  <c:pt idx="12">
                    <c:v>64,00%</c:v>
                  </c:pt>
                </c15:dlblRangeCache>
              </c15:datalabelsRange>
            </c:ext>
            <c:ext xmlns:c16="http://schemas.microsoft.com/office/drawing/2014/chart" uri="{C3380CC4-5D6E-409C-BE32-E72D297353CC}">
              <c16:uniqueId val="{0000000D-88AB-4130-B52B-DAF8DDF3DA05}"/>
            </c:ext>
          </c:extLst>
        </c:ser>
        <c:ser>
          <c:idx val="1"/>
          <c:order val="1"/>
          <c:tx>
            <c:v>Semestre B</c:v>
          </c:tx>
          <c:spPr>
            <a:solidFill>
              <a:schemeClr val="accent2"/>
            </a:solidFill>
            <a:ln>
              <a:noFill/>
            </a:ln>
            <a:effectLst/>
            <a:sp3d/>
          </c:spPr>
          <c:invertIfNegative val="0"/>
          <c:dLbls>
            <c:dLbl>
              <c:idx val="0"/>
              <c:tx>
                <c:rich>
                  <a:bodyPr/>
                  <a:lstStyle/>
                  <a:p>
                    <a:fld id="{8C2A89A8-A9B0-48E5-BD04-D95DE9004C72}" type="CELLRANGE">
                      <a:rPr lang="es-CO"/>
                      <a:pPr/>
                      <a:t>[CELLRANGE]</a:t>
                    </a:fld>
                    <a:r>
                      <a:rPr lang="es-CO" baseline="0"/>
                      <a:t>
</a:t>
                    </a:r>
                    <a:fld id="{D61B60CA-44AB-4628-925E-3352C19D363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2C8-4C4F-AD95-211E9C7063B1}"/>
                </c:ext>
              </c:extLst>
            </c:dLbl>
            <c:dLbl>
              <c:idx val="1"/>
              <c:tx>
                <c:rich>
                  <a:bodyPr/>
                  <a:lstStyle/>
                  <a:p>
                    <a:fld id="{E7A79F01-AFDE-4115-944E-DF1EE0F5EF7C}" type="CELLRANGE">
                      <a:rPr lang="es-CO"/>
                      <a:pPr/>
                      <a:t>[CELLRANGE]</a:t>
                    </a:fld>
                    <a:r>
                      <a:rPr lang="es-CO" baseline="0"/>
                      <a:t>
</a:t>
                    </a:r>
                    <a:fld id="{BA0B4C1E-5072-4EC7-B9FA-360FEBE8E7C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C8-4C4F-AD95-211E9C7063B1}"/>
                </c:ext>
              </c:extLst>
            </c:dLbl>
            <c:dLbl>
              <c:idx val="2"/>
              <c:tx>
                <c:rich>
                  <a:bodyPr/>
                  <a:lstStyle/>
                  <a:p>
                    <a:fld id="{9BE49F16-24D8-4E39-AE3F-8F3F9DCB3233}" type="CELLRANGE">
                      <a:rPr lang="es-CO"/>
                      <a:pPr/>
                      <a:t>[CELLRANGE]</a:t>
                    </a:fld>
                    <a:r>
                      <a:rPr lang="es-CO" baseline="0"/>
                      <a:t>
</a:t>
                    </a:r>
                    <a:fld id="{84774255-4858-4F1D-8318-4394ED7B2B2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C8-4C4F-AD95-211E9C7063B1}"/>
                </c:ext>
              </c:extLst>
            </c:dLbl>
            <c:dLbl>
              <c:idx val="3"/>
              <c:tx>
                <c:rich>
                  <a:bodyPr/>
                  <a:lstStyle/>
                  <a:p>
                    <a:fld id="{039E7B0A-E7DE-4379-A8AC-37F9E4C8EEB3}" type="CELLRANGE">
                      <a:rPr lang="es-CO"/>
                      <a:pPr/>
                      <a:t>[CELLRANGE]</a:t>
                    </a:fld>
                    <a:r>
                      <a:rPr lang="es-CO" baseline="0"/>
                      <a:t>
</a:t>
                    </a:r>
                    <a:fld id="{CF338AA1-4134-4ECB-B0C2-BED90A59AE7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C8-4C4F-AD95-211E9C7063B1}"/>
                </c:ext>
              </c:extLst>
            </c:dLbl>
            <c:dLbl>
              <c:idx val="4"/>
              <c:tx>
                <c:rich>
                  <a:bodyPr/>
                  <a:lstStyle/>
                  <a:p>
                    <a:fld id="{8E5F2444-15CA-4A5D-98C6-1BBF8270264C}" type="CELLRANGE">
                      <a:rPr lang="es-CO"/>
                      <a:pPr/>
                      <a:t>[CELLRANGE]</a:t>
                    </a:fld>
                    <a:r>
                      <a:rPr lang="es-CO" baseline="0"/>
                      <a:t>
</a:t>
                    </a:r>
                    <a:fld id="{7D03E9DB-5784-4F26-ABC8-CAF96F252FB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C8-4C4F-AD95-211E9C7063B1}"/>
                </c:ext>
              </c:extLst>
            </c:dLbl>
            <c:dLbl>
              <c:idx val="5"/>
              <c:tx>
                <c:rich>
                  <a:bodyPr/>
                  <a:lstStyle/>
                  <a:p>
                    <a:fld id="{6DA90E2F-5BEF-45DD-898A-1B3F993D7DFC}" type="CELLRANGE">
                      <a:rPr lang="es-CO"/>
                      <a:pPr/>
                      <a:t>[CELLRANGE]</a:t>
                    </a:fld>
                    <a:r>
                      <a:rPr lang="es-CO" baseline="0"/>
                      <a:t>
</a:t>
                    </a:r>
                    <a:fld id="{B33B033C-F571-4289-A589-2E5A4B2A904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C8-4C4F-AD95-211E9C7063B1}"/>
                </c:ext>
              </c:extLst>
            </c:dLbl>
            <c:dLbl>
              <c:idx val="6"/>
              <c:tx>
                <c:rich>
                  <a:bodyPr/>
                  <a:lstStyle/>
                  <a:p>
                    <a:fld id="{005D06C5-22BD-47AF-8997-8B67E50E87E4}" type="CELLRANGE">
                      <a:rPr lang="es-CO"/>
                      <a:pPr/>
                      <a:t>[CELLRANGE]</a:t>
                    </a:fld>
                    <a:r>
                      <a:rPr lang="es-CO" baseline="0"/>
                      <a:t>
</a:t>
                    </a:r>
                    <a:fld id="{13858270-81BB-4DAB-8970-4F6017FDA29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C8-4C4F-AD95-211E9C7063B1}"/>
                </c:ext>
              </c:extLst>
            </c:dLbl>
            <c:dLbl>
              <c:idx val="7"/>
              <c:tx>
                <c:rich>
                  <a:bodyPr/>
                  <a:lstStyle/>
                  <a:p>
                    <a:fld id="{43DD56B5-7B57-469B-901C-64212E45F0FE}" type="CELLRANGE">
                      <a:rPr lang="es-CO"/>
                      <a:pPr/>
                      <a:t>[CELLRANGE]</a:t>
                    </a:fld>
                    <a:r>
                      <a:rPr lang="es-CO" baseline="0"/>
                      <a:t>
</a:t>
                    </a:r>
                    <a:fld id="{BECD3FEE-0B23-4E84-B8B9-C9C18B7902E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C8-4C4F-AD95-211E9C7063B1}"/>
                </c:ext>
              </c:extLst>
            </c:dLbl>
            <c:dLbl>
              <c:idx val="8"/>
              <c:tx>
                <c:rich>
                  <a:bodyPr/>
                  <a:lstStyle/>
                  <a:p>
                    <a:fld id="{B548EB00-39E9-4BD6-84C2-51FEB5150647}" type="CELLRANGE">
                      <a:rPr lang="es-CO"/>
                      <a:pPr/>
                      <a:t>[CELLRANGE]</a:t>
                    </a:fld>
                    <a:r>
                      <a:rPr lang="es-CO" baseline="0"/>
                      <a:t>
</a:t>
                    </a:r>
                    <a:fld id="{BD6A170F-2260-417B-BD10-EB42A17FB9E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C8-4C4F-AD95-211E9C7063B1}"/>
                </c:ext>
              </c:extLst>
            </c:dLbl>
            <c:dLbl>
              <c:idx val="9"/>
              <c:tx>
                <c:rich>
                  <a:bodyPr/>
                  <a:lstStyle/>
                  <a:p>
                    <a:fld id="{2D6BFBF6-ED33-4A79-BC4B-5913E63DDBD7}" type="CELLRANGE">
                      <a:rPr lang="es-CO"/>
                      <a:pPr/>
                      <a:t>[CELLRANGE]</a:t>
                    </a:fld>
                    <a:r>
                      <a:rPr lang="es-CO" baseline="0"/>
                      <a:t>
</a:t>
                    </a:r>
                    <a:fld id="{5A82FCE7-80B9-4F9D-B74C-9AA73CF2BCF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C8-4C4F-AD95-211E9C7063B1}"/>
                </c:ext>
              </c:extLst>
            </c:dLbl>
            <c:dLbl>
              <c:idx val="10"/>
              <c:tx>
                <c:rich>
                  <a:bodyPr/>
                  <a:lstStyle/>
                  <a:p>
                    <a:fld id="{E18F8EBE-4BE8-450A-824E-6AF95BAAC2F7}" type="CELLRANGE">
                      <a:rPr lang="es-CO"/>
                      <a:pPr/>
                      <a:t>[CELLRANGE]</a:t>
                    </a:fld>
                    <a:r>
                      <a:rPr lang="es-CO" baseline="0"/>
                      <a:t>
</a:t>
                    </a:r>
                    <a:fld id="{029CA777-D0C7-403C-A7CE-CDF91346E3C1}"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C8-4C4F-AD95-211E9C7063B1}"/>
                </c:ext>
              </c:extLst>
            </c:dLbl>
            <c:dLbl>
              <c:idx val="11"/>
              <c:tx>
                <c:rich>
                  <a:bodyPr/>
                  <a:lstStyle/>
                  <a:p>
                    <a:fld id="{83146F55-CAFE-4D81-AEBA-F7CF53C3422A}" type="CELLRANGE">
                      <a:rPr lang="es-CO"/>
                      <a:pPr/>
                      <a:t>[CELLRANGE]</a:t>
                    </a:fld>
                    <a:r>
                      <a:rPr lang="es-CO" baseline="0"/>
                      <a:t>
</a:t>
                    </a:r>
                    <a:fld id="{6AD55C26-F367-4A64-B980-22B27D2F24B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C8-4C4F-AD95-211E9C7063B1}"/>
                </c:ext>
              </c:extLst>
            </c:dLbl>
            <c:dLbl>
              <c:idx val="12"/>
              <c:tx>
                <c:rich>
                  <a:bodyPr/>
                  <a:lstStyle/>
                  <a:p>
                    <a:fld id="{D07A5B4F-E8E0-41E5-8F8D-069B6B2E3AEC}" type="CELLRANGE">
                      <a:rPr lang="es-CO"/>
                      <a:pPr/>
                      <a:t>[CELLRANGE]</a:t>
                    </a:fld>
                    <a:r>
                      <a:rPr lang="es-CO" baseline="0"/>
                      <a:t>
</a:t>
                    </a:r>
                    <a:fld id="{F682AEF5-1548-424F-80A0-9E290DCACAE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C8-4C4F-AD95-211E9C7063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PostgradoEdad'!$C$44:$O$44</c:f>
              <c:numCache>
                <c:formatCode>General</c:formatCode>
                <c:ptCount val="13"/>
                <c:pt idx="0">
                  <c:v>0</c:v>
                </c:pt>
                <c:pt idx="1">
                  <c:v>0</c:v>
                </c:pt>
                <c:pt idx="2">
                  <c:v>0</c:v>
                </c:pt>
                <c:pt idx="3">
                  <c:v>0</c:v>
                </c:pt>
                <c:pt idx="4">
                  <c:v>0</c:v>
                </c:pt>
                <c:pt idx="5">
                  <c:v>0</c:v>
                </c:pt>
                <c:pt idx="6">
                  <c:v>0</c:v>
                </c:pt>
                <c:pt idx="7">
                  <c:v>0</c:v>
                </c:pt>
                <c:pt idx="8">
                  <c:v>2</c:v>
                </c:pt>
                <c:pt idx="9">
                  <c:v>0</c:v>
                </c:pt>
                <c:pt idx="10">
                  <c:v>6</c:v>
                </c:pt>
                <c:pt idx="11">
                  <c:v>6</c:v>
                </c:pt>
                <c:pt idx="12">
                  <c:v>35</c:v>
                </c:pt>
              </c:numCache>
            </c:numRef>
          </c:val>
          <c:extLst xmlns:c16r2="http://schemas.microsoft.com/office/drawing/2015/06/chart">
            <c:ext xmlns:c15="http://schemas.microsoft.com/office/drawing/2012/chart" uri="{02D57815-91ED-43cb-92C2-25804820EDAC}">
              <c15:datalabelsRange>
                <c15:f>'B. MatriculaTotal PostgradoEdad'!$C$48:$O$48</c15:f>
                <c15:dlblRangeCache>
                  <c:ptCount val="13"/>
                  <c:pt idx="0">
                    <c:v>0,00%</c:v>
                  </c:pt>
                  <c:pt idx="1">
                    <c:v>0,00%</c:v>
                  </c:pt>
                  <c:pt idx="2">
                    <c:v>0,00%</c:v>
                  </c:pt>
                  <c:pt idx="3">
                    <c:v>0,00%</c:v>
                  </c:pt>
                  <c:pt idx="4">
                    <c:v>0,00%</c:v>
                  </c:pt>
                  <c:pt idx="5">
                    <c:v>0,00%</c:v>
                  </c:pt>
                  <c:pt idx="6">
                    <c:v>4,35%</c:v>
                  </c:pt>
                  <c:pt idx="7">
                    <c:v>8,70%</c:v>
                  </c:pt>
                  <c:pt idx="8">
                    <c:v>4,35%</c:v>
                  </c:pt>
                  <c:pt idx="9">
                    <c:v>4,35%</c:v>
                  </c:pt>
                  <c:pt idx="10">
                    <c:v>26,09%</c:v>
                  </c:pt>
                  <c:pt idx="11">
                    <c:v>0,00%</c:v>
                  </c:pt>
                  <c:pt idx="12">
                    <c:v>52,17%</c:v>
                  </c:pt>
                </c15:dlblRangeCache>
              </c15:datalabelsRange>
            </c:ext>
            <c:ext xmlns:c16="http://schemas.microsoft.com/office/drawing/2014/chart" uri="{C3380CC4-5D6E-409C-BE32-E72D297353CC}">
              <c16:uniqueId val="{0000001B-88AB-4130-B52B-DAF8DDF3DA05}"/>
            </c:ext>
          </c:extLst>
        </c:ser>
        <c:dLbls>
          <c:showLegendKey val="0"/>
          <c:showVal val="1"/>
          <c:showCatName val="0"/>
          <c:showSerName val="0"/>
          <c:showPercent val="0"/>
          <c:showBubbleSize val="0"/>
        </c:dLbls>
        <c:gapWidth val="20"/>
        <c:shape val="box"/>
        <c:axId val="131160704"/>
        <c:axId val="131162496"/>
        <c:axId val="0"/>
        <c:extLst xmlns:c16r2="http://schemas.microsoft.com/office/drawing/2015/06/chart"/>
      </c:bar3DChart>
      <c:catAx>
        <c:axId val="13116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1162496"/>
        <c:crosses val="autoZero"/>
        <c:auto val="1"/>
        <c:lblAlgn val="ctr"/>
        <c:lblOffset val="100"/>
        <c:tickLblSkip val="1"/>
        <c:noMultiLvlLbl val="0"/>
      </c:catAx>
      <c:valAx>
        <c:axId val="1311624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1607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5319170336589655"/>
          <c:y val="0.12165764076565125"/>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5EEE49C2-23C5-4C87-8C52-1F8F8DCFB1DF}" type="CELLRANGE">
                      <a:rPr lang="es-CO"/>
                      <a:pPr/>
                      <a:t>[CELLRANGE]</a:t>
                    </a:fld>
                    <a:r>
                      <a:rPr lang="es-CO" baseline="0"/>
                      <a:t>
</a:t>
                    </a:r>
                    <a:fld id="{8F6A32FE-90D3-4193-8CC3-8D936DF0D99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00-4CB8-A81D-C5AA42B47D9C}"/>
                </c:ext>
              </c:extLst>
            </c:dLbl>
            <c:dLbl>
              <c:idx val="1"/>
              <c:tx>
                <c:rich>
                  <a:bodyPr/>
                  <a:lstStyle/>
                  <a:p>
                    <a:fld id="{FFBC1C46-4C56-4A9B-90D6-66992205F666}" type="CELLRANGE">
                      <a:rPr lang="es-CO"/>
                      <a:pPr/>
                      <a:t>[CELLRANGE]</a:t>
                    </a:fld>
                    <a:r>
                      <a:rPr lang="es-CO" baseline="0"/>
                      <a:t>
</a:t>
                    </a:r>
                    <a:fld id="{6ED194C7-9698-459C-8D94-8DDF252308C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F00-4CB8-A81D-C5AA42B47D9C}"/>
                </c:ext>
              </c:extLst>
            </c:dLbl>
            <c:dLbl>
              <c:idx val="2"/>
              <c:tx>
                <c:rich>
                  <a:bodyPr/>
                  <a:lstStyle/>
                  <a:p>
                    <a:fld id="{C055F72B-8B4A-4E96-80C7-D80DC0D42AAC}" type="CELLRANGE">
                      <a:rPr lang="es-CO"/>
                      <a:pPr/>
                      <a:t>[CELLRANGE]</a:t>
                    </a:fld>
                    <a:r>
                      <a:rPr lang="es-CO" baseline="0"/>
                      <a:t>
</a:t>
                    </a:r>
                    <a:fld id="{84B27543-3A83-49B7-A50E-DABF612A970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00-4CB8-A81D-C5AA42B47D9C}"/>
                </c:ext>
              </c:extLst>
            </c:dLbl>
            <c:dLbl>
              <c:idx val="3"/>
              <c:tx>
                <c:rich>
                  <a:bodyPr/>
                  <a:lstStyle/>
                  <a:p>
                    <a:fld id="{440A0795-B283-458D-A818-CF31D8667FDE}" type="CELLRANGE">
                      <a:rPr lang="es-CO"/>
                      <a:pPr/>
                      <a:t>[CELLRANGE]</a:t>
                    </a:fld>
                    <a:r>
                      <a:rPr lang="es-CO" baseline="0"/>
                      <a:t>
</a:t>
                    </a:r>
                    <a:fld id="{8FEEC917-4AC8-43E1-8090-FB888C9C048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00-4CB8-A81D-C5AA42B47D9C}"/>
                </c:ext>
              </c:extLst>
            </c:dLbl>
            <c:dLbl>
              <c:idx val="4"/>
              <c:tx>
                <c:rich>
                  <a:bodyPr/>
                  <a:lstStyle/>
                  <a:p>
                    <a:fld id="{C13C6726-DDE1-4BFD-890E-219FF8A464DE}" type="CELLRANGE">
                      <a:rPr lang="es-CO"/>
                      <a:pPr/>
                      <a:t>[CELLRANGE]</a:t>
                    </a:fld>
                    <a:r>
                      <a:rPr lang="es-CO" baseline="0"/>
                      <a:t>
</a:t>
                    </a:r>
                    <a:fld id="{6A8F6570-A874-4EA1-9F82-27432FFEE3C0}"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00-4CB8-A81D-C5AA42B47D9C}"/>
                </c:ext>
              </c:extLst>
            </c:dLbl>
            <c:dLbl>
              <c:idx val="5"/>
              <c:tx>
                <c:rich>
                  <a:bodyPr/>
                  <a:lstStyle/>
                  <a:p>
                    <a:fld id="{42304064-475B-4E34-BC25-4E47218A42FD}" type="CELLRANGE">
                      <a:rPr lang="es-CO"/>
                      <a:pPr/>
                      <a:t>[CELLRANGE]</a:t>
                    </a:fld>
                    <a:r>
                      <a:rPr lang="es-CO" baseline="0"/>
                      <a:t>
</a:t>
                    </a:r>
                    <a:fld id="{63D3A646-9B51-450C-91A0-AD0A51E97D9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00-4CB8-A81D-C5AA42B47D9C}"/>
                </c:ext>
              </c:extLst>
            </c:dLbl>
            <c:dLbl>
              <c:idx val="6"/>
              <c:tx>
                <c:rich>
                  <a:bodyPr/>
                  <a:lstStyle/>
                  <a:p>
                    <a:fld id="{07CA0065-A842-4D03-8C84-855C568033DF}" type="CELLRANGE">
                      <a:rPr lang="es-CO"/>
                      <a:pPr/>
                      <a:t>[CELLRANGE]</a:t>
                    </a:fld>
                    <a:r>
                      <a:rPr lang="es-CO" baseline="0"/>
                      <a:t>
</a:t>
                    </a:r>
                    <a:fld id="{6CD73789-9647-437E-8320-047BE233F19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00-4CB8-A81D-C5AA42B47D9C}"/>
                </c:ext>
              </c:extLst>
            </c:dLbl>
            <c:dLbl>
              <c:idx val="7"/>
              <c:tx>
                <c:rich>
                  <a:bodyPr/>
                  <a:lstStyle/>
                  <a:p>
                    <a:fld id="{EFCAB78C-23E1-4DF7-91C2-BA396F51704A}" type="CELLRANGE">
                      <a:rPr lang="es-CO"/>
                      <a:pPr/>
                      <a:t>[CELLRANGE]</a:t>
                    </a:fld>
                    <a:r>
                      <a:rPr lang="es-CO" baseline="0"/>
                      <a:t>
</a:t>
                    </a:r>
                    <a:fld id="{58CE6A7D-881B-4441-B339-D484B3A9348C}"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00-4CB8-A81D-C5AA42B47D9C}"/>
                </c:ext>
              </c:extLst>
            </c:dLbl>
            <c:dLbl>
              <c:idx val="8"/>
              <c:tx>
                <c:rich>
                  <a:bodyPr/>
                  <a:lstStyle/>
                  <a:p>
                    <a:fld id="{E0E2B8B7-8EB5-4611-A541-772296B00E61}" type="CELLRANGE">
                      <a:rPr lang="es-CO"/>
                      <a:pPr/>
                      <a:t>[CELLRANGE]</a:t>
                    </a:fld>
                    <a:r>
                      <a:rPr lang="es-CO" baseline="0"/>
                      <a:t>
</a:t>
                    </a:r>
                    <a:fld id="{FE7B2FF6-8E9E-4DA1-B6BC-4C57827C5C4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00-4CB8-A81D-C5AA42B47D9C}"/>
                </c:ext>
              </c:extLst>
            </c:dLbl>
            <c:dLbl>
              <c:idx val="9"/>
              <c:tx>
                <c:rich>
                  <a:bodyPr/>
                  <a:lstStyle/>
                  <a:p>
                    <a:fld id="{0CC0FE0A-8468-469B-BF36-D8F831FAD9C4}" type="CELLRANGE">
                      <a:rPr lang="es-CO"/>
                      <a:pPr/>
                      <a:t>[CELLRANGE]</a:t>
                    </a:fld>
                    <a:r>
                      <a:rPr lang="es-CO" baseline="0"/>
                      <a:t>
</a:t>
                    </a:r>
                    <a:fld id="{7AC93A9D-6A8F-43F9-A22C-5CABA5906778}"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00-4CB8-A81D-C5AA42B47D9C}"/>
                </c:ext>
              </c:extLst>
            </c:dLbl>
            <c:dLbl>
              <c:idx val="10"/>
              <c:tx>
                <c:rich>
                  <a:bodyPr/>
                  <a:lstStyle/>
                  <a:p>
                    <a:fld id="{4A3B0123-DEBF-47DE-B9E0-2462989F1F8C}" type="CELLRANGE">
                      <a:rPr lang="es-CO"/>
                      <a:pPr/>
                      <a:t>[CELLRANGE]</a:t>
                    </a:fld>
                    <a:r>
                      <a:rPr lang="es-CO" baseline="0"/>
                      <a:t>
</a:t>
                    </a:r>
                    <a:fld id="{4060A7BA-D716-4905-98D5-6E0FAC9CE3F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00-4CB8-A81D-C5AA42B47D9C}"/>
                </c:ext>
              </c:extLst>
            </c:dLbl>
            <c:dLbl>
              <c:idx val="11"/>
              <c:tx>
                <c:rich>
                  <a:bodyPr/>
                  <a:lstStyle/>
                  <a:p>
                    <a:fld id="{AA40DA9C-54F7-41B2-9B1E-48B9A28F32B8}" type="CELLRANGE">
                      <a:rPr lang="es-CO"/>
                      <a:pPr/>
                      <a:t>[CELLRANGE]</a:t>
                    </a:fld>
                    <a:r>
                      <a:rPr lang="es-CO" baseline="0"/>
                      <a:t>
</a:t>
                    </a:r>
                    <a:fld id="{0E4A556B-0FBD-4DBA-811D-1460F118CE1E}"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00-4CB8-A81D-C5AA42B47D9C}"/>
                </c:ext>
              </c:extLst>
            </c:dLbl>
            <c:dLbl>
              <c:idx val="12"/>
              <c:tx>
                <c:rich>
                  <a:bodyPr/>
                  <a:lstStyle/>
                  <a:p>
                    <a:fld id="{9324DE35-93EB-454D-B264-567BCCEB655A}" type="CELLRANGE">
                      <a:rPr lang="es-CO"/>
                      <a:pPr/>
                      <a:t>[CELLRANGE]</a:t>
                    </a:fld>
                    <a:r>
                      <a:rPr lang="es-CO" baseline="0"/>
                      <a:t>
</a:t>
                    </a:r>
                    <a:fld id="{1AB58761-0895-4DE0-A205-EACF6BE161F5}"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PostgradoEdad'!$C$52:$O$52</c:f>
              <c:numCache>
                <c:formatCode>General</c:formatCode>
                <c:ptCount val="13"/>
                <c:pt idx="0">
                  <c:v>0</c:v>
                </c:pt>
                <c:pt idx="1">
                  <c:v>0</c:v>
                </c:pt>
                <c:pt idx="2">
                  <c:v>0</c:v>
                </c:pt>
                <c:pt idx="3">
                  <c:v>1</c:v>
                </c:pt>
                <c:pt idx="4">
                  <c:v>0</c:v>
                </c:pt>
                <c:pt idx="5">
                  <c:v>0</c:v>
                </c:pt>
                <c:pt idx="6">
                  <c:v>0</c:v>
                </c:pt>
                <c:pt idx="7">
                  <c:v>0</c:v>
                </c:pt>
                <c:pt idx="8">
                  <c:v>1</c:v>
                </c:pt>
                <c:pt idx="9">
                  <c:v>3</c:v>
                </c:pt>
                <c:pt idx="10">
                  <c:v>19</c:v>
                </c:pt>
                <c:pt idx="11">
                  <c:v>11</c:v>
                </c:pt>
                <c:pt idx="12">
                  <c:v>28</c:v>
                </c:pt>
              </c:numCache>
            </c:numRef>
          </c:val>
          <c:extLst xmlns:c16r2="http://schemas.microsoft.com/office/drawing/2015/06/chart">
            <c:ext xmlns:c15="http://schemas.microsoft.com/office/drawing/2012/chart" uri="{02D57815-91ED-43cb-92C2-25804820EDAC}">
              <c15:datalabelsRange>
                <c15:f>'A. MatriculaTotal PostgradoEdad'!$C$53:$O$53</c15:f>
                <c15:dlblRangeCache>
                  <c:ptCount val="13"/>
                  <c:pt idx="0">
                    <c:v>0,00%</c:v>
                  </c:pt>
                  <c:pt idx="1">
                    <c:v>0,00%</c:v>
                  </c:pt>
                  <c:pt idx="2">
                    <c:v>0,00%</c:v>
                  </c:pt>
                  <c:pt idx="3">
                    <c:v>1,59%</c:v>
                  </c:pt>
                  <c:pt idx="4">
                    <c:v>0,00%</c:v>
                  </c:pt>
                  <c:pt idx="5">
                    <c:v>0,00%</c:v>
                  </c:pt>
                  <c:pt idx="6">
                    <c:v>0,00%</c:v>
                  </c:pt>
                  <c:pt idx="7">
                    <c:v>0,00%</c:v>
                  </c:pt>
                  <c:pt idx="8">
                    <c:v>1,59%</c:v>
                  </c:pt>
                  <c:pt idx="9">
                    <c:v>4,76%</c:v>
                  </c:pt>
                  <c:pt idx="10">
                    <c:v>30,16%</c:v>
                  </c:pt>
                  <c:pt idx="11">
                    <c:v>17,46%</c:v>
                  </c:pt>
                  <c:pt idx="12">
                    <c:v>44,44%</c:v>
                  </c:pt>
                </c15:dlblRangeCache>
              </c15:datalabelsRange>
            </c:ext>
            <c:ext xmlns:c16="http://schemas.microsoft.com/office/drawing/2014/chart" uri="{C3380CC4-5D6E-409C-BE32-E72D297353CC}">
              <c16:uniqueId val="{0000000D-C629-4341-B6A2-AD779207EA14}"/>
            </c:ext>
          </c:extLst>
        </c:ser>
        <c:ser>
          <c:idx val="1"/>
          <c:order val="1"/>
          <c:tx>
            <c:v>Semestre B</c:v>
          </c:tx>
          <c:spPr>
            <a:solidFill>
              <a:schemeClr val="accent2"/>
            </a:solidFill>
            <a:ln>
              <a:noFill/>
            </a:ln>
            <a:effectLst/>
            <a:sp3d/>
          </c:spPr>
          <c:invertIfNegative val="0"/>
          <c:dLbls>
            <c:dLbl>
              <c:idx val="0"/>
              <c:tx>
                <c:rich>
                  <a:bodyPr/>
                  <a:lstStyle/>
                  <a:p>
                    <a:fld id="{42E9EEDC-E92D-489E-8593-8CA269D4A46B}" type="CELLRANGE">
                      <a:rPr lang="es-CO"/>
                      <a:pPr/>
                      <a:t>[CELLRANGE]</a:t>
                    </a:fld>
                    <a:r>
                      <a:rPr lang="es-CO" baseline="0"/>
                      <a:t>
</a:t>
                    </a:r>
                    <a:fld id="{1FC2D91C-5A09-4A78-83D4-F696288BD05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00-4CB8-A81D-C5AA42B47D9C}"/>
                </c:ext>
              </c:extLst>
            </c:dLbl>
            <c:dLbl>
              <c:idx val="1"/>
              <c:tx>
                <c:rich>
                  <a:bodyPr/>
                  <a:lstStyle/>
                  <a:p>
                    <a:fld id="{29029EE3-2660-47B3-A0CE-AA19E3CDD10A}" type="CELLRANGE">
                      <a:rPr lang="es-CO"/>
                      <a:pPr/>
                      <a:t>[CELLRANGE]</a:t>
                    </a:fld>
                    <a:r>
                      <a:rPr lang="es-CO" baseline="0"/>
                      <a:t>
</a:t>
                    </a:r>
                    <a:fld id="{C4AA65B4-E758-4869-B7D3-2E055B4DE40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F00-4CB8-A81D-C5AA42B47D9C}"/>
                </c:ext>
              </c:extLst>
            </c:dLbl>
            <c:dLbl>
              <c:idx val="2"/>
              <c:tx>
                <c:rich>
                  <a:bodyPr/>
                  <a:lstStyle/>
                  <a:p>
                    <a:fld id="{7FA64A9B-F0CE-451E-A5A0-34B23DC9521B}" type="CELLRANGE">
                      <a:rPr lang="es-CO"/>
                      <a:pPr/>
                      <a:t>[CELLRANGE]</a:t>
                    </a:fld>
                    <a:r>
                      <a:rPr lang="es-CO" baseline="0"/>
                      <a:t>
</a:t>
                    </a:r>
                    <a:fld id="{B48AC458-B07F-4970-9EDD-CD0CB52DC0B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F00-4CB8-A81D-C5AA42B47D9C}"/>
                </c:ext>
              </c:extLst>
            </c:dLbl>
            <c:dLbl>
              <c:idx val="3"/>
              <c:tx>
                <c:rich>
                  <a:bodyPr/>
                  <a:lstStyle/>
                  <a:p>
                    <a:fld id="{5C55E4FB-D1F7-4344-A933-D49517D2FE5F}" type="CELLRANGE">
                      <a:rPr lang="es-CO"/>
                      <a:pPr/>
                      <a:t>[CELLRANGE]</a:t>
                    </a:fld>
                    <a:r>
                      <a:rPr lang="es-CO" baseline="0"/>
                      <a:t>
</a:t>
                    </a:r>
                    <a:fld id="{5FA0459D-D07C-4438-B0B3-4B088E3B6A56}"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F00-4CB8-A81D-C5AA42B47D9C}"/>
                </c:ext>
              </c:extLst>
            </c:dLbl>
            <c:dLbl>
              <c:idx val="4"/>
              <c:tx>
                <c:rich>
                  <a:bodyPr/>
                  <a:lstStyle/>
                  <a:p>
                    <a:fld id="{B613BF1D-A4CE-4E0B-83CD-7715C49C82B8}" type="CELLRANGE">
                      <a:rPr lang="es-CO"/>
                      <a:pPr/>
                      <a:t>[CELLRANGE]</a:t>
                    </a:fld>
                    <a:r>
                      <a:rPr lang="es-CO" baseline="0"/>
                      <a:t>
</a:t>
                    </a:r>
                    <a:fld id="{862725EA-8DA3-40F1-9124-40D09493E3FA}"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F00-4CB8-A81D-C5AA42B47D9C}"/>
                </c:ext>
              </c:extLst>
            </c:dLbl>
            <c:dLbl>
              <c:idx val="5"/>
              <c:tx>
                <c:rich>
                  <a:bodyPr/>
                  <a:lstStyle/>
                  <a:p>
                    <a:fld id="{8AEB1369-8691-435A-8649-62B6F8A64306}" type="CELLRANGE">
                      <a:rPr lang="es-CO"/>
                      <a:pPr/>
                      <a:t>[CELLRANGE]</a:t>
                    </a:fld>
                    <a:r>
                      <a:rPr lang="es-CO" baseline="0"/>
                      <a:t>
</a:t>
                    </a:r>
                    <a:fld id="{35E73E3F-8065-4B64-8474-A0E13B07B73F}"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F00-4CB8-A81D-C5AA42B47D9C}"/>
                </c:ext>
              </c:extLst>
            </c:dLbl>
            <c:dLbl>
              <c:idx val="6"/>
              <c:tx>
                <c:rich>
                  <a:bodyPr/>
                  <a:lstStyle/>
                  <a:p>
                    <a:fld id="{3F03A2DA-078A-4B82-A14A-25C23E0A6472}" type="CELLRANGE">
                      <a:rPr lang="es-CO"/>
                      <a:pPr/>
                      <a:t>[CELLRANGE]</a:t>
                    </a:fld>
                    <a:r>
                      <a:rPr lang="es-CO" baseline="0"/>
                      <a:t>
</a:t>
                    </a:r>
                    <a:fld id="{515835D0-B3D6-427A-923B-A4FA67341A8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F00-4CB8-A81D-C5AA42B47D9C}"/>
                </c:ext>
              </c:extLst>
            </c:dLbl>
            <c:dLbl>
              <c:idx val="7"/>
              <c:tx>
                <c:rich>
                  <a:bodyPr/>
                  <a:lstStyle/>
                  <a:p>
                    <a:fld id="{A560989C-39C8-4906-8CC7-52C7BCB22968}" type="CELLRANGE">
                      <a:rPr lang="es-CO"/>
                      <a:pPr/>
                      <a:t>[CELLRANGE]</a:t>
                    </a:fld>
                    <a:r>
                      <a:rPr lang="es-CO" baseline="0"/>
                      <a:t>
</a:t>
                    </a:r>
                    <a:fld id="{9AB9C530-AFBB-452D-B9EB-0360C47E6E6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F00-4CB8-A81D-C5AA42B47D9C}"/>
                </c:ext>
              </c:extLst>
            </c:dLbl>
            <c:dLbl>
              <c:idx val="8"/>
              <c:tx>
                <c:rich>
                  <a:bodyPr/>
                  <a:lstStyle/>
                  <a:p>
                    <a:fld id="{0D26AF98-E498-400B-8F0C-7544FC62DA6C}" type="CELLRANGE">
                      <a:rPr lang="es-CO"/>
                      <a:pPr/>
                      <a:t>[CELLRANGE]</a:t>
                    </a:fld>
                    <a:r>
                      <a:rPr lang="es-CO" baseline="0"/>
                      <a:t>
</a:t>
                    </a:r>
                    <a:fld id="{01794F7C-7E31-440E-89B9-40F25C075864}"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F00-4CB8-A81D-C5AA42B47D9C}"/>
                </c:ext>
              </c:extLst>
            </c:dLbl>
            <c:dLbl>
              <c:idx val="9"/>
              <c:tx>
                <c:rich>
                  <a:bodyPr/>
                  <a:lstStyle/>
                  <a:p>
                    <a:fld id="{C64E5A30-6226-4B6E-8F46-577DC28137AE}" type="CELLRANGE">
                      <a:rPr lang="es-CO"/>
                      <a:pPr/>
                      <a:t>[CELLRANGE]</a:t>
                    </a:fld>
                    <a:r>
                      <a:rPr lang="es-CO" baseline="0"/>
                      <a:t>
</a:t>
                    </a:r>
                    <a:fld id="{48FE00E9-88CB-4D9D-848C-407E59E32F12}"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F00-4CB8-A81D-C5AA42B47D9C}"/>
                </c:ext>
              </c:extLst>
            </c:dLbl>
            <c:dLbl>
              <c:idx val="10"/>
              <c:tx>
                <c:rich>
                  <a:bodyPr/>
                  <a:lstStyle/>
                  <a:p>
                    <a:fld id="{8A3ECB74-1180-46B7-A085-1AE826EF32A6}" type="CELLRANGE">
                      <a:rPr lang="es-CO"/>
                      <a:pPr/>
                      <a:t>[CELLRANGE]</a:t>
                    </a:fld>
                    <a:r>
                      <a:rPr lang="es-CO" baseline="0"/>
                      <a:t>
</a:t>
                    </a:r>
                    <a:fld id="{37EA0110-DE3C-4142-9DB6-29258BD56077}"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F00-4CB8-A81D-C5AA42B47D9C}"/>
                </c:ext>
              </c:extLst>
            </c:dLbl>
            <c:dLbl>
              <c:idx val="11"/>
              <c:tx>
                <c:rich>
                  <a:bodyPr/>
                  <a:lstStyle/>
                  <a:p>
                    <a:fld id="{FBF9A3BE-2C14-40F5-BDC6-72BBC8ACAEE6}" type="CELLRANGE">
                      <a:rPr lang="es-CO"/>
                      <a:pPr/>
                      <a:t>[CELLRANGE]</a:t>
                    </a:fld>
                    <a:r>
                      <a:rPr lang="es-CO" baseline="0"/>
                      <a:t>
</a:t>
                    </a:r>
                    <a:fld id="{6FEEE9AE-80B2-4C39-BB10-C7A1E37F91E3}"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F00-4CB8-A81D-C5AA42B47D9C}"/>
                </c:ext>
              </c:extLst>
            </c:dLbl>
            <c:dLbl>
              <c:idx val="12"/>
              <c:tx>
                <c:rich>
                  <a:bodyPr/>
                  <a:lstStyle/>
                  <a:p>
                    <a:fld id="{569ED38E-04D3-47A9-BF3D-CB053519A0E6}" type="CELLRANGE">
                      <a:rPr lang="es-CO"/>
                      <a:pPr/>
                      <a:t>[CELLRANGE]</a:t>
                    </a:fld>
                    <a:r>
                      <a:rPr lang="es-CO" baseline="0"/>
                      <a:t>
</a:t>
                    </a:r>
                    <a:fld id="{F13BFE32-5026-4358-BF26-392F2CED9DFB}"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PostgradoEdad'!$C$50:$O$50</c:f>
              <c:numCache>
                <c:formatCode>General</c:formatCode>
                <c:ptCount val="13"/>
                <c:pt idx="0">
                  <c:v>0</c:v>
                </c:pt>
                <c:pt idx="1">
                  <c:v>0</c:v>
                </c:pt>
                <c:pt idx="2">
                  <c:v>0</c:v>
                </c:pt>
                <c:pt idx="3">
                  <c:v>0</c:v>
                </c:pt>
                <c:pt idx="4">
                  <c:v>0</c:v>
                </c:pt>
                <c:pt idx="5">
                  <c:v>0</c:v>
                </c:pt>
                <c:pt idx="6">
                  <c:v>0</c:v>
                </c:pt>
                <c:pt idx="7">
                  <c:v>0</c:v>
                </c:pt>
                <c:pt idx="8">
                  <c:v>0</c:v>
                </c:pt>
                <c:pt idx="9">
                  <c:v>0</c:v>
                </c:pt>
                <c:pt idx="10">
                  <c:v>12</c:v>
                </c:pt>
                <c:pt idx="11">
                  <c:v>9</c:v>
                </c:pt>
                <c:pt idx="12">
                  <c:v>21</c:v>
                </c:pt>
              </c:numCache>
            </c:numRef>
          </c:val>
          <c:extLst xmlns:c16r2="http://schemas.microsoft.com/office/drawing/2015/06/chart">
            <c:ext xmlns:c15="http://schemas.microsoft.com/office/drawing/2012/chart" uri="{02D57815-91ED-43cb-92C2-25804820EDAC}">
              <c15:datalabelsRange>
                <c15:f>'B. MatriculaTotal PostgradoEdad'!$C$51:$O$51</c15:f>
                <c15:dlblRangeCache>
                  <c:ptCount val="13"/>
                  <c:pt idx="0">
                    <c:v>0,00%</c:v>
                  </c:pt>
                  <c:pt idx="1">
                    <c:v>0,00%</c:v>
                  </c:pt>
                  <c:pt idx="2">
                    <c:v>0,00%</c:v>
                  </c:pt>
                  <c:pt idx="3">
                    <c:v>0,00%</c:v>
                  </c:pt>
                  <c:pt idx="4">
                    <c:v>0,00%</c:v>
                  </c:pt>
                  <c:pt idx="5">
                    <c:v>0,00%</c:v>
                  </c:pt>
                  <c:pt idx="6">
                    <c:v>0,00%</c:v>
                  </c:pt>
                  <c:pt idx="7">
                    <c:v>0,00%</c:v>
                  </c:pt>
                  <c:pt idx="8">
                    <c:v>0,00%</c:v>
                  </c:pt>
                  <c:pt idx="9">
                    <c:v>0,00%</c:v>
                  </c:pt>
                  <c:pt idx="10">
                    <c:v>28,57%</c:v>
                  </c:pt>
                  <c:pt idx="11">
                    <c:v>21,43%</c:v>
                  </c:pt>
                  <c:pt idx="12">
                    <c:v>50,00%</c:v>
                  </c:pt>
                </c15:dlblRangeCache>
              </c15:datalabelsRange>
            </c:ext>
            <c:ext xmlns:c16="http://schemas.microsoft.com/office/drawing/2014/chart" uri="{C3380CC4-5D6E-409C-BE32-E72D297353CC}">
              <c16:uniqueId val="{0000001B-C629-4341-B6A2-AD779207EA14}"/>
            </c:ext>
          </c:extLst>
        </c:ser>
        <c:dLbls>
          <c:showLegendKey val="0"/>
          <c:showVal val="1"/>
          <c:showCatName val="0"/>
          <c:showSerName val="0"/>
          <c:showPercent val="0"/>
          <c:showBubbleSize val="0"/>
        </c:dLbls>
        <c:gapWidth val="20"/>
        <c:shape val="box"/>
        <c:axId val="131486080"/>
        <c:axId val="131487616"/>
        <c:axId val="0"/>
      </c:bar3DChart>
      <c:catAx>
        <c:axId val="131486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1487616"/>
        <c:crosses val="autoZero"/>
        <c:auto val="1"/>
        <c:lblAlgn val="ctr"/>
        <c:lblOffset val="100"/>
        <c:tickLblSkip val="1"/>
        <c:noMultiLvlLbl val="0"/>
      </c:catAx>
      <c:valAx>
        <c:axId val="1314876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48608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3568377174615817"/>
          <c:y val="0.16340758520426579"/>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'A. MatriculaTotal PregMunicipio'!$AI$7:$AI$43</c:f>
              <c:numCache>
                <c:formatCode>General</c:formatCode>
                <c:ptCount val="37"/>
                <c:pt idx="0">
                  <c:v>39</c:v>
                </c:pt>
                <c:pt idx="1">
                  <c:v>27</c:v>
                </c:pt>
                <c:pt idx="2">
                  <c:v>75</c:v>
                </c:pt>
                <c:pt idx="3">
                  <c:v>121</c:v>
                </c:pt>
                <c:pt idx="4">
                  <c:v>33</c:v>
                </c:pt>
                <c:pt idx="5">
                  <c:v>38</c:v>
                </c:pt>
                <c:pt idx="6">
                  <c:v>155</c:v>
                </c:pt>
                <c:pt idx="7">
                  <c:v>33</c:v>
                </c:pt>
                <c:pt idx="8">
                  <c:v>26</c:v>
                </c:pt>
                <c:pt idx="9">
                  <c:v>597</c:v>
                </c:pt>
                <c:pt idx="10">
                  <c:v>279</c:v>
                </c:pt>
                <c:pt idx="11">
                  <c:v>54</c:v>
                </c:pt>
                <c:pt idx="12">
                  <c:v>29</c:v>
                </c:pt>
                <c:pt idx="13">
                  <c:v>61</c:v>
                </c:pt>
                <c:pt idx="14">
                  <c:v>57</c:v>
                </c:pt>
                <c:pt idx="15">
                  <c:v>63</c:v>
                </c:pt>
                <c:pt idx="16">
                  <c:v>610</c:v>
                </c:pt>
                <c:pt idx="17">
                  <c:v>39</c:v>
                </c:pt>
                <c:pt idx="18">
                  <c:v>6416</c:v>
                </c:pt>
                <c:pt idx="19">
                  <c:v>27</c:v>
                </c:pt>
                <c:pt idx="20">
                  <c:v>54</c:v>
                </c:pt>
                <c:pt idx="21">
                  <c:v>257</c:v>
                </c:pt>
                <c:pt idx="22">
                  <c:v>22</c:v>
                </c:pt>
                <c:pt idx="23">
                  <c:v>59</c:v>
                </c:pt>
                <c:pt idx="24">
                  <c:v>1035</c:v>
                </c:pt>
                <c:pt idx="25">
                  <c:v>222</c:v>
                </c:pt>
                <c:pt idx="26">
                  <c:v>23</c:v>
                </c:pt>
                <c:pt idx="27">
                  <c:v>146</c:v>
                </c:pt>
                <c:pt idx="28">
                  <c:v>47</c:v>
                </c:pt>
                <c:pt idx="29">
                  <c:v>32</c:v>
                </c:pt>
                <c:pt idx="30">
                  <c:v>74</c:v>
                </c:pt>
                <c:pt idx="31">
                  <c:v>63</c:v>
                </c:pt>
                <c:pt idx="32">
                  <c:v>37</c:v>
                </c:pt>
                <c:pt idx="33">
                  <c:v>76</c:v>
                </c:pt>
                <c:pt idx="34">
                  <c:v>120</c:v>
                </c:pt>
                <c:pt idx="35">
                  <c:v>11</c:v>
                </c:pt>
                <c:pt idx="36">
                  <c:v>55</c:v>
                </c:pt>
              </c:numCache>
            </c:numRef>
          </c:val>
          <c:extLst xmlns:c16r2="http://schemas.microsoft.com/office/drawing/2015/06/chart">
            <c:ext xmlns:c16="http://schemas.microsoft.com/office/drawing/2014/chart" uri="{C3380CC4-5D6E-409C-BE32-E72D297353CC}">
              <c16:uniqueId val="{0000001C-4A70-4E58-9E55-F63A02A6318B}"/>
            </c:ext>
          </c:extLst>
        </c:ser>
        <c:ser>
          <c:idx val="1"/>
          <c:order val="1"/>
          <c:tx>
            <c:v>Semestre B</c:v>
          </c:tx>
          <c:spPr>
            <a:solidFill>
              <a:schemeClr val="accent5"/>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'B. MatriculaTotal PregMunicipio'!$AI$7:$AI$43</c:f>
              <c:numCache>
                <c:formatCode>General</c:formatCode>
                <c:ptCount val="37"/>
                <c:pt idx="0">
                  <c:v>53</c:v>
                </c:pt>
                <c:pt idx="1">
                  <c:v>30</c:v>
                </c:pt>
                <c:pt idx="2">
                  <c:v>67</c:v>
                </c:pt>
                <c:pt idx="3">
                  <c:v>105</c:v>
                </c:pt>
                <c:pt idx="4">
                  <c:v>25</c:v>
                </c:pt>
                <c:pt idx="5">
                  <c:v>34</c:v>
                </c:pt>
                <c:pt idx="6">
                  <c:v>165</c:v>
                </c:pt>
                <c:pt idx="7">
                  <c:v>28</c:v>
                </c:pt>
                <c:pt idx="8">
                  <c:v>26</c:v>
                </c:pt>
                <c:pt idx="9">
                  <c:v>579</c:v>
                </c:pt>
                <c:pt idx="10">
                  <c:v>124</c:v>
                </c:pt>
                <c:pt idx="11">
                  <c:v>47</c:v>
                </c:pt>
                <c:pt idx="12">
                  <c:v>30</c:v>
                </c:pt>
                <c:pt idx="13">
                  <c:v>53</c:v>
                </c:pt>
                <c:pt idx="14">
                  <c:v>66</c:v>
                </c:pt>
                <c:pt idx="15">
                  <c:v>59</c:v>
                </c:pt>
                <c:pt idx="16">
                  <c:v>586</c:v>
                </c:pt>
                <c:pt idx="17">
                  <c:v>26</c:v>
                </c:pt>
                <c:pt idx="18">
                  <c:v>6348</c:v>
                </c:pt>
                <c:pt idx="19">
                  <c:v>27</c:v>
                </c:pt>
                <c:pt idx="20">
                  <c:v>50</c:v>
                </c:pt>
                <c:pt idx="21">
                  <c:v>237</c:v>
                </c:pt>
                <c:pt idx="22">
                  <c:v>29</c:v>
                </c:pt>
                <c:pt idx="23">
                  <c:v>60</c:v>
                </c:pt>
                <c:pt idx="24">
                  <c:v>1159</c:v>
                </c:pt>
                <c:pt idx="25">
                  <c:v>232</c:v>
                </c:pt>
                <c:pt idx="26">
                  <c:v>28</c:v>
                </c:pt>
                <c:pt idx="27">
                  <c:v>151</c:v>
                </c:pt>
                <c:pt idx="28">
                  <c:v>42</c:v>
                </c:pt>
                <c:pt idx="29">
                  <c:v>31</c:v>
                </c:pt>
                <c:pt idx="30">
                  <c:v>84</c:v>
                </c:pt>
                <c:pt idx="31">
                  <c:v>66</c:v>
                </c:pt>
                <c:pt idx="32">
                  <c:v>39</c:v>
                </c:pt>
                <c:pt idx="33">
                  <c:v>63</c:v>
                </c:pt>
                <c:pt idx="34">
                  <c:v>125</c:v>
                </c:pt>
                <c:pt idx="35">
                  <c:v>8</c:v>
                </c:pt>
                <c:pt idx="36">
                  <c:v>51</c:v>
                </c:pt>
              </c:numCache>
            </c:numRef>
          </c:val>
          <c:extLst xmlns:c16r2="http://schemas.microsoft.com/office/drawing/2015/06/chart">
            <c:ext xmlns:c16="http://schemas.microsoft.com/office/drawing/2014/chart" uri="{C3380CC4-5D6E-409C-BE32-E72D297353CC}">
              <c16:uniqueId val="{0000001D-4A70-4E58-9E55-F63A02A6318B}"/>
            </c:ext>
          </c:extLst>
        </c:ser>
        <c:dLbls>
          <c:showLegendKey val="0"/>
          <c:showVal val="1"/>
          <c:showCatName val="0"/>
          <c:showSerName val="0"/>
          <c:showPercent val="0"/>
          <c:showBubbleSize val="0"/>
        </c:dLbls>
        <c:gapWidth val="20"/>
        <c:shape val="box"/>
        <c:axId val="130771584"/>
        <c:axId val="130789760"/>
        <c:axId val="0"/>
      </c:bar3DChart>
      <c:catAx>
        <c:axId val="130771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0789760"/>
        <c:crosses val="autoZero"/>
        <c:auto val="1"/>
        <c:lblAlgn val="ctr"/>
        <c:lblOffset val="100"/>
        <c:tickLblSkip val="1"/>
        <c:noMultiLvlLbl val="0"/>
      </c:catAx>
      <c:valAx>
        <c:axId val="1307897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715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038670113524175"/>
          <c:y val="0.17590230908155674"/>
          <c:w val="4.9740384567569275E-2"/>
          <c:h val="6.356573558223159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PregDepartam'!$B$7:$B$36</c:f>
              <c:strCache>
                <c:ptCount val="30"/>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CORDOBA</c:v>
                </c:pt>
                <c:pt idx="14">
                  <c:v>CUNDINAMARCA</c:v>
                </c:pt>
                <c:pt idx="15">
                  <c:v>HUILA</c:v>
                </c:pt>
                <c:pt idx="16">
                  <c:v>LA GUAJIRA</c:v>
                </c:pt>
                <c:pt idx="17">
                  <c:v>MAGDALENA</c:v>
                </c:pt>
                <c:pt idx="18">
                  <c:v>META</c:v>
                </c:pt>
                <c:pt idx="19">
                  <c:v>NARIÑO</c:v>
                </c:pt>
                <c:pt idx="20">
                  <c:v>NORTE DE SANTANDER</c:v>
                </c:pt>
                <c:pt idx="21">
                  <c:v>PUTUMAYO</c:v>
                </c:pt>
                <c:pt idx="22">
                  <c:v>QUINDIO</c:v>
                </c:pt>
                <c:pt idx="23">
                  <c:v>RISARALDA</c:v>
                </c:pt>
                <c:pt idx="24">
                  <c:v>SANTANDER</c:v>
                </c:pt>
                <c:pt idx="25">
                  <c:v>SUCRE</c:v>
                </c:pt>
                <c:pt idx="26">
                  <c:v>TOLIMA</c:v>
                </c:pt>
                <c:pt idx="27">
                  <c:v>VALLE DEL CAUCA</c:v>
                </c:pt>
                <c:pt idx="28">
                  <c:v>VICHADA</c:v>
                </c:pt>
                <c:pt idx="29">
                  <c:v>DESCONICIDO</c:v>
                </c:pt>
              </c:strCache>
            </c:strRef>
          </c:cat>
          <c:val>
            <c:numRef>
              <c:f>'A. MatriculaTotal PregDepartam'!$AI$7:$AI$36</c:f>
              <c:numCache>
                <c:formatCode>General</c:formatCode>
                <c:ptCount val="30"/>
                <c:pt idx="0">
                  <c:v>10</c:v>
                </c:pt>
                <c:pt idx="1">
                  <c:v>7</c:v>
                </c:pt>
                <c:pt idx="2">
                  <c:v>0</c:v>
                </c:pt>
                <c:pt idx="3">
                  <c:v>1</c:v>
                </c:pt>
                <c:pt idx="4">
                  <c:v>43</c:v>
                </c:pt>
                <c:pt idx="5">
                  <c:v>5</c:v>
                </c:pt>
                <c:pt idx="6">
                  <c:v>4</c:v>
                </c:pt>
                <c:pt idx="7">
                  <c:v>5</c:v>
                </c:pt>
                <c:pt idx="8">
                  <c:v>88</c:v>
                </c:pt>
                <c:pt idx="9">
                  <c:v>2</c:v>
                </c:pt>
                <c:pt idx="10">
                  <c:v>24</c:v>
                </c:pt>
                <c:pt idx="11">
                  <c:v>2</c:v>
                </c:pt>
                <c:pt idx="12">
                  <c:v>1</c:v>
                </c:pt>
                <c:pt idx="13">
                  <c:v>1</c:v>
                </c:pt>
                <c:pt idx="14">
                  <c:v>15</c:v>
                </c:pt>
                <c:pt idx="15">
                  <c:v>11112</c:v>
                </c:pt>
                <c:pt idx="16">
                  <c:v>2</c:v>
                </c:pt>
                <c:pt idx="17">
                  <c:v>3</c:v>
                </c:pt>
                <c:pt idx="18">
                  <c:v>5</c:v>
                </c:pt>
                <c:pt idx="19">
                  <c:v>46</c:v>
                </c:pt>
                <c:pt idx="20">
                  <c:v>2</c:v>
                </c:pt>
                <c:pt idx="21">
                  <c:v>81</c:v>
                </c:pt>
                <c:pt idx="22">
                  <c:v>7</c:v>
                </c:pt>
                <c:pt idx="23">
                  <c:v>9</c:v>
                </c:pt>
                <c:pt idx="24">
                  <c:v>4</c:v>
                </c:pt>
                <c:pt idx="25">
                  <c:v>1</c:v>
                </c:pt>
                <c:pt idx="26">
                  <c:v>90</c:v>
                </c:pt>
                <c:pt idx="27">
                  <c:v>15</c:v>
                </c:pt>
                <c:pt idx="28">
                  <c:v>3</c:v>
                </c:pt>
                <c:pt idx="29">
                  <c:v>29</c:v>
                </c:pt>
              </c:numCache>
            </c:numRef>
          </c:val>
          <c:extLst xmlns:c16r2="http://schemas.microsoft.com/office/drawing/2015/06/chart">
            <c:ext xmlns:c16="http://schemas.microsoft.com/office/drawing/2014/chart" uri="{C3380CC4-5D6E-409C-BE32-E72D297353CC}">
              <c16:uniqueId val="{00000002-6C4D-49D7-9797-5AD7CF7514E7}"/>
            </c:ext>
          </c:extLst>
        </c:ser>
        <c:ser>
          <c:idx val="1"/>
          <c:order val="1"/>
          <c:tx>
            <c:v>Semestre B</c:v>
          </c:tx>
          <c:spPr>
            <a:solidFill>
              <a:schemeClr val="accent5"/>
            </a:solidFill>
            <a:ln>
              <a:noFill/>
            </a:ln>
            <a:effectLst/>
            <a:sp3d/>
          </c:spPr>
          <c:invertIfNegative val="0"/>
          <c:dLbls>
            <c:dLbl>
              <c:idx val="15"/>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PregDepartam'!$B$7:$B$36</c:f>
              <c:strCache>
                <c:ptCount val="30"/>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CORDOBA</c:v>
                </c:pt>
                <c:pt idx="14">
                  <c:v>CUNDINAMARCA</c:v>
                </c:pt>
                <c:pt idx="15">
                  <c:v>HUILA</c:v>
                </c:pt>
                <c:pt idx="16">
                  <c:v>LA GUAJIRA</c:v>
                </c:pt>
                <c:pt idx="17">
                  <c:v>MAGDALENA</c:v>
                </c:pt>
                <c:pt idx="18">
                  <c:v>META</c:v>
                </c:pt>
                <c:pt idx="19">
                  <c:v>NARIÑO</c:v>
                </c:pt>
                <c:pt idx="20">
                  <c:v>NORTE DE SANTANDER</c:v>
                </c:pt>
                <c:pt idx="21">
                  <c:v>PUTUMAYO</c:v>
                </c:pt>
                <c:pt idx="22">
                  <c:v>QUINDIO</c:v>
                </c:pt>
                <c:pt idx="23">
                  <c:v>RISARALDA</c:v>
                </c:pt>
                <c:pt idx="24">
                  <c:v>SANTANDER</c:v>
                </c:pt>
                <c:pt idx="25">
                  <c:v>SUCRE</c:v>
                </c:pt>
                <c:pt idx="26">
                  <c:v>TOLIMA</c:v>
                </c:pt>
                <c:pt idx="27">
                  <c:v>VALLE DEL CAUCA</c:v>
                </c:pt>
                <c:pt idx="28">
                  <c:v>VICHADA</c:v>
                </c:pt>
                <c:pt idx="29">
                  <c:v>DESCONICIDO</c:v>
                </c:pt>
              </c:strCache>
            </c:strRef>
          </c:cat>
          <c:val>
            <c:numRef>
              <c:f>'B. MatriculaTotal PregDepartam'!$AI$7:$AI$35</c:f>
              <c:numCache>
                <c:formatCode>General</c:formatCode>
                <c:ptCount val="29"/>
                <c:pt idx="0">
                  <c:v>10</c:v>
                </c:pt>
                <c:pt idx="1">
                  <c:v>7</c:v>
                </c:pt>
                <c:pt idx="2">
                  <c:v>1</c:v>
                </c:pt>
                <c:pt idx="3">
                  <c:v>1</c:v>
                </c:pt>
                <c:pt idx="4">
                  <c:v>41</c:v>
                </c:pt>
                <c:pt idx="5">
                  <c:v>4</c:v>
                </c:pt>
                <c:pt idx="6">
                  <c:v>4</c:v>
                </c:pt>
                <c:pt idx="7">
                  <c:v>3</c:v>
                </c:pt>
                <c:pt idx="8">
                  <c:v>91</c:v>
                </c:pt>
                <c:pt idx="9">
                  <c:v>3</c:v>
                </c:pt>
                <c:pt idx="10">
                  <c:v>27</c:v>
                </c:pt>
                <c:pt idx="11">
                  <c:v>2</c:v>
                </c:pt>
                <c:pt idx="12">
                  <c:v>1</c:v>
                </c:pt>
                <c:pt idx="13">
                  <c:v>1</c:v>
                </c:pt>
                <c:pt idx="14">
                  <c:v>19</c:v>
                </c:pt>
                <c:pt idx="15">
                  <c:v>11033</c:v>
                </c:pt>
                <c:pt idx="16">
                  <c:v>1</c:v>
                </c:pt>
                <c:pt idx="17">
                  <c:v>3</c:v>
                </c:pt>
                <c:pt idx="18">
                  <c:v>5</c:v>
                </c:pt>
                <c:pt idx="19">
                  <c:v>46</c:v>
                </c:pt>
                <c:pt idx="20">
                  <c:v>85</c:v>
                </c:pt>
                <c:pt idx="21">
                  <c:v>6</c:v>
                </c:pt>
                <c:pt idx="22">
                  <c:v>8</c:v>
                </c:pt>
                <c:pt idx="23">
                  <c:v>5</c:v>
                </c:pt>
                <c:pt idx="24">
                  <c:v>1</c:v>
                </c:pt>
                <c:pt idx="25">
                  <c:v>91</c:v>
                </c:pt>
                <c:pt idx="26">
                  <c:v>13</c:v>
                </c:pt>
                <c:pt idx="27">
                  <c:v>2</c:v>
                </c:pt>
                <c:pt idx="28">
                  <c:v>23</c:v>
                </c:pt>
              </c:numCache>
            </c:numRef>
          </c:val>
          <c:extLst xmlns:c16r2="http://schemas.microsoft.com/office/drawing/2015/06/chart">
            <c:ext xmlns:c16="http://schemas.microsoft.com/office/drawing/2014/chart" uri="{C3380CC4-5D6E-409C-BE32-E72D297353CC}">
              <c16:uniqueId val="{00000003-6C4D-49D7-9797-5AD7CF7514E7}"/>
            </c:ext>
          </c:extLst>
        </c:ser>
        <c:dLbls>
          <c:showLegendKey val="0"/>
          <c:showVal val="1"/>
          <c:showCatName val="0"/>
          <c:showSerName val="0"/>
          <c:showPercent val="0"/>
          <c:showBubbleSize val="0"/>
        </c:dLbls>
        <c:gapWidth val="20"/>
        <c:shape val="box"/>
        <c:axId val="129599744"/>
        <c:axId val="129601536"/>
        <c:axId val="0"/>
      </c:bar3DChart>
      <c:catAx>
        <c:axId val="129599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29601536"/>
        <c:crosses val="autoZero"/>
        <c:auto val="1"/>
        <c:lblAlgn val="ctr"/>
        <c:lblOffset val="100"/>
        <c:tickLblSkip val="1"/>
        <c:noMultiLvlLbl val="0"/>
      </c:catAx>
      <c:valAx>
        <c:axId val="129601536"/>
        <c:scaling>
          <c:orientation val="minMax"/>
          <c:max val="11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9599744"/>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038670113524175"/>
          <c:y val="0.17590230908155674"/>
          <c:w val="3.6319934965310018E-2"/>
          <c:h val="6.356573558223159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tx>
            <c:v>Crecimiento</c:v>
          </c:tx>
          <c:spPr>
            <a:solidFill>
              <a:schemeClr val="accent6">
                <a:lumMod val="60000"/>
                <a:lumOff val="40000"/>
              </a:schemeClr>
            </a:solidFill>
            <a:ln>
              <a:noFill/>
            </a:ln>
            <a:effectLst/>
          </c:spPr>
          <c:invertIfNegative val="0"/>
          <c:dLbls>
            <c:dLbl>
              <c:idx val="0"/>
              <c:layout>
                <c:manualLayout>
                  <c:x val="0"/>
                  <c:y val="5.7667103538663174E-2"/>
                </c:manualLayout>
              </c:layout>
              <c:tx>
                <c:rich>
                  <a:bodyPr/>
                  <a:lstStyle/>
                  <a:p>
                    <a:fld id="{4D57E8CF-5802-425C-837F-A8B2CE39745D}" type="CELLRANGE">
                      <a:rPr lang="en-US"/>
                      <a:pPr/>
                      <a:t>[CELLRANGE]</a:t>
                    </a:fld>
                    <a:endParaRPr lang="en-US" baseline="0"/>
                  </a:p>
                  <a:p>
                    <a:fld id="{47B99C69-8751-49EA-942A-1B733A4F3876}"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4-F2EA-4880-97D8-79D885B20C3F}"/>
                </c:ext>
              </c:extLst>
            </c:dLbl>
            <c:dLbl>
              <c:idx val="1"/>
              <c:layout>
                <c:manualLayout>
                  <c:x val="-2.2701474243270784E-3"/>
                  <c:y val="7.8636959370904327E-2"/>
                </c:manualLayout>
              </c:layout>
              <c:tx>
                <c:rich>
                  <a:bodyPr/>
                  <a:lstStyle/>
                  <a:p>
                    <a:fld id="{5447775A-0250-4C27-B6A2-10C35304091A}" type="CELLRANGE">
                      <a:rPr lang="en-US"/>
                      <a:pPr/>
                      <a:t>[CELLRANGE]</a:t>
                    </a:fld>
                    <a:endParaRPr lang="en-US" baseline="0"/>
                  </a:p>
                  <a:p>
                    <a:fld id="{D1B3F4C7-F518-45EF-A3B2-9D657FC2EE21}"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6-F2EA-4880-97D8-79D885B20C3F}"/>
                </c:ext>
              </c:extLst>
            </c:dLbl>
            <c:dLbl>
              <c:idx val="2"/>
              <c:tx>
                <c:rich>
                  <a:bodyPr/>
                  <a:lstStyle/>
                  <a:p>
                    <a:fld id="{8BF28AE7-7892-4CB4-B0D8-740BEFCA578F}" type="CELLRANGE">
                      <a:rPr lang="en-US"/>
                      <a:pPr/>
                      <a:t>[CELLRANGE]</a:t>
                    </a:fld>
                    <a:endParaRPr lang="en-US" baseline="0"/>
                  </a:p>
                  <a:p>
                    <a:fld id="{DFD3E3F7-7F75-4866-9548-F443AF03F943}"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8-F2EA-4880-97D8-79D885B20C3F}"/>
                </c:ext>
              </c:extLst>
            </c:dLbl>
            <c:dLbl>
              <c:idx val="3"/>
              <c:tx>
                <c:rich>
                  <a:bodyPr/>
                  <a:lstStyle/>
                  <a:p>
                    <a:fld id="{12FD4E79-3432-4150-921B-B63AF3C0897E}" type="CELLRANGE">
                      <a:rPr lang="en-US"/>
                      <a:pPr/>
                      <a:t>[CELLRANGE]</a:t>
                    </a:fld>
                    <a:endParaRPr lang="en-US" baseline="0"/>
                  </a:p>
                  <a:p>
                    <a:fld id="{9EFC5551-6760-411B-80BF-6995B767B553}"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A-F2EA-4880-97D8-79D885B20C3F}"/>
                </c:ext>
              </c:extLst>
            </c:dLbl>
            <c:dLbl>
              <c:idx val="4"/>
              <c:tx>
                <c:rich>
                  <a:bodyPr/>
                  <a:lstStyle/>
                  <a:p>
                    <a:fld id="{9B13304C-3D7A-47E7-AC59-7364956CECE7}" type="CELLRANGE">
                      <a:rPr lang="en-US"/>
                      <a:pPr/>
                      <a:t>[CELLRANGE]</a:t>
                    </a:fld>
                    <a:endParaRPr lang="en-US" baseline="0"/>
                  </a:p>
                  <a:p>
                    <a:fld id="{81AA5109-E4E2-435B-9F57-0045667FFBDC}"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C-F2EA-4880-97D8-79D885B20C3F}"/>
                </c:ext>
              </c:extLst>
            </c:dLbl>
            <c:dLbl>
              <c:idx val="5"/>
              <c:tx>
                <c:rich>
                  <a:bodyPr/>
                  <a:lstStyle/>
                  <a:p>
                    <a:fld id="{BFF421FC-99D1-4D08-9BB7-01FE086A0C9D}" type="CELLRANGE">
                      <a:rPr lang="en-US"/>
                      <a:pPr/>
                      <a:t>[CELLRANGE]</a:t>
                    </a:fld>
                    <a:endParaRPr lang="en-US" baseline="0"/>
                  </a:p>
                  <a:p>
                    <a:fld id="{717A0615-9653-4201-BA2C-4DABC024C765}"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E-F2EA-4880-97D8-79D885B20C3F}"/>
                </c:ext>
              </c:extLst>
            </c:dLbl>
            <c:dLbl>
              <c:idx val="6"/>
              <c:tx>
                <c:rich>
                  <a:bodyPr/>
                  <a:lstStyle/>
                  <a:p>
                    <a:fld id="{048F62A0-3042-42FA-AE95-F03F72683FFA}" type="CELLRANGE">
                      <a:rPr lang="en-US"/>
                      <a:pPr/>
                      <a:t>[CELLRANGE]</a:t>
                    </a:fld>
                    <a:endParaRPr lang="en-US" baseline="0"/>
                  </a:p>
                  <a:p>
                    <a:fld id="{DF0676B5-BD79-4D07-9EFE-76E2380B97A1}"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0-F2EA-4880-97D8-79D885B20C3F}"/>
                </c:ext>
              </c:extLst>
            </c:dLbl>
            <c:dLbl>
              <c:idx val="7"/>
              <c:tx>
                <c:rich>
                  <a:bodyPr/>
                  <a:lstStyle/>
                  <a:p>
                    <a:fld id="{22D7C87C-59B3-4120-8025-1FB0AD33759E}" type="CELLRANGE">
                      <a:rPr lang="en-US"/>
                      <a:pPr/>
                      <a:t>[CELLRANGE]</a:t>
                    </a:fld>
                    <a:endParaRPr lang="en-US" baseline="0"/>
                  </a:p>
                  <a:p>
                    <a:fld id="{1ABE3184-FB6C-4B1E-A254-A6F68DA33D96}"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2-F2EA-4880-97D8-79D885B20C3F}"/>
                </c:ext>
              </c:extLst>
            </c:dLbl>
            <c:dLbl>
              <c:idx val="8"/>
              <c:tx>
                <c:rich>
                  <a:bodyPr/>
                  <a:lstStyle/>
                  <a:p>
                    <a:fld id="{53B6C502-6355-4B60-B4DF-43D01CF2AFBC}" type="CELLRANGE">
                      <a:rPr lang="en-US"/>
                      <a:pPr/>
                      <a:t>[CELLRANGE]</a:t>
                    </a:fld>
                    <a:endParaRPr lang="en-US" baseline="0"/>
                  </a:p>
                  <a:p>
                    <a:fld id="{F5CFB6E6-1E62-4AE9-ADAA-BFA52627A440}"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4-F2EA-4880-97D8-79D885B20C3F}"/>
                </c:ext>
              </c:extLst>
            </c:dLbl>
            <c:dLbl>
              <c:idx val="9"/>
              <c:tx>
                <c:rich>
                  <a:bodyPr/>
                  <a:lstStyle/>
                  <a:p>
                    <a:fld id="{24DDB245-92C0-4957-89C6-6BA9C91C6325}" type="CELLRANGE">
                      <a:rPr lang="en-US"/>
                      <a:pPr/>
                      <a:t>[CELLRANGE]</a:t>
                    </a:fld>
                    <a:endParaRPr lang="en-US" baseline="0"/>
                  </a:p>
                  <a:p>
                    <a:fld id="{FA5B2C59-7100-487A-946C-5A7776B03FFB}"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6-F2EA-4880-97D8-79D885B20C3F}"/>
                </c:ext>
              </c:extLst>
            </c:dLbl>
            <c:dLbl>
              <c:idx val="10"/>
              <c:tx>
                <c:rich>
                  <a:bodyPr/>
                  <a:lstStyle/>
                  <a:p>
                    <a:fld id="{4B96B0D7-ACB6-4DBC-B39B-46555716F5F7}" type="CELLRANGE">
                      <a:rPr lang="en-US"/>
                      <a:pPr/>
                      <a:t>[CELLRANGE]</a:t>
                    </a:fld>
                    <a:endParaRPr lang="en-US" baseline="0"/>
                  </a:p>
                  <a:p>
                    <a:fld id="{F3D33018-E8BD-494B-A6B0-EF765F122687}"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8-F2EA-4880-97D8-79D885B20C3F}"/>
                </c:ext>
              </c:extLst>
            </c:dLbl>
            <c:dLbl>
              <c:idx val="11"/>
              <c:tx>
                <c:rich>
                  <a:bodyPr/>
                  <a:lstStyle/>
                  <a:p>
                    <a:fld id="{2697F75E-A838-4102-B2BC-ACB40778944F}" type="CELLRANGE">
                      <a:rPr lang="en-US"/>
                      <a:pPr/>
                      <a:t>[CELLRANGE]</a:t>
                    </a:fld>
                    <a:endParaRPr lang="en-US" baseline="0"/>
                  </a:p>
                  <a:p>
                    <a:fld id="{6A2899A1-6CE6-4CF4-B297-872641963AAD}"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A-F2EA-4880-97D8-79D885B20C3F}"/>
                </c:ext>
              </c:extLst>
            </c:dLbl>
            <c:dLbl>
              <c:idx val="12"/>
              <c:tx>
                <c:rich>
                  <a:bodyPr/>
                  <a:lstStyle/>
                  <a:p>
                    <a:fld id="{F38E7509-1328-488D-9C72-4059AFD59088}" type="CELLRANGE">
                      <a:rPr lang="en-US"/>
                      <a:pPr/>
                      <a:t>[CELLRANGE]</a:t>
                    </a:fld>
                    <a:endParaRPr lang="en-US" baseline="0"/>
                  </a:p>
                  <a:p>
                    <a:fld id="{16D68E5D-5DEB-4286-9324-58859287C235}"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C-F2EA-4880-97D8-79D885B20C3F}"/>
                </c:ext>
              </c:extLst>
            </c:dLbl>
            <c:dLbl>
              <c:idx val="13"/>
              <c:tx>
                <c:rich>
                  <a:bodyPr/>
                  <a:lstStyle/>
                  <a:p>
                    <a:fld id="{8A72E4F8-20FF-486A-81B6-EB154220AD51}" type="CELLRANGE">
                      <a:rPr lang="en-US"/>
                      <a:pPr/>
                      <a:t>[CELLRANGE]</a:t>
                    </a:fld>
                    <a:endParaRPr lang="en-US" baseline="0"/>
                  </a:p>
                  <a:p>
                    <a:fld id="{8E031AF0-87A7-414C-A09F-E6F8A7116B75}"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E-F2EA-4880-97D8-79D885B20C3F}"/>
                </c:ext>
              </c:extLst>
            </c:dLbl>
            <c:dLbl>
              <c:idx val="14"/>
              <c:tx>
                <c:rich>
                  <a:bodyPr/>
                  <a:lstStyle/>
                  <a:p>
                    <a:fld id="{F203F79C-0057-4CBD-84EE-C72FFD809A71}" type="CELLRANGE">
                      <a:rPr lang="en-US"/>
                      <a:pPr/>
                      <a:t>[CELLRANGE]</a:t>
                    </a:fld>
                    <a:endParaRPr lang="en-US" baseline="0"/>
                  </a:p>
                  <a:p>
                    <a:fld id="{8FA9B612-4726-4D33-8C73-B214BD3A2691}"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0-F2EA-4880-97D8-79D885B20C3F}"/>
                </c:ext>
              </c:extLst>
            </c:dLbl>
            <c:dLbl>
              <c:idx val="15"/>
              <c:tx>
                <c:rich>
                  <a:bodyPr/>
                  <a:lstStyle/>
                  <a:p>
                    <a:fld id="{420A8023-0DD3-4162-9C22-50A1347CABC2}" type="CELLRANGE">
                      <a:rPr lang="en-US"/>
                      <a:pPr/>
                      <a:t>[CELLRANGE]</a:t>
                    </a:fld>
                    <a:endParaRPr lang="en-US" baseline="0"/>
                  </a:p>
                  <a:p>
                    <a:fld id="{F8D6928F-E93D-4F85-BE2F-40681F2F7560}"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2-F2EA-4880-97D8-79D885B20C3F}"/>
                </c:ext>
              </c:extLst>
            </c:dLbl>
            <c:dLbl>
              <c:idx val="16"/>
              <c:tx>
                <c:rich>
                  <a:bodyPr/>
                  <a:lstStyle/>
                  <a:p>
                    <a:fld id="{A8F2FD07-D68E-489B-96BA-4C213F030693}" type="CELLRANGE">
                      <a:rPr lang="en-US"/>
                      <a:pPr/>
                      <a:t>[CELLRANGE]</a:t>
                    </a:fld>
                    <a:endParaRPr lang="en-US" baseline="0"/>
                  </a:p>
                  <a:p>
                    <a:fld id="{FD508E1B-6C89-43CB-9CD4-EEC0F1D6ED1B}"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4-F2EA-4880-97D8-79D885B20C3F}"/>
                </c:ext>
              </c:extLst>
            </c:dLbl>
            <c:dLbl>
              <c:idx val="17"/>
              <c:tx>
                <c:rich>
                  <a:bodyPr/>
                  <a:lstStyle/>
                  <a:p>
                    <a:fld id="{00A4479E-6F58-4566-AFD8-3495441D032B}" type="CELLRANGE">
                      <a:rPr lang="en-US"/>
                      <a:pPr/>
                      <a:t>[CELLRANGE]</a:t>
                    </a:fld>
                    <a:endParaRPr lang="en-US" baseline="0"/>
                  </a:p>
                  <a:p>
                    <a:fld id="{016C6328-62B6-47E0-B703-9C10E81169F5}"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6-F2EA-4880-97D8-79D885B20C3F}"/>
                </c:ext>
              </c:extLst>
            </c:dLbl>
            <c:dLbl>
              <c:idx val="18"/>
              <c:tx>
                <c:rich>
                  <a:bodyPr/>
                  <a:lstStyle/>
                  <a:p>
                    <a:fld id="{B4E043DB-45EE-4765-BD11-2D547FEB42F0}" type="CELLRANGE">
                      <a:rPr lang="en-US"/>
                      <a:pPr/>
                      <a:t>[CELLRANGE]</a:t>
                    </a:fld>
                    <a:endParaRPr lang="en-US" baseline="0"/>
                  </a:p>
                  <a:p>
                    <a:fld id="{974449DC-3AC8-43A9-8F3D-0267B77F984C}"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8-F2EA-4880-97D8-79D885B20C3F}"/>
                </c:ext>
              </c:extLst>
            </c:dLbl>
            <c:dLbl>
              <c:idx val="19"/>
              <c:tx>
                <c:rich>
                  <a:bodyPr/>
                  <a:lstStyle/>
                  <a:p>
                    <a:fld id="{024A3084-4F89-4337-8877-0F2CC1C2C927}" type="CELLRANGE">
                      <a:rPr lang="en-US"/>
                      <a:pPr/>
                      <a:t>[CELLRANGE]</a:t>
                    </a:fld>
                    <a:endParaRPr lang="en-US" baseline="0"/>
                  </a:p>
                  <a:p>
                    <a:fld id="{473BF027-74A0-4730-B370-0BA4AB876CF5}"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A-F2EA-4880-97D8-79D885B20C3F}"/>
                </c:ext>
              </c:extLst>
            </c:dLbl>
            <c:dLbl>
              <c:idx val="20"/>
              <c:tx>
                <c:rich>
                  <a:bodyPr/>
                  <a:lstStyle/>
                  <a:p>
                    <a:fld id="{9CB2184F-3D4B-4843-BF48-555E84F5F0A6}" type="CELLRANGE">
                      <a:rPr lang="en-US"/>
                      <a:pPr/>
                      <a:t>[CELLRANGE]</a:t>
                    </a:fld>
                    <a:endParaRPr lang="en-US" baseline="0"/>
                  </a:p>
                  <a:p>
                    <a:fld id="{9946239A-A195-4D5B-BB41-2440DA95D2AD}"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C-F2EA-4880-97D8-79D885B20C3F}"/>
                </c:ext>
              </c:extLst>
            </c:dLbl>
            <c:dLbl>
              <c:idx val="21"/>
              <c:tx>
                <c:rich>
                  <a:bodyPr/>
                  <a:lstStyle/>
                  <a:p>
                    <a:fld id="{C2AA7564-9FEB-4B8E-B9D0-3E6AF9BA8E0C}" type="CELLRANGE">
                      <a:rPr lang="en-US"/>
                      <a:pPr/>
                      <a:t>[CELLRANGE]</a:t>
                    </a:fld>
                    <a:endParaRPr lang="en-US" baseline="0"/>
                  </a:p>
                  <a:p>
                    <a:fld id="{81AE6A5E-7C0D-41CF-99AC-786A00965913}"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F2EA-4880-97D8-79D885B20C3F}"/>
                </c:ext>
              </c:extLst>
            </c:dLbl>
            <c:dLbl>
              <c:idx val="22"/>
              <c:tx>
                <c:rich>
                  <a:bodyPr/>
                  <a:lstStyle/>
                  <a:p>
                    <a:fld id="{6930F63D-C560-460B-86BE-6EF19A186566}" type="CELLRANGE">
                      <a:rPr lang="en-US"/>
                      <a:pPr/>
                      <a:t>[CELLRANGE]</a:t>
                    </a:fld>
                    <a:endParaRPr lang="en-US" baseline="0"/>
                  </a:p>
                  <a:p>
                    <a:fld id="{1D4DEB1C-6E29-45A8-8C92-DC828623761C}"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F-F2EA-4880-97D8-79D885B20C3F}"/>
                </c:ext>
              </c:extLst>
            </c:dLbl>
            <c:dLbl>
              <c:idx val="23"/>
              <c:tx>
                <c:rich>
                  <a:bodyPr/>
                  <a:lstStyle/>
                  <a:p>
                    <a:fld id="{ED8D8F3E-B083-4929-9BA4-71B47C9469AE}" type="CELLRANGE">
                      <a:rPr lang="en-US"/>
                      <a:pPr/>
                      <a:t>[CELLRANGE]</a:t>
                    </a:fld>
                    <a:endParaRPr lang="en-US" baseline="0"/>
                  </a:p>
                  <a:p>
                    <a:fld id="{3C8AB160-FFC5-4D27-A3C3-65E4D891648B}"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1-F2EA-4880-97D8-79D885B20C3F}"/>
                </c:ext>
              </c:extLst>
            </c:dLbl>
            <c:dLbl>
              <c:idx val="24"/>
              <c:tx>
                <c:rich>
                  <a:bodyPr/>
                  <a:lstStyle/>
                  <a:p>
                    <a:endParaRPr lang="en-US"/>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F2EA-4880-97D8-79D885B20C3F}"/>
                </c:ext>
              </c:extLst>
            </c:dLbl>
            <c:dLbl>
              <c:idx val="25"/>
              <c:tx>
                <c:rich>
                  <a:bodyPr/>
                  <a:lstStyle/>
                  <a:p>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D6F-47F0-BEE0-2B68B69B0042}"/>
                </c:ext>
              </c:extLst>
            </c:dLbl>
            <c:dLbl>
              <c:idx val="26"/>
              <c:tx>
                <c:rich>
                  <a:bodyPr/>
                  <a:lstStyle/>
                  <a:p>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D6F-47F0-BEE0-2B68B69B004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numRef>
              <c:f>('Historico MatriculaT Pregrado'!$E$6,'Historico MatriculaT Pregrado'!$G$6,'Historico MatriculaT Pregrado'!$I$6,'Historico MatriculaT Pregrado'!$K$6,'Historico MatriculaT Pregrado'!$M$6,'Historico MatriculaT Pregrado'!$O$6,'Historico MatriculaT Pregrado'!$Q$6,'Historico MatriculaT Pregrado'!$S$6,'Historico MatriculaT Pregrado'!$U$6,'Historico MatriculaT Pregrado'!$W$6,'Historico MatriculaT Pregrado'!$Y$6,'Historico MatriculaT Pregrado'!$AA$6,'Historico MatriculaT Pregrado'!$AC$6,'Historico MatriculaT Pregrado'!$AE$6,'Historico MatriculaT Pregrado'!$AG$6,'Historico MatriculaT Pregrado'!$AI$6,'Historico MatriculaT Pregrado'!$AK$6,'Historico MatriculaT Pregrado'!$AM$6,'Historico MatriculaT Pregrado'!$AO$6,'Historico MatriculaT Pregrado'!$AQ$6,'Historico MatriculaT Pregrado'!$AS$6,'Historico MatriculaT Pregrado'!$AU$6,'Historico MatriculaT Pregrado'!$AW$6,'Historico MatriculaT Pregrado'!$AY$6,'Historico MatriculaT Pregrado'!$BA$6:$BB$6)</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extLst xmlns:c16r2="http://schemas.microsoft.com/office/drawing/2015/06/chart">
                <c:ext xmlns:c15="http://schemas.microsoft.com/office/drawing/2012/chart" uri="{02D57815-91ED-43cb-92C2-25804820EDAC}">
                  <c15:fullRef>
                    <c15:sqref>'Historico MatriculaT Pregrado'!$E$6:$BB$6</c15:sqref>
                  </c15:fullRef>
                </c:ext>
              </c:extLst>
            </c:numRef>
          </c:cat>
          <c:val>
            <c:numRef>
              <c:f>('Historico MatriculaT Pregrado'!$C$70,'Historico MatriculaT Pregrado'!$E$70,'Historico MatriculaT Pregrado'!$G$70,'Historico MatriculaT Pregrado'!$I$70,'Historico MatriculaT Pregrado'!$K$70,'Historico MatriculaT Pregrado'!$M$70,'Historico MatriculaT Pregrado'!$O$70,'Historico MatriculaT Pregrado'!$Q$70,'Historico MatriculaT Pregrado'!$S$70,'Historico MatriculaT Pregrado'!$U$70,'Historico MatriculaT Pregrado'!$W$70,'Historico MatriculaT Pregrado'!$Y$70,'Historico MatriculaT Pregrado'!$AA$70,'Historico MatriculaT Pregrado'!$AC$70,'Historico MatriculaT Pregrado'!$AE$70,'Historico MatriculaT Pregrado'!$AG$70,'Historico MatriculaT Pregrado'!$AI$70,'Historico MatriculaT Pregrado'!$AK$70,'Historico MatriculaT Pregrado'!$AM$70,'Historico MatriculaT Pregrado'!$AO$70,'Historico MatriculaT Pregrado'!$AQ$70,'Historico MatriculaT Pregrado'!$AS$70,'Historico MatriculaT Pregrado'!$AU$70,'Historico MatriculaT Pregrado'!$AW$70,'Historico MatriculaT Pregrado'!$AY$70:$BA$70)</c:f>
              <c:numCache>
                <c:formatCode>General</c:formatCode>
                <c:ptCount val="27"/>
                <c:pt idx="0">
                  <c:v>-46</c:v>
                </c:pt>
                <c:pt idx="1">
                  <c:v>-91</c:v>
                </c:pt>
                <c:pt idx="2">
                  <c:v>461</c:v>
                </c:pt>
                <c:pt idx="3">
                  <c:v>1698</c:v>
                </c:pt>
                <c:pt idx="4">
                  <c:v>1336</c:v>
                </c:pt>
                <c:pt idx="5">
                  <c:v>640</c:v>
                </c:pt>
                <c:pt idx="6">
                  <c:v>6</c:v>
                </c:pt>
                <c:pt idx="7">
                  <c:v>-304</c:v>
                </c:pt>
                <c:pt idx="8">
                  <c:v>-360</c:v>
                </c:pt>
                <c:pt idx="9">
                  <c:v>513</c:v>
                </c:pt>
                <c:pt idx="10">
                  <c:v>879</c:v>
                </c:pt>
                <c:pt idx="11">
                  <c:v>1381</c:v>
                </c:pt>
                <c:pt idx="12">
                  <c:v>859</c:v>
                </c:pt>
                <c:pt idx="13">
                  <c:v>1206</c:v>
                </c:pt>
                <c:pt idx="14">
                  <c:v>401</c:v>
                </c:pt>
                <c:pt idx="15">
                  <c:v>658</c:v>
                </c:pt>
                <c:pt idx="16">
                  <c:v>1151</c:v>
                </c:pt>
                <c:pt idx="17">
                  <c:v>653</c:v>
                </c:pt>
                <c:pt idx="18">
                  <c:v>1157</c:v>
                </c:pt>
                <c:pt idx="19">
                  <c:v>1004</c:v>
                </c:pt>
                <c:pt idx="20">
                  <c:v>277</c:v>
                </c:pt>
                <c:pt idx="21">
                  <c:v>199</c:v>
                </c:pt>
                <c:pt idx="22">
                  <c:v>1888</c:v>
                </c:pt>
                <c:pt idx="23">
                  <c:v>1474</c:v>
                </c:pt>
              </c:numCache>
              <c:extLst xmlns:c16r2="http://schemas.microsoft.com/office/drawing/2015/06/chart">
                <c:ext xmlns:c15="http://schemas.microsoft.com/office/drawing/2012/chart" uri="{02D57815-91ED-43cb-92C2-25804820EDAC}">
                  <c15:fullRef>
                    <c15:sqref>'Historico MatriculaT Pregrado'!$C$70:$BB$70</c15:sqref>
                  </c15:fullRef>
                </c:ext>
              </c:extLst>
            </c:numRef>
          </c:val>
          <c:extLst xmlns:c16r2="http://schemas.microsoft.com/office/drawing/2015/06/chart">
            <c:ext xmlns:c15="http://schemas.microsoft.com/office/drawing/2012/chart" uri="{02D57815-91ED-43cb-92C2-25804820EDAC}">
              <c15:datalabelsRange>
                <c15:f>'Historico MatriculaT Pregrado'!$C$77:$BB$77</c15:f>
                <c15:dlblRangeCache>
                  <c:ptCount val="52"/>
                  <c:pt idx="0">
                    <c:v>24,59%</c:v>
                  </c:pt>
                  <c:pt idx="2">
                    <c:v>29,48%</c:v>
                  </c:pt>
                  <c:pt idx="4">
                    <c:v>78,62%</c:v>
                  </c:pt>
                  <c:pt idx="6">
                    <c:v>54,01%</c:v>
                  </c:pt>
                  <c:pt idx="8">
                    <c:v>-45,37%</c:v>
                  </c:pt>
                  <c:pt idx="10">
                    <c:v>13,07%</c:v>
                  </c:pt>
                  <c:pt idx="12">
                    <c:v>-46,53%</c:v>
                  </c:pt>
                  <c:pt idx="14">
                    <c:v>-110,18%</c:v>
                  </c:pt>
                  <c:pt idx="16">
                    <c:v>-44,87%</c:v>
                  </c:pt>
                  <c:pt idx="18">
                    <c:v>-21,40%</c:v>
                  </c:pt>
                  <c:pt idx="20">
                    <c:v>17,89%</c:v>
                  </c:pt>
                  <c:pt idx="22">
                    <c:v>32,54%</c:v>
                  </c:pt>
                  <c:pt idx="24">
                    <c:v>32,16%</c:v>
                  </c:pt>
                  <c:pt idx="26">
                    <c:v>29,05%</c:v>
                  </c:pt>
                  <c:pt idx="28">
                    <c:v>6,04%</c:v>
                  </c:pt>
                  <c:pt idx="30">
                    <c:v>27,54%</c:v>
                  </c:pt>
                  <c:pt idx="32">
                    <c:v>7,87%</c:v>
                  </c:pt>
                  <c:pt idx="34">
                    <c:v>-18,32%</c:v>
                  </c:pt>
                  <c:pt idx="36">
                    <c:v>-44,01%</c:v>
                  </c:pt>
                  <c:pt idx="38">
                    <c:v>-15,05%</c:v>
                  </c:pt>
                  <c:pt idx="40">
                    <c:v>6,89%</c:v>
                  </c:pt>
                  <c:pt idx="42">
                    <c:v>14,17%</c:v>
                  </c:pt>
                  <c:pt idx="44">
                    <c:v>26,90%</c:v>
                  </c:pt>
                  <c:pt idx="46">
                    <c:v>18,57%</c:v>
                  </c:pt>
                </c15:dlblRangeCache>
              </c15:datalabelsRange>
            </c:ext>
            <c:ext xmlns:c16="http://schemas.microsoft.com/office/drawing/2014/chart" uri="{C3380CC4-5D6E-409C-BE32-E72D297353CC}">
              <c16:uniqueId val="{00000002-F2EA-4880-97D8-79D885B20C3F}"/>
            </c:ext>
          </c:extLst>
        </c:ser>
        <c:dLbls>
          <c:showLegendKey val="0"/>
          <c:showVal val="1"/>
          <c:showCatName val="0"/>
          <c:showSerName val="0"/>
          <c:showPercent val="0"/>
          <c:showBubbleSize val="0"/>
        </c:dLbls>
        <c:gapWidth val="20"/>
        <c:axId val="132298624"/>
        <c:axId val="132300160"/>
      </c:barChart>
      <c:lineChart>
        <c:grouping val="standard"/>
        <c:varyColors val="0"/>
        <c:ser>
          <c:idx val="1"/>
          <c:order val="1"/>
          <c:tx>
            <c:v> </c:v>
          </c:tx>
          <c:spPr>
            <a:ln w="38100" cap="rnd">
              <a:solidFill>
                <a:schemeClr val="accent5"/>
              </a:solidFill>
              <a:round/>
            </a:ln>
            <a:effectLst/>
          </c:spPr>
          <c:marker>
            <c:symbol val="none"/>
          </c:marker>
          <c:cat>
            <c:numRef>
              <c:f>('Historico MatriculaT Pregrado'!$E$6,'Historico MatriculaT Pregrado'!$G$6,'Historico MatriculaT Pregrado'!$I$6,'Historico MatriculaT Pregrado'!$K$6,'Historico MatriculaT Pregrado'!$M$6,'Historico MatriculaT Pregrado'!$O$6,'Historico MatriculaT Pregrado'!$Q$6,'Historico MatriculaT Pregrado'!$S$6,'Historico MatriculaT Pregrado'!$U$6,'Historico MatriculaT Pregrado'!$W$6,'Historico MatriculaT Pregrado'!$Y$6,'Historico MatriculaT Pregrado'!$AA$6,'Historico MatriculaT Pregrado'!$AC$6,'Historico MatriculaT Pregrado'!$AE$6,'Historico MatriculaT Pregrado'!$AG$6,'Historico MatriculaT Pregrado'!$AI$6,'Historico MatriculaT Pregrado'!$AK$6,'Historico MatriculaT Pregrado'!$AM$6,'Historico MatriculaT Pregrado'!$AO$6,'Historico MatriculaT Pregrado'!$AQ$6,'Historico MatriculaT Pregrado'!$AS$6,'Historico MatriculaT Pregrado'!$AU$6,'Historico MatriculaT Pregrado'!$AW$6,'Historico MatriculaT Pregrado'!$AY$6,'Historico MatriculaT Pregrado'!$BA$6:$BB$6)</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extLst xmlns:c16r2="http://schemas.microsoft.com/office/drawing/2015/06/chart">
                <c:ext xmlns:c15="http://schemas.microsoft.com/office/drawing/2012/chart" uri="{02D57815-91ED-43cb-92C2-25804820EDAC}">
                  <c15:fullRef>
                    <c15:sqref>'Historico MatriculaT Pregrado'!$E$6:$BB$6</c15:sqref>
                  </c15:fullRef>
                </c:ext>
              </c:extLst>
            </c:numRef>
          </c:cat>
          <c:val>
            <c:numRef>
              <c:f>('Historico MatriculaT Pregrado'!$C$70,'Historico MatriculaT Pregrado'!$E$70,'Historico MatriculaT Pregrado'!$G$70,'Historico MatriculaT Pregrado'!$I$70,'Historico MatriculaT Pregrado'!$K$70,'Historico MatriculaT Pregrado'!$M$70,'Historico MatriculaT Pregrado'!$O$70,'Historico MatriculaT Pregrado'!$Q$70,'Historico MatriculaT Pregrado'!$S$70,'Historico MatriculaT Pregrado'!$U$70,'Historico MatriculaT Pregrado'!$W$70,'Historico MatriculaT Pregrado'!$Y$70,'Historico MatriculaT Pregrado'!$AA$70,'Historico MatriculaT Pregrado'!$AC$70,'Historico MatriculaT Pregrado'!$AE$70,'Historico MatriculaT Pregrado'!$AG$70,'Historico MatriculaT Pregrado'!$AI$70,'Historico MatriculaT Pregrado'!$AK$70,'Historico MatriculaT Pregrado'!$AM$70,'Historico MatriculaT Pregrado'!$AO$70,'Historico MatriculaT Pregrado'!$AQ$70,'Historico MatriculaT Pregrado'!$AS$70,'Historico MatriculaT Pregrado'!$AU$70,'Historico MatriculaT Pregrado'!$AW$70,'Historico MatriculaT Pregrado'!$AY$70:$BA$70)</c:f>
              <c:numCache>
                <c:formatCode>General</c:formatCode>
                <c:ptCount val="27"/>
                <c:pt idx="0">
                  <c:v>-46</c:v>
                </c:pt>
                <c:pt idx="1">
                  <c:v>-91</c:v>
                </c:pt>
                <c:pt idx="2">
                  <c:v>461</c:v>
                </c:pt>
                <c:pt idx="3">
                  <c:v>1698</c:v>
                </c:pt>
                <c:pt idx="4">
                  <c:v>1336</c:v>
                </c:pt>
                <c:pt idx="5">
                  <c:v>640</c:v>
                </c:pt>
                <c:pt idx="6">
                  <c:v>6</c:v>
                </c:pt>
                <c:pt idx="7">
                  <c:v>-304</c:v>
                </c:pt>
                <c:pt idx="8">
                  <c:v>-360</c:v>
                </c:pt>
                <c:pt idx="9">
                  <c:v>513</c:v>
                </c:pt>
                <c:pt idx="10">
                  <c:v>879</c:v>
                </c:pt>
                <c:pt idx="11">
                  <c:v>1381</c:v>
                </c:pt>
                <c:pt idx="12">
                  <c:v>859</c:v>
                </c:pt>
                <c:pt idx="13">
                  <c:v>1206</c:v>
                </c:pt>
                <c:pt idx="14">
                  <c:v>401</c:v>
                </c:pt>
                <c:pt idx="15">
                  <c:v>658</c:v>
                </c:pt>
                <c:pt idx="16">
                  <c:v>1151</c:v>
                </c:pt>
                <c:pt idx="17">
                  <c:v>653</c:v>
                </c:pt>
                <c:pt idx="18">
                  <c:v>1157</c:v>
                </c:pt>
                <c:pt idx="19">
                  <c:v>1004</c:v>
                </c:pt>
                <c:pt idx="20">
                  <c:v>277</c:v>
                </c:pt>
                <c:pt idx="21">
                  <c:v>199</c:v>
                </c:pt>
                <c:pt idx="22">
                  <c:v>1888</c:v>
                </c:pt>
                <c:pt idx="23">
                  <c:v>1474</c:v>
                </c:pt>
              </c:numCache>
              <c:extLst xmlns:c16r2="http://schemas.microsoft.com/office/drawing/2015/06/chart">
                <c:ext xmlns:c15="http://schemas.microsoft.com/office/drawing/2012/chart" uri="{02D57815-91ED-43cb-92C2-25804820EDAC}">
                  <c15:fullRef>
                    <c15:sqref>'Historico MatriculaT Pregrado'!$C$70:$BB$70</c15:sqref>
                  </c15:fullRef>
                </c:ext>
              </c:extLst>
            </c:numRef>
          </c:val>
          <c:smooth val="0"/>
          <c:extLst xmlns:c16r2="http://schemas.microsoft.com/office/drawing/2015/06/chart">
            <c:ext xmlns:c16="http://schemas.microsoft.com/office/drawing/2014/chart" uri="{C3380CC4-5D6E-409C-BE32-E72D297353CC}">
              <c16:uniqueId val="{00000035-F2EA-4880-97D8-79D885B20C3F}"/>
            </c:ext>
          </c:extLst>
        </c:ser>
        <c:dLbls>
          <c:showLegendKey val="0"/>
          <c:showVal val="0"/>
          <c:showCatName val="0"/>
          <c:showSerName val="0"/>
          <c:showPercent val="0"/>
          <c:showBubbleSize val="0"/>
        </c:dLbls>
        <c:marker val="1"/>
        <c:smooth val="0"/>
        <c:axId val="132298624"/>
        <c:axId val="132300160"/>
      </c:lineChart>
      <c:catAx>
        <c:axId val="132298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2300160"/>
        <c:crosses val="autoZero"/>
        <c:auto val="1"/>
        <c:lblAlgn val="ctr"/>
        <c:lblOffset val="100"/>
        <c:noMultiLvlLbl val="0"/>
      </c:catAx>
      <c:valAx>
        <c:axId val="1323001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298624"/>
        <c:crosses val="autoZero"/>
        <c:crossBetween val="between"/>
        <c:majorUnit val="300"/>
      </c:valAx>
      <c:spPr>
        <a:noFill/>
        <a:ln>
          <a:noFill/>
        </a:ln>
        <a:effectLst/>
      </c:spPr>
    </c:plotArea>
    <c:legend>
      <c:legendPos val="r"/>
      <c:layout>
        <c:manualLayout>
          <c:xMode val="edge"/>
          <c:yMode val="edge"/>
          <c:x val="0.11038670113524175"/>
          <c:y val="0.17590230908155674"/>
          <c:w val="6.1739262889751165E-2"/>
          <c:h val="6.422523215479530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spPr>
            <a:solidFill>
              <a:schemeClr val="accent6"/>
            </a:solidFill>
            <a:ln w="25400">
              <a:noFill/>
            </a:ln>
            <a:effectLst/>
          </c:spPr>
          <c:invertIfNegative val="0"/>
          <c:dLbls>
            <c:dLbl>
              <c:idx val="0"/>
              <c:tx>
                <c:rich>
                  <a:bodyPr/>
                  <a:lstStyle/>
                  <a:p>
                    <a:fld id="{EC506F91-A9B9-494D-96D6-7DF376F0995F}" type="CELLRANGE">
                      <a:rPr lang="en-US"/>
                      <a:pPr/>
                      <a:t>[CELLRANGE]</a:t>
                    </a:fld>
                    <a:endParaRPr lang="en-US" baseline="0"/>
                  </a:p>
                  <a:p>
                    <a:fld id="{BE6B924B-251A-4069-A371-241178DDDED7}"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1E-3E98-4F56-8485-36587FE475CB}"/>
                </c:ext>
              </c:extLst>
            </c:dLbl>
            <c:dLbl>
              <c:idx val="1"/>
              <c:tx>
                <c:rich>
                  <a:bodyPr/>
                  <a:lstStyle/>
                  <a:p>
                    <a:fld id="{EF9F253A-1629-4AAC-8690-1300DC89C76E}" type="CELLRANGE">
                      <a:rPr lang="en-US"/>
                      <a:pPr/>
                      <a:t>[CELLRANGE]</a:t>
                    </a:fld>
                    <a:endParaRPr lang="en-US" baseline="0"/>
                  </a:p>
                  <a:p>
                    <a:fld id="{B486C002-4CD0-4118-9175-9F3CB3CD4474}"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0-3E98-4F56-8485-36587FE475CB}"/>
                </c:ext>
              </c:extLst>
            </c:dLbl>
            <c:dLbl>
              <c:idx val="2"/>
              <c:tx>
                <c:rich>
                  <a:bodyPr/>
                  <a:lstStyle/>
                  <a:p>
                    <a:fld id="{E153B6F6-CB08-4F80-BADC-BAE14D676479}" type="CELLRANGE">
                      <a:rPr lang="en-US"/>
                      <a:pPr/>
                      <a:t>[CELLRANGE]</a:t>
                    </a:fld>
                    <a:endParaRPr lang="en-US" baseline="0"/>
                  </a:p>
                  <a:p>
                    <a:fld id="{BF39C1A3-9A28-4678-932D-0D5852711643}"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2-3E98-4F56-8485-36587FE475CB}"/>
                </c:ext>
              </c:extLst>
            </c:dLbl>
            <c:dLbl>
              <c:idx val="3"/>
              <c:tx>
                <c:rich>
                  <a:bodyPr/>
                  <a:lstStyle/>
                  <a:p>
                    <a:fld id="{5B1AF0CF-D56E-468A-9B73-561276FDDA08}" type="CELLRANGE">
                      <a:rPr lang="en-US"/>
                      <a:pPr/>
                      <a:t>[CELLRANGE]</a:t>
                    </a:fld>
                    <a:endParaRPr lang="en-US" baseline="0"/>
                  </a:p>
                  <a:p>
                    <a:fld id="{BCDC6E2D-38AC-43CD-984F-8A5AA22A45BB}"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4-3E98-4F56-8485-36587FE475CB}"/>
                </c:ext>
              </c:extLst>
            </c:dLbl>
            <c:dLbl>
              <c:idx val="4"/>
              <c:tx>
                <c:rich>
                  <a:bodyPr/>
                  <a:lstStyle/>
                  <a:p>
                    <a:fld id="{C22433CE-8DA8-4D04-8A94-2E341345A0A9}" type="CELLRANGE">
                      <a:rPr lang="en-US"/>
                      <a:pPr/>
                      <a:t>[CELLRANGE]</a:t>
                    </a:fld>
                    <a:endParaRPr lang="en-US" baseline="0"/>
                  </a:p>
                  <a:p>
                    <a:fld id="{2DE3E744-335E-42C5-B9B2-66AA0A963258}"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6-3E98-4F56-8485-36587FE475CB}"/>
                </c:ext>
              </c:extLst>
            </c:dLbl>
            <c:dLbl>
              <c:idx val="5"/>
              <c:tx>
                <c:rich>
                  <a:bodyPr/>
                  <a:lstStyle/>
                  <a:p>
                    <a:fld id="{C6D6FA3C-18DB-4183-8DFD-94EAE2D82919}" type="CELLRANGE">
                      <a:rPr lang="en-US"/>
                      <a:pPr/>
                      <a:t>[CELLRANGE]</a:t>
                    </a:fld>
                    <a:endParaRPr lang="en-US" baseline="0"/>
                  </a:p>
                  <a:p>
                    <a:fld id="{67882755-33F8-4BAD-B92F-0C4732B4F478}"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8-3E98-4F56-8485-36587FE475CB}"/>
                </c:ext>
              </c:extLst>
            </c:dLbl>
            <c:dLbl>
              <c:idx val="6"/>
              <c:tx>
                <c:rich>
                  <a:bodyPr/>
                  <a:lstStyle/>
                  <a:p>
                    <a:fld id="{8A6B7D6F-6E39-4063-9F6B-6421E66D0B9E}" type="CELLRANGE">
                      <a:rPr lang="en-US"/>
                      <a:pPr/>
                      <a:t>[CELLRANGE]</a:t>
                    </a:fld>
                    <a:endParaRPr lang="en-US" baseline="0"/>
                  </a:p>
                  <a:p>
                    <a:fld id="{83D72547-9A21-4225-9649-7E6D704B6035}"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A-3E98-4F56-8485-36587FE475CB}"/>
                </c:ext>
              </c:extLst>
            </c:dLbl>
            <c:dLbl>
              <c:idx val="7"/>
              <c:tx>
                <c:rich>
                  <a:bodyPr/>
                  <a:lstStyle/>
                  <a:p>
                    <a:fld id="{224B4418-EAC2-437D-920C-C34F116F4D5C}" type="CELLRANGE">
                      <a:rPr lang="en-US"/>
                      <a:pPr/>
                      <a:t>[CELLRANGE]</a:t>
                    </a:fld>
                    <a:endParaRPr lang="en-US" baseline="0"/>
                  </a:p>
                  <a:p>
                    <a:fld id="{E8CB2E80-28DB-410A-BF31-76CA486B77FF}"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C-3E98-4F56-8485-36587FE475CB}"/>
                </c:ext>
              </c:extLst>
            </c:dLbl>
            <c:dLbl>
              <c:idx val="8"/>
              <c:tx>
                <c:rich>
                  <a:bodyPr/>
                  <a:lstStyle/>
                  <a:p>
                    <a:fld id="{B5ADD145-6241-46FE-9AC6-FCD69EEB0D33}" type="CELLRANGE">
                      <a:rPr lang="en-US"/>
                      <a:pPr/>
                      <a:t>[CELLRANGE]</a:t>
                    </a:fld>
                    <a:endParaRPr lang="en-US" baseline="0"/>
                  </a:p>
                  <a:p>
                    <a:fld id="{D9CFD7A3-9FB2-4EA7-A5D7-4390A89FDC27}"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2E-3E98-4F56-8485-36587FE475CB}"/>
                </c:ext>
              </c:extLst>
            </c:dLbl>
            <c:dLbl>
              <c:idx val="9"/>
              <c:layout>
                <c:manualLayout>
                  <c:x val="0"/>
                  <c:y val="-2.298671017294876E-2"/>
                </c:manualLayout>
              </c:layout>
              <c:tx>
                <c:rich>
                  <a:bodyPr/>
                  <a:lstStyle/>
                  <a:p>
                    <a:fld id="{C6C2D968-F991-4DFE-8DD9-3806FE8627D7}" type="CELLRANGE">
                      <a:rPr lang="en-US"/>
                      <a:pPr/>
                      <a:t>[CELLRANGE]</a:t>
                    </a:fld>
                    <a:endParaRPr lang="en-US" baseline="0"/>
                  </a:p>
                  <a:p>
                    <a:fld id="{AEBA5BCD-F1D8-4BE5-9457-D8B970D6984D}"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0-3E98-4F56-8485-36587FE475CB}"/>
                </c:ext>
              </c:extLst>
            </c:dLbl>
            <c:dLbl>
              <c:idx val="10"/>
              <c:tx>
                <c:rich>
                  <a:bodyPr/>
                  <a:lstStyle/>
                  <a:p>
                    <a:fld id="{8CCF30E4-C53C-421E-9B85-2A580BEDEA83}" type="CELLRANGE">
                      <a:rPr lang="en-US"/>
                      <a:pPr/>
                      <a:t>[CELLRANGE]</a:t>
                    </a:fld>
                    <a:endParaRPr lang="en-US" baseline="0"/>
                  </a:p>
                  <a:p>
                    <a:fld id="{8DBB3FE5-5332-4144-B393-532E865EC6A4}"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2-3E98-4F56-8485-36587FE475CB}"/>
                </c:ext>
              </c:extLst>
            </c:dLbl>
            <c:dLbl>
              <c:idx val="11"/>
              <c:tx>
                <c:rich>
                  <a:bodyPr/>
                  <a:lstStyle/>
                  <a:p>
                    <a:fld id="{45C45555-A08C-46AC-AC7B-AA3E09DEC7D2}" type="CELLRANGE">
                      <a:rPr lang="en-US"/>
                      <a:pPr/>
                      <a:t>[CELLRANGE]</a:t>
                    </a:fld>
                    <a:endParaRPr lang="en-US" baseline="0"/>
                  </a:p>
                  <a:p>
                    <a:fld id="{C9161EB8-C8A0-4E0C-943B-81F8841A7D48}"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4-3E98-4F56-8485-36587FE475CB}"/>
                </c:ext>
              </c:extLst>
            </c:dLbl>
            <c:dLbl>
              <c:idx val="12"/>
              <c:tx>
                <c:rich>
                  <a:bodyPr/>
                  <a:lstStyle/>
                  <a:p>
                    <a:fld id="{220C7293-E275-4421-B218-F481E1B3BA78}" type="CELLRANGE">
                      <a:rPr lang="en-US"/>
                      <a:pPr/>
                      <a:t>[CELLRANGE]</a:t>
                    </a:fld>
                    <a:endParaRPr lang="en-US" baseline="0"/>
                  </a:p>
                  <a:p>
                    <a:fld id="{095D21CB-3E2B-4C97-B711-CE5AF92D50A9}"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6-3E98-4F56-8485-36587FE475CB}"/>
                </c:ext>
              </c:extLst>
            </c:dLbl>
            <c:dLbl>
              <c:idx val="13"/>
              <c:tx>
                <c:rich>
                  <a:bodyPr/>
                  <a:lstStyle/>
                  <a:p>
                    <a:fld id="{01D28947-EB5F-476E-9C07-C32162BF967C}" type="CELLRANGE">
                      <a:rPr lang="en-US"/>
                      <a:pPr/>
                      <a:t>[CELLRANGE]</a:t>
                    </a:fld>
                    <a:endParaRPr lang="en-US" baseline="0"/>
                  </a:p>
                  <a:p>
                    <a:fld id="{7BB53A23-F5A5-4AC5-BB5A-B43F59267B42}"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8-3E98-4F56-8485-36587FE475CB}"/>
                </c:ext>
              </c:extLst>
            </c:dLbl>
            <c:dLbl>
              <c:idx val="14"/>
              <c:tx>
                <c:rich>
                  <a:bodyPr/>
                  <a:lstStyle/>
                  <a:p>
                    <a:fld id="{A91D30CD-C019-4544-9B71-E47714A8651B}" type="CELLRANGE">
                      <a:rPr lang="en-US"/>
                      <a:pPr/>
                      <a:t>[CELLRANGE]</a:t>
                    </a:fld>
                    <a:endParaRPr lang="en-US" baseline="0"/>
                  </a:p>
                  <a:p>
                    <a:fld id="{404AA41B-EFA1-4FF8-811D-D943FD358ACA}"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A-3E98-4F56-8485-36587FE475CB}"/>
                </c:ext>
              </c:extLst>
            </c:dLbl>
            <c:dLbl>
              <c:idx val="15"/>
              <c:tx>
                <c:rich>
                  <a:bodyPr/>
                  <a:lstStyle/>
                  <a:p>
                    <a:fld id="{A10432DF-0555-4339-95A4-CCD4B3CDACC2}" type="CELLRANGE">
                      <a:rPr lang="en-US"/>
                      <a:pPr/>
                      <a:t>[CELLRANGE]</a:t>
                    </a:fld>
                    <a:endParaRPr lang="en-US" baseline="0"/>
                  </a:p>
                  <a:p>
                    <a:fld id="{BBF92119-E61C-47D1-B070-05B33E41F693}"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C-3E98-4F56-8485-36587FE475CB}"/>
                </c:ext>
              </c:extLst>
            </c:dLbl>
            <c:dLbl>
              <c:idx val="16"/>
              <c:tx>
                <c:rich>
                  <a:bodyPr/>
                  <a:lstStyle/>
                  <a:p>
                    <a:fld id="{5E7B6553-4495-4CF5-89C0-E786ADC49317}" type="CELLRANGE">
                      <a:rPr lang="en-US"/>
                      <a:pPr/>
                      <a:t>[CELLRANGE]</a:t>
                    </a:fld>
                    <a:endParaRPr lang="en-US" baseline="0"/>
                  </a:p>
                  <a:p>
                    <a:fld id="{75FDC46F-3DE8-481F-8D2A-7785FC6CE2D8}"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3E-3E98-4F56-8485-36587FE475CB}"/>
                </c:ext>
              </c:extLst>
            </c:dLbl>
            <c:dLbl>
              <c:idx val="17"/>
              <c:tx>
                <c:rich>
                  <a:bodyPr/>
                  <a:lstStyle/>
                  <a:p>
                    <a:fld id="{95C9C6CB-CA55-45FE-98E4-01AABFD698DF}" type="CELLRANGE">
                      <a:rPr lang="en-US"/>
                      <a:pPr/>
                      <a:t>[CELLRANGE]</a:t>
                    </a:fld>
                    <a:endParaRPr lang="en-US" baseline="0"/>
                  </a:p>
                  <a:p>
                    <a:fld id="{F3788875-BB05-4687-8BD8-7BB6BC4C133A}"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0-3E98-4F56-8485-36587FE475CB}"/>
                </c:ext>
              </c:extLst>
            </c:dLbl>
            <c:dLbl>
              <c:idx val="18"/>
              <c:tx>
                <c:rich>
                  <a:bodyPr/>
                  <a:lstStyle/>
                  <a:p>
                    <a:fld id="{9EE6E624-EF8E-41FC-B5AC-07C88FD46009}" type="CELLRANGE">
                      <a:rPr lang="en-US"/>
                      <a:pPr/>
                      <a:t>[CELLRANGE]</a:t>
                    </a:fld>
                    <a:endParaRPr lang="en-US" baseline="0"/>
                  </a:p>
                  <a:p>
                    <a:fld id="{B6F8D741-1B3F-4432-8AC3-FADE198BCA90}"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2-3E98-4F56-8485-36587FE475CB}"/>
                </c:ext>
              </c:extLst>
            </c:dLbl>
            <c:dLbl>
              <c:idx val="19"/>
              <c:tx>
                <c:rich>
                  <a:bodyPr/>
                  <a:lstStyle/>
                  <a:p>
                    <a:fld id="{7F701552-C070-44F4-8AF6-71D2FA0B54E1}" type="CELLRANGE">
                      <a:rPr lang="en-US"/>
                      <a:pPr/>
                      <a:t>[CELLRANGE]</a:t>
                    </a:fld>
                    <a:endParaRPr lang="en-US" baseline="0"/>
                  </a:p>
                  <a:p>
                    <a:fld id="{92A240BC-67E4-409A-B65D-69F8859ACAEC}"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4-3E98-4F56-8485-36587FE475CB}"/>
                </c:ext>
              </c:extLst>
            </c:dLbl>
            <c:dLbl>
              <c:idx val="20"/>
              <c:tx>
                <c:rich>
                  <a:bodyPr/>
                  <a:lstStyle/>
                  <a:p>
                    <a:fld id="{A7751BF6-98FA-473F-B7BF-542B36630FE7}" type="CELLRANGE">
                      <a:rPr lang="en-US"/>
                      <a:pPr/>
                      <a:t>[CELLRANGE]</a:t>
                    </a:fld>
                    <a:endParaRPr lang="en-US" baseline="0"/>
                  </a:p>
                  <a:p>
                    <a:fld id="{882EB266-C91B-4573-8481-AB23F854C743}"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6-3E98-4F56-8485-36587FE475CB}"/>
                </c:ext>
              </c:extLst>
            </c:dLbl>
            <c:dLbl>
              <c:idx val="21"/>
              <c:tx>
                <c:rich>
                  <a:bodyPr/>
                  <a:lstStyle/>
                  <a:p>
                    <a:fld id="{E45962C7-D013-42AC-B688-C93E1B54635A}" type="CELLRANGE">
                      <a:rPr lang="en-US"/>
                      <a:pPr/>
                      <a:t>[CELLRANGE]</a:t>
                    </a:fld>
                    <a:endParaRPr lang="en-US" baseline="0"/>
                  </a:p>
                  <a:p>
                    <a:fld id="{6E8921A5-F92D-4085-9C21-56C8DC01117F}"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8-3E98-4F56-8485-36587FE475CB}"/>
                </c:ext>
              </c:extLst>
            </c:dLbl>
            <c:dLbl>
              <c:idx val="22"/>
              <c:tx>
                <c:rich>
                  <a:bodyPr/>
                  <a:lstStyle/>
                  <a:p>
                    <a:fld id="{581BA20A-9039-46DE-8F21-C6BCE7AD9D99}" type="CELLRANGE">
                      <a:rPr lang="en-US"/>
                      <a:pPr/>
                      <a:t>[CELLRANGE]</a:t>
                    </a:fld>
                    <a:endParaRPr lang="en-US" baseline="0"/>
                  </a:p>
                  <a:p>
                    <a:fld id="{4079F22B-9484-46E7-A9B3-AADCE3188172}"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A-3E98-4F56-8485-36587FE475CB}"/>
                </c:ext>
              </c:extLst>
            </c:dLbl>
            <c:dLbl>
              <c:idx val="23"/>
              <c:tx>
                <c:rich>
                  <a:bodyPr/>
                  <a:lstStyle/>
                  <a:p>
                    <a:fld id="{9E1FBADD-2EB6-4B4B-8034-A7DF6511549A}" type="CELLRANGE">
                      <a:rPr lang="en-US"/>
                      <a:pPr/>
                      <a:t>[CELLRANGE]</a:t>
                    </a:fld>
                    <a:endParaRPr lang="en-US" baseline="0"/>
                  </a:p>
                  <a:p>
                    <a:fld id="{3F4E8137-39DC-412E-AA0E-133E6164166D}" type="VALUE">
                      <a:rPr lang="en-US"/>
                      <a:pPr/>
                      <a:t>[VALOR]</a:t>
                    </a:fld>
                    <a:endParaRPr lang="es-CO"/>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4C-3E98-4F56-8485-36587FE475CB}"/>
                </c:ext>
              </c:extLst>
            </c:dLbl>
            <c:dLbl>
              <c:idx val="24"/>
              <c:tx>
                <c:rich>
                  <a:bodyPr/>
                  <a:lstStyle/>
                  <a:p>
                    <a:endParaRPr lang="en-US"/>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3E98-4F56-8485-36587FE475CB}"/>
                </c:ext>
              </c:extLst>
            </c:dLbl>
            <c:dLbl>
              <c:idx val="25"/>
              <c:tx>
                <c:rich>
                  <a:bodyPr/>
                  <a:lstStyle/>
                  <a:p>
                    <a:endParaRPr lang="en-US"/>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4EE-4574-8D03-89A230425BB6}"/>
                </c:ext>
              </c:extLst>
            </c:dLbl>
            <c:dLbl>
              <c:idx val="26"/>
              <c:tx>
                <c:rich>
                  <a:bodyPr/>
                  <a:lstStyle/>
                  <a:p>
                    <a:fld id="{BA748560-3C23-4775-AC71-3567C48010C2}" type="CELLRANGE">
                      <a:rPr lang="es-CO"/>
                      <a:pPr/>
                      <a:t>[CELLRANGE]</a:t>
                    </a:fld>
                    <a:r>
                      <a:rPr lang="es-CO" baseline="0"/>
                      <a:t>
</a:t>
                    </a:r>
                    <a:fld id="{D19EA15F-7A0E-41F8-8966-513CB1AD3239}" type="VALUE">
                      <a:rPr lang="es-CO" baseline="0"/>
                      <a:pPr/>
                      <a:t>[VALOR]</a:t>
                    </a:fld>
                    <a:endParaRPr lang="es-CO" baseline="0"/>
                  </a:p>
                </c:rich>
              </c:tx>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4EE-4574-8D03-89A230425B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numRef>
              <c:f>('Historico MatriculaT Postgrado'!$E$6,'Historico MatriculaT Postgrado'!$G$6,'Historico MatriculaT Postgrado'!$I$6,'Historico MatriculaT Postgrado'!$K$6,'Historico MatriculaT Postgrado'!$M$6,'Historico MatriculaT Postgrado'!$O$6,'Historico MatriculaT Postgrado'!$Q$6,'Historico MatriculaT Postgrado'!$S$6,'Historico MatriculaT Postgrado'!$U$6,'Historico MatriculaT Postgrado'!$W$6,'Historico MatriculaT Postgrado'!$Y$6,'Historico MatriculaT Postgrado'!$AA$6,'Historico MatriculaT Postgrado'!$AC$6,'Historico MatriculaT Postgrado'!$AE$6,'Historico MatriculaT Postgrado'!$AG$6,'Historico MatriculaT Postgrado'!$AI$6,'Historico MatriculaT Postgrado'!$AK$6,'Historico MatriculaT Postgrado'!$AM$6,'Historico MatriculaT Postgrado'!$AO$6,'Historico MatriculaT Postgrado'!$AQ$6,'Historico MatriculaT Postgrado'!$AS$6,'Historico MatriculaT Postgrado'!$AU$6,'Historico MatriculaT Postgrado'!$AW$6,'Historico MatriculaT Postgrado'!$AY$6,'Historico MatriculaT Postgrado'!$BA$6:$BB$6)</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extLst xmlns:c16r2="http://schemas.microsoft.com/office/drawing/2015/06/chart">
                <c:ext xmlns:c15="http://schemas.microsoft.com/office/drawing/2012/chart" uri="{02D57815-91ED-43cb-92C2-25804820EDAC}">
                  <c15:fullRef>
                    <c15:sqref>'Historico MatriculaT Postgrado'!$E$6:$BB$6</c15:sqref>
                  </c15:fullRef>
                </c:ext>
              </c:extLst>
            </c:numRef>
          </c:cat>
          <c:val>
            <c:numRef>
              <c:f>('Historico MatriculaT Postgrado'!$C$96,'Historico MatriculaT Postgrado'!$E$96,'Historico MatriculaT Postgrado'!$G$96,'Historico MatriculaT Postgrado'!$I$96,'Historico MatriculaT Postgrado'!$K$96,'Historico MatriculaT Postgrado'!$M$96,'Historico MatriculaT Postgrado'!$O$96,'Historico MatriculaT Postgrado'!$Q$96,'Historico MatriculaT Postgrado'!$S$96,'Historico MatriculaT Postgrado'!$U$96,'Historico MatriculaT Postgrado'!$W$96,'Historico MatriculaT Postgrado'!$Y$96,'Historico MatriculaT Postgrado'!$AA$96,'Historico MatriculaT Postgrado'!$AC$96,'Historico MatriculaT Postgrado'!$AE$96,'Historico MatriculaT Postgrado'!$AG$96,'Historico MatriculaT Postgrado'!$AI$96,'Historico MatriculaT Postgrado'!$AK$96,'Historico MatriculaT Postgrado'!$AM$96,'Historico MatriculaT Postgrado'!$AO$96,'Historico MatriculaT Postgrado'!$AQ$96,'Historico MatriculaT Postgrado'!$AS$96,'Historico MatriculaT Postgrado'!$AU$96,'Historico MatriculaT Postgrado'!$AW$96,'Historico MatriculaT Postgrado'!$AY$96:$BA$96)</c:f>
              <c:numCache>
                <c:formatCode>General</c:formatCode>
                <c:ptCount val="27"/>
                <c:pt idx="0">
                  <c:v>30</c:v>
                </c:pt>
                <c:pt idx="1">
                  <c:v>51</c:v>
                </c:pt>
                <c:pt idx="2">
                  <c:v>636</c:v>
                </c:pt>
                <c:pt idx="3">
                  <c:v>950</c:v>
                </c:pt>
                <c:pt idx="4">
                  <c:v>-549</c:v>
                </c:pt>
                <c:pt idx="5">
                  <c:v>182</c:v>
                </c:pt>
                <c:pt idx="6">
                  <c:v>-442</c:v>
                </c:pt>
                <c:pt idx="7">
                  <c:v>-498</c:v>
                </c:pt>
                <c:pt idx="8">
                  <c:v>-140</c:v>
                </c:pt>
                <c:pt idx="9">
                  <c:v>-55</c:v>
                </c:pt>
                <c:pt idx="10">
                  <c:v>56</c:v>
                </c:pt>
                <c:pt idx="11">
                  <c:v>151</c:v>
                </c:pt>
                <c:pt idx="12">
                  <c:v>220</c:v>
                </c:pt>
                <c:pt idx="13">
                  <c:v>280</c:v>
                </c:pt>
                <c:pt idx="14">
                  <c:v>62</c:v>
                </c:pt>
                <c:pt idx="15">
                  <c:v>390</c:v>
                </c:pt>
                <c:pt idx="16">
                  <c:v>121</c:v>
                </c:pt>
                <c:pt idx="17">
                  <c:v>-238</c:v>
                </c:pt>
                <c:pt idx="18">
                  <c:v>-397</c:v>
                </c:pt>
                <c:pt idx="19">
                  <c:v>-118</c:v>
                </c:pt>
                <c:pt idx="20">
                  <c:v>58</c:v>
                </c:pt>
                <c:pt idx="21">
                  <c:v>139</c:v>
                </c:pt>
                <c:pt idx="22">
                  <c:v>361</c:v>
                </c:pt>
                <c:pt idx="23">
                  <c:v>263</c:v>
                </c:pt>
                <c:pt idx="24">
                  <c:v>43</c:v>
                </c:pt>
                <c:pt idx="26">
                  <c:v>-1648</c:v>
                </c:pt>
              </c:numCache>
              <c:extLst xmlns:c16r2="http://schemas.microsoft.com/office/drawing/2015/06/chart">
                <c:ext xmlns:c15="http://schemas.microsoft.com/office/drawing/2012/chart" uri="{02D57815-91ED-43cb-92C2-25804820EDAC}">
                  <c15:fullRef>
                    <c15:sqref>'Historico MatriculaT Postgrado'!$C$96:$BB$96</c15:sqref>
                  </c15:fullRef>
                </c:ext>
              </c:extLst>
            </c:numRef>
          </c:val>
          <c:extLst xmlns:c16r2="http://schemas.microsoft.com/office/drawing/2015/06/chart">
            <c:ext xmlns:c15="http://schemas.microsoft.com/office/drawing/2012/chart" uri="{02D57815-91ED-43cb-92C2-25804820EDAC}">
              <c15:datalabelsRange>
                <c15:f>'Historico MatriculaT Postgrado'!$C$101:$BB$101</c15:f>
                <c15:dlblRangeCache>
                  <c:ptCount val="52"/>
                  <c:pt idx="0">
                    <c:v>-0,26%</c:v>
                  </c:pt>
                  <c:pt idx="2">
                    <c:v>-0,65%</c:v>
                  </c:pt>
                  <c:pt idx="4">
                    <c:v>15,14%</c:v>
                  </c:pt>
                  <c:pt idx="6">
                    <c:v>26,76%</c:v>
                  </c:pt>
                  <c:pt idx="8">
                    <c:v>7,37%</c:v>
                  </c:pt>
                  <c:pt idx="10">
                    <c:v>7,15%</c:v>
                  </c:pt>
                  <c:pt idx="12">
                    <c:v>-3,94%</c:v>
                  </c:pt>
                  <c:pt idx="14">
                    <c:v>-7,81%</c:v>
                  </c:pt>
                  <c:pt idx="16">
                    <c:v>-5,12%</c:v>
                  </c:pt>
                  <c:pt idx="18">
                    <c:v>4,48%</c:v>
                  </c:pt>
                  <c:pt idx="20">
                    <c:v>8,38%</c:v>
                  </c:pt>
                  <c:pt idx="22">
                    <c:v>12,07%</c:v>
                  </c:pt>
                  <c:pt idx="24">
                    <c:v>7,84%</c:v>
                  </c:pt>
                  <c:pt idx="26">
                    <c:v>9,74%</c:v>
                  </c:pt>
                  <c:pt idx="28">
                    <c:v>2,95%</c:v>
                  </c:pt>
                  <c:pt idx="30">
                    <c:v>6,25%</c:v>
                  </c:pt>
                  <c:pt idx="32">
                    <c:v>7,05%</c:v>
                  </c:pt>
                  <c:pt idx="34">
                    <c:v>2,25%</c:v>
                  </c:pt>
                  <c:pt idx="36">
                    <c:v>3,96%</c:v>
                  </c:pt>
                  <c:pt idx="38">
                    <c:v>4,41%</c:v>
                  </c:pt>
                  <c:pt idx="40">
                    <c:v>1,64%</c:v>
                  </c:pt>
                  <c:pt idx="42">
                    <c:v>1,63%</c:v>
                  </c:pt>
                  <c:pt idx="44">
                    <c:v>9,77%</c:v>
                  </c:pt>
                  <c:pt idx="46">
                    <c:v>5,02%</c:v>
                  </c:pt>
                  <c:pt idx="48">
                    <c:v>2,27%</c:v>
                  </c:pt>
                  <c:pt idx="50">
                    <c:v>0,00%</c:v>
                  </c:pt>
                </c15:dlblRangeCache>
              </c15:datalabelsRange>
            </c:ext>
            <c:ext xmlns:c16="http://schemas.microsoft.com/office/drawing/2014/chart" uri="{C3380CC4-5D6E-409C-BE32-E72D297353CC}">
              <c16:uniqueId val="{0000001B-3E98-4F56-8485-36587FE475CB}"/>
            </c:ext>
          </c:extLst>
        </c:ser>
        <c:dLbls>
          <c:showLegendKey val="0"/>
          <c:showVal val="0"/>
          <c:showCatName val="0"/>
          <c:showSerName val="0"/>
          <c:showPercent val="0"/>
          <c:showBubbleSize val="0"/>
        </c:dLbls>
        <c:gapWidth val="150"/>
        <c:axId val="132541824"/>
        <c:axId val="132547712"/>
      </c:barChart>
      <c:lineChart>
        <c:grouping val="standard"/>
        <c:varyColors val="0"/>
        <c:ser>
          <c:idx val="1"/>
          <c:order val="1"/>
          <c:tx>
            <c:v> </c:v>
          </c:tx>
          <c:spPr>
            <a:ln w="38100" cap="rnd">
              <a:solidFill>
                <a:schemeClr val="accent5"/>
              </a:solidFill>
              <a:round/>
            </a:ln>
            <a:effectLst/>
          </c:spPr>
          <c:marker>
            <c:symbol val="none"/>
          </c:marker>
          <c:cat>
            <c:numRef>
              <c:f>('Historico MatriculaT Postgrado'!$E$6,'Historico MatriculaT Postgrado'!$G$6,'Historico MatriculaT Postgrado'!$I$6,'Historico MatriculaT Postgrado'!$K$6,'Historico MatriculaT Postgrado'!$M$6,'Historico MatriculaT Postgrado'!$O$6,'Historico MatriculaT Postgrado'!$Q$6,'Historico MatriculaT Postgrado'!$S$6,'Historico MatriculaT Postgrado'!$U$6,'Historico MatriculaT Postgrado'!$W$6,'Historico MatriculaT Postgrado'!$Y$6,'Historico MatriculaT Postgrado'!$AA$6,'Historico MatriculaT Postgrado'!$AC$6,'Historico MatriculaT Postgrado'!$AE$6,'Historico MatriculaT Postgrado'!$AG$6,'Historico MatriculaT Postgrado'!$AI$6,'Historico MatriculaT Postgrado'!$AK$6,'Historico MatriculaT Postgrado'!$AM$6,'Historico MatriculaT Postgrado'!$AO$6,'Historico MatriculaT Postgrado'!$AQ$6,'Historico MatriculaT Postgrado'!$AS$6,'Historico MatriculaT Postgrado'!$AU$6,'Historico MatriculaT Postgrado'!$AW$6,'Historico MatriculaT Postgrado'!$AY$6,'Historico MatriculaT Postgrado'!$BA$6:$BB$6)</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extLst xmlns:c16r2="http://schemas.microsoft.com/office/drawing/2015/06/chart">
                <c:ext xmlns:c15="http://schemas.microsoft.com/office/drawing/2012/chart" uri="{02D57815-91ED-43cb-92C2-25804820EDAC}">
                  <c15:fullRef>
                    <c15:sqref>'Historico MatriculaT Postgrado'!$E$6:$BB$6</c15:sqref>
                  </c15:fullRef>
                </c:ext>
              </c:extLst>
            </c:numRef>
          </c:cat>
          <c:val>
            <c:numRef>
              <c:f>('Historico MatriculaT Postgrado'!$C$96,'Historico MatriculaT Postgrado'!$E$96,'Historico MatriculaT Postgrado'!$G$96,'Historico MatriculaT Postgrado'!$I$96,'Historico MatriculaT Postgrado'!$K$96,'Historico MatriculaT Postgrado'!$M$96,'Historico MatriculaT Postgrado'!$O$96,'Historico MatriculaT Postgrado'!$Q$96,'Historico MatriculaT Postgrado'!$S$96,'Historico MatriculaT Postgrado'!$U$96,'Historico MatriculaT Postgrado'!$W$96,'Historico MatriculaT Postgrado'!$Y$96,'Historico MatriculaT Postgrado'!$AA$96,'Historico MatriculaT Postgrado'!$AC$96,'Historico MatriculaT Postgrado'!$AE$96,'Historico MatriculaT Postgrado'!$AG$96,'Historico MatriculaT Postgrado'!$AI$96,'Historico MatriculaT Postgrado'!$AK$96,'Historico MatriculaT Postgrado'!$AM$96,'Historico MatriculaT Postgrado'!$AO$96,'Historico MatriculaT Postgrado'!$AQ$96,'Historico MatriculaT Postgrado'!$AS$96,'Historico MatriculaT Postgrado'!$AU$96,'Historico MatriculaT Postgrado'!$AW$96,'Historico MatriculaT Postgrado'!$AY$96:$BA$96)</c:f>
              <c:numCache>
                <c:formatCode>General</c:formatCode>
                <c:ptCount val="27"/>
                <c:pt idx="0">
                  <c:v>30</c:v>
                </c:pt>
                <c:pt idx="1">
                  <c:v>51</c:v>
                </c:pt>
                <c:pt idx="2">
                  <c:v>636</c:v>
                </c:pt>
                <c:pt idx="3">
                  <c:v>950</c:v>
                </c:pt>
                <c:pt idx="4">
                  <c:v>-549</c:v>
                </c:pt>
                <c:pt idx="5">
                  <c:v>182</c:v>
                </c:pt>
                <c:pt idx="6">
                  <c:v>-442</c:v>
                </c:pt>
                <c:pt idx="7">
                  <c:v>-498</c:v>
                </c:pt>
                <c:pt idx="8">
                  <c:v>-140</c:v>
                </c:pt>
                <c:pt idx="9">
                  <c:v>-55</c:v>
                </c:pt>
                <c:pt idx="10">
                  <c:v>56</c:v>
                </c:pt>
                <c:pt idx="11">
                  <c:v>151</c:v>
                </c:pt>
                <c:pt idx="12">
                  <c:v>220</c:v>
                </c:pt>
                <c:pt idx="13">
                  <c:v>280</c:v>
                </c:pt>
                <c:pt idx="14">
                  <c:v>62</c:v>
                </c:pt>
                <c:pt idx="15">
                  <c:v>390</c:v>
                </c:pt>
                <c:pt idx="16">
                  <c:v>121</c:v>
                </c:pt>
                <c:pt idx="17">
                  <c:v>-238</c:v>
                </c:pt>
                <c:pt idx="18">
                  <c:v>-397</c:v>
                </c:pt>
                <c:pt idx="19">
                  <c:v>-118</c:v>
                </c:pt>
                <c:pt idx="20">
                  <c:v>58</c:v>
                </c:pt>
                <c:pt idx="21">
                  <c:v>139</c:v>
                </c:pt>
                <c:pt idx="22">
                  <c:v>361</c:v>
                </c:pt>
                <c:pt idx="23">
                  <c:v>263</c:v>
                </c:pt>
                <c:pt idx="24">
                  <c:v>43</c:v>
                </c:pt>
                <c:pt idx="26">
                  <c:v>-1648</c:v>
                </c:pt>
              </c:numCache>
              <c:extLst xmlns:c16r2="http://schemas.microsoft.com/office/drawing/2015/06/chart">
                <c:ext xmlns:c15="http://schemas.microsoft.com/office/drawing/2012/chart" uri="{02D57815-91ED-43cb-92C2-25804820EDAC}">
                  <c15:fullRef>
                    <c15:sqref>'Historico MatriculaT Postgrado'!$C$96:$BB$96</c15:sqref>
                  </c15:fullRef>
                </c:ext>
              </c:extLst>
            </c:numRef>
          </c:val>
          <c:smooth val="0"/>
          <c:extLst xmlns:c16r2="http://schemas.microsoft.com/office/drawing/2015/06/chart">
            <c:ext xmlns:c16="http://schemas.microsoft.com/office/drawing/2014/chart" uri="{C3380CC4-5D6E-409C-BE32-E72D297353CC}">
              <c16:uniqueId val="{0000001C-3E98-4F56-8485-36587FE475CB}"/>
            </c:ext>
          </c:extLst>
        </c:ser>
        <c:dLbls>
          <c:showLegendKey val="0"/>
          <c:showVal val="0"/>
          <c:showCatName val="0"/>
          <c:showSerName val="0"/>
          <c:showPercent val="0"/>
          <c:showBubbleSize val="0"/>
        </c:dLbls>
        <c:marker val="1"/>
        <c:smooth val="0"/>
        <c:axId val="132541824"/>
        <c:axId val="132547712"/>
      </c:lineChart>
      <c:catAx>
        <c:axId val="132541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2547712"/>
        <c:crosses val="autoZero"/>
        <c:auto val="1"/>
        <c:lblAlgn val="ctr"/>
        <c:lblOffset val="100"/>
        <c:noMultiLvlLbl val="0"/>
      </c:catAx>
      <c:valAx>
        <c:axId val="1325477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541824"/>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dLbl>
              <c:idx val="0"/>
              <c:layout>
                <c:manualLayout>
                  <c:x val="-1.1778561922914227E-3"/>
                  <c:y val="4.01922236784622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14F-474B-810C-ABE1AC5D473B}"/>
                </c:ext>
              </c:extLst>
            </c:dLbl>
            <c:dLbl>
              <c:idx val="1"/>
              <c:layout>
                <c:manualLayout>
                  <c:x val="-4.3187561477623306E-17"/>
                  <c:y val="3.84447356924421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4F-474B-810C-ABE1AC5D473B}"/>
                </c:ext>
              </c:extLst>
            </c:dLbl>
            <c:dLbl>
              <c:idx val="2"/>
              <c:layout>
                <c:manualLayout>
                  <c:x val="1.1778561922914227E-3"/>
                  <c:y val="3.84447356924421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14F-474B-810C-ABE1AC5D473B}"/>
                </c:ext>
              </c:extLst>
            </c:dLbl>
            <c:dLbl>
              <c:idx val="3"/>
              <c:layout>
                <c:manualLayout>
                  <c:x val="1.1778561922914227E-3"/>
                  <c:y val="2.79598077763215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14F-474B-810C-ABE1AC5D473B}"/>
                </c:ext>
              </c:extLst>
            </c:dLbl>
            <c:dLbl>
              <c:idx val="4"/>
              <c:layout>
                <c:manualLayout>
                  <c:x val="-1.7275024591049323E-16"/>
                  <c:y val="3.66972477064220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14F-474B-810C-ABE1AC5D473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OCACIONALES</c:v>
                  </c:pt>
                  <c:pt idx="4">
                    <c:v>CATEDRATICOS</c:v>
                  </c:pt>
                </c:lvl>
              </c:multiLvlStrCache>
            </c:multiLvlStrRef>
          </c:cat>
          <c:val>
            <c:numRef>
              <c:f>'A. Docentes Dedicacion '!$C$38:$G$38</c:f>
              <c:numCache>
                <c:formatCode>#,##0</c:formatCode>
                <c:ptCount val="5"/>
                <c:pt idx="0">
                  <c:v>237</c:v>
                </c:pt>
                <c:pt idx="1">
                  <c:v>38</c:v>
                </c:pt>
                <c:pt idx="2">
                  <c:v>47</c:v>
                </c:pt>
                <c:pt idx="3">
                  <c:v>10</c:v>
                </c:pt>
                <c:pt idx="4">
                  <c:v>565</c:v>
                </c:pt>
              </c:numCache>
            </c:numRef>
          </c:val>
          <c:extLst xmlns:c16r2="http://schemas.microsoft.com/office/drawing/2015/06/chart">
            <c:ext xmlns:c16="http://schemas.microsoft.com/office/drawing/2014/chart" uri="{C3380CC4-5D6E-409C-BE32-E72D297353CC}">
              <c16:uniqueId val="{0000001B-765B-4A2A-A110-B1B09B30C91E}"/>
            </c:ext>
          </c:extLst>
        </c:ser>
        <c:ser>
          <c:idx val="1"/>
          <c:order val="1"/>
          <c:tx>
            <c:v>Semestre B</c:v>
          </c:tx>
          <c:spPr>
            <a:solidFill>
              <a:schemeClr val="accent5"/>
            </a:solidFill>
            <a:ln>
              <a:noFill/>
            </a:ln>
            <a:effectLst/>
            <a:sp3d/>
          </c:spPr>
          <c:invertIfNegative val="0"/>
          <c:dLbls>
            <c:dLbl>
              <c:idx val="0"/>
              <c:layout>
                <c:manualLayout>
                  <c:x val="2.1593780738811653E-17"/>
                  <c:y val="4.01922236784622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14F-474B-810C-ABE1AC5D473B}"/>
                </c:ext>
              </c:extLst>
            </c:dLbl>
            <c:dLbl>
              <c:idx val="1"/>
              <c:layout>
                <c:manualLayout>
                  <c:x val="-3.5335685768743113E-3"/>
                  <c:y val="3.669724770642188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14F-474B-810C-ABE1AC5D473B}"/>
                </c:ext>
              </c:extLst>
            </c:dLbl>
            <c:dLbl>
              <c:idx val="2"/>
              <c:layout>
                <c:manualLayout>
                  <c:x val="7.06713715374845E-3"/>
                  <c:y val="1.57273918741808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14F-474B-810C-ABE1AC5D473B}"/>
                </c:ext>
              </c:extLst>
            </c:dLbl>
            <c:dLbl>
              <c:idx val="3"/>
              <c:layout>
                <c:manualLayout>
                  <c:x val="8.2449933460400464E-3"/>
                  <c:y val="5.242463958060288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14F-474B-810C-ABE1AC5D473B}"/>
                </c:ext>
              </c:extLst>
            </c:dLbl>
            <c:dLbl>
              <c:idx val="4"/>
              <c:layout>
                <c:manualLayout>
                  <c:x val="2.3557123845826728E-3"/>
                  <c:y val="3.84447356924421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14F-474B-810C-ABE1AC5D47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OCACIONALES</c:v>
                  </c:pt>
                  <c:pt idx="4">
                    <c:v>CATEDRATICOS</c:v>
                  </c:pt>
                </c:lvl>
              </c:multiLvlStrCache>
            </c:multiLvlStrRef>
          </c:cat>
          <c:val>
            <c:numRef>
              <c:f>'B. Docentes Dedicacion'!$C$38:$G$38</c:f>
              <c:numCache>
                <c:formatCode>#,##0</c:formatCode>
                <c:ptCount val="5"/>
                <c:pt idx="0">
                  <c:v>242</c:v>
                </c:pt>
                <c:pt idx="1">
                  <c:v>39</c:v>
                </c:pt>
                <c:pt idx="2">
                  <c:v>37</c:v>
                </c:pt>
                <c:pt idx="3">
                  <c:v>9</c:v>
                </c:pt>
                <c:pt idx="4">
                  <c:v>590</c:v>
                </c:pt>
              </c:numCache>
            </c:numRef>
          </c:val>
          <c:extLst xmlns:c16r2="http://schemas.microsoft.com/office/drawing/2015/06/chart">
            <c:ext xmlns:c16="http://schemas.microsoft.com/office/drawing/2014/chart" uri="{C3380CC4-5D6E-409C-BE32-E72D297353CC}">
              <c16:uniqueId val="{0000001D-765B-4A2A-A110-B1B09B30C91E}"/>
            </c:ext>
          </c:extLst>
        </c:ser>
        <c:dLbls>
          <c:showLegendKey val="0"/>
          <c:showVal val="1"/>
          <c:showCatName val="0"/>
          <c:showSerName val="0"/>
          <c:showPercent val="0"/>
          <c:showBubbleSize val="0"/>
        </c:dLbls>
        <c:gapWidth val="150"/>
        <c:shape val="box"/>
        <c:axId val="133614208"/>
        <c:axId val="132841856"/>
        <c:axId val="0"/>
      </c:bar3DChart>
      <c:catAx>
        <c:axId val="133614208"/>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2841856"/>
        <c:crosses val="autoZero"/>
        <c:auto val="1"/>
        <c:lblAlgn val="ctr"/>
        <c:lblOffset val="100"/>
        <c:noMultiLvlLbl val="0"/>
      </c:catAx>
      <c:valAx>
        <c:axId val="1328418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36142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1"/>
            </a:solidFill>
            <a:ln>
              <a:noFill/>
            </a:ln>
            <a:effectLst/>
            <a:sp3d/>
          </c:spPr>
          <c:invertIfNegative val="0"/>
          <c:dLbls>
            <c:dLbl>
              <c:idx val="0"/>
              <c:layout>
                <c:manualLayout>
                  <c:x val="-1.2956418115205672E-2"/>
                  <c:y val="-2.271734381826137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72-4B90-93CD-2FF66236E226}"/>
                </c:ext>
              </c:extLst>
            </c:dLbl>
            <c:dLbl>
              <c:idx val="1"/>
              <c:layout>
                <c:manualLayout>
                  <c:x val="-2.2379267653537076E-2"/>
                  <c:y val="-2.271727501952164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2.671377844116947E-2"/>
                      <c:h val="3.8418592171391409E-2"/>
                    </c:manualLayout>
                  </c15:layout>
                </c:ext>
                <c:ext xmlns:c16="http://schemas.microsoft.com/office/drawing/2014/chart" uri="{C3380CC4-5D6E-409C-BE32-E72D297353CC}">
                  <c16:uniqueId val="{00000000-F772-4B90-93CD-2FF66236E226}"/>
                </c:ext>
              </c:extLst>
            </c:dLbl>
            <c:dLbl>
              <c:idx val="2"/>
              <c:layout>
                <c:manualLayout>
                  <c:x val="-2.2379267653537118E-2"/>
                  <c:y val="-3.145478374836172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72-4B90-93CD-2FF66236E226}"/>
                </c:ext>
              </c:extLst>
            </c:dLbl>
            <c:dLbl>
              <c:idx val="3"/>
              <c:layout>
                <c:manualLayout>
                  <c:x val="-1.6489986692079919E-2"/>
                  <c:y val="-3.145478374836172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'A. Docentes Titulo'!$F$36:$I$36</c:f>
              <c:numCache>
                <c:formatCode>#,##0</c:formatCode>
                <c:ptCount val="4"/>
                <c:pt idx="0">
                  <c:v>46</c:v>
                </c:pt>
                <c:pt idx="1">
                  <c:v>174</c:v>
                </c:pt>
                <c:pt idx="2">
                  <c:v>96</c:v>
                </c:pt>
                <c:pt idx="3" formatCode="General">
                  <c:v>16</c:v>
                </c:pt>
              </c:numCache>
            </c:numRef>
          </c:val>
          <c:extLst xmlns:c16r2="http://schemas.microsoft.com/office/drawing/2015/06/chart">
            <c:ext xmlns:c16="http://schemas.microsoft.com/office/drawing/2014/chart" uri="{C3380CC4-5D6E-409C-BE32-E72D297353CC}">
              <c16:uniqueId val="{0000000D-5F8C-4D31-9908-9AF190BA6721}"/>
            </c:ext>
          </c:extLst>
        </c:ser>
        <c:ser>
          <c:idx val="1"/>
          <c:order val="1"/>
          <c:tx>
            <c:v>Semestre B</c:v>
          </c:tx>
          <c:spPr>
            <a:solidFill>
              <a:schemeClr val="accent2"/>
            </a:solidFill>
            <a:ln>
              <a:noFill/>
            </a:ln>
            <a:effectLst/>
            <a:sp3d/>
          </c:spPr>
          <c:invertIfNegative val="0"/>
          <c:dLbls>
            <c:dLbl>
              <c:idx val="0"/>
              <c:layout>
                <c:manualLayout>
                  <c:x val="2.8268548614994102E-2"/>
                  <c:y val="-2.09698558322411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72-4B90-93CD-2FF66236E226}"/>
                </c:ext>
              </c:extLst>
            </c:dLbl>
            <c:dLbl>
              <c:idx val="1"/>
              <c:layout>
                <c:manualLayout>
                  <c:x val="2.8268548614994147E-2"/>
                  <c:y val="-2.795980777632155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72-4B90-93CD-2FF66236E226}"/>
                </c:ext>
              </c:extLst>
            </c:dLbl>
            <c:dLbl>
              <c:idx val="2"/>
              <c:layout>
                <c:manualLayout>
                  <c:x val="2.826854861499406E-2"/>
                  <c:y val="-2.621231979030150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72-4B90-93CD-2FF66236E226}"/>
                </c:ext>
              </c:extLst>
            </c:dLbl>
            <c:dLbl>
              <c:idx val="3"/>
              <c:layout>
                <c:manualLayout>
                  <c:x val="2.4734980038119879E-2"/>
                  <c:y val="-2.79598077763215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'B. Docentes Titulo'!$F$36:$I$36</c:f>
              <c:numCache>
                <c:formatCode>#,##0</c:formatCode>
                <c:ptCount val="4"/>
                <c:pt idx="0">
                  <c:v>46</c:v>
                </c:pt>
                <c:pt idx="1">
                  <c:v>171</c:v>
                </c:pt>
                <c:pt idx="2">
                  <c:v>94</c:v>
                </c:pt>
                <c:pt idx="3">
                  <c:v>16</c:v>
                </c:pt>
              </c:numCache>
            </c:numRef>
          </c:val>
          <c:extLst xmlns:c16r2="http://schemas.microsoft.com/office/drawing/2015/06/chart">
            <c:ext xmlns:c16="http://schemas.microsoft.com/office/drawing/2014/chart" uri="{C3380CC4-5D6E-409C-BE32-E72D297353CC}">
              <c16:uniqueId val="{0000000E-5F8C-4D31-9908-9AF190BA6721}"/>
            </c:ext>
          </c:extLst>
        </c:ser>
        <c:dLbls>
          <c:showLegendKey val="0"/>
          <c:showVal val="1"/>
          <c:showCatName val="0"/>
          <c:showSerName val="0"/>
          <c:showPercent val="0"/>
          <c:showBubbleSize val="0"/>
        </c:dLbls>
        <c:gapWidth val="150"/>
        <c:shape val="box"/>
        <c:axId val="132959616"/>
        <c:axId val="133309568"/>
        <c:axId val="0"/>
      </c:bar3DChart>
      <c:catAx>
        <c:axId val="132959616"/>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3309568"/>
        <c:crosses val="autoZero"/>
        <c:auto val="1"/>
        <c:lblAlgn val="ctr"/>
        <c:lblOffset val="100"/>
        <c:noMultiLvlLbl val="0"/>
      </c:catAx>
      <c:valAx>
        <c:axId val="133309568"/>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2959616"/>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'A. Docentes Categoria'!$F$38:$I$38</c:f>
              <c:numCache>
                <c:formatCode>#,##0</c:formatCode>
                <c:ptCount val="4"/>
                <c:pt idx="0">
                  <c:v>7</c:v>
                </c:pt>
                <c:pt idx="1">
                  <c:v>7</c:v>
                </c:pt>
                <c:pt idx="2">
                  <c:v>127</c:v>
                </c:pt>
                <c:pt idx="3">
                  <c:v>191</c:v>
                </c:pt>
              </c:numCache>
            </c:numRef>
          </c:val>
          <c:extLst xmlns:c16r2="http://schemas.microsoft.com/office/drawing/2015/06/chart">
            <c:ext xmlns:c16="http://schemas.microsoft.com/office/drawing/2014/chart" uri="{C3380CC4-5D6E-409C-BE32-E72D297353CC}">
              <c16:uniqueId val="{00000006-B942-4D11-B0D9-D00D96083B53}"/>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'B. Docentes Categoria'!$F$38:$I$38</c:f>
              <c:numCache>
                <c:formatCode>General</c:formatCode>
                <c:ptCount val="4"/>
                <c:pt idx="0">
                  <c:v>68</c:v>
                </c:pt>
                <c:pt idx="1">
                  <c:v>80</c:v>
                </c:pt>
                <c:pt idx="2">
                  <c:v>153</c:v>
                </c:pt>
                <c:pt idx="3">
                  <c:v>26</c:v>
                </c:pt>
              </c:numCache>
            </c:numRef>
          </c:val>
          <c:extLst xmlns:c16r2="http://schemas.microsoft.com/office/drawing/2015/06/chart">
            <c:ext xmlns:c16="http://schemas.microsoft.com/office/drawing/2014/chart" uri="{C3380CC4-5D6E-409C-BE32-E72D297353CC}">
              <c16:uniqueId val="{00000007-B942-4D11-B0D9-D00D96083B53}"/>
            </c:ext>
          </c:extLst>
        </c:ser>
        <c:dLbls>
          <c:showLegendKey val="0"/>
          <c:showVal val="1"/>
          <c:showCatName val="0"/>
          <c:showSerName val="0"/>
          <c:showPercent val="0"/>
          <c:showBubbleSize val="0"/>
        </c:dLbls>
        <c:gapWidth val="150"/>
        <c:shape val="box"/>
        <c:axId val="133796608"/>
        <c:axId val="133798144"/>
        <c:axId val="0"/>
      </c:bar3DChart>
      <c:catAx>
        <c:axId val="133796608"/>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3798144"/>
        <c:crosses val="autoZero"/>
        <c:auto val="1"/>
        <c:lblAlgn val="ctr"/>
        <c:lblOffset val="100"/>
        <c:noMultiLvlLbl val="0"/>
      </c:catAx>
      <c:valAx>
        <c:axId val="133798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37966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'A. Docentes Genero'!$F$37:$G$37</c:f>
              <c:numCache>
                <c:formatCode>General</c:formatCode>
                <c:ptCount val="2"/>
                <c:pt idx="0">
                  <c:v>96</c:v>
                </c:pt>
                <c:pt idx="1">
                  <c:v>236</c:v>
                </c:pt>
              </c:numCache>
            </c:numRef>
          </c:val>
          <c:extLst xmlns:c16r2="http://schemas.microsoft.com/office/drawing/2015/06/chart">
            <c:ext xmlns:c16="http://schemas.microsoft.com/office/drawing/2014/chart" uri="{C3380CC4-5D6E-409C-BE32-E72D297353CC}">
              <c16:uniqueId val="{00000002-E5EA-4949-9746-52E3C17D6C0C}"/>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'B. Docentes Genero'!$F$37:$G$37</c:f>
              <c:numCache>
                <c:formatCode>General</c:formatCode>
                <c:ptCount val="2"/>
                <c:pt idx="0">
                  <c:v>93</c:v>
                </c:pt>
                <c:pt idx="1">
                  <c:v>234</c:v>
                </c:pt>
              </c:numCache>
            </c:numRef>
          </c:val>
          <c:extLst xmlns:c16r2="http://schemas.microsoft.com/office/drawing/2015/06/chart">
            <c:ext xmlns:c16="http://schemas.microsoft.com/office/drawing/2014/chart" uri="{C3380CC4-5D6E-409C-BE32-E72D297353CC}">
              <c16:uniqueId val="{00000003-E5EA-4949-9746-52E3C17D6C0C}"/>
            </c:ext>
          </c:extLst>
        </c:ser>
        <c:dLbls>
          <c:showLegendKey val="0"/>
          <c:showVal val="1"/>
          <c:showCatName val="0"/>
          <c:showSerName val="0"/>
          <c:showPercent val="0"/>
          <c:showBubbleSize val="0"/>
        </c:dLbls>
        <c:gapWidth val="150"/>
        <c:shape val="box"/>
        <c:axId val="133965696"/>
        <c:axId val="133967232"/>
        <c:axId val="0"/>
      </c:bar3DChart>
      <c:catAx>
        <c:axId val="133965696"/>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3967232"/>
        <c:crosses val="autoZero"/>
        <c:auto val="1"/>
        <c:lblAlgn val="ctr"/>
        <c:lblOffset val="100"/>
        <c:noMultiLvlLbl val="0"/>
      </c:catAx>
      <c:valAx>
        <c:axId val="13396723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396569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EgresadoGraduadoPostgraGenero!$D$7</c:f>
              <c:strCache>
                <c:ptCount val="1"/>
                <c:pt idx="0">
                  <c:v>SEMESTRE I</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53310EE5-8FB3-4E00-ADEC-E6186D69D544}" type="CELLRANGE">
                      <a:rPr lang="en-US" baseline="0"/>
                      <a:pPr/>
                      <a:t>[CELLRANGE]</a:t>
                    </a:fld>
                    <a:r>
                      <a:rPr lang="en-US" baseline="0"/>
                      <a:t>
</a:t>
                    </a:r>
                    <a:fld id="{0BC32303-32A8-4E05-A91A-651C6CBE3ECC}" type="SERIESNAME">
                      <a:rPr lang="en-US" baseline="0"/>
                      <a:pPr/>
                      <a:t>[NOMBRE DE LA SERIE]</a:t>
                    </a:fld>
                    <a:r>
                      <a:rPr lang="en-US" baseline="0"/>
                      <a:t>
</a:t>
                    </a:r>
                    <a:fld id="{7A6B7F22-0487-44A9-B105-63060705CE39}" type="VALUE">
                      <a:rPr lang="en-US" baseline="0"/>
                      <a:pPr/>
                      <a:t>[VALOR]</a:t>
                    </a:fld>
                    <a:endParaRPr lang="en-US" baseline="0"/>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0-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2017</c:v>
                </c:pt>
              </c:strCache>
            </c:strRef>
          </c:cat>
          <c:val>
            <c:numRef>
              <c:f>EgresadoGraduadoPostgraGenero!$D$46</c:f>
              <c:numCache>
                <c:formatCode>General</c:formatCode>
                <c:ptCount val="1"/>
                <c:pt idx="0">
                  <c:v>118</c:v>
                </c:pt>
              </c:numCache>
            </c:numRef>
          </c:val>
          <c:extLst xmlns:c16r2="http://schemas.microsoft.com/office/drawing/2015/06/chart">
            <c:ext xmlns:c15="http://schemas.microsoft.com/office/drawing/2012/chart" uri="{02D57815-91ED-43cb-92C2-25804820EDAC}">
              <c15:datalabelsRange>
                <c15:f>EgresadoGraduadoPostgraGenero!$D$47</c15:f>
                <c15:dlblRangeCache>
                  <c:ptCount val="1"/>
                  <c:pt idx="0">
                    <c:v>45,2%</c:v>
                  </c:pt>
                </c15:dlblRangeCache>
              </c15:datalabelsRange>
            </c:ext>
            <c:ext xmlns:c16="http://schemas.microsoft.com/office/drawing/2014/chart" uri="{C3380CC4-5D6E-409C-BE32-E72D297353CC}">
              <c16:uniqueId val="{00000001-9612-465C-9502-0BC5AD65CEE6}"/>
            </c:ext>
          </c:extLst>
        </c:ser>
        <c:ser>
          <c:idx val="2"/>
          <c:order val="1"/>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8773119022166568E-3"/>
                  <c:y val="0.15327477346013396"/>
                </c:manualLayout>
              </c:layout>
              <c:tx>
                <c:rich>
                  <a:bodyPr/>
                  <a:lstStyle/>
                  <a:p>
                    <a:fld id="{47FD6D41-63ED-4077-85E2-06058A215914}" type="CELLRANGE">
                      <a:rPr lang="en-US" baseline="0"/>
                      <a:pPr/>
                      <a:t>[CELLRANGE]</a:t>
                    </a:fld>
                    <a:r>
                      <a:rPr lang="en-US" baseline="0"/>
                      <a:t>
</a:t>
                    </a:r>
                    <a:fld id="{9F7CED8D-395E-45AC-9B6C-40863BD9214D}" type="SERIESNAME">
                      <a:rPr lang="en-US" baseline="0"/>
                      <a:pPr/>
                      <a:t>[NOMBRE DE LA SERIE]</a:t>
                    </a:fld>
                    <a:r>
                      <a:rPr lang="en-US" baseline="0"/>
                      <a:t>
</a:t>
                    </a:r>
                    <a:fld id="{9C022205-BD6C-4ADE-A35F-0F771310C16C}" type="VALUE">
                      <a:rPr lang="en-US" baseline="0"/>
                      <a:pPr/>
                      <a:t>[VALOR]</a:t>
                    </a:fld>
                    <a:endParaRPr lang="en-US" baseline="0"/>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2-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2017</c:v>
                </c:pt>
              </c:strCache>
            </c:strRef>
          </c:cat>
          <c:val>
            <c:numRef>
              <c:f>EgresadoGraduadoPostgraGenero!$F$46</c:f>
              <c:numCache>
                <c:formatCode>General</c:formatCode>
                <c:ptCount val="1"/>
                <c:pt idx="0">
                  <c:v>143</c:v>
                </c:pt>
              </c:numCache>
            </c:numRef>
          </c:val>
          <c:extLst xmlns:c16r2="http://schemas.microsoft.com/office/drawing/2015/06/chart">
            <c:ext xmlns:c15="http://schemas.microsoft.com/office/drawing/2012/chart" uri="{02D57815-91ED-43cb-92C2-25804820EDAC}">
              <c15:datalabelsRange>
                <c15:f>EgresadoGraduadoPostgraGenero!$F$47</c15:f>
                <c15:dlblRangeCache>
                  <c:ptCount val="1"/>
                  <c:pt idx="0">
                    <c:v>54,8%</c:v>
                  </c:pt>
                </c15:dlblRangeCache>
              </c15:datalabelsRange>
            </c:ext>
            <c:ext xmlns:c16="http://schemas.microsoft.com/office/drawing/2014/chart" uri="{C3380CC4-5D6E-409C-BE32-E72D297353CC}">
              <c16:uniqueId val="{00000003-9612-465C-9502-0BC5AD65CEE6}"/>
            </c:ext>
          </c:extLst>
        </c:ser>
        <c:dLbls>
          <c:showLegendKey val="0"/>
          <c:showVal val="1"/>
          <c:showCatName val="0"/>
          <c:showSerName val="0"/>
          <c:showPercent val="0"/>
          <c:showBubbleSize val="0"/>
        </c:dLbls>
        <c:gapWidth val="150"/>
        <c:gapDepth val="90"/>
        <c:shape val="box"/>
        <c:axId val="118045312"/>
        <c:axId val="118055296"/>
        <c:axId val="0"/>
        <c:extLst xmlns:c16r2="http://schemas.microsoft.com/office/drawing/2015/06/char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EgresadoGraduadoPostgraGenero!$C$6</c15:sqref>
                        </c15:formulaRef>
                      </c:ext>
                    </c:extLst>
                    <c:strCache>
                      <c:ptCount val="1"/>
                      <c:pt idx="0">
                        <c:v>EGRESADOS 2017</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4-9612-465C-9502-0BC5AD65CEE6}"/>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EgresadoGraduadoPostgraGenero!$C$6</c15:sqref>
                        </c15:formulaRef>
                      </c:ext>
                    </c:extLst>
                    <c:strCache>
                      <c:ptCount val="1"/>
                      <c:pt idx="0">
                        <c:v>EGRESADOS 2017</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9612-465C-9502-0BC5AD65CEE6}"/>
                  </c:ext>
                </c:extLst>
              </c15:ser>
            </c15:filteredBarSeries>
          </c:ext>
        </c:extLst>
      </c:bar3DChart>
      <c:catAx>
        <c:axId val="1180453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055296"/>
        <c:crosses val="autoZero"/>
        <c:auto val="1"/>
        <c:lblAlgn val="ctr"/>
        <c:lblOffset val="100"/>
        <c:noMultiLvlLbl val="0"/>
      </c:catAx>
      <c:valAx>
        <c:axId val="118055296"/>
        <c:scaling>
          <c:orientation val="minMax"/>
          <c:max val="20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045312"/>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851260725807209"/>
          <c:y val="0.400813347796256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'A. Horas Catedra Titulo'!$C$45:$F$45</c:f>
              <c:numCache>
                <c:formatCode>#,##0</c:formatCode>
                <c:ptCount val="4"/>
                <c:pt idx="0">
                  <c:v>830</c:v>
                </c:pt>
                <c:pt idx="1">
                  <c:v>30895</c:v>
                </c:pt>
                <c:pt idx="2">
                  <c:v>42434</c:v>
                </c:pt>
                <c:pt idx="3">
                  <c:v>33353</c:v>
                </c:pt>
              </c:numCache>
            </c:numRef>
          </c:val>
          <c:extLst xmlns:c16r2="http://schemas.microsoft.com/office/drawing/2015/06/chart">
            <c:ext xmlns:c16="http://schemas.microsoft.com/office/drawing/2014/chart" uri="{C3380CC4-5D6E-409C-BE32-E72D297353CC}">
              <c16:uniqueId val="{00000000-2C63-4013-8335-E0D471D728C5}"/>
            </c:ext>
          </c:extLst>
        </c:ser>
        <c:ser>
          <c:idx val="1"/>
          <c:order val="1"/>
          <c:tx>
            <c:v>Semestre B</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'B. Horas Catedra Titulo'!$C$45:$F$45</c:f>
              <c:numCache>
                <c:formatCode>General</c:formatCode>
                <c:ptCount val="4"/>
                <c:pt idx="0">
                  <c:v>715</c:v>
                </c:pt>
                <c:pt idx="1">
                  <c:v>30003</c:v>
                </c:pt>
                <c:pt idx="2">
                  <c:v>49177</c:v>
                </c:pt>
                <c:pt idx="3" formatCode="#,##0">
                  <c:v>32776</c:v>
                </c:pt>
              </c:numCache>
            </c:numRef>
          </c:val>
          <c:extLst xmlns:c16r2="http://schemas.microsoft.com/office/drawing/2015/06/chart">
            <c:ext xmlns:c16="http://schemas.microsoft.com/office/drawing/2014/chart" uri="{C3380CC4-5D6E-409C-BE32-E72D297353CC}">
              <c16:uniqueId val="{00000001-2C63-4013-8335-E0D471D728C5}"/>
            </c:ext>
          </c:extLst>
        </c:ser>
        <c:dLbls>
          <c:showLegendKey val="0"/>
          <c:showVal val="1"/>
          <c:showCatName val="0"/>
          <c:showSerName val="0"/>
          <c:showPercent val="0"/>
          <c:showBubbleSize val="0"/>
        </c:dLbls>
        <c:gapWidth val="150"/>
        <c:shape val="box"/>
        <c:axId val="134817280"/>
        <c:axId val="134818816"/>
        <c:axId val="0"/>
      </c:bar3DChart>
      <c:catAx>
        <c:axId val="13481728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34818816"/>
        <c:crosses val="autoZero"/>
        <c:auto val="1"/>
        <c:lblAlgn val="ctr"/>
        <c:lblOffset val="100"/>
        <c:noMultiLvlLbl val="0"/>
      </c:catAx>
      <c:valAx>
        <c:axId val="1348188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81728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6390600254249E-4"/>
          <c:y val="6.920360141122707E-2"/>
          <c:w val="0.89141854175973334"/>
          <c:h val="0.67756392881507288"/>
        </c:manualLayout>
      </c:layout>
      <c:barChart>
        <c:barDir val="col"/>
        <c:grouping val="clustered"/>
        <c:varyColors val="0"/>
        <c:ser>
          <c:idx val="0"/>
          <c:order val="0"/>
          <c:tx>
            <c:v>Semestre A</c:v>
          </c:tx>
          <c:spPr>
            <a:solidFill>
              <a:schemeClr val="accent1"/>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6-45C0-4B71-8E0E-2EC99CD9C64B}"/>
              </c:ext>
            </c:extLst>
          </c:dPt>
          <c:dPt>
            <c:idx val="1"/>
            <c:invertIfNegative val="0"/>
            <c:bubble3D val="0"/>
            <c:extLst xmlns:c16r2="http://schemas.microsoft.com/office/drawing/2015/06/chart">
              <c:ext xmlns:c16="http://schemas.microsoft.com/office/drawing/2014/chart" uri="{C3380CC4-5D6E-409C-BE32-E72D297353CC}">
                <c16:uniqueId val="{00000005-45C0-4B71-8E0E-2EC99CD9C64B}"/>
              </c:ext>
            </c:extLst>
          </c:dPt>
          <c:dPt>
            <c:idx val="2"/>
            <c:invertIfNegative val="0"/>
            <c:bubble3D val="0"/>
            <c:extLst xmlns:c16r2="http://schemas.microsoft.com/office/drawing/2015/06/chart">
              <c:ext xmlns:c16="http://schemas.microsoft.com/office/drawing/2014/chart" uri="{C3380CC4-5D6E-409C-BE32-E72D297353CC}">
                <c16:uniqueId val="{00000004-45C0-4B71-8E0E-2EC99CD9C64B}"/>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NUMERO DOCENTE PLANTA TIEMPO COMPLETO</c:v>
                </c:pt>
                <c:pt idx="1">
                  <c:v>NUMERO DOCENTE PLANTA MEDIO TIEMPO</c:v>
                </c:pt>
                <c:pt idx="2">
                  <c:v>CATEDRA EQUIVALENTE TIEMPO COMPLETO</c:v>
                </c:pt>
              </c:strCache>
            </c:strRef>
          </c:cat>
          <c:val>
            <c:numRef>
              <c:f>('A. Docentes TCompleto'!$C$45:$D$45,'A. Docentes TCompleto'!$F$45)</c:f>
              <c:numCache>
                <c:formatCode>General</c:formatCode>
                <c:ptCount val="3"/>
                <c:pt idx="0">
                  <c:v>284</c:v>
                </c:pt>
                <c:pt idx="1">
                  <c:v>48</c:v>
                </c:pt>
                <c:pt idx="2" formatCode="0">
                  <c:v>149.32222222222222</c:v>
                </c:pt>
              </c:numCache>
            </c:numRef>
          </c:val>
          <c:extLst xmlns:c16r2="http://schemas.microsoft.com/office/drawing/2015/06/chart">
            <c:ext xmlns:c16="http://schemas.microsoft.com/office/drawing/2014/chart" uri="{C3380CC4-5D6E-409C-BE32-E72D297353CC}">
              <c16:uniqueId val="{00000002-45C0-4B71-8E0E-2EC99CD9C64B}"/>
            </c:ext>
          </c:extLst>
        </c:ser>
        <c:ser>
          <c:idx val="1"/>
          <c:order val="1"/>
          <c:tx>
            <c:v>Semestre B</c:v>
          </c:tx>
          <c:spPr>
            <a:solidFill>
              <a:schemeClr val="accent2"/>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7-A11F-484D-B54C-13F60AAC4966}"/>
              </c:ext>
            </c:extLst>
          </c:dPt>
          <c:dPt>
            <c:idx val="1"/>
            <c:invertIfNegative val="0"/>
            <c:bubble3D val="0"/>
            <c:extLst xmlns:c16r2="http://schemas.microsoft.com/office/drawing/2015/06/chart">
              <c:ext xmlns:c16="http://schemas.microsoft.com/office/drawing/2014/chart" uri="{C3380CC4-5D6E-409C-BE32-E72D297353CC}">
                <c16:uniqueId val="{00000009-A11F-484D-B54C-13F60AAC4966}"/>
              </c:ext>
            </c:extLst>
          </c:dPt>
          <c:dPt>
            <c:idx val="2"/>
            <c:invertIfNegative val="0"/>
            <c:bubble3D val="0"/>
            <c:extLst xmlns:c16r2="http://schemas.microsoft.com/office/drawing/2015/06/chart">
              <c:ext xmlns:c16="http://schemas.microsoft.com/office/drawing/2014/chart" uri="{C3380CC4-5D6E-409C-BE32-E72D297353CC}">
                <c16:uniqueId val="{0000000B-A11F-484D-B54C-13F60AAC496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NUMERO DOCENTE PLANTA TIEMPO COMPLETO</c:v>
                </c:pt>
                <c:pt idx="1">
                  <c:v>NUMERO DOCENTE PLANTA MEDIO TIEMPO</c:v>
                </c:pt>
                <c:pt idx="2">
                  <c:v>CATEDRA EQUIVALENTE TIEMPO COMPLETO</c:v>
                </c:pt>
              </c:strCache>
            </c:strRef>
          </c:cat>
          <c:val>
            <c:numRef>
              <c:f>('B. Docentes TCompleto'!$C$45:$D$45,'B. Docentes TCompleto'!$F$45)</c:f>
              <c:numCache>
                <c:formatCode>General</c:formatCode>
                <c:ptCount val="3"/>
                <c:pt idx="0">
                  <c:v>279</c:v>
                </c:pt>
                <c:pt idx="1">
                  <c:v>48</c:v>
                </c:pt>
                <c:pt idx="2" formatCode="#,##0">
                  <c:v>156.48750000000001</c:v>
                </c:pt>
              </c:numCache>
            </c:numRef>
          </c:val>
          <c:extLst xmlns:c16r2="http://schemas.microsoft.com/office/drawing/2015/06/chart">
            <c:ext xmlns:c16="http://schemas.microsoft.com/office/drawing/2014/chart" uri="{C3380CC4-5D6E-409C-BE32-E72D297353CC}">
              <c16:uniqueId val="{00000003-45C0-4B71-8E0E-2EC99CD9C64B}"/>
            </c:ext>
          </c:extLst>
        </c:ser>
        <c:dLbls>
          <c:dLblPos val="inEnd"/>
          <c:showLegendKey val="0"/>
          <c:showVal val="1"/>
          <c:showCatName val="0"/>
          <c:showSerName val="0"/>
          <c:showPercent val="0"/>
          <c:showBubbleSize val="0"/>
        </c:dLbls>
        <c:gapWidth val="219"/>
        <c:overlap val="-27"/>
        <c:axId val="134955776"/>
        <c:axId val="134957312"/>
      </c:barChart>
      <c:catAx>
        <c:axId val="13495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57312"/>
        <c:crosses val="autoZero"/>
        <c:auto val="1"/>
        <c:lblAlgn val="ctr"/>
        <c:lblOffset val="100"/>
        <c:noMultiLvlLbl val="0"/>
      </c:catAx>
      <c:valAx>
        <c:axId val="134957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9557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071748503712303"/>
          <c:y val="0.89254122359405053"/>
          <c:w val="0.15500840794100595"/>
          <c:h val="9.7065310900470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Estudiantes</c:v>
          </c:tx>
          <c:spPr>
            <a:solidFill>
              <a:schemeClr val="accent6"/>
            </a:solidFill>
            <a:ln>
              <a:noFill/>
            </a:ln>
            <a:effectLst/>
            <a:sp3d/>
          </c:spPr>
          <c:invertIfNegative val="0"/>
          <c:dPt>
            <c:idx val="0"/>
            <c:invertIfNegative val="0"/>
            <c:bubble3D val="0"/>
            <c:spPr>
              <a:solidFill>
                <a:schemeClr val="accent6">
                  <a:lumMod val="60000"/>
                  <a:lumOff val="40000"/>
                </a:schemeClr>
              </a:solidFill>
              <a:ln>
                <a:noFill/>
              </a:ln>
              <a:effectLst/>
              <a:sp3d/>
            </c:spPr>
            <c:extLst xmlns:c16r2="http://schemas.microsoft.com/office/drawing/2015/06/chart">
              <c:ext xmlns:c16="http://schemas.microsoft.com/office/drawing/2014/chart" uri="{C3380CC4-5D6E-409C-BE32-E72D297353CC}">
                <c16:uniqueId val="{0000002F-7663-46D2-85F6-0BC14C10CA02}"/>
              </c:ext>
            </c:extLst>
          </c:dPt>
          <c:dPt>
            <c:idx val="1"/>
            <c:invertIfNegative val="0"/>
            <c:bubble3D val="0"/>
            <c:spPr>
              <a:solidFill>
                <a:schemeClr val="accent2">
                  <a:lumMod val="60000"/>
                  <a:lumOff val="40000"/>
                </a:schemeClr>
              </a:solidFill>
              <a:ln>
                <a:noFill/>
              </a:ln>
              <a:effectLst/>
              <a:sp3d/>
            </c:spPr>
            <c:extLst xmlns:c16r2="http://schemas.microsoft.com/office/drawing/2015/06/chart">
              <c:ext xmlns:c16="http://schemas.microsoft.com/office/drawing/2014/chart" uri="{C3380CC4-5D6E-409C-BE32-E72D297353CC}">
                <c16:uniqueId val="{00000013-7663-46D2-85F6-0BC14C10CA02}"/>
              </c:ext>
            </c:extLst>
          </c:dPt>
          <c:dPt>
            <c:idx val="2"/>
            <c:invertIfNegative val="0"/>
            <c:bubble3D val="0"/>
            <c:spPr>
              <a:solidFill>
                <a:schemeClr val="accent1">
                  <a:lumMod val="60000"/>
                  <a:lumOff val="40000"/>
                </a:schemeClr>
              </a:solidFill>
              <a:ln>
                <a:noFill/>
              </a:ln>
              <a:effectLst/>
              <a:sp3d/>
            </c:spPr>
            <c:extLst xmlns:c16r2="http://schemas.microsoft.com/office/drawing/2015/06/chart">
              <c:ext xmlns:c16="http://schemas.microsoft.com/office/drawing/2014/chart" uri="{C3380CC4-5D6E-409C-BE32-E72D297353CC}">
                <c16:uniqueId val="{0000001C-7663-46D2-85F6-0BC14C10CA02}"/>
              </c:ext>
            </c:extLst>
          </c:dPt>
          <c:dLbls>
            <c:dLbl>
              <c:idx val="0"/>
              <c:layout>
                <c:manualLayout>
                  <c:x val="2.3298235659829362E-2"/>
                  <c:y val="-2.102550936382585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663-46D2-85F6-0BC14C10CA02}"/>
                </c:ext>
              </c:extLst>
            </c:dLbl>
            <c:dLbl>
              <c:idx val="1"/>
              <c:layout>
                <c:manualLayout>
                  <c:x val="2.0432692061319906E-2"/>
                  <c:y val="-2.270763015674775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663-46D2-85F6-0BC14C10CA02}"/>
                </c:ext>
              </c:extLst>
            </c:dLbl>
            <c:dLbl>
              <c:idx val="2"/>
              <c:layout>
                <c:manualLayout>
                  <c:x val="2.1471949977872211E-2"/>
                  <c:y val="-1.08599447337472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663-46D2-85F6-0BC14C10CA0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'Servicios SaludPrograma'!$C$7:$E$7</c:f>
              <c:strCache>
                <c:ptCount val="3"/>
                <c:pt idx="0">
                  <c:v>MEDICA</c:v>
                </c:pt>
                <c:pt idx="1">
                  <c:v>ODONTOLÓGICA</c:v>
                </c:pt>
                <c:pt idx="2">
                  <c:v>PSICOLÓGICA</c:v>
                </c:pt>
              </c:strCache>
            </c:strRef>
          </c:cat>
          <c:val>
            <c:numRef>
              <c:f>'Servicios SaludPrograma'!$C$42:$E$42</c:f>
              <c:numCache>
                <c:formatCode>#,##0</c:formatCode>
                <c:ptCount val="3"/>
                <c:pt idx="0">
                  <c:v>3736</c:v>
                </c:pt>
                <c:pt idx="1">
                  <c:v>2216</c:v>
                </c:pt>
                <c:pt idx="2">
                  <c:v>1437</c:v>
                </c:pt>
              </c:numCache>
            </c:numRef>
          </c:val>
          <c:extLst xmlns:c16r2="http://schemas.microsoft.com/office/drawing/2015/06/chart">
            <c:ext xmlns:c16="http://schemas.microsoft.com/office/drawing/2014/chart" uri="{C3380CC4-5D6E-409C-BE32-E72D297353CC}">
              <c16:uniqueId val="{00000002-7663-46D2-85F6-0BC14C10CA02}"/>
            </c:ext>
          </c:extLst>
        </c:ser>
        <c:dLbls>
          <c:showLegendKey val="0"/>
          <c:showVal val="1"/>
          <c:showCatName val="0"/>
          <c:showSerName val="0"/>
          <c:showPercent val="0"/>
          <c:showBubbleSize val="0"/>
        </c:dLbls>
        <c:gapWidth val="150"/>
        <c:shape val="box"/>
        <c:axId val="111462272"/>
        <c:axId val="111470464"/>
        <c:axId val="0"/>
      </c:bar3DChart>
      <c:catAx>
        <c:axId val="111462272"/>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11470464"/>
        <c:crosses val="autoZero"/>
        <c:auto val="1"/>
        <c:lblAlgn val="ctr"/>
        <c:lblOffset val="100"/>
        <c:noMultiLvlLbl val="0"/>
      </c:catAx>
      <c:valAx>
        <c:axId val="1114704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4622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Poblacion Beneficiada</c:v>
          </c:tx>
          <c:spPr>
            <a:solidFill>
              <a:schemeClr val="accent6"/>
            </a:solidFill>
            <a:ln>
              <a:noFill/>
            </a:ln>
            <a:effectLst/>
            <a:sp3d/>
          </c:spPr>
          <c:invertIfNegative val="0"/>
          <c:dPt>
            <c:idx val="0"/>
            <c:invertIfNegative val="0"/>
            <c:bubble3D val="0"/>
            <c:spPr>
              <a:solidFill>
                <a:schemeClr val="accent4">
                  <a:lumMod val="75000"/>
                </a:schemeClr>
              </a:solidFill>
              <a:ln>
                <a:noFill/>
              </a:ln>
              <a:effectLst/>
              <a:sp3d/>
            </c:spPr>
            <c:extLst xmlns:c16r2="http://schemas.microsoft.com/office/drawing/2015/06/chart">
              <c:ext xmlns:c16="http://schemas.microsoft.com/office/drawing/2014/chart" uri="{C3380CC4-5D6E-409C-BE32-E72D297353CC}">
                <c16:uniqueId val="{0000002B-93FC-42DF-93C1-E18FCF98929B}"/>
              </c:ext>
            </c:extLst>
          </c:dPt>
          <c:dPt>
            <c:idx val="1"/>
            <c:invertIfNegative val="0"/>
            <c:bubble3D val="0"/>
            <c:spPr>
              <a:solidFill>
                <a:srgbClr val="00B0F0"/>
              </a:solidFill>
              <a:ln>
                <a:noFill/>
              </a:ln>
              <a:effectLst/>
              <a:sp3d/>
            </c:spPr>
            <c:extLst xmlns:c16r2="http://schemas.microsoft.com/office/drawing/2015/06/chart">
              <c:ext xmlns:c16="http://schemas.microsoft.com/office/drawing/2014/chart" uri="{C3380CC4-5D6E-409C-BE32-E72D297353CC}">
                <c16:uniqueId val="{00000008-B415-4B59-9C40-FEE8D2A5A919}"/>
              </c:ext>
            </c:extLst>
          </c:dPt>
          <c:dPt>
            <c:idx val="2"/>
            <c:invertIfNegative val="0"/>
            <c:bubble3D val="0"/>
            <c:spPr>
              <a:solidFill>
                <a:schemeClr val="accent3"/>
              </a:solidFill>
              <a:ln>
                <a:noFill/>
              </a:ln>
              <a:effectLst/>
              <a:sp3d/>
            </c:spPr>
            <c:extLst xmlns:c16r2="http://schemas.microsoft.com/office/drawing/2015/06/chart">
              <c:ext xmlns:c16="http://schemas.microsoft.com/office/drawing/2014/chart" uri="{C3380CC4-5D6E-409C-BE32-E72D297353CC}">
                <c16:uniqueId val="{0000001B-93FC-42DF-93C1-E18FCF98929B}"/>
              </c:ext>
            </c:extLst>
          </c:dPt>
          <c:dPt>
            <c:idx val="3"/>
            <c:invertIfNegative val="0"/>
            <c:bubble3D val="0"/>
            <c:spPr>
              <a:solidFill>
                <a:schemeClr val="accent2"/>
              </a:solidFill>
              <a:ln>
                <a:noFill/>
              </a:ln>
              <a:effectLst/>
              <a:sp3d/>
            </c:spPr>
            <c:extLst xmlns:c16r2="http://schemas.microsoft.com/office/drawing/2015/06/chart">
              <c:ext xmlns:c16="http://schemas.microsoft.com/office/drawing/2014/chart" uri="{C3380CC4-5D6E-409C-BE32-E72D297353CC}">
                <c16:uniqueId val="{00000012-93FC-42DF-93C1-E18FCF98929B}"/>
              </c:ext>
            </c:extLst>
          </c:dPt>
          <c:dPt>
            <c:idx val="5"/>
            <c:invertIfNegative val="0"/>
            <c:bubble3D val="0"/>
            <c:spPr>
              <a:solidFill>
                <a:schemeClr val="accent2">
                  <a:lumMod val="60000"/>
                  <a:lumOff val="40000"/>
                </a:schemeClr>
              </a:solidFill>
              <a:ln>
                <a:noFill/>
              </a:ln>
              <a:effectLst/>
              <a:sp3d/>
            </c:spPr>
            <c:extLst xmlns:c16r2="http://schemas.microsoft.com/office/drawing/2015/06/chart">
              <c:ext xmlns:c16="http://schemas.microsoft.com/office/drawing/2014/chart" uri="{C3380CC4-5D6E-409C-BE32-E72D297353CC}">
                <c16:uniqueId val="{00000009-07BE-4611-BF5E-74431AFAFA36}"/>
              </c:ext>
            </c:extLst>
          </c:dPt>
          <c:dPt>
            <c:idx val="6"/>
            <c:invertIfNegative val="0"/>
            <c:bubble3D val="0"/>
            <c:spPr>
              <a:solidFill>
                <a:schemeClr val="tx2">
                  <a:lumMod val="60000"/>
                  <a:lumOff val="40000"/>
                </a:schemeClr>
              </a:solidFill>
              <a:ln>
                <a:noFill/>
              </a:ln>
              <a:effectLst/>
              <a:sp3d/>
            </c:spPr>
            <c:extLst xmlns:c16r2="http://schemas.microsoft.com/office/drawing/2015/06/chart">
              <c:ext xmlns:c16="http://schemas.microsoft.com/office/drawing/2014/chart" uri="{C3380CC4-5D6E-409C-BE32-E72D297353CC}">
                <c16:uniqueId val="{0000000B-07BE-4611-BF5E-74431AFAFA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'Poblacion Beneficiada'!$B$7:$B$13</c:f>
              <c:strCache>
                <c:ptCount val="7"/>
                <c:pt idx="0">
                  <c:v>Deporte Formativo (Estudiantes) </c:v>
                </c:pt>
                <c:pt idx="1">
                  <c:v>Servicios Kinesiologia (Estudiantes)</c:v>
                </c:pt>
                <c:pt idx="2">
                  <c:v>Deporte Representativo (Estudiantes)</c:v>
                </c:pt>
                <c:pt idx="3">
                  <c:v>Recreación (Estudiantes)</c:v>
                </c:pt>
                <c:pt idx="4">
                  <c:v>Servicio de Kinesiologia (Docentes y Administrativos)</c:v>
                </c:pt>
                <c:pt idx="5">
                  <c:v>Deporte Representativo (Docentes y Admnistrativos)</c:v>
                </c:pt>
                <c:pt idx="6">
                  <c:v>Recreación (Docentes y Administrativos)</c:v>
                </c:pt>
              </c:strCache>
            </c:strRef>
          </c:cat>
          <c:val>
            <c:numRef>
              <c:f>'Poblacion Beneficiada'!$C$7:$C$13</c:f>
              <c:numCache>
                <c:formatCode>_(* #,##0_);_(* \(#,##0\);_(* "-"??_);_(@_)</c:formatCode>
                <c:ptCount val="7"/>
                <c:pt idx="0">
                  <c:v>1637</c:v>
                </c:pt>
                <c:pt idx="1">
                  <c:v>656</c:v>
                </c:pt>
                <c:pt idx="2">
                  <c:v>890</c:v>
                </c:pt>
                <c:pt idx="3">
                  <c:v>9622</c:v>
                </c:pt>
                <c:pt idx="4">
                  <c:v>135</c:v>
                </c:pt>
                <c:pt idx="5">
                  <c:v>46</c:v>
                </c:pt>
                <c:pt idx="6">
                  <c:v>149</c:v>
                </c:pt>
              </c:numCache>
            </c:numRef>
          </c:val>
          <c:extLst xmlns:c16r2="http://schemas.microsoft.com/office/drawing/2015/06/chart">
            <c:ext xmlns:c16="http://schemas.microsoft.com/office/drawing/2014/chart" uri="{C3380CC4-5D6E-409C-BE32-E72D297353CC}">
              <c16:uniqueId val="{00000007-93FC-42DF-93C1-E18FCF98929B}"/>
            </c:ext>
          </c:extLst>
        </c:ser>
        <c:dLbls>
          <c:showLegendKey val="0"/>
          <c:showVal val="1"/>
          <c:showCatName val="0"/>
          <c:showSerName val="0"/>
          <c:showPercent val="0"/>
          <c:showBubbleSize val="0"/>
        </c:dLbls>
        <c:gapWidth val="150"/>
        <c:shape val="box"/>
        <c:axId val="109904640"/>
        <c:axId val="109905792"/>
        <c:axId val="0"/>
      </c:bar3DChart>
      <c:catAx>
        <c:axId val="109904640"/>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9905792"/>
        <c:crosses val="autoZero"/>
        <c:auto val="1"/>
        <c:lblAlgn val="ctr"/>
        <c:lblOffset val="100"/>
        <c:noMultiLvlLbl val="0"/>
      </c:catAx>
      <c:valAx>
        <c:axId val="10990579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90464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Medicina Preventiva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'Programas SaludOcupacional'!$C$27:$D$27</c:f>
              <c:strCache>
                <c:ptCount val="2"/>
                <c:pt idx="0">
                  <c:v>No. EVENTOS</c:v>
                </c:pt>
                <c:pt idx="1">
                  <c:v>No. ASITENTES</c:v>
                </c:pt>
              </c:strCache>
            </c:strRef>
          </c:cat>
          <c:val>
            <c:numRef>
              <c:f>'Programas SaludOcupacional'!$C$24:$D$24</c:f>
              <c:numCache>
                <c:formatCode>General</c:formatCode>
                <c:ptCount val="2"/>
                <c:pt idx="0">
                  <c:v>917</c:v>
                </c:pt>
                <c:pt idx="1">
                  <c:v>1667</c:v>
                </c:pt>
              </c:numCache>
            </c:numRef>
          </c:val>
          <c:extLst xmlns:c16r2="http://schemas.microsoft.com/office/drawing/2015/06/chart">
            <c:ext xmlns:c16="http://schemas.microsoft.com/office/drawing/2014/chart" uri="{C3380CC4-5D6E-409C-BE32-E72D297353CC}">
              <c16:uniqueId val="{00000007-0A13-4DEC-81BB-B8B6E396B99C}"/>
            </c:ext>
          </c:extLst>
        </c:ser>
        <c:ser>
          <c:idx val="1"/>
          <c:order val="1"/>
          <c:tx>
            <c:v>Higiene y Seguridad</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'Programas SaludOcupacional'!$C$27:$D$27</c:f>
              <c:strCache>
                <c:ptCount val="2"/>
                <c:pt idx="0">
                  <c:v>No. EVENTOS</c:v>
                </c:pt>
                <c:pt idx="1">
                  <c:v>No. ASITENTES</c:v>
                </c:pt>
              </c:strCache>
            </c:strRef>
          </c:cat>
          <c:val>
            <c:numRef>
              <c:f>'Programas SaludOcupacional'!$C$47:$D$47</c:f>
              <c:numCache>
                <c:formatCode>General</c:formatCode>
                <c:ptCount val="2"/>
                <c:pt idx="0">
                  <c:v>283</c:v>
                </c:pt>
                <c:pt idx="1">
                  <c:v>2192</c:v>
                </c:pt>
              </c:numCache>
            </c:numRef>
          </c:val>
          <c:extLst xmlns:c16r2="http://schemas.microsoft.com/office/drawing/2015/06/chart">
            <c:ext xmlns:c16="http://schemas.microsoft.com/office/drawing/2014/chart" uri="{C3380CC4-5D6E-409C-BE32-E72D297353CC}">
              <c16:uniqueId val="{00000008-0A13-4DEC-81BB-B8B6E396B99C}"/>
            </c:ext>
          </c:extLst>
        </c:ser>
        <c:dLbls>
          <c:showLegendKey val="0"/>
          <c:showVal val="1"/>
          <c:showCatName val="0"/>
          <c:showSerName val="0"/>
          <c:showPercent val="0"/>
          <c:showBubbleSize val="0"/>
        </c:dLbls>
        <c:gapWidth val="150"/>
        <c:shape val="box"/>
        <c:axId val="110569728"/>
        <c:axId val="110579712"/>
        <c:axId val="0"/>
      </c:bar3DChart>
      <c:catAx>
        <c:axId val="110569728"/>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10579712"/>
        <c:crosses val="autoZero"/>
        <c:auto val="1"/>
        <c:lblAlgn val="ctr"/>
        <c:lblOffset val="100"/>
        <c:noMultiLvlLbl val="0"/>
      </c:catAx>
      <c:valAx>
        <c:axId val="1105797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056972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Semestre A</c:v>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'Prestamos Periodicos'!$B$9:$C$12</c:f>
              <c:multiLvlStrCache>
                <c:ptCount val="4"/>
                <c:lvl>
                  <c:pt idx="0">
                    <c:v>El Tiempo</c:v>
                  </c:pt>
                  <c:pt idx="1">
                    <c:v>Espectador</c:v>
                  </c:pt>
                  <c:pt idx="2">
                    <c:v>Diario del Huila</c:v>
                  </c:pt>
                  <c:pt idx="3">
                    <c:v>La Nación</c:v>
                  </c:pt>
                </c:lvl>
                <c:lvl>
                  <c:pt idx="0">
                    <c:v>Nacionales</c:v>
                  </c:pt>
                  <c:pt idx="2">
                    <c:v>Regionales</c:v>
                  </c:pt>
                </c:lvl>
              </c:multiLvlStrCache>
            </c:multiLvlStrRef>
          </c:cat>
          <c:val>
            <c:numRef>
              <c:f>'Prestamos Periodicos'!$D$9:$D$12</c:f>
              <c:numCache>
                <c:formatCode>#,##0_ ;[Red]\-#,##0\ </c:formatCode>
                <c:ptCount val="4"/>
                <c:pt idx="0">
                  <c:v>279</c:v>
                </c:pt>
                <c:pt idx="1">
                  <c:v>0</c:v>
                </c:pt>
                <c:pt idx="2">
                  <c:v>306</c:v>
                </c:pt>
                <c:pt idx="3">
                  <c:v>421</c:v>
                </c:pt>
              </c:numCache>
            </c:numRef>
          </c:val>
          <c:extLst xmlns:c16r2="http://schemas.microsoft.com/office/drawing/2015/06/chart">
            <c:ext xmlns:c16="http://schemas.microsoft.com/office/drawing/2014/chart" uri="{C3380CC4-5D6E-409C-BE32-E72D297353CC}">
              <c16:uniqueId val="{00000003-2554-4B50-B0AA-6CCA8D71029C}"/>
            </c:ext>
          </c:extLst>
        </c:ser>
        <c:ser>
          <c:idx val="1"/>
          <c:order val="1"/>
          <c:tx>
            <c:v>Semestre B</c:v>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'Prestamos Periodicos'!$B$9:$C$12</c:f>
              <c:multiLvlStrCache>
                <c:ptCount val="4"/>
                <c:lvl>
                  <c:pt idx="0">
                    <c:v>El Tiempo</c:v>
                  </c:pt>
                  <c:pt idx="1">
                    <c:v>Espectador</c:v>
                  </c:pt>
                  <c:pt idx="2">
                    <c:v>Diario del Huila</c:v>
                  </c:pt>
                  <c:pt idx="3">
                    <c:v>La Nación</c:v>
                  </c:pt>
                </c:lvl>
                <c:lvl>
                  <c:pt idx="0">
                    <c:v>Nacionales</c:v>
                  </c:pt>
                  <c:pt idx="2">
                    <c:v>Regionales</c:v>
                  </c:pt>
                </c:lvl>
              </c:multiLvlStrCache>
            </c:multiLvlStrRef>
          </c:cat>
          <c:val>
            <c:numRef>
              <c:f>'Prestamos Periodicos'!$E$9:$E$12</c:f>
              <c:numCache>
                <c:formatCode>#,##0_ ;[Red]\-#,##0\ </c:formatCode>
                <c:ptCount val="4"/>
                <c:pt idx="0">
                  <c:v>289</c:v>
                </c:pt>
                <c:pt idx="1">
                  <c:v>27</c:v>
                </c:pt>
                <c:pt idx="2">
                  <c:v>204</c:v>
                </c:pt>
                <c:pt idx="3">
                  <c:v>251</c:v>
                </c:pt>
              </c:numCache>
            </c:numRef>
          </c:val>
          <c:extLst xmlns:c16r2="http://schemas.microsoft.com/office/drawing/2015/06/chart">
            <c:ext xmlns:c16="http://schemas.microsoft.com/office/drawing/2014/chart" uri="{C3380CC4-5D6E-409C-BE32-E72D297353CC}">
              <c16:uniqueId val="{00000004-2554-4B50-B0AA-6CCA8D71029C}"/>
            </c:ext>
          </c:extLst>
        </c:ser>
        <c:dLbls>
          <c:showLegendKey val="0"/>
          <c:showVal val="0"/>
          <c:showCatName val="1"/>
          <c:showSerName val="0"/>
          <c:showPercent val="1"/>
          <c:showBubbleSize val="0"/>
        </c:dLbls>
        <c:gapWidth val="100"/>
        <c:overlap val="100"/>
        <c:axId val="113890816"/>
        <c:axId val="113892352"/>
      </c:barChart>
      <c:catAx>
        <c:axId val="113890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CO"/>
          </a:p>
        </c:txPr>
        <c:crossAx val="113892352"/>
        <c:crosses val="autoZero"/>
        <c:auto val="1"/>
        <c:lblAlgn val="ctr"/>
        <c:lblOffset val="100"/>
        <c:noMultiLvlLbl val="0"/>
      </c:catAx>
      <c:valAx>
        <c:axId val="113892352"/>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s-CO"/>
          </a:p>
        </c:txPr>
        <c:crossAx val="1138908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2016-A</c:v>
          </c:tx>
          <c:spPr>
            <a:ln w="28575" cap="rnd">
              <a:solidFill>
                <a:schemeClr val="accent1"/>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 Usuarios'!$B$8:$B$11</c:f>
              <c:strCache>
                <c:ptCount val="3"/>
                <c:pt idx="0">
                  <c:v>Nivel 1 Inducción</c:v>
                </c:pt>
                <c:pt idx="1">
                  <c:v>Nivel 2 Antiguos</c:v>
                </c:pt>
                <c:pt idx="2">
                  <c:v>Nivel 3 Investigador</c:v>
                </c:pt>
              </c:strCache>
            </c:strRef>
          </c:cat>
          <c:val>
            <c:numRef>
              <c:f>'Formacion Usuarios'!$D$8:$D$11</c:f>
              <c:numCache>
                <c:formatCode>#,##0</c:formatCode>
                <c:ptCount val="3"/>
                <c:pt idx="0" formatCode="General">
                  <c:v>595</c:v>
                </c:pt>
                <c:pt idx="1">
                  <c:v>485</c:v>
                </c:pt>
                <c:pt idx="2" formatCode="General">
                  <c:v>1110</c:v>
                </c:pt>
              </c:numCache>
            </c:numRef>
          </c:val>
          <c:extLst xmlns:c16r2="http://schemas.microsoft.com/office/drawing/2015/06/chart">
            <c:ext xmlns:c16="http://schemas.microsoft.com/office/drawing/2014/chart" uri="{C3380CC4-5D6E-409C-BE32-E72D297353CC}">
              <c16:uniqueId val="{00000000-EC49-4BD8-AEE5-9E086A043654}"/>
            </c:ext>
          </c:extLst>
        </c:ser>
        <c:ser>
          <c:idx val="1"/>
          <c:order val="1"/>
          <c:tx>
            <c:v>2016-B</c:v>
          </c:tx>
          <c:spPr>
            <a:ln w="28575" cap="rnd">
              <a:solidFill>
                <a:schemeClr val="accent2"/>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 Usuarios'!$B$8:$B$11</c:f>
              <c:strCache>
                <c:ptCount val="3"/>
                <c:pt idx="0">
                  <c:v>Nivel 1 Inducción</c:v>
                </c:pt>
                <c:pt idx="1">
                  <c:v>Nivel 2 Antiguos</c:v>
                </c:pt>
                <c:pt idx="2">
                  <c:v>Nivel 3 Investigador</c:v>
                </c:pt>
              </c:strCache>
            </c:strRef>
          </c:cat>
          <c:val>
            <c:numRef>
              <c:f>'Formacion Usuarios'!$E$8:$E$11</c:f>
              <c:numCache>
                <c:formatCode>General</c:formatCode>
                <c:ptCount val="3"/>
                <c:pt idx="0">
                  <c:v>573</c:v>
                </c:pt>
                <c:pt idx="1">
                  <c:v>791</c:v>
                </c:pt>
                <c:pt idx="2">
                  <c:v>903</c:v>
                </c:pt>
              </c:numCache>
            </c:numRef>
          </c:val>
          <c:extLst xmlns:c16r2="http://schemas.microsoft.com/office/drawing/2015/06/chart">
            <c:ext xmlns:c16="http://schemas.microsoft.com/office/drawing/2014/chart" uri="{C3380CC4-5D6E-409C-BE32-E72D297353CC}">
              <c16:uniqueId val="{00000001-EC49-4BD8-AEE5-9E086A043654}"/>
            </c:ext>
          </c:extLst>
        </c:ser>
        <c:dLbls>
          <c:showLegendKey val="0"/>
          <c:showVal val="1"/>
          <c:showCatName val="0"/>
          <c:showSerName val="0"/>
          <c:showPercent val="0"/>
          <c:showBubbleSize val="0"/>
        </c:dLbls>
        <c:gapWidth val="150"/>
        <c:axId val="115357568"/>
        <c:axId val="115359104"/>
      </c:barChart>
      <c:catAx>
        <c:axId val="11535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59104"/>
        <c:crosses val="autoZero"/>
        <c:auto val="1"/>
        <c:lblAlgn val="ctr"/>
        <c:lblOffset val="100"/>
        <c:noMultiLvlLbl val="0"/>
      </c:catAx>
      <c:valAx>
        <c:axId val="115359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57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74065612932405"/>
          <c:y val="1.8518514660976825E-2"/>
          <c:w val="0.83065895113626265"/>
          <c:h val="0.84507543951267772"/>
        </c:manualLayout>
      </c:layout>
      <c:barChart>
        <c:barDir val="col"/>
        <c:grouping val="stacked"/>
        <c:varyColors val="0"/>
        <c:ser>
          <c:idx val="0"/>
          <c:order val="0"/>
          <c:tx>
            <c:strRef>
              <c:f>SalasParticipantes!$E$6</c:f>
              <c:strCache>
                <c:ptCount val="1"/>
                <c:pt idx="0">
                  <c:v>SEMESTRE B</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SalasParticipantes!$E$7:$F$7</c:f>
              <c:strCache>
                <c:ptCount val="2"/>
                <c:pt idx="0">
                  <c:v>Participantes</c:v>
                </c:pt>
                <c:pt idx="1">
                  <c:v>Salas</c:v>
                </c:pt>
              </c:strCache>
            </c:strRef>
          </c:cat>
          <c:val>
            <c:numRef>
              <c:f>SalasParticipantes!$E$10:$F$10</c:f>
              <c:numCache>
                <c:formatCode>General</c:formatCode>
                <c:ptCount val="2"/>
                <c:pt idx="0">
                  <c:v>15677</c:v>
                </c:pt>
                <c:pt idx="1">
                  <c:v>654</c:v>
                </c:pt>
              </c:numCache>
            </c:numRef>
          </c:val>
          <c:extLst xmlns:c16r2="http://schemas.microsoft.com/office/drawing/2015/06/chart">
            <c:ext xmlns:c16="http://schemas.microsoft.com/office/drawing/2014/chart" uri="{C3380CC4-5D6E-409C-BE32-E72D297353CC}">
              <c16:uniqueId val="{00000001-061C-43F1-9975-11C15A37E900}"/>
            </c:ext>
          </c:extLst>
        </c:ser>
        <c:ser>
          <c:idx val="1"/>
          <c:order val="1"/>
          <c:tx>
            <c:v>Eventos</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SalasParticipantes!$E$7:$F$7</c:f>
              <c:strCache>
                <c:ptCount val="2"/>
                <c:pt idx="0">
                  <c:v>Participantes</c:v>
                </c:pt>
                <c:pt idx="1">
                  <c:v>Salas</c:v>
                </c:pt>
              </c:strCache>
            </c:strRef>
          </c:cat>
          <c:val>
            <c:numRef>
              <c:f>SalasParticipantes!$C$10:$D$10</c:f>
              <c:numCache>
                <c:formatCode>General</c:formatCode>
                <c:ptCount val="2"/>
                <c:pt idx="0">
                  <c:v>19274</c:v>
                </c:pt>
                <c:pt idx="1">
                  <c:v>685</c:v>
                </c:pt>
              </c:numCache>
            </c:numRef>
          </c:val>
          <c:extLst xmlns:c16r2="http://schemas.microsoft.com/office/drawing/2015/06/chart">
            <c:ext xmlns:c16="http://schemas.microsoft.com/office/drawing/2014/chart" uri="{C3380CC4-5D6E-409C-BE32-E72D297353CC}">
              <c16:uniqueId val="{00000002-061C-43F1-9975-11C15A37E900}"/>
            </c:ext>
          </c:extLst>
        </c:ser>
        <c:dLbls>
          <c:dLblPos val="ctr"/>
          <c:showLegendKey val="0"/>
          <c:showVal val="1"/>
          <c:showCatName val="0"/>
          <c:showSerName val="0"/>
          <c:showPercent val="0"/>
          <c:showBubbleSize val="0"/>
        </c:dLbls>
        <c:gapWidth val="219"/>
        <c:overlap val="100"/>
        <c:axId val="114689920"/>
        <c:axId val="114691456"/>
      </c:barChart>
      <c:catAx>
        <c:axId val="11468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691456"/>
        <c:crosses val="autoZero"/>
        <c:auto val="1"/>
        <c:lblAlgn val="ctr"/>
        <c:lblOffset val="100"/>
        <c:noMultiLvlLbl val="0"/>
      </c:catAx>
      <c:valAx>
        <c:axId val="114691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6899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Ingresos'!$C$6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Ingresos'!$B$20,'Presupuesto Ingresos'!$B$26)</c:f>
              <c:strCache>
                <c:ptCount val="4"/>
                <c:pt idx="0">
                  <c:v>A- Rentas propias</c:v>
                </c:pt>
                <c:pt idx="1">
                  <c:v>B- Aportes del presupuesto Nacional</c:v>
                </c:pt>
                <c:pt idx="2">
                  <c:v>2- RECURSOS DE CAPITAL</c:v>
                </c:pt>
                <c:pt idx="3">
                  <c:v>TOTAL</c:v>
                </c:pt>
              </c:strCache>
            </c:strRef>
          </c:cat>
          <c:val>
            <c:numRef>
              <c:f>('Presupuesto Ingresos'!$C$8,'Presupuesto Ingresos'!$C$14,'Presupuesto Ingresos'!$C$20,'Presupuesto Ingresos'!$C$26)</c:f>
              <c:numCache>
                <c:formatCode>#,##0</c:formatCode>
                <c:ptCount val="4"/>
                <c:pt idx="0">
                  <c:v>34737019442</c:v>
                </c:pt>
                <c:pt idx="1">
                  <c:v>60871268564</c:v>
                </c:pt>
                <c:pt idx="2">
                  <c:v>3114884056</c:v>
                </c:pt>
                <c:pt idx="3">
                  <c:v>98723172062</c:v>
                </c:pt>
              </c:numCache>
            </c:numRef>
          </c:val>
          <c:extLst xmlns:c16r2="http://schemas.microsoft.com/office/drawing/2015/06/chart">
            <c:ext xmlns:c16="http://schemas.microsoft.com/office/drawing/2014/chart" uri="{C3380CC4-5D6E-409C-BE32-E72D297353CC}">
              <c16:uniqueId val="{00000001-9BD3-46C0-8789-6DA41D8BFC7A}"/>
            </c:ext>
          </c:extLst>
        </c:ser>
        <c:ser>
          <c:idx val="1"/>
          <c:order val="1"/>
          <c:tx>
            <c:strRef>
              <c:f>'Presupuesto Ingresos'!$D$6</c:f>
              <c:strCache>
                <c:ptCount val="1"/>
                <c:pt idx="0">
                  <c:v>ADICIONES Y/O DISMINUCIONES</c:v>
                </c:pt>
              </c:strCache>
            </c:strRef>
          </c:tx>
          <c:spPr>
            <a:solidFill>
              <a:schemeClr val="accent2"/>
            </a:solidFill>
            <a:ln>
              <a:noFill/>
            </a:ln>
            <a:effectLst/>
            <a:sp3d/>
          </c:spPr>
          <c:invertIfNegative val="0"/>
          <c:dLbls>
            <c:dLbl>
              <c:idx val="1"/>
              <c:layout>
                <c:manualLayout>
                  <c:x val="3.925417075564183E-3"/>
                  <c:y val="0.1535508637236084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EE0-45DB-B677-BAE51A9FC8EE}"/>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Ingresos'!$B$20,'Presupuesto Ingresos'!$B$26)</c:f>
              <c:strCache>
                <c:ptCount val="4"/>
                <c:pt idx="0">
                  <c:v>A- Rentas propias</c:v>
                </c:pt>
                <c:pt idx="1">
                  <c:v>B- Aportes del presupuesto Nacional</c:v>
                </c:pt>
                <c:pt idx="2">
                  <c:v>2- RECURSOS DE CAPITAL</c:v>
                </c:pt>
                <c:pt idx="3">
                  <c:v>TOTAL</c:v>
                </c:pt>
              </c:strCache>
            </c:strRef>
          </c:cat>
          <c:val>
            <c:numRef>
              <c:f>('Presupuesto Ingresos'!$D$8,'Presupuesto Ingresos'!$D$14,'Presupuesto Ingresos'!$D$20,'Presupuesto Ingresos'!$D$26)</c:f>
              <c:numCache>
                <c:formatCode>#,##0</c:formatCode>
                <c:ptCount val="4"/>
                <c:pt idx="0">
                  <c:v>1621215895</c:v>
                </c:pt>
                <c:pt idx="1">
                  <c:v>4181579705</c:v>
                </c:pt>
                <c:pt idx="2">
                  <c:v>9652871691</c:v>
                </c:pt>
                <c:pt idx="3">
                  <c:v>15455667291</c:v>
                </c:pt>
              </c:numCache>
            </c:numRef>
          </c:val>
          <c:extLst xmlns:c16r2="http://schemas.microsoft.com/office/drawing/2015/06/chart">
            <c:ext xmlns:c16="http://schemas.microsoft.com/office/drawing/2014/chart" uri="{C3380CC4-5D6E-409C-BE32-E72D297353CC}">
              <c16:uniqueId val="{00000000-9BD3-46C0-8789-6DA41D8BFC7A}"/>
            </c:ext>
          </c:extLst>
        </c:ser>
        <c:ser>
          <c:idx val="2"/>
          <c:order val="2"/>
          <c:tx>
            <c:strRef>
              <c:f>'Presupuesto Ingresos'!$E$6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Ingresos'!$B$20,'Presupuesto Ingresos'!$B$26)</c:f>
              <c:strCache>
                <c:ptCount val="4"/>
                <c:pt idx="0">
                  <c:v>A- Rentas propias</c:v>
                </c:pt>
                <c:pt idx="1">
                  <c:v>B- Aportes del presupuesto Nacional</c:v>
                </c:pt>
                <c:pt idx="2">
                  <c:v>2- RECURSOS DE CAPITAL</c:v>
                </c:pt>
                <c:pt idx="3">
                  <c:v>TOTAL</c:v>
                </c:pt>
              </c:strCache>
            </c:strRef>
          </c:cat>
          <c:val>
            <c:numRef>
              <c:f>('Presupuesto Ingresos'!$E$8,'Presupuesto Ingresos'!$E$14,'Presupuesto Ingresos'!$E$20,'Presupuesto Ingresos'!$E$26)</c:f>
              <c:numCache>
                <c:formatCode>#,##0</c:formatCode>
                <c:ptCount val="4"/>
                <c:pt idx="0">
                  <c:v>36358235337</c:v>
                </c:pt>
                <c:pt idx="1">
                  <c:v>65052848269</c:v>
                </c:pt>
                <c:pt idx="2">
                  <c:v>12767755747</c:v>
                </c:pt>
                <c:pt idx="3">
                  <c:v>114178839353</c:v>
                </c:pt>
              </c:numCache>
            </c:numRef>
          </c:val>
          <c:extLst xmlns:c16r2="http://schemas.microsoft.com/office/drawing/2015/06/chart">
            <c:ext xmlns:c16="http://schemas.microsoft.com/office/drawing/2014/chart" uri="{C3380CC4-5D6E-409C-BE32-E72D297353CC}">
              <c16:uniqueId val="{00000002-9BD3-46C0-8789-6DA41D8BFC7A}"/>
            </c:ext>
          </c:extLst>
        </c:ser>
        <c:ser>
          <c:idx val="3"/>
          <c:order val="3"/>
          <c:tx>
            <c:strRef>
              <c:f>'Presupuesto Ingresos'!$F$6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Ingresos'!$B$20,'Presupuesto Ingresos'!$B$26)</c:f>
              <c:strCache>
                <c:ptCount val="4"/>
                <c:pt idx="0">
                  <c:v>A- Rentas propias</c:v>
                </c:pt>
                <c:pt idx="1">
                  <c:v>B- Aportes del presupuesto Nacional</c:v>
                </c:pt>
                <c:pt idx="2">
                  <c:v>2- RECURSOS DE CAPITAL</c:v>
                </c:pt>
                <c:pt idx="3">
                  <c:v>TOTAL</c:v>
                </c:pt>
              </c:strCache>
            </c:strRef>
          </c:cat>
          <c:val>
            <c:numRef>
              <c:f>('Presupuesto Ingresos'!$F$8,'Presupuesto Ingresos'!$F$14,'Presupuesto Ingresos'!$F$20,'Presupuesto Ingresos'!$F$26)</c:f>
              <c:numCache>
                <c:formatCode>#,##0</c:formatCode>
                <c:ptCount val="4"/>
                <c:pt idx="0">
                  <c:v>33922662735</c:v>
                </c:pt>
                <c:pt idx="1">
                  <c:v>64852848269</c:v>
                </c:pt>
                <c:pt idx="2">
                  <c:v>13312573324</c:v>
                </c:pt>
                <c:pt idx="3">
                  <c:v>112088084328</c:v>
                </c:pt>
              </c:numCache>
            </c:numRef>
          </c:val>
          <c:extLst xmlns:c16r2="http://schemas.microsoft.com/office/drawing/2015/06/chart">
            <c:ext xmlns:c16="http://schemas.microsoft.com/office/drawing/2014/chart" uri="{C3380CC4-5D6E-409C-BE32-E72D297353CC}">
              <c16:uniqueId val="{00000003-9BD3-46C0-8789-6DA41D8BFC7A}"/>
            </c:ext>
          </c:extLst>
        </c:ser>
        <c:dLbls>
          <c:showLegendKey val="0"/>
          <c:showVal val="1"/>
          <c:showCatName val="0"/>
          <c:showSerName val="0"/>
          <c:showPercent val="0"/>
          <c:showBubbleSize val="0"/>
        </c:dLbls>
        <c:gapWidth val="150"/>
        <c:shape val="box"/>
        <c:axId val="114292608"/>
        <c:axId val="114294144"/>
        <c:axId val="0"/>
      </c:bar3DChart>
      <c:catAx>
        <c:axId val="114292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294144"/>
        <c:crosses val="autoZero"/>
        <c:auto val="1"/>
        <c:lblAlgn val="ctr"/>
        <c:lblOffset val="100"/>
        <c:noMultiLvlLbl val="0"/>
      </c:catAx>
      <c:valAx>
        <c:axId val="11429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292608"/>
        <c:crosses val="autoZero"/>
        <c:crossBetween val="between"/>
      </c:valAx>
      <c:dTable>
        <c:showHorzBorder val="1"/>
        <c:showVertBorder val="1"/>
        <c:showOutline val="1"/>
        <c:showKeys val="1"/>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Gastos'!$C$6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Gastos'!$B$11,'Presupuesto Gastos'!$B$15,'Presupuesto Gastos'!$B$16,'Presupuesto Gastos'!$B$17)</c:f>
              <c:strCache>
                <c:ptCount val="5"/>
                <c:pt idx="0">
                  <c:v>FUNCIONAMIENTO</c:v>
                </c:pt>
                <c:pt idx="1">
                  <c:v>INVERSIÓN</c:v>
                </c:pt>
                <c:pt idx="2">
                  <c:v>FONDOS ESPECIALES</c:v>
                </c:pt>
                <c:pt idx="3">
                  <c:v>GASTOS DE PRODUCCIÓN Y COMERCIALIZACIÓN</c:v>
                </c:pt>
                <c:pt idx="4">
                  <c:v>TOTAL</c:v>
                </c:pt>
              </c:strCache>
            </c:strRef>
          </c:cat>
          <c:val>
            <c:numRef>
              <c:f>('Presupuesto Gastos'!$C$7,'Presupuesto Gastos'!$C$11,'Presupuesto Gastos'!$C$15,'Presupuesto Gastos'!$C$16,'Presupuesto Gastos'!$C$17)</c:f>
              <c:numCache>
                <c:formatCode>#,##0</c:formatCode>
                <c:ptCount val="5"/>
                <c:pt idx="0">
                  <c:v>70561467070</c:v>
                </c:pt>
                <c:pt idx="1">
                  <c:v>14617985503</c:v>
                </c:pt>
                <c:pt idx="2">
                  <c:v>244000000</c:v>
                </c:pt>
                <c:pt idx="3">
                  <c:v>13099719489</c:v>
                </c:pt>
                <c:pt idx="4">
                  <c:v>98523172062</c:v>
                </c:pt>
              </c:numCache>
            </c:numRef>
          </c:val>
          <c:extLst xmlns:c16r2="http://schemas.microsoft.com/office/drawing/2015/06/chart">
            <c:ext xmlns:c16="http://schemas.microsoft.com/office/drawing/2014/chart" uri="{C3380CC4-5D6E-409C-BE32-E72D297353CC}">
              <c16:uniqueId val="{00000000-1C62-4E49-AC81-42ADE15E9946}"/>
            </c:ext>
          </c:extLst>
        </c:ser>
        <c:ser>
          <c:idx val="1"/>
          <c:order val="1"/>
          <c:tx>
            <c:strRef>
              <c:f>'Presupuesto Gastos'!$D$6</c:f>
              <c:strCache>
                <c:ptCount val="1"/>
                <c:pt idx="0">
                  <c:v>ADICIONES Y/O DISMINUCIONES</c:v>
                </c:pt>
              </c:strCache>
            </c:strRef>
          </c:tx>
          <c:spPr>
            <a:solidFill>
              <a:schemeClr val="accent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Gastos'!$B$11,'Presupuesto Gastos'!$B$15,'Presupuesto Gastos'!$B$16,'Presupuesto Gastos'!$B$17)</c:f>
              <c:strCache>
                <c:ptCount val="5"/>
                <c:pt idx="0">
                  <c:v>FUNCIONAMIENTO</c:v>
                </c:pt>
                <c:pt idx="1">
                  <c:v>INVERSIÓN</c:v>
                </c:pt>
                <c:pt idx="2">
                  <c:v>FONDOS ESPECIALES</c:v>
                </c:pt>
                <c:pt idx="3">
                  <c:v>GASTOS DE PRODUCCIÓN Y COMERCIALIZACIÓN</c:v>
                </c:pt>
                <c:pt idx="4">
                  <c:v>TOTAL</c:v>
                </c:pt>
              </c:strCache>
            </c:strRef>
          </c:cat>
          <c:val>
            <c:numRef>
              <c:f>('Presupuesto Gastos'!$D$7,'Presupuesto Gastos'!$D$11,'Presupuesto Gastos'!$D$15,'Presupuesto Gastos'!$D$16,'Presupuesto Gastos'!$D$17)</c:f>
              <c:numCache>
                <c:formatCode>#,##0</c:formatCode>
                <c:ptCount val="5"/>
                <c:pt idx="0">
                  <c:v>5844426098</c:v>
                </c:pt>
                <c:pt idx="1">
                  <c:v>8501411020</c:v>
                </c:pt>
                <c:pt idx="2">
                  <c:v>0</c:v>
                </c:pt>
                <c:pt idx="3">
                  <c:v>1109830173</c:v>
                </c:pt>
                <c:pt idx="4">
                  <c:v>15455667291</c:v>
                </c:pt>
              </c:numCache>
            </c:numRef>
          </c:val>
          <c:extLst xmlns:c16r2="http://schemas.microsoft.com/office/drawing/2015/06/chart">
            <c:ext xmlns:c16="http://schemas.microsoft.com/office/drawing/2014/chart" uri="{C3380CC4-5D6E-409C-BE32-E72D297353CC}">
              <c16:uniqueId val="{00000001-1C62-4E49-AC81-42ADE15E9946}"/>
            </c:ext>
          </c:extLst>
        </c:ser>
        <c:ser>
          <c:idx val="2"/>
          <c:order val="2"/>
          <c:tx>
            <c:strRef>
              <c:f>'Presupuesto Gastos'!$E$6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Gastos'!$B$11,'Presupuesto Gastos'!$B$15,'Presupuesto Gastos'!$B$16,'Presupuesto Gastos'!$B$17)</c:f>
              <c:strCache>
                <c:ptCount val="5"/>
                <c:pt idx="0">
                  <c:v>FUNCIONAMIENTO</c:v>
                </c:pt>
                <c:pt idx="1">
                  <c:v>INVERSIÓN</c:v>
                </c:pt>
                <c:pt idx="2">
                  <c:v>FONDOS ESPECIALES</c:v>
                </c:pt>
                <c:pt idx="3">
                  <c:v>GASTOS DE PRODUCCIÓN Y COMERCIALIZACIÓN</c:v>
                </c:pt>
                <c:pt idx="4">
                  <c:v>TOTAL</c:v>
                </c:pt>
              </c:strCache>
            </c:strRef>
          </c:cat>
          <c:val>
            <c:numRef>
              <c:f>('Presupuesto Gastos'!$E$7,'Presupuesto Gastos'!$E$11,'Presupuesto Gastos'!$E$15,'Presupuesto Gastos'!$E$16,'Presupuesto Gastos'!$E$17)</c:f>
              <c:numCache>
                <c:formatCode>#,##0</c:formatCode>
                <c:ptCount val="5"/>
                <c:pt idx="0">
                  <c:v>76405893168</c:v>
                </c:pt>
                <c:pt idx="1">
                  <c:v>23119396523</c:v>
                </c:pt>
                <c:pt idx="2">
                  <c:v>244000000</c:v>
                </c:pt>
                <c:pt idx="3">
                  <c:v>14209549662</c:v>
                </c:pt>
                <c:pt idx="4">
                  <c:v>113978839353</c:v>
                </c:pt>
              </c:numCache>
            </c:numRef>
          </c:val>
          <c:extLst xmlns:c16r2="http://schemas.microsoft.com/office/drawing/2015/06/chart">
            <c:ext xmlns:c16="http://schemas.microsoft.com/office/drawing/2014/chart" uri="{C3380CC4-5D6E-409C-BE32-E72D297353CC}">
              <c16:uniqueId val="{00000002-1C62-4E49-AC81-42ADE15E9946}"/>
            </c:ext>
          </c:extLst>
        </c:ser>
        <c:ser>
          <c:idx val="3"/>
          <c:order val="3"/>
          <c:tx>
            <c:strRef>
              <c:f>'Presupuesto Gastos'!$F$6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Gastos'!$B$11,'Presupuesto Gastos'!$B$15,'Presupuesto Gastos'!$B$16,'Presupuesto Gastos'!$B$17)</c:f>
              <c:strCache>
                <c:ptCount val="5"/>
                <c:pt idx="0">
                  <c:v>FUNCIONAMIENTO</c:v>
                </c:pt>
                <c:pt idx="1">
                  <c:v>INVERSIÓN</c:v>
                </c:pt>
                <c:pt idx="2">
                  <c:v>FONDOS ESPECIALES</c:v>
                </c:pt>
                <c:pt idx="3">
                  <c:v>GASTOS DE PRODUCCIÓN Y COMERCIALIZACIÓN</c:v>
                </c:pt>
                <c:pt idx="4">
                  <c:v>TOTAL</c:v>
                </c:pt>
              </c:strCache>
            </c:strRef>
          </c:cat>
          <c:val>
            <c:numRef>
              <c:f>('Presupuesto Gastos'!$F$7,'Presupuesto Gastos'!$F$11,'Presupuesto Gastos'!$F$15,'Presupuesto Gastos'!$F$16,'Presupuesto Gastos'!$F$17)</c:f>
              <c:numCache>
                <c:formatCode>#,##0</c:formatCode>
                <c:ptCount val="5"/>
                <c:pt idx="0">
                  <c:v>72541894651</c:v>
                </c:pt>
                <c:pt idx="1">
                  <c:v>20783772486</c:v>
                </c:pt>
                <c:pt idx="2">
                  <c:v>217213319</c:v>
                </c:pt>
                <c:pt idx="3">
                  <c:v>12365317473</c:v>
                </c:pt>
                <c:pt idx="4">
                  <c:v>105908197929</c:v>
                </c:pt>
              </c:numCache>
            </c:numRef>
          </c:val>
          <c:extLst xmlns:c16r2="http://schemas.microsoft.com/office/drawing/2015/06/chart">
            <c:ext xmlns:c16="http://schemas.microsoft.com/office/drawing/2014/chart" uri="{C3380CC4-5D6E-409C-BE32-E72D297353CC}">
              <c16:uniqueId val="{00000003-1C62-4E49-AC81-42ADE15E9946}"/>
            </c:ext>
          </c:extLst>
        </c:ser>
        <c:dLbls>
          <c:showLegendKey val="0"/>
          <c:showVal val="1"/>
          <c:showCatName val="0"/>
          <c:showSerName val="0"/>
          <c:showPercent val="0"/>
          <c:showBubbleSize val="0"/>
        </c:dLbls>
        <c:gapWidth val="150"/>
        <c:shape val="box"/>
        <c:axId val="114406528"/>
        <c:axId val="114408064"/>
        <c:axId val="0"/>
      </c:bar3DChart>
      <c:catAx>
        <c:axId val="114406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408064"/>
        <c:crosses val="autoZero"/>
        <c:auto val="1"/>
        <c:lblAlgn val="ctr"/>
        <c:lblOffset val="100"/>
        <c:noMultiLvlLbl val="0"/>
      </c:catAx>
      <c:valAx>
        <c:axId val="114408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406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EgresadoGraduadoPostgraGenero!$I$7</c:f>
              <c:strCache>
                <c:ptCount val="1"/>
                <c:pt idx="0">
                  <c:v>SEMESTRE I</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3F6EFD22-4EB0-415E-8E32-B5F573FBE5D7}" type="CELLRANGE">
                      <a:rPr lang="en-US" baseline="0"/>
                      <a:pPr/>
                      <a:t>[CELLRANGE]</a:t>
                    </a:fld>
                    <a:r>
                      <a:rPr lang="en-US" baseline="0"/>
                      <a:t>
</a:t>
                    </a:r>
                    <a:fld id="{551B3335-D442-48FB-AAA8-885B0A6133DF}" type="SERIESNAME">
                      <a:rPr lang="en-US" baseline="0"/>
                      <a:pPr/>
                      <a:t>[NOMBRE DE LA SERIE]</a:t>
                    </a:fld>
                    <a:r>
                      <a:rPr lang="en-US" baseline="0"/>
                      <a:t>
</a:t>
                    </a:r>
                    <a:fld id="{524E9AEE-4C77-4A31-8CB2-86E498D442DC}" type="VALUE">
                      <a:rPr lang="en-US" baseline="0"/>
                      <a:pPr/>
                      <a:t>[VALOR]</a:t>
                    </a:fld>
                    <a:endParaRPr lang="en-US" baseline="0"/>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1-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2017</c:v>
                </c:pt>
              </c:strCache>
            </c:strRef>
          </c:cat>
          <c:val>
            <c:numRef>
              <c:f>EgresadoGraduadoPostgraGenero!$I$46</c:f>
              <c:numCache>
                <c:formatCode>General</c:formatCode>
                <c:ptCount val="1"/>
                <c:pt idx="0">
                  <c:v>167</c:v>
                </c:pt>
              </c:numCache>
            </c:numRef>
          </c:val>
          <c:extLst xmlns:c16r2="http://schemas.microsoft.com/office/drawing/2015/06/chart">
            <c:ext xmlns:c15="http://schemas.microsoft.com/office/drawing/2012/chart" uri="{02D57815-91ED-43cb-92C2-25804820EDAC}">
              <c15:datalabelsRange>
                <c15:f>EgresadoGraduadoPostgraGenero!$I$47</c15:f>
                <c15:dlblRangeCache>
                  <c:ptCount val="1"/>
                  <c:pt idx="0">
                    <c:v>50,5%</c:v>
                  </c:pt>
                </c15:dlblRangeCache>
              </c15:datalabelsRange>
            </c:ext>
            <c:ext xmlns:c16="http://schemas.microsoft.com/office/drawing/2014/chart" uri="{C3380CC4-5D6E-409C-BE32-E72D297353CC}">
              <c16:uniqueId val="{00000002-5253-456A-AA53-575266C3EDD7}"/>
            </c:ext>
          </c:extLst>
        </c:ser>
        <c:ser>
          <c:idx val="2"/>
          <c:order val="1"/>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6341971845484729"/>
                </c:manualLayout>
              </c:layout>
              <c:tx>
                <c:rich>
                  <a:bodyPr/>
                  <a:lstStyle/>
                  <a:p>
                    <a:fld id="{B492D996-4556-4473-BEEC-0C51EE08B2DF}" type="CELLRANGE">
                      <a:rPr lang="en-US" baseline="0"/>
                      <a:pPr/>
                      <a:t>[CELLRANGE]</a:t>
                    </a:fld>
                    <a:r>
                      <a:rPr lang="en-US" baseline="0"/>
                      <a:t>
</a:t>
                    </a:r>
                    <a:fld id="{E3720E25-6029-408F-88BE-F73D476220CC}" type="SERIESNAME">
                      <a:rPr lang="en-US" baseline="0"/>
                      <a:pPr/>
                      <a:t>[NOMBRE DE LA SERIE]</a:t>
                    </a:fld>
                    <a:r>
                      <a:rPr lang="en-US" baseline="0"/>
                      <a:t>
</a:t>
                    </a:r>
                    <a:fld id="{BF9C5F0B-12CC-4963-AB83-D203D68CEF8F}" type="VALUE">
                      <a:rPr lang="en-US" baseline="0"/>
                      <a:pPr/>
                      <a:t>[VALOR]</a:t>
                    </a:fld>
                    <a:endParaRPr lang="en-US" baseline="0"/>
                  </a:p>
                </c:rich>
              </c:tx>
              <c:showLegendKey val="0"/>
              <c:showVal val="1"/>
              <c:showCatName val="0"/>
              <c:showSerName val="1"/>
              <c:showPercent val="0"/>
              <c:showBubbleSize val="0"/>
              <c:separator>
</c:separator>
              <c:extLst xmlns:c16r2="http://schemas.microsoft.com/office/drawing/2015/06/chart">
                <c:ext xmlns:c15="http://schemas.microsoft.com/office/drawing/2012/chart" uri="{CE6537A1-D6FC-4f65-9D91-7224C49458BB}">
                  <c15:dlblFieldTable/>
                  <c15:showDataLabelsRange val="1"/>
                </c:ext>
                <c:ext xmlns:c16="http://schemas.microsoft.com/office/drawing/2014/chart" uri="{C3380CC4-5D6E-409C-BE32-E72D297353CC}">
                  <c16:uniqueId val="{00000003-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2017</c:v>
                </c:pt>
              </c:strCache>
            </c:strRef>
          </c:cat>
          <c:val>
            <c:numRef>
              <c:f>EgresadoGraduadoPostgraGenero!$K$46</c:f>
              <c:numCache>
                <c:formatCode>General</c:formatCode>
                <c:ptCount val="1"/>
                <c:pt idx="0">
                  <c:v>164</c:v>
                </c:pt>
              </c:numCache>
            </c:numRef>
          </c:val>
          <c:extLst xmlns:c16r2="http://schemas.microsoft.com/office/drawing/2015/06/chart">
            <c:ext xmlns:c15="http://schemas.microsoft.com/office/drawing/2012/chart" uri="{02D57815-91ED-43cb-92C2-25804820EDAC}">
              <c15:datalabelsRange>
                <c15:f>EgresadoGraduadoPostgraGenero!$K$47</c15:f>
                <c15:dlblRangeCache>
                  <c:ptCount val="1"/>
                  <c:pt idx="0">
                    <c:v>49,5%</c:v>
                  </c:pt>
                </c15:dlblRangeCache>
              </c15:datalabelsRange>
            </c:ext>
            <c:ext xmlns:c16="http://schemas.microsoft.com/office/drawing/2014/chart" uri="{C3380CC4-5D6E-409C-BE32-E72D297353CC}">
              <c16:uniqueId val="{00000004-5253-456A-AA53-575266C3EDD7}"/>
            </c:ext>
          </c:extLst>
        </c:ser>
        <c:dLbls>
          <c:showLegendKey val="0"/>
          <c:showVal val="1"/>
          <c:showCatName val="0"/>
          <c:showSerName val="0"/>
          <c:showPercent val="0"/>
          <c:showBubbleSize val="0"/>
        </c:dLbls>
        <c:gapWidth val="150"/>
        <c:gapDepth val="90"/>
        <c:shape val="box"/>
        <c:axId val="109511040"/>
        <c:axId val="109512192"/>
        <c:axId val="0"/>
        <c:extLst xmlns:c16r2="http://schemas.microsoft.com/office/drawing/2015/06/char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EgresadoGraduadoPostgraGenero!$H$6</c15:sqref>
                        </c15:formulaRef>
                      </c:ext>
                    </c:extLst>
                    <c:strCache>
                      <c:ptCount val="1"/>
                      <c:pt idx="0">
                        <c:v>GRADUADOS 2017</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5-5253-456A-AA53-575266C3EDD7}"/>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EgresadoGraduadoPostgraGenero!$H$6</c15:sqref>
                        </c15:formulaRef>
                      </c:ext>
                    </c:extLst>
                    <c:strCache>
                      <c:ptCount val="1"/>
                      <c:pt idx="0">
                        <c:v>GRADUADOS 2017</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6-5253-456A-AA53-575266C3EDD7}"/>
                  </c:ext>
                </c:extLst>
              </c15:ser>
            </c15:filteredBarSeries>
          </c:ext>
        </c:extLst>
      </c:bar3DChart>
      <c:catAx>
        <c:axId val="1095110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512192"/>
        <c:crosses val="autoZero"/>
        <c:auto val="1"/>
        <c:lblAlgn val="ctr"/>
        <c:lblOffset val="100"/>
        <c:noMultiLvlLbl val="0"/>
      </c:catAx>
      <c:valAx>
        <c:axId val="109512192"/>
        <c:scaling>
          <c:orientation val="minMax"/>
          <c:max val="2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51104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Libros</c:v>
          </c:tx>
          <c:spPr>
            <a:ln w="28575" cap="rnd">
              <a:solidFill>
                <a:schemeClr val="accent1"/>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5"/>
              <c:pt idx="0">
                <c:v>2011</c:v>
              </c:pt>
              <c:pt idx="1">
                <c:v>2012</c:v>
              </c:pt>
              <c:pt idx="2">
                <c:v>2013</c:v>
              </c:pt>
              <c:pt idx="3">
                <c:v>2014</c:v>
              </c:pt>
              <c:pt idx="4">
                <c:v>2015</c:v>
              </c:pt>
            </c:numLit>
          </c:cat>
          <c:val>
            <c:numLit>
              <c:formatCode>General</c:formatCode>
              <c:ptCount val="5"/>
              <c:pt idx="0">
                <c:v>59</c:v>
              </c:pt>
              <c:pt idx="1">
                <c:v>36</c:v>
              </c:pt>
              <c:pt idx="2">
                <c:v>71</c:v>
              </c:pt>
              <c:pt idx="3">
                <c:v>16</c:v>
              </c:pt>
              <c:pt idx="4">
                <c:v>16</c:v>
              </c:pt>
            </c:numLit>
          </c:val>
          <c:smooth val="0"/>
          <c:extLst xmlns:c16r2="http://schemas.microsoft.com/office/drawing/2015/06/chart">
            <c:ext xmlns:c16="http://schemas.microsoft.com/office/drawing/2014/chart" uri="{C3380CC4-5D6E-409C-BE32-E72D297353CC}">
              <c16:uniqueId val="{00000000-54F6-455D-BE09-75980A869939}"/>
            </c:ext>
          </c:extLst>
        </c:ser>
        <c:ser>
          <c:idx val="1"/>
          <c:order val="1"/>
          <c:tx>
            <c:v>Capítulo de libros</c:v>
          </c:tx>
          <c:spPr>
            <a:ln w="28575" cap="rnd">
              <a:solidFill>
                <a:schemeClr val="accent2"/>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5"/>
              <c:pt idx="0">
                <c:v>2011</c:v>
              </c:pt>
              <c:pt idx="1">
                <c:v>2012</c:v>
              </c:pt>
              <c:pt idx="2">
                <c:v>2013</c:v>
              </c:pt>
              <c:pt idx="3">
                <c:v>2014</c:v>
              </c:pt>
              <c:pt idx="4">
                <c:v>2015</c:v>
              </c:pt>
            </c:numLit>
          </c:cat>
          <c:val>
            <c:numLit>
              <c:formatCode>General</c:formatCode>
              <c:ptCount val="5"/>
              <c:pt idx="0">
                <c:v>1</c:v>
              </c:pt>
              <c:pt idx="1">
                <c:v>6</c:v>
              </c:pt>
              <c:pt idx="2">
                <c:v>16</c:v>
              </c:pt>
              <c:pt idx="3">
                <c:v>11</c:v>
              </c:pt>
              <c:pt idx="4">
                <c:v>20</c:v>
              </c:pt>
            </c:numLit>
          </c:val>
          <c:smooth val="0"/>
          <c:extLst xmlns:c16r2="http://schemas.microsoft.com/office/drawing/2015/06/chart">
            <c:ext xmlns:c16="http://schemas.microsoft.com/office/drawing/2014/chart" uri="{C3380CC4-5D6E-409C-BE32-E72D297353CC}">
              <c16:uniqueId val="{00000001-54F6-455D-BE09-75980A869939}"/>
            </c:ext>
          </c:extLst>
        </c:ser>
        <c:ser>
          <c:idx val="2"/>
          <c:order val="2"/>
          <c:tx>
            <c:v>Artículos CVLAC</c:v>
          </c:tx>
          <c:spPr>
            <a:ln w="28575" cap="rnd" cmpd="sng">
              <a:solidFill>
                <a:schemeClr val="accent3"/>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5"/>
              <c:pt idx="0">
                <c:v>2011</c:v>
              </c:pt>
              <c:pt idx="1">
                <c:v>2012</c:v>
              </c:pt>
              <c:pt idx="2">
                <c:v>2013</c:v>
              </c:pt>
              <c:pt idx="3">
                <c:v>2014</c:v>
              </c:pt>
              <c:pt idx="4">
                <c:v>2015</c:v>
              </c:pt>
            </c:numLit>
          </c:cat>
          <c:val>
            <c:numLit>
              <c:formatCode>General</c:formatCode>
              <c:ptCount val="5"/>
              <c:pt idx="0">
                <c:v>118</c:v>
              </c:pt>
              <c:pt idx="1">
                <c:v>97</c:v>
              </c:pt>
              <c:pt idx="2">
                <c:v>128</c:v>
              </c:pt>
              <c:pt idx="3">
                <c:v>118</c:v>
              </c:pt>
              <c:pt idx="4">
                <c:v>107</c:v>
              </c:pt>
            </c:numLit>
          </c:val>
          <c:smooth val="0"/>
          <c:extLst xmlns:c16r2="http://schemas.microsoft.com/office/drawing/2015/06/chart">
            <c:ext xmlns:c16="http://schemas.microsoft.com/office/drawing/2014/chart" uri="{C3380CC4-5D6E-409C-BE32-E72D297353CC}">
              <c16:uniqueId val="{00000002-54F6-455D-BE09-75980A869939}"/>
            </c:ext>
          </c:extLst>
        </c:ser>
        <c:ser>
          <c:idx val="3"/>
          <c:order val="3"/>
          <c:tx>
            <c:v>Artículos en SCOPUS</c:v>
          </c:tx>
          <c:spPr>
            <a:ln w="28575" cap="rnd">
              <a:solidFill>
                <a:schemeClr val="accent4"/>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5"/>
              <c:pt idx="0">
                <c:v>2011</c:v>
              </c:pt>
              <c:pt idx="1">
                <c:v>2012</c:v>
              </c:pt>
              <c:pt idx="2">
                <c:v>2013</c:v>
              </c:pt>
              <c:pt idx="3">
                <c:v>2014</c:v>
              </c:pt>
              <c:pt idx="4">
                <c:v>2015</c:v>
              </c:pt>
            </c:numLit>
          </c:cat>
          <c:val>
            <c:numLit>
              <c:formatCode>General</c:formatCode>
              <c:ptCount val="5"/>
              <c:pt idx="0">
                <c:v>14</c:v>
              </c:pt>
              <c:pt idx="1">
                <c:v>24</c:v>
              </c:pt>
              <c:pt idx="2">
                <c:v>21</c:v>
              </c:pt>
              <c:pt idx="3">
                <c:v>25</c:v>
              </c:pt>
              <c:pt idx="4">
                <c:v>47</c:v>
              </c:pt>
            </c:numLit>
          </c:val>
          <c:smooth val="0"/>
          <c:extLst xmlns:c16r2="http://schemas.microsoft.com/office/drawing/2015/06/chart">
            <c:ext xmlns:c16="http://schemas.microsoft.com/office/drawing/2014/chart" uri="{C3380CC4-5D6E-409C-BE32-E72D297353CC}">
              <c16:uniqueId val="{00000003-54F6-455D-BE09-75980A869939}"/>
            </c:ext>
          </c:extLst>
        </c:ser>
        <c:dLbls>
          <c:showLegendKey val="0"/>
          <c:showVal val="0"/>
          <c:showCatName val="0"/>
          <c:showSerName val="0"/>
          <c:showPercent val="0"/>
          <c:showBubbleSize val="0"/>
        </c:dLbls>
        <c:marker val="1"/>
        <c:smooth val="0"/>
        <c:axId val="115217152"/>
        <c:axId val="115218688"/>
      </c:lineChart>
      <c:catAx>
        <c:axId val="115217152"/>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218688"/>
        <c:crosses val="autoZero"/>
        <c:auto val="1"/>
        <c:lblAlgn val="ctr"/>
        <c:lblOffset val="100"/>
        <c:noMultiLvlLbl val="0"/>
      </c:catAx>
      <c:valAx>
        <c:axId val="1152186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21715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38100"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'Movilidad Internacional'!$B$7</c:f>
              <c:strCache>
                <c:ptCount val="1"/>
                <c:pt idx="0">
                  <c:v>Administrativos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'Movilidad Internacional'!$C$6</c:f>
              <c:strCache>
                <c:ptCount val="1"/>
                <c:pt idx="0">
                  <c:v>No. De Participantes</c:v>
                </c:pt>
              </c:strCache>
            </c:strRef>
          </c:cat>
          <c:val>
            <c:numRef>
              <c:f>'Movilidad Internacional'!$C$7</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0-AE5A-4328-8B0B-E68897782269}"/>
            </c:ext>
          </c:extLst>
        </c:ser>
        <c:ser>
          <c:idx val="1"/>
          <c:order val="1"/>
          <c:tx>
            <c:strRef>
              <c:f>'Movilidad Internacional'!$B$8</c:f>
              <c:strCache>
                <c:ptCount val="1"/>
                <c:pt idx="0">
                  <c:v>Docentes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'Movilidad Internacional'!$C$6</c:f>
              <c:strCache>
                <c:ptCount val="1"/>
                <c:pt idx="0">
                  <c:v>No. De Participantes</c:v>
                </c:pt>
              </c:strCache>
            </c:strRef>
          </c:cat>
          <c:val>
            <c:numRef>
              <c:f>'Movilidad Internacional'!$C$8</c:f>
              <c:numCache>
                <c:formatCode>General</c:formatCode>
                <c:ptCount val="1"/>
                <c:pt idx="0">
                  <c:v>141</c:v>
                </c:pt>
              </c:numCache>
            </c:numRef>
          </c:val>
          <c:extLst xmlns:c16r2="http://schemas.microsoft.com/office/drawing/2015/06/chart">
            <c:ext xmlns:c16="http://schemas.microsoft.com/office/drawing/2014/chart" uri="{C3380CC4-5D6E-409C-BE32-E72D297353CC}">
              <c16:uniqueId val="{00000001-AE5A-4328-8B0B-E68897782269}"/>
            </c:ext>
          </c:extLst>
        </c:ser>
        <c:ser>
          <c:idx val="2"/>
          <c:order val="2"/>
          <c:tx>
            <c:strRef>
              <c:f>'Movilidad Internacional'!$B$9</c:f>
              <c:strCache>
                <c:ptCount val="1"/>
                <c:pt idx="0">
                  <c:v>Egresados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'Movilidad Internacional'!$C$6</c:f>
              <c:strCache>
                <c:ptCount val="1"/>
                <c:pt idx="0">
                  <c:v>No. De Participantes</c:v>
                </c:pt>
              </c:strCache>
            </c:strRef>
          </c:cat>
          <c:val>
            <c:numRef>
              <c:f>'Movilidad Internacional'!$C$9</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2-AE5A-4328-8B0B-E68897782269}"/>
            </c:ext>
          </c:extLst>
        </c:ser>
        <c:ser>
          <c:idx val="3"/>
          <c:order val="3"/>
          <c:tx>
            <c:strRef>
              <c:f>'Movilidad Internacional'!$B$10</c:f>
              <c:strCache>
                <c:ptCount val="1"/>
                <c:pt idx="0">
                  <c:v>Estudiantes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'Movilidad Internacional'!$C$6</c:f>
              <c:strCache>
                <c:ptCount val="1"/>
                <c:pt idx="0">
                  <c:v>No. De Participantes</c:v>
                </c:pt>
              </c:strCache>
            </c:strRef>
          </c:cat>
          <c:val>
            <c:numRef>
              <c:f>'Movilidad Internacional'!$C$10</c:f>
              <c:numCache>
                <c:formatCode>General</c:formatCode>
                <c:ptCount val="1"/>
                <c:pt idx="0">
                  <c:v>62</c:v>
                </c:pt>
              </c:numCache>
            </c:numRef>
          </c:val>
          <c:extLst xmlns:c16r2="http://schemas.microsoft.com/office/drawing/2015/06/chart">
            <c:ext xmlns:c16="http://schemas.microsoft.com/office/drawing/2014/chart" uri="{C3380CC4-5D6E-409C-BE32-E72D297353CC}">
              <c16:uniqueId val="{00000003-AE5A-4328-8B0B-E68897782269}"/>
            </c:ext>
          </c:extLst>
        </c:ser>
        <c:ser>
          <c:idx val="4"/>
          <c:order val="4"/>
          <c:tx>
            <c:strRef>
              <c:f>'Movilidad Internacional'!$B$11</c:f>
              <c:strCache>
                <c:ptCount val="1"/>
                <c:pt idx="0">
                  <c:v>Asistentes a Idiomas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'Movilidad Internacional'!$C$6</c:f>
              <c:strCache>
                <c:ptCount val="1"/>
                <c:pt idx="0">
                  <c:v>No. De Participantes</c:v>
                </c:pt>
              </c:strCache>
            </c:strRef>
          </c:cat>
          <c:val>
            <c:numRef>
              <c:f>'Movilidad Internacional'!$C$11</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4-AE5A-4328-8B0B-E68897782269}"/>
            </c:ext>
          </c:extLst>
        </c:ser>
        <c:ser>
          <c:idx val="5"/>
          <c:order val="5"/>
          <c:tx>
            <c:strRef>
              <c:f>'Movilidad Internacional'!$B$12</c:f>
              <c:strCache>
                <c:ptCount val="1"/>
                <c:pt idx="0">
                  <c:v>Invitados Internacionales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'Movilidad Internacional'!$C$6</c:f>
              <c:strCache>
                <c:ptCount val="1"/>
                <c:pt idx="0">
                  <c:v>No. De Participantes</c:v>
                </c:pt>
              </c:strCache>
            </c:strRef>
          </c:cat>
          <c:val>
            <c:numRef>
              <c:f>'Movilidad Internacional'!$C$12</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5-AE5A-4328-8B0B-E68897782269}"/>
            </c:ext>
          </c:extLst>
        </c:ser>
        <c:dLbls>
          <c:dLblPos val="outEnd"/>
          <c:showLegendKey val="0"/>
          <c:showVal val="1"/>
          <c:showCatName val="0"/>
          <c:showSerName val="0"/>
          <c:showPercent val="0"/>
          <c:showBubbleSize val="0"/>
        </c:dLbls>
        <c:gapWidth val="219"/>
        <c:overlap val="-27"/>
        <c:axId val="156442624"/>
        <c:axId val="156444160"/>
        <c:extLst xmlns:c16r2="http://schemas.microsoft.com/office/drawing/2015/06/chart">
          <c:ext xmlns:c15="http://schemas.microsoft.com/office/drawing/2012/chart" uri="{02D57815-91ED-43cb-92C2-25804820EDAC}">
            <c15:filteredBarSeries>
              <c15:ser>
                <c:idx val="6"/>
                <c:order val="6"/>
                <c:tx>
                  <c:strRef>
                    <c:extLst>
                      <c:ext uri="{02D57815-91ED-43cb-92C2-25804820EDAC}">
                        <c15:formulaRef>
                          <c15:sqref>'Movilidad Internacional'!$B$14</c15:sqref>
                        </c15:formulaRef>
                      </c:ext>
                    </c:extLst>
                    <c:strCache>
                      <c:ptCount val="1"/>
                      <c:pt idx="0">
                        <c:v>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'Movilidad Internacional'!$C$6</c15:sqref>
                        </c15:formulaRef>
                      </c:ext>
                    </c:extLst>
                    <c:strCache>
                      <c:ptCount val="1"/>
                      <c:pt idx="0">
                        <c:v>No. De Participantes</c:v>
                      </c:pt>
                    </c:strCache>
                  </c:strRef>
                </c:cat>
                <c:val>
                  <c:numRef>
                    <c:extLst>
                      <c:ext uri="{02D57815-91ED-43cb-92C2-25804820EDAC}">
                        <c15:formulaRef>
                          <c15:sqref>'Movilidad Internacional'!$C$14</c15:sqref>
                        </c15:formulaRef>
                      </c:ext>
                    </c:extLst>
                    <c:numCache>
                      <c:formatCode>General</c:formatCode>
                      <c:ptCount val="1"/>
                      <c:pt idx="0">
                        <c:v>285</c:v>
                      </c:pt>
                    </c:numCache>
                  </c:numRef>
                </c:val>
                <c:extLst>
                  <c:ext xmlns:c16="http://schemas.microsoft.com/office/drawing/2014/chart" uri="{C3380CC4-5D6E-409C-BE32-E72D297353CC}">
                    <c16:uniqueId val="{00000006-AE5A-4328-8B0B-E68897782269}"/>
                  </c:ext>
                </c:extLst>
              </c15:ser>
            </c15:filteredBarSeries>
          </c:ext>
        </c:extLst>
      </c:barChart>
      <c:catAx>
        <c:axId val="15644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444160"/>
        <c:crosses val="autoZero"/>
        <c:auto val="1"/>
        <c:lblAlgn val="ctr"/>
        <c:lblOffset val="100"/>
        <c:noMultiLvlLbl val="0"/>
      </c:catAx>
      <c:valAx>
        <c:axId val="156444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442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'Absorcion Bachilleres'!$B$7</c:f>
              <c:strCache>
                <c:ptCount val="1"/>
                <c:pt idx="0">
                  <c:v>BACHILLERES DPTO</c:v>
                </c:pt>
              </c:strCache>
            </c:strRef>
          </c:tx>
          <c:invertIfNegative val="0"/>
          <c:cat>
            <c:strRef>
              <c:f>'Absorcion Bachilleres'!$C$6:$N$6</c:f>
              <c:strCache>
                <c:ptCount val="12"/>
                <c:pt idx="0">
                  <c:v>2012</c:v>
                </c:pt>
                <c:pt idx="1">
                  <c:v>% Absorción</c:v>
                </c:pt>
                <c:pt idx="2">
                  <c:v>2013</c:v>
                </c:pt>
                <c:pt idx="3">
                  <c:v>% Absorción</c:v>
                </c:pt>
                <c:pt idx="4">
                  <c:v>2014</c:v>
                </c:pt>
                <c:pt idx="5">
                  <c:v>% Absorción</c:v>
                </c:pt>
                <c:pt idx="6">
                  <c:v>2015</c:v>
                </c:pt>
                <c:pt idx="7">
                  <c:v>% Absorción</c:v>
                </c:pt>
                <c:pt idx="8">
                  <c:v>2016</c:v>
                </c:pt>
                <c:pt idx="9">
                  <c:v>% Absorción</c:v>
                </c:pt>
                <c:pt idx="10">
                  <c:v>2017</c:v>
                </c:pt>
                <c:pt idx="11">
                  <c:v>% Absorción</c:v>
                </c:pt>
              </c:strCache>
            </c:strRef>
          </c:cat>
          <c:val>
            <c:numRef>
              <c:f>'Absorcion Bachilleres'!$C$7:$N$7</c:f>
              <c:numCache>
                <c:formatCode>0.00%</c:formatCode>
                <c:ptCount val="12"/>
                <c:pt idx="0" formatCode="0">
                  <c:v>14083</c:v>
                </c:pt>
                <c:pt idx="2" formatCode="0">
                  <c:v>12862</c:v>
                </c:pt>
                <c:pt idx="4" formatCode="0">
                  <c:v>14261</c:v>
                </c:pt>
                <c:pt idx="6" formatCode="0">
                  <c:v>13838</c:v>
                </c:pt>
                <c:pt idx="8" formatCode="0">
                  <c:v>14255</c:v>
                </c:pt>
                <c:pt idx="10" formatCode="0">
                  <c:v>10819</c:v>
                </c:pt>
              </c:numCache>
            </c:numRef>
          </c:val>
          <c:extLst xmlns:c16r2="http://schemas.microsoft.com/office/drawing/2015/06/chart">
            <c:ext xmlns:c16="http://schemas.microsoft.com/office/drawing/2014/chart" uri="{C3380CC4-5D6E-409C-BE32-E72D297353CC}">
              <c16:uniqueId val="{0000000D-BC46-4168-8503-C78478D80BD8}"/>
            </c:ext>
          </c:extLst>
        </c:ser>
        <c:ser>
          <c:idx val="1"/>
          <c:order val="1"/>
          <c:tx>
            <c:strRef>
              <c:f>'Absorcion Bachilleres'!$B$8</c:f>
              <c:strCache>
                <c:ptCount val="1"/>
                <c:pt idx="0">
                  <c:v>INSCRITOS USCO</c:v>
                </c:pt>
              </c:strCache>
            </c:strRef>
          </c:tx>
          <c:invertIfNegative val="0"/>
          <c:cat>
            <c:strRef>
              <c:f>'Absorcion Bachilleres'!$C$6:$N$6</c:f>
              <c:strCache>
                <c:ptCount val="12"/>
                <c:pt idx="0">
                  <c:v>2012</c:v>
                </c:pt>
                <c:pt idx="1">
                  <c:v>% Absorción</c:v>
                </c:pt>
                <c:pt idx="2">
                  <c:v>2013</c:v>
                </c:pt>
                <c:pt idx="3">
                  <c:v>% Absorción</c:v>
                </c:pt>
                <c:pt idx="4">
                  <c:v>2014</c:v>
                </c:pt>
                <c:pt idx="5">
                  <c:v>% Absorción</c:v>
                </c:pt>
                <c:pt idx="6">
                  <c:v>2015</c:v>
                </c:pt>
                <c:pt idx="7">
                  <c:v>% Absorción</c:v>
                </c:pt>
                <c:pt idx="8">
                  <c:v>2016</c:v>
                </c:pt>
                <c:pt idx="9">
                  <c:v>% Absorción</c:v>
                </c:pt>
                <c:pt idx="10">
                  <c:v>2017</c:v>
                </c:pt>
                <c:pt idx="11">
                  <c:v>% Absorción</c:v>
                </c:pt>
              </c:strCache>
            </c:strRef>
          </c:cat>
          <c:val>
            <c:numRef>
              <c:f>'Absorcion Bachilleres'!$C$8:$N$8</c:f>
              <c:numCache>
                <c:formatCode>0.00%</c:formatCode>
                <c:ptCount val="12"/>
                <c:pt idx="0" formatCode="0">
                  <c:v>6567</c:v>
                </c:pt>
                <c:pt idx="1">
                  <c:v>0.46630689483774762</c:v>
                </c:pt>
                <c:pt idx="2" formatCode="0">
                  <c:v>7316</c:v>
                </c:pt>
                <c:pt idx="3">
                  <c:v>0.56880733944954132</c:v>
                </c:pt>
                <c:pt idx="4" formatCode="0">
                  <c:v>7275</c:v>
                </c:pt>
                <c:pt idx="5">
                  <c:v>0.5101325292756469</c:v>
                </c:pt>
                <c:pt idx="6" formatCode="0">
                  <c:v>9708</c:v>
                </c:pt>
                <c:pt idx="7">
                  <c:v>0.70154646625234862</c:v>
                </c:pt>
                <c:pt idx="8" formatCode="0">
                  <c:v>7987</c:v>
                </c:pt>
                <c:pt idx="9">
                  <c:v>0.56029463346194319</c:v>
                </c:pt>
                <c:pt idx="10" formatCode="0">
                  <c:v>8945</c:v>
                </c:pt>
                <c:pt idx="11">
                  <c:v>0.8267862094463444</c:v>
                </c:pt>
              </c:numCache>
            </c:numRef>
          </c:val>
          <c:extLst xmlns:c16r2="http://schemas.microsoft.com/office/drawing/2015/06/chart">
            <c:ext xmlns:c16="http://schemas.microsoft.com/office/drawing/2014/chart" uri="{C3380CC4-5D6E-409C-BE32-E72D297353CC}">
              <c16:uniqueId val="{0000000F-BC46-4168-8503-C78478D80BD8}"/>
            </c:ext>
          </c:extLst>
        </c:ser>
        <c:ser>
          <c:idx val="2"/>
          <c:order val="2"/>
          <c:tx>
            <c:strRef>
              <c:f>'Absorcion Bachilleres'!$B$9</c:f>
              <c:strCache>
                <c:ptCount val="1"/>
                <c:pt idx="0">
                  <c:v>MATRICULADOS USCO</c:v>
                </c:pt>
              </c:strCache>
            </c:strRef>
          </c:tx>
          <c:invertIfNegative val="0"/>
          <c:cat>
            <c:strRef>
              <c:f>'Absorcion Bachilleres'!$C$6:$N$6</c:f>
              <c:strCache>
                <c:ptCount val="12"/>
                <c:pt idx="0">
                  <c:v>2012</c:v>
                </c:pt>
                <c:pt idx="1">
                  <c:v>% Absorción</c:v>
                </c:pt>
                <c:pt idx="2">
                  <c:v>2013</c:v>
                </c:pt>
                <c:pt idx="3">
                  <c:v>% Absorción</c:v>
                </c:pt>
                <c:pt idx="4">
                  <c:v>2014</c:v>
                </c:pt>
                <c:pt idx="5">
                  <c:v>% Absorción</c:v>
                </c:pt>
                <c:pt idx="6">
                  <c:v>2015</c:v>
                </c:pt>
                <c:pt idx="7">
                  <c:v>% Absorción</c:v>
                </c:pt>
                <c:pt idx="8">
                  <c:v>2016</c:v>
                </c:pt>
                <c:pt idx="9">
                  <c:v>% Absorción</c:v>
                </c:pt>
                <c:pt idx="10">
                  <c:v>2017</c:v>
                </c:pt>
                <c:pt idx="11">
                  <c:v>% Absorción</c:v>
                </c:pt>
              </c:strCache>
            </c:strRef>
          </c:cat>
          <c:val>
            <c:numRef>
              <c:f>'Absorcion Bachilleres'!$C$9:$N$9</c:f>
              <c:numCache>
                <c:formatCode>0.00%</c:formatCode>
                <c:ptCount val="12"/>
                <c:pt idx="0" formatCode="0">
                  <c:v>2639</c:v>
                </c:pt>
                <c:pt idx="1">
                  <c:v>0.18738905062841724</c:v>
                </c:pt>
                <c:pt idx="2" formatCode="0">
                  <c:v>2626</c:v>
                </c:pt>
                <c:pt idx="3">
                  <c:v>0.2041673145700513</c:v>
                </c:pt>
                <c:pt idx="4" formatCode="0">
                  <c:v>2842</c:v>
                </c:pt>
                <c:pt idx="5">
                  <c:v>0.19928476263936609</c:v>
                </c:pt>
                <c:pt idx="6" formatCode="0">
                  <c:v>3112</c:v>
                </c:pt>
                <c:pt idx="7">
                  <c:v>0.22488798959387193</c:v>
                </c:pt>
                <c:pt idx="8" formatCode="0">
                  <c:v>3123</c:v>
                </c:pt>
                <c:pt idx="9">
                  <c:v>0.21908102420203437</c:v>
                </c:pt>
                <c:pt idx="10" formatCode="0">
                  <c:v>3176</c:v>
                </c:pt>
                <c:pt idx="11">
                  <c:v>0.29355763009520286</c:v>
                </c:pt>
              </c:numCache>
            </c:numRef>
          </c:val>
          <c:extLst xmlns:c16r2="http://schemas.microsoft.com/office/drawing/2015/06/chart">
            <c:ext xmlns:c16="http://schemas.microsoft.com/office/drawing/2014/chart" uri="{C3380CC4-5D6E-409C-BE32-E72D297353CC}">
              <c16:uniqueId val="{00000011-BC46-4168-8503-C78478D80BD8}"/>
            </c:ext>
          </c:extLst>
        </c:ser>
        <c:dLbls>
          <c:showLegendKey val="0"/>
          <c:showVal val="0"/>
          <c:showCatName val="0"/>
          <c:showSerName val="0"/>
          <c:showPercent val="0"/>
          <c:showBubbleSize val="0"/>
        </c:dLbls>
        <c:gapWidth val="95"/>
        <c:overlap val="100"/>
        <c:axId val="119227520"/>
        <c:axId val="119229056"/>
      </c:barChart>
      <c:catAx>
        <c:axId val="119227520"/>
        <c:scaling>
          <c:orientation val="minMax"/>
        </c:scaling>
        <c:delete val="0"/>
        <c:axPos val="l"/>
        <c:numFmt formatCode="General" sourceLinked="0"/>
        <c:majorTickMark val="none"/>
        <c:minorTickMark val="none"/>
        <c:tickLblPos val="nextTo"/>
        <c:crossAx val="119229056"/>
        <c:crosses val="autoZero"/>
        <c:auto val="1"/>
        <c:lblAlgn val="ctr"/>
        <c:lblOffset val="100"/>
        <c:noMultiLvlLbl val="0"/>
      </c:catAx>
      <c:valAx>
        <c:axId val="119229056"/>
        <c:scaling>
          <c:orientation val="minMax"/>
        </c:scaling>
        <c:delete val="0"/>
        <c:axPos val="b"/>
        <c:majorGridlines/>
        <c:numFmt formatCode="0" sourceLinked="1"/>
        <c:majorTickMark val="none"/>
        <c:minorTickMark val="none"/>
        <c:tickLblPos val="nextTo"/>
        <c:crossAx val="11922752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Inscritos</c:v>
          </c:tx>
          <c:spPr>
            <a:solidFill>
              <a:schemeClr val="accent1"/>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Matricula'!$EP$6,'Hist. Inscrit Admitid Matricula'!$ES$6,'Hist. Inscrit Admitid Matricula'!$EV$6,'Hist. Inscrit Admitid Matricula'!$EY$6)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2016-1</c:v>
                </c:pt>
                <c:pt idx="13">
                  <c:v>2016-2</c:v>
                </c:pt>
                <c:pt idx="14">
                  <c:v>2017-1</c:v>
                </c:pt>
                <c:pt idx="15">
                  <c:v>2017-2</c:v>
                </c:pt>
              </c:strCache>
            </c:strRef>
          </c:cat>
          <c:val>
            <c:numRef>
              <c:f>('Hist. Inscrit Admitid Matricula'!$DF$139,'Hist. Inscrit Admitid Matricula'!$DI$139,'Hist. Inscrit Admitid Matricula'!$DL$139,'Hist. Inscrit Admitid Matricula'!$DO$139,'Hist. Inscrit Admitid Matricula'!$DR$139,'Hist. Inscrit Admitid Matricula'!$DU$139,'Hist. Inscrit Admitid Matricula'!$DX$139,'Hist. Inscrit Admitid Matricula'!$EA$139,'Hist. Inscrit Admitid Matricula'!$ED$139,'Hist. Inscrit Admitid Matricula'!$EG$139,'Hist. Inscrit Admitid Matricula'!$EJ$139,'Hist. Inscrit Admitid Matricula'!$EM$139,'Hist. Inscrit Admitid Matricula'!$EP$139,'Hist. Inscrit Admitid Matricula'!$ES$139,'Hist. Inscrit Admitid Matricula'!$EV$139,'Hist. Inscrit Admitid Matricula'!$EY$139)</c:f>
              <c:numCache>
                <c:formatCode>General</c:formatCode>
                <c:ptCount val="16"/>
                <c:pt idx="0">
                  <c:v>2996</c:v>
                </c:pt>
                <c:pt idx="1">
                  <c:v>2364</c:v>
                </c:pt>
                <c:pt idx="2">
                  <c:v>4774</c:v>
                </c:pt>
                <c:pt idx="3">
                  <c:v>3462</c:v>
                </c:pt>
                <c:pt idx="4">
                  <c:v>3651</c:v>
                </c:pt>
                <c:pt idx="5">
                  <c:v>2916</c:v>
                </c:pt>
                <c:pt idx="6">
                  <c:v>4116</c:v>
                </c:pt>
                <c:pt idx="7">
                  <c:v>3200</c:v>
                </c:pt>
                <c:pt idx="8">
                  <c:v>3885</c:v>
                </c:pt>
                <c:pt idx="9">
                  <c:v>3380</c:v>
                </c:pt>
                <c:pt idx="10">
                  <c:v>5464</c:v>
                </c:pt>
                <c:pt idx="11">
                  <c:v>4244</c:v>
                </c:pt>
                <c:pt idx="12">
                  <c:v>4832</c:v>
                </c:pt>
                <c:pt idx="13">
                  <c:v>3155</c:v>
                </c:pt>
                <c:pt idx="14">
                  <c:v>5798</c:v>
                </c:pt>
                <c:pt idx="15">
                  <c:v>3147</c:v>
                </c:pt>
              </c:numCache>
            </c:numRef>
          </c:val>
          <c:extLst xmlns:c16r2="http://schemas.microsoft.com/office/drawing/2015/06/chart">
            <c:ext xmlns:c16="http://schemas.microsoft.com/office/drawing/2014/chart" uri="{C3380CC4-5D6E-409C-BE32-E72D297353CC}">
              <c16:uniqueId val="{00000005-57B5-4411-A50F-E3A6EBE04678}"/>
            </c:ext>
          </c:extLst>
        </c:ser>
        <c:ser>
          <c:idx val="1"/>
          <c:order val="1"/>
          <c:tx>
            <c:v>Admitidos</c:v>
          </c:tx>
          <c:spPr>
            <a:solidFill>
              <a:schemeClr val="accent2"/>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Matricula'!$EP$6,'Hist. Inscrit Admitid Matricula'!$ES$6,'Hist. Inscrit Admitid Matricula'!$EV$6,'Hist. Inscrit Admitid Matricula'!$EY$6)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2016-1</c:v>
                </c:pt>
                <c:pt idx="13">
                  <c:v>2016-2</c:v>
                </c:pt>
                <c:pt idx="14">
                  <c:v>2017-1</c:v>
                </c:pt>
                <c:pt idx="15">
                  <c:v>2017-2</c:v>
                </c:pt>
              </c:strCache>
            </c:strRef>
          </c:cat>
          <c:val>
            <c:numRef>
              <c:f>('Hist. Inscrit Admitid Matricula'!$DG$139,'Hist. Inscrit Admitid Matricula'!$DJ$139,'Hist. Inscrit Admitid Matricula'!$DM$139,'Hist. Inscrit Admitid Matricula'!$DP$139,'Hist. Inscrit Admitid Matricula'!$DS$139,'Hist. Inscrit Admitid Matricula'!$DV$139,'Hist. Inscrit Admitid Matricula'!$DY$139,'Hist. Inscrit Admitid Matricula'!$EB$139,'Hist. Inscrit Admitid Matricula'!$EE$139,'Hist. Inscrit Admitid Matricula'!$EH$139,'Hist. Inscrit Admitid Matricula'!$EK$139,'Hist. Inscrit Admitid Matricula'!$EN$139,'Hist. Inscrit Admitid Matricula'!$EQ$139,'Hist. Inscrit Admitid Matricula'!$ET$139,'Hist. Inscrit Admitid Matricula'!$EW$139,'Hist. Inscrit Admitid Matricula'!$EZ$139)</c:f>
              <c:numCache>
                <c:formatCode>General</c:formatCode>
                <c:ptCount val="16"/>
                <c:pt idx="0">
                  <c:v>1631</c:v>
                </c:pt>
                <c:pt idx="1">
                  <c:v>1220</c:v>
                </c:pt>
                <c:pt idx="2">
                  <c:v>1544</c:v>
                </c:pt>
                <c:pt idx="3">
                  <c:v>1525</c:v>
                </c:pt>
                <c:pt idx="4">
                  <c:v>1707</c:v>
                </c:pt>
                <c:pt idx="5">
                  <c:v>1607</c:v>
                </c:pt>
                <c:pt idx="6">
                  <c:v>1739</c:v>
                </c:pt>
                <c:pt idx="7">
                  <c:v>1658</c:v>
                </c:pt>
                <c:pt idx="8">
                  <c:v>1947</c:v>
                </c:pt>
                <c:pt idx="9">
                  <c:v>1698</c:v>
                </c:pt>
                <c:pt idx="10">
                  <c:v>2287</c:v>
                </c:pt>
                <c:pt idx="11">
                  <c:v>1823</c:v>
                </c:pt>
                <c:pt idx="12">
                  <c:v>2318</c:v>
                </c:pt>
                <c:pt idx="13">
                  <c:v>1850</c:v>
                </c:pt>
                <c:pt idx="14">
                  <c:v>2554</c:v>
                </c:pt>
                <c:pt idx="15">
                  <c:v>1808</c:v>
                </c:pt>
              </c:numCache>
            </c:numRef>
          </c:val>
          <c:extLst xmlns:c16r2="http://schemas.microsoft.com/office/drawing/2015/06/chart">
            <c:ext xmlns:c16="http://schemas.microsoft.com/office/drawing/2014/chart" uri="{C3380CC4-5D6E-409C-BE32-E72D297353CC}">
              <c16:uniqueId val="{00000006-57B5-4411-A50F-E3A6EBE04678}"/>
            </c:ext>
          </c:extLst>
        </c:ser>
        <c:ser>
          <c:idx val="2"/>
          <c:order val="2"/>
          <c:tx>
            <c:v>Matriculados</c:v>
          </c:tx>
          <c:spPr>
            <a:solidFill>
              <a:schemeClr val="accent3"/>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Matricula'!$EP$6,'Hist. Inscrit Admitid Matricula'!$ES$6,'Hist. Inscrit Admitid Matricula'!$EV$6,'Hist. Inscrit Admitid Matricula'!$EY$6)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2016-1</c:v>
                </c:pt>
                <c:pt idx="13">
                  <c:v>2016-2</c:v>
                </c:pt>
                <c:pt idx="14">
                  <c:v>2017-1</c:v>
                </c:pt>
                <c:pt idx="15">
                  <c:v>2017-2</c:v>
                </c:pt>
              </c:strCache>
            </c:strRef>
          </c:cat>
          <c:val>
            <c:numRef>
              <c:f>('Hist. Inscrit Admitid Matricula'!$DH$139,'Hist. Inscrit Admitid Matricula'!$DK$139,'Hist. Inscrit Admitid Matricula'!$DN$139,'Hist. Inscrit Admitid Matricula'!$DQ$139,'Hist. Inscrit Admitid Matricula'!$DT$139,'Hist. Inscrit Admitid Matricula'!$DW$139,'Hist. Inscrit Admitid Matricula'!$DZ$139,'Hist. Inscrit Admitid Matricula'!$EC$139,'Hist. Inscrit Admitid Matricula'!$EF$139,'Hist. Inscrit Admitid Matricula'!$EI$139,'Hist. Inscrit Admitid Matricula'!$EL$139,'Hist. Inscrit Admitid Matricula'!$EO$139,'Hist. Inscrit Admitid Matricula'!$ER$139,'Hist. Inscrit Admitid Matricula'!$EU$139,'Hist. Inscrit Admitid Matricula'!$EX$139,'Hist. Inscrit Admitid Matricula'!$FA$139)</c:f>
              <c:numCache>
                <c:formatCode>General</c:formatCode>
                <c:ptCount val="16"/>
                <c:pt idx="0">
                  <c:v>1176</c:v>
                </c:pt>
                <c:pt idx="1">
                  <c:v>1019</c:v>
                </c:pt>
                <c:pt idx="2">
                  <c:v>1392</c:v>
                </c:pt>
                <c:pt idx="3">
                  <c:v>1216</c:v>
                </c:pt>
                <c:pt idx="4">
                  <c:v>1354</c:v>
                </c:pt>
                <c:pt idx="5">
                  <c:v>1285</c:v>
                </c:pt>
                <c:pt idx="6">
                  <c:v>1317</c:v>
                </c:pt>
                <c:pt idx="7">
                  <c:v>1309</c:v>
                </c:pt>
                <c:pt idx="8">
                  <c:v>1484</c:v>
                </c:pt>
                <c:pt idx="9">
                  <c:v>1324</c:v>
                </c:pt>
                <c:pt idx="10">
                  <c:v>1776</c:v>
                </c:pt>
                <c:pt idx="11">
                  <c:v>1423</c:v>
                </c:pt>
                <c:pt idx="12">
                  <c:v>1790</c:v>
                </c:pt>
                <c:pt idx="13">
                  <c:v>1333</c:v>
                </c:pt>
                <c:pt idx="14">
                  <c:v>1807</c:v>
                </c:pt>
                <c:pt idx="15">
                  <c:v>1369</c:v>
                </c:pt>
              </c:numCache>
            </c:numRef>
          </c:val>
          <c:extLst xmlns:c16r2="http://schemas.microsoft.com/office/drawing/2015/06/chart">
            <c:ext xmlns:c16="http://schemas.microsoft.com/office/drawing/2014/chart" uri="{C3380CC4-5D6E-409C-BE32-E72D297353CC}">
              <c16:uniqueId val="{00000007-57B5-4411-A50F-E3A6EBE04678}"/>
            </c:ext>
          </c:extLst>
        </c:ser>
        <c:dLbls>
          <c:showLegendKey val="0"/>
          <c:showVal val="1"/>
          <c:showCatName val="0"/>
          <c:showSerName val="0"/>
          <c:showPercent val="0"/>
          <c:showBubbleSize val="0"/>
        </c:dLbls>
        <c:gapWidth val="150"/>
        <c:shape val="box"/>
        <c:axId val="116689152"/>
        <c:axId val="116687616"/>
        <c:axId val="0"/>
      </c:bar3DChart>
      <c:valAx>
        <c:axId val="11668761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689152"/>
        <c:crosses val="autoZero"/>
        <c:crossBetween val="between"/>
      </c:valAx>
      <c:catAx>
        <c:axId val="116689152"/>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68761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Pregrado'!$C$8,'%Abs InscriAdmitiMatri Pregrado'!$C$22,'%Abs InscriAdmitiMatri Pregrado'!$C$30,'%Abs InscriAdmitiMatri Pregrado'!$C$42,'%Abs InscriAdmitiMatri Pregrado'!$C$45,'%Abs InscriAdmitiMatri Pregrado'!$C$48,'%Abs InscriAdmitiMatri Pregrado'!$C$53)</c:f>
              <c:numCache>
                <c:formatCode>General</c:formatCode>
                <c:ptCount val="7"/>
                <c:pt idx="0">
                  <c:v>1235</c:v>
                </c:pt>
                <c:pt idx="1">
                  <c:v>1134</c:v>
                </c:pt>
                <c:pt idx="2">
                  <c:v>1354</c:v>
                </c:pt>
                <c:pt idx="3">
                  <c:v>93</c:v>
                </c:pt>
                <c:pt idx="4">
                  <c:v>698</c:v>
                </c:pt>
                <c:pt idx="5">
                  <c:v>470</c:v>
                </c:pt>
                <c:pt idx="6">
                  <c:v>814</c:v>
                </c:pt>
              </c:numCache>
            </c:numRef>
          </c:val>
          <c:extLst xmlns:c16r2="http://schemas.microsoft.com/office/drawing/2015/06/chart">
            <c:ext xmlns:c16="http://schemas.microsoft.com/office/drawing/2014/chart" uri="{C3380CC4-5D6E-409C-BE32-E72D297353CC}">
              <c16:uniqueId val="{00000000-EA68-4B4A-A71C-9848ACEAA976}"/>
            </c:ext>
          </c:extLst>
        </c:ser>
        <c:ser>
          <c:idx val="1"/>
          <c:order val="1"/>
          <c:tx>
            <c:strRef>
              <c:f>'%Abs InscriAdmitiMatri Pregrado'!$D$7</c:f>
              <c:strCache>
                <c:ptCount val="1"/>
                <c:pt idx="0">
                  <c:v>ADMITIDOS</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Pregrado'!$D$8,'%Abs InscriAdmitiMatri Pregrado'!$D$22,'%Abs InscriAdmitiMatri Pregrado'!$D$30,'%Abs InscriAdmitiMatri Pregrado'!$D$42,'%Abs InscriAdmitiMatri Pregrado'!$D$45,'%Abs InscriAdmitiMatri Pregrado'!$D$48,'%Abs InscriAdmitiMatri Pregrado'!$D$53)</c:f>
              <c:numCache>
                <c:formatCode>General</c:formatCode>
                <c:ptCount val="7"/>
                <c:pt idx="0">
                  <c:v>772</c:v>
                </c:pt>
                <c:pt idx="1">
                  <c:v>592</c:v>
                </c:pt>
                <c:pt idx="2">
                  <c:v>594</c:v>
                </c:pt>
                <c:pt idx="3">
                  <c:v>91</c:v>
                </c:pt>
                <c:pt idx="4">
                  <c:v>120</c:v>
                </c:pt>
                <c:pt idx="5">
                  <c:v>220</c:v>
                </c:pt>
                <c:pt idx="6">
                  <c:v>165</c:v>
                </c:pt>
              </c:numCache>
            </c:numRef>
          </c:val>
          <c:extLst xmlns:c16r2="http://schemas.microsoft.com/office/drawing/2015/06/chart">
            <c:ext xmlns:c16="http://schemas.microsoft.com/office/drawing/2014/chart" uri="{C3380CC4-5D6E-409C-BE32-E72D297353CC}">
              <c16:uniqueId val="{00000001-EA68-4B4A-A71C-9848ACEAA976}"/>
            </c:ext>
          </c:extLst>
        </c:ser>
        <c:ser>
          <c:idx val="2"/>
          <c:order val="2"/>
          <c:tx>
            <c:v>MATRICULADOS</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Pregrado'!$E$8,'%Abs InscriAdmitiMatri Pregrado'!$E$22,'%Abs InscriAdmitiMatri Pregrado'!$E$30,'%Abs InscriAdmitiMatri Pregrado'!$E$42,'%Abs InscriAdmitiMatri Pregrado'!$E$45,'%Abs InscriAdmitiMatri Pregrado'!$E$48,'%Abs InscriAdmitiMatri Pregrado'!$E$53)</c:f>
              <c:numCache>
                <c:formatCode>General</c:formatCode>
                <c:ptCount val="7"/>
                <c:pt idx="0">
                  <c:v>545</c:v>
                </c:pt>
                <c:pt idx="1">
                  <c:v>330</c:v>
                </c:pt>
                <c:pt idx="2">
                  <c:v>453</c:v>
                </c:pt>
                <c:pt idx="3">
                  <c:v>74</c:v>
                </c:pt>
                <c:pt idx="4">
                  <c:v>87</c:v>
                </c:pt>
                <c:pt idx="5">
                  <c:v>183</c:v>
                </c:pt>
                <c:pt idx="6">
                  <c:v>135</c:v>
                </c:pt>
              </c:numCache>
            </c:numRef>
          </c:val>
          <c:extLst xmlns:c16r2="http://schemas.microsoft.com/office/drawing/2015/06/chart">
            <c:ext xmlns:c16="http://schemas.microsoft.com/office/drawing/2014/chart" uri="{C3380CC4-5D6E-409C-BE32-E72D297353CC}">
              <c16:uniqueId val="{00000002-EA68-4B4A-A71C-9848ACEAA976}"/>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Pregrado'!$B$22,'%Abs InscriAdmitiMatri Pregrado'!$B$30,'%Abs InscriAdmitiMatri Pregrado'!$B$42,'%Abs InscriAdmitiMatri Pregrado'!$B$45,'%Abs InscriAdmitiMatri Pregrado'!$B$48,'%Abs InscriAdmitiMatri Pregrado'!$B$53)</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Pregrado'!$F$8,'%Abs InscriAdmitiMatri Pregrado'!$F$22,'%Abs InscriAdmitiMatri Pregrado'!$F$30,'%Abs InscriAdmitiMatri Pregrado'!$F$42,'%Abs InscriAdmitiMatri Pregrado'!$F$45,'%Abs InscriAdmitiMatri Pregrado'!$F$48,'%Abs InscriAdmitiMatri Pregrado'!$F$53)</c:f>
              <c:numCache>
                <c:formatCode>0.0%</c:formatCode>
                <c:ptCount val="7"/>
                <c:pt idx="0">
                  <c:v>0.44129554655870445</c:v>
                </c:pt>
                <c:pt idx="1">
                  <c:v>0.29100529100529099</c:v>
                </c:pt>
                <c:pt idx="2">
                  <c:v>0.33456425406203838</c:v>
                </c:pt>
                <c:pt idx="3">
                  <c:v>0.79569892473118276</c:v>
                </c:pt>
                <c:pt idx="4">
                  <c:v>0.12464183381088825</c:v>
                </c:pt>
                <c:pt idx="5">
                  <c:v>0.38936170212765958</c:v>
                </c:pt>
                <c:pt idx="6">
                  <c:v>0.16584766584766586</c:v>
                </c:pt>
              </c:numCache>
            </c:numRef>
          </c:val>
          <c:extLst xmlns:c16r2="http://schemas.microsoft.com/office/drawing/2015/06/chart">
            <c:ext xmlns:c16="http://schemas.microsoft.com/office/drawing/2014/chart" uri="{C3380CC4-5D6E-409C-BE32-E72D297353CC}">
              <c16:uniqueId val="{00000003-EA68-4B4A-A71C-9848ACEAA976}"/>
            </c:ext>
          </c:extLst>
        </c:ser>
        <c:dLbls>
          <c:showLegendKey val="0"/>
          <c:showVal val="0"/>
          <c:showCatName val="0"/>
          <c:showSerName val="0"/>
          <c:showPercent val="0"/>
          <c:showBubbleSize val="0"/>
        </c:dLbls>
        <c:gapWidth val="150"/>
        <c:shape val="box"/>
        <c:axId val="116733056"/>
        <c:axId val="116727168"/>
        <c:axId val="0"/>
      </c:bar3DChart>
      <c:valAx>
        <c:axId val="116727168"/>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733056"/>
        <c:crosses val="autoZero"/>
        <c:crossBetween val="between"/>
        <c:majorUnit val="100"/>
      </c:valAx>
      <c:catAx>
        <c:axId val="116733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72716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1.png"/><Relationship Id="rId1" Type="http://schemas.openxmlformats.org/officeDocument/2006/relationships/hyperlink" Target="#Indice!B8"/></Relationships>
</file>

<file path=xl/drawings/_rels/drawing1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6.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7.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8.xml"/></Relationships>
</file>

<file path=xl/drawings/_rels/drawing1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9.xml"/></Relationships>
</file>

<file path=xl/drawings/_rels/drawing1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1.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2.xml"/></Relationships>
</file>

<file path=xl/drawings/_rels/drawing1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3.xml"/></Relationships>
</file>

<file path=xl/drawings/_rels/drawing1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4.xml"/></Relationships>
</file>

<file path=xl/drawings/_rels/drawing1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0.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2.svg"/><Relationship Id="rId1" Type="http://schemas.openxmlformats.org/officeDocument/2006/relationships/image" Target="../media/image24.png"/><Relationship Id="rId5" Type="http://schemas.openxmlformats.org/officeDocument/2006/relationships/chart" Target="../charts/chart55.xml"/><Relationship Id="rId4"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3.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2.svg"/><Relationship Id="rId1" Type="http://schemas.openxmlformats.org/officeDocument/2006/relationships/image" Target="../media/image24.png"/><Relationship Id="rId5" Type="http://schemas.openxmlformats.org/officeDocument/2006/relationships/image" Target="../media/image1.png"/><Relationship Id="rId4" Type="http://schemas.openxmlformats.org/officeDocument/2006/relationships/hyperlink" Target="#Indice!B8"/></Relationships>
</file>

<file path=xl/drawings/_rels/drawing1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2.svg"/><Relationship Id="rId1" Type="http://schemas.openxmlformats.org/officeDocument/2006/relationships/image" Target="../media/image24.png"/><Relationship Id="rId5" Type="http://schemas.openxmlformats.org/officeDocument/2006/relationships/image" Target="../media/image1.png"/><Relationship Id="rId4" Type="http://schemas.openxmlformats.org/officeDocument/2006/relationships/hyperlink" Target="#Indice!B8"/></Relationships>
</file>

<file path=xl/drawings/_rels/drawing1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2.svg"/><Relationship Id="rId1" Type="http://schemas.openxmlformats.org/officeDocument/2006/relationships/image" Target="../media/image24.png"/><Relationship Id="rId5" Type="http://schemas.openxmlformats.org/officeDocument/2006/relationships/image" Target="../media/image1.png"/><Relationship Id="rId4" Type="http://schemas.openxmlformats.org/officeDocument/2006/relationships/hyperlink" Target="#Indice!B8"/></Relationships>
</file>

<file path=xl/drawings/_rels/drawing1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3.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2.svg"/><Relationship Id="rId1" Type="http://schemas.openxmlformats.org/officeDocument/2006/relationships/image" Target="../media/image24.png"/><Relationship Id="rId5" Type="http://schemas.openxmlformats.org/officeDocument/2006/relationships/chart" Target="../charts/chart59.xml"/><Relationship Id="rId4"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8.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xml.rels><?xml version="1.0" encoding="UTF-8" standalone="yes"?>
<Relationships xmlns="http://schemas.openxmlformats.org/package/2006/relationships"><Relationship Id="rId2" Type="http://schemas.openxmlformats.org/officeDocument/2006/relationships/hyperlink" Target="#Hoja2!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0.xml"/></Relationships>
</file>

<file path=xl/drawings/_rels/drawing2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29.png"/></Relationships>
</file>

<file path=xl/drawings/_rels/drawing2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0.png"/></Relationships>
</file>

<file path=xl/drawings/_rels/drawing2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1.png"/></Relationships>
</file>

<file path=xl/drawings/_rels/drawing2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2.jpeg"/></Relationships>
</file>

<file path=xl/drawings/_rels/drawing2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3.png"/></Relationships>
</file>

<file path=xl/drawings/_rels/drawing2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4.png"/></Relationships>
</file>

<file path=xl/drawings/_rels/drawing2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5.jpeg"/></Relationships>
</file>

<file path=xl/drawings/_rels/drawing2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6.png"/></Relationships>
</file>

<file path=xl/drawings/_rels/drawing2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8.png"/></Relationships>
</file>

<file path=xl/drawings/_rels/drawing2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9.png"/></Relationships>
</file>

<file path=xl/drawings/_rels/drawing2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40.png"/></Relationships>
</file>

<file path=xl/drawings/_rels/drawing2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1.xml"/></Relationships>
</file>

<file path=xl/drawings/_rels/drawing2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oja3!A1"/></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8.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9.xml"/></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0.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2.xm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17" Type="http://schemas.openxmlformats.org/officeDocument/2006/relationships/hyperlink" Target="#'Grafica MatriculaTotal Postgrad'!A1"/><Relationship Id="rId21" Type="http://schemas.openxmlformats.org/officeDocument/2006/relationships/image" Target="../media/image13.png"/><Relationship Id="rId42" Type="http://schemas.openxmlformats.org/officeDocument/2006/relationships/image" Target="../media/image16.png"/><Relationship Id="rId63" Type="http://schemas.openxmlformats.org/officeDocument/2006/relationships/hyperlink" Target="#'A. MatriculaTotal PregDepartam'!A1"/><Relationship Id="rId84" Type="http://schemas.openxmlformats.org/officeDocument/2006/relationships/hyperlink" Target="#'Dedicacion Docentes'!A1"/><Relationship Id="rId138" Type="http://schemas.openxmlformats.org/officeDocument/2006/relationships/hyperlink" Target="#'A. Detalle PersonalAdministra'!A1"/><Relationship Id="rId159" Type="http://schemas.openxmlformats.org/officeDocument/2006/relationships/hyperlink" Target="#'Orientacion Psicologica'!A1"/><Relationship Id="rId170" Type="http://schemas.openxmlformats.org/officeDocument/2006/relationships/hyperlink" Target="#'Grafica Prog. SaludOcupacional'!A1"/><Relationship Id="rId191" Type="http://schemas.openxmlformats.org/officeDocument/2006/relationships/hyperlink" Target="#'PASPS Fac. EcoAdmin'!A1"/><Relationship Id="rId205" Type="http://schemas.openxmlformats.org/officeDocument/2006/relationships/hyperlink" Target="#ProdIntelDoce.Ingenieria!A1"/><Relationship Id="rId226" Type="http://schemas.openxmlformats.org/officeDocument/2006/relationships/hyperlink" Target="#'Equipos Red'!A1"/><Relationship Id="rId247" Type="http://schemas.openxmlformats.org/officeDocument/2006/relationships/hyperlink" Target="#'Movilidad EstudianPais'!A1"/><Relationship Id="rId107" Type="http://schemas.openxmlformats.org/officeDocument/2006/relationships/hyperlink" Target="#'Graf MatricTPost Fac. EconoAdmi'!A1"/><Relationship Id="rId268" Type="http://schemas.openxmlformats.org/officeDocument/2006/relationships/hyperlink" Target="#'Historico PrestamoAreaConocim'!A1"/><Relationship Id="rId11" Type="http://schemas.openxmlformats.org/officeDocument/2006/relationships/image" Target="../media/image8.png"/><Relationship Id="rId32" Type="http://schemas.openxmlformats.org/officeDocument/2006/relationships/hyperlink" Target="#'Grafica Graduados PregraPostgra'!A1"/><Relationship Id="rId53" Type="http://schemas.openxmlformats.org/officeDocument/2006/relationships/hyperlink" Target="#'A. MatriculaPregrado Ingreso'!A1"/><Relationship Id="rId74" Type="http://schemas.openxmlformats.org/officeDocument/2006/relationships/image" Target="../media/image19.png"/><Relationship Id="rId128" Type="http://schemas.openxmlformats.org/officeDocument/2006/relationships/hyperlink" Target="#MatriculaTotalPostgradoGenero!A1"/><Relationship Id="rId149" Type="http://schemas.openxmlformats.org/officeDocument/2006/relationships/hyperlink" Target="#'Grafica DocentesTitulo'!A1"/><Relationship Id="rId5" Type="http://schemas.openxmlformats.org/officeDocument/2006/relationships/image" Target="../media/image5.png"/><Relationship Id="rId95" Type="http://schemas.openxmlformats.org/officeDocument/2006/relationships/hyperlink" Target="#'Hist. Inscrit Admitid Matricula'!A1"/><Relationship Id="rId160" Type="http://schemas.openxmlformats.org/officeDocument/2006/relationships/hyperlink" Target="#'Restaurante Venada'!A1"/><Relationship Id="rId181" Type="http://schemas.openxmlformats.org/officeDocument/2006/relationships/hyperlink" Target="#SalasParticipantes!A1"/><Relationship Id="rId216" Type="http://schemas.openxmlformats.org/officeDocument/2006/relationships/hyperlink" Target="#'BloquesDisponible Neiva'!A1"/><Relationship Id="rId237" Type="http://schemas.openxmlformats.org/officeDocument/2006/relationships/hyperlink" Target="#SubSedeGranja!A1"/><Relationship Id="rId258" Type="http://schemas.openxmlformats.org/officeDocument/2006/relationships/hyperlink" Target="#'Grafica AbsorcionBachilleres'!A1"/><Relationship Id="rId22" Type="http://schemas.openxmlformats.org/officeDocument/2006/relationships/image" Target="../media/image24.svg"/><Relationship Id="rId43" Type="http://schemas.openxmlformats.org/officeDocument/2006/relationships/image" Target="../media/image30.svg"/><Relationship Id="rId64" Type="http://schemas.openxmlformats.org/officeDocument/2006/relationships/hyperlink" Target="#'B. MatriculaTotal PregDepartam'!A1"/><Relationship Id="rId118" Type="http://schemas.openxmlformats.org/officeDocument/2006/relationships/hyperlink" Target="#'Grafica MatriT PregDepartament'!A1"/><Relationship Id="rId139" Type="http://schemas.openxmlformats.org/officeDocument/2006/relationships/hyperlink" Target="#'B. Docentes Dedicacion'!A1"/><Relationship Id="rId85" Type="http://schemas.openxmlformats.org/officeDocument/2006/relationships/hyperlink" Target="#'Formacion Docentes'!A1"/><Relationship Id="rId150" Type="http://schemas.openxmlformats.org/officeDocument/2006/relationships/hyperlink" Target="#'Grafica DocentesCategoria'!A1"/><Relationship Id="rId171" Type="http://schemas.openxmlformats.org/officeDocument/2006/relationships/hyperlink" Target="#'Fondo Documental'!A1"/><Relationship Id="rId192" Type="http://schemas.openxmlformats.org/officeDocument/2006/relationships/hyperlink" Target="#'PASPS Fac. Salud'!A1"/><Relationship Id="rId206" Type="http://schemas.openxmlformats.org/officeDocument/2006/relationships/hyperlink" Target="#ProdIntelDocen.Educacion!A1"/><Relationship Id="rId227" Type="http://schemas.openxmlformats.org/officeDocument/2006/relationships/hyperlink" Target="#'Equipos VideoConferencia'!A1"/><Relationship Id="rId248" Type="http://schemas.openxmlformats.org/officeDocument/2006/relationships/hyperlink" Target="#'Movilidad DocentePais'!A1"/><Relationship Id="rId269" Type="http://schemas.openxmlformats.org/officeDocument/2006/relationships/hyperlink" Target="#'Historico PrestamoPrograma'!A1"/><Relationship Id="rId12" Type="http://schemas.openxmlformats.org/officeDocument/2006/relationships/image" Target="../media/image14.svg"/><Relationship Id="rId33" Type="http://schemas.openxmlformats.org/officeDocument/2006/relationships/hyperlink" Target="#'GraficaA %Absorcion Pregrado'!A1"/><Relationship Id="rId108" Type="http://schemas.openxmlformats.org/officeDocument/2006/relationships/hyperlink" Target="#'Graf MatriTPost Fac. Salud'!A1"/><Relationship Id="rId129" Type="http://schemas.openxmlformats.org/officeDocument/2006/relationships/hyperlink" Target="#'Historico MatriculaT Postgrado'!A1"/><Relationship Id="rId54" Type="http://schemas.openxmlformats.org/officeDocument/2006/relationships/hyperlink" Target="#'B. MatriculaPregrado Ingreso'!A1"/><Relationship Id="rId75" Type="http://schemas.openxmlformats.org/officeDocument/2006/relationships/image" Target="../media/image36.svg"/><Relationship Id="rId96" Type="http://schemas.openxmlformats.org/officeDocument/2006/relationships/hyperlink" Target="#'%Abs InscriAdmitiMatri Postgrad'!A1"/><Relationship Id="rId140" Type="http://schemas.openxmlformats.org/officeDocument/2006/relationships/hyperlink" Target="#'B. Docentes Titulo'!A1"/><Relationship Id="rId161" Type="http://schemas.openxmlformats.org/officeDocument/2006/relationships/hyperlink" Target="#'Restaurante FacSalud'!A1"/><Relationship Id="rId182" Type="http://schemas.openxmlformats.org/officeDocument/2006/relationships/hyperlink" Target="#'Adquisicio Material'!A1"/><Relationship Id="rId217" Type="http://schemas.openxmlformats.org/officeDocument/2006/relationships/hyperlink" Target="#'Bloques Disponible Sedes'!A1"/><Relationship Id="rId6" Type="http://schemas.openxmlformats.org/officeDocument/2006/relationships/image" Target="../media/image8.svg"/><Relationship Id="rId238" Type="http://schemas.openxmlformats.org/officeDocument/2006/relationships/hyperlink" Target="#SubSedeRecreacional!A1"/><Relationship Id="rId259" Type="http://schemas.openxmlformats.org/officeDocument/2006/relationships/hyperlink" Target="#HistoricoGraduadosPregrado!A1"/><Relationship Id="rId23" Type="http://schemas.openxmlformats.org/officeDocument/2006/relationships/image" Target="../media/image14.png"/><Relationship Id="rId119" Type="http://schemas.openxmlformats.org/officeDocument/2006/relationships/hyperlink" Target="#'Grafica MatriT PregMunicipio'!A1"/><Relationship Id="rId270" Type="http://schemas.openxmlformats.org/officeDocument/2006/relationships/hyperlink" Target="#ActividadExtension!A1"/><Relationship Id="rId44" Type="http://schemas.openxmlformats.org/officeDocument/2006/relationships/hyperlink" Target="#'B. Matri. Pregrado GeneroSede'!A1"/><Relationship Id="rId60" Type="http://schemas.openxmlformats.org/officeDocument/2006/relationships/hyperlink" Target="#'B. MatriculaTotal PregradoEdad'!A1"/><Relationship Id="rId65" Type="http://schemas.openxmlformats.org/officeDocument/2006/relationships/hyperlink" Target="#'A. MatriculaTotal PregMunicipio'!A1"/><Relationship Id="rId81" Type="http://schemas.openxmlformats.org/officeDocument/2006/relationships/hyperlink" Target="#'Registro Calificado'!A1"/><Relationship Id="rId86" Type="http://schemas.openxmlformats.org/officeDocument/2006/relationships/hyperlink" Target="#'Personal Administrativo'!A1"/><Relationship Id="rId130" Type="http://schemas.openxmlformats.org/officeDocument/2006/relationships/hyperlink" Target="#'Historico MatriculaT PostConve'!A1"/><Relationship Id="rId135" Type="http://schemas.openxmlformats.org/officeDocument/2006/relationships/hyperlink" Target="#'A. Docentes Genero'!A1"/><Relationship Id="rId151" Type="http://schemas.openxmlformats.org/officeDocument/2006/relationships/hyperlink" Target="#'Grafica DocentesGenero'!A1"/><Relationship Id="rId156" Type="http://schemas.openxmlformats.org/officeDocument/2006/relationships/hyperlink" Target="#'Servicios SaludPrograma'!A1"/><Relationship Id="rId177" Type="http://schemas.openxmlformats.org/officeDocument/2006/relationships/hyperlink" Target="#'Servicios Facultades'!A1"/><Relationship Id="rId198" Type="http://schemas.openxmlformats.org/officeDocument/2006/relationships/hyperlink" Target="#'Pasantias Programas'!A1"/><Relationship Id="rId172" Type="http://schemas.openxmlformats.org/officeDocument/2006/relationships/hyperlink" Target="#Tesis!A1"/><Relationship Id="rId193" Type="http://schemas.openxmlformats.org/officeDocument/2006/relationships/hyperlink" Target="#'PASPS Fac. Ingeni'!A1"/><Relationship Id="rId202" Type="http://schemas.openxmlformats.org/officeDocument/2006/relationships/hyperlink" Target="#'Scopus Produccion Intelectual'!A1"/><Relationship Id="rId207" Type="http://schemas.openxmlformats.org/officeDocument/2006/relationships/hyperlink" Target="#'ProdIntelDoce. CienSociHumana'!A1"/><Relationship Id="rId223" Type="http://schemas.openxmlformats.org/officeDocument/2006/relationships/hyperlink" Target="#SistemaInformacion!A1"/><Relationship Id="rId228" Type="http://schemas.openxmlformats.org/officeDocument/2006/relationships/hyperlink" Target="#Correo!A1"/><Relationship Id="rId244" Type="http://schemas.openxmlformats.org/officeDocument/2006/relationships/hyperlink" Target="#'Movilidad Internacional'!A1"/><Relationship Id="rId249" Type="http://schemas.openxmlformats.org/officeDocument/2006/relationships/hyperlink" Target="#'Movilidad AdminPais'!A1"/><Relationship Id="rId13" Type="http://schemas.openxmlformats.org/officeDocument/2006/relationships/image" Target="../media/image9.png"/><Relationship Id="rId18" Type="http://schemas.openxmlformats.org/officeDocument/2006/relationships/image" Target="../media/image20.svg"/><Relationship Id="rId39" Type="http://schemas.openxmlformats.org/officeDocument/2006/relationships/hyperlink" Target="#'GraficaA InscriMatric Postgrado'!A1"/><Relationship Id="rId109" Type="http://schemas.openxmlformats.org/officeDocument/2006/relationships/hyperlink" Target="#'Graf MatriTPost Fac. Ingenieria'!A1"/><Relationship Id="rId260" Type="http://schemas.openxmlformats.org/officeDocument/2006/relationships/hyperlink" Target="#HistoricoGraduadosPostgrado!A1"/><Relationship Id="rId265" Type="http://schemas.openxmlformats.org/officeDocument/2006/relationships/hyperlink" Target="#'Consultas BD LibreA'!A1"/><Relationship Id="rId34" Type="http://schemas.openxmlformats.org/officeDocument/2006/relationships/hyperlink" Target="#'GraficaB %Absorcion Pregrado'!A1"/><Relationship Id="rId50" Type="http://schemas.openxmlformats.org/officeDocument/2006/relationships/image" Target="../media/image17.png"/><Relationship Id="rId55" Type="http://schemas.openxmlformats.org/officeDocument/2006/relationships/hyperlink" Target="#'GraficaA MatriculaPreg Ingreso'!A1"/><Relationship Id="rId76" Type="http://schemas.openxmlformats.org/officeDocument/2006/relationships/hyperlink" Target="#EstructuraOrganicaU!A1"/><Relationship Id="rId97" Type="http://schemas.openxmlformats.org/officeDocument/2006/relationships/hyperlink" Target="#'Grafica InscritosPregrado Edad'!A1"/><Relationship Id="rId104" Type="http://schemas.openxmlformats.org/officeDocument/2006/relationships/hyperlink" Target="#'Graf MatriTPreg Fac. CExactaNat'!A1"/><Relationship Id="rId120" Type="http://schemas.openxmlformats.org/officeDocument/2006/relationships/hyperlink" Target="#InscritosMatriculaGeneroPregrad!A1"/><Relationship Id="rId125" Type="http://schemas.openxmlformats.org/officeDocument/2006/relationships/hyperlink" Target="#'Historico MatriculaT Pregrado'!A1"/><Relationship Id="rId141" Type="http://schemas.openxmlformats.org/officeDocument/2006/relationships/hyperlink" Target="#'B. Docentes Categoria'!A1"/><Relationship Id="rId146" Type="http://schemas.openxmlformats.org/officeDocument/2006/relationships/hyperlink" Target="#'Revistas Academicas'!A1"/><Relationship Id="rId167" Type="http://schemas.openxmlformats.org/officeDocument/2006/relationships/hyperlink" Target="#'Grupos Artisticos'!A1"/><Relationship Id="rId188" Type="http://schemas.openxmlformats.org/officeDocument/2006/relationships/hyperlink" Target="#'Grafica SalasPartic'!A1"/><Relationship Id="rId7" Type="http://schemas.openxmlformats.org/officeDocument/2006/relationships/image" Target="../media/image6.png"/><Relationship Id="rId71" Type="http://schemas.openxmlformats.org/officeDocument/2006/relationships/hyperlink" Target="#'Mision Vision Politicas'!A1"/><Relationship Id="rId92" Type="http://schemas.openxmlformats.org/officeDocument/2006/relationships/hyperlink" Target="#'Egresado Graduado PregradGenero'!A1"/><Relationship Id="rId162" Type="http://schemas.openxmlformats.org/officeDocument/2006/relationships/hyperlink" Target="#'Poblacion Beneficiada'!A1"/><Relationship Id="rId183" Type="http://schemas.openxmlformats.org/officeDocument/2006/relationships/hyperlink" Target="#'Presupuesto Ingresos'!A1"/><Relationship Id="rId213" Type="http://schemas.openxmlformats.org/officeDocument/2006/relationships/hyperlink" Target="#'InmueblesUsoArea Neiva'!A1"/><Relationship Id="rId218" Type="http://schemas.openxmlformats.org/officeDocument/2006/relationships/hyperlink" Target="#'Area Distribucion'!A1"/><Relationship Id="rId234" Type="http://schemas.openxmlformats.org/officeDocument/2006/relationships/hyperlink" Target="#SubSedeAltico!A1"/><Relationship Id="rId239" Type="http://schemas.openxmlformats.org/officeDocument/2006/relationships/hyperlink" Target="#'Sede Garzon'!A1"/><Relationship Id="rId2" Type="http://schemas.openxmlformats.org/officeDocument/2006/relationships/image" Target="../media/image4.svg"/><Relationship Id="rId29" Type="http://schemas.openxmlformats.org/officeDocument/2006/relationships/hyperlink" Target="#'Grafica Egresados Postgrado'!A1"/><Relationship Id="rId250" Type="http://schemas.openxmlformats.org/officeDocument/2006/relationships/hyperlink" Target="#'Grafica MovilidaInternacional'!A1"/><Relationship Id="rId255" Type="http://schemas.openxmlformats.org/officeDocument/2006/relationships/hyperlink" Target="#'B. Consolidado Matriculados'!A1"/><Relationship Id="rId271" Type="http://schemas.openxmlformats.org/officeDocument/2006/relationships/hyperlink" Target="#'MovilidadVIPS Fac.Economia'!A1"/><Relationship Id="rId276" Type="http://schemas.openxmlformats.org/officeDocument/2006/relationships/hyperlink" Target="#'Motor BaseDato'!A1"/><Relationship Id="rId24" Type="http://schemas.openxmlformats.org/officeDocument/2006/relationships/image" Target="../media/image26.svg"/><Relationship Id="rId40" Type="http://schemas.openxmlformats.org/officeDocument/2006/relationships/hyperlink" Target="#'GraficaB InscriMatric Postgrado'!A1"/><Relationship Id="rId45" Type="http://schemas.openxmlformats.org/officeDocument/2006/relationships/hyperlink" Target="#'A. Matri Postgrado GeneroSede'!A1"/><Relationship Id="rId66" Type="http://schemas.openxmlformats.org/officeDocument/2006/relationships/hyperlink" Target="#'B. MatriculaTotal PregMunicipio'!A1"/><Relationship Id="rId87" Type="http://schemas.openxmlformats.org/officeDocument/2006/relationships/hyperlink" Target="#Presupuesto!A1"/><Relationship Id="rId110" Type="http://schemas.openxmlformats.org/officeDocument/2006/relationships/hyperlink" Target="#'Graf MatriTPost Fac. Educacion'!A1"/><Relationship Id="rId115" Type="http://schemas.openxmlformats.org/officeDocument/2006/relationships/hyperlink" Target="#'Grafica MatriculaTotal Pregrado'!A1"/><Relationship Id="rId131" Type="http://schemas.openxmlformats.org/officeDocument/2006/relationships/hyperlink" Target="#'Evaluacion Indicadores'!A1"/><Relationship Id="rId136" Type="http://schemas.openxmlformats.org/officeDocument/2006/relationships/hyperlink" Target="#'A. Horas Catedra Titulo'!A1"/><Relationship Id="rId157" Type="http://schemas.openxmlformats.org/officeDocument/2006/relationships/hyperlink" Target="#'Grafica Servicios SaludPrograma'!A1"/><Relationship Id="rId178" Type="http://schemas.openxmlformats.org/officeDocument/2006/relationships/hyperlink" Target="#'Prestamo Programa'!A1"/><Relationship Id="rId61" Type="http://schemas.openxmlformats.org/officeDocument/2006/relationships/hyperlink" Target="#'A. MatriculaTotal PostgradoEdad'!A1"/><Relationship Id="rId82" Type="http://schemas.openxmlformats.org/officeDocument/2006/relationships/hyperlink" Target="#'Programas Acreditados'!A1"/><Relationship Id="rId152" Type="http://schemas.openxmlformats.org/officeDocument/2006/relationships/hyperlink" Target="#'Grafica HorasCatedra Titulo'!A1"/><Relationship Id="rId173" Type="http://schemas.openxmlformats.org/officeDocument/2006/relationships/hyperlink" Target="#'Suscripcion BD Periodico'!A1"/><Relationship Id="rId194" Type="http://schemas.openxmlformats.org/officeDocument/2006/relationships/hyperlink" Target="#'PASPS Fac. Educ'!A1"/><Relationship Id="rId199" Type="http://schemas.openxmlformats.org/officeDocument/2006/relationships/hyperlink" Target="#'  Movilidad VIPS'!A1"/><Relationship Id="rId203" Type="http://schemas.openxmlformats.org/officeDocument/2006/relationships/hyperlink" Target="#ProdIntelDoce.EconAdmon!A1"/><Relationship Id="rId208" Type="http://schemas.openxmlformats.org/officeDocument/2006/relationships/hyperlink" Target="#'ProdIntelDoce. CienExactNat'!A1"/><Relationship Id="rId229" Type="http://schemas.openxmlformats.org/officeDocument/2006/relationships/hyperlink" Target="#'Recursos Fisicos'!A1"/><Relationship Id="rId19" Type="http://schemas.openxmlformats.org/officeDocument/2006/relationships/image" Target="../media/image12.png"/><Relationship Id="rId224" Type="http://schemas.openxmlformats.org/officeDocument/2006/relationships/hyperlink" Target="#'Software Produccion'!A1"/><Relationship Id="rId240" Type="http://schemas.openxmlformats.org/officeDocument/2006/relationships/hyperlink" Target="#'Sede Pitalito'!A1"/><Relationship Id="rId245" Type="http://schemas.openxmlformats.org/officeDocument/2006/relationships/hyperlink" Target="#'Movilidad EstudPrograma'!A1"/><Relationship Id="rId261" Type="http://schemas.openxmlformats.org/officeDocument/2006/relationships/hyperlink" Target="#'A. Docente Catedra GenTitCat'!A1"/><Relationship Id="rId266" Type="http://schemas.openxmlformats.org/officeDocument/2006/relationships/hyperlink" Target="#'PASPS Consolidado'!A1"/><Relationship Id="rId14" Type="http://schemas.openxmlformats.org/officeDocument/2006/relationships/image" Target="../media/image16.svg"/><Relationship Id="rId30" Type="http://schemas.openxmlformats.org/officeDocument/2006/relationships/hyperlink" Target="#'Grafica Graduados Postgrado'!A1"/><Relationship Id="rId35" Type="http://schemas.openxmlformats.org/officeDocument/2006/relationships/hyperlink" Target="#'GraficaA %Absorcion Postgrado'!A1"/><Relationship Id="rId56" Type="http://schemas.openxmlformats.org/officeDocument/2006/relationships/hyperlink" Target="#'GraficaB MatriculaPreg Ingreso'!A1"/><Relationship Id="rId77" Type="http://schemas.openxmlformats.org/officeDocument/2006/relationships/hyperlink" Target="#'Consolidado OfertaProgramas'!A1"/><Relationship Id="rId100" Type="http://schemas.openxmlformats.org/officeDocument/2006/relationships/hyperlink" Target="#'Graf MatriTPregra Fac. Salud'!A1"/><Relationship Id="rId105" Type="http://schemas.openxmlformats.org/officeDocument/2006/relationships/hyperlink" Target="#'Graf MatriTPreg Fac. JuridicaPo'!A1"/><Relationship Id="rId126" Type="http://schemas.openxmlformats.org/officeDocument/2006/relationships/hyperlink" Target="#'Historico MatriculaT PregSede'!A1"/><Relationship Id="rId147" Type="http://schemas.openxmlformats.org/officeDocument/2006/relationships/hyperlink" Target="#'Financiamiento Investigacion'!A1"/><Relationship Id="rId168" Type="http://schemas.openxmlformats.org/officeDocument/2006/relationships/hyperlink" Target="#'Programas SaludOcupacional'!A1"/><Relationship Id="rId8" Type="http://schemas.openxmlformats.org/officeDocument/2006/relationships/image" Target="../media/image10.svg"/><Relationship Id="rId51" Type="http://schemas.openxmlformats.org/officeDocument/2006/relationships/image" Target="../media/image32.svg"/><Relationship Id="rId72" Type="http://schemas.openxmlformats.org/officeDocument/2006/relationships/hyperlink" Target="#Contenidos!A1"/><Relationship Id="rId93" Type="http://schemas.openxmlformats.org/officeDocument/2006/relationships/hyperlink" Target="#EgresadoGraduadoPostgraGenero!A1"/><Relationship Id="rId98" Type="http://schemas.openxmlformats.org/officeDocument/2006/relationships/hyperlink" Target="#'Grafica MatricTotalPregr Edades'!A1"/><Relationship Id="rId121" Type="http://schemas.openxmlformats.org/officeDocument/2006/relationships/hyperlink" Target="#'InscrMatricTotal PregradoGenero'!A1"/><Relationship Id="rId142" Type="http://schemas.openxmlformats.org/officeDocument/2006/relationships/hyperlink" Target="#'B. Docentes Genero'!A1"/><Relationship Id="rId163" Type="http://schemas.openxmlformats.org/officeDocument/2006/relationships/hyperlink" Target="#'Even. DeportivosRecreativos'!A1"/><Relationship Id="rId184" Type="http://schemas.openxmlformats.org/officeDocument/2006/relationships/hyperlink" Target="#'Presupuesto Gastos'!A1"/><Relationship Id="rId189" Type="http://schemas.openxmlformats.org/officeDocument/2006/relationships/hyperlink" Target="#'GraficaA PresupuestoIngresos'!A1"/><Relationship Id="rId219" Type="http://schemas.openxmlformats.org/officeDocument/2006/relationships/hyperlink" Target="#'Sede Neiva'!A1"/><Relationship Id="rId3" Type="http://schemas.openxmlformats.org/officeDocument/2006/relationships/image" Target="../media/image4.png"/><Relationship Id="rId214" Type="http://schemas.openxmlformats.org/officeDocument/2006/relationships/hyperlink" Target="#'InmueblesUsoArea Sedes'!A1"/><Relationship Id="rId230" Type="http://schemas.openxmlformats.org/officeDocument/2006/relationships/hyperlink" Target="#'Salas Informaticas'!A1"/><Relationship Id="rId235" Type="http://schemas.openxmlformats.org/officeDocument/2006/relationships/hyperlink" Target="#SubSedeCaAgraria!A1"/><Relationship Id="rId251" Type="http://schemas.openxmlformats.org/officeDocument/2006/relationships/hyperlink" Target="#Indice!B9"/><Relationship Id="rId256" Type="http://schemas.openxmlformats.org/officeDocument/2006/relationships/hyperlink" Target="#Primiparos!A1"/><Relationship Id="rId25" Type="http://schemas.openxmlformats.org/officeDocument/2006/relationships/hyperlink" Target="#'Grafica Egresados Pregrado'!A1"/><Relationship Id="rId46" Type="http://schemas.openxmlformats.org/officeDocument/2006/relationships/hyperlink" Target="#'B. Matri. Postgrado GeneroSede'!A1"/><Relationship Id="rId67" Type="http://schemas.openxmlformats.org/officeDocument/2006/relationships/hyperlink" Target="#Presentacion!A1"/><Relationship Id="rId116" Type="http://schemas.openxmlformats.org/officeDocument/2006/relationships/hyperlink" Target="#'Grafica MatricuPostgrado Formac'!A1"/><Relationship Id="rId137" Type="http://schemas.openxmlformats.org/officeDocument/2006/relationships/hyperlink" Target="#'A. Docentes TCompleto'!A1"/><Relationship Id="rId158" Type="http://schemas.openxmlformats.org/officeDocument/2006/relationships/hyperlink" Target="#'Prevencion Promocion'!A1"/><Relationship Id="rId272" Type="http://schemas.openxmlformats.org/officeDocument/2006/relationships/hyperlink" Target="#'MovilidadVIPS Fac.Educacion'!A1"/><Relationship Id="rId20" Type="http://schemas.openxmlformats.org/officeDocument/2006/relationships/image" Target="../media/image22.svg"/><Relationship Id="rId41" Type="http://schemas.openxmlformats.org/officeDocument/2006/relationships/hyperlink" Target="#'A. Matri. Pregrado GeneroSede'!A1"/><Relationship Id="rId62" Type="http://schemas.openxmlformats.org/officeDocument/2006/relationships/hyperlink" Target="#'B. MatriculaTotal PostgradoEdad'!A1"/><Relationship Id="rId83" Type="http://schemas.openxmlformats.org/officeDocument/2006/relationships/hyperlink" Target="#'Consolidado Inscr. Matric. Grad'!A1"/><Relationship Id="rId88" Type="http://schemas.openxmlformats.org/officeDocument/2006/relationships/hyperlink" Target="#'Grupos Investigacion'!A1"/><Relationship Id="rId111" Type="http://schemas.openxmlformats.org/officeDocument/2006/relationships/hyperlink" Target="#'Graf MatriTPost Fac. CSocialHum'!A1"/><Relationship Id="rId132" Type="http://schemas.openxmlformats.org/officeDocument/2006/relationships/hyperlink" Target="#'A. Docentes Dedicacion '!A1"/><Relationship Id="rId153" Type="http://schemas.openxmlformats.org/officeDocument/2006/relationships/hyperlink" Target="#'Grafica Docentes TiempoComplEqu'!A1"/><Relationship Id="rId174" Type="http://schemas.openxmlformats.org/officeDocument/2006/relationships/hyperlink" Target="#'Prestamo AreaConoci'!A1"/><Relationship Id="rId179" Type="http://schemas.openxmlformats.org/officeDocument/2006/relationships/hyperlink" Target="#'Prestamos Periodicos'!A1"/><Relationship Id="rId195" Type="http://schemas.openxmlformats.org/officeDocument/2006/relationships/hyperlink" Target="#'PASPS Fac. CienSociHuma'!A1"/><Relationship Id="rId209" Type="http://schemas.openxmlformats.org/officeDocument/2006/relationships/hyperlink" Target="#ProdIntelDoce.CienJudidPolitica!A1"/><Relationship Id="rId190" Type="http://schemas.openxmlformats.org/officeDocument/2006/relationships/hyperlink" Target="#'GraficaA PresupuestoGastos'!A1"/><Relationship Id="rId204" Type="http://schemas.openxmlformats.org/officeDocument/2006/relationships/hyperlink" Target="#'ProdIntelDocen. Salud'!A1"/><Relationship Id="rId220" Type="http://schemas.openxmlformats.org/officeDocument/2006/relationships/image" Target="../media/image21.png"/><Relationship Id="rId225" Type="http://schemas.openxmlformats.org/officeDocument/2006/relationships/hyperlink" Target="#CanalesTransmision!A1"/><Relationship Id="rId241" Type="http://schemas.openxmlformats.org/officeDocument/2006/relationships/hyperlink" Target="#'Sede LaPlata'!A1"/><Relationship Id="rId246" Type="http://schemas.openxmlformats.org/officeDocument/2006/relationships/hyperlink" Target="#'Movilidad DocenteProgra'!A1"/><Relationship Id="rId267" Type="http://schemas.openxmlformats.org/officeDocument/2006/relationships/hyperlink" Target="#'ProdIntelecDoce Consolidado'!A1"/><Relationship Id="rId15" Type="http://schemas.openxmlformats.org/officeDocument/2006/relationships/image" Target="../media/image10.png"/><Relationship Id="rId36" Type="http://schemas.openxmlformats.org/officeDocument/2006/relationships/hyperlink" Target="#'GraficaB %Absorcion Postgrado'!A1"/><Relationship Id="rId57" Type="http://schemas.openxmlformats.org/officeDocument/2006/relationships/hyperlink" Target="#'A. Inscritos Pregrado Edad'!A1"/><Relationship Id="rId106" Type="http://schemas.openxmlformats.org/officeDocument/2006/relationships/hyperlink" Target="#'Grafica MatricTotalPostg Edades'!A1"/><Relationship Id="rId127" Type="http://schemas.openxmlformats.org/officeDocument/2006/relationships/hyperlink" Target="#'Historico MatriculaT PregConv'!A1"/><Relationship Id="rId262" Type="http://schemas.openxmlformats.org/officeDocument/2006/relationships/hyperlink" Target="#'B. Docente Catedra GenTitCat'!A1"/><Relationship Id="rId10" Type="http://schemas.openxmlformats.org/officeDocument/2006/relationships/image" Target="../media/image12.svg"/><Relationship Id="rId31" Type="http://schemas.openxmlformats.org/officeDocument/2006/relationships/hyperlink" Target="#'Grafica Egresados PregraPostgra'!A1"/><Relationship Id="rId52" Type="http://schemas.openxmlformats.org/officeDocument/2006/relationships/hyperlink" Target="#'GraficaB Matricula Estrato'!A1"/><Relationship Id="rId73" Type="http://schemas.openxmlformats.org/officeDocument/2006/relationships/hyperlink" Target="#MapaProcesos!A1"/><Relationship Id="rId78" Type="http://schemas.openxmlformats.org/officeDocument/2006/relationships/hyperlink" Target="#'Pregrado Neiva'!A1"/><Relationship Id="rId94" Type="http://schemas.openxmlformats.org/officeDocument/2006/relationships/hyperlink" Target="#'%Abs InscriAdmitiMatri Pregrado'!A1"/><Relationship Id="rId99" Type="http://schemas.openxmlformats.org/officeDocument/2006/relationships/hyperlink" Target="#'Graf MatriTPreg Fac. EconoAdmin'!A1"/><Relationship Id="rId101" Type="http://schemas.openxmlformats.org/officeDocument/2006/relationships/hyperlink" Target="#'Graf MatriTPreg Fac. Ingenieria'!A1"/><Relationship Id="rId122" Type="http://schemas.openxmlformats.org/officeDocument/2006/relationships/hyperlink" Target="#InscritosMatriculaGeneroPostgra!A1"/><Relationship Id="rId143" Type="http://schemas.openxmlformats.org/officeDocument/2006/relationships/hyperlink" Target="#'B. Horas Catedra Titulo'!A1"/><Relationship Id="rId148" Type="http://schemas.openxmlformats.org/officeDocument/2006/relationships/hyperlink" Target="#'Grafica DocentesDedicacion'!A1"/><Relationship Id="rId164" Type="http://schemas.openxmlformats.org/officeDocument/2006/relationships/hyperlink" Target="#'Even. ProgramadosRealizados'!A1"/><Relationship Id="rId169" Type="http://schemas.openxmlformats.org/officeDocument/2006/relationships/hyperlink" Target="#'Grafica PoblBeneficiada'!A1"/><Relationship Id="rId185" Type="http://schemas.openxmlformats.org/officeDocument/2006/relationships/hyperlink" Target="#'Portafolio Servicio'!A1"/><Relationship Id="rId4" Type="http://schemas.openxmlformats.org/officeDocument/2006/relationships/image" Target="../media/image6.svg"/><Relationship Id="rId9" Type="http://schemas.openxmlformats.org/officeDocument/2006/relationships/image" Target="../media/image7.png"/><Relationship Id="rId180" Type="http://schemas.openxmlformats.org/officeDocument/2006/relationships/hyperlink" Target="#'Formacion Usuarios'!A1"/><Relationship Id="rId210" Type="http://schemas.openxmlformats.org/officeDocument/2006/relationships/hyperlink" Target="#'Uso Suelo'!A1"/><Relationship Id="rId215" Type="http://schemas.openxmlformats.org/officeDocument/2006/relationships/hyperlink" Target="#InfraestructuraFisica!A1"/><Relationship Id="rId236" Type="http://schemas.openxmlformats.org/officeDocument/2006/relationships/hyperlink" Target="#SubSedeComuneros!A1"/><Relationship Id="rId257" Type="http://schemas.openxmlformats.org/officeDocument/2006/relationships/hyperlink" Target="#'Absorcion Bachilleres'!A1"/><Relationship Id="rId26" Type="http://schemas.openxmlformats.org/officeDocument/2006/relationships/image" Target="../media/image15.png"/><Relationship Id="rId231" Type="http://schemas.openxmlformats.org/officeDocument/2006/relationships/hyperlink" Target="#SubSedeCentral!A1"/><Relationship Id="rId252" Type="http://schemas.openxmlformats.org/officeDocument/2006/relationships/image" Target="../media/image22.png"/><Relationship Id="rId273" Type="http://schemas.openxmlformats.org/officeDocument/2006/relationships/hyperlink" Target="#'MovilidadVIPS Fac.Sociales'!A1"/><Relationship Id="rId47" Type="http://schemas.openxmlformats.org/officeDocument/2006/relationships/hyperlink" Target="#'A. Matricula Estrato'!A1"/><Relationship Id="rId68" Type="http://schemas.openxmlformats.org/officeDocument/2006/relationships/image" Target="../media/image18.png"/><Relationship Id="rId89" Type="http://schemas.openxmlformats.org/officeDocument/2006/relationships/hyperlink" Target="#ClasificacionGrupoInvestigacion!A1"/><Relationship Id="rId112" Type="http://schemas.openxmlformats.org/officeDocument/2006/relationships/hyperlink" Target="#'Graf MatriTPost Fac. CExactNat'!A1"/><Relationship Id="rId133" Type="http://schemas.openxmlformats.org/officeDocument/2006/relationships/hyperlink" Target="#'A. Docentes Titulo'!A1"/><Relationship Id="rId154" Type="http://schemas.openxmlformats.org/officeDocument/2006/relationships/image" Target="../media/image20.png"/><Relationship Id="rId175" Type="http://schemas.openxmlformats.org/officeDocument/2006/relationships/hyperlink" Target="#'Consultas BD Suscritas'!A1"/><Relationship Id="rId196" Type="http://schemas.openxmlformats.org/officeDocument/2006/relationships/hyperlink" Target="#'PASPS Fac. CienExacNat'!A1"/><Relationship Id="rId200" Type="http://schemas.openxmlformats.org/officeDocument/2006/relationships/hyperlink" Target="#'Productividad Academica'!A1"/><Relationship Id="rId16" Type="http://schemas.openxmlformats.org/officeDocument/2006/relationships/image" Target="../media/image18.svg"/><Relationship Id="rId221" Type="http://schemas.openxmlformats.org/officeDocument/2006/relationships/image" Target="../media/image38.svg"/><Relationship Id="rId242" Type="http://schemas.openxmlformats.org/officeDocument/2006/relationships/hyperlink" Target="#CTIC!A1"/><Relationship Id="rId263" Type="http://schemas.openxmlformats.org/officeDocument/2006/relationships/hyperlink" Target="#GruposInvestigacio!A1"/><Relationship Id="rId37" Type="http://schemas.openxmlformats.org/officeDocument/2006/relationships/hyperlink" Target="#'GraficaA Inscri Matric Pregrado'!A1"/><Relationship Id="rId58" Type="http://schemas.openxmlformats.org/officeDocument/2006/relationships/hyperlink" Target="#'B. Inscritos Pregrado Edad'!A1"/><Relationship Id="rId79" Type="http://schemas.openxmlformats.org/officeDocument/2006/relationships/hyperlink" Target="#'Pregrado Sedes'!A1"/><Relationship Id="rId102" Type="http://schemas.openxmlformats.org/officeDocument/2006/relationships/hyperlink" Target="#'Graf MatriTPreg Fac. Educacion'!A1"/><Relationship Id="rId123" Type="http://schemas.openxmlformats.org/officeDocument/2006/relationships/hyperlink" Target="#'InscrMatricTotal PostgradoGener'!A1"/><Relationship Id="rId144" Type="http://schemas.openxmlformats.org/officeDocument/2006/relationships/hyperlink" Target="#'B. Docentes TCompleto'!A1"/><Relationship Id="rId90" Type="http://schemas.openxmlformats.org/officeDocument/2006/relationships/hyperlink" Target="#'A. Consolidado Matriculados '!A1"/><Relationship Id="rId165" Type="http://schemas.openxmlformats.org/officeDocument/2006/relationships/hyperlink" Target="#'Actividades Extension '!A1"/><Relationship Id="rId186" Type="http://schemas.openxmlformats.org/officeDocument/2006/relationships/hyperlink" Target="#'Grafica Periodicos'!A1"/><Relationship Id="rId211" Type="http://schemas.openxmlformats.org/officeDocument/2006/relationships/hyperlink" Target="#'Estructura Fisica Disponnible'!A1"/><Relationship Id="rId232" Type="http://schemas.openxmlformats.org/officeDocument/2006/relationships/hyperlink" Target="#SubSedeAdministrativa!A1"/><Relationship Id="rId253" Type="http://schemas.openxmlformats.org/officeDocument/2006/relationships/image" Target="../media/image23.png"/><Relationship Id="rId274" Type="http://schemas.openxmlformats.org/officeDocument/2006/relationships/hyperlink" Target="#'MovilidadVIPS Fac.ExactNatu'!A1"/><Relationship Id="rId27" Type="http://schemas.openxmlformats.org/officeDocument/2006/relationships/image" Target="../media/image28.svg"/><Relationship Id="rId48" Type="http://schemas.openxmlformats.org/officeDocument/2006/relationships/hyperlink" Target="#'B. Matricula Estrato'!A1"/><Relationship Id="rId69" Type="http://schemas.openxmlformats.org/officeDocument/2006/relationships/image" Target="../media/image34.svg"/><Relationship Id="rId113" Type="http://schemas.openxmlformats.org/officeDocument/2006/relationships/hyperlink" Target="#'Graf MatriTPost Fac. JuridiPoli'!A1"/><Relationship Id="rId134" Type="http://schemas.openxmlformats.org/officeDocument/2006/relationships/hyperlink" Target="#'A. Docentes Categoria'!A1"/><Relationship Id="rId80" Type="http://schemas.openxmlformats.org/officeDocument/2006/relationships/hyperlink" Target="#'Postgrado Neiva'!A1"/><Relationship Id="rId155" Type="http://schemas.openxmlformats.org/officeDocument/2006/relationships/hyperlink" Target="#'Servicios Salud'!A1"/><Relationship Id="rId176" Type="http://schemas.openxmlformats.org/officeDocument/2006/relationships/hyperlink" Target="#'Prestamos Servicios'!A1"/><Relationship Id="rId197" Type="http://schemas.openxmlformats.org/officeDocument/2006/relationships/hyperlink" Target="#'PASPS Fac. CienPoliJurid'!A1"/><Relationship Id="rId201" Type="http://schemas.openxmlformats.org/officeDocument/2006/relationships/hyperlink" Target="#'Grafica Productividada Academic'!A1"/><Relationship Id="rId222" Type="http://schemas.openxmlformats.org/officeDocument/2006/relationships/hyperlink" Target="#Hardware!A1"/><Relationship Id="rId243" Type="http://schemas.openxmlformats.org/officeDocument/2006/relationships/hyperlink" Target="#'Red Investigacion y Educacion '!A1"/><Relationship Id="rId264" Type="http://schemas.openxmlformats.org/officeDocument/2006/relationships/hyperlink" Target="#'Proyectos Investigacion'!A1"/><Relationship Id="rId17" Type="http://schemas.openxmlformats.org/officeDocument/2006/relationships/image" Target="../media/image11.png"/><Relationship Id="rId38" Type="http://schemas.openxmlformats.org/officeDocument/2006/relationships/hyperlink" Target="#'GraficaB Inscri Matric Pregrado'!A1"/><Relationship Id="rId59" Type="http://schemas.openxmlformats.org/officeDocument/2006/relationships/hyperlink" Target="#'A. MatriculaTotal PregradoEdad'!A1"/><Relationship Id="rId103" Type="http://schemas.openxmlformats.org/officeDocument/2006/relationships/hyperlink" Target="#'Graf MatriTPreg Fac. CSocialHum'!A1"/><Relationship Id="rId124" Type="http://schemas.openxmlformats.org/officeDocument/2006/relationships/hyperlink" Target="#'MatriculaTotal PregradoGenero'!A1"/><Relationship Id="rId70" Type="http://schemas.openxmlformats.org/officeDocument/2006/relationships/hyperlink" Target="#Generalidades!A1"/><Relationship Id="rId91" Type="http://schemas.openxmlformats.org/officeDocument/2006/relationships/hyperlink" Target="#'Consolidado Graduados'!A1"/><Relationship Id="rId145" Type="http://schemas.openxmlformats.org/officeDocument/2006/relationships/hyperlink" Target="#'Consolidado ProyectoInvestig'!A1"/><Relationship Id="rId166" Type="http://schemas.openxmlformats.org/officeDocument/2006/relationships/hyperlink" Target="#Talleres!A1"/><Relationship Id="rId187" Type="http://schemas.openxmlformats.org/officeDocument/2006/relationships/hyperlink" Target="#'Grafica FormacionUsuario'!A1"/><Relationship Id="rId1" Type="http://schemas.openxmlformats.org/officeDocument/2006/relationships/image" Target="../media/image3.png"/><Relationship Id="rId212" Type="http://schemas.openxmlformats.org/officeDocument/2006/relationships/hyperlink" Target="#InmuebeUsoArea!A1"/><Relationship Id="rId233" Type="http://schemas.openxmlformats.org/officeDocument/2006/relationships/hyperlink" Target="#SubSedeSalud!A1"/><Relationship Id="rId254" Type="http://schemas.openxmlformats.org/officeDocument/2006/relationships/hyperlink" Target="#Desercion!A1"/><Relationship Id="rId28" Type="http://schemas.openxmlformats.org/officeDocument/2006/relationships/hyperlink" Target="#'Grafica Graduados Pregrado'!A1"/><Relationship Id="rId49" Type="http://schemas.openxmlformats.org/officeDocument/2006/relationships/hyperlink" Target="#'GraficaA Matricula Estrato'!A1"/><Relationship Id="rId114" Type="http://schemas.openxmlformats.org/officeDocument/2006/relationships/hyperlink" Target="#'Grafica MatricuPregrado Formac'!A1"/><Relationship Id="rId275" Type="http://schemas.openxmlformats.org/officeDocument/2006/relationships/hyperlink" Target="#EquipoUsuaFinal!A1"/></Relationships>
</file>

<file path=xl/drawings/_rels/drawing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2.svg"/><Relationship Id="rId1" Type="http://schemas.openxmlformats.org/officeDocument/2006/relationships/image" Target="../media/image24.png"/><Relationship Id="rId4"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9.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0.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1.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2.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4.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5.xml"/></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7.xml"/></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8.xml"/></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9.xml"/></Relationships>
</file>

<file path=xl/drawings/_rels/drawing8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0.xml"/></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3.xml"/></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hyperlink" Target="#Indice!B8"/></Relationships>
</file>

<file path=xl/drawings/_rels/drawing9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5.xml"/></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0.xml"/></Relationships>
</file>

<file path=xl/drawings/_rels/drawing9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485335</xdr:colOff>
      <xdr:row>3</xdr:row>
      <xdr:rowOff>53761</xdr:rowOff>
    </xdr:to>
    <xdr:pic>
      <xdr:nvPicPr>
        <xdr:cNvPr id="3" name="Imagen 2">
          <a:hlinkClick xmlns:r="http://schemas.openxmlformats.org/officeDocument/2006/relationships" r:id="rId1"/>
          <a:extLst>
            <a:ext uri="{FF2B5EF4-FFF2-40B4-BE49-F238E27FC236}">
              <a16:creationId xmlns="" xmlns:a16="http://schemas.microsoft.com/office/drawing/2014/main" id="{5F07F4B3-B18B-4FB3-8E16-51FD7029C3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85585" cy="644311"/>
        </a:xfrm>
        <a:prstGeom prst="rect">
          <a:avLst/>
        </a:prstGeom>
      </xdr:spPr>
    </xdr:pic>
    <xdr:clientData/>
  </xdr:twoCellAnchor>
  <xdr:twoCellAnchor editAs="oneCell">
    <xdr:from>
      <xdr:col>7</xdr:col>
      <xdr:colOff>392137</xdr:colOff>
      <xdr:row>0</xdr:row>
      <xdr:rowOff>176674</xdr:rowOff>
    </xdr:from>
    <xdr:to>
      <xdr:col>7</xdr:col>
      <xdr:colOff>914400</xdr:colOff>
      <xdr:row>2</xdr:row>
      <xdr:rowOff>90130</xdr:rowOff>
    </xdr:to>
    <xdr:sp macro="" textlink="">
      <xdr:nvSpPr>
        <xdr:cNvPr id="4" name="Flecha: a la derecha con bandas 3">
          <a:hlinkClick xmlns:r="http://schemas.openxmlformats.org/officeDocument/2006/relationships" r:id="rId1"/>
          <a:extLst>
            <a:ext uri="{FF2B5EF4-FFF2-40B4-BE49-F238E27FC236}">
              <a16:creationId xmlns="" xmlns:a16="http://schemas.microsoft.com/office/drawing/2014/main" id="{7BC335BA-2D08-45E6-83F0-121F7600E82F}"/>
            </a:ext>
          </a:extLst>
        </xdr:cNvPr>
        <xdr:cNvSpPr/>
      </xdr:nvSpPr>
      <xdr:spPr>
        <a:xfrm flipH="1">
          <a:off x="6631012" y="176674"/>
          <a:ext cx="522263" cy="29445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7" name="Grupo 6">
          <a:hlinkClick xmlns:r="http://schemas.openxmlformats.org/officeDocument/2006/relationships" r:id="rId1"/>
          <a:extLst>
            <a:ext uri="{FF2B5EF4-FFF2-40B4-BE49-F238E27FC236}">
              <a16:creationId xmlns="" xmlns:a16="http://schemas.microsoft.com/office/drawing/2014/main" id="{00000000-0008-0000-0800-000007000000}"/>
            </a:ext>
          </a:extLst>
        </xdr:cNvPr>
        <xdr:cNvGrpSpPr/>
      </xdr:nvGrpSpPr>
      <xdr:grpSpPr>
        <a:xfrm>
          <a:off x="238125" y="0"/>
          <a:ext cx="6810375" cy="625261"/>
          <a:chOff x="285750" y="200025"/>
          <a:chExt cx="6810375" cy="625261"/>
        </a:xfrm>
      </xdr:grpSpPr>
      <xdr:pic>
        <xdr:nvPicPr>
          <xdr:cNvPr id="8" name="Imagen 7">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9" name="Flecha: a la derecha con bandas 8">
            <a:extLst>
              <a:ext uri="{FF2B5EF4-FFF2-40B4-BE49-F238E27FC236}">
                <a16:creationId xmlns="" xmlns:a16="http://schemas.microsoft.com/office/drawing/2014/main" id="{00000000-0008-0000-0800-000009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57150</xdr:colOff>
      <xdr:row>5</xdr:row>
      <xdr:rowOff>95250</xdr:rowOff>
    </xdr:from>
    <xdr:to>
      <xdr:col>7</xdr:col>
      <xdr:colOff>923925</xdr:colOff>
      <xdr:row>32</xdr:row>
      <xdr:rowOff>142874</xdr:rowOff>
    </xdr:to>
    <xdr:pic>
      <xdr:nvPicPr>
        <xdr:cNvPr id="3" name="Imagen 2">
          <a:extLst>
            <a:ext uri="{FF2B5EF4-FFF2-40B4-BE49-F238E27FC236}">
              <a16:creationId xmlns="" xmlns:a16="http://schemas.microsoft.com/office/drawing/2014/main" id="{15E03122-E370-4FED-BBBF-F4776872F19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727"/>
        <a:stretch/>
      </xdr:blipFill>
      <xdr:spPr>
        <a:xfrm>
          <a:off x="295275" y="1162050"/>
          <a:ext cx="6867525" cy="647699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0</xdr:row>
      <xdr:rowOff>0</xdr:rowOff>
    </xdr:from>
    <xdr:to>
      <xdr:col>34</xdr:col>
      <xdr:colOff>281829</xdr:colOff>
      <xdr:row>3</xdr:row>
      <xdr:rowOff>36792</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5D00-000007000000}"/>
            </a:ext>
          </a:extLst>
        </xdr:cNvPr>
        <xdr:cNvGrpSpPr/>
      </xdr:nvGrpSpPr>
      <xdr:grpSpPr>
        <a:xfrm>
          <a:off x="244929" y="0"/>
          <a:ext cx="23005757" cy="621899"/>
          <a:chOff x="235324" y="0"/>
          <a:chExt cx="22379829" cy="621899"/>
        </a:xfrm>
      </xdr:grpSpPr>
      <xdr:pic>
        <xdr:nvPicPr>
          <xdr:cNvPr id="8" name="Imagen 8">
            <a:extLst>
              <a:ext uri="{FF2B5EF4-FFF2-40B4-BE49-F238E27FC236}">
                <a16:creationId xmlns="" xmlns:a16="http://schemas.microsoft.com/office/drawing/2014/main" id="{00000000-0008-0000-5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5D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0</xdr:row>
      <xdr:rowOff>0</xdr:rowOff>
    </xdr:from>
    <xdr:to>
      <xdr:col>34</xdr:col>
      <xdr:colOff>281829</xdr:colOff>
      <xdr:row>3</xdr:row>
      <xdr:rowOff>36792</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5E00-000007000000}"/>
            </a:ext>
          </a:extLst>
        </xdr:cNvPr>
        <xdr:cNvGrpSpPr/>
      </xdr:nvGrpSpPr>
      <xdr:grpSpPr>
        <a:xfrm>
          <a:off x="242161" y="0"/>
          <a:ext cx="23093397" cy="634123"/>
          <a:chOff x="235324" y="0"/>
          <a:chExt cx="22379829" cy="621899"/>
        </a:xfrm>
      </xdr:grpSpPr>
      <xdr:pic>
        <xdr:nvPicPr>
          <xdr:cNvPr id="8" name="Imagen 8">
            <a:extLst>
              <a:ext uri="{FF2B5EF4-FFF2-40B4-BE49-F238E27FC236}">
                <a16:creationId xmlns="" xmlns:a16="http://schemas.microsoft.com/office/drawing/2014/main" id="{00000000-0008-0000-5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5E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5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14" name="13 Grupo">
          <a:hlinkClick xmlns:r="http://schemas.openxmlformats.org/officeDocument/2006/relationships" r:id="rId2"/>
          <a:extLst>
            <a:ext uri="{FF2B5EF4-FFF2-40B4-BE49-F238E27FC236}">
              <a16:creationId xmlns="" xmlns:a16="http://schemas.microsoft.com/office/drawing/2014/main" id="{00000000-0008-0000-5F00-00000E000000}"/>
            </a:ext>
          </a:extLst>
        </xdr:cNvPr>
        <xdr:cNvGrpSpPr/>
      </xdr:nvGrpSpPr>
      <xdr:grpSpPr>
        <a:xfrm>
          <a:off x="244929" y="0"/>
          <a:ext cx="16882543" cy="621899"/>
          <a:chOff x="244929" y="0"/>
          <a:chExt cx="16882543" cy="621899"/>
        </a:xfrm>
      </xdr:grpSpPr>
      <xdr:pic>
        <xdr:nvPicPr>
          <xdr:cNvPr id="12" name="Imagen 8">
            <a:extLst>
              <a:ext uri="{FF2B5EF4-FFF2-40B4-BE49-F238E27FC236}">
                <a16:creationId xmlns="" xmlns:a16="http://schemas.microsoft.com/office/drawing/2014/main" id="{00000000-0008-0000-5F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5F00-00000D000000}"/>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0</xdr:row>
      <xdr:rowOff>0</xdr:rowOff>
    </xdr:from>
    <xdr:to>
      <xdr:col>53</xdr:col>
      <xdr:colOff>581186</xdr:colOff>
      <xdr:row>3</xdr:row>
      <xdr:rowOff>9578</xdr:rowOff>
    </xdr:to>
    <xdr:grpSp>
      <xdr:nvGrpSpPr>
        <xdr:cNvPr id="10" name="Grupo 9">
          <a:hlinkClick xmlns:r="http://schemas.openxmlformats.org/officeDocument/2006/relationships" r:id="rId1"/>
          <a:extLst>
            <a:ext uri="{FF2B5EF4-FFF2-40B4-BE49-F238E27FC236}">
              <a16:creationId xmlns="" xmlns:a16="http://schemas.microsoft.com/office/drawing/2014/main" id="{002325BD-B0D4-4217-9698-3982AB1AA030}"/>
            </a:ext>
          </a:extLst>
        </xdr:cNvPr>
        <xdr:cNvGrpSpPr/>
      </xdr:nvGrpSpPr>
      <xdr:grpSpPr>
        <a:xfrm>
          <a:off x="238125" y="0"/>
          <a:ext cx="43970963" cy="621899"/>
          <a:chOff x="244929" y="0"/>
          <a:chExt cx="41008007" cy="621899"/>
        </a:xfrm>
      </xdr:grpSpPr>
      <xdr:pic>
        <xdr:nvPicPr>
          <xdr:cNvPr id="8" name="Imagen 8">
            <a:extLst>
              <a:ext uri="{FF2B5EF4-FFF2-40B4-BE49-F238E27FC236}">
                <a16:creationId xmlns="" xmlns:a16="http://schemas.microsoft.com/office/drawing/2014/main" id="{F76751C2-8110-4257-84C6-7143D3C198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EF42991-556F-4EDF-8EB0-E32807B2E1BD}"/>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0</xdr:row>
      <xdr:rowOff>0</xdr:rowOff>
    </xdr:from>
    <xdr:to>
      <xdr:col>53</xdr:col>
      <xdr:colOff>581186</xdr:colOff>
      <xdr:row>3</xdr:row>
      <xdr:rowOff>9578</xdr:rowOff>
    </xdr:to>
    <xdr:grpSp>
      <xdr:nvGrpSpPr>
        <xdr:cNvPr id="7" name="Grupo 6">
          <a:hlinkClick xmlns:r="http://schemas.openxmlformats.org/officeDocument/2006/relationships" r:id="rId1"/>
          <a:extLst>
            <a:ext uri="{FF2B5EF4-FFF2-40B4-BE49-F238E27FC236}">
              <a16:creationId xmlns="" xmlns:a16="http://schemas.microsoft.com/office/drawing/2014/main" id="{8CB98009-E00B-4DE9-AD6F-68F0ED42FF82}"/>
            </a:ext>
          </a:extLst>
        </xdr:cNvPr>
        <xdr:cNvGrpSpPr/>
      </xdr:nvGrpSpPr>
      <xdr:grpSpPr>
        <a:xfrm>
          <a:off x="235324" y="0"/>
          <a:ext cx="42054156" cy="625902"/>
          <a:chOff x="244929" y="0"/>
          <a:chExt cx="41008007" cy="621899"/>
        </a:xfrm>
      </xdr:grpSpPr>
      <xdr:pic>
        <xdr:nvPicPr>
          <xdr:cNvPr id="8" name="Imagen 8">
            <a:extLst>
              <a:ext uri="{FF2B5EF4-FFF2-40B4-BE49-F238E27FC236}">
                <a16:creationId xmlns="" xmlns:a16="http://schemas.microsoft.com/office/drawing/2014/main" id="{A9DCA32D-DC6E-4906-95B1-482089329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1B78CC78-84F9-4DCF-951A-04A9EA6A0DBC}"/>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0</xdr:row>
      <xdr:rowOff>0</xdr:rowOff>
    </xdr:from>
    <xdr:to>
      <xdr:col>53</xdr:col>
      <xdr:colOff>581186</xdr:colOff>
      <xdr:row>3</xdr:row>
      <xdr:rowOff>9578</xdr:rowOff>
    </xdr:to>
    <xdr:grpSp>
      <xdr:nvGrpSpPr>
        <xdr:cNvPr id="7" name="Grupo 6">
          <a:hlinkClick xmlns:r="http://schemas.openxmlformats.org/officeDocument/2006/relationships" r:id="rId1"/>
          <a:extLst>
            <a:ext uri="{FF2B5EF4-FFF2-40B4-BE49-F238E27FC236}">
              <a16:creationId xmlns="" xmlns:a16="http://schemas.microsoft.com/office/drawing/2014/main" id="{3E5DA50F-0FC8-4567-9DEF-7DF56400CF61}"/>
            </a:ext>
          </a:extLst>
        </xdr:cNvPr>
        <xdr:cNvGrpSpPr/>
      </xdr:nvGrpSpPr>
      <xdr:grpSpPr>
        <a:xfrm>
          <a:off x="235324" y="0"/>
          <a:ext cx="42054156" cy="625902"/>
          <a:chOff x="244929" y="0"/>
          <a:chExt cx="41008007" cy="621899"/>
        </a:xfrm>
      </xdr:grpSpPr>
      <xdr:pic>
        <xdr:nvPicPr>
          <xdr:cNvPr id="8" name="Imagen 8">
            <a:extLst>
              <a:ext uri="{FF2B5EF4-FFF2-40B4-BE49-F238E27FC236}">
                <a16:creationId xmlns="" xmlns:a16="http://schemas.microsoft.com/office/drawing/2014/main" id="{565550F4-7B25-4EBF-94BE-9CD90D090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D6904EED-5D79-4B43-817A-37B6F97CCE55}"/>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6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8" name="13 Grupo">
          <a:hlinkClick xmlns:r="http://schemas.openxmlformats.org/officeDocument/2006/relationships" r:id="rId2"/>
          <a:extLst>
            <a:ext uri="{FF2B5EF4-FFF2-40B4-BE49-F238E27FC236}">
              <a16:creationId xmlns="" xmlns:a16="http://schemas.microsoft.com/office/drawing/2014/main" id="{1262C974-BA0A-4337-977C-FCEA7F312999}"/>
            </a:ext>
          </a:extLst>
        </xdr:cNvPr>
        <xdr:cNvGrpSpPr/>
      </xdr:nvGrpSpPr>
      <xdr:grpSpPr>
        <a:xfrm>
          <a:off x="244929" y="0"/>
          <a:ext cx="16882543" cy="621899"/>
          <a:chOff x="244929" y="0"/>
          <a:chExt cx="16882543" cy="621899"/>
        </a:xfrm>
      </xdr:grpSpPr>
      <xdr:pic>
        <xdr:nvPicPr>
          <xdr:cNvPr id="9" name="Imagen 8">
            <a:extLst>
              <a:ext uri="{FF2B5EF4-FFF2-40B4-BE49-F238E27FC236}">
                <a16:creationId xmlns="" xmlns:a16="http://schemas.microsoft.com/office/drawing/2014/main" id="{8DC789D4-3FF6-47ED-9A6C-07551B5C204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4BF7E2A7-EFBD-48B1-B086-E8DE61C5115C}"/>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0</xdr:row>
      <xdr:rowOff>0</xdr:rowOff>
    </xdr:from>
    <xdr:to>
      <xdr:col>53</xdr:col>
      <xdr:colOff>327526</xdr:colOff>
      <xdr:row>3</xdr:row>
      <xdr:rowOff>2447</xdr:rowOff>
    </xdr:to>
    <xdr:grpSp>
      <xdr:nvGrpSpPr>
        <xdr:cNvPr id="7" name="Grupo 6">
          <a:hlinkClick xmlns:r="http://schemas.openxmlformats.org/officeDocument/2006/relationships" r:id="rId1"/>
          <a:extLst>
            <a:ext uri="{FF2B5EF4-FFF2-40B4-BE49-F238E27FC236}">
              <a16:creationId xmlns="" xmlns:a16="http://schemas.microsoft.com/office/drawing/2014/main" id="{6A63828C-0B1A-4AC0-A6BE-695FD5519F79}"/>
            </a:ext>
          </a:extLst>
        </xdr:cNvPr>
        <xdr:cNvGrpSpPr/>
      </xdr:nvGrpSpPr>
      <xdr:grpSpPr>
        <a:xfrm>
          <a:off x="243417" y="0"/>
          <a:ext cx="41867109" cy="616280"/>
          <a:chOff x="244929" y="0"/>
          <a:chExt cx="41008007" cy="621899"/>
        </a:xfrm>
      </xdr:grpSpPr>
      <xdr:pic>
        <xdr:nvPicPr>
          <xdr:cNvPr id="8" name="Imagen 8">
            <a:extLst>
              <a:ext uri="{FF2B5EF4-FFF2-40B4-BE49-F238E27FC236}">
                <a16:creationId xmlns="" xmlns:a16="http://schemas.microsoft.com/office/drawing/2014/main" id="{2299D962-9C7C-46A3-A7E4-4F1DEBF6A5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61E67622-67FF-47EB-86B5-8B53D6E7598A}"/>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0</xdr:row>
      <xdr:rowOff>0</xdr:rowOff>
    </xdr:from>
    <xdr:to>
      <xdr:col>53</xdr:col>
      <xdr:colOff>327526</xdr:colOff>
      <xdr:row>3</xdr:row>
      <xdr:rowOff>2447</xdr:rowOff>
    </xdr:to>
    <xdr:grpSp>
      <xdr:nvGrpSpPr>
        <xdr:cNvPr id="7" name="Grupo 6">
          <a:hlinkClick xmlns:r="http://schemas.openxmlformats.org/officeDocument/2006/relationships" r:id="rId1"/>
          <a:extLst>
            <a:ext uri="{FF2B5EF4-FFF2-40B4-BE49-F238E27FC236}">
              <a16:creationId xmlns="" xmlns:a16="http://schemas.microsoft.com/office/drawing/2014/main" id="{56F98380-38F8-4815-AF95-12DC55F60F24}"/>
            </a:ext>
          </a:extLst>
        </xdr:cNvPr>
        <xdr:cNvGrpSpPr/>
      </xdr:nvGrpSpPr>
      <xdr:grpSpPr>
        <a:xfrm>
          <a:off x="235324" y="0"/>
          <a:ext cx="41800496" cy="618771"/>
          <a:chOff x="244929" y="0"/>
          <a:chExt cx="41008007" cy="621899"/>
        </a:xfrm>
      </xdr:grpSpPr>
      <xdr:pic>
        <xdr:nvPicPr>
          <xdr:cNvPr id="8" name="Imagen 8">
            <a:extLst>
              <a:ext uri="{FF2B5EF4-FFF2-40B4-BE49-F238E27FC236}">
                <a16:creationId xmlns="" xmlns:a16="http://schemas.microsoft.com/office/drawing/2014/main" id="{74B688E7-7B32-42B8-B599-CFAFFCBB6E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F797911D-4659-4636-B3AD-98A3177E2903}"/>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6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925367</xdr:colOff>
      <xdr:row>3</xdr:row>
      <xdr:rowOff>27987</xdr:rowOff>
    </xdr:to>
    <xdr:grpSp>
      <xdr:nvGrpSpPr>
        <xdr:cNvPr id="8" name="13 Grupo">
          <a:hlinkClick xmlns:r="http://schemas.openxmlformats.org/officeDocument/2006/relationships" r:id="rId2"/>
          <a:extLst>
            <a:ext uri="{FF2B5EF4-FFF2-40B4-BE49-F238E27FC236}">
              <a16:creationId xmlns="" xmlns:a16="http://schemas.microsoft.com/office/drawing/2014/main" id="{BD074BD8-8F5E-45B5-92E9-C097C5C2514D}"/>
            </a:ext>
          </a:extLst>
        </xdr:cNvPr>
        <xdr:cNvGrpSpPr/>
      </xdr:nvGrpSpPr>
      <xdr:grpSpPr>
        <a:xfrm>
          <a:off x="235324" y="0"/>
          <a:ext cx="16882543" cy="621899"/>
          <a:chOff x="244929" y="0"/>
          <a:chExt cx="16882543" cy="621899"/>
        </a:xfrm>
      </xdr:grpSpPr>
      <xdr:pic>
        <xdr:nvPicPr>
          <xdr:cNvPr id="9" name="Imagen 8">
            <a:extLst>
              <a:ext uri="{FF2B5EF4-FFF2-40B4-BE49-F238E27FC236}">
                <a16:creationId xmlns="" xmlns:a16="http://schemas.microsoft.com/office/drawing/2014/main" id="{B65859B8-4F64-4721-B7B2-F194CD8048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FDABC639-9368-468D-97C2-57B61BEA5388}"/>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09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09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797861</xdr:colOff>
      <xdr:row>3</xdr:row>
      <xdr:rowOff>27987</xdr:rowOff>
    </xdr:to>
    <xdr:grpSp>
      <xdr:nvGrpSpPr>
        <xdr:cNvPr id="10" name="Grupo 9">
          <a:hlinkClick xmlns:r="http://schemas.openxmlformats.org/officeDocument/2006/relationships" r:id="rId1"/>
          <a:extLst>
            <a:ext uri="{FF2B5EF4-FFF2-40B4-BE49-F238E27FC236}">
              <a16:creationId xmlns="" xmlns:a16="http://schemas.microsoft.com/office/drawing/2014/main" id="{D312F2A0-D732-47EB-84C7-613C5785F60F}"/>
            </a:ext>
          </a:extLst>
        </xdr:cNvPr>
        <xdr:cNvGrpSpPr/>
      </xdr:nvGrpSpPr>
      <xdr:grpSpPr>
        <a:xfrm>
          <a:off x="235324" y="0"/>
          <a:ext cx="17517037" cy="621899"/>
          <a:chOff x="235324" y="0"/>
          <a:chExt cx="17517037" cy="621899"/>
        </a:xfrm>
      </xdr:grpSpPr>
      <xdr:pic>
        <xdr:nvPicPr>
          <xdr:cNvPr id="8" name="Imagen 8">
            <a:extLst>
              <a:ext uri="{FF2B5EF4-FFF2-40B4-BE49-F238E27FC236}">
                <a16:creationId xmlns="" xmlns:a16="http://schemas.microsoft.com/office/drawing/2014/main" id="{75B5693E-9EA0-4DDB-B32B-46CE6FB05F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7D7480CC-DC29-4DE5-AB67-B8F5EC03042B}"/>
              </a:ext>
            </a:extLst>
          </xdr:cNvPr>
          <xdr:cNvSpPr/>
        </xdr:nvSpPr>
        <xdr:spPr>
          <a:xfrm flipH="1">
            <a:off x="17237890"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617766</xdr:colOff>
      <xdr:row>3</xdr:row>
      <xdr:rowOff>9578</xdr:rowOff>
    </xdr:to>
    <xdr:grpSp>
      <xdr:nvGrpSpPr>
        <xdr:cNvPr id="10" name="Grupo 9">
          <a:hlinkClick xmlns:r="http://schemas.openxmlformats.org/officeDocument/2006/relationships" r:id="rId1"/>
          <a:extLst>
            <a:ext uri="{FF2B5EF4-FFF2-40B4-BE49-F238E27FC236}">
              <a16:creationId xmlns="" xmlns:a16="http://schemas.microsoft.com/office/drawing/2014/main" id="{E6975D79-9221-41E0-9E8A-AE775A7788FF}"/>
            </a:ext>
          </a:extLst>
        </xdr:cNvPr>
        <xdr:cNvGrpSpPr/>
      </xdr:nvGrpSpPr>
      <xdr:grpSpPr>
        <a:xfrm>
          <a:off x="244929" y="0"/>
          <a:ext cx="38051016" cy="621899"/>
          <a:chOff x="244929" y="0"/>
          <a:chExt cx="37302623" cy="621899"/>
        </a:xfrm>
      </xdr:grpSpPr>
      <xdr:pic>
        <xdr:nvPicPr>
          <xdr:cNvPr id="8" name="Imagen 8">
            <a:extLst>
              <a:ext uri="{FF2B5EF4-FFF2-40B4-BE49-F238E27FC236}">
                <a16:creationId xmlns="" xmlns:a16="http://schemas.microsoft.com/office/drawing/2014/main" id="{9A0719F7-C381-445A-83BB-FB239A41D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CB5A5149-8D5B-47B4-B79C-25AE8CF98CF2}"/>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617766</xdr:colOff>
      <xdr:row>3</xdr:row>
      <xdr:rowOff>9578</xdr:rowOff>
    </xdr:to>
    <xdr:grpSp>
      <xdr:nvGrpSpPr>
        <xdr:cNvPr id="7" name="Grupo 6">
          <a:hlinkClick xmlns:r="http://schemas.openxmlformats.org/officeDocument/2006/relationships" r:id="rId1"/>
          <a:extLst>
            <a:ext uri="{FF2B5EF4-FFF2-40B4-BE49-F238E27FC236}">
              <a16:creationId xmlns="" xmlns:a16="http://schemas.microsoft.com/office/drawing/2014/main" id="{A5824598-51F5-4798-9077-ED44241E8162}"/>
            </a:ext>
          </a:extLst>
        </xdr:cNvPr>
        <xdr:cNvGrpSpPr/>
      </xdr:nvGrpSpPr>
      <xdr:grpSpPr>
        <a:xfrm>
          <a:off x="244929" y="0"/>
          <a:ext cx="38051016" cy="621899"/>
          <a:chOff x="244929" y="0"/>
          <a:chExt cx="37302623" cy="621899"/>
        </a:xfrm>
      </xdr:grpSpPr>
      <xdr:pic>
        <xdr:nvPicPr>
          <xdr:cNvPr id="8" name="Imagen 8">
            <a:extLst>
              <a:ext uri="{FF2B5EF4-FFF2-40B4-BE49-F238E27FC236}">
                <a16:creationId xmlns="" xmlns:a16="http://schemas.microsoft.com/office/drawing/2014/main" id="{A0FDE46B-5D10-4B6B-949B-BE865FDD2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72AC5686-E667-4B5A-87F4-5B08F9E9CDF8}"/>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651080</xdr:colOff>
      <xdr:row>3</xdr:row>
      <xdr:rowOff>13980</xdr:rowOff>
    </xdr:to>
    <xdr:grpSp>
      <xdr:nvGrpSpPr>
        <xdr:cNvPr id="7" name="7 Grupo">
          <a:hlinkClick xmlns:r="http://schemas.openxmlformats.org/officeDocument/2006/relationships" r:id="rId1"/>
          <a:extLst>
            <a:ext uri="{FF2B5EF4-FFF2-40B4-BE49-F238E27FC236}">
              <a16:creationId xmlns="" xmlns:a16="http://schemas.microsoft.com/office/drawing/2014/main" id="{21DFBBC6-DAE6-4934-8989-A4B6F7752FFD}"/>
            </a:ext>
          </a:extLst>
        </xdr:cNvPr>
        <xdr:cNvGrpSpPr/>
      </xdr:nvGrpSpPr>
      <xdr:grpSpPr>
        <a:xfrm>
          <a:off x="257175" y="0"/>
          <a:ext cx="9480755" cy="623580"/>
          <a:chOff x="235324" y="0"/>
          <a:chExt cx="9505407" cy="625261"/>
        </a:xfrm>
      </xdr:grpSpPr>
      <xdr:pic>
        <xdr:nvPicPr>
          <xdr:cNvPr id="8" name="Imagen 9">
            <a:extLst>
              <a:ext uri="{FF2B5EF4-FFF2-40B4-BE49-F238E27FC236}">
                <a16:creationId xmlns="" xmlns:a16="http://schemas.microsoft.com/office/drawing/2014/main" id="{A836AA74-EE69-4181-9D72-21497BCC9F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 xmlns:a16="http://schemas.microsoft.com/office/drawing/2014/main" id="{3398060E-99BC-4CE6-B10D-649D766FA51B}"/>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650520</xdr:colOff>
      <xdr:row>3</xdr:row>
      <xdr:rowOff>7256</xdr:rowOff>
    </xdr:to>
    <xdr:grpSp>
      <xdr:nvGrpSpPr>
        <xdr:cNvPr id="7" name="7 Grupo">
          <a:hlinkClick xmlns:r="http://schemas.openxmlformats.org/officeDocument/2006/relationships" r:id="rId1"/>
          <a:extLst>
            <a:ext uri="{FF2B5EF4-FFF2-40B4-BE49-F238E27FC236}">
              <a16:creationId xmlns="" xmlns:a16="http://schemas.microsoft.com/office/drawing/2014/main" id="{65A27295-EDC8-4FEA-A87A-01F6657327BE}"/>
            </a:ext>
          </a:extLst>
        </xdr:cNvPr>
        <xdr:cNvGrpSpPr/>
      </xdr:nvGrpSpPr>
      <xdr:grpSpPr>
        <a:xfrm>
          <a:off x="369794" y="0"/>
          <a:ext cx="9480755" cy="623580"/>
          <a:chOff x="235324" y="0"/>
          <a:chExt cx="9505407" cy="625261"/>
        </a:xfrm>
      </xdr:grpSpPr>
      <xdr:pic>
        <xdr:nvPicPr>
          <xdr:cNvPr id="8" name="Imagen 9">
            <a:extLst>
              <a:ext uri="{FF2B5EF4-FFF2-40B4-BE49-F238E27FC236}">
                <a16:creationId xmlns="" xmlns:a16="http://schemas.microsoft.com/office/drawing/2014/main" id="{39DEEB71-5C8F-4709-9A6D-617199E0E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 xmlns:a16="http://schemas.microsoft.com/office/drawing/2014/main" id="{98D94C9E-4A5F-4AA9-B06E-48B9A6857391}"/>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6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11" name="Grupo 10">
          <a:hlinkClick xmlns:r="http://schemas.openxmlformats.org/officeDocument/2006/relationships" r:id="rId2"/>
          <a:extLst>
            <a:ext uri="{FF2B5EF4-FFF2-40B4-BE49-F238E27FC236}">
              <a16:creationId xmlns="" xmlns:a16="http://schemas.microsoft.com/office/drawing/2014/main" id="{2484D05C-440C-4A2F-822C-D3AC13CD32BC}"/>
            </a:ext>
          </a:extLst>
        </xdr:cNvPr>
        <xdr:cNvGrpSpPr/>
      </xdr:nvGrpSpPr>
      <xdr:grpSpPr>
        <a:xfrm>
          <a:off x="235324" y="0"/>
          <a:ext cx="10769432" cy="623580"/>
          <a:chOff x="235324" y="0"/>
          <a:chExt cx="10769432" cy="623580"/>
        </a:xfrm>
      </xdr:grpSpPr>
      <xdr:pic>
        <xdr:nvPicPr>
          <xdr:cNvPr id="9" name="Imagen 9">
            <a:extLst>
              <a:ext uri="{FF2B5EF4-FFF2-40B4-BE49-F238E27FC236}">
                <a16:creationId xmlns="" xmlns:a16="http://schemas.microsoft.com/office/drawing/2014/main" id="{729F65B9-536A-4EA0-A02A-7B4DB1EE69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E29F1482-64B4-47AE-8657-9E81FFB87987}"/>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946355</xdr:colOff>
      <xdr:row>3</xdr:row>
      <xdr:rowOff>33030</xdr:rowOff>
    </xdr:to>
    <xdr:grpSp>
      <xdr:nvGrpSpPr>
        <xdr:cNvPr id="9" name="Grupo 8">
          <a:hlinkClick xmlns:r="http://schemas.openxmlformats.org/officeDocument/2006/relationships" r:id="rId1"/>
          <a:extLst>
            <a:ext uri="{FF2B5EF4-FFF2-40B4-BE49-F238E27FC236}">
              <a16:creationId xmlns="" xmlns:a16="http://schemas.microsoft.com/office/drawing/2014/main" id="{228D1F5B-C52A-49AD-A438-43CE5644E5AB}"/>
            </a:ext>
          </a:extLst>
        </xdr:cNvPr>
        <xdr:cNvGrpSpPr/>
      </xdr:nvGrpSpPr>
      <xdr:grpSpPr>
        <a:xfrm>
          <a:off x="304800" y="0"/>
          <a:ext cx="11176205" cy="623580"/>
          <a:chOff x="304800" y="0"/>
          <a:chExt cx="11176205" cy="623580"/>
        </a:xfrm>
      </xdr:grpSpPr>
      <xdr:pic>
        <xdr:nvPicPr>
          <xdr:cNvPr id="7" name="Imagen 9">
            <a:extLst>
              <a:ext uri="{FF2B5EF4-FFF2-40B4-BE49-F238E27FC236}">
                <a16:creationId xmlns="" xmlns:a16="http://schemas.microsoft.com/office/drawing/2014/main" id="{5CEAEE14-7352-4795-A46E-5BF8A00120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0"/>
            <a:ext cx="2441576" cy="623580"/>
          </a:xfrm>
          <a:prstGeom prst="rect">
            <a:avLst/>
          </a:prstGeom>
        </xdr:spPr>
      </xdr:pic>
      <xdr:sp macro="" textlink="">
        <xdr:nvSpPr>
          <xdr:cNvPr id="8" name="Flecha: a la derecha con bandas 10">
            <a:extLst>
              <a:ext uri="{FF2B5EF4-FFF2-40B4-BE49-F238E27FC236}">
                <a16:creationId xmlns="" xmlns:a16="http://schemas.microsoft.com/office/drawing/2014/main" id="{67F20BAC-E224-4C43-82F9-BFD578EE8098}"/>
              </a:ext>
            </a:extLst>
          </xdr:cNvPr>
          <xdr:cNvSpPr/>
        </xdr:nvSpPr>
        <xdr:spPr>
          <a:xfrm flipH="1">
            <a:off x="1096798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29668</xdr:rowOff>
    </xdr:to>
    <xdr:grpSp>
      <xdr:nvGrpSpPr>
        <xdr:cNvPr id="10" name="Grupo 9">
          <a:hlinkClick xmlns:r="http://schemas.openxmlformats.org/officeDocument/2006/relationships" r:id="rId1"/>
          <a:extLst>
            <a:ext uri="{FF2B5EF4-FFF2-40B4-BE49-F238E27FC236}">
              <a16:creationId xmlns="" xmlns:a16="http://schemas.microsoft.com/office/drawing/2014/main" id="{8B7386A6-2B2F-40D8-BCBA-9CFF7A215488}"/>
            </a:ext>
          </a:extLst>
        </xdr:cNvPr>
        <xdr:cNvGrpSpPr/>
      </xdr:nvGrpSpPr>
      <xdr:grpSpPr>
        <a:xfrm>
          <a:off x="369794" y="0"/>
          <a:ext cx="11008116" cy="623580"/>
          <a:chOff x="369794" y="0"/>
          <a:chExt cx="11008116" cy="623580"/>
        </a:xfrm>
      </xdr:grpSpPr>
      <xdr:pic>
        <xdr:nvPicPr>
          <xdr:cNvPr id="8" name="Imagen 9">
            <a:extLst>
              <a:ext uri="{FF2B5EF4-FFF2-40B4-BE49-F238E27FC236}">
                <a16:creationId xmlns="" xmlns:a16="http://schemas.microsoft.com/office/drawing/2014/main" id="{57DEFC83-11D0-4729-A0C7-C0D6ED2A5B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83CA95C1-DCAE-42F5-898D-3E34A3BCEC40}"/>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6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12" name="Grupo 11">
          <a:hlinkClick xmlns:r="http://schemas.openxmlformats.org/officeDocument/2006/relationships" r:id="rId2"/>
          <a:extLst>
            <a:ext uri="{FF2B5EF4-FFF2-40B4-BE49-F238E27FC236}">
              <a16:creationId xmlns="" xmlns:a16="http://schemas.microsoft.com/office/drawing/2014/main" id="{D6D6223B-3E03-48CA-923F-AEFD5969BDA2}"/>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 xmlns:a16="http://schemas.microsoft.com/office/drawing/2014/main" id="{82B6FB5B-50A2-416C-B3EE-697D1AB343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DBF18304-7293-4334-B0D9-41FD8789F812}"/>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10" name="Grupo 9">
          <a:hlinkClick xmlns:r="http://schemas.openxmlformats.org/officeDocument/2006/relationships" r:id="rId1"/>
          <a:extLst>
            <a:ext uri="{FF2B5EF4-FFF2-40B4-BE49-F238E27FC236}">
              <a16:creationId xmlns="" xmlns:a16="http://schemas.microsoft.com/office/drawing/2014/main" id="{7AABEE3A-B8A5-4D9A-9033-1B8EC342F99D}"/>
            </a:ext>
          </a:extLst>
        </xdr:cNvPr>
        <xdr:cNvGrpSpPr/>
      </xdr:nvGrpSpPr>
      <xdr:grpSpPr>
        <a:xfrm>
          <a:off x="371475" y="0"/>
          <a:ext cx="11007556" cy="616856"/>
          <a:chOff x="369794" y="0"/>
          <a:chExt cx="11008116" cy="623580"/>
        </a:xfrm>
      </xdr:grpSpPr>
      <xdr:pic>
        <xdr:nvPicPr>
          <xdr:cNvPr id="11" name="Imagen 9">
            <a:extLst>
              <a:ext uri="{FF2B5EF4-FFF2-40B4-BE49-F238E27FC236}">
                <a16:creationId xmlns="" xmlns:a16="http://schemas.microsoft.com/office/drawing/2014/main" id="{263E0C30-7CD5-47FC-A73B-552EEC5DFA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 xmlns:a16="http://schemas.microsoft.com/office/drawing/2014/main" id="{1DA9CC70-5D24-4B1B-A11E-15AC1702D093}"/>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1352550</xdr:colOff>
      <xdr:row>3</xdr:row>
      <xdr:rowOff>34711</xdr:rowOff>
    </xdr:to>
    <xdr:grpSp>
      <xdr:nvGrpSpPr>
        <xdr:cNvPr id="6" name="Grupo 5">
          <a:hlinkClick xmlns:r="http://schemas.openxmlformats.org/officeDocument/2006/relationships" r:id="rId1"/>
          <a:extLst>
            <a:ext uri="{FF2B5EF4-FFF2-40B4-BE49-F238E27FC236}">
              <a16:creationId xmlns="" xmlns:a16="http://schemas.microsoft.com/office/drawing/2014/main" id="{00000000-0008-0000-0A00-000006000000}"/>
            </a:ext>
          </a:extLst>
        </xdr:cNvPr>
        <xdr:cNvGrpSpPr/>
      </xdr:nvGrpSpPr>
      <xdr:grpSpPr>
        <a:xfrm>
          <a:off x="238125" y="0"/>
          <a:ext cx="6810375" cy="625261"/>
          <a:chOff x="285750" y="200025"/>
          <a:chExt cx="6810375" cy="625261"/>
        </a:xfrm>
      </xdr:grpSpPr>
      <xdr:pic>
        <xdr:nvPicPr>
          <xdr:cNvPr id="7" name="Imagen 6">
            <a:extLst>
              <a:ext uri="{FF2B5EF4-FFF2-40B4-BE49-F238E27FC236}">
                <a16:creationId xmlns="" xmlns:a16="http://schemas.microsoft.com/office/drawing/2014/main" i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 xmlns:a16="http://schemas.microsoft.com/office/drawing/2014/main" id="{00000000-0008-0000-0A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7" name="Grupo 6">
          <a:hlinkClick xmlns:r="http://schemas.openxmlformats.org/officeDocument/2006/relationships" r:id="rId1"/>
          <a:extLst>
            <a:ext uri="{FF2B5EF4-FFF2-40B4-BE49-F238E27FC236}">
              <a16:creationId xmlns="" xmlns:a16="http://schemas.microsoft.com/office/drawing/2014/main" id="{532CD05D-4CC4-4F6A-AF4F-8AFE1C05A56E}"/>
            </a:ext>
          </a:extLst>
        </xdr:cNvPr>
        <xdr:cNvGrpSpPr/>
      </xdr:nvGrpSpPr>
      <xdr:grpSpPr>
        <a:xfrm>
          <a:off x="371475" y="0"/>
          <a:ext cx="11007556" cy="616856"/>
          <a:chOff x="369794" y="0"/>
          <a:chExt cx="11008116" cy="623580"/>
        </a:xfrm>
      </xdr:grpSpPr>
      <xdr:pic>
        <xdr:nvPicPr>
          <xdr:cNvPr id="8" name="Imagen 9">
            <a:extLst>
              <a:ext uri="{FF2B5EF4-FFF2-40B4-BE49-F238E27FC236}">
                <a16:creationId xmlns="" xmlns:a16="http://schemas.microsoft.com/office/drawing/2014/main" id="{1C4952E2-B6D3-4F87-ABED-BFB0DA71A3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F34575A5-65E6-4669-A175-286A560A250B}"/>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7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 xmlns:a16="http://schemas.microsoft.com/office/drawing/2014/main" id="{673E2857-7EE2-44A6-B421-3F9FB247377F}"/>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 xmlns:a16="http://schemas.microsoft.com/office/drawing/2014/main" id="{CB11365A-2D6B-4600-BB13-AC311B9AF7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8C315923-CFA1-4DC2-9F23-9E2B8C0601A1}"/>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996781</xdr:colOff>
      <xdr:row>3</xdr:row>
      <xdr:rowOff>7256</xdr:rowOff>
    </xdr:to>
    <xdr:grpSp>
      <xdr:nvGrpSpPr>
        <xdr:cNvPr id="13" name="Grupo 12">
          <a:hlinkClick xmlns:r="http://schemas.openxmlformats.org/officeDocument/2006/relationships" r:id="rId1"/>
          <a:extLst>
            <a:ext uri="{FF2B5EF4-FFF2-40B4-BE49-F238E27FC236}">
              <a16:creationId xmlns="" xmlns:a16="http://schemas.microsoft.com/office/drawing/2014/main" id="{ADB71E3F-C8B2-47C2-B402-A333FDB821EE}"/>
            </a:ext>
          </a:extLst>
        </xdr:cNvPr>
        <xdr:cNvGrpSpPr/>
      </xdr:nvGrpSpPr>
      <xdr:grpSpPr>
        <a:xfrm>
          <a:off x="285750" y="0"/>
          <a:ext cx="8759656" cy="616856"/>
          <a:chOff x="285750" y="0"/>
          <a:chExt cx="8759656" cy="616856"/>
        </a:xfrm>
      </xdr:grpSpPr>
      <xdr:pic>
        <xdr:nvPicPr>
          <xdr:cNvPr id="11" name="Imagen 9">
            <a:extLst>
              <a:ext uri="{FF2B5EF4-FFF2-40B4-BE49-F238E27FC236}">
                <a16:creationId xmlns="" xmlns:a16="http://schemas.microsoft.com/office/drawing/2014/main" id="{1C9EEBE9-D1AC-4316-98A8-36A120436D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12" name="Flecha: a la derecha con bandas 10">
            <a:extLst>
              <a:ext uri="{FF2B5EF4-FFF2-40B4-BE49-F238E27FC236}">
                <a16:creationId xmlns="" xmlns:a16="http://schemas.microsoft.com/office/drawing/2014/main" id="{26A15082-BEB8-455F-A690-7CC68565AD2D}"/>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993979</xdr:colOff>
      <xdr:row>3</xdr:row>
      <xdr:rowOff>532</xdr:rowOff>
    </xdr:to>
    <xdr:grpSp>
      <xdr:nvGrpSpPr>
        <xdr:cNvPr id="7" name="Grupo 6">
          <a:hlinkClick xmlns:r="http://schemas.openxmlformats.org/officeDocument/2006/relationships" r:id="rId1"/>
          <a:extLst>
            <a:ext uri="{FF2B5EF4-FFF2-40B4-BE49-F238E27FC236}">
              <a16:creationId xmlns="" xmlns:a16="http://schemas.microsoft.com/office/drawing/2014/main" id="{13E854B4-E664-4F8B-9E2F-BDACD84B58B7}"/>
            </a:ext>
          </a:extLst>
        </xdr:cNvPr>
        <xdr:cNvGrpSpPr/>
      </xdr:nvGrpSpPr>
      <xdr:grpSpPr>
        <a:xfrm>
          <a:off x="371475" y="0"/>
          <a:ext cx="8756854" cy="610132"/>
          <a:chOff x="285750" y="0"/>
          <a:chExt cx="8759656" cy="616856"/>
        </a:xfrm>
      </xdr:grpSpPr>
      <xdr:pic>
        <xdr:nvPicPr>
          <xdr:cNvPr id="8" name="Imagen 9">
            <a:extLst>
              <a:ext uri="{FF2B5EF4-FFF2-40B4-BE49-F238E27FC236}">
                <a16:creationId xmlns="" xmlns:a16="http://schemas.microsoft.com/office/drawing/2014/main" id="{E31E69F5-F8CD-4E93-957F-110787D5D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9" name="Flecha: a la derecha con bandas 10">
            <a:extLst>
              <a:ext uri="{FF2B5EF4-FFF2-40B4-BE49-F238E27FC236}">
                <a16:creationId xmlns="" xmlns:a16="http://schemas.microsoft.com/office/drawing/2014/main" id="{854454CA-0CFD-4C53-8EB3-A9AD66CDAF22}"/>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7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 xmlns:a16="http://schemas.microsoft.com/office/drawing/2014/main" id="{FF695BFD-1E0A-4C82-B372-2EA7E0EB1C6B}"/>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 xmlns:a16="http://schemas.microsoft.com/office/drawing/2014/main" id="{E4960441-B012-4327-8D06-D2A93CBF1C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76DD030F-ACAE-4344-B6D1-2DB0D93C39DD}"/>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5" name="Grupo 4">
          <a:hlinkClick xmlns:r="http://schemas.openxmlformats.org/officeDocument/2006/relationships" r:id="rId1"/>
          <a:extLst>
            <a:ext uri="{FF2B5EF4-FFF2-40B4-BE49-F238E27FC236}">
              <a16:creationId xmlns="" xmlns:a16="http://schemas.microsoft.com/office/drawing/2014/main" id="{84BCFAA1-6EFD-4D61-AE35-271E90D0CC71}"/>
            </a:ext>
          </a:extLst>
        </xdr:cNvPr>
        <xdr:cNvGrpSpPr/>
      </xdr:nvGrpSpPr>
      <xdr:grpSpPr>
        <a:xfrm>
          <a:off x="367393" y="0"/>
          <a:ext cx="15367204" cy="612853"/>
          <a:chOff x="371475" y="0"/>
          <a:chExt cx="15376729" cy="610132"/>
        </a:xfrm>
      </xdr:grpSpPr>
      <xdr:pic>
        <xdr:nvPicPr>
          <xdr:cNvPr id="3" name="Imagen 9">
            <a:extLst>
              <a:ext uri="{FF2B5EF4-FFF2-40B4-BE49-F238E27FC236}">
                <a16:creationId xmlns="" xmlns:a16="http://schemas.microsoft.com/office/drawing/2014/main" id="{EDEEEE97-51BB-44CE-99C0-3A709DE231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 xmlns:a16="http://schemas.microsoft.com/office/drawing/2014/main" id="{4954D2EE-17CA-4238-B126-64146BAD1A2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2" name="Grupo 1">
          <a:hlinkClick xmlns:r="http://schemas.openxmlformats.org/officeDocument/2006/relationships" r:id="rId1"/>
          <a:extLst>
            <a:ext uri="{FF2B5EF4-FFF2-40B4-BE49-F238E27FC236}">
              <a16:creationId xmlns="" xmlns:a16="http://schemas.microsoft.com/office/drawing/2014/main" id="{DD61CA7A-A600-4001-8D09-2CED824F20D4}"/>
            </a:ext>
          </a:extLst>
        </xdr:cNvPr>
        <xdr:cNvGrpSpPr/>
      </xdr:nvGrpSpPr>
      <xdr:grpSpPr>
        <a:xfrm>
          <a:off x="369094" y="0"/>
          <a:ext cx="15379110" cy="619657"/>
          <a:chOff x="371475" y="0"/>
          <a:chExt cx="15376729" cy="610132"/>
        </a:xfrm>
      </xdr:grpSpPr>
      <xdr:pic>
        <xdr:nvPicPr>
          <xdr:cNvPr id="3" name="Imagen 9">
            <a:extLst>
              <a:ext uri="{FF2B5EF4-FFF2-40B4-BE49-F238E27FC236}">
                <a16:creationId xmlns="" xmlns:a16="http://schemas.microsoft.com/office/drawing/2014/main" id="{0BEBD991-AF61-47D0-BB0A-7E07A0B90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 xmlns:a16="http://schemas.microsoft.com/office/drawing/2014/main" id="{70443A15-D410-4F4B-8B2E-475704412EF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1108279</xdr:colOff>
      <xdr:row>3</xdr:row>
      <xdr:rowOff>532</xdr:rowOff>
    </xdr:to>
    <xdr:grpSp>
      <xdr:nvGrpSpPr>
        <xdr:cNvPr id="10" name="Grupo 9">
          <a:hlinkClick xmlns:r="http://schemas.openxmlformats.org/officeDocument/2006/relationships" r:id="rId1"/>
          <a:extLst>
            <a:ext uri="{FF2B5EF4-FFF2-40B4-BE49-F238E27FC236}">
              <a16:creationId xmlns="" xmlns:a16="http://schemas.microsoft.com/office/drawing/2014/main" id="{381E8675-05E5-461F-8D91-7550E069DECB}"/>
            </a:ext>
          </a:extLst>
        </xdr:cNvPr>
        <xdr:cNvGrpSpPr/>
      </xdr:nvGrpSpPr>
      <xdr:grpSpPr>
        <a:xfrm>
          <a:off x="371475" y="0"/>
          <a:ext cx="9880804" cy="610132"/>
          <a:chOff x="371475" y="0"/>
          <a:chExt cx="9880804" cy="610132"/>
        </a:xfrm>
      </xdr:grpSpPr>
      <xdr:pic>
        <xdr:nvPicPr>
          <xdr:cNvPr id="8" name="Imagen 9">
            <a:extLst>
              <a:ext uri="{FF2B5EF4-FFF2-40B4-BE49-F238E27FC236}">
                <a16:creationId xmlns="" xmlns:a16="http://schemas.microsoft.com/office/drawing/2014/main" id="{9A64750E-0ACE-4CFE-99CA-9E903C88D4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 xmlns:a16="http://schemas.microsoft.com/office/drawing/2014/main" id="{90E0130C-44BD-4C02-A698-C4A278BA2D84}"/>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1106598</xdr:colOff>
      <xdr:row>2</xdr:row>
      <xdr:rowOff>206720</xdr:rowOff>
    </xdr:to>
    <xdr:grpSp>
      <xdr:nvGrpSpPr>
        <xdr:cNvPr id="7" name="Grupo 6">
          <a:hlinkClick xmlns:r="http://schemas.openxmlformats.org/officeDocument/2006/relationships" r:id="rId1"/>
          <a:extLst>
            <a:ext uri="{FF2B5EF4-FFF2-40B4-BE49-F238E27FC236}">
              <a16:creationId xmlns="" xmlns:a16="http://schemas.microsoft.com/office/drawing/2014/main" id="{CA9D6754-DA85-4F4C-8721-10FA12298745}"/>
            </a:ext>
          </a:extLst>
        </xdr:cNvPr>
        <xdr:cNvGrpSpPr/>
      </xdr:nvGrpSpPr>
      <xdr:grpSpPr>
        <a:xfrm>
          <a:off x="371475" y="0"/>
          <a:ext cx="9879123" cy="606770"/>
          <a:chOff x="371475" y="0"/>
          <a:chExt cx="9880804" cy="610132"/>
        </a:xfrm>
      </xdr:grpSpPr>
      <xdr:pic>
        <xdr:nvPicPr>
          <xdr:cNvPr id="8" name="Imagen 9">
            <a:extLst>
              <a:ext uri="{FF2B5EF4-FFF2-40B4-BE49-F238E27FC236}">
                <a16:creationId xmlns="" xmlns:a16="http://schemas.microsoft.com/office/drawing/2014/main" id="{FEFC5F5F-CE41-41E7-AFB5-718E98538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 xmlns:a16="http://schemas.microsoft.com/office/drawing/2014/main" id="{6DB09B6C-497D-4E17-A7B5-EB9D9D0A1C60}"/>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7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 xmlns:a16="http://schemas.microsoft.com/office/drawing/2014/main" id="{88ACA2F7-30F9-449D-B5A4-F5818B5C507C}"/>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 xmlns:a16="http://schemas.microsoft.com/office/drawing/2014/main" id="{18A11386-3990-4A14-A812-144C57E6EB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DD872AE4-B408-41C0-95FF-FB3B745B9620}"/>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866775</xdr:colOff>
      <xdr:row>3</xdr:row>
      <xdr:rowOff>34711</xdr:rowOff>
    </xdr:to>
    <xdr:grpSp>
      <xdr:nvGrpSpPr>
        <xdr:cNvPr id="3" name="Grupo 2">
          <a:hlinkClick xmlns:r="http://schemas.openxmlformats.org/officeDocument/2006/relationships" r:id="rId1"/>
          <a:extLst>
            <a:ext uri="{FF2B5EF4-FFF2-40B4-BE49-F238E27FC236}">
              <a16:creationId xmlns="" xmlns:a16="http://schemas.microsoft.com/office/drawing/2014/main" id="{00000000-0008-0000-0B00-000003000000}"/>
            </a:ext>
          </a:extLst>
        </xdr:cNvPr>
        <xdr:cNvGrpSpPr/>
      </xdr:nvGrpSpPr>
      <xdr:grpSpPr>
        <a:xfrm>
          <a:off x="238125" y="0"/>
          <a:ext cx="8801100" cy="625261"/>
          <a:chOff x="238125" y="0"/>
          <a:chExt cx="8801100" cy="625261"/>
        </a:xfrm>
      </xdr:grpSpPr>
      <xdr:pic>
        <xdr:nvPicPr>
          <xdr:cNvPr id="8" name="Imagen 7">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8">
            <a:extLst>
              <a:ext uri="{FF2B5EF4-FFF2-40B4-BE49-F238E27FC236}">
                <a16:creationId xmlns="" xmlns:a16="http://schemas.microsoft.com/office/drawing/2014/main" id="{00000000-0008-0000-0B00-000009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1268523</xdr:colOff>
      <xdr:row>2</xdr:row>
      <xdr:rowOff>206720</xdr:rowOff>
    </xdr:to>
    <xdr:grpSp>
      <xdr:nvGrpSpPr>
        <xdr:cNvPr id="2" name="Grupo 1">
          <a:hlinkClick xmlns:r="http://schemas.openxmlformats.org/officeDocument/2006/relationships" r:id="rId1"/>
          <a:extLst>
            <a:ext uri="{FF2B5EF4-FFF2-40B4-BE49-F238E27FC236}">
              <a16:creationId xmlns="" xmlns:a16="http://schemas.microsoft.com/office/drawing/2014/main" id="{0AD8AD5A-9B93-4CF7-9A9E-C920C0CF99FB}"/>
            </a:ext>
          </a:extLst>
        </xdr:cNvPr>
        <xdr:cNvGrpSpPr/>
      </xdr:nvGrpSpPr>
      <xdr:grpSpPr>
        <a:xfrm>
          <a:off x="369794" y="0"/>
          <a:ext cx="11454670" cy="610132"/>
          <a:chOff x="371475" y="0"/>
          <a:chExt cx="11431698" cy="606770"/>
        </a:xfrm>
      </xdr:grpSpPr>
      <xdr:pic>
        <xdr:nvPicPr>
          <xdr:cNvPr id="9" name="Imagen 9">
            <a:extLst>
              <a:ext uri="{FF2B5EF4-FFF2-40B4-BE49-F238E27FC236}">
                <a16:creationId xmlns="" xmlns:a16="http://schemas.microsoft.com/office/drawing/2014/main" id="{AF37718E-8F12-4F20-BFDC-B92C894D82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0" name="Flecha: a la derecha con bandas 10">
            <a:extLst>
              <a:ext uri="{FF2B5EF4-FFF2-40B4-BE49-F238E27FC236}">
                <a16:creationId xmlns="" xmlns:a16="http://schemas.microsoft.com/office/drawing/2014/main" id="{35C723EC-8F03-4A0C-AE3C-9F9EEDB1E00E}"/>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1306623</xdr:colOff>
      <xdr:row>2</xdr:row>
      <xdr:rowOff>206720</xdr:rowOff>
    </xdr:to>
    <xdr:grpSp>
      <xdr:nvGrpSpPr>
        <xdr:cNvPr id="16" name="Grupo 15">
          <a:hlinkClick xmlns:r="http://schemas.openxmlformats.org/officeDocument/2006/relationships" r:id="rId1"/>
          <a:extLst>
            <a:ext uri="{FF2B5EF4-FFF2-40B4-BE49-F238E27FC236}">
              <a16:creationId xmlns="" xmlns:a16="http://schemas.microsoft.com/office/drawing/2014/main" id="{00AC32DE-616D-46FB-8074-00E0B18B6E9C}"/>
            </a:ext>
          </a:extLst>
        </xdr:cNvPr>
        <xdr:cNvGrpSpPr/>
      </xdr:nvGrpSpPr>
      <xdr:grpSpPr>
        <a:xfrm>
          <a:off x="369794" y="0"/>
          <a:ext cx="11447947" cy="610132"/>
          <a:chOff x="371475" y="0"/>
          <a:chExt cx="11431698" cy="606770"/>
        </a:xfrm>
      </xdr:grpSpPr>
      <xdr:pic>
        <xdr:nvPicPr>
          <xdr:cNvPr id="17" name="Imagen 9">
            <a:extLst>
              <a:ext uri="{FF2B5EF4-FFF2-40B4-BE49-F238E27FC236}">
                <a16:creationId xmlns="" xmlns:a16="http://schemas.microsoft.com/office/drawing/2014/main" id="{C4FA7677-0F81-4E7D-B422-FED094A9B5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8" name="Flecha: a la derecha con bandas 10">
            <a:extLst>
              <a:ext uri="{FF2B5EF4-FFF2-40B4-BE49-F238E27FC236}">
                <a16:creationId xmlns="" xmlns:a16="http://schemas.microsoft.com/office/drawing/2014/main" id="{9503346D-CDA3-4223-B70E-B5267857E133}"/>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95250</xdr:colOff>
      <xdr:row>5</xdr:row>
      <xdr:rowOff>68035</xdr:rowOff>
    </xdr:from>
    <xdr:to>
      <xdr:col>11</xdr:col>
      <xdr:colOff>925286</xdr:colOff>
      <xdr:row>28</xdr:row>
      <xdr:rowOff>108856</xdr:rowOff>
    </xdr:to>
    <xdr:graphicFrame macro="">
      <xdr:nvGraphicFramePr>
        <xdr:cNvPr id="7" name="Gráfico 6">
          <a:extLst>
            <a:ext uri="{FF2B5EF4-FFF2-40B4-BE49-F238E27FC236}">
              <a16:creationId xmlns="" xmlns:a16="http://schemas.microsoft.com/office/drawing/2014/main" id="{00000000-0008-0000-7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 xmlns:a16="http://schemas.microsoft.com/office/drawing/2014/main" id="{96CD8D3F-A88E-40EE-8C4F-B64B3F7B7BDC}"/>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 xmlns:a16="http://schemas.microsoft.com/office/drawing/2014/main" id="{ABBEA2A9-25DF-40C1-9F04-340C8CD08E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E36EE808-4B33-4365-90CC-84FD8EECE106}"/>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 xmlns:a16="http://schemas.microsoft.com/office/drawing/2014/main" id="{D651CEF3-4AAD-48E0-87F7-993F83B3A3FF}"/>
            </a:ext>
          </a:extLst>
        </xdr:cNvPr>
        <xdr:cNvGrpSpPr/>
      </xdr:nvGrpSpPr>
      <xdr:grpSpPr>
        <a:xfrm>
          <a:off x="369794" y="0"/>
          <a:ext cx="13367675" cy="632385"/>
          <a:chOff x="367393" y="0"/>
          <a:chExt cx="13362873" cy="623580"/>
        </a:xfrm>
      </xdr:grpSpPr>
      <xdr:pic>
        <xdr:nvPicPr>
          <xdr:cNvPr id="9" name="Imagen 9">
            <a:extLst>
              <a:ext uri="{FF2B5EF4-FFF2-40B4-BE49-F238E27FC236}">
                <a16:creationId xmlns="" xmlns:a16="http://schemas.microsoft.com/office/drawing/2014/main" id="{BC86D121-8ACF-4B2A-B73F-1AEE3021C9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3A4CB32F-4446-4891-A0F5-9C726460E05C}"/>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 xmlns:a16="http://schemas.microsoft.com/office/drawing/2014/main" id="{29FE8991-46F7-4D05-ABD0-D94AD879C337}"/>
            </a:ext>
          </a:extLst>
        </xdr:cNvPr>
        <xdr:cNvGrpSpPr/>
      </xdr:nvGrpSpPr>
      <xdr:grpSpPr>
        <a:xfrm>
          <a:off x="369794" y="0"/>
          <a:ext cx="13367675" cy="632385"/>
          <a:chOff x="367393" y="0"/>
          <a:chExt cx="13362873" cy="623580"/>
        </a:xfrm>
      </xdr:grpSpPr>
      <xdr:pic>
        <xdr:nvPicPr>
          <xdr:cNvPr id="3" name="Imagen 9">
            <a:extLst>
              <a:ext uri="{FF2B5EF4-FFF2-40B4-BE49-F238E27FC236}">
                <a16:creationId xmlns="" xmlns:a16="http://schemas.microsoft.com/office/drawing/2014/main" id="{9A3C0C3E-52A4-44D3-988B-1BD514F5B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4" name="Flecha: a la derecha con bandas 10">
            <a:extLst>
              <a:ext uri="{FF2B5EF4-FFF2-40B4-BE49-F238E27FC236}">
                <a16:creationId xmlns="" xmlns:a16="http://schemas.microsoft.com/office/drawing/2014/main" id="{06FFC467-A783-4769-B426-1A3EEFFB84C0}"/>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1010789</xdr:colOff>
      <xdr:row>3</xdr:row>
      <xdr:rowOff>29668</xdr:rowOff>
    </xdr:to>
    <xdr:grpSp>
      <xdr:nvGrpSpPr>
        <xdr:cNvPr id="10" name="Grupo 9">
          <a:hlinkClick xmlns:r="http://schemas.openxmlformats.org/officeDocument/2006/relationships" r:id="rId1"/>
          <a:extLst>
            <a:ext uri="{FF2B5EF4-FFF2-40B4-BE49-F238E27FC236}">
              <a16:creationId xmlns="" xmlns:a16="http://schemas.microsoft.com/office/drawing/2014/main" id="{F83CDB14-79C0-4224-ABD2-29AC6D192BBA}"/>
            </a:ext>
          </a:extLst>
        </xdr:cNvPr>
        <xdr:cNvGrpSpPr/>
      </xdr:nvGrpSpPr>
      <xdr:grpSpPr>
        <a:xfrm>
          <a:off x="367393" y="0"/>
          <a:ext cx="12808182" cy="614775"/>
          <a:chOff x="369794" y="0"/>
          <a:chExt cx="12810583" cy="623580"/>
        </a:xfrm>
      </xdr:grpSpPr>
      <xdr:pic>
        <xdr:nvPicPr>
          <xdr:cNvPr id="8" name="Imagen 9">
            <a:extLst>
              <a:ext uri="{FF2B5EF4-FFF2-40B4-BE49-F238E27FC236}">
                <a16:creationId xmlns="" xmlns:a16="http://schemas.microsoft.com/office/drawing/2014/main" id="{070D53D6-BE26-41A1-A321-2B53F4E1D1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469AFF56-144E-4E63-8902-DD94B1550C2E}"/>
              </a:ext>
            </a:extLst>
          </xdr:cNvPr>
          <xdr:cNvSpPr/>
        </xdr:nvSpPr>
        <xdr:spPr>
          <a:xfrm flipH="1">
            <a:off x="12667361" y="18891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1533525</xdr:colOff>
      <xdr:row>3</xdr:row>
      <xdr:rowOff>34711</xdr:rowOff>
    </xdr:to>
    <xdr:grpSp>
      <xdr:nvGrpSpPr>
        <xdr:cNvPr id="2" name="Grupo 1">
          <a:hlinkClick xmlns:r="http://schemas.openxmlformats.org/officeDocument/2006/relationships" r:id="rId1"/>
          <a:extLst>
            <a:ext uri="{FF2B5EF4-FFF2-40B4-BE49-F238E27FC236}">
              <a16:creationId xmlns="" xmlns:a16="http://schemas.microsoft.com/office/drawing/2014/main" id="{95D2F872-8154-4407-8AE5-D88300BE1398}"/>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 xmlns:a16="http://schemas.microsoft.com/office/drawing/2014/main" id="{764EEDDD-397D-47D7-8D2F-42F0907E2D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 xmlns:a16="http://schemas.microsoft.com/office/drawing/2014/main" id="{2A490BE5-C719-4122-9ACD-8274FD0ECCA7}"/>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2658053</xdr:colOff>
      <xdr:row>3</xdr:row>
      <xdr:rowOff>29668</xdr:rowOff>
    </xdr:to>
    <xdr:grpSp>
      <xdr:nvGrpSpPr>
        <xdr:cNvPr id="10" name="Grupo 9">
          <a:hlinkClick xmlns:r="http://schemas.openxmlformats.org/officeDocument/2006/relationships" r:id="rId1"/>
          <a:extLst>
            <a:ext uri="{FF2B5EF4-FFF2-40B4-BE49-F238E27FC236}">
              <a16:creationId xmlns="" xmlns:a16="http://schemas.microsoft.com/office/drawing/2014/main" id="{F0768C68-A3E6-40D8-850C-4436C11BFCF0}"/>
            </a:ext>
          </a:extLst>
        </xdr:cNvPr>
        <xdr:cNvGrpSpPr/>
      </xdr:nvGrpSpPr>
      <xdr:grpSpPr>
        <a:xfrm>
          <a:off x="369794" y="0"/>
          <a:ext cx="9191083" cy="623580"/>
          <a:chOff x="369794" y="0"/>
          <a:chExt cx="9191083" cy="623580"/>
        </a:xfrm>
      </xdr:grpSpPr>
      <xdr:pic>
        <xdr:nvPicPr>
          <xdr:cNvPr id="8" name="Imagen 9">
            <a:extLst>
              <a:ext uri="{FF2B5EF4-FFF2-40B4-BE49-F238E27FC236}">
                <a16:creationId xmlns="" xmlns:a16="http://schemas.microsoft.com/office/drawing/2014/main" id="{0ECC9F1F-D8F8-43D6-8226-FB40166375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8CA77071-345A-4BCC-8279-2047D2880FD5}"/>
              </a:ext>
            </a:extLst>
          </xdr:cNvPr>
          <xdr:cNvSpPr/>
        </xdr:nvSpPr>
        <xdr:spPr>
          <a:xfrm flipH="1">
            <a:off x="9047861" y="166507"/>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4607877</xdr:colOff>
      <xdr:row>3</xdr:row>
      <xdr:rowOff>29668</xdr:rowOff>
    </xdr:to>
    <xdr:grpSp>
      <xdr:nvGrpSpPr>
        <xdr:cNvPr id="10" name="Grupo 9">
          <a:hlinkClick xmlns:r="http://schemas.openxmlformats.org/officeDocument/2006/relationships" r:id="rId1"/>
          <a:extLst>
            <a:ext uri="{FF2B5EF4-FFF2-40B4-BE49-F238E27FC236}">
              <a16:creationId xmlns="" xmlns:a16="http://schemas.microsoft.com/office/drawing/2014/main" id="{4EDBAC57-D071-42B5-9DA5-7BE0FC7B0D73}"/>
            </a:ext>
          </a:extLst>
        </xdr:cNvPr>
        <xdr:cNvGrpSpPr/>
      </xdr:nvGrpSpPr>
      <xdr:grpSpPr>
        <a:xfrm>
          <a:off x="371475" y="0"/>
          <a:ext cx="7655877" cy="620218"/>
          <a:chOff x="369794" y="0"/>
          <a:chExt cx="7655877" cy="623580"/>
        </a:xfrm>
      </xdr:grpSpPr>
      <xdr:pic>
        <xdr:nvPicPr>
          <xdr:cNvPr id="8" name="Imagen 9">
            <a:extLst>
              <a:ext uri="{FF2B5EF4-FFF2-40B4-BE49-F238E27FC236}">
                <a16:creationId xmlns="" xmlns:a16="http://schemas.microsoft.com/office/drawing/2014/main" id="{CAE130AE-0553-4B73-8585-EA224234F3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0CC617FA-2214-4DE0-87E4-24A9EA422D33}"/>
              </a:ext>
            </a:extLst>
          </xdr:cNvPr>
          <xdr:cNvSpPr/>
        </xdr:nvSpPr>
        <xdr:spPr>
          <a:xfrm flipH="1">
            <a:off x="7512655"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887524</xdr:colOff>
      <xdr:row>3</xdr:row>
      <xdr:rowOff>29668</xdr:rowOff>
    </xdr:to>
    <xdr:grpSp>
      <xdr:nvGrpSpPr>
        <xdr:cNvPr id="10" name="Grupo 9">
          <a:hlinkClick xmlns:r="http://schemas.openxmlformats.org/officeDocument/2006/relationships" r:id="rId1"/>
          <a:extLst>
            <a:ext uri="{FF2B5EF4-FFF2-40B4-BE49-F238E27FC236}">
              <a16:creationId xmlns="" xmlns:a16="http://schemas.microsoft.com/office/drawing/2014/main" id="{BE7E80B7-199A-45D6-B80D-BAFA1AC0DC73}"/>
            </a:ext>
          </a:extLst>
        </xdr:cNvPr>
        <xdr:cNvGrpSpPr/>
      </xdr:nvGrpSpPr>
      <xdr:grpSpPr>
        <a:xfrm>
          <a:off x="369794" y="0"/>
          <a:ext cx="13931171" cy="623580"/>
          <a:chOff x="369794" y="0"/>
          <a:chExt cx="12877818" cy="623580"/>
        </a:xfrm>
      </xdr:grpSpPr>
      <xdr:pic>
        <xdr:nvPicPr>
          <xdr:cNvPr id="8" name="Imagen 9">
            <a:extLst>
              <a:ext uri="{FF2B5EF4-FFF2-40B4-BE49-F238E27FC236}">
                <a16:creationId xmlns="" xmlns:a16="http://schemas.microsoft.com/office/drawing/2014/main" id="{7945CD95-D137-4FB9-B606-3D97BA4A8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C581F1D9-FD91-4E94-9050-9D1F0254E6D7}"/>
              </a:ext>
            </a:extLst>
          </xdr:cNvPr>
          <xdr:cNvSpPr/>
        </xdr:nvSpPr>
        <xdr:spPr>
          <a:xfrm flipH="1">
            <a:off x="12734596" y="155301"/>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866775</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0C00-000008000000}"/>
            </a:ext>
          </a:extLst>
        </xdr:cNvPr>
        <xdr:cNvGrpSpPr/>
      </xdr:nvGrpSpPr>
      <xdr:grpSpPr>
        <a:xfrm>
          <a:off x="238125" y="0"/>
          <a:ext cx="8801100" cy="625261"/>
          <a:chOff x="238125" y="0"/>
          <a:chExt cx="8801100" cy="625261"/>
        </a:xfrm>
      </xdr:grpSpPr>
      <xdr:pic>
        <xdr:nvPicPr>
          <xdr:cNvPr id="9" name="Imagen 8">
            <a:extLst>
              <a:ext uri="{FF2B5EF4-FFF2-40B4-BE49-F238E27FC236}">
                <a16:creationId xmlns=""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0C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1212495</xdr:colOff>
      <xdr:row>3</xdr:row>
      <xdr:rowOff>7256</xdr:rowOff>
    </xdr:to>
    <xdr:grpSp>
      <xdr:nvGrpSpPr>
        <xdr:cNvPr id="10" name="Grupo 9">
          <a:hlinkClick xmlns:r="http://schemas.openxmlformats.org/officeDocument/2006/relationships" r:id="rId1"/>
          <a:extLst>
            <a:ext uri="{FF2B5EF4-FFF2-40B4-BE49-F238E27FC236}">
              <a16:creationId xmlns="" xmlns:a16="http://schemas.microsoft.com/office/drawing/2014/main" id="{9EAE86AD-E517-4B41-A230-9C198AFB8CD7}"/>
            </a:ext>
          </a:extLst>
        </xdr:cNvPr>
        <xdr:cNvGrpSpPr/>
      </xdr:nvGrpSpPr>
      <xdr:grpSpPr>
        <a:xfrm>
          <a:off x="369794" y="0"/>
          <a:ext cx="11835672" cy="623580"/>
          <a:chOff x="369794" y="0"/>
          <a:chExt cx="11981348" cy="623580"/>
        </a:xfrm>
      </xdr:grpSpPr>
      <xdr:pic>
        <xdr:nvPicPr>
          <xdr:cNvPr id="8" name="Imagen 9">
            <a:extLst>
              <a:ext uri="{FF2B5EF4-FFF2-40B4-BE49-F238E27FC236}">
                <a16:creationId xmlns="" xmlns:a16="http://schemas.microsoft.com/office/drawing/2014/main" id="{968ADCD0-D681-4360-B987-094A5387E7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266A75F7-2CF0-4473-9BD6-D094AB059BEA}"/>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1212495</xdr:colOff>
      <xdr:row>3</xdr:row>
      <xdr:rowOff>29668</xdr:rowOff>
    </xdr:to>
    <xdr:grpSp>
      <xdr:nvGrpSpPr>
        <xdr:cNvPr id="10" name="Grupo 9">
          <a:hlinkClick xmlns:r="http://schemas.openxmlformats.org/officeDocument/2006/relationships" r:id="rId1"/>
          <a:extLst>
            <a:ext uri="{FF2B5EF4-FFF2-40B4-BE49-F238E27FC236}">
              <a16:creationId xmlns="" xmlns:a16="http://schemas.microsoft.com/office/drawing/2014/main" id="{78BB7FB2-823F-4431-9C6B-FA2A13AACE48}"/>
            </a:ext>
          </a:extLst>
        </xdr:cNvPr>
        <xdr:cNvGrpSpPr/>
      </xdr:nvGrpSpPr>
      <xdr:grpSpPr>
        <a:xfrm>
          <a:off x="313765" y="0"/>
          <a:ext cx="11981348" cy="623580"/>
          <a:chOff x="369794" y="0"/>
          <a:chExt cx="11981348" cy="623580"/>
        </a:xfrm>
      </xdr:grpSpPr>
      <xdr:pic>
        <xdr:nvPicPr>
          <xdr:cNvPr id="11" name="Imagen 9">
            <a:extLst>
              <a:ext uri="{FF2B5EF4-FFF2-40B4-BE49-F238E27FC236}">
                <a16:creationId xmlns="" xmlns:a16="http://schemas.microsoft.com/office/drawing/2014/main" id="{E1846B0E-7D47-44A1-9E33-CE07DC8DE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 xmlns:a16="http://schemas.microsoft.com/office/drawing/2014/main" id="{ED882D4C-4647-422D-9AE3-C2529CC80D5C}"/>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977171</xdr:colOff>
      <xdr:row>3</xdr:row>
      <xdr:rowOff>7256</xdr:rowOff>
    </xdr:to>
    <xdr:grpSp>
      <xdr:nvGrpSpPr>
        <xdr:cNvPr id="11" name="Grupo 10">
          <a:hlinkClick xmlns:r="http://schemas.openxmlformats.org/officeDocument/2006/relationships" r:id="rId1"/>
          <a:extLst>
            <a:ext uri="{FF2B5EF4-FFF2-40B4-BE49-F238E27FC236}">
              <a16:creationId xmlns="" xmlns:a16="http://schemas.microsoft.com/office/drawing/2014/main" id="{68D0F8BA-28F6-4BBB-8B3C-9215FE416A99}"/>
            </a:ext>
          </a:extLst>
        </xdr:cNvPr>
        <xdr:cNvGrpSpPr/>
      </xdr:nvGrpSpPr>
      <xdr:grpSpPr>
        <a:xfrm>
          <a:off x="268941" y="0"/>
          <a:ext cx="11981348" cy="623580"/>
          <a:chOff x="369794" y="0"/>
          <a:chExt cx="11981348" cy="623580"/>
        </a:xfrm>
      </xdr:grpSpPr>
      <xdr:pic>
        <xdr:nvPicPr>
          <xdr:cNvPr id="12" name="Imagen 9">
            <a:extLst>
              <a:ext uri="{FF2B5EF4-FFF2-40B4-BE49-F238E27FC236}">
                <a16:creationId xmlns="" xmlns:a16="http://schemas.microsoft.com/office/drawing/2014/main" id="{FFFA7F06-219D-4697-88D3-5AC2D6D52C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3" name="Flecha: a la derecha con bandas 10">
            <a:extLst>
              <a:ext uri="{FF2B5EF4-FFF2-40B4-BE49-F238E27FC236}">
                <a16:creationId xmlns="" xmlns:a16="http://schemas.microsoft.com/office/drawing/2014/main" id="{24B225F9-33B5-4492-B94E-D98ADCF383C1}"/>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2" name="Grupo 1">
          <a:hlinkClick xmlns:r="http://schemas.openxmlformats.org/officeDocument/2006/relationships" r:id="rId1"/>
          <a:extLst>
            <a:ext uri="{FF2B5EF4-FFF2-40B4-BE49-F238E27FC236}">
              <a16:creationId xmlns="" xmlns:a16="http://schemas.microsoft.com/office/drawing/2014/main" id="{99C1B9C7-E140-4A31-9E48-51474EAC1D53}"/>
            </a:ext>
          </a:extLst>
        </xdr:cNvPr>
        <xdr:cNvGrpSpPr/>
      </xdr:nvGrpSpPr>
      <xdr:grpSpPr>
        <a:xfrm>
          <a:off x="266700" y="0"/>
          <a:ext cx="8371373" cy="623580"/>
          <a:chOff x="266700" y="0"/>
          <a:chExt cx="8371373" cy="623580"/>
        </a:xfrm>
      </xdr:grpSpPr>
      <xdr:pic>
        <xdr:nvPicPr>
          <xdr:cNvPr id="13" name="Imagen 9">
            <a:extLst>
              <a:ext uri="{FF2B5EF4-FFF2-40B4-BE49-F238E27FC236}">
                <a16:creationId xmlns="" xmlns:a16="http://schemas.microsoft.com/office/drawing/2014/main" id="{1C686E45-EB93-475E-A370-629FC4998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4" name="Flecha: a la derecha con bandas 10">
            <a:extLst>
              <a:ext uri="{FF2B5EF4-FFF2-40B4-BE49-F238E27FC236}">
                <a16:creationId xmlns="" xmlns:a16="http://schemas.microsoft.com/office/drawing/2014/main" id="{55471FDC-EA19-4DB8-ABD5-9105293379E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1360973</xdr:colOff>
      <xdr:row>3</xdr:row>
      <xdr:rowOff>13980</xdr:rowOff>
    </xdr:to>
    <xdr:grpSp>
      <xdr:nvGrpSpPr>
        <xdr:cNvPr id="14" name="Grupo 13">
          <a:hlinkClick xmlns:r="http://schemas.openxmlformats.org/officeDocument/2006/relationships" r:id="rId1"/>
          <a:extLst>
            <a:ext uri="{FF2B5EF4-FFF2-40B4-BE49-F238E27FC236}">
              <a16:creationId xmlns="" xmlns:a16="http://schemas.microsoft.com/office/drawing/2014/main" id="{4BC3EDC9-70FD-48BC-BC41-D370D18704F7}"/>
            </a:ext>
          </a:extLst>
        </xdr:cNvPr>
        <xdr:cNvGrpSpPr/>
      </xdr:nvGrpSpPr>
      <xdr:grpSpPr>
        <a:xfrm>
          <a:off x="266700" y="0"/>
          <a:ext cx="8371373" cy="623580"/>
          <a:chOff x="266700" y="0"/>
          <a:chExt cx="8371373" cy="623580"/>
        </a:xfrm>
      </xdr:grpSpPr>
      <xdr:pic>
        <xdr:nvPicPr>
          <xdr:cNvPr id="15" name="Imagen 9">
            <a:extLst>
              <a:ext uri="{FF2B5EF4-FFF2-40B4-BE49-F238E27FC236}">
                <a16:creationId xmlns="" xmlns:a16="http://schemas.microsoft.com/office/drawing/2014/main" id="{0DB9EF0F-9B1D-4AE1-9A36-EDE9316622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6" name="Flecha: a la derecha con bandas 10">
            <a:extLst>
              <a:ext uri="{FF2B5EF4-FFF2-40B4-BE49-F238E27FC236}">
                <a16:creationId xmlns="" xmlns:a16="http://schemas.microsoft.com/office/drawing/2014/main" id="{712922B9-3B2D-40E1-8082-C8903F53D06A}"/>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 xmlns:a16="http://schemas.microsoft.com/office/drawing/2014/main" id="{00000000-0008-0000-8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0" name="Grupo 19">
          <a:hlinkClick xmlns:r="http://schemas.openxmlformats.org/officeDocument/2006/relationships" r:id="rId2"/>
          <a:extLst>
            <a:ext uri="{FF2B5EF4-FFF2-40B4-BE49-F238E27FC236}">
              <a16:creationId xmlns="" xmlns:a16="http://schemas.microsoft.com/office/drawing/2014/main" id="{33E58D2A-BC6A-4702-B9FC-827EF7E6C4C6}"/>
            </a:ext>
          </a:extLst>
        </xdr:cNvPr>
        <xdr:cNvGrpSpPr/>
      </xdr:nvGrpSpPr>
      <xdr:grpSpPr>
        <a:xfrm>
          <a:off x="238125" y="0"/>
          <a:ext cx="9795080" cy="623580"/>
          <a:chOff x="238125" y="0"/>
          <a:chExt cx="9795080" cy="623580"/>
        </a:xfrm>
      </xdr:grpSpPr>
      <xdr:pic>
        <xdr:nvPicPr>
          <xdr:cNvPr id="18" name="Imagen 9">
            <a:extLst>
              <a:ext uri="{FF2B5EF4-FFF2-40B4-BE49-F238E27FC236}">
                <a16:creationId xmlns="" xmlns:a16="http://schemas.microsoft.com/office/drawing/2014/main" id="{2459754B-C36E-4AAE-899E-2C8FC29720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9" name="Flecha: a la derecha con bandas 10">
            <a:extLst>
              <a:ext uri="{FF2B5EF4-FFF2-40B4-BE49-F238E27FC236}">
                <a16:creationId xmlns="" xmlns:a16="http://schemas.microsoft.com/office/drawing/2014/main" id="{A653C645-15C5-49C3-9883-A0F0893E2F68}"/>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 xmlns:a16="http://schemas.microsoft.com/office/drawing/2014/main" id="{D29D4A11-2B6E-491E-B50B-31AAFF88E37A}"/>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 xmlns:a16="http://schemas.microsoft.com/office/drawing/2014/main" id="{4137FE70-035D-4E40-A92F-2F950A347A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E2EA6464-D2B7-4C03-8317-46F423549843}"/>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 xmlns:a16="http://schemas.microsoft.com/office/drawing/2014/main" id="{B95970A2-35CA-4FC7-8F1B-02B37A201CEF}"/>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 xmlns:a16="http://schemas.microsoft.com/office/drawing/2014/main" id="{B165B555-55E4-47B8-AE43-AB64EDDF1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48497ABB-7E32-4778-85AD-A22B033EE0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1094273</xdr:colOff>
      <xdr:row>3</xdr:row>
      <xdr:rowOff>13980</xdr:rowOff>
    </xdr:to>
    <xdr:grpSp>
      <xdr:nvGrpSpPr>
        <xdr:cNvPr id="13" name="Grupo 12">
          <a:hlinkClick xmlns:r="http://schemas.openxmlformats.org/officeDocument/2006/relationships" r:id="rId1"/>
          <a:extLst>
            <a:ext uri="{FF2B5EF4-FFF2-40B4-BE49-F238E27FC236}">
              <a16:creationId xmlns="" xmlns:a16="http://schemas.microsoft.com/office/drawing/2014/main" id="{7E455457-1160-4309-8407-6303C18AA330}"/>
            </a:ext>
          </a:extLst>
        </xdr:cNvPr>
        <xdr:cNvGrpSpPr/>
      </xdr:nvGrpSpPr>
      <xdr:grpSpPr>
        <a:xfrm>
          <a:off x="314325" y="0"/>
          <a:ext cx="8371373" cy="623580"/>
          <a:chOff x="266700" y="0"/>
          <a:chExt cx="8371373" cy="623580"/>
        </a:xfrm>
      </xdr:grpSpPr>
      <xdr:pic>
        <xdr:nvPicPr>
          <xdr:cNvPr id="14" name="Imagen 9">
            <a:extLst>
              <a:ext uri="{FF2B5EF4-FFF2-40B4-BE49-F238E27FC236}">
                <a16:creationId xmlns="" xmlns:a16="http://schemas.microsoft.com/office/drawing/2014/main" id="{7854604D-52E3-4DA2-BA7C-71875F1C55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5" name="Flecha: a la derecha con bandas 10">
            <a:extLst>
              <a:ext uri="{FF2B5EF4-FFF2-40B4-BE49-F238E27FC236}">
                <a16:creationId xmlns="" xmlns:a16="http://schemas.microsoft.com/office/drawing/2014/main" id="{853B1347-55B8-4DD4-943E-DD62B42D3AF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894248</xdr:colOff>
      <xdr:row>3</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88101A49-34B5-4121-B6EB-041402ACCC22}"/>
            </a:ext>
          </a:extLst>
        </xdr:cNvPr>
        <xdr:cNvGrpSpPr/>
      </xdr:nvGrpSpPr>
      <xdr:grpSpPr>
        <a:xfrm>
          <a:off x="276225" y="0"/>
          <a:ext cx="8371373" cy="623580"/>
          <a:chOff x="266700" y="0"/>
          <a:chExt cx="8371373" cy="623580"/>
        </a:xfrm>
      </xdr:grpSpPr>
      <xdr:pic>
        <xdr:nvPicPr>
          <xdr:cNvPr id="11" name="Imagen 9">
            <a:extLst>
              <a:ext uri="{FF2B5EF4-FFF2-40B4-BE49-F238E27FC236}">
                <a16:creationId xmlns="" xmlns:a16="http://schemas.microsoft.com/office/drawing/2014/main" id="{818C27E0-51EF-4429-8390-7590B671E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2" name="Flecha: a la derecha con bandas 10">
            <a:extLst>
              <a:ext uri="{FF2B5EF4-FFF2-40B4-BE49-F238E27FC236}">
                <a16:creationId xmlns="" xmlns:a16="http://schemas.microsoft.com/office/drawing/2014/main" id="{411B415A-31B6-48CE-B416-BAEE22FD1D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800100</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0D00-000008000000}"/>
            </a:ext>
          </a:extLst>
        </xdr:cNvPr>
        <xdr:cNvGrpSpPr/>
      </xdr:nvGrpSpPr>
      <xdr:grpSpPr>
        <a:xfrm>
          <a:off x="238125" y="0"/>
          <a:ext cx="8801100" cy="625261"/>
          <a:chOff x="238125" y="0"/>
          <a:chExt cx="8801100" cy="625261"/>
        </a:xfrm>
      </xdr:grpSpPr>
      <xdr:pic>
        <xdr:nvPicPr>
          <xdr:cNvPr id="9" name="Imagen 8">
            <a:extLst>
              <a:ext uri="{FF2B5EF4-FFF2-40B4-BE49-F238E27FC236}">
                <a16:creationId xmlns=""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0D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2" name="Grupo 1">
          <a:hlinkClick xmlns:r="http://schemas.openxmlformats.org/officeDocument/2006/relationships" r:id="rId1"/>
          <a:extLst>
            <a:ext uri="{FF2B5EF4-FFF2-40B4-BE49-F238E27FC236}">
              <a16:creationId xmlns="" xmlns:a16="http://schemas.microsoft.com/office/drawing/2014/main" id="{5B614054-FBED-4921-A930-350A77A47955}"/>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 xmlns:a16="http://schemas.microsoft.com/office/drawing/2014/main" id="{9B4AC49C-F115-42B6-9923-33F758283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4E9338CA-8468-4352-94B4-F2A5EA0FFB5B}"/>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 xmlns:a16="http://schemas.microsoft.com/office/drawing/2014/main" id="{00000000-0008-0000-8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11" name="Grupo 10">
          <a:hlinkClick xmlns:r="http://schemas.openxmlformats.org/officeDocument/2006/relationships" r:id="rId2"/>
          <a:extLst>
            <a:ext uri="{FF2B5EF4-FFF2-40B4-BE49-F238E27FC236}">
              <a16:creationId xmlns="" xmlns:a16="http://schemas.microsoft.com/office/drawing/2014/main" id="{97F8CEB4-1EB0-462F-87E8-6E5767E2CCC0}"/>
            </a:ext>
          </a:extLst>
        </xdr:cNvPr>
        <xdr:cNvGrpSpPr/>
      </xdr:nvGrpSpPr>
      <xdr:grpSpPr>
        <a:xfrm>
          <a:off x="238125" y="0"/>
          <a:ext cx="9795080" cy="623580"/>
          <a:chOff x="238125" y="0"/>
          <a:chExt cx="9795080" cy="623580"/>
        </a:xfrm>
      </xdr:grpSpPr>
      <xdr:pic>
        <xdr:nvPicPr>
          <xdr:cNvPr id="12" name="Imagen 9">
            <a:extLst>
              <a:ext uri="{FF2B5EF4-FFF2-40B4-BE49-F238E27FC236}">
                <a16:creationId xmlns="" xmlns:a16="http://schemas.microsoft.com/office/drawing/2014/main" id="{4B81D2C9-0293-47C6-A1AD-81F2A0FEDE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3" name="Flecha: a la derecha con bandas 10">
            <a:extLst>
              <a:ext uri="{FF2B5EF4-FFF2-40B4-BE49-F238E27FC236}">
                <a16:creationId xmlns="" xmlns:a16="http://schemas.microsoft.com/office/drawing/2014/main" id="{F8831535-6A6B-4944-8F56-1B1A52958F19}"/>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1303823</xdr:colOff>
      <xdr:row>3</xdr:row>
      <xdr:rowOff>13980</xdr:rowOff>
    </xdr:to>
    <xdr:grpSp>
      <xdr:nvGrpSpPr>
        <xdr:cNvPr id="2" name="Grupo 1">
          <a:hlinkClick xmlns:r="http://schemas.openxmlformats.org/officeDocument/2006/relationships" r:id="rId1"/>
          <a:extLst>
            <a:ext uri="{FF2B5EF4-FFF2-40B4-BE49-F238E27FC236}">
              <a16:creationId xmlns="" xmlns:a16="http://schemas.microsoft.com/office/drawing/2014/main" id="{42050052-83D5-4AF9-855F-82B04F40DE88}"/>
            </a:ext>
          </a:extLst>
        </xdr:cNvPr>
        <xdr:cNvGrpSpPr/>
      </xdr:nvGrpSpPr>
      <xdr:grpSpPr>
        <a:xfrm>
          <a:off x="219075" y="0"/>
          <a:ext cx="7266473" cy="623580"/>
          <a:chOff x="219075" y="0"/>
          <a:chExt cx="7266473" cy="623580"/>
        </a:xfrm>
      </xdr:grpSpPr>
      <xdr:pic>
        <xdr:nvPicPr>
          <xdr:cNvPr id="8" name="Imagen 9">
            <a:extLst>
              <a:ext uri="{FF2B5EF4-FFF2-40B4-BE49-F238E27FC236}">
                <a16:creationId xmlns="" xmlns:a16="http://schemas.microsoft.com/office/drawing/2014/main" id="{D12A218A-5E36-4F1A-BC57-337601AB02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2BF12496-1695-4D1D-824A-D2AB93DF0D73}"/>
              </a:ext>
            </a:extLst>
          </xdr:cNvPr>
          <xdr:cNvSpPr/>
        </xdr:nvSpPr>
        <xdr:spPr>
          <a:xfrm flipH="1">
            <a:off x="6972532"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7" name="Grupo 6">
          <a:hlinkClick xmlns:r="http://schemas.openxmlformats.org/officeDocument/2006/relationships" r:id="rId1"/>
          <a:extLst>
            <a:ext uri="{FF2B5EF4-FFF2-40B4-BE49-F238E27FC236}">
              <a16:creationId xmlns="" xmlns:a16="http://schemas.microsoft.com/office/drawing/2014/main" id="{11454B97-7764-486A-BEB7-ECE1E843916E}"/>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 xmlns:a16="http://schemas.microsoft.com/office/drawing/2014/main" id="{F4990CEE-AA3C-45E8-ADDF-00A2F2DE2B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875F8194-A247-40F5-B4A1-212F23B43405}"/>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1132373</xdr:colOff>
      <xdr:row>3</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2954E037-CAF0-495E-811C-634F81E46C41}"/>
            </a:ext>
          </a:extLst>
        </xdr:cNvPr>
        <xdr:cNvGrpSpPr/>
      </xdr:nvGrpSpPr>
      <xdr:grpSpPr>
        <a:xfrm>
          <a:off x="180975" y="0"/>
          <a:ext cx="6228248" cy="623580"/>
          <a:chOff x="180975" y="0"/>
          <a:chExt cx="6228248" cy="623580"/>
        </a:xfrm>
      </xdr:grpSpPr>
      <xdr:pic>
        <xdr:nvPicPr>
          <xdr:cNvPr id="8" name="Imagen 9">
            <a:extLst>
              <a:ext uri="{FF2B5EF4-FFF2-40B4-BE49-F238E27FC236}">
                <a16:creationId xmlns="" xmlns:a16="http://schemas.microsoft.com/office/drawing/2014/main" id="{BCFA3BD9-FFC1-4893-B2A4-8AEB07EEBA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F7C223AC-4CE7-479B-88BA-22FE3B2D1947}"/>
              </a:ext>
            </a:extLst>
          </xdr:cNvPr>
          <xdr:cNvSpPr/>
        </xdr:nvSpPr>
        <xdr:spPr>
          <a:xfrm flipH="1">
            <a:off x="589620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3" name="Grupo 12">
          <a:hlinkClick xmlns:r="http://schemas.openxmlformats.org/officeDocument/2006/relationships" r:id="rId1"/>
          <a:extLst>
            <a:ext uri="{FF2B5EF4-FFF2-40B4-BE49-F238E27FC236}">
              <a16:creationId xmlns="" xmlns:a16="http://schemas.microsoft.com/office/drawing/2014/main" id="{38418FB4-DD86-4F60-B3E7-29B6845EF2C3}"/>
            </a:ext>
          </a:extLst>
        </xdr:cNvPr>
        <xdr:cNvGrpSpPr/>
      </xdr:nvGrpSpPr>
      <xdr:grpSpPr>
        <a:xfrm>
          <a:off x="180975" y="0"/>
          <a:ext cx="5905500" cy="623580"/>
          <a:chOff x="180975" y="0"/>
          <a:chExt cx="6256823" cy="623580"/>
        </a:xfrm>
      </xdr:grpSpPr>
      <xdr:pic>
        <xdr:nvPicPr>
          <xdr:cNvPr id="11" name="Imagen 9">
            <a:extLst>
              <a:ext uri="{FF2B5EF4-FFF2-40B4-BE49-F238E27FC236}">
                <a16:creationId xmlns="" xmlns:a16="http://schemas.microsoft.com/office/drawing/2014/main" id="{C7497F79-D113-4064-B520-E5592D5C9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 xmlns:a16="http://schemas.microsoft.com/office/drawing/2014/main" id="{7963FF8C-AB84-44B3-8BC1-40B1C69CDF5F}"/>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20B09954-2F17-4B67-ACB2-0ABFA61C2A31}"/>
            </a:ext>
          </a:extLst>
        </xdr:cNvPr>
        <xdr:cNvGrpSpPr/>
      </xdr:nvGrpSpPr>
      <xdr:grpSpPr>
        <a:xfrm>
          <a:off x="180975" y="0"/>
          <a:ext cx="5353050" cy="623580"/>
          <a:chOff x="180975" y="0"/>
          <a:chExt cx="6256823" cy="623580"/>
        </a:xfrm>
      </xdr:grpSpPr>
      <xdr:pic>
        <xdr:nvPicPr>
          <xdr:cNvPr id="11" name="Imagen 9">
            <a:extLst>
              <a:ext uri="{FF2B5EF4-FFF2-40B4-BE49-F238E27FC236}">
                <a16:creationId xmlns="" xmlns:a16="http://schemas.microsoft.com/office/drawing/2014/main" id="{C3F2E576-3DF3-45BB-A688-D5A945350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 xmlns:a16="http://schemas.microsoft.com/office/drawing/2014/main" id="{B4967670-0369-43CB-B158-7D9EAB27CB1D}"/>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1160948</xdr:colOff>
      <xdr:row>3</xdr:row>
      <xdr:rowOff>13980</xdr:rowOff>
    </xdr:to>
    <xdr:grpSp>
      <xdr:nvGrpSpPr>
        <xdr:cNvPr id="7" name="Grupo 6">
          <a:hlinkClick xmlns:r="http://schemas.openxmlformats.org/officeDocument/2006/relationships" r:id="rId1"/>
          <a:extLst>
            <a:ext uri="{FF2B5EF4-FFF2-40B4-BE49-F238E27FC236}">
              <a16:creationId xmlns="" xmlns:a16="http://schemas.microsoft.com/office/drawing/2014/main" id="{8F396379-9B1E-4514-8E8A-706CED712FA5}"/>
            </a:ext>
          </a:extLst>
        </xdr:cNvPr>
        <xdr:cNvGrpSpPr/>
      </xdr:nvGrpSpPr>
      <xdr:grpSpPr>
        <a:xfrm>
          <a:off x="182217" y="0"/>
          <a:ext cx="6263035" cy="618610"/>
          <a:chOff x="180975" y="0"/>
          <a:chExt cx="6256823" cy="623580"/>
        </a:xfrm>
      </xdr:grpSpPr>
      <xdr:pic>
        <xdr:nvPicPr>
          <xdr:cNvPr id="8" name="Imagen 9">
            <a:extLst>
              <a:ext uri="{FF2B5EF4-FFF2-40B4-BE49-F238E27FC236}">
                <a16:creationId xmlns="" xmlns:a16="http://schemas.microsoft.com/office/drawing/2014/main" id="{FFD4EA65-B084-4664-91CB-34BAA6E112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 xmlns:a16="http://schemas.microsoft.com/office/drawing/2014/main" id="{3C8C3DA4-9B14-47ED-AF1A-F0404DDA2B92}"/>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 xmlns:a16="http://schemas.microsoft.com/office/drawing/2014/main" id="{00000000-0008-0000-9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2"/>
          <a:extLst>
            <a:ext uri="{FF2B5EF4-FFF2-40B4-BE49-F238E27FC236}">
              <a16:creationId xmlns="" xmlns:a16="http://schemas.microsoft.com/office/drawing/2014/main" id="{5A9E3E11-C8EF-4871-B7CE-F6CAFD02F765}"/>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 xmlns:a16="http://schemas.microsoft.com/office/drawing/2014/main" id="{DD682036-F378-4C6A-826E-6357B5CDFB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08AB4479-2B70-4EAE-87F7-E3A9BFA1F6EE}"/>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2408723</xdr:colOff>
      <xdr:row>3</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C55D8BD3-4A93-46D7-8DC6-65646EB7091D}"/>
            </a:ext>
          </a:extLst>
        </xdr:cNvPr>
        <xdr:cNvGrpSpPr/>
      </xdr:nvGrpSpPr>
      <xdr:grpSpPr>
        <a:xfrm>
          <a:off x="257175" y="0"/>
          <a:ext cx="6847373" cy="614055"/>
          <a:chOff x="238125" y="0"/>
          <a:chExt cx="6847373" cy="623580"/>
        </a:xfrm>
      </xdr:grpSpPr>
      <xdr:pic>
        <xdr:nvPicPr>
          <xdr:cNvPr id="11" name="Imagen 9">
            <a:extLst>
              <a:ext uri="{FF2B5EF4-FFF2-40B4-BE49-F238E27FC236}">
                <a16:creationId xmlns="" xmlns:a16="http://schemas.microsoft.com/office/drawing/2014/main" id="{135444C1-FC3A-4256-8EC8-E95578B4BB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2" name="Flecha: a la derecha con bandas 10">
            <a:extLst>
              <a:ext uri="{FF2B5EF4-FFF2-40B4-BE49-F238E27FC236}">
                <a16:creationId xmlns="" xmlns:a16="http://schemas.microsoft.com/office/drawing/2014/main" id="{1A798894-7623-4DB3-8412-00C7877BA2E2}"/>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1295400</xdr:colOff>
      <xdr:row>3</xdr:row>
      <xdr:rowOff>34711</xdr:rowOff>
    </xdr:to>
    <xdr:grpSp>
      <xdr:nvGrpSpPr>
        <xdr:cNvPr id="9" name="Grupo 8">
          <a:hlinkClick xmlns:r="http://schemas.openxmlformats.org/officeDocument/2006/relationships" r:id="rId1"/>
          <a:extLst>
            <a:ext uri="{FF2B5EF4-FFF2-40B4-BE49-F238E27FC236}">
              <a16:creationId xmlns="" xmlns:a16="http://schemas.microsoft.com/office/drawing/2014/main" id="{00000000-0008-0000-0E00-000009000000}"/>
            </a:ext>
          </a:extLst>
        </xdr:cNvPr>
        <xdr:cNvGrpSpPr/>
      </xdr:nvGrpSpPr>
      <xdr:grpSpPr>
        <a:xfrm>
          <a:off x="238125" y="0"/>
          <a:ext cx="6810375" cy="625261"/>
          <a:chOff x="285750" y="200025"/>
          <a:chExt cx="6810375" cy="625261"/>
        </a:xfrm>
      </xdr:grpSpPr>
      <xdr:pic>
        <xdr:nvPicPr>
          <xdr:cNvPr id="13" name="Imagen 12">
            <a:extLst>
              <a:ext uri="{FF2B5EF4-FFF2-40B4-BE49-F238E27FC236}">
                <a16:creationId xmlns="" xmlns:a16="http://schemas.microsoft.com/office/drawing/2014/main" id="{00000000-0008-0000-0E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4" name="Flecha: a la derecha con bandas 13">
            <a:extLst>
              <a:ext uri="{FF2B5EF4-FFF2-40B4-BE49-F238E27FC236}">
                <a16:creationId xmlns="" xmlns:a16="http://schemas.microsoft.com/office/drawing/2014/main" id="{00000000-0008-0000-0E00-00000E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579923</xdr:colOff>
      <xdr:row>3</xdr:row>
      <xdr:rowOff>4455</xdr:rowOff>
    </xdr:to>
    <xdr:grpSp>
      <xdr:nvGrpSpPr>
        <xdr:cNvPr id="10" name="Grupo 9">
          <a:hlinkClick xmlns:r="http://schemas.openxmlformats.org/officeDocument/2006/relationships" r:id="rId1"/>
          <a:extLst>
            <a:ext uri="{FF2B5EF4-FFF2-40B4-BE49-F238E27FC236}">
              <a16:creationId xmlns="" xmlns:a16="http://schemas.microsoft.com/office/drawing/2014/main" id="{7D901C97-DA17-4C1E-90B2-9551BA0D5C69}"/>
            </a:ext>
          </a:extLst>
        </xdr:cNvPr>
        <xdr:cNvGrpSpPr/>
      </xdr:nvGrpSpPr>
      <xdr:grpSpPr>
        <a:xfrm>
          <a:off x="276225" y="0"/>
          <a:ext cx="9619148" cy="614055"/>
          <a:chOff x="276225" y="0"/>
          <a:chExt cx="9619148" cy="614055"/>
        </a:xfrm>
      </xdr:grpSpPr>
      <xdr:pic>
        <xdr:nvPicPr>
          <xdr:cNvPr id="8" name="Imagen 9">
            <a:extLst>
              <a:ext uri="{FF2B5EF4-FFF2-40B4-BE49-F238E27FC236}">
                <a16:creationId xmlns="" xmlns:a16="http://schemas.microsoft.com/office/drawing/2014/main" id="{E7E4A1C8-8FFF-434F-91CE-8ACB30B4F3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14055"/>
          </a:xfrm>
          <a:prstGeom prst="rect">
            <a:avLst/>
          </a:prstGeom>
        </xdr:spPr>
      </xdr:pic>
      <xdr:sp macro="" textlink="">
        <xdr:nvSpPr>
          <xdr:cNvPr id="9" name="Flecha: a la derecha con bandas 10">
            <a:extLst>
              <a:ext uri="{FF2B5EF4-FFF2-40B4-BE49-F238E27FC236}">
                <a16:creationId xmlns="" xmlns:a16="http://schemas.microsoft.com/office/drawing/2014/main" id="{6D31B7FC-6CE2-43B1-9AC9-73A5EB8682F3}"/>
              </a:ext>
            </a:extLst>
          </xdr:cNvPr>
          <xdr:cNvSpPr/>
        </xdr:nvSpPr>
        <xdr:spPr>
          <a:xfrm flipH="1">
            <a:off x="9382357" y="15774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1160948</xdr:colOff>
      <xdr:row>3</xdr:row>
      <xdr:rowOff>4455</xdr:rowOff>
    </xdr:to>
    <xdr:grpSp>
      <xdr:nvGrpSpPr>
        <xdr:cNvPr id="10" name="Grupo 9">
          <a:hlinkClick xmlns:r="http://schemas.openxmlformats.org/officeDocument/2006/relationships" r:id="rId1"/>
          <a:extLst>
            <a:ext uri="{FF2B5EF4-FFF2-40B4-BE49-F238E27FC236}">
              <a16:creationId xmlns="" xmlns:a16="http://schemas.microsoft.com/office/drawing/2014/main" id="{933EC4A5-AAA3-4CFD-B6BE-61F3118DBA7B}"/>
            </a:ext>
          </a:extLst>
        </xdr:cNvPr>
        <xdr:cNvGrpSpPr/>
      </xdr:nvGrpSpPr>
      <xdr:grpSpPr>
        <a:xfrm>
          <a:off x="180975" y="0"/>
          <a:ext cx="6256823" cy="614055"/>
          <a:chOff x="180975" y="0"/>
          <a:chExt cx="6256823" cy="614055"/>
        </a:xfrm>
      </xdr:grpSpPr>
      <xdr:pic>
        <xdr:nvPicPr>
          <xdr:cNvPr id="8" name="Imagen 9">
            <a:extLst>
              <a:ext uri="{FF2B5EF4-FFF2-40B4-BE49-F238E27FC236}">
                <a16:creationId xmlns="" xmlns:a16="http://schemas.microsoft.com/office/drawing/2014/main" id="{7B1E7E22-6D83-4FE6-9ABB-813136B4C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9" name="Flecha: a la derecha con bandas 10">
            <a:extLst>
              <a:ext uri="{FF2B5EF4-FFF2-40B4-BE49-F238E27FC236}">
                <a16:creationId xmlns="" xmlns:a16="http://schemas.microsoft.com/office/drawing/2014/main" id="{5AB25E4F-FCB0-444A-8CB4-58C7120E71BE}"/>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1199048</xdr:colOff>
      <xdr:row>3</xdr:row>
      <xdr:rowOff>4455</xdr:rowOff>
    </xdr:to>
    <xdr:grpSp>
      <xdr:nvGrpSpPr>
        <xdr:cNvPr id="9" name="Grupo 8">
          <a:hlinkClick xmlns:r="http://schemas.openxmlformats.org/officeDocument/2006/relationships" r:id="rId1"/>
          <a:extLst>
            <a:ext uri="{FF2B5EF4-FFF2-40B4-BE49-F238E27FC236}">
              <a16:creationId xmlns="" xmlns:a16="http://schemas.microsoft.com/office/drawing/2014/main" id="{9C893DF6-56F2-46E1-B7A9-6E06280AC51F}"/>
            </a:ext>
          </a:extLst>
        </xdr:cNvPr>
        <xdr:cNvGrpSpPr/>
      </xdr:nvGrpSpPr>
      <xdr:grpSpPr>
        <a:xfrm>
          <a:off x="180975" y="0"/>
          <a:ext cx="9619148" cy="614055"/>
          <a:chOff x="276225" y="0"/>
          <a:chExt cx="9619148" cy="614055"/>
        </a:xfrm>
      </xdr:grpSpPr>
      <xdr:pic>
        <xdr:nvPicPr>
          <xdr:cNvPr id="10" name="Imagen 9">
            <a:extLst>
              <a:ext uri="{FF2B5EF4-FFF2-40B4-BE49-F238E27FC236}">
                <a16:creationId xmlns="" xmlns:a16="http://schemas.microsoft.com/office/drawing/2014/main" id="{D262D2B9-990B-46EF-99A9-CDC675049D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14055"/>
          </a:xfrm>
          <a:prstGeom prst="rect">
            <a:avLst/>
          </a:prstGeom>
        </xdr:spPr>
      </xdr:pic>
      <xdr:sp macro="" textlink="">
        <xdr:nvSpPr>
          <xdr:cNvPr id="11" name="Flecha: a la derecha con bandas 10">
            <a:extLst>
              <a:ext uri="{FF2B5EF4-FFF2-40B4-BE49-F238E27FC236}">
                <a16:creationId xmlns="" xmlns:a16="http://schemas.microsoft.com/office/drawing/2014/main" id="{DC8ABECA-3AC3-4ABE-B8C4-A3B8414C663D}"/>
              </a:ext>
            </a:extLst>
          </xdr:cNvPr>
          <xdr:cNvSpPr/>
        </xdr:nvSpPr>
        <xdr:spPr>
          <a:xfrm flipH="1">
            <a:off x="9382357" y="15774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684698</xdr:colOff>
      <xdr:row>3</xdr:row>
      <xdr:rowOff>4455</xdr:rowOff>
    </xdr:to>
    <xdr:grpSp>
      <xdr:nvGrpSpPr>
        <xdr:cNvPr id="10" name="Grupo 9">
          <a:hlinkClick xmlns:r="http://schemas.openxmlformats.org/officeDocument/2006/relationships" r:id="rId1"/>
          <a:extLst>
            <a:ext uri="{FF2B5EF4-FFF2-40B4-BE49-F238E27FC236}">
              <a16:creationId xmlns="" xmlns:a16="http://schemas.microsoft.com/office/drawing/2014/main" id="{609BBDF6-32C1-40D4-995A-FAAC75B92191}"/>
            </a:ext>
          </a:extLst>
        </xdr:cNvPr>
        <xdr:cNvGrpSpPr/>
      </xdr:nvGrpSpPr>
      <xdr:grpSpPr>
        <a:xfrm>
          <a:off x="180975" y="0"/>
          <a:ext cx="6752123" cy="614055"/>
          <a:chOff x="180975" y="0"/>
          <a:chExt cx="6256823" cy="614055"/>
        </a:xfrm>
      </xdr:grpSpPr>
      <xdr:pic>
        <xdr:nvPicPr>
          <xdr:cNvPr id="11" name="Imagen 9">
            <a:extLst>
              <a:ext uri="{FF2B5EF4-FFF2-40B4-BE49-F238E27FC236}">
                <a16:creationId xmlns="" xmlns:a16="http://schemas.microsoft.com/office/drawing/2014/main" id="{1BA992DB-E282-49DE-B0DE-1BC3D98D5F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12" name="Flecha: a la derecha con bandas 10">
            <a:extLst>
              <a:ext uri="{FF2B5EF4-FFF2-40B4-BE49-F238E27FC236}">
                <a16:creationId xmlns="" xmlns:a16="http://schemas.microsoft.com/office/drawing/2014/main" id="{300915A9-AFCA-4DBE-B784-EDE04897DA38}"/>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665648</xdr:colOff>
      <xdr:row>3</xdr:row>
      <xdr:rowOff>4455</xdr:rowOff>
    </xdr:to>
    <xdr:grpSp>
      <xdr:nvGrpSpPr>
        <xdr:cNvPr id="5" name="Grupo 4">
          <a:hlinkClick xmlns:r="http://schemas.openxmlformats.org/officeDocument/2006/relationships" r:id="rId1"/>
          <a:extLst>
            <a:ext uri="{FF2B5EF4-FFF2-40B4-BE49-F238E27FC236}">
              <a16:creationId xmlns="" xmlns:a16="http://schemas.microsoft.com/office/drawing/2014/main" id="{BE203E0C-FE64-45DE-843F-642BEE3EBB98}"/>
            </a:ext>
          </a:extLst>
        </xdr:cNvPr>
        <xdr:cNvGrpSpPr/>
      </xdr:nvGrpSpPr>
      <xdr:grpSpPr>
        <a:xfrm>
          <a:off x="276225" y="0"/>
          <a:ext cx="9619148" cy="614055"/>
          <a:chOff x="276225" y="0"/>
          <a:chExt cx="9619148" cy="614055"/>
        </a:xfrm>
      </xdr:grpSpPr>
      <xdr:pic>
        <xdr:nvPicPr>
          <xdr:cNvPr id="6" name="Imagen 9">
            <a:extLst>
              <a:ext uri="{FF2B5EF4-FFF2-40B4-BE49-F238E27FC236}">
                <a16:creationId xmlns="" xmlns:a16="http://schemas.microsoft.com/office/drawing/2014/main" id="{B5D3B9FA-BFB2-4837-8CBC-858163F68F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14055"/>
          </a:xfrm>
          <a:prstGeom prst="rect">
            <a:avLst/>
          </a:prstGeom>
        </xdr:spPr>
      </xdr:pic>
      <xdr:sp macro="" textlink="">
        <xdr:nvSpPr>
          <xdr:cNvPr id="7" name="Flecha: a la derecha con bandas 10">
            <a:extLst>
              <a:ext uri="{FF2B5EF4-FFF2-40B4-BE49-F238E27FC236}">
                <a16:creationId xmlns="" xmlns:a16="http://schemas.microsoft.com/office/drawing/2014/main" id="{AD35AEBD-B15D-4CB7-853A-786D03B4AF6D}"/>
              </a:ext>
            </a:extLst>
          </xdr:cNvPr>
          <xdr:cNvSpPr/>
        </xdr:nvSpPr>
        <xdr:spPr>
          <a:xfrm flipH="1">
            <a:off x="9382357" y="15774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1056173</xdr:colOff>
      <xdr:row>3</xdr:row>
      <xdr:rowOff>13980</xdr:rowOff>
    </xdr:to>
    <xdr:grpSp>
      <xdr:nvGrpSpPr>
        <xdr:cNvPr id="16" name="Grupo 15">
          <a:hlinkClick xmlns:r="http://schemas.openxmlformats.org/officeDocument/2006/relationships" r:id="rId1"/>
          <a:extLst>
            <a:ext uri="{FF2B5EF4-FFF2-40B4-BE49-F238E27FC236}">
              <a16:creationId xmlns="" xmlns:a16="http://schemas.microsoft.com/office/drawing/2014/main" id="{BD4D3CFE-B2A9-4665-8733-79611772802D}"/>
            </a:ext>
          </a:extLst>
        </xdr:cNvPr>
        <xdr:cNvGrpSpPr/>
      </xdr:nvGrpSpPr>
      <xdr:grpSpPr>
        <a:xfrm>
          <a:off x="180975" y="0"/>
          <a:ext cx="6256823" cy="614055"/>
          <a:chOff x="180975" y="0"/>
          <a:chExt cx="6256823" cy="614055"/>
        </a:xfrm>
      </xdr:grpSpPr>
      <xdr:pic>
        <xdr:nvPicPr>
          <xdr:cNvPr id="17" name="Imagen 9">
            <a:extLst>
              <a:ext uri="{FF2B5EF4-FFF2-40B4-BE49-F238E27FC236}">
                <a16:creationId xmlns="" xmlns:a16="http://schemas.microsoft.com/office/drawing/2014/main" id="{E8F60B45-3F9B-444F-A70C-56B03C1421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18" name="Flecha: a la derecha con bandas 10">
            <a:extLst>
              <a:ext uri="{FF2B5EF4-FFF2-40B4-BE49-F238E27FC236}">
                <a16:creationId xmlns="" xmlns:a16="http://schemas.microsoft.com/office/drawing/2014/main" id="{786797CE-9537-4082-8EEA-F0F55253D07C}"/>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6.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1056173</xdr:colOff>
      <xdr:row>3</xdr:row>
      <xdr:rowOff>13980</xdr:rowOff>
    </xdr:to>
    <xdr:grpSp>
      <xdr:nvGrpSpPr>
        <xdr:cNvPr id="2" name="Grupo 1">
          <a:hlinkClick xmlns:r="http://schemas.openxmlformats.org/officeDocument/2006/relationships" r:id="rId1"/>
          <a:extLst>
            <a:ext uri="{FF2B5EF4-FFF2-40B4-BE49-F238E27FC236}">
              <a16:creationId xmlns="" xmlns:a16="http://schemas.microsoft.com/office/drawing/2014/main" id="{C7F1EB77-7344-4E38-890A-A39E69E0D663}"/>
            </a:ext>
          </a:extLst>
        </xdr:cNvPr>
        <xdr:cNvGrpSpPr/>
      </xdr:nvGrpSpPr>
      <xdr:grpSpPr>
        <a:xfrm>
          <a:off x="180975" y="0"/>
          <a:ext cx="6256823" cy="614055"/>
          <a:chOff x="180975" y="0"/>
          <a:chExt cx="6256823" cy="614055"/>
        </a:xfrm>
      </xdr:grpSpPr>
      <xdr:pic>
        <xdr:nvPicPr>
          <xdr:cNvPr id="3" name="Imagen 9">
            <a:extLst>
              <a:ext uri="{FF2B5EF4-FFF2-40B4-BE49-F238E27FC236}">
                <a16:creationId xmlns="" xmlns:a16="http://schemas.microsoft.com/office/drawing/2014/main" id="{6AA1B5BC-27F0-4992-AB53-642FFC21AA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4" name="Flecha: a la derecha con bandas 10">
            <a:extLst>
              <a:ext uri="{FF2B5EF4-FFF2-40B4-BE49-F238E27FC236}">
                <a16:creationId xmlns="" xmlns:a16="http://schemas.microsoft.com/office/drawing/2014/main" id="{1D263FC2-E03E-4AA0-B4D4-54AAEF0D864F}"/>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999023</xdr:colOff>
      <xdr:row>3</xdr:row>
      <xdr:rowOff>4455</xdr:rowOff>
    </xdr:to>
    <xdr:grpSp>
      <xdr:nvGrpSpPr>
        <xdr:cNvPr id="16" name="Grupo 15">
          <a:hlinkClick xmlns:r="http://schemas.openxmlformats.org/officeDocument/2006/relationships" r:id="rId1"/>
          <a:extLst>
            <a:ext uri="{FF2B5EF4-FFF2-40B4-BE49-F238E27FC236}">
              <a16:creationId xmlns="" xmlns:a16="http://schemas.microsoft.com/office/drawing/2014/main" id="{3DB2D95E-20E4-412B-AB5C-E0B93586B80D}"/>
            </a:ext>
          </a:extLst>
        </xdr:cNvPr>
        <xdr:cNvGrpSpPr/>
      </xdr:nvGrpSpPr>
      <xdr:grpSpPr>
        <a:xfrm>
          <a:off x="180975" y="0"/>
          <a:ext cx="6256823" cy="614055"/>
          <a:chOff x="180975" y="0"/>
          <a:chExt cx="6256823" cy="614055"/>
        </a:xfrm>
      </xdr:grpSpPr>
      <xdr:pic>
        <xdr:nvPicPr>
          <xdr:cNvPr id="17" name="Imagen 9">
            <a:extLst>
              <a:ext uri="{FF2B5EF4-FFF2-40B4-BE49-F238E27FC236}">
                <a16:creationId xmlns="" xmlns:a16="http://schemas.microsoft.com/office/drawing/2014/main" id="{1B75B6B7-CEF2-4EB4-A7D5-AA8123D2A7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18" name="Flecha: a la derecha con bandas 10">
            <a:extLst>
              <a:ext uri="{FF2B5EF4-FFF2-40B4-BE49-F238E27FC236}">
                <a16:creationId xmlns="" xmlns:a16="http://schemas.microsoft.com/office/drawing/2014/main" id="{EE5F8B69-D9A8-4BA7-9810-3859C3CFB6FA}"/>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1018073</xdr:colOff>
      <xdr:row>3</xdr:row>
      <xdr:rowOff>4455</xdr:rowOff>
    </xdr:to>
    <xdr:grpSp>
      <xdr:nvGrpSpPr>
        <xdr:cNvPr id="10" name="Grupo 9">
          <a:hlinkClick xmlns:r="http://schemas.openxmlformats.org/officeDocument/2006/relationships" r:id="rId1"/>
          <a:extLst>
            <a:ext uri="{FF2B5EF4-FFF2-40B4-BE49-F238E27FC236}">
              <a16:creationId xmlns="" xmlns:a16="http://schemas.microsoft.com/office/drawing/2014/main" id="{38C1E60C-C417-4682-A9F0-2AB2ACAED0E4}"/>
            </a:ext>
          </a:extLst>
        </xdr:cNvPr>
        <xdr:cNvGrpSpPr/>
      </xdr:nvGrpSpPr>
      <xdr:grpSpPr>
        <a:xfrm>
          <a:off x="180975" y="0"/>
          <a:ext cx="6256823" cy="614055"/>
          <a:chOff x="180975" y="0"/>
          <a:chExt cx="6256823" cy="614055"/>
        </a:xfrm>
      </xdr:grpSpPr>
      <xdr:pic>
        <xdr:nvPicPr>
          <xdr:cNvPr id="11" name="Imagen 9">
            <a:extLst>
              <a:ext uri="{FF2B5EF4-FFF2-40B4-BE49-F238E27FC236}">
                <a16:creationId xmlns="" xmlns:a16="http://schemas.microsoft.com/office/drawing/2014/main" id="{C1B1395F-534E-480D-BC9D-82F5A4E413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12" name="Flecha: a la derecha con bandas 10">
            <a:extLst>
              <a:ext uri="{FF2B5EF4-FFF2-40B4-BE49-F238E27FC236}">
                <a16:creationId xmlns="" xmlns:a16="http://schemas.microsoft.com/office/drawing/2014/main" id="{A3EFA093-D8D3-42D7-B21E-7C1B13223808}"/>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9.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960923</xdr:colOff>
      <xdr:row>4</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6C237202-1DC8-45FE-B39F-A4614B9BBA34}"/>
            </a:ext>
          </a:extLst>
        </xdr:cNvPr>
        <xdr:cNvGrpSpPr/>
      </xdr:nvGrpSpPr>
      <xdr:grpSpPr>
        <a:xfrm>
          <a:off x="180975" y="209550"/>
          <a:ext cx="6256823" cy="623580"/>
          <a:chOff x="180975" y="0"/>
          <a:chExt cx="6256823" cy="614055"/>
        </a:xfrm>
      </xdr:grpSpPr>
      <xdr:pic>
        <xdr:nvPicPr>
          <xdr:cNvPr id="11" name="Imagen 9">
            <a:extLst>
              <a:ext uri="{FF2B5EF4-FFF2-40B4-BE49-F238E27FC236}">
                <a16:creationId xmlns="" xmlns:a16="http://schemas.microsoft.com/office/drawing/2014/main" id="{C7A80D8A-B9A5-4D9C-94B0-3E1F333FA6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14055"/>
          </a:xfrm>
          <a:prstGeom prst="rect">
            <a:avLst/>
          </a:prstGeom>
        </xdr:spPr>
      </xdr:pic>
      <xdr:sp macro="" textlink="">
        <xdr:nvSpPr>
          <xdr:cNvPr id="12" name="Flecha: a la derecha con bandas 10">
            <a:extLst>
              <a:ext uri="{FF2B5EF4-FFF2-40B4-BE49-F238E27FC236}">
                <a16:creationId xmlns="" xmlns:a16="http://schemas.microsoft.com/office/drawing/2014/main" id="{A037E1D8-598D-4CAE-87B5-E24620D629B5}"/>
              </a:ext>
            </a:extLst>
          </xdr:cNvPr>
          <xdr:cNvSpPr/>
        </xdr:nvSpPr>
        <xdr:spPr>
          <a:xfrm flipH="1">
            <a:off x="5924782" y="176798"/>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2447925</xdr:colOff>
      <xdr:row>3</xdr:row>
      <xdr:rowOff>34711</xdr:rowOff>
    </xdr:to>
    <xdr:pic>
      <xdr:nvPicPr>
        <xdr:cNvPr id="8" name="Imagen 7">
          <a:hlinkClick xmlns:r="http://schemas.openxmlformats.org/officeDocument/2006/relationships" r:id="rId1"/>
          <a:extLst>
            <a:ext uri="{FF2B5EF4-FFF2-40B4-BE49-F238E27FC236}">
              <a16:creationId xmlns="" xmlns:a16="http://schemas.microsoft.com/office/drawing/2014/main" id="{00000000-0008-0000-0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clientData/>
  </xdr:twoCellAnchor>
  <xdr:twoCellAnchor editAs="oneCell">
    <xdr:from>
      <xdr:col>8</xdr:col>
      <xdr:colOff>590550</xdr:colOff>
      <xdr:row>0</xdr:row>
      <xdr:rowOff>171450</xdr:rowOff>
    </xdr:from>
    <xdr:to>
      <xdr:col>8</xdr:col>
      <xdr:colOff>1104900</xdr:colOff>
      <xdr:row>2</xdr:row>
      <xdr:rowOff>76200</xdr:rowOff>
    </xdr:to>
    <xdr:sp macro="" textlink="">
      <xdr:nvSpPr>
        <xdr:cNvPr id="10" name="Flecha: a la derecha con bandas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flipH="1">
          <a:off x="107823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0.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 name="Graphic 27" descr="Open Book">
          <a:extLst>
            <a:ext uri="{FF2B5EF4-FFF2-40B4-BE49-F238E27FC236}">
              <a16:creationId xmlns="" xmlns:a16="http://schemas.microsoft.com/office/drawing/2014/main" id="{00000000-0008-0000-A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0</xdr:colOff>
      <xdr:row>0</xdr:row>
      <xdr:rowOff>0</xdr:rowOff>
    </xdr:from>
    <xdr:to>
      <xdr:col>7</xdr:col>
      <xdr:colOff>846623</xdr:colOff>
      <xdr:row>3</xdr:row>
      <xdr:rowOff>33030</xdr:rowOff>
    </xdr:to>
    <xdr:grpSp>
      <xdr:nvGrpSpPr>
        <xdr:cNvPr id="9" name="Grupo 8">
          <a:hlinkClick xmlns:r="http://schemas.openxmlformats.org/officeDocument/2006/relationships" r:id="rId3"/>
          <a:extLst>
            <a:ext uri="{FF2B5EF4-FFF2-40B4-BE49-F238E27FC236}">
              <a16:creationId xmlns="" xmlns:a16="http://schemas.microsoft.com/office/drawing/2014/main" id="{0CE34865-0541-4D68-BCAE-ABB486327455}"/>
            </a:ext>
          </a:extLst>
        </xdr:cNvPr>
        <xdr:cNvGrpSpPr/>
      </xdr:nvGrpSpPr>
      <xdr:grpSpPr>
        <a:xfrm>
          <a:off x="238125" y="0"/>
          <a:ext cx="6847373" cy="623580"/>
          <a:chOff x="238125" y="0"/>
          <a:chExt cx="6847373" cy="623580"/>
        </a:xfrm>
      </xdr:grpSpPr>
      <xdr:pic>
        <xdr:nvPicPr>
          <xdr:cNvPr id="10" name="Imagen 9">
            <a:extLst>
              <a:ext uri="{FF2B5EF4-FFF2-40B4-BE49-F238E27FC236}">
                <a16:creationId xmlns="" xmlns:a16="http://schemas.microsoft.com/office/drawing/2014/main" id="{1FBEC868-1E62-48CB-9F83-2CB4D40868B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1" name="Flecha: a la derecha con bandas 10">
            <a:extLst>
              <a:ext uri="{FF2B5EF4-FFF2-40B4-BE49-F238E27FC236}">
                <a16:creationId xmlns="" xmlns:a16="http://schemas.microsoft.com/office/drawing/2014/main" id="{C3E02C3D-4363-47B3-9918-6B61C49D3E87}"/>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142874</xdr:colOff>
      <xdr:row>5</xdr:row>
      <xdr:rowOff>142874</xdr:rowOff>
    </xdr:from>
    <xdr:to>
      <xdr:col>7</xdr:col>
      <xdr:colOff>857249</xdr:colOff>
      <xdr:row>26</xdr:row>
      <xdr:rowOff>104774</xdr:rowOff>
    </xdr:to>
    <xdr:graphicFrame macro="">
      <xdr:nvGraphicFramePr>
        <xdr:cNvPr id="13" name="Gráfico 12">
          <a:extLst>
            <a:ext uri="{FF2B5EF4-FFF2-40B4-BE49-F238E27FC236}">
              <a16:creationId xmlns="" xmlns:a16="http://schemas.microsoft.com/office/drawing/2014/main" id="{F12B9813-3673-4D71-9387-2E844BD9D5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1066800</xdr:colOff>
      <xdr:row>3</xdr:row>
      <xdr:rowOff>23505</xdr:rowOff>
    </xdr:to>
    <xdr:grpSp>
      <xdr:nvGrpSpPr>
        <xdr:cNvPr id="10" name="Grupo 9">
          <a:hlinkClick xmlns:r="http://schemas.openxmlformats.org/officeDocument/2006/relationships" r:id="rId1"/>
          <a:extLst>
            <a:ext uri="{FF2B5EF4-FFF2-40B4-BE49-F238E27FC236}">
              <a16:creationId xmlns="" xmlns:a16="http://schemas.microsoft.com/office/drawing/2014/main" id="{1D28A288-F50D-4C41-9CEE-C6ABC68C2FE5}"/>
            </a:ext>
          </a:extLst>
        </xdr:cNvPr>
        <xdr:cNvGrpSpPr/>
      </xdr:nvGrpSpPr>
      <xdr:grpSpPr>
        <a:xfrm>
          <a:off x="180975" y="0"/>
          <a:ext cx="6838950" cy="633105"/>
          <a:chOff x="238125" y="0"/>
          <a:chExt cx="6847373" cy="623580"/>
        </a:xfrm>
      </xdr:grpSpPr>
      <xdr:pic>
        <xdr:nvPicPr>
          <xdr:cNvPr id="11" name="Imagen 10">
            <a:extLst>
              <a:ext uri="{FF2B5EF4-FFF2-40B4-BE49-F238E27FC236}">
                <a16:creationId xmlns="" xmlns:a16="http://schemas.microsoft.com/office/drawing/2014/main" id="{01DCE2A4-3EB8-4C8E-BB85-20C0BA3D13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2" name="Flecha: a la derecha con bandas 11">
            <a:extLst>
              <a:ext uri="{FF2B5EF4-FFF2-40B4-BE49-F238E27FC236}">
                <a16:creationId xmlns="" xmlns:a16="http://schemas.microsoft.com/office/drawing/2014/main" id="{5AF24FCB-7D6D-4552-83B3-13E33B3C8731}"/>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1143000</xdr:colOff>
      <xdr:row>3</xdr:row>
      <xdr:rowOff>23505</xdr:rowOff>
    </xdr:to>
    <xdr:grpSp>
      <xdr:nvGrpSpPr>
        <xdr:cNvPr id="5" name="Grupo 4">
          <a:hlinkClick xmlns:r="http://schemas.openxmlformats.org/officeDocument/2006/relationships" r:id="rId1"/>
          <a:extLst>
            <a:ext uri="{FF2B5EF4-FFF2-40B4-BE49-F238E27FC236}">
              <a16:creationId xmlns="" xmlns:a16="http://schemas.microsoft.com/office/drawing/2014/main" id="{0DA0D537-1052-4FC2-A359-1F090A266948}"/>
            </a:ext>
          </a:extLst>
        </xdr:cNvPr>
        <xdr:cNvGrpSpPr/>
      </xdr:nvGrpSpPr>
      <xdr:grpSpPr>
        <a:xfrm>
          <a:off x="180975" y="0"/>
          <a:ext cx="9429750" cy="633105"/>
          <a:chOff x="180975" y="0"/>
          <a:chExt cx="9429750" cy="633105"/>
        </a:xfrm>
      </xdr:grpSpPr>
      <xdr:pic>
        <xdr:nvPicPr>
          <xdr:cNvPr id="3" name="Imagen 2">
            <a:extLst>
              <a:ext uri="{FF2B5EF4-FFF2-40B4-BE49-F238E27FC236}">
                <a16:creationId xmlns="" xmlns:a16="http://schemas.microsoft.com/office/drawing/2014/main" id="{5B477585-D61E-4156-8290-6C664D2BAF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38573" cy="633105"/>
          </a:xfrm>
          <a:prstGeom prst="rect">
            <a:avLst/>
          </a:prstGeom>
        </xdr:spPr>
      </xdr:pic>
      <xdr:sp macro="" textlink="">
        <xdr:nvSpPr>
          <xdr:cNvPr id="4" name="Flecha: a la derecha con bandas 3">
            <a:extLst>
              <a:ext uri="{FF2B5EF4-FFF2-40B4-BE49-F238E27FC236}">
                <a16:creationId xmlns="" xmlns:a16="http://schemas.microsoft.com/office/drawing/2014/main" id="{3CBB44FA-9763-4C3B-8726-4552FF4B6A5F}"/>
              </a:ext>
            </a:extLst>
          </xdr:cNvPr>
          <xdr:cNvSpPr/>
        </xdr:nvSpPr>
        <xdr:spPr>
          <a:xfrm flipH="1">
            <a:off x="9098340" y="172463"/>
            <a:ext cx="512385" cy="289335"/>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3.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 name="Graphic 27" descr="Open Book">
          <a:extLst>
            <a:ext uri="{FF2B5EF4-FFF2-40B4-BE49-F238E27FC236}">
              <a16:creationId xmlns="" xmlns:a16="http://schemas.microsoft.com/office/drawing/2014/main" id="{00000000-0008-0000-A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228599</xdr:colOff>
      <xdr:row>5</xdr:row>
      <xdr:rowOff>190499</xdr:rowOff>
    </xdr:from>
    <xdr:to>
      <xdr:col>7</xdr:col>
      <xdr:colOff>762000</xdr:colOff>
      <xdr:row>25</xdr:row>
      <xdr:rowOff>238124</xdr:rowOff>
    </xdr:to>
    <xdr:graphicFrame macro="">
      <xdr:nvGraphicFramePr>
        <xdr:cNvPr id="10" name="Gráfico 9">
          <a:extLst>
            <a:ext uri="{FF2B5EF4-FFF2-40B4-BE49-F238E27FC236}">
              <a16:creationId xmlns="" xmlns:a16="http://schemas.microsoft.com/office/drawing/2014/main" id="{00000000-0008-0000-A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7</xdr:col>
      <xdr:colOff>846623</xdr:colOff>
      <xdr:row>3</xdr:row>
      <xdr:rowOff>33030</xdr:rowOff>
    </xdr:to>
    <xdr:grpSp>
      <xdr:nvGrpSpPr>
        <xdr:cNvPr id="11" name="Grupo 10">
          <a:hlinkClick xmlns:r="http://schemas.openxmlformats.org/officeDocument/2006/relationships" r:id="rId4"/>
          <a:extLst>
            <a:ext uri="{FF2B5EF4-FFF2-40B4-BE49-F238E27FC236}">
              <a16:creationId xmlns="" xmlns:a16="http://schemas.microsoft.com/office/drawing/2014/main" id="{D1ACCC11-102A-41B3-915A-5F382B9FDA61}"/>
            </a:ext>
          </a:extLst>
        </xdr:cNvPr>
        <xdr:cNvGrpSpPr/>
      </xdr:nvGrpSpPr>
      <xdr:grpSpPr>
        <a:xfrm>
          <a:off x="238125" y="0"/>
          <a:ext cx="6847373" cy="623580"/>
          <a:chOff x="238125" y="0"/>
          <a:chExt cx="6847373" cy="623580"/>
        </a:xfrm>
      </xdr:grpSpPr>
      <xdr:pic>
        <xdr:nvPicPr>
          <xdr:cNvPr id="12" name="Imagen 11">
            <a:extLst>
              <a:ext uri="{FF2B5EF4-FFF2-40B4-BE49-F238E27FC236}">
                <a16:creationId xmlns="" xmlns:a16="http://schemas.microsoft.com/office/drawing/2014/main" id="{C46FFF44-295A-4918-A757-A5258BBD3B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3" name="Flecha: a la derecha con bandas 12">
            <a:extLst>
              <a:ext uri="{FF2B5EF4-FFF2-40B4-BE49-F238E27FC236}">
                <a16:creationId xmlns="" xmlns:a16="http://schemas.microsoft.com/office/drawing/2014/main" id="{7AB12914-2B6F-4058-A423-2289011EC97B}"/>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627548</xdr:colOff>
      <xdr:row>3</xdr:row>
      <xdr:rowOff>13980</xdr:rowOff>
    </xdr:to>
    <xdr:grpSp>
      <xdr:nvGrpSpPr>
        <xdr:cNvPr id="13" name="Grupo 12">
          <a:hlinkClick xmlns:r="http://schemas.openxmlformats.org/officeDocument/2006/relationships" r:id="rId1"/>
          <a:extLst>
            <a:ext uri="{FF2B5EF4-FFF2-40B4-BE49-F238E27FC236}">
              <a16:creationId xmlns="" xmlns:a16="http://schemas.microsoft.com/office/drawing/2014/main" id="{351A889E-FE79-46F0-B385-4E0DCD739880}"/>
            </a:ext>
          </a:extLst>
        </xdr:cNvPr>
        <xdr:cNvGrpSpPr/>
      </xdr:nvGrpSpPr>
      <xdr:grpSpPr>
        <a:xfrm>
          <a:off x="180975" y="0"/>
          <a:ext cx="7914173" cy="623580"/>
          <a:chOff x="238125" y="0"/>
          <a:chExt cx="6847373" cy="623580"/>
        </a:xfrm>
      </xdr:grpSpPr>
      <xdr:pic>
        <xdr:nvPicPr>
          <xdr:cNvPr id="14" name="Imagen 13">
            <a:extLst>
              <a:ext uri="{FF2B5EF4-FFF2-40B4-BE49-F238E27FC236}">
                <a16:creationId xmlns="" xmlns:a16="http://schemas.microsoft.com/office/drawing/2014/main" id="{0AE230C7-65AB-46AA-9808-44FECB1724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5" name="Flecha: a la derecha con bandas 14">
            <a:extLst>
              <a:ext uri="{FF2B5EF4-FFF2-40B4-BE49-F238E27FC236}">
                <a16:creationId xmlns="" xmlns:a16="http://schemas.microsoft.com/office/drawing/2014/main" id="{A22E2E75-9FA4-47EE-A7C7-356905B7797B}"/>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5.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 name="Graphic 27" descr="Open Book">
          <a:extLst>
            <a:ext uri="{FF2B5EF4-FFF2-40B4-BE49-F238E27FC236}">
              <a16:creationId xmlns="" xmlns:a16="http://schemas.microsoft.com/office/drawing/2014/main" id="{00000000-0008-0000-A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266699</xdr:colOff>
      <xdr:row>5</xdr:row>
      <xdr:rowOff>200024</xdr:rowOff>
    </xdr:from>
    <xdr:to>
      <xdr:col>7</xdr:col>
      <xdr:colOff>733424</xdr:colOff>
      <xdr:row>26</xdr:row>
      <xdr:rowOff>0</xdr:rowOff>
    </xdr:to>
    <xdr:graphicFrame macro="">
      <xdr:nvGraphicFramePr>
        <xdr:cNvPr id="9" name="Gráfico 8">
          <a:extLst>
            <a:ext uri="{FF2B5EF4-FFF2-40B4-BE49-F238E27FC236}">
              <a16:creationId xmlns="" xmlns:a16="http://schemas.microsoft.com/office/drawing/2014/main" id="{00000000-0008-0000-A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7</xdr:col>
      <xdr:colOff>846623</xdr:colOff>
      <xdr:row>3</xdr:row>
      <xdr:rowOff>33030</xdr:rowOff>
    </xdr:to>
    <xdr:grpSp>
      <xdr:nvGrpSpPr>
        <xdr:cNvPr id="10" name="Grupo 9">
          <a:hlinkClick xmlns:r="http://schemas.openxmlformats.org/officeDocument/2006/relationships" r:id="rId4"/>
          <a:extLst>
            <a:ext uri="{FF2B5EF4-FFF2-40B4-BE49-F238E27FC236}">
              <a16:creationId xmlns="" xmlns:a16="http://schemas.microsoft.com/office/drawing/2014/main" id="{66490146-0EB7-4EDC-99DD-A8306A8A84AD}"/>
            </a:ext>
          </a:extLst>
        </xdr:cNvPr>
        <xdr:cNvGrpSpPr/>
      </xdr:nvGrpSpPr>
      <xdr:grpSpPr>
        <a:xfrm>
          <a:off x="238125" y="0"/>
          <a:ext cx="6847373" cy="623580"/>
          <a:chOff x="238125" y="0"/>
          <a:chExt cx="6847373" cy="623580"/>
        </a:xfrm>
      </xdr:grpSpPr>
      <xdr:pic>
        <xdr:nvPicPr>
          <xdr:cNvPr id="11" name="Imagen 10">
            <a:extLst>
              <a:ext uri="{FF2B5EF4-FFF2-40B4-BE49-F238E27FC236}">
                <a16:creationId xmlns="" xmlns:a16="http://schemas.microsoft.com/office/drawing/2014/main" id="{9E7E486A-9CDA-4AC5-A94B-F22C3E4A403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2" name="Flecha: a la derecha con bandas 11">
            <a:extLst>
              <a:ext uri="{FF2B5EF4-FFF2-40B4-BE49-F238E27FC236}">
                <a16:creationId xmlns="" xmlns:a16="http://schemas.microsoft.com/office/drawing/2014/main" id="{FF1E2B82-0699-485A-98FC-D55DE3E55C50}"/>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741848</xdr:colOff>
      <xdr:row>3</xdr:row>
      <xdr:rowOff>4455</xdr:rowOff>
    </xdr:to>
    <xdr:grpSp>
      <xdr:nvGrpSpPr>
        <xdr:cNvPr id="2" name="Grupo 1">
          <a:hlinkClick xmlns:r="http://schemas.openxmlformats.org/officeDocument/2006/relationships" r:id="rId1"/>
          <a:extLst>
            <a:ext uri="{FF2B5EF4-FFF2-40B4-BE49-F238E27FC236}">
              <a16:creationId xmlns="" xmlns:a16="http://schemas.microsoft.com/office/drawing/2014/main" id="{F8E4D0BC-5C7D-40F3-9794-BBF9B6A3DE81}"/>
            </a:ext>
          </a:extLst>
        </xdr:cNvPr>
        <xdr:cNvGrpSpPr/>
      </xdr:nvGrpSpPr>
      <xdr:grpSpPr>
        <a:xfrm>
          <a:off x="180975" y="0"/>
          <a:ext cx="4085123" cy="614055"/>
          <a:chOff x="180975" y="0"/>
          <a:chExt cx="4085123" cy="614055"/>
        </a:xfrm>
      </xdr:grpSpPr>
      <xdr:pic>
        <xdr:nvPicPr>
          <xdr:cNvPr id="8" name="Imagen 9">
            <a:extLst>
              <a:ext uri="{FF2B5EF4-FFF2-40B4-BE49-F238E27FC236}">
                <a16:creationId xmlns="" xmlns:a16="http://schemas.microsoft.com/office/drawing/2014/main" id="{9426CFD4-CFD5-4D11-B9A5-FEFB9BE1B4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09825" cy="614055"/>
          </a:xfrm>
          <a:prstGeom prst="rect">
            <a:avLst/>
          </a:prstGeom>
        </xdr:spPr>
      </xdr:pic>
      <xdr:sp macro="" textlink="">
        <xdr:nvSpPr>
          <xdr:cNvPr id="9" name="Flecha: a la derecha con bandas 10">
            <a:extLst>
              <a:ext uri="{FF2B5EF4-FFF2-40B4-BE49-F238E27FC236}">
                <a16:creationId xmlns="" xmlns:a16="http://schemas.microsoft.com/office/drawing/2014/main" id="{66462DF7-618B-4C0C-9B1E-075B8CD49217}"/>
              </a:ext>
            </a:extLst>
          </xdr:cNvPr>
          <xdr:cNvSpPr/>
        </xdr:nvSpPr>
        <xdr:spPr>
          <a:xfrm flipH="1">
            <a:off x="3753082" y="167273"/>
            <a:ext cx="513016"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180974</xdr:colOff>
      <xdr:row>0</xdr:row>
      <xdr:rowOff>0</xdr:rowOff>
    </xdr:from>
    <xdr:to>
      <xdr:col>4</xdr:col>
      <xdr:colOff>1247775</xdr:colOff>
      <xdr:row>3</xdr:row>
      <xdr:rowOff>13980</xdr:rowOff>
    </xdr:to>
    <xdr:grpSp>
      <xdr:nvGrpSpPr>
        <xdr:cNvPr id="7" name="Grupo 6">
          <a:hlinkClick xmlns:r="http://schemas.openxmlformats.org/officeDocument/2006/relationships" r:id="rId1"/>
          <a:extLst>
            <a:ext uri="{FF2B5EF4-FFF2-40B4-BE49-F238E27FC236}">
              <a16:creationId xmlns="" xmlns:a16="http://schemas.microsoft.com/office/drawing/2014/main" id="{BB0F7F0E-A1FF-4B2B-93AE-C99598E74A02}"/>
            </a:ext>
          </a:extLst>
        </xdr:cNvPr>
        <xdr:cNvGrpSpPr/>
      </xdr:nvGrpSpPr>
      <xdr:grpSpPr>
        <a:xfrm>
          <a:off x="180974" y="0"/>
          <a:ext cx="6219826" cy="623580"/>
          <a:chOff x="238125" y="0"/>
          <a:chExt cx="6847373" cy="623580"/>
        </a:xfrm>
      </xdr:grpSpPr>
      <xdr:pic>
        <xdr:nvPicPr>
          <xdr:cNvPr id="8" name="Imagen 7">
            <a:extLst>
              <a:ext uri="{FF2B5EF4-FFF2-40B4-BE49-F238E27FC236}">
                <a16:creationId xmlns="" xmlns:a16="http://schemas.microsoft.com/office/drawing/2014/main" id="{D8F83554-CA71-4638-A361-5A96D88388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9" name="Flecha: a la derecha con bandas 8">
            <a:extLst>
              <a:ext uri="{FF2B5EF4-FFF2-40B4-BE49-F238E27FC236}">
                <a16:creationId xmlns="" xmlns:a16="http://schemas.microsoft.com/office/drawing/2014/main" id="{1450B4D5-6B5E-49E2-A88C-2FE337088B62}"/>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941873</xdr:colOff>
      <xdr:row>3</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6D4588AE-609D-4E42-AF26-2FEAA7C3116D}"/>
            </a:ext>
          </a:extLst>
        </xdr:cNvPr>
        <xdr:cNvGrpSpPr/>
      </xdr:nvGrpSpPr>
      <xdr:grpSpPr>
        <a:xfrm>
          <a:off x="180975" y="0"/>
          <a:ext cx="6847373" cy="623580"/>
          <a:chOff x="238125" y="0"/>
          <a:chExt cx="6847373" cy="623580"/>
        </a:xfrm>
      </xdr:grpSpPr>
      <xdr:pic>
        <xdr:nvPicPr>
          <xdr:cNvPr id="11" name="Imagen 10">
            <a:extLst>
              <a:ext uri="{FF2B5EF4-FFF2-40B4-BE49-F238E27FC236}">
                <a16:creationId xmlns="" xmlns:a16="http://schemas.microsoft.com/office/drawing/2014/main" id="{BEC2BD0B-1406-4C3E-8A81-407B175EB3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2" name="Flecha: a la derecha con bandas 11">
            <a:extLst>
              <a:ext uri="{FF2B5EF4-FFF2-40B4-BE49-F238E27FC236}">
                <a16:creationId xmlns="" xmlns:a16="http://schemas.microsoft.com/office/drawing/2014/main" id="{3F2FDD74-F3D0-4350-8C98-262CC18E5DD4}"/>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9.xml><?xml version="1.0" encoding="utf-8"?>
<xdr:wsDr xmlns:xdr="http://schemas.openxmlformats.org/drawingml/2006/spreadsheetDrawing" xmlns:a="http://schemas.openxmlformats.org/drawingml/2006/main">
  <xdr:twoCellAnchor>
    <xdr:from>
      <xdr:col>1</xdr:col>
      <xdr:colOff>0</xdr:colOff>
      <xdr:row>0</xdr:row>
      <xdr:rowOff>0</xdr:rowOff>
    </xdr:from>
    <xdr:to>
      <xdr:col>29</xdr:col>
      <xdr:colOff>238124</xdr:colOff>
      <xdr:row>3</xdr:row>
      <xdr:rowOff>13980</xdr:rowOff>
    </xdr:to>
    <xdr:grpSp>
      <xdr:nvGrpSpPr>
        <xdr:cNvPr id="5" name="Grupo 4">
          <a:hlinkClick xmlns:r="http://schemas.openxmlformats.org/officeDocument/2006/relationships" r:id="rId1"/>
          <a:extLst>
            <a:ext uri="{FF2B5EF4-FFF2-40B4-BE49-F238E27FC236}">
              <a16:creationId xmlns="" xmlns:a16="http://schemas.microsoft.com/office/drawing/2014/main" id="{48B80F6A-3EB8-497C-80E9-CF69CC2C43C0}"/>
            </a:ext>
          </a:extLst>
        </xdr:cNvPr>
        <xdr:cNvGrpSpPr/>
      </xdr:nvGrpSpPr>
      <xdr:grpSpPr>
        <a:xfrm>
          <a:off x="180975" y="0"/>
          <a:ext cx="20316824" cy="623580"/>
          <a:chOff x="180975" y="0"/>
          <a:chExt cx="20316824" cy="614055"/>
        </a:xfrm>
      </xdr:grpSpPr>
      <xdr:pic>
        <xdr:nvPicPr>
          <xdr:cNvPr id="3" name="Imagen 2">
            <a:extLst>
              <a:ext uri="{FF2B5EF4-FFF2-40B4-BE49-F238E27FC236}">
                <a16:creationId xmlns="" xmlns:a16="http://schemas.microsoft.com/office/drawing/2014/main" id="{C66B9908-DCB0-42A1-B377-AD00989CEE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724150" cy="614055"/>
          </a:xfrm>
          <a:prstGeom prst="rect">
            <a:avLst/>
          </a:prstGeom>
        </xdr:spPr>
      </xdr:pic>
      <xdr:sp macro="" textlink="">
        <xdr:nvSpPr>
          <xdr:cNvPr id="4" name="Flecha: a la derecha con bandas 3">
            <a:extLst>
              <a:ext uri="{FF2B5EF4-FFF2-40B4-BE49-F238E27FC236}">
                <a16:creationId xmlns="" xmlns:a16="http://schemas.microsoft.com/office/drawing/2014/main" id="{DA520D95-D85E-42A1-AAA9-DA3DCE49253B}"/>
              </a:ext>
            </a:extLst>
          </xdr:cNvPr>
          <xdr:cNvSpPr/>
        </xdr:nvSpPr>
        <xdr:spPr>
          <a:xfrm flipH="1">
            <a:off x="19818128" y="167273"/>
            <a:ext cx="679671" cy="28062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1276350</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1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1351448</xdr:colOff>
      <xdr:row>3</xdr:row>
      <xdr:rowOff>13980</xdr:rowOff>
    </xdr:to>
    <xdr:grpSp>
      <xdr:nvGrpSpPr>
        <xdr:cNvPr id="10" name="Grupo 9">
          <a:hlinkClick xmlns:r="http://schemas.openxmlformats.org/officeDocument/2006/relationships" r:id="rId1"/>
          <a:extLst>
            <a:ext uri="{FF2B5EF4-FFF2-40B4-BE49-F238E27FC236}">
              <a16:creationId xmlns="" xmlns:a16="http://schemas.microsoft.com/office/drawing/2014/main" id="{7ABE8A4B-FB98-4A5B-B565-3BD4359F5D74}"/>
            </a:ext>
          </a:extLst>
        </xdr:cNvPr>
        <xdr:cNvGrpSpPr/>
      </xdr:nvGrpSpPr>
      <xdr:grpSpPr>
        <a:xfrm>
          <a:off x="180975" y="0"/>
          <a:ext cx="8809523" cy="623580"/>
          <a:chOff x="180975" y="0"/>
          <a:chExt cx="8809523" cy="623580"/>
        </a:xfrm>
      </xdr:grpSpPr>
      <xdr:pic>
        <xdr:nvPicPr>
          <xdr:cNvPr id="8" name="Imagen 7">
            <a:extLst>
              <a:ext uri="{FF2B5EF4-FFF2-40B4-BE49-F238E27FC236}">
                <a16:creationId xmlns="" xmlns:a16="http://schemas.microsoft.com/office/drawing/2014/main" id="{00BD6A7D-3924-47F7-8F89-68376BC7F8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8">
            <a:extLst>
              <a:ext uri="{FF2B5EF4-FFF2-40B4-BE49-F238E27FC236}">
                <a16:creationId xmlns="" xmlns:a16="http://schemas.microsoft.com/office/drawing/2014/main" id="{0FD288D4-2907-46F6-A898-30E3960CDB6B}"/>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1.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 xmlns:a16="http://schemas.microsoft.com/office/drawing/2014/main" id="{00000000-0008-0000-B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142875</xdr:colOff>
      <xdr:row>5</xdr:row>
      <xdr:rowOff>123824</xdr:rowOff>
    </xdr:from>
    <xdr:to>
      <xdr:col>10</xdr:col>
      <xdr:colOff>847725</xdr:colOff>
      <xdr:row>26</xdr:row>
      <xdr:rowOff>85724</xdr:rowOff>
    </xdr:to>
    <xdr:graphicFrame macro="">
      <xdr:nvGraphicFramePr>
        <xdr:cNvPr id="9" name="Gráfico 8">
          <a:extLst>
            <a:ext uri="{FF2B5EF4-FFF2-40B4-BE49-F238E27FC236}">
              <a16:creationId xmlns="" xmlns:a16="http://schemas.microsoft.com/office/drawing/2014/main" id="{00000000-0008-0000-B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8" name="Grupo 27">
          <a:hlinkClick xmlns:r="http://schemas.openxmlformats.org/officeDocument/2006/relationships" r:id="rId4"/>
          <a:extLst>
            <a:ext uri="{FF2B5EF4-FFF2-40B4-BE49-F238E27FC236}">
              <a16:creationId xmlns="" xmlns:a16="http://schemas.microsoft.com/office/drawing/2014/main" id="{104DF824-1A34-44C1-BD31-FB5A3963303A}"/>
            </a:ext>
          </a:extLst>
        </xdr:cNvPr>
        <xdr:cNvGrpSpPr/>
      </xdr:nvGrpSpPr>
      <xdr:grpSpPr>
        <a:xfrm>
          <a:off x="238125" y="0"/>
          <a:ext cx="9795080" cy="623580"/>
          <a:chOff x="238125" y="0"/>
          <a:chExt cx="9795080" cy="623580"/>
        </a:xfrm>
      </xdr:grpSpPr>
      <xdr:pic>
        <xdr:nvPicPr>
          <xdr:cNvPr id="29" name="Imagen 9">
            <a:extLst>
              <a:ext uri="{FF2B5EF4-FFF2-40B4-BE49-F238E27FC236}">
                <a16:creationId xmlns="" xmlns:a16="http://schemas.microsoft.com/office/drawing/2014/main" id="{37D8D16B-C154-4551-AD66-43035C229C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30" name="Flecha: a la derecha con bandas 10">
            <a:extLst>
              <a:ext uri="{FF2B5EF4-FFF2-40B4-BE49-F238E27FC236}">
                <a16:creationId xmlns="" xmlns:a16="http://schemas.microsoft.com/office/drawing/2014/main" id="{2F2AC35D-6DDC-4EDE-AA9B-B2CE3803BE71}"/>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1303823</xdr:colOff>
      <xdr:row>3</xdr:row>
      <xdr:rowOff>23505</xdr:rowOff>
    </xdr:to>
    <xdr:grpSp>
      <xdr:nvGrpSpPr>
        <xdr:cNvPr id="19" name="Grupo 18">
          <a:hlinkClick xmlns:r="http://schemas.openxmlformats.org/officeDocument/2006/relationships" r:id="rId1"/>
          <a:extLst>
            <a:ext uri="{FF2B5EF4-FFF2-40B4-BE49-F238E27FC236}">
              <a16:creationId xmlns="" xmlns:a16="http://schemas.microsoft.com/office/drawing/2014/main" id="{E118CAB9-084C-45B4-AD47-A607FE3013F7}"/>
            </a:ext>
          </a:extLst>
        </xdr:cNvPr>
        <xdr:cNvGrpSpPr/>
      </xdr:nvGrpSpPr>
      <xdr:grpSpPr>
        <a:xfrm>
          <a:off x="180975" y="0"/>
          <a:ext cx="8809523" cy="633105"/>
          <a:chOff x="180975" y="0"/>
          <a:chExt cx="8809523" cy="623580"/>
        </a:xfrm>
      </xdr:grpSpPr>
      <xdr:pic>
        <xdr:nvPicPr>
          <xdr:cNvPr id="20" name="Imagen 19">
            <a:extLst>
              <a:ext uri="{FF2B5EF4-FFF2-40B4-BE49-F238E27FC236}">
                <a16:creationId xmlns="" xmlns:a16="http://schemas.microsoft.com/office/drawing/2014/main" id="{A5EB4683-E875-4C8B-8030-A6D339FC7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21" name="Flecha: a la derecha con bandas 20">
            <a:extLst>
              <a:ext uri="{FF2B5EF4-FFF2-40B4-BE49-F238E27FC236}">
                <a16:creationId xmlns="" xmlns:a16="http://schemas.microsoft.com/office/drawing/2014/main" id="{DC6027C2-E719-4884-81B3-ABDC206253D0}"/>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3.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 xmlns:a16="http://schemas.microsoft.com/office/drawing/2014/main" id="{00000000-0008-0000-B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3"/>
          <a:extLst>
            <a:ext uri="{FF2B5EF4-FFF2-40B4-BE49-F238E27FC236}">
              <a16:creationId xmlns="" xmlns:a16="http://schemas.microsoft.com/office/drawing/2014/main" id="{845E603C-FAFB-412F-97F4-E74AB395CF24}"/>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 xmlns:a16="http://schemas.microsoft.com/office/drawing/2014/main" id="{F53D7FC2-D02C-4A6B-9A7C-9943048B8B0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 xmlns:a16="http://schemas.microsoft.com/office/drawing/2014/main" id="{1AD0652A-E9E3-4B09-B999-DA103C2498D3}"/>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195262</xdr:colOff>
      <xdr:row>5</xdr:row>
      <xdr:rowOff>180974</xdr:rowOff>
    </xdr:from>
    <xdr:to>
      <xdr:col>10</xdr:col>
      <xdr:colOff>771525</xdr:colOff>
      <xdr:row>25</xdr:row>
      <xdr:rowOff>200025</xdr:rowOff>
    </xdr:to>
    <xdr:graphicFrame macro="">
      <xdr:nvGraphicFramePr>
        <xdr:cNvPr id="4" name="Gráfico 3">
          <a:extLst>
            <a:ext uri="{FF2B5EF4-FFF2-40B4-BE49-F238E27FC236}">
              <a16:creationId xmlns="" xmlns:a16="http://schemas.microsoft.com/office/drawing/2014/main" id="{EB469AB1-871F-4F8C-82ED-FE46B33845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1034402</xdr:colOff>
      <xdr:row>3</xdr:row>
      <xdr:rowOff>61605</xdr:rowOff>
    </xdr:to>
    <xdr:grpSp>
      <xdr:nvGrpSpPr>
        <xdr:cNvPr id="5" name="Grupo 4">
          <a:hlinkClick xmlns:r="http://schemas.openxmlformats.org/officeDocument/2006/relationships" r:id="rId1"/>
          <a:extLst>
            <a:ext uri="{FF2B5EF4-FFF2-40B4-BE49-F238E27FC236}">
              <a16:creationId xmlns="" xmlns:a16="http://schemas.microsoft.com/office/drawing/2014/main" id="{B4785852-D1ED-42F3-B485-818E1C7C05E0}"/>
            </a:ext>
          </a:extLst>
        </xdr:cNvPr>
        <xdr:cNvGrpSpPr/>
      </xdr:nvGrpSpPr>
      <xdr:grpSpPr>
        <a:xfrm>
          <a:off x="247650" y="0"/>
          <a:ext cx="9235427" cy="642630"/>
          <a:chOff x="247650" y="0"/>
          <a:chExt cx="9235427" cy="642630"/>
        </a:xfrm>
      </xdr:grpSpPr>
      <xdr:pic>
        <xdr:nvPicPr>
          <xdr:cNvPr id="3" name="Imagen 2">
            <a:extLst>
              <a:ext uri="{FF2B5EF4-FFF2-40B4-BE49-F238E27FC236}">
                <a16:creationId xmlns="" xmlns:a16="http://schemas.microsoft.com/office/drawing/2014/main" id="{556D6BD0-DBFC-4888-A49A-87FFBE60D0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 xmlns:a16="http://schemas.microsoft.com/office/drawing/2014/main" id="{5A0FFEA9-6CD5-445F-9FE0-5589AD3746CF}"/>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6" name="Grupo 5">
          <a:hlinkClick xmlns:r="http://schemas.openxmlformats.org/officeDocument/2006/relationships" r:id="rId1"/>
          <a:extLst>
            <a:ext uri="{FF2B5EF4-FFF2-40B4-BE49-F238E27FC236}">
              <a16:creationId xmlns="" xmlns:a16="http://schemas.microsoft.com/office/drawing/2014/main" id="{591395A6-782C-4E11-A29E-4236D8EAA34F}"/>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 xmlns:a16="http://schemas.microsoft.com/office/drawing/2014/main" id="{87E5A20E-D363-41A4-9BBA-A2B9F4E7C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 xmlns:a16="http://schemas.microsoft.com/office/drawing/2014/main" id="{A1E5AF24-D25B-4533-A555-B4FA7FB28130}"/>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 xmlns:a16="http://schemas.microsoft.com/office/drawing/2014/main" id="{3CD506B8-BCE3-4458-A49B-F16E336BB645}"/>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 xmlns:a16="http://schemas.microsoft.com/office/drawing/2014/main" id="{C35336FD-5B49-4E0E-B96F-6163595E9C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 xmlns:a16="http://schemas.microsoft.com/office/drawing/2014/main" id="{EE264FE3-172F-43DD-B29F-0A6400458FC8}"/>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 xmlns:a16="http://schemas.microsoft.com/office/drawing/2014/main" id="{AA0B4B10-6687-4331-8F8A-6B7299112553}"/>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 xmlns:a16="http://schemas.microsoft.com/office/drawing/2014/main" id="{AFDD0483-B6DF-4075-AC86-D10B9DC30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 xmlns:a16="http://schemas.microsoft.com/office/drawing/2014/main" id="{7A06FFE2-80C9-4E94-BC46-09D2DF62C2BD}"/>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8.xml><?xml version="1.0" encoding="utf-8"?>
<xdr:wsDr xmlns:xdr="http://schemas.openxmlformats.org/drawingml/2006/spreadsheetDrawing" xmlns:a="http://schemas.openxmlformats.org/drawingml/2006/main">
  <xdr:oneCellAnchor>
    <xdr:from>
      <xdr:col>2</xdr:col>
      <xdr:colOff>647700</xdr:colOff>
      <xdr:row>20</xdr:row>
      <xdr:rowOff>104775</xdr:rowOff>
    </xdr:from>
    <xdr:ext cx="184731" cy="264560"/>
    <xdr:sp macro="" textlink="">
      <xdr:nvSpPr>
        <xdr:cNvPr id="2" name="1 CuadroTexto">
          <a:extLst>
            <a:ext uri="{FF2B5EF4-FFF2-40B4-BE49-F238E27FC236}">
              <a16:creationId xmlns="" xmlns:a16="http://schemas.microsoft.com/office/drawing/2014/main" id="{00000000-0008-0000-B800-000002000000}"/>
            </a:ext>
          </a:extLst>
        </xdr:cNvPr>
        <xdr:cNvSpPr txBox="1"/>
      </xdr:nvSpPr>
      <xdr:spPr>
        <a:xfrm>
          <a:off x="3314700" y="503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2</xdr:col>
      <xdr:colOff>647700</xdr:colOff>
      <xdr:row>20</xdr:row>
      <xdr:rowOff>104775</xdr:rowOff>
    </xdr:from>
    <xdr:to>
      <xdr:col>2</xdr:col>
      <xdr:colOff>828675</xdr:colOff>
      <xdr:row>20</xdr:row>
      <xdr:rowOff>371475</xdr:rowOff>
    </xdr:to>
    <xdr:sp macro="" textlink="">
      <xdr:nvSpPr>
        <xdr:cNvPr id="3" name="Cuadro de texto 2">
          <a:extLst>
            <a:ext uri="{FF2B5EF4-FFF2-40B4-BE49-F238E27FC236}">
              <a16:creationId xmlns="" xmlns:a16="http://schemas.microsoft.com/office/drawing/2014/main" id="{00000000-0008-0000-B800-000003000000}"/>
            </a:ext>
          </a:extLst>
        </xdr:cNvPr>
        <xdr:cNvSpPr txBox="1"/>
      </xdr:nvSpPr>
      <xdr:spPr>
        <a:xfrm>
          <a:off x="3314700" y="50377725"/>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1</xdr:col>
      <xdr:colOff>0</xdr:colOff>
      <xdr:row>0</xdr:row>
      <xdr:rowOff>0</xdr:rowOff>
    </xdr:from>
    <xdr:to>
      <xdr:col>7</xdr:col>
      <xdr:colOff>1075223</xdr:colOff>
      <xdr:row>3</xdr:row>
      <xdr:rowOff>61605</xdr:rowOff>
    </xdr:to>
    <xdr:grpSp>
      <xdr:nvGrpSpPr>
        <xdr:cNvPr id="4" name="Grupo 3">
          <a:hlinkClick xmlns:r="http://schemas.openxmlformats.org/officeDocument/2006/relationships" r:id="rId1"/>
          <a:extLst>
            <a:ext uri="{FF2B5EF4-FFF2-40B4-BE49-F238E27FC236}">
              <a16:creationId xmlns="" xmlns:a16="http://schemas.microsoft.com/office/drawing/2014/main" id="{FC5158A6-1831-43F6-A2E8-94CD5A19BC27}"/>
            </a:ext>
          </a:extLst>
        </xdr:cNvPr>
        <xdr:cNvGrpSpPr/>
      </xdr:nvGrpSpPr>
      <xdr:grpSpPr>
        <a:xfrm>
          <a:off x="244929" y="0"/>
          <a:ext cx="16546544" cy="646712"/>
          <a:chOff x="244929" y="0"/>
          <a:chExt cx="16546544" cy="646712"/>
        </a:xfrm>
      </xdr:grpSpPr>
      <xdr:pic>
        <xdr:nvPicPr>
          <xdr:cNvPr id="5" name="Imagen 4">
            <a:extLst>
              <a:ext uri="{FF2B5EF4-FFF2-40B4-BE49-F238E27FC236}">
                <a16:creationId xmlns="" xmlns:a16="http://schemas.microsoft.com/office/drawing/2014/main" id="{5032F96F-7805-401F-A1A5-B426E7CABE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6" name="Flecha: a la derecha con bandas 5">
            <a:extLst>
              <a:ext uri="{FF2B5EF4-FFF2-40B4-BE49-F238E27FC236}">
                <a16:creationId xmlns="" xmlns:a16="http://schemas.microsoft.com/office/drawing/2014/main" id="{0D94A9F4-0235-49EF-83F8-C446B4C0F545}"/>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9.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 xmlns:a16="http://schemas.microsoft.com/office/drawing/2014/main" id="{66ECE61E-CB9D-4298-85D3-409CA94D8787}"/>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 xmlns:a16="http://schemas.microsoft.com/office/drawing/2014/main" id="{204C28B0-2DF5-4FE4-AC19-8EBCC0C54C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 xmlns:a16="http://schemas.microsoft.com/office/drawing/2014/main" id="{4574B6CF-8CEE-44D8-BAA5-BDF88A12F1BB}"/>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1285875</xdr:colOff>
      <xdr:row>3</xdr:row>
      <xdr:rowOff>34711</xdr:rowOff>
    </xdr:to>
    <xdr:grpSp>
      <xdr:nvGrpSpPr>
        <xdr:cNvPr id="2" name="Grupo 1">
          <a:hlinkClick xmlns:r="http://schemas.openxmlformats.org/officeDocument/2006/relationships" r:id="rId1"/>
          <a:extLst>
            <a:ext uri="{FF2B5EF4-FFF2-40B4-BE49-F238E27FC236}">
              <a16:creationId xmlns="" xmlns:a16="http://schemas.microsoft.com/office/drawing/2014/main" id="{CA0DD019-CAC5-4468-84BC-E1254AD51C76}"/>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 xmlns:a16="http://schemas.microsoft.com/office/drawing/2014/main" id="{F5D762B7-4D79-42BF-9229-B1A442A20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 xmlns:a16="http://schemas.microsoft.com/office/drawing/2014/main" id="{15730739-86A6-4270-95F7-7FF2D8B0F3A1}"/>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 xmlns:a16="http://schemas.microsoft.com/office/drawing/2014/main" id="{D0EE2209-0133-40F2-B94F-B19BBCA724BC}"/>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 xmlns:a16="http://schemas.microsoft.com/office/drawing/2014/main" id="{1D370A70-BAAD-4C21-8405-A49BAD22DA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 xmlns:a16="http://schemas.microsoft.com/office/drawing/2014/main" id="{37AA3F2F-DC29-42EA-914E-69ECADF2C3D9}"/>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 xmlns:a16="http://schemas.microsoft.com/office/drawing/2014/main" id="{961F3912-FE41-492F-977D-595C2FEE85D1}"/>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 xmlns:a16="http://schemas.microsoft.com/office/drawing/2014/main" id="{7A1CB189-CBF4-4796-BEEB-664D656C0B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 xmlns:a16="http://schemas.microsoft.com/office/drawing/2014/main" id="{84014EFF-0055-4F2F-A069-1AF497898BA2}"/>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2027723</xdr:colOff>
      <xdr:row>3</xdr:row>
      <xdr:rowOff>42555</xdr:rowOff>
    </xdr:to>
    <xdr:grpSp>
      <xdr:nvGrpSpPr>
        <xdr:cNvPr id="8" name="Grupo 7">
          <a:hlinkClick xmlns:r="http://schemas.openxmlformats.org/officeDocument/2006/relationships" r:id="rId1"/>
          <a:extLst>
            <a:ext uri="{FF2B5EF4-FFF2-40B4-BE49-F238E27FC236}">
              <a16:creationId xmlns="" xmlns:a16="http://schemas.microsoft.com/office/drawing/2014/main" id="{D403B7B4-E779-4F8E-AF75-50664409319B}"/>
            </a:ext>
          </a:extLst>
        </xdr:cNvPr>
        <xdr:cNvGrpSpPr/>
      </xdr:nvGrpSpPr>
      <xdr:grpSpPr>
        <a:xfrm>
          <a:off x="180975" y="0"/>
          <a:ext cx="6533048" cy="623580"/>
          <a:chOff x="238125" y="0"/>
          <a:chExt cx="6847373" cy="623580"/>
        </a:xfrm>
      </xdr:grpSpPr>
      <xdr:pic>
        <xdr:nvPicPr>
          <xdr:cNvPr id="9" name="Imagen 8">
            <a:extLst>
              <a:ext uri="{FF2B5EF4-FFF2-40B4-BE49-F238E27FC236}">
                <a16:creationId xmlns="" xmlns:a16="http://schemas.microsoft.com/office/drawing/2014/main" id="{A0F05C32-EBCB-4F67-B3CE-E4272792D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9">
            <a:extLst>
              <a:ext uri="{FF2B5EF4-FFF2-40B4-BE49-F238E27FC236}">
                <a16:creationId xmlns="" xmlns:a16="http://schemas.microsoft.com/office/drawing/2014/main" id="{D7EF692B-8971-466B-8E6B-00FD782747B5}"/>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3.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6" name="Grupo 5">
          <a:hlinkClick xmlns:r="http://schemas.openxmlformats.org/officeDocument/2006/relationships" r:id="rId1"/>
          <a:extLst>
            <a:ext uri="{FF2B5EF4-FFF2-40B4-BE49-F238E27FC236}">
              <a16:creationId xmlns="" xmlns:a16="http://schemas.microsoft.com/office/drawing/2014/main" id="{88CE3618-E7DD-41FE-9BD9-68873A0EAF51}"/>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 xmlns:a16="http://schemas.microsoft.com/office/drawing/2014/main" id="{E698D813-88C0-4DAD-A77C-6CB02A963C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A1F2FF6A-7733-4681-B809-A882A6190F4F}"/>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68612A90-A514-46ED-AF18-5EF7E6AEC9D8}"/>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 xmlns:a16="http://schemas.microsoft.com/office/drawing/2014/main" id="{2D18505A-1503-402D-A1A1-6A832BBD1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66C18E42-5A3B-4110-AE4A-12ACBDA0984C}"/>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5.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AF9D0AAB-786F-4467-B1B4-24FE39AE14E6}"/>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 xmlns:a16="http://schemas.microsoft.com/office/drawing/2014/main" id="{08EBF641-42B8-4D6C-962E-BD6EB373A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B87C280F-747D-4292-AD45-51EBEC1B32E3}"/>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6.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B2B5E4E3-5CF7-4A95-8F03-46CD18AE78F4}"/>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 xmlns:a16="http://schemas.microsoft.com/office/drawing/2014/main" id="{6DA9382F-BE41-487E-A906-C986785DE5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3C8936D2-13D7-4194-97CB-96AF0286F9B5}"/>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7.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6D0CD1F0-B115-4E14-AC3A-1F43558434A1}"/>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 xmlns:a16="http://schemas.microsoft.com/office/drawing/2014/main" id="{BC4FE756-EA7D-4E69-B038-DE462B41F3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6AD5D61A-942F-4B0D-9C4C-6E85F998F81B}"/>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85725</xdr:colOff>
      <xdr:row>9</xdr:row>
      <xdr:rowOff>104775</xdr:rowOff>
    </xdr:from>
    <xdr:to>
      <xdr:col>2</xdr:col>
      <xdr:colOff>657225</xdr:colOff>
      <xdr:row>29</xdr:row>
      <xdr:rowOff>57150</xdr:rowOff>
    </xdr:to>
    <xdr:pic>
      <xdr:nvPicPr>
        <xdr:cNvPr id="2" name="Imagen 2">
          <a:extLst>
            <a:ext uri="{FF2B5EF4-FFF2-40B4-BE49-F238E27FC236}">
              <a16:creationId xmlns="" xmlns:a16="http://schemas.microsoft.com/office/drawing/2014/main" id="{00000000-0008-0000-B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914525"/>
          <a:ext cx="157162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9</xdr:row>
      <xdr:rowOff>114300</xdr:rowOff>
    </xdr:from>
    <xdr:to>
      <xdr:col>8</xdr:col>
      <xdr:colOff>752475</xdr:colOff>
      <xdr:row>30</xdr:row>
      <xdr:rowOff>57150</xdr:rowOff>
    </xdr:to>
    <xdr:pic>
      <xdr:nvPicPr>
        <xdr:cNvPr id="3" name="Imagen 1">
          <a:extLst>
            <a:ext uri="{FF2B5EF4-FFF2-40B4-BE49-F238E27FC236}">
              <a16:creationId xmlns="" xmlns:a16="http://schemas.microsoft.com/office/drawing/2014/main" id="{00000000-0008-0000-B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1924050"/>
          <a:ext cx="5629275" cy="394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8</xdr:col>
      <xdr:colOff>875198</xdr:colOff>
      <xdr:row>3</xdr:row>
      <xdr:rowOff>42555</xdr:rowOff>
    </xdr:to>
    <xdr:grpSp>
      <xdr:nvGrpSpPr>
        <xdr:cNvPr id="8" name="Grupo 7">
          <a:hlinkClick xmlns:r="http://schemas.openxmlformats.org/officeDocument/2006/relationships" r:id="rId3"/>
          <a:extLst>
            <a:ext uri="{FF2B5EF4-FFF2-40B4-BE49-F238E27FC236}">
              <a16:creationId xmlns="" xmlns:a16="http://schemas.microsoft.com/office/drawing/2014/main" id="{398FFD8E-D752-4BB5-9CEE-FA6261317FD2}"/>
            </a:ext>
          </a:extLst>
        </xdr:cNvPr>
        <xdr:cNvGrpSpPr/>
      </xdr:nvGrpSpPr>
      <xdr:grpSpPr>
        <a:xfrm>
          <a:off x="238125" y="0"/>
          <a:ext cx="7876073" cy="623580"/>
          <a:chOff x="238125" y="0"/>
          <a:chExt cx="7876073" cy="623580"/>
        </a:xfrm>
      </xdr:grpSpPr>
      <xdr:pic>
        <xdr:nvPicPr>
          <xdr:cNvPr id="5" name="Imagen 4">
            <a:extLst>
              <a:ext uri="{FF2B5EF4-FFF2-40B4-BE49-F238E27FC236}">
                <a16:creationId xmlns="" xmlns:a16="http://schemas.microsoft.com/office/drawing/2014/main" id="{BBA3C422-AFC1-4147-9D2C-26E6DCAE3F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6" name="Flecha: a la derecha con bandas 5">
            <a:extLst>
              <a:ext uri="{FF2B5EF4-FFF2-40B4-BE49-F238E27FC236}">
                <a16:creationId xmlns="" xmlns:a16="http://schemas.microsoft.com/office/drawing/2014/main" id="{39B4CE3E-25D9-4ADE-89AB-E984011F7EC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9.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656123</xdr:colOff>
      <xdr:row>3</xdr:row>
      <xdr:rowOff>42555</xdr:rowOff>
    </xdr:to>
    <xdr:grpSp>
      <xdr:nvGrpSpPr>
        <xdr:cNvPr id="11" name="Grupo 10">
          <a:hlinkClick xmlns:r="http://schemas.openxmlformats.org/officeDocument/2006/relationships" r:id="rId1"/>
          <a:extLst>
            <a:ext uri="{FF2B5EF4-FFF2-40B4-BE49-F238E27FC236}">
              <a16:creationId xmlns="" xmlns:a16="http://schemas.microsoft.com/office/drawing/2014/main" id="{7F00D742-9F65-4030-AEF9-58869A7219F0}"/>
            </a:ext>
          </a:extLst>
        </xdr:cNvPr>
        <xdr:cNvGrpSpPr/>
      </xdr:nvGrpSpPr>
      <xdr:grpSpPr>
        <a:xfrm>
          <a:off x="238125" y="0"/>
          <a:ext cx="9628673" cy="623580"/>
          <a:chOff x="238125" y="0"/>
          <a:chExt cx="7876073" cy="623580"/>
        </a:xfrm>
      </xdr:grpSpPr>
      <xdr:pic>
        <xdr:nvPicPr>
          <xdr:cNvPr id="12" name="Imagen 11">
            <a:extLst>
              <a:ext uri="{FF2B5EF4-FFF2-40B4-BE49-F238E27FC236}">
                <a16:creationId xmlns="" xmlns:a16="http://schemas.microsoft.com/office/drawing/2014/main" id="{BA52C382-2742-4461-834A-4FAF0A1E5C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 xmlns:a16="http://schemas.microsoft.com/office/drawing/2014/main" id="{5893A099-6650-4036-9B74-753706C7A57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135651</xdr:rowOff>
    </xdr:from>
    <xdr:to>
      <xdr:col>5</xdr:col>
      <xdr:colOff>80416</xdr:colOff>
      <xdr:row>10</xdr:row>
      <xdr:rowOff>0</xdr:rowOff>
    </xdr:to>
    <xdr:pic>
      <xdr:nvPicPr>
        <xdr:cNvPr id="8" name="Picture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49706" y="1076945"/>
          <a:ext cx="1313063" cy="1276290"/>
        </a:xfrm>
        <a:prstGeom prst="rect">
          <a:avLst/>
        </a:prstGeom>
      </xdr:spPr>
    </xdr:pic>
    <xdr:clientData/>
  </xdr:twoCellAnchor>
  <xdr:twoCellAnchor>
    <xdr:from>
      <xdr:col>7</xdr:col>
      <xdr:colOff>738717</xdr:colOff>
      <xdr:row>2</xdr:row>
      <xdr:rowOff>70908</xdr:rowOff>
    </xdr:from>
    <xdr:to>
      <xdr:col>7</xdr:col>
      <xdr:colOff>1159932</xdr:colOff>
      <xdr:row>3</xdr:row>
      <xdr:rowOff>55033</xdr:rowOff>
    </xdr:to>
    <xdr:sp macro="" textlink="">
      <xdr:nvSpPr>
        <xdr:cNvPr id="3" name="Flecha: a la derecha con bandas 2">
          <a:hlinkClick xmlns:r="http://schemas.openxmlformats.org/officeDocument/2006/relationships" r:id="rId2"/>
          <a:extLst>
            <a:ext uri="{FF2B5EF4-FFF2-40B4-BE49-F238E27FC236}">
              <a16:creationId xmlns="" xmlns:a16="http://schemas.microsoft.com/office/drawing/2014/main" id="{2C846D00-B887-4D9C-8F70-912CC23B8ADB}"/>
            </a:ext>
          </a:extLst>
        </xdr:cNvPr>
        <xdr:cNvSpPr/>
      </xdr:nvSpPr>
      <xdr:spPr>
        <a:xfrm flipV="1">
          <a:off x="8234892" y="547158"/>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11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1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1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0.xml><?xml version="1.0" encoding="utf-8"?>
<xdr:wsDr xmlns:xdr="http://schemas.openxmlformats.org/drawingml/2006/spreadsheetDrawing" xmlns:a="http://schemas.openxmlformats.org/drawingml/2006/main">
  <xdr:twoCellAnchor>
    <xdr:from>
      <xdr:col>1</xdr:col>
      <xdr:colOff>123825</xdr:colOff>
      <xdr:row>5</xdr:row>
      <xdr:rowOff>142875</xdr:rowOff>
    </xdr:from>
    <xdr:to>
      <xdr:col>8</xdr:col>
      <xdr:colOff>781050</xdr:colOff>
      <xdr:row>29</xdr:row>
      <xdr:rowOff>76200</xdr:rowOff>
    </xdr:to>
    <xdr:graphicFrame macro="">
      <xdr:nvGraphicFramePr>
        <xdr:cNvPr id="2" name="Gráfico 1">
          <a:extLst>
            <a:ext uri="{FF2B5EF4-FFF2-40B4-BE49-F238E27FC236}">
              <a16:creationId xmlns="" xmlns:a16="http://schemas.microsoft.com/office/drawing/2014/main" id="{00000000-0008-0000-C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 xmlns:a16="http://schemas.microsoft.com/office/drawing/2014/main" id="{B6BA82BC-6857-4392-A554-76464A91279A}"/>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 xmlns:a16="http://schemas.microsoft.com/office/drawing/2014/main" id="{B41BB6C5-6043-4C4E-9FE0-22FD69994F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3F7DF008-301D-4E7F-AB68-FF64B469EBD4}"/>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1853552</xdr:colOff>
      <xdr:row>3</xdr:row>
      <xdr:rowOff>61605</xdr:rowOff>
    </xdr:to>
    <xdr:grpSp>
      <xdr:nvGrpSpPr>
        <xdr:cNvPr id="2" name="Grupo 1">
          <a:hlinkClick xmlns:r="http://schemas.openxmlformats.org/officeDocument/2006/relationships" r:id="rId1"/>
          <a:extLst>
            <a:ext uri="{FF2B5EF4-FFF2-40B4-BE49-F238E27FC236}">
              <a16:creationId xmlns="" xmlns:a16="http://schemas.microsoft.com/office/drawing/2014/main" id="{4C2FAEB5-1EC6-4FD2-A305-4729DCDDABA7}"/>
            </a:ext>
          </a:extLst>
        </xdr:cNvPr>
        <xdr:cNvGrpSpPr/>
      </xdr:nvGrpSpPr>
      <xdr:grpSpPr>
        <a:xfrm>
          <a:off x="247650" y="0"/>
          <a:ext cx="7149452" cy="642630"/>
          <a:chOff x="247650" y="0"/>
          <a:chExt cx="9235427" cy="642630"/>
        </a:xfrm>
      </xdr:grpSpPr>
      <xdr:pic>
        <xdr:nvPicPr>
          <xdr:cNvPr id="3" name="Imagen 2">
            <a:extLst>
              <a:ext uri="{FF2B5EF4-FFF2-40B4-BE49-F238E27FC236}">
                <a16:creationId xmlns="" xmlns:a16="http://schemas.microsoft.com/office/drawing/2014/main" id="{291280FC-B020-412C-85D6-9F52653FF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 xmlns:a16="http://schemas.microsoft.com/office/drawing/2014/main" id="{9503972C-4271-4F01-AC10-09E7933F3582}"/>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11" name="Grupo 10">
          <a:hlinkClick xmlns:r="http://schemas.openxmlformats.org/officeDocument/2006/relationships" r:id="rId1"/>
          <a:extLst>
            <a:ext uri="{FF2B5EF4-FFF2-40B4-BE49-F238E27FC236}">
              <a16:creationId xmlns="" xmlns:a16="http://schemas.microsoft.com/office/drawing/2014/main" id="{BC4BC197-8464-479E-AE87-5D12AB5857A1}"/>
            </a:ext>
          </a:extLst>
        </xdr:cNvPr>
        <xdr:cNvGrpSpPr/>
      </xdr:nvGrpSpPr>
      <xdr:grpSpPr>
        <a:xfrm>
          <a:off x="238125" y="0"/>
          <a:ext cx="9877425" cy="623580"/>
          <a:chOff x="238125" y="0"/>
          <a:chExt cx="7876073" cy="623580"/>
        </a:xfrm>
      </xdr:grpSpPr>
      <xdr:pic>
        <xdr:nvPicPr>
          <xdr:cNvPr id="12" name="Imagen 11">
            <a:extLst>
              <a:ext uri="{FF2B5EF4-FFF2-40B4-BE49-F238E27FC236}">
                <a16:creationId xmlns="" xmlns:a16="http://schemas.microsoft.com/office/drawing/2014/main" id="{6852FFF6-3B86-46C4-8E66-A5B3A0CF5A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 xmlns:a16="http://schemas.microsoft.com/office/drawing/2014/main" id="{D5B219BA-6FAD-4BC7-9F26-F95C15942BD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4C995ECE-B4E6-46FF-8760-78B41F3DF6EC}"/>
            </a:ext>
          </a:extLst>
        </xdr:cNvPr>
        <xdr:cNvGrpSpPr/>
      </xdr:nvGrpSpPr>
      <xdr:grpSpPr>
        <a:xfrm>
          <a:off x="400050" y="0"/>
          <a:ext cx="11753850" cy="623580"/>
          <a:chOff x="238125" y="0"/>
          <a:chExt cx="7876073" cy="623580"/>
        </a:xfrm>
      </xdr:grpSpPr>
      <xdr:pic>
        <xdr:nvPicPr>
          <xdr:cNvPr id="3" name="Imagen 2">
            <a:extLst>
              <a:ext uri="{FF2B5EF4-FFF2-40B4-BE49-F238E27FC236}">
                <a16:creationId xmlns="" xmlns:a16="http://schemas.microsoft.com/office/drawing/2014/main" id="{C3BE5D28-FC54-41B9-BA9E-F8A2627A1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F6582848-174E-4CE6-92F6-E7CDEA524CC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4.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5" name="Grupo 4">
          <a:hlinkClick xmlns:r="http://schemas.openxmlformats.org/officeDocument/2006/relationships" r:id="rId1"/>
          <a:extLst>
            <a:ext uri="{FF2B5EF4-FFF2-40B4-BE49-F238E27FC236}">
              <a16:creationId xmlns="" xmlns:a16="http://schemas.microsoft.com/office/drawing/2014/main" id="{B89BBAB1-84F7-4402-8726-1322305F7725}"/>
            </a:ext>
          </a:extLst>
        </xdr:cNvPr>
        <xdr:cNvGrpSpPr/>
      </xdr:nvGrpSpPr>
      <xdr:grpSpPr>
        <a:xfrm>
          <a:off x="390525" y="0"/>
          <a:ext cx="10115550" cy="623580"/>
          <a:chOff x="238125" y="0"/>
          <a:chExt cx="7876073" cy="623580"/>
        </a:xfrm>
      </xdr:grpSpPr>
      <xdr:pic>
        <xdr:nvPicPr>
          <xdr:cNvPr id="6" name="Imagen 5">
            <a:extLst>
              <a:ext uri="{FF2B5EF4-FFF2-40B4-BE49-F238E27FC236}">
                <a16:creationId xmlns="" xmlns:a16="http://schemas.microsoft.com/office/drawing/2014/main" id="{7ADF9FE9-CC13-4D67-AC10-3C5BDB1F03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 xmlns:a16="http://schemas.microsoft.com/office/drawing/2014/main" id="{1EF1BCAC-4E36-4C3C-B9D5-99FDBB67C0B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5.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5" name="Grupo 4">
          <a:hlinkClick xmlns:r="http://schemas.openxmlformats.org/officeDocument/2006/relationships" r:id="rId1"/>
          <a:extLst>
            <a:ext uri="{FF2B5EF4-FFF2-40B4-BE49-F238E27FC236}">
              <a16:creationId xmlns="" xmlns:a16="http://schemas.microsoft.com/office/drawing/2014/main" id="{C2A47CF1-3489-4AA1-AA10-8093AED50E2E}"/>
            </a:ext>
          </a:extLst>
        </xdr:cNvPr>
        <xdr:cNvGrpSpPr/>
      </xdr:nvGrpSpPr>
      <xdr:grpSpPr>
        <a:xfrm>
          <a:off x="285750" y="0"/>
          <a:ext cx="11325225" cy="623580"/>
          <a:chOff x="238125" y="0"/>
          <a:chExt cx="7876073" cy="623580"/>
        </a:xfrm>
      </xdr:grpSpPr>
      <xdr:pic>
        <xdr:nvPicPr>
          <xdr:cNvPr id="6" name="Imagen 5">
            <a:extLst>
              <a:ext uri="{FF2B5EF4-FFF2-40B4-BE49-F238E27FC236}">
                <a16:creationId xmlns="" xmlns:a16="http://schemas.microsoft.com/office/drawing/2014/main" id="{032EA1DD-0D93-4E9D-8409-59A11805A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 xmlns:a16="http://schemas.microsoft.com/office/drawing/2014/main" id="{D412AEFE-B871-454A-B688-4E54896434B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6.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69F548E2-E806-4CE5-B680-FB92DA38550C}"/>
            </a:ext>
          </a:extLst>
        </xdr:cNvPr>
        <xdr:cNvGrpSpPr/>
      </xdr:nvGrpSpPr>
      <xdr:grpSpPr>
        <a:xfrm>
          <a:off x="323850" y="0"/>
          <a:ext cx="11439525" cy="623580"/>
          <a:chOff x="238125" y="0"/>
          <a:chExt cx="7876073" cy="623580"/>
        </a:xfrm>
      </xdr:grpSpPr>
      <xdr:pic>
        <xdr:nvPicPr>
          <xdr:cNvPr id="3" name="Imagen 2">
            <a:extLst>
              <a:ext uri="{FF2B5EF4-FFF2-40B4-BE49-F238E27FC236}">
                <a16:creationId xmlns="" xmlns:a16="http://schemas.microsoft.com/office/drawing/2014/main" id="{64000A8C-FEE6-4C71-A324-C39A3D2FD5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888FC348-8879-4311-803B-D58DBA48CE2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7.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5" name="Grupo 4">
          <a:hlinkClick xmlns:r="http://schemas.openxmlformats.org/officeDocument/2006/relationships" r:id="rId1"/>
          <a:extLst>
            <a:ext uri="{FF2B5EF4-FFF2-40B4-BE49-F238E27FC236}">
              <a16:creationId xmlns="" xmlns:a16="http://schemas.microsoft.com/office/drawing/2014/main" id="{5582F3C1-227A-4908-B97D-91872A158D75}"/>
            </a:ext>
          </a:extLst>
        </xdr:cNvPr>
        <xdr:cNvGrpSpPr/>
      </xdr:nvGrpSpPr>
      <xdr:grpSpPr>
        <a:xfrm>
          <a:off x="276225" y="0"/>
          <a:ext cx="11430000" cy="623580"/>
          <a:chOff x="238125" y="0"/>
          <a:chExt cx="7876073" cy="623580"/>
        </a:xfrm>
      </xdr:grpSpPr>
      <xdr:pic>
        <xdr:nvPicPr>
          <xdr:cNvPr id="6" name="Imagen 5">
            <a:extLst>
              <a:ext uri="{FF2B5EF4-FFF2-40B4-BE49-F238E27FC236}">
                <a16:creationId xmlns="" xmlns:a16="http://schemas.microsoft.com/office/drawing/2014/main" id="{235A6252-DA3F-4F28-B480-CC20487CF2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 xmlns:a16="http://schemas.microsoft.com/office/drawing/2014/main" id="{746F2FCC-8A5F-4469-9CBB-B7D6F916C9B7}"/>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8.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0</xdr:colOff>
      <xdr:row>3</xdr:row>
      <xdr:rowOff>42555</xdr:rowOff>
    </xdr:to>
    <xdr:grpSp>
      <xdr:nvGrpSpPr>
        <xdr:cNvPr id="5" name="Grupo 4">
          <a:hlinkClick xmlns:r="http://schemas.openxmlformats.org/officeDocument/2006/relationships" r:id="rId1"/>
          <a:extLst>
            <a:ext uri="{FF2B5EF4-FFF2-40B4-BE49-F238E27FC236}">
              <a16:creationId xmlns="" xmlns:a16="http://schemas.microsoft.com/office/drawing/2014/main" id="{8022A8B9-FDF3-4EFC-912A-08952B8B2828}"/>
            </a:ext>
          </a:extLst>
        </xdr:cNvPr>
        <xdr:cNvGrpSpPr/>
      </xdr:nvGrpSpPr>
      <xdr:grpSpPr>
        <a:xfrm>
          <a:off x="323850" y="0"/>
          <a:ext cx="12592050" cy="623580"/>
          <a:chOff x="238125" y="0"/>
          <a:chExt cx="7876073" cy="623580"/>
        </a:xfrm>
      </xdr:grpSpPr>
      <xdr:pic>
        <xdr:nvPicPr>
          <xdr:cNvPr id="6" name="Imagen 5">
            <a:extLst>
              <a:ext uri="{FF2B5EF4-FFF2-40B4-BE49-F238E27FC236}">
                <a16:creationId xmlns="" xmlns:a16="http://schemas.microsoft.com/office/drawing/2014/main" id="{8F70CF23-9725-4671-897F-BF3E160F55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 xmlns:a16="http://schemas.microsoft.com/office/drawing/2014/main" id="{05670BCB-B18B-4395-8453-57A39A130EA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875198</xdr:colOff>
      <xdr:row>3</xdr:row>
      <xdr:rowOff>23505</xdr:rowOff>
    </xdr:to>
    <xdr:grpSp>
      <xdr:nvGrpSpPr>
        <xdr:cNvPr id="2" name="Grupo 1">
          <a:hlinkClick xmlns:r="http://schemas.openxmlformats.org/officeDocument/2006/relationships" r:id="rId1"/>
          <a:extLst>
            <a:ext uri="{FF2B5EF4-FFF2-40B4-BE49-F238E27FC236}">
              <a16:creationId xmlns="" xmlns:a16="http://schemas.microsoft.com/office/drawing/2014/main" id="{9F1375A1-82C7-4AF3-9009-699421BFAB48}"/>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 xmlns:a16="http://schemas.microsoft.com/office/drawing/2014/main" id="{3A74B154-0155-4C49-A44E-A9796A0181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AA569C99-7776-4C63-B51E-C437FE84C372}"/>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790575</xdr:colOff>
      <xdr:row>3</xdr:row>
      <xdr:rowOff>34711</xdr:rowOff>
    </xdr:to>
    <xdr:grpSp>
      <xdr:nvGrpSpPr>
        <xdr:cNvPr id="6" name="Grupo 5">
          <a:hlinkClick xmlns:r="http://schemas.openxmlformats.org/officeDocument/2006/relationships" r:id="rId1"/>
          <a:extLst>
            <a:ext uri="{FF2B5EF4-FFF2-40B4-BE49-F238E27FC236}">
              <a16:creationId xmlns="" xmlns:a16="http://schemas.microsoft.com/office/drawing/2014/main" id="{00000000-0008-0000-1200-000006000000}"/>
            </a:ext>
          </a:extLst>
        </xdr:cNvPr>
        <xdr:cNvGrpSpPr/>
      </xdr:nvGrpSpPr>
      <xdr:grpSpPr>
        <a:xfrm>
          <a:off x="238125" y="0"/>
          <a:ext cx="6810375" cy="625261"/>
          <a:chOff x="285750" y="200025"/>
          <a:chExt cx="6810375" cy="625261"/>
        </a:xfrm>
      </xdr:grpSpPr>
      <xdr:pic>
        <xdr:nvPicPr>
          <xdr:cNvPr id="7" name="Imagen 6">
            <a:extLst>
              <a:ext uri="{FF2B5EF4-FFF2-40B4-BE49-F238E27FC236}">
                <a16:creationId xmlns=""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 xmlns:a16="http://schemas.microsoft.com/office/drawing/2014/main" id="{00000000-0008-0000-12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0.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999023</xdr:colOff>
      <xdr:row>3</xdr:row>
      <xdr:rowOff>33030</xdr:rowOff>
    </xdr:to>
    <xdr:grpSp>
      <xdr:nvGrpSpPr>
        <xdr:cNvPr id="2" name="Grupo 1">
          <a:hlinkClick xmlns:r="http://schemas.openxmlformats.org/officeDocument/2006/relationships" r:id="rId1"/>
          <a:extLst>
            <a:ext uri="{FF2B5EF4-FFF2-40B4-BE49-F238E27FC236}">
              <a16:creationId xmlns="" xmlns:a16="http://schemas.microsoft.com/office/drawing/2014/main" id="{1EB7638E-F453-4780-86D3-F25A224BB75E}"/>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 xmlns:a16="http://schemas.microsoft.com/office/drawing/2014/main" id="{75E27169-3E96-4B0F-BD1F-FB785FADD5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C5CC6723-74B4-4698-952C-94DD1861A95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151839</xdr:colOff>
      <xdr:row>6</xdr:row>
      <xdr:rowOff>168089</xdr:rowOff>
    </xdr:from>
    <xdr:to>
      <xdr:col>7</xdr:col>
      <xdr:colOff>1030941</xdr:colOff>
      <xdr:row>26</xdr:row>
      <xdr:rowOff>28575</xdr:rowOff>
    </xdr:to>
    <xdr:pic>
      <xdr:nvPicPr>
        <xdr:cNvPr id="2" name="Imagen 11" descr="LOCALIZACION SUB-SEDES NEIVA">
          <a:extLst>
            <a:ext uri="{FF2B5EF4-FFF2-40B4-BE49-F238E27FC236}">
              <a16:creationId xmlns="" xmlns:a16="http://schemas.microsoft.com/office/drawing/2014/main" id="{00000000-0008-0000-C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964" y="1415864"/>
          <a:ext cx="7756152" cy="418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 xmlns:a16="http://schemas.microsoft.com/office/drawing/2014/main" id="{FE73AD42-3FFC-49CC-9284-7EEBD5043A43}"/>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 xmlns:a16="http://schemas.microsoft.com/office/drawing/2014/main" id="{98F3CF1C-9DF9-484C-83A3-050C93E428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D9DDC9C6-07FD-479D-B283-FBA94A9E5B4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114300</xdr:colOff>
      <xdr:row>8</xdr:row>
      <xdr:rowOff>95249</xdr:rowOff>
    </xdr:from>
    <xdr:to>
      <xdr:col>7</xdr:col>
      <xdr:colOff>1057275</xdr:colOff>
      <xdr:row>27</xdr:row>
      <xdr:rowOff>9524</xdr:rowOff>
    </xdr:to>
    <xdr:pic>
      <xdr:nvPicPr>
        <xdr:cNvPr id="2" name="Imagen 8" descr="LOCALIZACION SEDE CENTRAL">
          <a:extLst>
            <a:ext uri="{FF2B5EF4-FFF2-40B4-BE49-F238E27FC236}">
              <a16:creationId xmlns="" xmlns:a16="http://schemas.microsoft.com/office/drawing/2014/main" id="{00000000-0008-0000-C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714499"/>
          <a:ext cx="76771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 xmlns:a16="http://schemas.microsoft.com/office/drawing/2014/main" id="{5D4D2F7E-0CAB-492E-9177-B19B1C7DF6FD}"/>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 xmlns:a16="http://schemas.microsoft.com/office/drawing/2014/main" id="{6E4BB75A-A933-4BD4-9490-29217314CE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6E369934-B929-42AC-A1A2-FF73640749A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3.xml><?xml version="1.0" encoding="utf-8"?>
<xdr:wsDr xmlns:xdr="http://schemas.openxmlformats.org/drawingml/2006/spreadsheetDrawing" xmlns:a="http://schemas.openxmlformats.org/drawingml/2006/main">
  <xdr:twoCellAnchor>
    <xdr:from>
      <xdr:col>1</xdr:col>
      <xdr:colOff>119342</xdr:colOff>
      <xdr:row>8</xdr:row>
      <xdr:rowOff>163606</xdr:rowOff>
    </xdr:from>
    <xdr:to>
      <xdr:col>7</xdr:col>
      <xdr:colOff>1064559</xdr:colOff>
      <xdr:row>29</xdr:row>
      <xdr:rowOff>11206</xdr:rowOff>
    </xdr:to>
    <xdr:pic>
      <xdr:nvPicPr>
        <xdr:cNvPr id="2" name="Imagen 1" descr="LOCALIZACION SEDE TORRE ADMINISTRATIVA">
          <a:extLst>
            <a:ext uri="{FF2B5EF4-FFF2-40B4-BE49-F238E27FC236}">
              <a16:creationId xmlns="" xmlns:a16="http://schemas.microsoft.com/office/drawing/2014/main" id="{00000000-0008-0000-C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666" y="1788459"/>
          <a:ext cx="7679952"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1140778</xdr:colOff>
      <xdr:row>3</xdr:row>
      <xdr:rowOff>39193</xdr:rowOff>
    </xdr:to>
    <xdr:grpSp>
      <xdr:nvGrpSpPr>
        <xdr:cNvPr id="3" name="Grupo 2">
          <a:hlinkClick xmlns:r="http://schemas.openxmlformats.org/officeDocument/2006/relationships" r:id="rId2"/>
          <a:extLst>
            <a:ext uri="{FF2B5EF4-FFF2-40B4-BE49-F238E27FC236}">
              <a16:creationId xmlns="" xmlns:a16="http://schemas.microsoft.com/office/drawing/2014/main" id="{43D9079A-FE0A-4ED4-88BE-12F9E17D5F99}"/>
            </a:ext>
          </a:extLst>
        </xdr:cNvPr>
        <xdr:cNvGrpSpPr/>
      </xdr:nvGrpSpPr>
      <xdr:grpSpPr>
        <a:xfrm>
          <a:off x="238125" y="0"/>
          <a:ext cx="7874953" cy="620218"/>
          <a:chOff x="238125" y="0"/>
          <a:chExt cx="7876073" cy="623580"/>
        </a:xfrm>
      </xdr:grpSpPr>
      <xdr:pic>
        <xdr:nvPicPr>
          <xdr:cNvPr id="4" name="Imagen 3">
            <a:extLst>
              <a:ext uri="{FF2B5EF4-FFF2-40B4-BE49-F238E27FC236}">
                <a16:creationId xmlns="" xmlns:a16="http://schemas.microsoft.com/office/drawing/2014/main" id="{F98685FB-CB48-428F-9B2F-F0BBD77084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70987250-931C-48C3-83A1-0B822543895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4.xml><?xml version="1.0" encoding="utf-8"?>
<xdr:wsDr xmlns:xdr="http://schemas.openxmlformats.org/drawingml/2006/spreadsheetDrawing" xmlns:a="http://schemas.openxmlformats.org/drawingml/2006/main">
  <xdr:twoCellAnchor>
    <xdr:from>
      <xdr:col>1</xdr:col>
      <xdr:colOff>152399</xdr:colOff>
      <xdr:row>8</xdr:row>
      <xdr:rowOff>114298</xdr:rowOff>
    </xdr:from>
    <xdr:to>
      <xdr:col>7</xdr:col>
      <xdr:colOff>1085849</xdr:colOff>
      <xdr:row>28</xdr:row>
      <xdr:rowOff>19049</xdr:rowOff>
    </xdr:to>
    <xdr:pic>
      <xdr:nvPicPr>
        <xdr:cNvPr id="2" name="Imagen 2" descr="LOCALIZACION FACULTAD SALUD">
          <a:extLst>
            <a:ext uri="{FF2B5EF4-FFF2-40B4-BE49-F238E27FC236}">
              <a16:creationId xmlns="" xmlns:a16="http://schemas.microsoft.com/office/drawing/2014/main" id="{00000000-0008-0000-C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733548"/>
          <a:ext cx="7667625" cy="3714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95128E2E-8314-426E-A646-CC4DA771ED3E}"/>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65A63FE8-795A-43A4-99C6-ADD2DBE68D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B82E28F1-DA94-4E95-9950-C11BE00C917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5.xml><?xml version="1.0" encoding="utf-8"?>
<xdr:wsDr xmlns:xdr="http://schemas.openxmlformats.org/drawingml/2006/spreadsheetDrawing" xmlns:a="http://schemas.openxmlformats.org/drawingml/2006/main">
  <xdr:twoCellAnchor>
    <xdr:from>
      <xdr:col>1</xdr:col>
      <xdr:colOff>133349</xdr:colOff>
      <xdr:row>8</xdr:row>
      <xdr:rowOff>76200</xdr:rowOff>
    </xdr:from>
    <xdr:to>
      <xdr:col>7</xdr:col>
      <xdr:colOff>1085849</xdr:colOff>
      <xdr:row>29</xdr:row>
      <xdr:rowOff>19050</xdr:rowOff>
    </xdr:to>
    <xdr:pic>
      <xdr:nvPicPr>
        <xdr:cNvPr id="2" name="Imagen 3" descr="LOCALIZACION ALTICO">
          <a:extLst>
            <a:ext uri="{FF2B5EF4-FFF2-40B4-BE49-F238E27FC236}">
              <a16:creationId xmlns="" xmlns:a16="http://schemas.microsoft.com/office/drawing/2014/main" id="{00000000-0008-0000-C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4" y="1123950"/>
          <a:ext cx="7686675"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37FE677D-1AAE-408A-91B6-1AE14CD9C2E1}"/>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158F7AAB-C441-4469-A039-BA5FB889C2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67770580-166C-42DE-A04E-09B8A8E6FCB0}"/>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6.xml><?xml version="1.0" encoding="utf-8"?>
<xdr:wsDr xmlns:xdr="http://schemas.openxmlformats.org/drawingml/2006/spreadsheetDrawing" xmlns:a="http://schemas.openxmlformats.org/drawingml/2006/main">
  <xdr:twoCellAnchor>
    <xdr:from>
      <xdr:col>1</xdr:col>
      <xdr:colOff>180974</xdr:colOff>
      <xdr:row>8</xdr:row>
      <xdr:rowOff>171450</xdr:rowOff>
    </xdr:from>
    <xdr:to>
      <xdr:col>7</xdr:col>
      <xdr:colOff>1057274</xdr:colOff>
      <xdr:row>30</xdr:row>
      <xdr:rowOff>9526</xdr:rowOff>
    </xdr:to>
    <xdr:pic>
      <xdr:nvPicPr>
        <xdr:cNvPr id="2" name="Imagen 4" descr="LOCALIZACION CAJA AGRARIA">
          <a:extLst>
            <a:ext uri="{FF2B5EF4-FFF2-40B4-BE49-F238E27FC236}">
              <a16:creationId xmlns="" xmlns:a16="http://schemas.microsoft.com/office/drawing/2014/main" id="{00000000-0008-0000-D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099" y="1790700"/>
          <a:ext cx="7610475" cy="3267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49FD48A3-DEA2-42FB-83BA-0518FCC91017}"/>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583771FF-F496-453F-8E95-284601C720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11D037C8-BBB5-4C14-8AD4-7839D4A5F153}"/>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7.xml><?xml version="1.0" encoding="utf-8"?>
<xdr:wsDr xmlns:xdr="http://schemas.openxmlformats.org/drawingml/2006/spreadsheetDrawing" xmlns:a="http://schemas.openxmlformats.org/drawingml/2006/main">
  <xdr:twoCellAnchor>
    <xdr:from>
      <xdr:col>1</xdr:col>
      <xdr:colOff>152399</xdr:colOff>
      <xdr:row>9</xdr:row>
      <xdr:rowOff>142874</xdr:rowOff>
    </xdr:from>
    <xdr:to>
      <xdr:col>7</xdr:col>
      <xdr:colOff>1085849</xdr:colOff>
      <xdr:row>35</xdr:row>
      <xdr:rowOff>19049</xdr:rowOff>
    </xdr:to>
    <xdr:pic>
      <xdr:nvPicPr>
        <xdr:cNvPr id="2" name="Imagen 7" descr="LOCALIZACION COMUNEROS">
          <a:extLst>
            <a:ext uri="{FF2B5EF4-FFF2-40B4-BE49-F238E27FC236}">
              <a16:creationId xmlns="" xmlns:a16="http://schemas.microsoft.com/office/drawing/2014/main" id="{00000000-0008-0000-D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952624"/>
          <a:ext cx="7667625" cy="482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12372873-B478-4501-84AB-AD3813B9B78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722EEA82-F750-4077-848A-2A359E35F9C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BCC0CF10-FE50-4062-9AD9-B181CDAEA17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8.xml><?xml version="1.0" encoding="utf-8"?>
<xdr:wsDr xmlns:xdr="http://schemas.openxmlformats.org/drawingml/2006/spreadsheetDrawing" xmlns:a="http://schemas.openxmlformats.org/drawingml/2006/main">
  <xdr:twoCellAnchor>
    <xdr:from>
      <xdr:col>1</xdr:col>
      <xdr:colOff>133349</xdr:colOff>
      <xdr:row>8</xdr:row>
      <xdr:rowOff>95250</xdr:rowOff>
    </xdr:from>
    <xdr:to>
      <xdr:col>7</xdr:col>
      <xdr:colOff>990599</xdr:colOff>
      <xdr:row>29</xdr:row>
      <xdr:rowOff>47625</xdr:rowOff>
    </xdr:to>
    <xdr:pic>
      <xdr:nvPicPr>
        <xdr:cNvPr id="2" name="Imagen 1" descr="Untitled7">
          <a:extLst>
            <a:ext uri="{FF2B5EF4-FFF2-40B4-BE49-F238E27FC236}">
              <a16:creationId xmlns="" xmlns:a16="http://schemas.microsoft.com/office/drawing/2014/main" id="{00000000-0008-0000-D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4" y="1714500"/>
          <a:ext cx="7591425"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E7318A6D-A8AD-4DC3-A846-A00690F9410F}"/>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7CB51020-610C-4ECE-85B5-6DA18BBF25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D9FAB51A-BD5D-4A52-992C-922E73BE2D0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9.xml><?xml version="1.0" encoding="utf-8"?>
<xdr:wsDr xmlns:xdr="http://schemas.openxmlformats.org/drawingml/2006/spreadsheetDrawing" xmlns:a="http://schemas.openxmlformats.org/drawingml/2006/main">
  <xdr:twoCellAnchor>
    <xdr:from>
      <xdr:col>1</xdr:col>
      <xdr:colOff>104775</xdr:colOff>
      <xdr:row>8</xdr:row>
      <xdr:rowOff>85725</xdr:rowOff>
    </xdr:from>
    <xdr:to>
      <xdr:col>7</xdr:col>
      <xdr:colOff>1085850</xdr:colOff>
      <xdr:row>30</xdr:row>
      <xdr:rowOff>47625</xdr:rowOff>
    </xdr:to>
    <xdr:pic>
      <xdr:nvPicPr>
        <xdr:cNvPr id="3" name="Imagen 2" descr="Untitled8">
          <a:extLst>
            <a:ext uri="{FF2B5EF4-FFF2-40B4-BE49-F238E27FC236}">
              <a16:creationId xmlns="" xmlns:a16="http://schemas.microsoft.com/office/drawing/2014/main" id="{00000000-0008-0000-D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04975"/>
          <a:ext cx="771525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4" name="Grupo 3">
          <a:hlinkClick xmlns:r="http://schemas.openxmlformats.org/officeDocument/2006/relationships" r:id="rId2"/>
          <a:extLst>
            <a:ext uri="{FF2B5EF4-FFF2-40B4-BE49-F238E27FC236}">
              <a16:creationId xmlns="" xmlns:a16="http://schemas.microsoft.com/office/drawing/2014/main" id="{9FBCD0B4-3537-4434-BB8C-AF2C13B30AC6}"/>
            </a:ext>
          </a:extLst>
        </xdr:cNvPr>
        <xdr:cNvGrpSpPr/>
      </xdr:nvGrpSpPr>
      <xdr:grpSpPr>
        <a:xfrm>
          <a:off x="238125" y="0"/>
          <a:ext cx="7874153" cy="617817"/>
          <a:chOff x="238125" y="0"/>
          <a:chExt cx="7876073" cy="623580"/>
        </a:xfrm>
      </xdr:grpSpPr>
      <xdr:pic>
        <xdr:nvPicPr>
          <xdr:cNvPr id="5" name="Imagen 4">
            <a:extLst>
              <a:ext uri="{FF2B5EF4-FFF2-40B4-BE49-F238E27FC236}">
                <a16:creationId xmlns="" xmlns:a16="http://schemas.microsoft.com/office/drawing/2014/main" id="{1D42B466-ADE9-41BD-A8B7-BFDE68364A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6" name="Flecha: a la derecha con bandas 5">
            <a:extLst>
              <a:ext uri="{FF2B5EF4-FFF2-40B4-BE49-F238E27FC236}">
                <a16:creationId xmlns="" xmlns:a16="http://schemas.microsoft.com/office/drawing/2014/main" id="{C112D3F7-2B71-4E6C-B23A-024C80C4612C}"/>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1352550</xdr:colOff>
      <xdr:row>3</xdr:row>
      <xdr:rowOff>44236</xdr:rowOff>
    </xdr:to>
    <xdr:grpSp>
      <xdr:nvGrpSpPr>
        <xdr:cNvPr id="2" name="Grupo 1">
          <a:hlinkClick xmlns:r="http://schemas.openxmlformats.org/officeDocument/2006/relationships" r:id="rId1"/>
          <a:extLst>
            <a:ext uri="{FF2B5EF4-FFF2-40B4-BE49-F238E27FC236}">
              <a16:creationId xmlns="" xmlns:a16="http://schemas.microsoft.com/office/drawing/2014/main" id="{F94A19D1-9FF2-4B95-A292-D5FFBC41B690}"/>
            </a:ext>
          </a:extLst>
        </xdr:cNvPr>
        <xdr:cNvGrpSpPr/>
      </xdr:nvGrpSpPr>
      <xdr:grpSpPr>
        <a:xfrm>
          <a:off x="238125" y="0"/>
          <a:ext cx="8324850" cy="634786"/>
          <a:chOff x="238125" y="0"/>
          <a:chExt cx="8324850" cy="625261"/>
        </a:xfrm>
      </xdr:grpSpPr>
      <xdr:pic>
        <xdr:nvPicPr>
          <xdr:cNvPr id="9" name="Imagen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300-00000A000000}"/>
              </a:ext>
            </a:extLst>
          </xdr:cNvPr>
          <xdr:cNvSpPr/>
        </xdr:nvSpPr>
        <xdr:spPr>
          <a:xfrm flipH="1">
            <a:off x="8048625" y="1809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0.xml><?xml version="1.0" encoding="utf-8"?>
<xdr:wsDr xmlns:xdr="http://schemas.openxmlformats.org/drawingml/2006/spreadsheetDrawing" xmlns:a="http://schemas.openxmlformats.org/drawingml/2006/main">
  <xdr:twoCellAnchor>
    <xdr:from>
      <xdr:col>1</xdr:col>
      <xdr:colOff>142875</xdr:colOff>
      <xdr:row>8</xdr:row>
      <xdr:rowOff>114300</xdr:rowOff>
    </xdr:from>
    <xdr:to>
      <xdr:col>7</xdr:col>
      <xdr:colOff>1047750</xdr:colOff>
      <xdr:row>29</xdr:row>
      <xdr:rowOff>19050</xdr:rowOff>
    </xdr:to>
    <xdr:pic>
      <xdr:nvPicPr>
        <xdr:cNvPr id="2" name="Imagen 3" descr="Untitled9">
          <a:extLst>
            <a:ext uri="{FF2B5EF4-FFF2-40B4-BE49-F238E27FC236}">
              <a16:creationId xmlns="" xmlns:a16="http://schemas.microsoft.com/office/drawing/2014/main" id="{00000000-0008-0000-D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733550"/>
          <a:ext cx="763905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A9BCCB08-5391-4CFB-A244-2FB5370DF1F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95FC93C7-2B95-4766-87FA-AF19C6FBB9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9D200139-6D58-4686-A537-D691D43A868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1.xml><?xml version="1.0" encoding="utf-8"?>
<xdr:wsDr xmlns:xdr="http://schemas.openxmlformats.org/drawingml/2006/spreadsheetDrawing" xmlns:a="http://schemas.openxmlformats.org/drawingml/2006/main">
  <xdr:twoCellAnchor>
    <xdr:from>
      <xdr:col>1</xdr:col>
      <xdr:colOff>133350</xdr:colOff>
      <xdr:row>9</xdr:row>
      <xdr:rowOff>123825</xdr:rowOff>
    </xdr:from>
    <xdr:to>
      <xdr:col>7</xdr:col>
      <xdr:colOff>1019175</xdr:colOff>
      <xdr:row>30</xdr:row>
      <xdr:rowOff>28575</xdr:rowOff>
    </xdr:to>
    <xdr:pic>
      <xdr:nvPicPr>
        <xdr:cNvPr id="2" name="Imagen 4" descr="Untitled10">
          <a:extLst>
            <a:ext uri="{FF2B5EF4-FFF2-40B4-BE49-F238E27FC236}">
              <a16:creationId xmlns="" xmlns:a16="http://schemas.microsoft.com/office/drawing/2014/main" id="{00000000-0008-0000-D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743075"/>
          <a:ext cx="76200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B77A073B-4DA1-40B1-BF36-1FB9FE5DA669}"/>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0C87765F-F7F2-4A6B-B310-62C2E5403A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0FC39E64-30F2-4C8E-B57A-798FD979C48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2.xml><?xml version="1.0" encoding="utf-8"?>
<xdr:wsDr xmlns:xdr="http://schemas.openxmlformats.org/drawingml/2006/spreadsheetDrawing" xmlns:a="http://schemas.openxmlformats.org/drawingml/2006/main">
  <xdr:twoCellAnchor>
    <xdr:from>
      <xdr:col>1</xdr:col>
      <xdr:colOff>104775</xdr:colOff>
      <xdr:row>8</xdr:row>
      <xdr:rowOff>104774</xdr:rowOff>
    </xdr:from>
    <xdr:to>
      <xdr:col>7</xdr:col>
      <xdr:colOff>1085850</xdr:colOff>
      <xdr:row>33</xdr:row>
      <xdr:rowOff>38099</xdr:rowOff>
    </xdr:to>
    <xdr:pic>
      <xdr:nvPicPr>
        <xdr:cNvPr id="2" name="Imagen 5" descr="Untitled11">
          <a:extLst>
            <a:ext uri="{FF2B5EF4-FFF2-40B4-BE49-F238E27FC236}">
              <a16:creationId xmlns="" xmlns:a16="http://schemas.microsoft.com/office/drawing/2014/main" id="{00000000-0008-0000-D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24024"/>
          <a:ext cx="771525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 xmlns:a16="http://schemas.microsoft.com/office/drawing/2014/main" id="{F99C6900-DEED-42B6-8CBE-2B5169B38AC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 xmlns:a16="http://schemas.microsoft.com/office/drawing/2014/main" id="{F6E3E779-15E7-489D-AEEB-264B3D30D2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B4ED1E62-9C62-4973-89AB-A66431A3246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722798</xdr:colOff>
      <xdr:row>3</xdr:row>
      <xdr:rowOff>42555</xdr:rowOff>
    </xdr:to>
    <xdr:grpSp>
      <xdr:nvGrpSpPr>
        <xdr:cNvPr id="2" name="Grupo 1">
          <a:hlinkClick xmlns:r="http://schemas.openxmlformats.org/officeDocument/2006/relationships" r:id="rId1"/>
          <a:extLst>
            <a:ext uri="{FF2B5EF4-FFF2-40B4-BE49-F238E27FC236}">
              <a16:creationId xmlns="" xmlns:a16="http://schemas.microsoft.com/office/drawing/2014/main" id="{7DD961AB-27F2-4E6C-A704-B665D653CF39}"/>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 xmlns:a16="http://schemas.microsoft.com/office/drawing/2014/main" id="{1BAA269B-CF7A-466E-8A72-5DDF1EB67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0FEA11B2-F6CA-4472-BE3E-C1C2963E1DF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827573</xdr:colOff>
      <xdr:row>3</xdr:row>
      <xdr:rowOff>52080</xdr:rowOff>
    </xdr:to>
    <xdr:grpSp>
      <xdr:nvGrpSpPr>
        <xdr:cNvPr id="5" name="Grupo 4">
          <a:hlinkClick xmlns:r="http://schemas.openxmlformats.org/officeDocument/2006/relationships" r:id="rId1"/>
          <a:extLst>
            <a:ext uri="{FF2B5EF4-FFF2-40B4-BE49-F238E27FC236}">
              <a16:creationId xmlns="" xmlns:a16="http://schemas.microsoft.com/office/drawing/2014/main" id="{C6110B37-FEF1-4DD3-9F29-1AAD4DD4677F}"/>
            </a:ext>
          </a:extLst>
        </xdr:cNvPr>
        <xdr:cNvGrpSpPr/>
      </xdr:nvGrpSpPr>
      <xdr:grpSpPr>
        <a:xfrm>
          <a:off x="238125" y="0"/>
          <a:ext cx="8971448" cy="623580"/>
          <a:chOff x="238125" y="0"/>
          <a:chExt cx="8971448" cy="623580"/>
        </a:xfrm>
      </xdr:grpSpPr>
      <xdr:pic>
        <xdr:nvPicPr>
          <xdr:cNvPr id="3" name="Imagen 2">
            <a:extLst>
              <a:ext uri="{FF2B5EF4-FFF2-40B4-BE49-F238E27FC236}">
                <a16:creationId xmlns="" xmlns:a16="http://schemas.microsoft.com/office/drawing/2014/main" id="{A456DCD3-2235-4645-AA9C-EBC623EB2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ECCB7FB4-673E-44A4-989F-2F8BA69B30BA}"/>
              </a:ext>
            </a:extLst>
          </xdr:cNvPr>
          <xdr:cNvSpPr/>
        </xdr:nvSpPr>
        <xdr:spPr>
          <a:xfrm flipH="1">
            <a:off x="8720107" y="141293"/>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5.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611860</xdr:colOff>
      <xdr:row>3</xdr:row>
      <xdr:rowOff>40874</xdr:rowOff>
    </xdr:to>
    <xdr:grpSp>
      <xdr:nvGrpSpPr>
        <xdr:cNvPr id="5" name="Grupo 4">
          <a:hlinkClick xmlns:r="http://schemas.openxmlformats.org/officeDocument/2006/relationships" r:id="rId1"/>
          <a:extLst>
            <a:ext uri="{FF2B5EF4-FFF2-40B4-BE49-F238E27FC236}">
              <a16:creationId xmlns="" xmlns:a16="http://schemas.microsoft.com/office/drawing/2014/main" id="{DD16711E-33EC-44A1-B39E-D49B6FDFB4E1}"/>
            </a:ext>
          </a:extLst>
        </xdr:cNvPr>
        <xdr:cNvGrpSpPr/>
      </xdr:nvGrpSpPr>
      <xdr:grpSpPr>
        <a:xfrm>
          <a:off x="291353" y="0"/>
          <a:ext cx="11817742" cy="623580"/>
          <a:chOff x="291353" y="0"/>
          <a:chExt cx="11817742" cy="623580"/>
        </a:xfrm>
      </xdr:grpSpPr>
      <xdr:pic>
        <xdr:nvPicPr>
          <xdr:cNvPr id="3" name="Imagen 2">
            <a:extLst>
              <a:ext uri="{FF2B5EF4-FFF2-40B4-BE49-F238E27FC236}">
                <a16:creationId xmlns="" xmlns:a16="http://schemas.microsoft.com/office/drawing/2014/main" id="{E9AE6A33-FBFC-484A-AFB8-2060C669F5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7FB3A07C-FD07-43B3-8151-0A44C661D19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6.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711592</xdr:colOff>
      <xdr:row>3</xdr:row>
      <xdr:rowOff>42555</xdr:rowOff>
    </xdr:to>
    <xdr:grpSp>
      <xdr:nvGrpSpPr>
        <xdr:cNvPr id="5" name="Grupo 4">
          <a:hlinkClick xmlns:r="http://schemas.openxmlformats.org/officeDocument/2006/relationships" r:id="rId1"/>
          <a:extLst>
            <a:ext uri="{FF2B5EF4-FFF2-40B4-BE49-F238E27FC236}">
              <a16:creationId xmlns="" xmlns:a16="http://schemas.microsoft.com/office/drawing/2014/main" id="{70A56C55-5A59-4D62-94AD-08069CA34213}"/>
            </a:ext>
          </a:extLst>
        </xdr:cNvPr>
        <xdr:cNvGrpSpPr/>
      </xdr:nvGrpSpPr>
      <xdr:grpSpPr>
        <a:xfrm>
          <a:off x="295275" y="0"/>
          <a:ext cx="11817742" cy="623580"/>
          <a:chOff x="291353" y="0"/>
          <a:chExt cx="11817742" cy="623580"/>
        </a:xfrm>
      </xdr:grpSpPr>
      <xdr:pic>
        <xdr:nvPicPr>
          <xdr:cNvPr id="6" name="Imagen 5">
            <a:extLst>
              <a:ext uri="{FF2B5EF4-FFF2-40B4-BE49-F238E27FC236}">
                <a16:creationId xmlns="" xmlns:a16="http://schemas.microsoft.com/office/drawing/2014/main" id="{34D29FFB-6167-46B2-9C87-31FD85A60E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7" name="Flecha: a la derecha con bandas 6">
            <a:extLst>
              <a:ext uri="{FF2B5EF4-FFF2-40B4-BE49-F238E27FC236}">
                <a16:creationId xmlns="" xmlns:a16="http://schemas.microsoft.com/office/drawing/2014/main" id="{638D2926-7EBD-4BA2-89D9-85B2C96C033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7.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1" name="Grupo 10">
          <a:hlinkClick xmlns:r="http://schemas.openxmlformats.org/officeDocument/2006/relationships" r:id="rId1"/>
          <a:extLst>
            <a:ext uri="{FF2B5EF4-FFF2-40B4-BE49-F238E27FC236}">
              <a16:creationId xmlns="" xmlns:a16="http://schemas.microsoft.com/office/drawing/2014/main" id="{0BB3B3BC-B211-4922-A9A6-4DB2602E31E9}"/>
            </a:ext>
          </a:extLst>
        </xdr:cNvPr>
        <xdr:cNvGrpSpPr/>
      </xdr:nvGrpSpPr>
      <xdr:grpSpPr>
        <a:xfrm>
          <a:off x="238125" y="0"/>
          <a:ext cx="5926810" cy="621899"/>
          <a:chOff x="238125" y="0"/>
          <a:chExt cx="5926810" cy="621899"/>
        </a:xfrm>
      </xdr:grpSpPr>
      <xdr:pic>
        <xdr:nvPicPr>
          <xdr:cNvPr id="9" name="Imagen 8">
            <a:extLst>
              <a:ext uri="{FF2B5EF4-FFF2-40B4-BE49-F238E27FC236}">
                <a16:creationId xmlns="" xmlns:a16="http://schemas.microsoft.com/office/drawing/2014/main" id="{E6DD5A02-B64D-4C0A-BEFC-A10D7E3AE0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0" name="Flecha: a la derecha con bandas 9">
            <a:extLst>
              <a:ext uri="{FF2B5EF4-FFF2-40B4-BE49-F238E27FC236}">
                <a16:creationId xmlns="" xmlns:a16="http://schemas.microsoft.com/office/drawing/2014/main" id="{63ED8616-6236-4511-968D-3D7EDA61211E}"/>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A4119D04-1E49-47A7-BCD8-DEE72A599EB7}"/>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D26BCD64-0062-4681-8CF7-A14FC8E85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023AC59A-27F4-4F42-9B35-EA7F5284EAF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4" name="Grupo 13">
          <a:hlinkClick xmlns:r="http://schemas.openxmlformats.org/officeDocument/2006/relationships" r:id="rId1"/>
          <a:extLst>
            <a:ext uri="{FF2B5EF4-FFF2-40B4-BE49-F238E27FC236}">
              <a16:creationId xmlns="" xmlns:a16="http://schemas.microsoft.com/office/drawing/2014/main" id="{5E1A3542-5987-474F-9127-B4EEEE8F32B0}"/>
            </a:ext>
          </a:extLst>
        </xdr:cNvPr>
        <xdr:cNvGrpSpPr/>
      </xdr:nvGrpSpPr>
      <xdr:grpSpPr>
        <a:xfrm>
          <a:off x="238125" y="0"/>
          <a:ext cx="5926810" cy="621899"/>
          <a:chOff x="238125" y="0"/>
          <a:chExt cx="5926810" cy="621899"/>
        </a:xfrm>
      </xdr:grpSpPr>
      <xdr:pic>
        <xdr:nvPicPr>
          <xdr:cNvPr id="15" name="Imagen 14">
            <a:extLst>
              <a:ext uri="{FF2B5EF4-FFF2-40B4-BE49-F238E27FC236}">
                <a16:creationId xmlns="" xmlns:a16="http://schemas.microsoft.com/office/drawing/2014/main" id="{29E366B4-BA86-45F3-A636-5BEFDF2948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6" name="Flecha: a la derecha con bandas 15">
            <a:extLst>
              <a:ext uri="{FF2B5EF4-FFF2-40B4-BE49-F238E27FC236}">
                <a16:creationId xmlns="" xmlns:a16="http://schemas.microsoft.com/office/drawing/2014/main" id="{6C100902-B517-4D9C-AA15-E4C148FFB94A}"/>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1095375</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1400-000008000000}"/>
            </a:ext>
          </a:extLst>
        </xdr:cNvPr>
        <xdr:cNvGrpSpPr/>
      </xdr:nvGrpSpPr>
      <xdr:grpSpPr>
        <a:xfrm>
          <a:off x="238125" y="0"/>
          <a:ext cx="6610350" cy="625261"/>
          <a:chOff x="285750" y="200025"/>
          <a:chExt cx="6810375" cy="625261"/>
        </a:xfrm>
      </xdr:grpSpPr>
      <xdr:pic>
        <xdr:nvPicPr>
          <xdr:cNvPr id="9" name="Imagen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029790"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5" name="Grupo 4">
          <a:hlinkClick xmlns:r="http://schemas.openxmlformats.org/officeDocument/2006/relationships" r:id="rId1"/>
          <a:extLst>
            <a:ext uri="{FF2B5EF4-FFF2-40B4-BE49-F238E27FC236}">
              <a16:creationId xmlns="" xmlns:a16="http://schemas.microsoft.com/office/drawing/2014/main" id="{F3E59AB8-F14B-4418-84ED-C1063D6FD0E1}"/>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 xmlns:a16="http://schemas.microsoft.com/office/drawing/2014/main" id="{0EEC3341-9164-4551-9B19-2A55586CD2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 xmlns:a16="http://schemas.microsoft.com/office/drawing/2014/main" id="{AA587136-9935-4B0D-9F7C-2A0CE25B4C31}"/>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1.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779388</xdr:colOff>
      <xdr:row>3</xdr:row>
      <xdr:rowOff>40874</xdr:rowOff>
    </xdr:to>
    <xdr:grpSp>
      <xdr:nvGrpSpPr>
        <xdr:cNvPr id="17" name="Grupo 16">
          <a:hlinkClick xmlns:r="http://schemas.openxmlformats.org/officeDocument/2006/relationships" r:id="rId1"/>
          <a:extLst>
            <a:ext uri="{FF2B5EF4-FFF2-40B4-BE49-F238E27FC236}">
              <a16:creationId xmlns="" xmlns:a16="http://schemas.microsoft.com/office/drawing/2014/main" id="{03BAEB2B-5A88-4172-A3B1-7969EC92591C}"/>
            </a:ext>
          </a:extLst>
        </xdr:cNvPr>
        <xdr:cNvGrpSpPr/>
      </xdr:nvGrpSpPr>
      <xdr:grpSpPr>
        <a:xfrm>
          <a:off x="238125" y="0"/>
          <a:ext cx="8066013" cy="621899"/>
          <a:chOff x="238125" y="0"/>
          <a:chExt cx="8066013" cy="621899"/>
        </a:xfrm>
      </xdr:grpSpPr>
      <xdr:pic>
        <xdr:nvPicPr>
          <xdr:cNvPr id="15" name="Imagen 14">
            <a:extLst>
              <a:ext uri="{FF2B5EF4-FFF2-40B4-BE49-F238E27FC236}">
                <a16:creationId xmlns="" xmlns:a16="http://schemas.microsoft.com/office/drawing/2014/main" id="{8A0E852F-88D6-4576-972F-5F9A9F3097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16" name="Flecha: a la derecha con bandas 15">
            <a:extLst>
              <a:ext uri="{FF2B5EF4-FFF2-40B4-BE49-F238E27FC236}">
                <a16:creationId xmlns="" xmlns:a16="http://schemas.microsoft.com/office/drawing/2014/main" id="{E12703EA-1A6D-4FFC-A9FC-919D8FC017DC}"/>
              </a:ext>
            </a:extLst>
          </xdr:cNvPr>
          <xdr:cNvSpPr/>
        </xdr:nvSpPr>
        <xdr:spPr>
          <a:xfrm flipH="1">
            <a:off x="7814707" y="14088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4631410</xdr:colOff>
      <xdr:row>3</xdr:row>
      <xdr:rowOff>50399</xdr:rowOff>
    </xdr:to>
    <xdr:grpSp>
      <xdr:nvGrpSpPr>
        <xdr:cNvPr id="2" name="Grupo 1">
          <a:hlinkClick xmlns:r="http://schemas.openxmlformats.org/officeDocument/2006/relationships" r:id="rId1"/>
          <a:extLst>
            <a:ext uri="{FF2B5EF4-FFF2-40B4-BE49-F238E27FC236}">
              <a16:creationId xmlns="" xmlns:a16="http://schemas.microsoft.com/office/drawing/2014/main" id="{E5AEE337-4A16-4AAD-B234-DA89414BF4B6}"/>
            </a:ext>
          </a:extLst>
        </xdr:cNvPr>
        <xdr:cNvGrpSpPr/>
      </xdr:nvGrpSpPr>
      <xdr:grpSpPr>
        <a:xfrm>
          <a:off x="238125" y="0"/>
          <a:ext cx="6269710" cy="631424"/>
          <a:chOff x="238125" y="0"/>
          <a:chExt cx="6545935" cy="621899"/>
        </a:xfrm>
      </xdr:grpSpPr>
      <xdr:pic>
        <xdr:nvPicPr>
          <xdr:cNvPr id="3" name="Imagen 2">
            <a:extLst>
              <a:ext uri="{FF2B5EF4-FFF2-40B4-BE49-F238E27FC236}">
                <a16:creationId xmlns="" xmlns:a16="http://schemas.microsoft.com/office/drawing/2014/main" id="{F6E331A0-77D6-471A-9030-45C9096A9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9957A037-F468-452E-B60F-61C15FC8391E}"/>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964285</xdr:colOff>
      <xdr:row>3</xdr:row>
      <xdr:rowOff>50399</xdr:rowOff>
    </xdr:to>
    <xdr:grpSp>
      <xdr:nvGrpSpPr>
        <xdr:cNvPr id="2" name="Grupo 1">
          <a:hlinkClick xmlns:r="http://schemas.openxmlformats.org/officeDocument/2006/relationships" r:id="rId1"/>
          <a:extLst>
            <a:ext uri="{FF2B5EF4-FFF2-40B4-BE49-F238E27FC236}">
              <a16:creationId xmlns="" xmlns:a16="http://schemas.microsoft.com/office/drawing/2014/main" id="{2E488CCA-2257-4399-8C61-47CB58276AF1}"/>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 xmlns:a16="http://schemas.microsoft.com/office/drawing/2014/main" id="{AF0E7A24-0BC9-4349-848B-B7744FE945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637CFD98-199E-46B1-9316-121D326A65C2}"/>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2983585</xdr:colOff>
      <xdr:row>3</xdr:row>
      <xdr:rowOff>50399</xdr:rowOff>
    </xdr:to>
    <xdr:grpSp>
      <xdr:nvGrpSpPr>
        <xdr:cNvPr id="5" name="Grupo 4">
          <a:hlinkClick xmlns:r="http://schemas.openxmlformats.org/officeDocument/2006/relationships" r:id="rId1"/>
          <a:extLst>
            <a:ext uri="{FF2B5EF4-FFF2-40B4-BE49-F238E27FC236}">
              <a16:creationId xmlns="" xmlns:a16="http://schemas.microsoft.com/office/drawing/2014/main" id="{7AB7734D-CE50-49C4-A98A-C381EE550AA7}"/>
            </a:ext>
          </a:extLst>
        </xdr:cNvPr>
        <xdr:cNvGrpSpPr/>
      </xdr:nvGrpSpPr>
      <xdr:grpSpPr>
        <a:xfrm>
          <a:off x="238125" y="0"/>
          <a:ext cx="7869910" cy="631424"/>
          <a:chOff x="238125" y="0"/>
          <a:chExt cx="7250785" cy="631424"/>
        </a:xfrm>
      </xdr:grpSpPr>
      <xdr:pic>
        <xdr:nvPicPr>
          <xdr:cNvPr id="3" name="Imagen 2">
            <a:extLst>
              <a:ext uri="{FF2B5EF4-FFF2-40B4-BE49-F238E27FC236}">
                <a16:creationId xmlns="" xmlns:a16="http://schemas.microsoft.com/office/drawing/2014/main" id="{9E4177CF-9117-466B-BFD0-74669D7394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 xmlns:a16="http://schemas.microsoft.com/office/drawing/2014/main" id="{9258E10B-14C3-47A8-A504-A5A078EBB9BE}"/>
              </a:ext>
            </a:extLst>
          </xdr:cNvPr>
          <xdr:cNvSpPr/>
        </xdr:nvSpPr>
        <xdr:spPr>
          <a:xfrm flipH="1">
            <a:off x="7000024" y="18299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983335</xdr:colOff>
      <xdr:row>3</xdr:row>
      <xdr:rowOff>50399</xdr:rowOff>
    </xdr:to>
    <xdr:grpSp>
      <xdr:nvGrpSpPr>
        <xdr:cNvPr id="5" name="Grupo 4">
          <a:hlinkClick xmlns:r="http://schemas.openxmlformats.org/officeDocument/2006/relationships" r:id="rId1"/>
          <a:extLst>
            <a:ext uri="{FF2B5EF4-FFF2-40B4-BE49-F238E27FC236}">
              <a16:creationId xmlns="" xmlns:a16="http://schemas.microsoft.com/office/drawing/2014/main" id="{9D3AFFF3-C7AE-4F41-ADF7-19B9E23F2CB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 xmlns:a16="http://schemas.microsoft.com/office/drawing/2014/main" id="{8BE19A2F-87DC-447E-93D3-405BD24B83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4619E26D-50F0-49D4-B673-B574A8FE348F}"/>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6.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1078585</xdr:colOff>
      <xdr:row>3</xdr:row>
      <xdr:rowOff>50399</xdr:rowOff>
    </xdr:to>
    <xdr:grpSp>
      <xdr:nvGrpSpPr>
        <xdr:cNvPr id="2" name="Grupo 1">
          <a:hlinkClick xmlns:r="http://schemas.openxmlformats.org/officeDocument/2006/relationships" r:id="rId1"/>
          <a:extLst>
            <a:ext uri="{FF2B5EF4-FFF2-40B4-BE49-F238E27FC236}">
              <a16:creationId xmlns="" xmlns:a16="http://schemas.microsoft.com/office/drawing/2014/main" id="{B4CD1FF7-DA0D-4F13-B396-2AE38394E17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 xmlns:a16="http://schemas.microsoft.com/office/drawing/2014/main" id="{BFB45DFF-CCD4-4184-9481-39557FB2F8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92DF3458-581F-49E3-A633-116EC299AA5A}"/>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859510</xdr:colOff>
      <xdr:row>3</xdr:row>
      <xdr:rowOff>50399</xdr:rowOff>
    </xdr:to>
    <xdr:grpSp>
      <xdr:nvGrpSpPr>
        <xdr:cNvPr id="5" name="Grupo 4">
          <a:hlinkClick xmlns:r="http://schemas.openxmlformats.org/officeDocument/2006/relationships" r:id="rId1"/>
          <a:extLst>
            <a:ext uri="{FF2B5EF4-FFF2-40B4-BE49-F238E27FC236}">
              <a16:creationId xmlns="" xmlns:a16="http://schemas.microsoft.com/office/drawing/2014/main" id="{1043B35B-DB6D-4BB6-830E-5B8E9E0D6C0A}"/>
            </a:ext>
          </a:extLst>
        </xdr:cNvPr>
        <xdr:cNvGrpSpPr/>
      </xdr:nvGrpSpPr>
      <xdr:grpSpPr>
        <a:xfrm>
          <a:off x="238125" y="0"/>
          <a:ext cx="6193510" cy="631424"/>
          <a:chOff x="238125" y="0"/>
          <a:chExt cx="5317210" cy="631424"/>
        </a:xfrm>
      </xdr:grpSpPr>
      <xdr:pic>
        <xdr:nvPicPr>
          <xdr:cNvPr id="3" name="Imagen 2">
            <a:extLst>
              <a:ext uri="{FF2B5EF4-FFF2-40B4-BE49-F238E27FC236}">
                <a16:creationId xmlns="" xmlns:a16="http://schemas.microsoft.com/office/drawing/2014/main" id="{505C9E83-4B6F-4353-9E16-35D744D20F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 xmlns:a16="http://schemas.microsoft.com/office/drawing/2014/main" id="{FD6AC60D-0B2B-41FD-83A4-5285414A4179}"/>
              </a:ext>
            </a:extLst>
          </xdr:cNvPr>
          <xdr:cNvSpPr/>
        </xdr:nvSpPr>
        <xdr:spPr>
          <a:xfrm flipH="1">
            <a:off x="5066449" y="1258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1992985</xdr:colOff>
      <xdr:row>3</xdr:row>
      <xdr:rowOff>50399</xdr:rowOff>
    </xdr:to>
    <xdr:grpSp>
      <xdr:nvGrpSpPr>
        <xdr:cNvPr id="5" name="Grupo 4">
          <a:hlinkClick xmlns:r="http://schemas.openxmlformats.org/officeDocument/2006/relationships" r:id="rId1"/>
          <a:extLst>
            <a:ext uri="{FF2B5EF4-FFF2-40B4-BE49-F238E27FC236}">
              <a16:creationId xmlns="" xmlns:a16="http://schemas.microsoft.com/office/drawing/2014/main" id="{7A53D61E-3B74-4AFE-AB71-E583C96B5D81}"/>
            </a:ext>
          </a:extLst>
        </xdr:cNvPr>
        <xdr:cNvGrpSpPr/>
      </xdr:nvGrpSpPr>
      <xdr:grpSpPr>
        <a:xfrm>
          <a:off x="238125" y="0"/>
          <a:ext cx="6460210" cy="631424"/>
          <a:chOff x="238125" y="0"/>
          <a:chExt cx="5802985" cy="631424"/>
        </a:xfrm>
      </xdr:grpSpPr>
      <xdr:pic>
        <xdr:nvPicPr>
          <xdr:cNvPr id="3" name="Imagen 2">
            <a:extLst>
              <a:ext uri="{FF2B5EF4-FFF2-40B4-BE49-F238E27FC236}">
                <a16:creationId xmlns="" xmlns:a16="http://schemas.microsoft.com/office/drawing/2014/main" id="{70FAFC69-A5BF-4210-81C3-091D20A2E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 xmlns:a16="http://schemas.microsoft.com/office/drawing/2014/main" id="{633CD79C-4BF9-45C7-8A45-59276436BF1B}"/>
              </a:ext>
            </a:extLst>
          </xdr:cNvPr>
          <xdr:cNvSpPr/>
        </xdr:nvSpPr>
        <xdr:spPr>
          <a:xfrm flipH="1">
            <a:off x="5552224" y="1639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7B33BFB5-A5BA-40A6-960B-E55644BA91E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99672194-8C44-40FB-8496-10B8A542F4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07522EF3-AF29-4395-A715-C61A9AD09E04}"/>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15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5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B3A38296-9B9B-49DF-8A66-42D147FAF59F}"/>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11B125A3-6487-433D-9FC1-706403F157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C1EFD6A4-88C1-4AE1-97D2-DE97C752CE18}"/>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21824</xdr:rowOff>
    </xdr:to>
    <xdr:grpSp>
      <xdr:nvGrpSpPr>
        <xdr:cNvPr id="2" name="Grupo 1">
          <a:hlinkClick xmlns:r="http://schemas.openxmlformats.org/officeDocument/2006/relationships" r:id="rId1"/>
          <a:extLst>
            <a:ext uri="{FF2B5EF4-FFF2-40B4-BE49-F238E27FC236}">
              <a16:creationId xmlns="" xmlns:a16="http://schemas.microsoft.com/office/drawing/2014/main" id="{6986DD2C-923B-4E93-9273-D1F9974C182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8449277F-D216-4361-B465-EBA5595696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CA954266-5F73-4C50-B704-9C0D78D852C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08CC900F-4E2A-427D-9ED2-EF6CD0AF7A60}"/>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 xmlns:a16="http://schemas.microsoft.com/office/drawing/2014/main" id="{030202CA-6B11-4B12-988A-45DBB2C67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 xmlns:a16="http://schemas.microsoft.com/office/drawing/2014/main" id="{3DE12A6D-07F0-4B19-BA8B-3660144B69E9}"/>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5" name="Grupo 4">
          <a:hlinkClick xmlns:r="http://schemas.openxmlformats.org/officeDocument/2006/relationships" r:id="rId1"/>
          <a:extLst>
            <a:ext uri="{FF2B5EF4-FFF2-40B4-BE49-F238E27FC236}">
              <a16:creationId xmlns="" xmlns:a16="http://schemas.microsoft.com/office/drawing/2014/main" id="{F05CB6DD-D964-4A3D-B1CB-57C17E01C10E}"/>
            </a:ext>
          </a:extLst>
        </xdr:cNvPr>
        <xdr:cNvGrpSpPr/>
      </xdr:nvGrpSpPr>
      <xdr:grpSpPr>
        <a:xfrm>
          <a:off x="238125" y="0"/>
          <a:ext cx="5926810" cy="621899"/>
          <a:chOff x="238125" y="0"/>
          <a:chExt cx="5926810" cy="621899"/>
        </a:xfrm>
      </xdr:grpSpPr>
      <xdr:pic>
        <xdr:nvPicPr>
          <xdr:cNvPr id="6" name="Imagen 5">
            <a:extLst>
              <a:ext uri="{FF2B5EF4-FFF2-40B4-BE49-F238E27FC236}">
                <a16:creationId xmlns="" xmlns:a16="http://schemas.microsoft.com/office/drawing/2014/main" id="{93B8E46D-0615-4CF6-8CE1-859909590C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7" name="Flecha: a la derecha con bandas 6">
            <a:extLst>
              <a:ext uri="{FF2B5EF4-FFF2-40B4-BE49-F238E27FC236}">
                <a16:creationId xmlns="" xmlns:a16="http://schemas.microsoft.com/office/drawing/2014/main" id="{58CE5345-6749-48D9-9F35-C194B22F5ADF}"/>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4.xml><?xml version="1.0" encoding="utf-8"?>
<xdr:wsDr xmlns:xdr="http://schemas.openxmlformats.org/drawingml/2006/spreadsheetDrawing" xmlns:a="http://schemas.openxmlformats.org/drawingml/2006/main">
  <xdr:twoCellAnchor>
    <xdr:from>
      <xdr:col>1</xdr:col>
      <xdr:colOff>123825</xdr:colOff>
      <xdr:row>5</xdr:row>
      <xdr:rowOff>85724</xdr:rowOff>
    </xdr:from>
    <xdr:to>
      <xdr:col>8</xdr:col>
      <xdr:colOff>800100</xdr:colOff>
      <xdr:row>30</xdr:row>
      <xdr:rowOff>180975</xdr:rowOff>
    </xdr:to>
    <xdr:graphicFrame macro="">
      <xdr:nvGraphicFramePr>
        <xdr:cNvPr id="2" name="Gráfico 1">
          <a:extLst>
            <a:ext uri="{FF2B5EF4-FFF2-40B4-BE49-F238E27FC236}">
              <a16:creationId xmlns="" xmlns:a16="http://schemas.microsoft.com/office/drawing/2014/main" id="{A01D4041-4DCA-4606-9EE7-DBF46D4A6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 xmlns:a16="http://schemas.microsoft.com/office/drawing/2014/main" id="{FC4F8BBC-F1A5-4470-A56E-842525828DA0}"/>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 xmlns:a16="http://schemas.microsoft.com/office/drawing/2014/main" id="{35008F6B-B1FD-44C6-BC8E-C5F3F797C6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 xmlns:a16="http://schemas.microsoft.com/office/drawing/2014/main" id="{1C9E222C-1592-4C2D-A0C7-5064FD30013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1189523</xdr:colOff>
      <xdr:row>3</xdr:row>
      <xdr:rowOff>42555</xdr:rowOff>
    </xdr:to>
    <xdr:grpSp>
      <xdr:nvGrpSpPr>
        <xdr:cNvPr id="5" name="Grupo 4">
          <a:hlinkClick xmlns:r="http://schemas.openxmlformats.org/officeDocument/2006/relationships" r:id="rId1"/>
          <a:extLst>
            <a:ext uri="{FF2B5EF4-FFF2-40B4-BE49-F238E27FC236}">
              <a16:creationId xmlns="" xmlns:a16="http://schemas.microsoft.com/office/drawing/2014/main" id="{A2B843A4-A89E-4065-9A6B-1D81EA30AD48}"/>
            </a:ext>
          </a:extLst>
        </xdr:cNvPr>
        <xdr:cNvGrpSpPr/>
      </xdr:nvGrpSpPr>
      <xdr:grpSpPr>
        <a:xfrm>
          <a:off x="238125" y="0"/>
          <a:ext cx="10095398" cy="623580"/>
          <a:chOff x="238125" y="0"/>
          <a:chExt cx="10095398" cy="623580"/>
        </a:xfrm>
      </xdr:grpSpPr>
      <xdr:pic>
        <xdr:nvPicPr>
          <xdr:cNvPr id="3" name="Imagen 2">
            <a:extLst>
              <a:ext uri="{FF2B5EF4-FFF2-40B4-BE49-F238E27FC236}">
                <a16:creationId xmlns="" xmlns:a16="http://schemas.microsoft.com/office/drawing/2014/main" id="{FE836BF2-6083-41BE-BD7B-6670ACFBC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 xmlns:a16="http://schemas.microsoft.com/office/drawing/2014/main" id="{E13947CD-E1D7-42BF-8A7C-BC9C65B10AE5}"/>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6.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1389548</xdr:colOff>
      <xdr:row>3</xdr:row>
      <xdr:rowOff>52080</xdr:rowOff>
    </xdr:to>
    <xdr:grpSp>
      <xdr:nvGrpSpPr>
        <xdr:cNvPr id="5" name="Grupo 4">
          <a:hlinkClick xmlns:r="http://schemas.openxmlformats.org/officeDocument/2006/relationships" r:id="rId1"/>
          <a:extLst>
            <a:ext uri="{FF2B5EF4-FFF2-40B4-BE49-F238E27FC236}">
              <a16:creationId xmlns="" xmlns:a16="http://schemas.microsoft.com/office/drawing/2014/main" id="{D8EBC714-B010-48B6-B2A4-83C2505787CD}"/>
            </a:ext>
          </a:extLst>
        </xdr:cNvPr>
        <xdr:cNvGrpSpPr/>
      </xdr:nvGrpSpPr>
      <xdr:grpSpPr>
        <a:xfrm>
          <a:off x="238125" y="0"/>
          <a:ext cx="10533548" cy="623580"/>
          <a:chOff x="238125" y="0"/>
          <a:chExt cx="10095398" cy="623580"/>
        </a:xfrm>
      </xdr:grpSpPr>
      <xdr:pic>
        <xdr:nvPicPr>
          <xdr:cNvPr id="6" name="Imagen 5">
            <a:extLst>
              <a:ext uri="{FF2B5EF4-FFF2-40B4-BE49-F238E27FC236}">
                <a16:creationId xmlns="" xmlns:a16="http://schemas.microsoft.com/office/drawing/2014/main" id="{34E4AE10-041F-44C2-A776-CE3F1826FD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 xmlns:a16="http://schemas.microsoft.com/office/drawing/2014/main" id="{EF5D249B-DF18-4B43-9D0A-8D3E6462DFE1}"/>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7.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9D3E4494-9919-4A2F-89A2-481619A22A6B}"/>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8EF5B192-2203-4E3C-8DD0-E11B61943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160C2B40-91B0-411E-8A95-A4CDCB751D80}"/>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81C417A8-8999-4EC1-9442-BC55EC804CD6}"/>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5A2B1D22-4FB3-4C29-9868-F1FC6C61B2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74835FC3-7249-4DDD-A0C5-FDDD94E8F793}"/>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 xmlns:a16="http://schemas.microsoft.com/office/drawing/2014/main" id="{25717476-9B99-4316-988E-9CE0804BF70B}"/>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 xmlns:a16="http://schemas.microsoft.com/office/drawing/2014/main" id="{904278EA-D8B8-479A-A5A3-20FC31586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 xmlns:a16="http://schemas.microsoft.com/office/drawing/2014/main" id="{CD054204-F2E9-40DB-96B5-4F53BF2A8EB7}"/>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9525</xdr:rowOff>
    </xdr:from>
    <xdr:to>
      <xdr:col>10</xdr:col>
      <xdr:colOff>885825</xdr:colOff>
      <xdr:row>3</xdr:row>
      <xdr:rowOff>53761</xdr:rowOff>
    </xdr:to>
    <xdr:grpSp>
      <xdr:nvGrpSpPr>
        <xdr:cNvPr id="4" name="Grupo 3">
          <a:hlinkClick xmlns:r="http://schemas.openxmlformats.org/officeDocument/2006/relationships" r:id="rId1"/>
          <a:extLst>
            <a:ext uri="{FF2B5EF4-FFF2-40B4-BE49-F238E27FC236}">
              <a16:creationId xmlns="" xmlns:a16="http://schemas.microsoft.com/office/drawing/2014/main" id="{00000000-0008-0000-1600-000004000000}"/>
            </a:ext>
          </a:extLst>
        </xdr:cNvPr>
        <xdr:cNvGrpSpPr/>
      </xdr:nvGrpSpPr>
      <xdr:grpSpPr>
        <a:xfrm>
          <a:off x="238125" y="9525"/>
          <a:ext cx="8305800" cy="625261"/>
          <a:chOff x="238125" y="0"/>
          <a:chExt cx="8305800" cy="625261"/>
        </a:xfrm>
      </xdr:grpSpPr>
      <xdr:pic>
        <xdr:nvPicPr>
          <xdr:cNvPr id="8" name="Imagen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600-00000A000000}"/>
              </a:ext>
            </a:extLst>
          </xdr:cNvPr>
          <xdr:cNvSpPr/>
        </xdr:nvSpPr>
        <xdr:spPr>
          <a:xfrm flipH="1">
            <a:off x="80295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3" name="Grupo 2">
          <a:hlinkClick xmlns:r="http://schemas.openxmlformats.org/officeDocument/2006/relationships" r:id="rId1"/>
          <a:extLst>
            <a:ext uri="{FF2B5EF4-FFF2-40B4-BE49-F238E27FC236}">
              <a16:creationId xmlns="" xmlns:a16="http://schemas.microsoft.com/office/drawing/2014/main" id="{00000000-0008-0000-1700-000003000000}"/>
            </a:ext>
          </a:extLst>
        </xdr:cNvPr>
        <xdr:cNvGrpSpPr/>
      </xdr:nvGrpSpPr>
      <xdr:grpSpPr>
        <a:xfrm>
          <a:off x="238125" y="0"/>
          <a:ext cx="9144000" cy="625261"/>
          <a:chOff x="238125" y="0"/>
          <a:chExt cx="9144000" cy="625261"/>
        </a:xfrm>
      </xdr:grpSpPr>
      <xdr:pic>
        <xdr:nvPicPr>
          <xdr:cNvPr id="9" name="Imagen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700-00000A000000}"/>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2" name="Grupo 1">
          <a:hlinkClick xmlns:r="http://schemas.openxmlformats.org/officeDocument/2006/relationships" r:id="rId1"/>
          <a:extLst>
            <a:ext uri="{FF2B5EF4-FFF2-40B4-BE49-F238E27FC236}">
              <a16:creationId xmlns="" xmlns:a16="http://schemas.microsoft.com/office/drawing/2014/main" id="{589F87C5-0E09-473D-B935-BB13B2EDBF6D}"/>
            </a:ext>
          </a:extLst>
        </xdr:cNvPr>
        <xdr:cNvGrpSpPr/>
      </xdr:nvGrpSpPr>
      <xdr:grpSpPr>
        <a:xfrm>
          <a:off x="238125" y="0"/>
          <a:ext cx="9144000" cy="625261"/>
          <a:chOff x="238125" y="0"/>
          <a:chExt cx="9144000" cy="625261"/>
        </a:xfrm>
      </xdr:grpSpPr>
      <xdr:pic>
        <xdr:nvPicPr>
          <xdr:cNvPr id="3" name="Imagen 2">
            <a:extLst>
              <a:ext uri="{FF2B5EF4-FFF2-40B4-BE49-F238E27FC236}">
                <a16:creationId xmlns="" xmlns:a16="http://schemas.microsoft.com/office/drawing/2014/main" id="{35587A38-BC26-4382-BFC9-B3970AD2C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4" name="Flecha: a la derecha con bandas 3">
            <a:extLst>
              <a:ext uri="{FF2B5EF4-FFF2-40B4-BE49-F238E27FC236}">
                <a16:creationId xmlns="" xmlns:a16="http://schemas.microsoft.com/office/drawing/2014/main" id="{56DEE89D-6828-413A-BB06-A784064F22EC}"/>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1076325</xdr:colOff>
      <xdr:row>3</xdr:row>
      <xdr:rowOff>34711</xdr:rowOff>
    </xdr:to>
    <xdr:grpSp>
      <xdr:nvGrpSpPr>
        <xdr:cNvPr id="3" name="Grupo 2">
          <a:hlinkClick xmlns:r="http://schemas.openxmlformats.org/officeDocument/2006/relationships" r:id="rId1"/>
          <a:extLst>
            <a:ext uri="{FF2B5EF4-FFF2-40B4-BE49-F238E27FC236}">
              <a16:creationId xmlns="" xmlns:a16="http://schemas.microsoft.com/office/drawing/2014/main" id="{00000000-0008-0000-1800-000003000000}"/>
            </a:ext>
          </a:extLst>
        </xdr:cNvPr>
        <xdr:cNvGrpSpPr/>
      </xdr:nvGrpSpPr>
      <xdr:grpSpPr>
        <a:xfrm>
          <a:off x="238125" y="0"/>
          <a:ext cx="9086850" cy="625261"/>
          <a:chOff x="238125" y="0"/>
          <a:chExt cx="9086850" cy="625261"/>
        </a:xfrm>
      </xdr:grpSpPr>
      <xdr:pic>
        <xdr:nvPicPr>
          <xdr:cNvPr id="9" name="Imagen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800-00000A000000}"/>
              </a:ext>
            </a:extLst>
          </xdr:cNvPr>
          <xdr:cNvSpPr/>
        </xdr:nvSpPr>
        <xdr:spPr>
          <a:xfrm flipH="1">
            <a:off x="88106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857250</xdr:colOff>
      <xdr:row>3</xdr:row>
      <xdr:rowOff>34711</xdr:rowOff>
    </xdr:to>
    <xdr:grpSp>
      <xdr:nvGrpSpPr>
        <xdr:cNvPr id="2" name="Grupo 1">
          <a:hlinkClick xmlns:r="http://schemas.openxmlformats.org/officeDocument/2006/relationships" r:id="rId2"/>
          <a:extLst>
            <a:ext uri="{FF2B5EF4-FFF2-40B4-BE49-F238E27FC236}">
              <a16:creationId xmlns="" xmlns:a16="http://schemas.microsoft.com/office/drawing/2014/main" id="{00000000-0008-0000-1900-000002000000}"/>
            </a:ext>
          </a:extLst>
        </xdr:cNvPr>
        <xdr:cNvGrpSpPr/>
      </xdr:nvGrpSpPr>
      <xdr:grpSpPr>
        <a:xfrm>
          <a:off x="238125" y="0"/>
          <a:ext cx="7858125" cy="625261"/>
          <a:chOff x="238125" y="0"/>
          <a:chExt cx="7858125" cy="625261"/>
        </a:xfrm>
      </xdr:grpSpPr>
      <xdr:pic>
        <xdr:nvPicPr>
          <xdr:cNvPr id="10" name="Imagen 9">
            <a:extLst>
              <a:ext uri="{FF2B5EF4-FFF2-40B4-BE49-F238E27FC236}">
                <a16:creationId xmlns="" xmlns:a16="http://schemas.microsoft.com/office/drawing/2014/main" id="{00000000-0008-0000-19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10">
            <a:extLst>
              <a:ext uri="{FF2B5EF4-FFF2-40B4-BE49-F238E27FC236}">
                <a16:creationId xmlns="" xmlns:a16="http://schemas.microsoft.com/office/drawing/2014/main" id="{00000000-0008-0000-1900-00000B000000}"/>
              </a:ext>
            </a:extLst>
          </xdr:cNvPr>
          <xdr:cNvSpPr/>
        </xdr:nvSpPr>
        <xdr:spPr>
          <a:xfrm flipH="1">
            <a:off x="75819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3419475</xdr:colOff>
      <xdr:row>2</xdr:row>
      <xdr:rowOff>57150</xdr:rowOff>
    </xdr:from>
    <xdr:to>
      <xdr:col>2</xdr:col>
      <xdr:colOff>3840690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 xmlns:a16="http://schemas.microsoft.com/office/drawing/2014/main" id="{5C15A4AD-13D3-40A8-B018-3E51FB93A1B9}"/>
            </a:ext>
          </a:extLst>
        </xdr:cNvPr>
        <xdr:cNvSpPr/>
      </xdr:nvSpPr>
      <xdr:spPr>
        <a:xfrm flipV="1">
          <a:off x="7429500"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866775</xdr:colOff>
      <xdr:row>3</xdr:row>
      <xdr:rowOff>34711</xdr:rowOff>
    </xdr:to>
    <xdr:grpSp>
      <xdr:nvGrpSpPr>
        <xdr:cNvPr id="2" name="1 Grupo">
          <a:hlinkClick xmlns:r="http://schemas.openxmlformats.org/officeDocument/2006/relationships" r:id="rId2"/>
          <a:extLst>
            <a:ext uri="{FF2B5EF4-FFF2-40B4-BE49-F238E27FC236}">
              <a16:creationId xmlns="" xmlns:a16="http://schemas.microsoft.com/office/drawing/2014/main" id="{00000000-0008-0000-1A00-000002000000}"/>
            </a:ext>
          </a:extLst>
        </xdr:cNvPr>
        <xdr:cNvGrpSpPr/>
      </xdr:nvGrpSpPr>
      <xdr:grpSpPr>
        <a:xfrm>
          <a:off x="238125" y="0"/>
          <a:ext cx="7867650" cy="625261"/>
          <a:chOff x="238125" y="0"/>
          <a:chExt cx="7867650" cy="625261"/>
        </a:xfrm>
      </xdr:grpSpPr>
      <xdr:pic>
        <xdr:nvPicPr>
          <xdr:cNvPr id="9" name="Imagen 8">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A00-00000A000000}"/>
              </a:ext>
            </a:extLst>
          </xdr:cNvPr>
          <xdr:cNvSpPr/>
        </xdr:nvSpPr>
        <xdr:spPr>
          <a:xfrm flipH="1">
            <a:off x="75914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4" name="3 Grupo">
          <a:hlinkClick xmlns:r="http://schemas.openxmlformats.org/officeDocument/2006/relationships" r:id="rId1"/>
          <a:extLst>
            <a:ext uri="{FF2B5EF4-FFF2-40B4-BE49-F238E27FC236}">
              <a16:creationId xmlns="" xmlns:a16="http://schemas.microsoft.com/office/drawing/2014/main" id="{00000000-0008-0000-1B00-000004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 xmlns:a16="http://schemas.microsoft.com/office/drawing/2014/main" id="{00000000-0008-0000-1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 xmlns:a16="http://schemas.microsoft.com/office/drawing/2014/main" id="{00000000-0008-0000-1B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5" name="Gráfico 4">
          <a:extLst>
            <a:ext uri="{FF2B5EF4-FFF2-40B4-BE49-F238E27FC236}">
              <a16:creationId xmlns=""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11" name="Grupo 7">
          <a:hlinkClick xmlns:r="http://schemas.openxmlformats.org/officeDocument/2006/relationships" r:id="rId2"/>
          <a:extLst>
            <a:ext uri="{FF2B5EF4-FFF2-40B4-BE49-F238E27FC236}">
              <a16:creationId xmlns="" xmlns:a16="http://schemas.microsoft.com/office/drawing/2014/main" id="{00000000-0008-0000-1C00-00000B000000}"/>
            </a:ext>
          </a:extLst>
        </xdr:cNvPr>
        <xdr:cNvGrpSpPr/>
      </xdr:nvGrpSpPr>
      <xdr:grpSpPr>
        <a:xfrm>
          <a:off x="238125" y="0"/>
          <a:ext cx="6810375" cy="625261"/>
          <a:chOff x="285750" y="200025"/>
          <a:chExt cx="6810375" cy="625261"/>
        </a:xfrm>
      </xdr:grpSpPr>
      <xdr:pic>
        <xdr:nvPicPr>
          <xdr:cNvPr id="12" name="Imagen 8">
            <a:extLst>
              <a:ext uri="{FF2B5EF4-FFF2-40B4-BE49-F238E27FC236}">
                <a16:creationId xmlns="" xmlns:a16="http://schemas.microsoft.com/office/drawing/2014/main" id="{00000000-0008-0000-1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1C00-00000D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 xmlns:a16="http://schemas.microsoft.com/office/drawing/2014/main" id="{00000000-0008-0000-1D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1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D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8" name="7 Grupo">
          <a:hlinkClick xmlns:r="http://schemas.openxmlformats.org/officeDocument/2006/relationships" r:id="rId1"/>
          <a:extLst>
            <a:ext uri="{FF2B5EF4-FFF2-40B4-BE49-F238E27FC236}">
              <a16:creationId xmlns="" xmlns:a16="http://schemas.microsoft.com/office/drawing/2014/main" id="{00000000-0008-0000-1E00-000008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 xmlns:a16="http://schemas.microsoft.com/office/drawing/2014/main" id="{00000000-0008-0000-1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 xmlns:a16="http://schemas.microsoft.com/office/drawing/2014/main" id="{00000000-0008-0000-1E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 xmlns:a16="http://schemas.microsoft.com/office/drawing/2014/main" id="{00000000-0008-0000-1F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1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1F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 xmlns:a16="http://schemas.microsoft.com/office/drawing/2014/main" id="{00000000-0008-0000-2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2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2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871283</xdr:colOff>
      <xdr:row>3</xdr:row>
      <xdr:rowOff>31349</xdr:rowOff>
    </xdr:to>
    <xdr:grpSp>
      <xdr:nvGrpSpPr>
        <xdr:cNvPr id="3" name="2 Grupo">
          <a:hlinkClick xmlns:r="http://schemas.openxmlformats.org/officeDocument/2006/relationships" r:id="rId1"/>
          <a:extLst>
            <a:ext uri="{FF2B5EF4-FFF2-40B4-BE49-F238E27FC236}">
              <a16:creationId xmlns="" xmlns:a16="http://schemas.microsoft.com/office/drawing/2014/main" id="{00000000-0008-0000-2100-000003000000}"/>
            </a:ext>
          </a:extLst>
        </xdr:cNvPr>
        <xdr:cNvGrpSpPr/>
      </xdr:nvGrpSpPr>
      <xdr:grpSpPr>
        <a:xfrm>
          <a:off x="238125" y="0"/>
          <a:ext cx="10224833" cy="621899"/>
          <a:chOff x="235324" y="0"/>
          <a:chExt cx="9208459" cy="625261"/>
        </a:xfrm>
      </xdr:grpSpPr>
      <xdr:pic>
        <xdr:nvPicPr>
          <xdr:cNvPr id="8" name="Imagen 8">
            <a:extLst>
              <a:ext uri="{FF2B5EF4-FFF2-40B4-BE49-F238E27FC236}">
                <a16:creationId xmlns="" xmlns:a16="http://schemas.microsoft.com/office/drawing/2014/main" id="{00000000-0008-0000-2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2100-00000A000000}"/>
              </a:ext>
            </a:extLst>
          </xdr:cNvPr>
          <xdr:cNvSpPr/>
        </xdr:nvSpPr>
        <xdr:spPr>
          <a:xfrm flipH="1">
            <a:off x="8929433"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766508</xdr:colOff>
      <xdr:row>3</xdr:row>
      <xdr:rowOff>31349</xdr:rowOff>
    </xdr:to>
    <xdr:grpSp>
      <xdr:nvGrpSpPr>
        <xdr:cNvPr id="5" name="Grupo 4">
          <a:hlinkClick xmlns:r="http://schemas.openxmlformats.org/officeDocument/2006/relationships" r:id="rId1"/>
          <a:extLst>
            <a:ext uri="{FF2B5EF4-FFF2-40B4-BE49-F238E27FC236}">
              <a16:creationId xmlns="" xmlns:a16="http://schemas.microsoft.com/office/drawing/2014/main" id="{F14A3644-F323-4934-8596-8635F26D92EA}"/>
            </a:ext>
          </a:extLst>
        </xdr:cNvPr>
        <xdr:cNvGrpSpPr/>
      </xdr:nvGrpSpPr>
      <xdr:grpSpPr>
        <a:xfrm>
          <a:off x="238125" y="0"/>
          <a:ext cx="13399039" cy="626662"/>
          <a:chOff x="238125" y="0"/>
          <a:chExt cx="13396658" cy="621899"/>
        </a:xfrm>
      </xdr:grpSpPr>
      <xdr:pic>
        <xdr:nvPicPr>
          <xdr:cNvPr id="3" name="Imagen 8">
            <a:extLst>
              <a:ext uri="{FF2B5EF4-FFF2-40B4-BE49-F238E27FC236}">
                <a16:creationId xmlns="" xmlns:a16="http://schemas.microsoft.com/office/drawing/2014/main" id="{5C65C624-DF9F-4474-BB7C-DEE8BBA6C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718112" cy="621899"/>
          </a:xfrm>
          <a:prstGeom prst="rect">
            <a:avLst/>
          </a:prstGeom>
        </xdr:spPr>
      </xdr:pic>
      <xdr:sp macro="" textlink="">
        <xdr:nvSpPr>
          <xdr:cNvPr id="4" name="Flecha: a la derecha con bandas 3">
            <a:extLst>
              <a:ext uri="{FF2B5EF4-FFF2-40B4-BE49-F238E27FC236}">
                <a16:creationId xmlns="" xmlns:a16="http://schemas.microsoft.com/office/drawing/2014/main" id="{AE534AD0-0407-4130-9541-8D130D60F08B}"/>
              </a:ext>
            </a:extLst>
          </xdr:cNvPr>
          <xdr:cNvSpPr/>
        </xdr:nvSpPr>
        <xdr:spPr>
          <a:xfrm flipH="1">
            <a:off x="13063662" y="170528"/>
            <a:ext cx="57112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2" name="Gráfico 1">
          <a:extLst>
            <a:ext uri="{FF2B5EF4-FFF2-40B4-BE49-F238E27FC236}">
              <a16:creationId xmlns="" xmlns:a16="http://schemas.microsoft.com/office/drawing/2014/main" id="{8B168E38-302F-4006-BC3B-494AF70B1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3" name="Grupo 2">
          <a:hlinkClick xmlns:r="http://schemas.openxmlformats.org/officeDocument/2006/relationships" r:id="rId2"/>
          <a:extLst>
            <a:ext uri="{FF2B5EF4-FFF2-40B4-BE49-F238E27FC236}">
              <a16:creationId xmlns="" xmlns:a16="http://schemas.microsoft.com/office/drawing/2014/main" id="{692A4261-3656-4385-B73F-209FBC2C35C5}"/>
            </a:ext>
          </a:extLst>
        </xdr:cNvPr>
        <xdr:cNvGrpSpPr/>
      </xdr:nvGrpSpPr>
      <xdr:grpSpPr>
        <a:xfrm>
          <a:off x="235324" y="0"/>
          <a:ext cx="10769432" cy="623580"/>
          <a:chOff x="235324" y="0"/>
          <a:chExt cx="10769432" cy="623580"/>
        </a:xfrm>
      </xdr:grpSpPr>
      <xdr:pic>
        <xdr:nvPicPr>
          <xdr:cNvPr id="4" name="Imagen 9">
            <a:extLst>
              <a:ext uri="{FF2B5EF4-FFF2-40B4-BE49-F238E27FC236}">
                <a16:creationId xmlns="" xmlns:a16="http://schemas.microsoft.com/office/drawing/2014/main" id="{61CFC90D-D0B3-44D0-9C03-CC39860872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5" name="Flecha: a la derecha con bandas 10">
            <a:extLst>
              <a:ext uri="{FF2B5EF4-FFF2-40B4-BE49-F238E27FC236}">
                <a16:creationId xmlns="" xmlns:a16="http://schemas.microsoft.com/office/drawing/2014/main" id="{81458A1F-2BFF-4FE6-9962-072725EEE0EE}"/>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3438525</xdr:colOff>
      <xdr:row>2</xdr:row>
      <xdr:rowOff>57150</xdr:rowOff>
    </xdr:from>
    <xdr:to>
      <xdr:col>2</xdr:col>
      <xdr:colOff>3859740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 xmlns:a16="http://schemas.microsoft.com/office/drawing/2014/main" id="{50EEDFBC-0BBE-4B51-83D2-F4E60F4F84C3}"/>
            </a:ext>
          </a:extLst>
        </xdr:cNvPr>
        <xdr:cNvSpPr/>
      </xdr:nvSpPr>
      <xdr:spPr>
        <a:xfrm flipV="1">
          <a:off x="7458075"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156</xdr:col>
      <xdr:colOff>564692</xdr:colOff>
      <xdr:row>3</xdr:row>
      <xdr:rowOff>12940</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2200-00000A000000}"/>
            </a:ext>
          </a:extLst>
        </xdr:cNvPr>
        <xdr:cNvGrpSpPr/>
      </xdr:nvGrpSpPr>
      <xdr:grpSpPr>
        <a:xfrm>
          <a:off x="235324" y="0"/>
          <a:ext cx="118215250" cy="629264"/>
          <a:chOff x="244929" y="0"/>
          <a:chExt cx="115082406" cy="625261"/>
        </a:xfrm>
      </xdr:grpSpPr>
      <xdr:pic>
        <xdr:nvPicPr>
          <xdr:cNvPr id="8" name="Imagen 8">
            <a:extLst>
              <a:ext uri="{FF2B5EF4-FFF2-40B4-BE49-F238E27FC236}">
                <a16:creationId xmlns="" xmlns:a16="http://schemas.microsoft.com/office/drawing/2014/main" id="{00000000-0008-0000-2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7925" cy="625261"/>
          </a:xfrm>
          <a:prstGeom prst="rect">
            <a:avLst/>
          </a:prstGeom>
        </xdr:spPr>
      </xdr:pic>
      <xdr:sp macro="" textlink="">
        <xdr:nvSpPr>
          <xdr:cNvPr id="9" name="Flecha: a la derecha con bandas 9">
            <a:extLst>
              <a:ext uri="{FF2B5EF4-FFF2-40B4-BE49-F238E27FC236}">
                <a16:creationId xmlns="" xmlns:a16="http://schemas.microsoft.com/office/drawing/2014/main" id="{00000000-0008-0000-2200-000009000000}"/>
              </a:ext>
            </a:extLst>
          </xdr:cNvPr>
          <xdr:cNvSpPr/>
        </xdr:nvSpPr>
        <xdr:spPr>
          <a:xfrm flipH="1">
            <a:off x="114812985" y="157843"/>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29</xdr:row>
      <xdr:rowOff>209550</xdr:rowOff>
    </xdr:to>
    <xdr:graphicFrame macro="">
      <xdr:nvGraphicFramePr>
        <xdr:cNvPr id="2" name="Gráfico 1">
          <a:extLst>
            <a:ext uri="{FF2B5EF4-FFF2-40B4-BE49-F238E27FC236}">
              <a16:creationId xmlns="" xmlns:a16="http://schemas.microsoft.com/office/drawing/2014/main" id="{E49A5390-80B4-4492-9F7B-C66122DD0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3" name="13 Grupo">
          <a:hlinkClick xmlns:r="http://schemas.openxmlformats.org/officeDocument/2006/relationships" r:id="rId2"/>
          <a:extLst>
            <a:ext uri="{FF2B5EF4-FFF2-40B4-BE49-F238E27FC236}">
              <a16:creationId xmlns="" xmlns:a16="http://schemas.microsoft.com/office/drawing/2014/main" id="{B5E20733-E1EB-4C8B-A465-6FFDC7D767FD}"/>
            </a:ext>
          </a:extLst>
        </xdr:cNvPr>
        <xdr:cNvGrpSpPr/>
      </xdr:nvGrpSpPr>
      <xdr:grpSpPr>
        <a:xfrm>
          <a:off x="238125" y="0"/>
          <a:ext cx="10824908" cy="621899"/>
          <a:chOff x="238125" y="0"/>
          <a:chExt cx="10824908" cy="621899"/>
        </a:xfrm>
      </xdr:grpSpPr>
      <xdr:pic>
        <xdr:nvPicPr>
          <xdr:cNvPr id="4" name="Imagen 8">
            <a:extLst>
              <a:ext uri="{FF2B5EF4-FFF2-40B4-BE49-F238E27FC236}">
                <a16:creationId xmlns="" xmlns:a16="http://schemas.microsoft.com/office/drawing/2014/main" id="{3A5C1A0E-1AAE-4822-8568-2A73CB350A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5" name="Flecha: a la derecha con bandas 9">
            <a:extLst>
              <a:ext uri="{FF2B5EF4-FFF2-40B4-BE49-F238E27FC236}">
                <a16:creationId xmlns="" xmlns:a16="http://schemas.microsoft.com/office/drawing/2014/main" id="{CB7CFE40-C6FF-430D-97DE-B7882EAF277D}"/>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752475</xdr:colOff>
      <xdr:row>3</xdr:row>
      <xdr:rowOff>44236</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2300-00000A000000}"/>
            </a:ext>
          </a:extLst>
        </xdr:cNvPr>
        <xdr:cNvGrpSpPr/>
      </xdr:nvGrpSpPr>
      <xdr:grpSpPr>
        <a:xfrm>
          <a:off x="238125" y="0"/>
          <a:ext cx="12096750" cy="625261"/>
          <a:chOff x="238125" y="0"/>
          <a:chExt cx="12096750" cy="625261"/>
        </a:xfrm>
      </xdr:grpSpPr>
      <xdr:pic>
        <xdr:nvPicPr>
          <xdr:cNvPr id="8" name="Imagen 8">
            <a:extLst>
              <a:ext uri="{FF2B5EF4-FFF2-40B4-BE49-F238E27FC236}">
                <a16:creationId xmlns="" xmlns:a16="http://schemas.microsoft.com/office/drawing/2014/main" id="{00000000-0008-0000-2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9">
            <a:extLst>
              <a:ext uri="{FF2B5EF4-FFF2-40B4-BE49-F238E27FC236}">
                <a16:creationId xmlns="" xmlns:a16="http://schemas.microsoft.com/office/drawing/2014/main" id="{00000000-0008-0000-2300-000009000000}"/>
              </a:ext>
            </a:extLst>
          </xdr:cNvPr>
          <xdr:cNvSpPr/>
        </xdr:nvSpPr>
        <xdr:spPr>
          <a:xfrm flipH="1">
            <a:off x="118205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6" name="Gráfico 5">
          <a:extLst>
            <a:ext uri="{FF2B5EF4-FFF2-40B4-BE49-F238E27FC236}">
              <a16:creationId xmlns=""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14" name="13 Grupo">
          <a:hlinkClick xmlns:r="http://schemas.openxmlformats.org/officeDocument/2006/relationships" r:id="rId2"/>
          <a:extLst>
            <a:ext uri="{FF2B5EF4-FFF2-40B4-BE49-F238E27FC236}">
              <a16:creationId xmlns="" xmlns:a16="http://schemas.microsoft.com/office/drawing/2014/main" id="{00000000-0008-0000-2400-00000E000000}"/>
            </a:ext>
          </a:extLst>
        </xdr:cNvPr>
        <xdr:cNvGrpSpPr/>
      </xdr:nvGrpSpPr>
      <xdr:grpSpPr>
        <a:xfrm>
          <a:off x="238125" y="0"/>
          <a:ext cx="10824908" cy="621899"/>
          <a:chOff x="238125" y="0"/>
          <a:chExt cx="10824908" cy="621899"/>
        </a:xfrm>
      </xdr:grpSpPr>
      <xdr:pic>
        <xdr:nvPicPr>
          <xdr:cNvPr id="12" name="Imagen 8">
            <a:extLst>
              <a:ext uri="{FF2B5EF4-FFF2-40B4-BE49-F238E27FC236}">
                <a16:creationId xmlns="" xmlns:a16="http://schemas.microsoft.com/office/drawing/2014/main" id="{00000000-0008-0000-24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2400-00000D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25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 xmlns:a16="http://schemas.microsoft.com/office/drawing/2014/main" id="{00000000-0008-0000-2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25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773232</xdr:colOff>
      <xdr:row>3</xdr:row>
      <xdr:rowOff>39193</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2600-00000A000000}"/>
            </a:ext>
          </a:extLst>
        </xdr:cNvPr>
        <xdr:cNvGrpSpPr/>
      </xdr:nvGrpSpPr>
      <xdr:grpSpPr>
        <a:xfrm>
          <a:off x="244929" y="0"/>
          <a:ext cx="12135196" cy="624300"/>
          <a:chOff x="235324" y="0"/>
          <a:chExt cx="12113584" cy="621899"/>
        </a:xfrm>
      </xdr:grpSpPr>
      <xdr:pic>
        <xdr:nvPicPr>
          <xdr:cNvPr id="8" name="Imagen 8">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9712"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2600-000009000000}"/>
              </a:ext>
            </a:extLst>
          </xdr:cNvPr>
          <xdr:cNvSpPr/>
        </xdr:nvSpPr>
        <xdr:spPr>
          <a:xfrm flipH="1">
            <a:off x="11834182" y="149797"/>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27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 xmlns:a16="http://schemas.microsoft.com/office/drawing/2014/main" id="{00000000-0008-0000-2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27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28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 xmlns:a16="http://schemas.microsoft.com/office/drawing/2014/main" id="{00000000-0008-0000-2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28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804608</xdr:colOff>
      <xdr:row>3</xdr:row>
      <xdr:rowOff>50399</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2900-00000A000000}"/>
            </a:ext>
          </a:extLst>
        </xdr:cNvPr>
        <xdr:cNvGrpSpPr/>
      </xdr:nvGrpSpPr>
      <xdr:grpSpPr>
        <a:xfrm>
          <a:off x="238125" y="0"/>
          <a:ext cx="11148758" cy="631424"/>
          <a:chOff x="238125" y="0"/>
          <a:chExt cx="11148758" cy="631424"/>
        </a:xfrm>
      </xdr:grpSpPr>
      <xdr:pic>
        <xdr:nvPicPr>
          <xdr:cNvPr id="8" name="Imagen 8">
            <a:extLst>
              <a:ext uri="{FF2B5EF4-FFF2-40B4-BE49-F238E27FC236}">
                <a16:creationId xmlns="" xmlns:a16="http://schemas.microsoft.com/office/drawing/2014/main" id="{00000000-0008-0000-2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9712" cy="631424"/>
          </a:xfrm>
          <a:prstGeom prst="rect">
            <a:avLst/>
          </a:prstGeom>
        </xdr:spPr>
      </xdr:pic>
      <xdr:sp macro="" textlink="">
        <xdr:nvSpPr>
          <xdr:cNvPr id="9" name="Flecha: a la derecha con bandas 9">
            <a:extLst>
              <a:ext uri="{FF2B5EF4-FFF2-40B4-BE49-F238E27FC236}">
                <a16:creationId xmlns="" xmlns:a16="http://schemas.microsoft.com/office/drawing/2014/main" id="{00000000-0008-0000-2900-000009000000}"/>
              </a:ext>
            </a:extLst>
          </xdr:cNvPr>
          <xdr:cNvSpPr/>
        </xdr:nvSpPr>
        <xdr:spPr>
          <a:xfrm flipH="1">
            <a:off x="10872157" y="163469"/>
            <a:ext cx="51472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2" name="1 Grupo">
          <a:hlinkClick xmlns:r="http://schemas.openxmlformats.org/officeDocument/2006/relationships" r:id="rId2"/>
          <a:extLst>
            <a:ext uri="{FF2B5EF4-FFF2-40B4-BE49-F238E27FC236}">
              <a16:creationId xmlns="" xmlns:a16="http://schemas.microsoft.com/office/drawing/2014/main" id="{00000000-0008-0000-2A00-000002000000}"/>
            </a:ext>
          </a:extLst>
        </xdr:cNvPr>
        <xdr:cNvGrpSpPr/>
      </xdr:nvGrpSpPr>
      <xdr:grpSpPr>
        <a:xfrm>
          <a:off x="238125" y="0"/>
          <a:ext cx="8791575" cy="625261"/>
          <a:chOff x="238125" y="0"/>
          <a:chExt cx="8791575" cy="625261"/>
        </a:xfrm>
      </xdr:grpSpPr>
      <xdr:pic>
        <xdr:nvPicPr>
          <xdr:cNvPr id="13" name="Imagen 8">
            <a:extLst>
              <a:ext uri="{FF2B5EF4-FFF2-40B4-BE49-F238E27FC236}">
                <a16:creationId xmlns="" xmlns:a16="http://schemas.microsoft.com/office/drawing/2014/main" id="{00000000-0008-0000-2A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4" name="Flecha: a la derecha con bandas 9">
            <a:extLst>
              <a:ext uri="{FF2B5EF4-FFF2-40B4-BE49-F238E27FC236}">
                <a16:creationId xmlns="" xmlns:a16="http://schemas.microsoft.com/office/drawing/2014/main" id="{00000000-0008-0000-2A00-00000E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44</xdr:row>
      <xdr:rowOff>66675</xdr:rowOff>
    </xdr:from>
    <xdr:to>
      <xdr:col>2</xdr:col>
      <xdr:colOff>207600</xdr:colOff>
      <xdr:row>46</xdr:row>
      <xdr:rowOff>47356</xdr:rowOff>
    </xdr:to>
    <xdr:pic>
      <xdr:nvPicPr>
        <xdr:cNvPr id="3" name="Graphic 2" descr="Users">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304800" y="6315075"/>
          <a:ext cx="360000" cy="360000"/>
        </a:xfrm>
        <a:prstGeom prst="rect">
          <a:avLst/>
        </a:prstGeom>
      </xdr:spPr>
    </xdr:pic>
    <xdr:clientData/>
  </xdr:twoCellAnchor>
  <xdr:twoCellAnchor>
    <xdr:from>
      <xdr:col>1</xdr:col>
      <xdr:colOff>113582</xdr:colOff>
      <xdr:row>94</xdr:row>
      <xdr:rowOff>48868</xdr:rowOff>
    </xdr:from>
    <xdr:to>
      <xdr:col>2</xdr:col>
      <xdr:colOff>169201</xdr:colOff>
      <xdr:row>96</xdr:row>
      <xdr:rowOff>29968</xdr:rowOff>
    </xdr:to>
    <xdr:pic>
      <xdr:nvPicPr>
        <xdr:cNvPr id="8" name="Graphic 7" descr="Employee Badge">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 xmlns:asvg="http://schemas.microsoft.com/office/drawing/2016/SVG/main" r:embed="rId4"/>
            </a:ext>
          </a:extLst>
        </a:blip>
        <a:stretch>
          <a:fillRect/>
        </a:stretch>
      </xdr:blipFill>
      <xdr:spPr>
        <a:xfrm>
          <a:off x="302681" y="18853739"/>
          <a:ext cx="325401" cy="317277"/>
        </a:xfrm>
        <a:prstGeom prst="rect">
          <a:avLst/>
        </a:prstGeom>
      </xdr:spPr>
    </xdr:pic>
    <xdr:clientData/>
  </xdr:twoCellAnchor>
  <xdr:twoCellAnchor>
    <xdr:from>
      <xdr:col>1</xdr:col>
      <xdr:colOff>145920</xdr:colOff>
      <xdr:row>106</xdr:row>
      <xdr:rowOff>100256</xdr:rowOff>
    </xdr:from>
    <xdr:to>
      <xdr:col>2</xdr:col>
      <xdr:colOff>128138</xdr:colOff>
      <xdr:row>108</xdr:row>
      <xdr:rowOff>8099</xdr:rowOff>
    </xdr:to>
    <xdr:pic>
      <xdr:nvPicPr>
        <xdr:cNvPr id="9" name="Graphic 8" descr="Test tubes">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 xmlns:asvg="http://schemas.microsoft.com/office/drawing/2016/SVG/main" r:embed="rId6"/>
            </a:ext>
          </a:extLst>
        </a:blip>
        <a:stretch>
          <a:fillRect/>
        </a:stretch>
      </xdr:blipFill>
      <xdr:spPr>
        <a:xfrm>
          <a:off x="335019" y="21244355"/>
          <a:ext cx="252000" cy="251023"/>
        </a:xfrm>
        <a:prstGeom prst="rect">
          <a:avLst/>
        </a:prstGeom>
      </xdr:spPr>
    </xdr:pic>
    <xdr:clientData/>
  </xdr:twoCellAnchor>
  <xdr:twoCellAnchor>
    <xdr:from>
      <xdr:col>1</xdr:col>
      <xdr:colOff>134472</xdr:colOff>
      <xdr:row>228</xdr:row>
      <xdr:rowOff>0</xdr:rowOff>
    </xdr:from>
    <xdr:to>
      <xdr:col>2</xdr:col>
      <xdr:colOff>154091</xdr:colOff>
      <xdr:row>229</xdr:row>
      <xdr:rowOff>9536</xdr:rowOff>
    </xdr:to>
    <xdr:pic>
      <xdr:nvPicPr>
        <xdr:cNvPr id="6" name="Graphic 5" descr="Earth Globe Americas">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 xmlns:asvg="http://schemas.microsoft.com/office/drawing/2016/SVG/main" r:embed="rId8"/>
            </a:ext>
          </a:extLst>
        </a:blip>
        <a:stretch>
          <a:fillRect/>
        </a:stretch>
      </xdr:blipFill>
      <xdr:spPr>
        <a:xfrm>
          <a:off x="324972" y="48543882"/>
          <a:ext cx="288000" cy="288000"/>
        </a:xfrm>
        <a:prstGeom prst="rect">
          <a:avLst/>
        </a:prstGeom>
      </xdr:spPr>
    </xdr:pic>
    <xdr:clientData/>
  </xdr:twoCellAnchor>
  <xdr:twoCellAnchor>
    <xdr:from>
      <xdr:col>1</xdr:col>
      <xdr:colOff>112060</xdr:colOff>
      <xdr:row>188</xdr:row>
      <xdr:rowOff>0</xdr:rowOff>
    </xdr:from>
    <xdr:to>
      <xdr:col>2</xdr:col>
      <xdr:colOff>167679</xdr:colOff>
      <xdr:row>189</xdr:row>
      <xdr:rowOff>45535</xdr:rowOff>
    </xdr:to>
    <xdr:pic>
      <xdr:nvPicPr>
        <xdr:cNvPr id="11" name="Graphic 10" descr="City">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 xmlns:asvg="http://schemas.microsoft.com/office/drawing/2016/SVG/main" r:embed="rId10"/>
            </a:ext>
          </a:extLst>
        </a:blip>
        <a:stretch>
          <a:fillRect/>
        </a:stretch>
      </xdr:blipFill>
      <xdr:spPr>
        <a:xfrm>
          <a:off x="302560" y="40049824"/>
          <a:ext cx="324000" cy="324000"/>
        </a:xfrm>
        <a:prstGeom prst="rect">
          <a:avLst/>
        </a:prstGeom>
      </xdr:spPr>
    </xdr:pic>
    <xdr:clientData/>
  </xdr:twoCellAnchor>
  <xdr:twoCellAnchor>
    <xdr:from>
      <xdr:col>1</xdr:col>
      <xdr:colOff>156884</xdr:colOff>
      <xdr:row>153</xdr:row>
      <xdr:rowOff>0</xdr:rowOff>
    </xdr:from>
    <xdr:to>
      <xdr:col>2</xdr:col>
      <xdr:colOff>176503</xdr:colOff>
      <xdr:row>154</xdr:row>
      <xdr:rowOff>9533</xdr:rowOff>
    </xdr:to>
    <xdr:pic>
      <xdr:nvPicPr>
        <xdr:cNvPr id="14" name="Graphic 13" descr="Coins">
          <a:extLst>
            <a:ext uri="{FF2B5EF4-FFF2-40B4-BE49-F238E27FC236}">
              <a16:creationId xmlns="" xmlns:a16="http://schemas.microsoft.com/office/drawing/2014/main" id="{00000000-0008-0000-03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 xmlns:asvg="http://schemas.microsoft.com/office/drawing/2016/SVG/main" r:embed="rId12"/>
            </a:ext>
          </a:extLst>
        </a:blip>
        <a:stretch>
          <a:fillRect/>
        </a:stretch>
      </xdr:blipFill>
      <xdr:spPr>
        <a:xfrm>
          <a:off x="347384" y="33427147"/>
          <a:ext cx="288000" cy="288000"/>
        </a:xfrm>
        <a:prstGeom prst="rect">
          <a:avLst/>
        </a:prstGeom>
      </xdr:spPr>
    </xdr:pic>
    <xdr:clientData/>
  </xdr:twoCellAnchor>
  <xdr:twoCellAnchor>
    <xdr:from>
      <xdr:col>1</xdr:col>
      <xdr:colOff>154080</xdr:colOff>
      <xdr:row>133</xdr:row>
      <xdr:rowOff>0</xdr:rowOff>
    </xdr:from>
    <xdr:to>
      <xdr:col>2</xdr:col>
      <xdr:colOff>172298</xdr:colOff>
      <xdr:row>134</xdr:row>
      <xdr:rowOff>16539</xdr:rowOff>
    </xdr:to>
    <xdr:pic>
      <xdr:nvPicPr>
        <xdr:cNvPr id="19" name="Graphic 18" descr="Books">
          <a:extLst>
            <a:ext uri="{FF2B5EF4-FFF2-40B4-BE49-F238E27FC236}">
              <a16:creationId xmlns="" xmlns:a16="http://schemas.microsoft.com/office/drawing/2014/main" id="{00000000-0008-0000-03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 xmlns:asvg="http://schemas.microsoft.com/office/drawing/2016/SVG/main" r:embed="rId14"/>
            </a:ext>
          </a:extLst>
        </a:blip>
        <a:stretch>
          <a:fillRect/>
        </a:stretch>
      </xdr:blipFill>
      <xdr:spPr>
        <a:xfrm>
          <a:off x="343179" y="27391379"/>
          <a:ext cx="288000" cy="288000"/>
        </a:xfrm>
        <a:prstGeom prst="rect">
          <a:avLst/>
        </a:prstGeom>
      </xdr:spPr>
    </xdr:pic>
    <xdr:clientData/>
  </xdr:twoCellAnchor>
  <xdr:twoCellAnchor>
    <xdr:from>
      <xdr:col>1</xdr:col>
      <xdr:colOff>133069</xdr:colOff>
      <xdr:row>22</xdr:row>
      <xdr:rowOff>19050</xdr:rowOff>
    </xdr:from>
    <xdr:to>
      <xdr:col>2</xdr:col>
      <xdr:colOff>121325</xdr:colOff>
      <xdr:row>22</xdr:row>
      <xdr:rowOff>271050</xdr:rowOff>
    </xdr:to>
    <xdr:pic>
      <xdr:nvPicPr>
        <xdr:cNvPr id="23" name="Graphic 22" descr="Checklist">
          <a:extLst>
            <a:ext uri="{FF2B5EF4-FFF2-40B4-BE49-F238E27FC236}">
              <a16:creationId xmlns="" xmlns:a16="http://schemas.microsoft.com/office/drawing/2014/main" id="{00000000-0008-0000-03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 xmlns:asvg="http://schemas.microsoft.com/office/drawing/2016/SVG/main" r:embed="rId16"/>
            </a:ext>
          </a:extLst>
        </a:blip>
        <a:stretch>
          <a:fillRect/>
        </a:stretch>
      </xdr:blipFill>
      <xdr:spPr>
        <a:xfrm>
          <a:off x="323569" y="4162425"/>
          <a:ext cx="254956" cy="252000"/>
        </a:xfrm>
        <a:prstGeom prst="rect">
          <a:avLst/>
        </a:prstGeom>
      </xdr:spPr>
    </xdr:pic>
    <xdr:clientData/>
  </xdr:twoCellAnchor>
  <xdr:twoCellAnchor>
    <xdr:from>
      <xdr:col>1</xdr:col>
      <xdr:colOff>126072</xdr:colOff>
      <xdr:row>117</xdr:row>
      <xdr:rowOff>0</xdr:rowOff>
    </xdr:from>
    <xdr:to>
      <xdr:col>2</xdr:col>
      <xdr:colOff>144290</xdr:colOff>
      <xdr:row>118</xdr:row>
      <xdr:rowOff>16538</xdr:rowOff>
    </xdr:to>
    <xdr:pic>
      <xdr:nvPicPr>
        <xdr:cNvPr id="27" name="Graphic 26" descr="Wreath">
          <a:extLst>
            <a:ext uri="{FF2B5EF4-FFF2-40B4-BE49-F238E27FC236}">
              <a16:creationId xmlns="" xmlns:a16="http://schemas.microsoft.com/office/drawing/2014/main" id="{00000000-0008-0000-03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 xmlns:asvg="http://schemas.microsoft.com/office/drawing/2016/SVG/main" r:embed="rId18"/>
            </a:ext>
          </a:extLst>
        </a:blip>
        <a:stretch>
          <a:fillRect/>
        </a:stretch>
      </xdr:blipFill>
      <xdr:spPr>
        <a:xfrm>
          <a:off x="315171" y="23826507"/>
          <a:ext cx="288000" cy="288000"/>
        </a:xfrm>
        <a:prstGeom prst="rect">
          <a:avLst/>
        </a:prstGeom>
      </xdr:spPr>
    </xdr:pic>
    <xdr:clientData/>
  </xdr:twoCellAnchor>
  <xdr:twoCellAnchor>
    <xdr:from>
      <xdr:col>1</xdr:col>
      <xdr:colOff>126072</xdr:colOff>
      <xdr:row>157</xdr:row>
      <xdr:rowOff>98051</xdr:rowOff>
    </xdr:from>
    <xdr:to>
      <xdr:col>2</xdr:col>
      <xdr:colOff>144290</xdr:colOff>
      <xdr:row>159</xdr:row>
      <xdr:rowOff>16536</xdr:rowOff>
    </xdr:to>
    <xdr:pic>
      <xdr:nvPicPr>
        <xdr:cNvPr id="31" name="Graphic 30" descr="Ribbon">
          <a:extLst>
            <a:ext uri="{FF2B5EF4-FFF2-40B4-BE49-F238E27FC236}">
              <a16:creationId xmlns="" xmlns:a16="http://schemas.microsoft.com/office/drawing/2014/main" id="{00000000-0008-0000-0300-00001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 xmlns:asvg="http://schemas.microsoft.com/office/drawing/2016/SVG/main" r:embed="rId20"/>
            </a:ext>
          </a:extLst>
        </a:blip>
        <a:stretch>
          <a:fillRect/>
        </a:stretch>
      </xdr:blipFill>
      <xdr:spPr>
        <a:xfrm>
          <a:off x="315171" y="34086893"/>
          <a:ext cx="288000" cy="288000"/>
        </a:xfrm>
        <a:prstGeom prst="rect">
          <a:avLst/>
        </a:prstGeom>
      </xdr:spPr>
    </xdr:pic>
    <xdr:clientData/>
  </xdr:twoCellAnchor>
  <xdr:twoCellAnchor>
    <xdr:from>
      <xdr:col>1</xdr:col>
      <xdr:colOff>133070</xdr:colOff>
      <xdr:row>177</xdr:row>
      <xdr:rowOff>0</xdr:rowOff>
    </xdr:from>
    <xdr:to>
      <xdr:col>2</xdr:col>
      <xdr:colOff>151288</xdr:colOff>
      <xdr:row>178</xdr:row>
      <xdr:rowOff>16538</xdr:rowOff>
    </xdr:to>
    <xdr:pic>
      <xdr:nvPicPr>
        <xdr:cNvPr id="34" name="Graphic 33" descr="Head with Gears">
          <a:extLst>
            <a:ext uri="{FF2B5EF4-FFF2-40B4-BE49-F238E27FC236}">
              <a16:creationId xmlns="" xmlns:a16="http://schemas.microsoft.com/office/drawing/2014/main" id="{00000000-0008-0000-0300-00002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 xmlns:asvg="http://schemas.microsoft.com/office/drawing/2016/SVG/main" r:embed="rId22"/>
            </a:ext>
          </a:extLst>
        </a:blip>
        <a:stretch>
          <a:fillRect/>
        </a:stretch>
      </xdr:blipFill>
      <xdr:spPr>
        <a:xfrm>
          <a:off x="322169" y="37413640"/>
          <a:ext cx="288000" cy="288000"/>
        </a:xfrm>
        <a:prstGeom prst="rect">
          <a:avLst/>
        </a:prstGeom>
      </xdr:spPr>
    </xdr:pic>
    <xdr:clientData/>
  </xdr:twoCellAnchor>
  <xdr:twoCellAnchor>
    <xdr:from>
      <xdr:col>1</xdr:col>
      <xdr:colOff>126072</xdr:colOff>
      <xdr:row>212</xdr:row>
      <xdr:rowOff>0</xdr:rowOff>
    </xdr:from>
    <xdr:to>
      <xdr:col>2</xdr:col>
      <xdr:colOff>180290</xdr:colOff>
      <xdr:row>213</xdr:row>
      <xdr:rowOff>52537</xdr:rowOff>
    </xdr:to>
    <xdr:pic>
      <xdr:nvPicPr>
        <xdr:cNvPr id="36" name="Graphic 35" descr="Computer">
          <a:extLst>
            <a:ext uri="{FF2B5EF4-FFF2-40B4-BE49-F238E27FC236}">
              <a16:creationId xmlns="" xmlns:a16="http://schemas.microsoft.com/office/drawing/2014/main" id="{00000000-0008-0000-0300-00002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 xmlns:asvg="http://schemas.microsoft.com/office/drawing/2016/SVG/main" r:embed="rId24"/>
            </a:ext>
          </a:extLst>
        </a:blip>
        <a:stretch>
          <a:fillRect/>
        </a:stretch>
      </xdr:blipFill>
      <xdr:spPr>
        <a:xfrm>
          <a:off x="315171" y="45257757"/>
          <a:ext cx="324000" cy="324000"/>
        </a:xfrm>
        <a:prstGeom prst="rect">
          <a:avLst/>
        </a:prstGeom>
      </xdr:spPr>
    </xdr:pic>
    <xdr:clientData/>
  </xdr:twoCellAnchor>
  <xdr:twoCellAnchor>
    <xdr:from>
      <xdr:col>10</xdr:col>
      <xdr:colOff>16329</xdr:colOff>
      <xdr:row>51</xdr:row>
      <xdr:rowOff>2051</xdr:rowOff>
    </xdr:from>
    <xdr:to>
      <xdr:col>10</xdr:col>
      <xdr:colOff>250329</xdr:colOff>
      <xdr:row>51</xdr:row>
      <xdr:rowOff>236051</xdr:rowOff>
    </xdr:to>
    <xdr:pic>
      <xdr:nvPicPr>
        <xdr:cNvPr id="126" name="Graphic 37" descr="Gráfico de barras">
          <a:hlinkClick xmlns:r="http://schemas.openxmlformats.org/officeDocument/2006/relationships" r:id="rId25"/>
          <a:extLst>
            <a:ext uri="{FF2B5EF4-FFF2-40B4-BE49-F238E27FC236}">
              <a16:creationId xmlns="" xmlns:a16="http://schemas.microsoft.com/office/drawing/2014/main" id="{00000000-0008-0000-0300-00007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74536" y="7868307"/>
          <a:ext cx="234000" cy="234000"/>
        </a:xfrm>
        <a:prstGeom prst="rect">
          <a:avLst/>
        </a:prstGeom>
      </xdr:spPr>
    </xdr:pic>
    <xdr:clientData/>
  </xdr:twoCellAnchor>
  <xdr:twoCellAnchor>
    <xdr:from>
      <xdr:col>11</xdr:col>
      <xdr:colOff>16329</xdr:colOff>
      <xdr:row>51</xdr:row>
      <xdr:rowOff>2051</xdr:rowOff>
    </xdr:from>
    <xdr:to>
      <xdr:col>11</xdr:col>
      <xdr:colOff>250329</xdr:colOff>
      <xdr:row>51</xdr:row>
      <xdr:rowOff>236051</xdr:rowOff>
    </xdr:to>
    <xdr:pic>
      <xdr:nvPicPr>
        <xdr:cNvPr id="133" name="Graphic 37" descr="Gráfico de barras">
          <a:hlinkClick xmlns:r="http://schemas.openxmlformats.org/officeDocument/2006/relationships" r:id="rId28"/>
          <a:extLst>
            <a:ext uri="{FF2B5EF4-FFF2-40B4-BE49-F238E27FC236}">
              <a16:creationId xmlns="" xmlns:a16="http://schemas.microsoft.com/office/drawing/2014/main" id="{00000000-0008-0000-0300-00008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77260" y="7865103"/>
          <a:ext cx="234000" cy="234000"/>
        </a:xfrm>
        <a:prstGeom prst="rect">
          <a:avLst/>
        </a:prstGeom>
      </xdr:spPr>
    </xdr:pic>
    <xdr:clientData/>
  </xdr:twoCellAnchor>
  <xdr:twoCellAnchor>
    <xdr:from>
      <xdr:col>10</xdr:col>
      <xdr:colOff>16329</xdr:colOff>
      <xdr:row>52</xdr:row>
      <xdr:rowOff>2051</xdr:rowOff>
    </xdr:from>
    <xdr:to>
      <xdr:col>10</xdr:col>
      <xdr:colOff>250329</xdr:colOff>
      <xdr:row>52</xdr:row>
      <xdr:rowOff>236051</xdr:rowOff>
    </xdr:to>
    <xdr:pic>
      <xdr:nvPicPr>
        <xdr:cNvPr id="45" name="Graphic 37" descr="Gráfico de barras">
          <a:hlinkClick xmlns:r="http://schemas.openxmlformats.org/officeDocument/2006/relationships" r:id="rId29"/>
          <a:extLst>
            <a:ext uri="{FF2B5EF4-FFF2-40B4-BE49-F238E27FC236}">
              <a16:creationId xmlns="" xmlns:a16="http://schemas.microsoft.com/office/drawing/2014/main" id="{00000000-0008-0000-0300-00002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52</xdr:row>
      <xdr:rowOff>2051</xdr:rowOff>
    </xdr:from>
    <xdr:to>
      <xdr:col>11</xdr:col>
      <xdr:colOff>250329</xdr:colOff>
      <xdr:row>52</xdr:row>
      <xdr:rowOff>236051</xdr:rowOff>
    </xdr:to>
    <xdr:pic>
      <xdr:nvPicPr>
        <xdr:cNvPr id="46" name="Graphic 37" descr="Gráfico de barras">
          <a:hlinkClick xmlns:r="http://schemas.openxmlformats.org/officeDocument/2006/relationships" r:id="rId30"/>
          <a:extLst>
            <a:ext uri="{FF2B5EF4-FFF2-40B4-BE49-F238E27FC236}">
              <a16:creationId xmlns="" xmlns:a16="http://schemas.microsoft.com/office/drawing/2014/main" id="{00000000-0008-0000-0300-00002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48</xdr:row>
      <xdr:rowOff>2051</xdr:rowOff>
    </xdr:from>
    <xdr:to>
      <xdr:col>10</xdr:col>
      <xdr:colOff>250329</xdr:colOff>
      <xdr:row>48</xdr:row>
      <xdr:rowOff>236051</xdr:rowOff>
    </xdr:to>
    <xdr:pic>
      <xdr:nvPicPr>
        <xdr:cNvPr id="47" name="Graphic 37" descr="Gráfico de barras">
          <a:hlinkClick xmlns:r="http://schemas.openxmlformats.org/officeDocument/2006/relationships" r:id="rId31"/>
          <a:extLst>
            <a:ext uri="{FF2B5EF4-FFF2-40B4-BE49-F238E27FC236}">
              <a16:creationId xmlns="" xmlns:a16="http://schemas.microsoft.com/office/drawing/2014/main" id="{00000000-0008-0000-0300-00002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48</xdr:row>
      <xdr:rowOff>2051</xdr:rowOff>
    </xdr:from>
    <xdr:to>
      <xdr:col>11</xdr:col>
      <xdr:colOff>250329</xdr:colOff>
      <xdr:row>48</xdr:row>
      <xdr:rowOff>236051</xdr:rowOff>
    </xdr:to>
    <xdr:pic>
      <xdr:nvPicPr>
        <xdr:cNvPr id="48" name="Graphic 37" descr="Gráfico de barras">
          <a:hlinkClick xmlns:r="http://schemas.openxmlformats.org/officeDocument/2006/relationships" r:id="rId32"/>
          <a:extLst>
            <a:ext uri="{FF2B5EF4-FFF2-40B4-BE49-F238E27FC236}">
              <a16:creationId xmlns="" xmlns:a16="http://schemas.microsoft.com/office/drawing/2014/main" id="{00000000-0008-0000-0300-00003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55</xdr:row>
      <xdr:rowOff>2051</xdr:rowOff>
    </xdr:from>
    <xdr:to>
      <xdr:col>10</xdr:col>
      <xdr:colOff>250329</xdr:colOff>
      <xdr:row>55</xdr:row>
      <xdr:rowOff>236051</xdr:rowOff>
    </xdr:to>
    <xdr:pic>
      <xdr:nvPicPr>
        <xdr:cNvPr id="64" name="Graphic 37" descr="Gráfico de barras">
          <a:hlinkClick xmlns:r="http://schemas.openxmlformats.org/officeDocument/2006/relationships" r:id="rId33"/>
          <a:extLst>
            <a:ext uri="{FF2B5EF4-FFF2-40B4-BE49-F238E27FC236}">
              <a16:creationId xmlns="" xmlns:a16="http://schemas.microsoft.com/office/drawing/2014/main" id="{00000000-0008-0000-0300-00004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55</xdr:row>
      <xdr:rowOff>2051</xdr:rowOff>
    </xdr:from>
    <xdr:to>
      <xdr:col>11</xdr:col>
      <xdr:colOff>250329</xdr:colOff>
      <xdr:row>55</xdr:row>
      <xdr:rowOff>236051</xdr:rowOff>
    </xdr:to>
    <xdr:pic>
      <xdr:nvPicPr>
        <xdr:cNvPr id="65" name="Graphic 37" descr="Gráfico de barras">
          <a:hlinkClick xmlns:r="http://schemas.openxmlformats.org/officeDocument/2006/relationships" r:id="rId34"/>
          <a:extLst>
            <a:ext uri="{FF2B5EF4-FFF2-40B4-BE49-F238E27FC236}">
              <a16:creationId xmlns="" xmlns:a16="http://schemas.microsoft.com/office/drawing/2014/main" id="{00000000-0008-0000-0300-00004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57</xdr:row>
      <xdr:rowOff>2051</xdr:rowOff>
    </xdr:from>
    <xdr:to>
      <xdr:col>10</xdr:col>
      <xdr:colOff>250329</xdr:colOff>
      <xdr:row>57</xdr:row>
      <xdr:rowOff>236051</xdr:rowOff>
    </xdr:to>
    <xdr:pic>
      <xdr:nvPicPr>
        <xdr:cNvPr id="66" name="Graphic 37" descr="Gráfico de barras">
          <a:hlinkClick xmlns:r="http://schemas.openxmlformats.org/officeDocument/2006/relationships" r:id="rId35"/>
          <a:extLst>
            <a:ext uri="{FF2B5EF4-FFF2-40B4-BE49-F238E27FC236}">
              <a16:creationId xmlns="" xmlns:a16="http://schemas.microsoft.com/office/drawing/2014/main" id="{00000000-0008-0000-0300-00004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57</xdr:row>
      <xdr:rowOff>2051</xdr:rowOff>
    </xdr:from>
    <xdr:to>
      <xdr:col>11</xdr:col>
      <xdr:colOff>250329</xdr:colOff>
      <xdr:row>57</xdr:row>
      <xdr:rowOff>236051</xdr:rowOff>
    </xdr:to>
    <xdr:pic>
      <xdr:nvPicPr>
        <xdr:cNvPr id="67" name="Graphic 37" descr="Gráfico de barras">
          <a:hlinkClick xmlns:r="http://schemas.openxmlformats.org/officeDocument/2006/relationships" r:id="rId36"/>
          <a:extLst>
            <a:ext uri="{FF2B5EF4-FFF2-40B4-BE49-F238E27FC236}">
              <a16:creationId xmlns="" xmlns:a16="http://schemas.microsoft.com/office/drawing/2014/main" id="{00000000-0008-0000-0300-00004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75</xdr:row>
      <xdr:rowOff>2051</xdr:rowOff>
    </xdr:from>
    <xdr:to>
      <xdr:col>10</xdr:col>
      <xdr:colOff>250329</xdr:colOff>
      <xdr:row>75</xdr:row>
      <xdr:rowOff>236051</xdr:rowOff>
    </xdr:to>
    <xdr:pic>
      <xdr:nvPicPr>
        <xdr:cNvPr id="70" name="Graphic 37" descr="Gráfico de barras">
          <a:hlinkClick xmlns:r="http://schemas.openxmlformats.org/officeDocument/2006/relationships" r:id="rId37"/>
          <a:extLst>
            <a:ext uri="{FF2B5EF4-FFF2-40B4-BE49-F238E27FC236}">
              <a16:creationId xmlns="" xmlns:a16="http://schemas.microsoft.com/office/drawing/2014/main" id="{00000000-0008-0000-0300-00004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9793751"/>
          <a:ext cx="234000" cy="234000"/>
        </a:xfrm>
        <a:prstGeom prst="rect">
          <a:avLst/>
        </a:prstGeom>
      </xdr:spPr>
    </xdr:pic>
    <xdr:clientData/>
  </xdr:twoCellAnchor>
  <xdr:twoCellAnchor>
    <xdr:from>
      <xdr:col>11</xdr:col>
      <xdr:colOff>16329</xdr:colOff>
      <xdr:row>75</xdr:row>
      <xdr:rowOff>2051</xdr:rowOff>
    </xdr:from>
    <xdr:to>
      <xdr:col>11</xdr:col>
      <xdr:colOff>250329</xdr:colOff>
      <xdr:row>75</xdr:row>
      <xdr:rowOff>236051</xdr:rowOff>
    </xdr:to>
    <xdr:pic>
      <xdr:nvPicPr>
        <xdr:cNvPr id="71" name="Graphic 37" descr="Gráfico de barras">
          <a:hlinkClick xmlns:r="http://schemas.openxmlformats.org/officeDocument/2006/relationships" r:id="rId38"/>
          <a:extLst>
            <a:ext uri="{FF2B5EF4-FFF2-40B4-BE49-F238E27FC236}">
              <a16:creationId xmlns="" xmlns:a16="http://schemas.microsoft.com/office/drawing/2014/main" id="{00000000-0008-0000-0300-00004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950529" y="9793751"/>
          <a:ext cx="234000" cy="234000"/>
        </a:xfrm>
        <a:prstGeom prst="rect">
          <a:avLst/>
        </a:prstGeom>
      </xdr:spPr>
    </xdr:pic>
    <xdr:clientData/>
  </xdr:twoCellAnchor>
  <xdr:twoCellAnchor>
    <xdr:from>
      <xdr:col>10</xdr:col>
      <xdr:colOff>16329</xdr:colOff>
      <xdr:row>77</xdr:row>
      <xdr:rowOff>2051</xdr:rowOff>
    </xdr:from>
    <xdr:to>
      <xdr:col>10</xdr:col>
      <xdr:colOff>250329</xdr:colOff>
      <xdr:row>77</xdr:row>
      <xdr:rowOff>236051</xdr:rowOff>
    </xdr:to>
    <xdr:pic>
      <xdr:nvPicPr>
        <xdr:cNvPr id="72" name="Graphic 37" descr="Gráfico de barras">
          <a:hlinkClick xmlns:r="http://schemas.openxmlformats.org/officeDocument/2006/relationships" r:id="rId39"/>
          <a:extLst>
            <a:ext uri="{FF2B5EF4-FFF2-40B4-BE49-F238E27FC236}">
              <a16:creationId xmlns="" xmlns:a16="http://schemas.microsoft.com/office/drawing/2014/main" id="{00000000-0008-0000-0300-00004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14080001"/>
          <a:ext cx="234000" cy="234000"/>
        </a:xfrm>
        <a:prstGeom prst="rect">
          <a:avLst/>
        </a:prstGeom>
      </xdr:spPr>
    </xdr:pic>
    <xdr:clientData/>
  </xdr:twoCellAnchor>
  <xdr:twoCellAnchor>
    <xdr:from>
      <xdr:col>11</xdr:col>
      <xdr:colOff>16329</xdr:colOff>
      <xdr:row>77</xdr:row>
      <xdr:rowOff>2051</xdr:rowOff>
    </xdr:from>
    <xdr:to>
      <xdr:col>11</xdr:col>
      <xdr:colOff>250329</xdr:colOff>
      <xdr:row>77</xdr:row>
      <xdr:rowOff>236051</xdr:rowOff>
    </xdr:to>
    <xdr:pic>
      <xdr:nvPicPr>
        <xdr:cNvPr id="73" name="Graphic 37" descr="Gráfico de barras">
          <a:hlinkClick xmlns:r="http://schemas.openxmlformats.org/officeDocument/2006/relationships" r:id="rId40"/>
          <a:extLst>
            <a:ext uri="{FF2B5EF4-FFF2-40B4-BE49-F238E27FC236}">
              <a16:creationId xmlns="" xmlns:a16="http://schemas.microsoft.com/office/drawing/2014/main" id="{00000000-0008-0000-0300-00004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950529" y="14080001"/>
          <a:ext cx="234000" cy="234000"/>
        </a:xfrm>
        <a:prstGeom prst="rect">
          <a:avLst/>
        </a:prstGeom>
      </xdr:spPr>
    </xdr:pic>
    <xdr:clientData/>
  </xdr:twoCellAnchor>
  <xdr:twoCellAnchor>
    <xdr:from>
      <xdr:col>8</xdr:col>
      <xdr:colOff>16329</xdr:colOff>
      <xdr:row>79</xdr:row>
      <xdr:rowOff>2051</xdr:rowOff>
    </xdr:from>
    <xdr:to>
      <xdr:col>8</xdr:col>
      <xdr:colOff>250329</xdr:colOff>
      <xdr:row>79</xdr:row>
      <xdr:rowOff>236051</xdr:rowOff>
    </xdr:to>
    <xdr:pic>
      <xdr:nvPicPr>
        <xdr:cNvPr id="76" name="Graphic 37" descr="Tabla">
          <a:hlinkClick xmlns:r="http://schemas.openxmlformats.org/officeDocument/2006/relationships" r:id="rId41"/>
          <a:extLst>
            <a:ext uri="{FF2B5EF4-FFF2-40B4-BE49-F238E27FC236}">
              <a16:creationId xmlns="" xmlns:a16="http://schemas.microsoft.com/office/drawing/2014/main" id="{00000000-0008-0000-0300-00004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15270626"/>
          <a:ext cx="234000" cy="234000"/>
        </a:xfrm>
        <a:prstGeom prst="rect">
          <a:avLst/>
        </a:prstGeom>
      </xdr:spPr>
    </xdr:pic>
    <xdr:clientData/>
  </xdr:twoCellAnchor>
  <xdr:twoCellAnchor>
    <xdr:from>
      <xdr:col>9</xdr:col>
      <xdr:colOff>16329</xdr:colOff>
      <xdr:row>79</xdr:row>
      <xdr:rowOff>2051</xdr:rowOff>
    </xdr:from>
    <xdr:to>
      <xdr:col>9</xdr:col>
      <xdr:colOff>250329</xdr:colOff>
      <xdr:row>79</xdr:row>
      <xdr:rowOff>236051</xdr:rowOff>
    </xdr:to>
    <xdr:pic>
      <xdr:nvPicPr>
        <xdr:cNvPr id="77" name="Graphic 37" descr="Tabla">
          <a:hlinkClick xmlns:r="http://schemas.openxmlformats.org/officeDocument/2006/relationships" r:id="rId44"/>
          <a:extLst>
            <a:ext uri="{FF2B5EF4-FFF2-40B4-BE49-F238E27FC236}">
              <a16:creationId xmlns="" xmlns:a16="http://schemas.microsoft.com/office/drawing/2014/main" id="{00000000-0008-0000-0300-00004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15270626"/>
          <a:ext cx="234000" cy="234000"/>
        </a:xfrm>
        <a:prstGeom prst="rect">
          <a:avLst/>
        </a:prstGeom>
      </xdr:spPr>
    </xdr:pic>
    <xdr:clientData/>
  </xdr:twoCellAnchor>
  <xdr:twoCellAnchor>
    <xdr:from>
      <xdr:col>8</xdr:col>
      <xdr:colOff>16329</xdr:colOff>
      <xdr:row>84</xdr:row>
      <xdr:rowOff>2051</xdr:rowOff>
    </xdr:from>
    <xdr:to>
      <xdr:col>8</xdr:col>
      <xdr:colOff>250329</xdr:colOff>
      <xdr:row>84</xdr:row>
      <xdr:rowOff>236051</xdr:rowOff>
    </xdr:to>
    <xdr:pic>
      <xdr:nvPicPr>
        <xdr:cNvPr id="78" name="Graphic 37" descr="Tabla">
          <a:hlinkClick xmlns:r="http://schemas.openxmlformats.org/officeDocument/2006/relationships" r:id="rId45"/>
          <a:extLst>
            <a:ext uri="{FF2B5EF4-FFF2-40B4-BE49-F238E27FC236}">
              <a16:creationId xmlns="" xmlns:a16="http://schemas.microsoft.com/office/drawing/2014/main" id="{00000000-0008-0000-0300-00004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84</xdr:row>
      <xdr:rowOff>2051</xdr:rowOff>
    </xdr:from>
    <xdr:to>
      <xdr:col>9</xdr:col>
      <xdr:colOff>250329</xdr:colOff>
      <xdr:row>84</xdr:row>
      <xdr:rowOff>236051</xdr:rowOff>
    </xdr:to>
    <xdr:pic>
      <xdr:nvPicPr>
        <xdr:cNvPr id="79" name="Graphic 37" descr="Tabla">
          <a:hlinkClick xmlns:r="http://schemas.openxmlformats.org/officeDocument/2006/relationships" r:id="rId46"/>
          <a:extLst>
            <a:ext uri="{FF2B5EF4-FFF2-40B4-BE49-F238E27FC236}">
              <a16:creationId xmlns="" xmlns:a16="http://schemas.microsoft.com/office/drawing/2014/main" id="{00000000-0008-0000-0300-00004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16461251"/>
          <a:ext cx="234000" cy="234000"/>
        </a:xfrm>
        <a:prstGeom prst="rect">
          <a:avLst/>
        </a:prstGeom>
      </xdr:spPr>
    </xdr:pic>
    <xdr:clientData/>
  </xdr:twoCellAnchor>
  <xdr:twoCellAnchor>
    <xdr:from>
      <xdr:col>8</xdr:col>
      <xdr:colOff>16329</xdr:colOff>
      <xdr:row>88</xdr:row>
      <xdr:rowOff>2051</xdr:rowOff>
    </xdr:from>
    <xdr:to>
      <xdr:col>8</xdr:col>
      <xdr:colOff>250329</xdr:colOff>
      <xdr:row>88</xdr:row>
      <xdr:rowOff>236051</xdr:rowOff>
    </xdr:to>
    <xdr:pic>
      <xdr:nvPicPr>
        <xdr:cNvPr id="82" name="Graphic 37" descr="Tabla">
          <a:hlinkClick xmlns:r="http://schemas.openxmlformats.org/officeDocument/2006/relationships" r:id="rId47"/>
          <a:extLst>
            <a:ext uri="{FF2B5EF4-FFF2-40B4-BE49-F238E27FC236}">
              <a16:creationId xmlns="" xmlns:a16="http://schemas.microsoft.com/office/drawing/2014/main" id="{00000000-0008-0000-0300-00005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88</xdr:row>
      <xdr:rowOff>2051</xdr:rowOff>
    </xdr:from>
    <xdr:to>
      <xdr:col>9</xdr:col>
      <xdr:colOff>250329</xdr:colOff>
      <xdr:row>88</xdr:row>
      <xdr:rowOff>236051</xdr:rowOff>
    </xdr:to>
    <xdr:pic>
      <xdr:nvPicPr>
        <xdr:cNvPr id="84" name="Graphic 37" descr="Tabla">
          <a:hlinkClick xmlns:r="http://schemas.openxmlformats.org/officeDocument/2006/relationships" r:id="rId48"/>
          <a:extLst>
            <a:ext uri="{FF2B5EF4-FFF2-40B4-BE49-F238E27FC236}">
              <a16:creationId xmlns="" xmlns:a16="http://schemas.microsoft.com/office/drawing/2014/main" id="{00000000-0008-0000-0300-00005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16461251"/>
          <a:ext cx="234000" cy="234000"/>
        </a:xfrm>
        <a:prstGeom prst="rect">
          <a:avLst/>
        </a:prstGeom>
      </xdr:spPr>
    </xdr:pic>
    <xdr:clientData/>
  </xdr:twoCellAnchor>
  <xdr:twoCellAnchor>
    <xdr:from>
      <xdr:col>10</xdr:col>
      <xdr:colOff>16329</xdr:colOff>
      <xdr:row>88</xdr:row>
      <xdr:rowOff>2051</xdr:rowOff>
    </xdr:from>
    <xdr:to>
      <xdr:col>10</xdr:col>
      <xdr:colOff>250329</xdr:colOff>
      <xdr:row>88</xdr:row>
      <xdr:rowOff>236051</xdr:rowOff>
    </xdr:to>
    <xdr:pic>
      <xdr:nvPicPr>
        <xdr:cNvPr id="85" name="Graphic 37" descr="Gráfico circular">
          <a:hlinkClick xmlns:r="http://schemas.openxmlformats.org/officeDocument/2006/relationships" r:id="rId49"/>
          <a:extLst>
            <a:ext uri="{FF2B5EF4-FFF2-40B4-BE49-F238E27FC236}">
              <a16:creationId xmlns="" xmlns:a16="http://schemas.microsoft.com/office/drawing/2014/main" id="{00000000-0008-0000-0300-00005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 xmlns:asvg="http://schemas.microsoft.com/office/drawing/2016/SVG/main" r:embed="rId51"/>
            </a:ext>
          </a:extLst>
        </a:blip>
        <a:stretch>
          <a:fillRect/>
        </a:stretch>
      </xdr:blipFill>
      <xdr:spPr>
        <a:xfrm>
          <a:off x="6598104" y="20223626"/>
          <a:ext cx="234000" cy="234000"/>
        </a:xfrm>
        <a:prstGeom prst="rect">
          <a:avLst/>
        </a:prstGeom>
      </xdr:spPr>
    </xdr:pic>
    <xdr:clientData/>
  </xdr:twoCellAnchor>
  <xdr:twoCellAnchor>
    <xdr:from>
      <xdr:col>11</xdr:col>
      <xdr:colOff>16329</xdr:colOff>
      <xdr:row>88</xdr:row>
      <xdr:rowOff>2051</xdr:rowOff>
    </xdr:from>
    <xdr:to>
      <xdr:col>11</xdr:col>
      <xdr:colOff>250329</xdr:colOff>
      <xdr:row>88</xdr:row>
      <xdr:rowOff>236051</xdr:rowOff>
    </xdr:to>
    <xdr:pic>
      <xdr:nvPicPr>
        <xdr:cNvPr id="86" name="Graphic 37" descr="Gráfico circular">
          <a:hlinkClick xmlns:r="http://schemas.openxmlformats.org/officeDocument/2006/relationships" r:id="rId52"/>
          <a:extLst>
            <a:ext uri="{FF2B5EF4-FFF2-40B4-BE49-F238E27FC236}">
              <a16:creationId xmlns="" xmlns:a16="http://schemas.microsoft.com/office/drawing/2014/main" id="{00000000-0008-0000-0300-00005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 xmlns:asvg="http://schemas.microsoft.com/office/drawing/2016/SVG/main" r:embed="rId51"/>
            </a:ext>
          </a:extLst>
        </a:blip>
        <a:stretch>
          <a:fillRect/>
        </a:stretch>
      </xdr:blipFill>
      <xdr:spPr>
        <a:xfrm>
          <a:off x="6883854" y="20223626"/>
          <a:ext cx="234000" cy="234000"/>
        </a:xfrm>
        <a:prstGeom prst="rect">
          <a:avLst/>
        </a:prstGeom>
      </xdr:spPr>
    </xdr:pic>
    <xdr:clientData/>
  </xdr:twoCellAnchor>
  <xdr:twoCellAnchor>
    <xdr:from>
      <xdr:col>8</xdr:col>
      <xdr:colOff>16329</xdr:colOff>
      <xdr:row>89</xdr:row>
      <xdr:rowOff>2051</xdr:rowOff>
    </xdr:from>
    <xdr:to>
      <xdr:col>8</xdr:col>
      <xdr:colOff>250329</xdr:colOff>
      <xdr:row>89</xdr:row>
      <xdr:rowOff>236051</xdr:rowOff>
    </xdr:to>
    <xdr:pic>
      <xdr:nvPicPr>
        <xdr:cNvPr id="87" name="Graphic 37" descr="Tabla">
          <a:hlinkClick xmlns:r="http://schemas.openxmlformats.org/officeDocument/2006/relationships" r:id="rId53"/>
          <a:extLst>
            <a:ext uri="{FF2B5EF4-FFF2-40B4-BE49-F238E27FC236}">
              <a16:creationId xmlns="" xmlns:a16="http://schemas.microsoft.com/office/drawing/2014/main" id="{00000000-0008-0000-0300-00005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17413751"/>
          <a:ext cx="234000" cy="234000"/>
        </a:xfrm>
        <a:prstGeom prst="rect">
          <a:avLst/>
        </a:prstGeom>
      </xdr:spPr>
    </xdr:pic>
    <xdr:clientData/>
  </xdr:twoCellAnchor>
  <xdr:twoCellAnchor>
    <xdr:from>
      <xdr:col>9</xdr:col>
      <xdr:colOff>16329</xdr:colOff>
      <xdr:row>89</xdr:row>
      <xdr:rowOff>2051</xdr:rowOff>
    </xdr:from>
    <xdr:to>
      <xdr:col>9</xdr:col>
      <xdr:colOff>250329</xdr:colOff>
      <xdr:row>89</xdr:row>
      <xdr:rowOff>236051</xdr:rowOff>
    </xdr:to>
    <xdr:pic>
      <xdr:nvPicPr>
        <xdr:cNvPr id="88" name="Graphic 37" descr="Tabla">
          <a:hlinkClick xmlns:r="http://schemas.openxmlformats.org/officeDocument/2006/relationships" r:id="rId54"/>
          <a:extLst>
            <a:ext uri="{FF2B5EF4-FFF2-40B4-BE49-F238E27FC236}">
              <a16:creationId xmlns="" xmlns:a16="http://schemas.microsoft.com/office/drawing/2014/main" id="{00000000-0008-0000-0300-00005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17413751"/>
          <a:ext cx="234000" cy="234000"/>
        </a:xfrm>
        <a:prstGeom prst="rect">
          <a:avLst/>
        </a:prstGeom>
      </xdr:spPr>
    </xdr:pic>
    <xdr:clientData/>
  </xdr:twoCellAnchor>
  <xdr:twoCellAnchor>
    <xdr:from>
      <xdr:col>10</xdr:col>
      <xdr:colOff>16329</xdr:colOff>
      <xdr:row>89</xdr:row>
      <xdr:rowOff>2051</xdr:rowOff>
    </xdr:from>
    <xdr:to>
      <xdr:col>10</xdr:col>
      <xdr:colOff>250329</xdr:colOff>
      <xdr:row>89</xdr:row>
      <xdr:rowOff>236051</xdr:rowOff>
    </xdr:to>
    <xdr:pic>
      <xdr:nvPicPr>
        <xdr:cNvPr id="89" name="Graphic 37" descr="Gráfico de barras">
          <a:hlinkClick xmlns:r="http://schemas.openxmlformats.org/officeDocument/2006/relationships" r:id="rId55"/>
          <a:extLst>
            <a:ext uri="{FF2B5EF4-FFF2-40B4-BE49-F238E27FC236}">
              <a16:creationId xmlns="" xmlns:a16="http://schemas.microsoft.com/office/drawing/2014/main" id="{00000000-0008-0000-0300-00005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683829" y="17413751"/>
          <a:ext cx="234000" cy="234000"/>
        </a:xfrm>
        <a:prstGeom prst="rect">
          <a:avLst/>
        </a:prstGeom>
      </xdr:spPr>
    </xdr:pic>
    <xdr:clientData/>
  </xdr:twoCellAnchor>
  <xdr:twoCellAnchor>
    <xdr:from>
      <xdr:col>11</xdr:col>
      <xdr:colOff>16329</xdr:colOff>
      <xdr:row>89</xdr:row>
      <xdr:rowOff>2051</xdr:rowOff>
    </xdr:from>
    <xdr:to>
      <xdr:col>11</xdr:col>
      <xdr:colOff>250329</xdr:colOff>
      <xdr:row>89</xdr:row>
      <xdr:rowOff>236051</xdr:rowOff>
    </xdr:to>
    <xdr:pic>
      <xdr:nvPicPr>
        <xdr:cNvPr id="90" name="Graphic 37" descr="Gráfico de barras">
          <a:hlinkClick xmlns:r="http://schemas.openxmlformats.org/officeDocument/2006/relationships" r:id="rId56"/>
          <a:extLst>
            <a:ext uri="{FF2B5EF4-FFF2-40B4-BE49-F238E27FC236}">
              <a16:creationId xmlns="" xmlns:a16="http://schemas.microsoft.com/office/drawing/2014/main" id="{00000000-0008-0000-0300-00005A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950529" y="17413751"/>
          <a:ext cx="234000" cy="234000"/>
        </a:xfrm>
        <a:prstGeom prst="rect">
          <a:avLst/>
        </a:prstGeom>
      </xdr:spPr>
    </xdr:pic>
    <xdr:clientData/>
  </xdr:twoCellAnchor>
  <xdr:twoCellAnchor>
    <xdr:from>
      <xdr:col>8</xdr:col>
      <xdr:colOff>16329</xdr:colOff>
      <xdr:row>58</xdr:row>
      <xdr:rowOff>2051</xdr:rowOff>
    </xdr:from>
    <xdr:to>
      <xdr:col>8</xdr:col>
      <xdr:colOff>250329</xdr:colOff>
      <xdr:row>58</xdr:row>
      <xdr:rowOff>236051</xdr:rowOff>
    </xdr:to>
    <xdr:pic>
      <xdr:nvPicPr>
        <xdr:cNvPr id="100" name="Graphic 37" descr="Tabla">
          <a:hlinkClick xmlns:r="http://schemas.openxmlformats.org/officeDocument/2006/relationships" r:id="rId57"/>
          <a:extLst>
            <a:ext uri="{FF2B5EF4-FFF2-40B4-BE49-F238E27FC236}">
              <a16:creationId xmlns="" xmlns:a16="http://schemas.microsoft.com/office/drawing/2014/main" id="{00000000-0008-0000-0300-00006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63617" y="15454532"/>
          <a:ext cx="234000" cy="234000"/>
        </a:xfrm>
        <a:prstGeom prst="rect">
          <a:avLst/>
        </a:prstGeom>
      </xdr:spPr>
    </xdr:pic>
    <xdr:clientData/>
  </xdr:twoCellAnchor>
  <xdr:twoCellAnchor>
    <xdr:from>
      <xdr:col>9</xdr:col>
      <xdr:colOff>16329</xdr:colOff>
      <xdr:row>58</xdr:row>
      <xdr:rowOff>2051</xdr:rowOff>
    </xdr:from>
    <xdr:to>
      <xdr:col>9</xdr:col>
      <xdr:colOff>250329</xdr:colOff>
      <xdr:row>58</xdr:row>
      <xdr:rowOff>236051</xdr:rowOff>
    </xdr:to>
    <xdr:pic>
      <xdr:nvPicPr>
        <xdr:cNvPr id="107" name="Graphic 37" descr="Tabla">
          <a:hlinkClick xmlns:r="http://schemas.openxmlformats.org/officeDocument/2006/relationships" r:id="rId58"/>
          <a:extLst>
            <a:ext uri="{FF2B5EF4-FFF2-40B4-BE49-F238E27FC236}">
              <a16:creationId xmlns="" xmlns:a16="http://schemas.microsoft.com/office/drawing/2014/main" id="{00000000-0008-0000-0300-00006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27387" y="15454532"/>
          <a:ext cx="234000" cy="234000"/>
        </a:xfrm>
        <a:prstGeom prst="rect">
          <a:avLst/>
        </a:prstGeom>
      </xdr:spPr>
    </xdr:pic>
    <xdr:clientData/>
  </xdr:twoCellAnchor>
  <xdr:twoCellAnchor>
    <xdr:from>
      <xdr:col>8</xdr:col>
      <xdr:colOff>16329</xdr:colOff>
      <xdr:row>59</xdr:row>
      <xdr:rowOff>2051</xdr:rowOff>
    </xdr:from>
    <xdr:to>
      <xdr:col>8</xdr:col>
      <xdr:colOff>250329</xdr:colOff>
      <xdr:row>59</xdr:row>
      <xdr:rowOff>236051</xdr:rowOff>
    </xdr:to>
    <xdr:pic>
      <xdr:nvPicPr>
        <xdr:cNvPr id="95" name="Graphic 37" descr="Tabla">
          <a:hlinkClick xmlns:r="http://schemas.openxmlformats.org/officeDocument/2006/relationships" r:id="rId59"/>
          <a:extLst>
            <a:ext uri="{FF2B5EF4-FFF2-40B4-BE49-F238E27FC236}">
              <a16:creationId xmlns="" xmlns:a16="http://schemas.microsoft.com/office/drawing/2014/main" id="{00000000-0008-0000-03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62025" y="10106834"/>
          <a:ext cx="234000" cy="234000"/>
        </a:xfrm>
        <a:prstGeom prst="rect">
          <a:avLst/>
        </a:prstGeom>
      </xdr:spPr>
    </xdr:pic>
    <xdr:clientData/>
  </xdr:twoCellAnchor>
  <xdr:twoCellAnchor>
    <xdr:from>
      <xdr:col>9</xdr:col>
      <xdr:colOff>16329</xdr:colOff>
      <xdr:row>59</xdr:row>
      <xdr:rowOff>2051</xdr:rowOff>
    </xdr:from>
    <xdr:to>
      <xdr:col>9</xdr:col>
      <xdr:colOff>250329</xdr:colOff>
      <xdr:row>59</xdr:row>
      <xdr:rowOff>236051</xdr:rowOff>
    </xdr:to>
    <xdr:pic>
      <xdr:nvPicPr>
        <xdr:cNvPr id="116" name="Graphic 37" descr="Tabla">
          <a:hlinkClick xmlns:r="http://schemas.openxmlformats.org/officeDocument/2006/relationships" r:id="rId60"/>
          <a:extLst>
            <a:ext uri="{FF2B5EF4-FFF2-40B4-BE49-F238E27FC236}">
              <a16:creationId xmlns="" xmlns:a16="http://schemas.microsoft.com/office/drawing/2014/main" id="{00000000-0008-0000-0300-00007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27068" y="10106834"/>
          <a:ext cx="234000" cy="234000"/>
        </a:xfrm>
        <a:prstGeom prst="rect">
          <a:avLst/>
        </a:prstGeom>
      </xdr:spPr>
    </xdr:pic>
    <xdr:clientData/>
  </xdr:twoCellAnchor>
  <xdr:twoCellAnchor>
    <xdr:from>
      <xdr:col>8</xdr:col>
      <xdr:colOff>16329</xdr:colOff>
      <xdr:row>67</xdr:row>
      <xdr:rowOff>2051</xdr:rowOff>
    </xdr:from>
    <xdr:to>
      <xdr:col>8</xdr:col>
      <xdr:colOff>250329</xdr:colOff>
      <xdr:row>67</xdr:row>
      <xdr:rowOff>236051</xdr:rowOff>
    </xdr:to>
    <xdr:pic>
      <xdr:nvPicPr>
        <xdr:cNvPr id="128" name="Graphic 37" descr="Tabla">
          <a:hlinkClick xmlns:r="http://schemas.openxmlformats.org/officeDocument/2006/relationships" r:id="rId61"/>
          <a:extLst>
            <a:ext uri="{FF2B5EF4-FFF2-40B4-BE49-F238E27FC236}">
              <a16:creationId xmlns="" xmlns:a16="http://schemas.microsoft.com/office/drawing/2014/main" id="{00000000-0008-0000-0300-00008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10270001"/>
          <a:ext cx="234000" cy="234000"/>
        </a:xfrm>
        <a:prstGeom prst="rect">
          <a:avLst/>
        </a:prstGeom>
      </xdr:spPr>
    </xdr:pic>
    <xdr:clientData/>
  </xdr:twoCellAnchor>
  <xdr:twoCellAnchor>
    <xdr:from>
      <xdr:col>9</xdr:col>
      <xdr:colOff>16329</xdr:colOff>
      <xdr:row>67</xdr:row>
      <xdr:rowOff>2051</xdr:rowOff>
    </xdr:from>
    <xdr:to>
      <xdr:col>9</xdr:col>
      <xdr:colOff>250329</xdr:colOff>
      <xdr:row>67</xdr:row>
      <xdr:rowOff>236051</xdr:rowOff>
    </xdr:to>
    <xdr:pic>
      <xdr:nvPicPr>
        <xdr:cNvPr id="129" name="Graphic 37" descr="Tabla">
          <a:hlinkClick xmlns:r="http://schemas.openxmlformats.org/officeDocument/2006/relationships" r:id="rId62"/>
          <a:extLst>
            <a:ext uri="{FF2B5EF4-FFF2-40B4-BE49-F238E27FC236}">
              <a16:creationId xmlns="" xmlns:a16="http://schemas.microsoft.com/office/drawing/2014/main" id="{00000000-0008-0000-0300-00008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10270001"/>
          <a:ext cx="234000" cy="234000"/>
        </a:xfrm>
        <a:prstGeom prst="rect">
          <a:avLst/>
        </a:prstGeom>
      </xdr:spPr>
    </xdr:pic>
    <xdr:clientData/>
  </xdr:twoCellAnchor>
  <xdr:twoCellAnchor>
    <xdr:from>
      <xdr:col>8</xdr:col>
      <xdr:colOff>16329</xdr:colOff>
      <xdr:row>90</xdr:row>
      <xdr:rowOff>2051</xdr:rowOff>
    </xdr:from>
    <xdr:to>
      <xdr:col>8</xdr:col>
      <xdr:colOff>250329</xdr:colOff>
      <xdr:row>90</xdr:row>
      <xdr:rowOff>236051</xdr:rowOff>
    </xdr:to>
    <xdr:pic>
      <xdr:nvPicPr>
        <xdr:cNvPr id="139" name="Graphic 37" descr="Tabla">
          <a:hlinkClick xmlns:r="http://schemas.openxmlformats.org/officeDocument/2006/relationships" r:id="rId63"/>
          <a:extLst>
            <a:ext uri="{FF2B5EF4-FFF2-40B4-BE49-F238E27FC236}">
              <a16:creationId xmlns="" xmlns:a16="http://schemas.microsoft.com/office/drawing/2014/main" id="{00000000-0008-0000-0300-00008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90</xdr:row>
      <xdr:rowOff>2051</xdr:rowOff>
    </xdr:from>
    <xdr:to>
      <xdr:col>9</xdr:col>
      <xdr:colOff>250329</xdr:colOff>
      <xdr:row>90</xdr:row>
      <xdr:rowOff>236051</xdr:rowOff>
    </xdr:to>
    <xdr:pic>
      <xdr:nvPicPr>
        <xdr:cNvPr id="140" name="Graphic 37" descr="Tabla">
          <a:hlinkClick xmlns:r="http://schemas.openxmlformats.org/officeDocument/2006/relationships" r:id="rId64"/>
          <a:extLst>
            <a:ext uri="{FF2B5EF4-FFF2-40B4-BE49-F238E27FC236}">
              <a16:creationId xmlns="" xmlns:a16="http://schemas.microsoft.com/office/drawing/2014/main" id="{00000000-0008-0000-0300-00008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20680826"/>
          <a:ext cx="234000" cy="234000"/>
        </a:xfrm>
        <a:prstGeom prst="rect">
          <a:avLst/>
        </a:prstGeom>
      </xdr:spPr>
    </xdr:pic>
    <xdr:clientData/>
  </xdr:twoCellAnchor>
  <xdr:twoCellAnchor>
    <xdr:from>
      <xdr:col>8</xdr:col>
      <xdr:colOff>16329</xdr:colOff>
      <xdr:row>91</xdr:row>
      <xdr:rowOff>2051</xdr:rowOff>
    </xdr:from>
    <xdr:to>
      <xdr:col>8</xdr:col>
      <xdr:colOff>250329</xdr:colOff>
      <xdr:row>91</xdr:row>
      <xdr:rowOff>236051</xdr:rowOff>
    </xdr:to>
    <xdr:pic>
      <xdr:nvPicPr>
        <xdr:cNvPr id="143" name="Graphic 37" descr="Tabla">
          <a:hlinkClick xmlns:r="http://schemas.openxmlformats.org/officeDocument/2006/relationships" r:id="rId65"/>
          <a:extLst>
            <a:ext uri="{FF2B5EF4-FFF2-40B4-BE49-F238E27FC236}">
              <a16:creationId xmlns="" xmlns:a16="http://schemas.microsoft.com/office/drawing/2014/main" id="{00000000-0008-0000-0300-00008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91</xdr:row>
      <xdr:rowOff>2051</xdr:rowOff>
    </xdr:from>
    <xdr:to>
      <xdr:col>9</xdr:col>
      <xdr:colOff>250329</xdr:colOff>
      <xdr:row>91</xdr:row>
      <xdr:rowOff>236051</xdr:rowOff>
    </xdr:to>
    <xdr:pic>
      <xdr:nvPicPr>
        <xdr:cNvPr id="144" name="Graphic 37" descr="Tabla">
          <a:hlinkClick xmlns:r="http://schemas.openxmlformats.org/officeDocument/2006/relationships" r:id="rId66"/>
          <a:extLst>
            <a:ext uri="{FF2B5EF4-FFF2-40B4-BE49-F238E27FC236}">
              <a16:creationId xmlns="" xmlns:a16="http://schemas.microsoft.com/office/drawing/2014/main" id="{00000000-0008-0000-0300-00009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417129" y="20680826"/>
          <a:ext cx="234000" cy="234000"/>
        </a:xfrm>
        <a:prstGeom prst="rect">
          <a:avLst/>
        </a:prstGeom>
      </xdr:spPr>
    </xdr:pic>
    <xdr:clientData/>
  </xdr:twoCellAnchor>
  <xdr:twoCellAnchor>
    <xdr:from>
      <xdr:col>7</xdr:col>
      <xdr:colOff>16329</xdr:colOff>
      <xdr:row>24</xdr:row>
      <xdr:rowOff>2051</xdr:rowOff>
    </xdr:from>
    <xdr:to>
      <xdr:col>7</xdr:col>
      <xdr:colOff>250329</xdr:colOff>
      <xdr:row>24</xdr:row>
      <xdr:rowOff>236051</xdr:rowOff>
    </xdr:to>
    <xdr:pic>
      <xdr:nvPicPr>
        <xdr:cNvPr id="156" name="Graphic 37" descr="Documento">
          <a:hlinkClick xmlns:r="http://schemas.openxmlformats.org/officeDocument/2006/relationships" r:id="rId67"/>
          <a:extLst>
            <a:ext uri="{FF2B5EF4-FFF2-40B4-BE49-F238E27FC236}">
              <a16:creationId xmlns="" xmlns:a16="http://schemas.microsoft.com/office/drawing/2014/main" id="{00000000-0008-0000-0300-00009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6474279" y="4964576"/>
          <a:ext cx="234000" cy="234000"/>
        </a:xfrm>
        <a:prstGeom prst="rect">
          <a:avLst/>
        </a:prstGeom>
      </xdr:spPr>
    </xdr:pic>
    <xdr:clientData/>
  </xdr:twoCellAnchor>
  <xdr:twoCellAnchor>
    <xdr:from>
      <xdr:col>7</xdr:col>
      <xdr:colOff>16329</xdr:colOff>
      <xdr:row>25</xdr:row>
      <xdr:rowOff>2051</xdr:rowOff>
    </xdr:from>
    <xdr:to>
      <xdr:col>7</xdr:col>
      <xdr:colOff>250329</xdr:colOff>
      <xdr:row>25</xdr:row>
      <xdr:rowOff>236051</xdr:rowOff>
    </xdr:to>
    <xdr:pic>
      <xdr:nvPicPr>
        <xdr:cNvPr id="157" name="Graphic 37" descr="Documento">
          <a:hlinkClick xmlns:r="http://schemas.openxmlformats.org/officeDocument/2006/relationships" r:id="rId70"/>
          <a:extLst>
            <a:ext uri="{FF2B5EF4-FFF2-40B4-BE49-F238E27FC236}">
              <a16:creationId xmlns="" xmlns:a16="http://schemas.microsoft.com/office/drawing/2014/main" id="{00000000-0008-0000-0300-00009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6474279" y="5202701"/>
          <a:ext cx="234000" cy="234000"/>
        </a:xfrm>
        <a:prstGeom prst="rect">
          <a:avLst/>
        </a:prstGeom>
      </xdr:spPr>
    </xdr:pic>
    <xdr:clientData/>
  </xdr:twoCellAnchor>
  <xdr:twoCellAnchor>
    <xdr:from>
      <xdr:col>7</xdr:col>
      <xdr:colOff>16329</xdr:colOff>
      <xdr:row>26</xdr:row>
      <xdr:rowOff>2051</xdr:rowOff>
    </xdr:from>
    <xdr:to>
      <xdr:col>7</xdr:col>
      <xdr:colOff>250329</xdr:colOff>
      <xdr:row>26</xdr:row>
      <xdr:rowOff>236051</xdr:rowOff>
    </xdr:to>
    <xdr:pic>
      <xdr:nvPicPr>
        <xdr:cNvPr id="158" name="Graphic 37" descr="Documento">
          <a:hlinkClick xmlns:r="http://schemas.openxmlformats.org/officeDocument/2006/relationships" r:id="rId71"/>
          <a:extLst>
            <a:ext uri="{FF2B5EF4-FFF2-40B4-BE49-F238E27FC236}">
              <a16:creationId xmlns="" xmlns:a16="http://schemas.microsoft.com/office/drawing/2014/main" id="{00000000-0008-0000-0300-00009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6474279" y="5440826"/>
          <a:ext cx="234000" cy="234000"/>
        </a:xfrm>
        <a:prstGeom prst="rect">
          <a:avLst/>
        </a:prstGeom>
      </xdr:spPr>
    </xdr:pic>
    <xdr:clientData/>
  </xdr:twoCellAnchor>
  <xdr:twoCellAnchor>
    <xdr:from>
      <xdr:col>7</xdr:col>
      <xdr:colOff>16329</xdr:colOff>
      <xdr:row>29</xdr:row>
      <xdr:rowOff>2051</xdr:rowOff>
    </xdr:from>
    <xdr:to>
      <xdr:col>7</xdr:col>
      <xdr:colOff>250329</xdr:colOff>
      <xdr:row>29</xdr:row>
      <xdr:rowOff>236051</xdr:rowOff>
    </xdr:to>
    <xdr:pic>
      <xdr:nvPicPr>
        <xdr:cNvPr id="165" name="Graphic 37" descr="Documento">
          <a:hlinkClick xmlns:r="http://schemas.openxmlformats.org/officeDocument/2006/relationships" r:id="rId72"/>
          <a:extLst>
            <a:ext uri="{FF2B5EF4-FFF2-40B4-BE49-F238E27FC236}">
              <a16:creationId xmlns="" xmlns:a16="http://schemas.microsoft.com/office/drawing/2014/main" id="{00000000-0008-0000-0300-0000A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6474279" y="6155201"/>
          <a:ext cx="234000" cy="234000"/>
        </a:xfrm>
        <a:prstGeom prst="rect">
          <a:avLst/>
        </a:prstGeom>
      </xdr:spPr>
    </xdr:pic>
    <xdr:clientData/>
  </xdr:twoCellAnchor>
  <xdr:twoCellAnchor>
    <xdr:from>
      <xdr:col>9</xdr:col>
      <xdr:colOff>16329</xdr:colOff>
      <xdr:row>27</xdr:row>
      <xdr:rowOff>2051</xdr:rowOff>
    </xdr:from>
    <xdr:to>
      <xdr:col>9</xdr:col>
      <xdr:colOff>250329</xdr:colOff>
      <xdr:row>27</xdr:row>
      <xdr:rowOff>236051</xdr:rowOff>
    </xdr:to>
    <xdr:pic>
      <xdr:nvPicPr>
        <xdr:cNvPr id="166" name="Graphic 37" descr="Jerarquía">
          <a:hlinkClick xmlns:r="http://schemas.openxmlformats.org/officeDocument/2006/relationships" r:id="rId73"/>
          <a:extLst>
            <a:ext uri="{FF2B5EF4-FFF2-40B4-BE49-F238E27FC236}">
              <a16:creationId xmlns="" xmlns:a16="http://schemas.microsoft.com/office/drawing/2014/main" id="{00000000-0008-0000-0300-0000A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 xmlns:asvg="http://schemas.microsoft.com/office/drawing/2016/SVG/main" r:embed="rId75"/>
            </a:ext>
          </a:extLst>
        </a:blip>
        <a:stretch>
          <a:fillRect/>
        </a:stretch>
      </xdr:blipFill>
      <xdr:spPr>
        <a:xfrm>
          <a:off x="6207579" y="5707526"/>
          <a:ext cx="234000" cy="234000"/>
        </a:xfrm>
        <a:prstGeom prst="rect">
          <a:avLst/>
        </a:prstGeom>
      </xdr:spPr>
    </xdr:pic>
    <xdr:clientData/>
  </xdr:twoCellAnchor>
  <xdr:twoCellAnchor>
    <xdr:from>
      <xdr:col>9</xdr:col>
      <xdr:colOff>16329</xdr:colOff>
      <xdr:row>28</xdr:row>
      <xdr:rowOff>2051</xdr:rowOff>
    </xdr:from>
    <xdr:to>
      <xdr:col>9</xdr:col>
      <xdr:colOff>250329</xdr:colOff>
      <xdr:row>28</xdr:row>
      <xdr:rowOff>236051</xdr:rowOff>
    </xdr:to>
    <xdr:pic>
      <xdr:nvPicPr>
        <xdr:cNvPr id="167" name="Graphic 37" descr="Jerarquía">
          <a:hlinkClick xmlns:r="http://schemas.openxmlformats.org/officeDocument/2006/relationships" r:id="rId76"/>
          <a:extLst>
            <a:ext uri="{FF2B5EF4-FFF2-40B4-BE49-F238E27FC236}">
              <a16:creationId xmlns="" xmlns:a16="http://schemas.microsoft.com/office/drawing/2014/main" id="{00000000-0008-0000-0300-0000A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 xmlns:asvg="http://schemas.microsoft.com/office/drawing/2016/SVG/main" r:embed="rId75"/>
            </a:ext>
          </a:extLst>
        </a:blip>
        <a:stretch>
          <a:fillRect/>
        </a:stretch>
      </xdr:blipFill>
      <xdr:spPr>
        <a:xfrm>
          <a:off x="6207579" y="5945651"/>
          <a:ext cx="234000" cy="234000"/>
        </a:xfrm>
        <a:prstGeom prst="rect">
          <a:avLst/>
        </a:prstGeom>
      </xdr:spPr>
    </xdr:pic>
    <xdr:clientData/>
  </xdr:twoCellAnchor>
  <xdr:twoCellAnchor>
    <xdr:from>
      <xdr:col>8</xdr:col>
      <xdr:colOff>16329</xdr:colOff>
      <xdr:row>30</xdr:row>
      <xdr:rowOff>2051</xdr:rowOff>
    </xdr:from>
    <xdr:to>
      <xdr:col>8</xdr:col>
      <xdr:colOff>250329</xdr:colOff>
      <xdr:row>30</xdr:row>
      <xdr:rowOff>236051</xdr:rowOff>
    </xdr:to>
    <xdr:pic>
      <xdr:nvPicPr>
        <xdr:cNvPr id="168" name="Graphic 37" descr="Tabla">
          <a:hlinkClick xmlns:r="http://schemas.openxmlformats.org/officeDocument/2006/relationships" r:id="rId77"/>
          <a:extLst>
            <a:ext uri="{FF2B5EF4-FFF2-40B4-BE49-F238E27FC236}">
              <a16:creationId xmlns="" xmlns:a16="http://schemas.microsoft.com/office/drawing/2014/main" id="{00000000-0008-0000-0300-0000A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31</xdr:row>
      <xdr:rowOff>2051</xdr:rowOff>
    </xdr:from>
    <xdr:to>
      <xdr:col>8</xdr:col>
      <xdr:colOff>250329</xdr:colOff>
      <xdr:row>31</xdr:row>
      <xdr:rowOff>236051</xdr:rowOff>
    </xdr:to>
    <xdr:pic>
      <xdr:nvPicPr>
        <xdr:cNvPr id="169" name="Graphic 37" descr="Tabla">
          <a:hlinkClick xmlns:r="http://schemas.openxmlformats.org/officeDocument/2006/relationships" r:id="rId78"/>
          <a:extLst>
            <a:ext uri="{FF2B5EF4-FFF2-40B4-BE49-F238E27FC236}">
              <a16:creationId xmlns="" xmlns:a16="http://schemas.microsoft.com/office/drawing/2014/main" id="{00000000-0008-0000-0300-0000A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32</xdr:row>
      <xdr:rowOff>2051</xdr:rowOff>
    </xdr:from>
    <xdr:to>
      <xdr:col>8</xdr:col>
      <xdr:colOff>250329</xdr:colOff>
      <xdr:row>32</xdr:row>
      <xdr:rowOff>236051</xdr:rowOff>
    </xdr:to>
    <xdr:pic>
      <xdr:nvPicPr>
        <xdr:cNvPr id="170" name="Graphic 37" descr="Tabla">
          <a:hlinkClick xmlns:r="http://schemas.openxmlformats.org/officeDocument/2006/relationships" r:id="rId79"/>
          <a:extLst>
            <a:ext uri="{FF2B5EF4-FFF2-40B4-BE49-F238E27FC236}">
              <a16:creationId xmlns="" xmlns:a16="http://schemas.microsoft.com/office/drawing/2014/main" id="{00000000-0008-0000-0300-0000A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33</xdr:row>
      <xdr:rowOff>2051</xdr:rowOff>
    </xdr:from>
    <xdr:to>
      <xdr:col>8</xdr:col>
      <xdr:colOff>250329</xdr:colOff>
      <xdr:row>33</xdr:row>
      <xdr:rowOff>236051</xdr:rowOff>
    </xdr:to>
    <xdr:pic>
      <xdr:nvPicPr>
        <xdr:cNvPr id="171" name="Graphic 37" descr="Tabla">
          <a:hlinkClick xmlns:r="http://schemas.openxmlformats.org/officeDocument/2006/relationships" r:id="rId80"/>
          <a:extLst>
            <a:ext uri="{FF2B5EF4-FFF2-40B4-BE49-F238E27FC236}">
              <a16:creationId xmlns="" xmlns:a16="http://schemas.microsoft.com/office/drawing/2014/main" id="{00000000-0008-0000-0300-0000A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34</xdr:row>
      <xdr:rowOff>2051</xdr:rowOff>
    </xdr:from>
    <xdr:to>
      <xdr:col>8</xdr:col>
      <xdr:colOff>250329</xdr:colOff>
      <xdr:row>34</xdr:row>
      <xdr:rowOff>236051</xdr:rowOff>
    </xdr:to>
    <xdr:pic>
      <xdr:nvPicPr>
        <xdr:cNvPr id="172" name="Graphic 37" descr="Tabla">
          <a:hlinkClick xmlns:r="http://schemas.openxmlformats.org/officeDocument/2006/relationships" r:id="rId81"/>
          <a:extLst>
            <a:ext uri="{FF2B5EF4-FFF2-40B4-BE49-F238E27FC236}">
              <a16:creationId xmlns="" xmlns:a16="http://schemas.microsoft.com/office/drawing/2014/main" id="{00000000-0008-0000-0300-0000A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35</xdr:row>
      <xdr:rowOff>2051</xdr:rowOff>
    </xdr:from>
    <xdr:to>
      <xdr:col>8</xdr:col>
      <xdr:colOff>250329</xdr:colOff>
      <xdr:row>35</xdr:row>
      <xdr:rowOff>236051</xdr:rowOff>
    </xdr:to>
    <xdr:pic>
      <xdr:nvPicPr>
        <xdr:cNvPr id="174" name="Graphic 37" descr="Tabla">
          <a:hlinkClick xmlns:r="http://schemas.openxmlformats.org/officeDocument/2006/relationships" r:id="rId82"/>
          <a:extLst>
            <a:ext uri="{FF2B5EF4-FFF2-40B4-BE49-F238E27FC236}">
              <a16:creationId xmlns="" xmlns:a16="http://schemas.microsoft.com/office/drawing/2014/main" id="{00000000-0008-0000-0300-0000A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36</xdr:row>
      <xdr:rowOff>2051</xdr:rowOff>
    </xdr:from>
    <xdr:to>
      <xdr:col>8</xdr:col>
      <xdr:colOff>250329</xdr:colOff>
      <xdr:row>36</xdr:row>
      <xdr:rowOff>236051</xdr:rowOff>
    </xdr:to>
    <xdr:pic>
      <xdr:nvPicPr>
        <xdr:cNvPr id="175" name="Graphic 37" descr="Tabla">
          <a:hlinkClick xmlns:r="http://schemas.openxmlformats.org/officeDocument/2006/relationships" r:id="rId83"/>
          <a:extLst>
            <a:ext uri="{FF2B5EF4-FFF2-40B4-BE49-F238E27FC236}">
              <a16:creationId xmlns="" xmlns:a16="http://schemas.microsoft.com/office/drawing/2014/main" id="{00000000-0008-0000-0300-0000A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38</xdr:row>
      <xdr:rowOff>2051</xdr:rowOff>
    </xdr:from>
    <xdr:to>
      <xdr:col>8</xdr:col>
      <xdr:colOff>250329</xdr:colOff>
      <xdr:row>38</xdr:row>
      <xdr:rowOff>236051</xdr:rowOff>
    </xdr:to>
    <xdr:pic>
      <xdr:nvPicPr>
        <xdr:cNvPr id="176" name="Graphic 37" descr="Tabla">
          <a:hlinkClick xmlns:r="http://schemas.openxmlformats.org/officeDocument/2006/relationships" r:id="rId84"/>
          <a:extLst>
            <a:ext uri="{FF2B5EF4-FFF2-40B4-BE49-F238E27FC236}">
              <a16:creationId xmlns="" xmlns:a16="http://schemas.microsoft.com/office/drawing/2014/main" id="{00000000-0008-0000-0300-0000B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39</xdr:row>
      <xdr:rowOff>2051</xdr:rowOff>
    </xdr:from>
    <xdr:to>
      <xdr:col>8</xdr:col>
      <xdr:colOff>250329</xdr:colOff>
      <xdr:row>39</xdr:row>
      <xdr:rowOff>236051</xdr:rowOff>
    </xdr:to>
    <xdr:pic>
      <xdr:nvPicPr>
        <xdr:cNvPr id="177" name="Graphic 37" descr="Tabla">
          <a:hlinkClick xmlns:r="http://schemas.openxmlformats.org/officeDocument/2006/relationships" r:id="rId85"/>
          <a:extLst>
            <a:ext uri="{FF2B5EF4-FFF2-40B4-BE49-F238E27FC236}">
              <a16:creationId xmlns="" xmlns:a16="http://schemas.microsoft.com/office/drawing/2014/main" id="{00000000-0008-0000-0300-0000B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40</xdr:row>
      <xdr:rowOff>2051</xdr:rowOff>
    </xdr:from>
    <xdr:to>
      <xdr:col>8</xdr:col>
      <xdr:colOff>250329</xdr:colOff>
      <xdr:row>40</xdr:row>
      <xdr:rowOff>236051</xdr:rowOff>
    </xdr:to>
    <xdr:pic>
      <xdr:nvPicPr>
        <xdr:cNvPr id="178" name="Graphic 37" descr="Tabla">
          <a:hlinkClick xmlns:r="http://schemas.openxmlformats.org/officeDocument/2006/relationships" r:id="rId86"/>
          <a:extLst>
            <a:ext uri="{FF2B5EF4-FFF2-40B4-BE49-F238E27FC236}">
              <a16:creationId xmlns="" xmlns:a16="http://schemas.microsoft.com/office/drawing/2014/main" id="{00000000-0008-0000-0300-0000B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41</xdr:row>
      <xdr:rowOff>2051</xdr:rowOff>
    </xdr:from>
    <xdr:to>
      <xdr:col>8</xdr:col>
      <xdr:colOff>250329</xdr:colOff>
      <xdr:row>41</xdr:row>
      <xdr:rowOff>236051</xdr:rowOff>
    </xdr:to>
    <xdr:pic>
      <xdr:nvPicPr>
        <xdr:cNvPr id="179" name="Graphic 37" descr="Tabla">
          <a:hlinkClick xmlns:r="http://schemas.openxmlformats.org/officeDocument/2006/relationships" r:id="rId87"/>
          <a:extLst>
            <a:ext uri="{FF2B5EF4-FFF2-40B4-BE49-F238E27FC236}">
              <a16:creationId xmlns="" xmlns:a16="http://schemas.microsoft.com/office/drawing/2014/main" id="{00000000-0008-0000-0300-0000B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42</xdr:row>
      <xdr:rowOff>2051</xdr:rowOff>
    </xdr:from>
    <xdr:to>
      <xdr:col>8</xdr:col>
      <xdr:colOff>250329</xdr:colOff>
      <xdr:row>42</xdr:row>
      <xdr:rowOff>236051</xdr:rowOff>
    </xdr:to>
    <xdr:pic>
      <xdr:nvPicPr>
        <xdr:cNvPr id="180" name="Graphic 37" descr="Tabla">
          <a:hlinkClick xmlns:r="http://schemas.openxmlformats.org/officeDocument/2006/relationships" r:id="rId88"/>
          <a:extLst>
            <a:ext uri="{FF2B5EF4-FFF2-40B4-BE49-F238E27FC236}">
              <a16:creationId xmlns="" xmlns:a16="http://schemas.microsoft.com/office/drawing/2014/main" id="{00000000-0008-0000-0300-0000B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43</xdr:row>
      <xdr:rowOff>2051</xdr:rowOff>
    </xdr:from>
    <xdr:to>
      <xdr:col>8</xdr:col>
      <xdr:colOff>250329</xdr:colOff>
      <xdr:row>43</xdr:row>
      <xdr:rowOff>236051</xdr:rowOff>
    </xdr:to>
    <xdr:pic>
      <xdr:nvPicPr>
        <xdr:cNvPr id="181" name="Graphic 37" descr="Tabla">
          <a:hlinkClick xmlns:r="http://schemas.openxmlformats.org/officeDocument/2006/relationships" r:id="rId89"/>
          <a:extLst>
            <a:ext uri="{FF2B5EF4-FFF2-40B4-BE49-F238E27FC236}">
              <a16:creationId xmlns="" xmlns:a16="http://schemas.microsoft.com/office/drawing/2014/main" id="{00000000-0008-0000-0300-0000B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47</xdr:row>
      <xdr:rowOff>2051</xdr:rowOff>
    </xdr:from>
    <xdr:to>
      <xdr:col>8</xdr:col>
      <xdr:colOff>250329</xdr:colOff>
      <xdr:row>47</xdr:row>
      <xdr:rowOff>236051</xdr:rowOff>
    </xdr:to>
    <xdr:pic>
      <xdr:nvPicPr>
        <xdr:cNvPr id="182" name="Graphic 37" descr="Tabla">
          <a:hlinkClick xmlns:r="http://schemas.openxmlformats.org/officeDocument/2006/relationships" r:id="rId90"/>
          <a:extLst>
            <a:ext uri="{FF2B5EF4-FFF2-40B4-BE49-F238E27FC236}">
              <a16:creationId xmlns="" xmlns:a16="http://schemas.microsoft.com/office/drawing/2014/main" id="{00000000-0008-0000-0300-0000B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8565026"/>
          <a:ext cx="234000" cy="234000"/>
        </a:xfrm>
        <a:prstGeom prst="rect">
          <a:avLst/>
        </a:prstGeom>
      </xdr:spPr>
    </xdr:pic>
    <xdr:clientData/>
  </xdr:twoCellAnchor>
  <xdr:twoCellAnchor>
    <xdr:from>
      <xdr:col>8</xdr:col>
      <xdr:colOff>16329</xdr:colOff>
      <xdr:row>48</xdr:row>
      <xdr:rowOff>2051</xdr:rowOff>
    </xdr:from>
    <xdr:to>
      <xdr:col>8</xdr:col>
      <xdr:colOff>250329</xdr:colOff>
      <xdr:row>48</xdr:row>
      <xdr:rowOff>236051</xdr:rowOff>
    </xdr:to>
    <xdr:pic>
      <xdr:nvPicPr>
        <xdr:cNvPr id="184" name="Graphic 37" descr="Tabla">
          <a:hlinkClick xmlns:r="http://schemas.openxmlformats.org/officeDocument/2006/relationships" r:id="rId91"/>
          <a:extLst>
            <a:ext uri="{FF2B5EF4-FFF2-40B4-BE49-F238E27FC236}">
              <a16:creationId xmlns="" xmlns:a16="http://schemas.microsoft.com/office/drawing/2014/main" id="{00000000-0008-0000-0300-0000B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9041276"/>
          <a:ext cx="234000" cy="234000"/>
        </a:xfrm>
        <a:prstGeom prst="rect">
          <a:avLst/>
        </a:prstGeom>
      </xdr:spPr>
    </xdr:pic>
    <xdr:clientData/>
  </xdr:twoCellAnchor>
  <xdr:twoCellAnchor>
    <xdr:from>
      <xdr:col>8</xdr:col>
      <xdr:colOff>16329</xdr:colOff>
      <xdr:row>51</xdr:row>
      <xdr:rowOff>2051</xdr:rowOff>
    </xdr:from>
    <xdr:to>
      <xdr:col>8</xdr:col>
      <xdr:colOff>250329</xdr:colOff>
      <xdr:row>51</xdr:row>
      <xdr:rowOff>236051</xdr:rowOff>
    </xdr:to>
    <xdr:pic>
      <xdr:nvPicPr>
        <xdr:cNvPr id="185" name="Graphic 37" descr="Tabla">
          <a:hlinkClick xmlns:r="http://schemas.openxmlformats.org/officeDocument/2006/relationships" r:id="rId92"/>
          <a:extLst>
            <a:ext uri="{FF2B5EF4-FFF2-40B4-BE49-F238E27FC236}">
              <a16:creationId xmlns="" xmlns:a16="http://schemas.microsoft.com/office/drawing/2014/main" id="{00000000-0008-0000-0300-0000B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74179" y="9279401"/>
          <a:ext cx="234000" cy="234000"/>
        </a:xfrm>
        <a:prstGeom prst="rect">
          <a:avLst/>
        </a:prstGeom>
      </xdr:spPr>
    </xdr:pic>
    <xdr:clientData/>
  </xdr:twoCellAnchor>
  <xdr:twoCellAnchor>
    <xdr:from>
      <xdr:col>8</xdr:col>
      <xdr:colOff>16329</xdr:colOff>
      <xdr:row>52</xdr:row>
      <xdr:rowOff>2051</xdr:rowOff>
    </xdr:from>
    <xdr:to>
      <xdr:col>8</xdr:col>
      <xdr:colOff>250329</xdr:colOff>
      <xdr:row>52</xdr:row>
      <xdr:rowOff>236051</xdr:rowOff>
    </xdr:to>
    <xdr:pic>
      <xdr:nvPicPr>
        <xdr:cNvPr id="186" name="Graphic 37" descr="Tabla">
          <a:hlinkClick xmlns:r="http://schemas.openxmlformats.org/officeDocument/2006/relationships" r:id="rId93"/>
          <a:extLst>
            <a:ext uri="{FF2B5EF4-FFF2-40B4-BE49-F238E27FC236}">
              <a16:creationId xmlns="" xmlns:a16="http://schemas.microsoft.com/office/drawing/2014/main" id="{00000000-0008-0000-0300-0000B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53</xdr:row>
      <xdr:rowOff>2051</xdr:rowOff>
    </xdr:from>
    <xdr:to>
      <xdr:col>8</xdr:col>
      <xdr:colOff>250329</xdr:colOff>
      <xdr:row>53</xdr:row>
      <xdr:rowOff>236051</xdr:rowOff>
    </xdr:to>
    <xdr:pic>
      <xdr:nvPicPr>
        <xdr:cNvPr id="187" name="Graphic 37" descr="Tabla">
          <a:hlinkClick xmlns:r="http://schemas.openxmlformats.org/officeDocument/2006/relationships" r:id="rId88"/>
          <a:extLst>
            <a:ext uri="{FF2B5EF4-FFF2-40B4-BE49-F238E27FC236}">
              <a16:creationId xmlns="" xmlns:a16="http://schemas.microsoft.com/office/drawing/2014/main" id="{00000000-0008-0000-0300-0000B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54</xdr:row>
      <xdr:rowOff>2051</xdr:rowOff>
    </xdr:from>
    <xdr:to>
      <xdr:col>8</xdr:col>
      <xdr:colOff>250329</xdr:colOff>
      <xdr:row>54</xdr:row>
      <xdr:rowOff>236051</xdr:rowOff>
    </xdr:to>
    <xdr:pic>
      <xdr:nvPicPr>
        <xdr:cNvPr id="188" name="Graphic 37" descr="Tabla">
          <a:hlinkClick xmlns:r="http://schemas.openxmlformats.org/officeDocument/2006/relationships" r:id="rId89"/>
          <a:extLst>
            <a:ext uri="{FF2B5EF4-FFF2-40B4-BE49-F238E27FC236}">
              <a16:creationId xmlns="" xmlns:a16="http://schemas.microsoft.com/office/drawing/2014/main" id="{00000000-0008-0000-0300-0000B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55</xdr:row>
      <xdr:rowOff>2051</xdr:rowOff>
    </xdr:from>
    <xdr:to>
      <xdr:col>8</xdr:col>
      <xdr:colOff>250329</xdr:colOff>
      <xdr:row>55</xdr:row>
      <xdr:rowOff>236051</xdr:rowOff>
    </xdr:to>
    <xdr:pic>
      <xdr:nvPicPr>
        <xdr:cNvPr id="189" name="Graphic 37" descr="Tabla">
          <a:hlinkClick xmlns:r="http://schemas.openxmlformats.org/officeDocument/2006/relationships" r:id="rId94"/>
          <a:extLst>
            <a:ext uri="{FF2B5EF4-FFF2-40B4-BE49-F238E27FC236}">
              <a16:creationId xmlns="" xmlns:a16="http://schemas.microsoft.com/office/drawing/2014/main" id="{00000000-0008-0000-0300-0000B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56</xdr:row>
      <xdr:rowOff>2051</xdr:rowOff>
    </xdr:from>
    <xdr:to>
      <xdr:col>8</xdr:col>
      <xdr:colOff>250329</xdr:colOff>
      <xdr:row>56</xdr:row>
      <xdr:rowOff>236051</xdr:rowOff>
    </xdr:to>
    <xdr:pic>
      <xdr:nvPicPr>
        <xdr:cNvPr id="190" name="Graphic 37" descr="Tabla">
          <a:hlinkClick xmlns:r="http://schemas.openxmlformats.org/officeDocument/2006/relationships" r:id="rId95"/>
          <a:extLst>
            <a:ext uri="{FF2B5EF4-FFF2-40B4-BE49-F238E27FC236}">
              <a16:creationId xmlns="" xmlns:a16="http://schemas.microsoft.com/office/drawing/2014/main" id="{00000000-0008-0000-0300-0000B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57</xdr:row>
      <xdr:rowOff>2051</xdr:rowOff>
    </xdr:from>
    <xdr:to>
      <xdr:col>8</xdr:col>
      <xdr:colOff>250329</xdr:colOff>
      <xdr:row>57</xdr:row>
      <xdr:rowOff>236051</xdr:rowOff>
    </xdr:to>
    <xdr:pic>
      <xdr:nvPicPr>
        <xdr:cNvPr id="191" name="Graphic 37" descr="Tabla">
          <a:hlinkClick xmlns:r="http://schemas.openxmlformats.org/officeDocument/2006/relationships" r:id="rId96"/>
          <a:extLst>
            <a:ext uri="{FF2B5EF4-FFF2-40B4-BE49-F238E27FC236}">
              <a16:creationId xmlns="" xmlns:a16="http://schemas.microsoft.com/office/drawing/2014/main" id="{00000000-0008-0000-0300-0000B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10</xdr:col>
      <xdr:colOff>16329</xdr:colOff>
      <xdr:row>58</xdr:row>
      <xdr:rowOff>2051</xdr:rowOff>
    </xdr:from>
    <xdr:to>
      <xdr:col>10</xdr:col>
      <xdr:colOff>250329</xdr:colOff>
      <xdr:row>58</xdr:row>
      <xdr:rowOff>236051</xdr:rowOff>
    </xdr:to>
    <xdr:pic>
      <xdr:nvPicPr>
        <xdr:cNvPr id="192" name="Graphic 37" descr="Gráfico de barras">
          <a:hlinkClick xmlns:r="http://schemas.openxmlformats.org/officeDocument/2006/relationships" r:id="rId97"/>
          <a:extLst>
            <a:ext uri="{FF2B5EF4-FFF2-40B4-BE49-F238E27FC236}">
              <a16:creationId xmlns="" xmlns:a16="http://schemas.microsoft.com/office/drawing/2014/main" id="{00000000-0008-0000-0300-0000C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59</xdr:row>
      <xdr:rowOff>2051</xdr:rowOff>
    </xdr:from>
    <xdr:to>
      <xdr:col>10</xdr:col>
      <xdr:colOff>250329</xdr:colOff>
      <xdr:row>59</xdr:row>
      <xdr:rowOff>236051</xdr:rowOff>
    </xdr:to>
    <xdr:pic>
      <xdr:nvPicPr>
        <xdr:cNvPr id="193" name="Graphic 37" descr="Gráfico de barras">
          <a:hlinkClick xmlns:r="http://schemas.openxmlformats.org/officeDocument/2006/relationships" r:id="rId98"/>
          <a:extLst>
            <a:ext uri="{FF2B5EF4-FFF2-40B4-BE49-F238E27FC236}">
              <a16:creationId xmlns="" xmlns:a16="http://schemas.microsoft.com/office/drawing/2014/main" id="{00000000-0008-0000-0300-0000C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60</xdr:row>
      <xdr:rowOff>2051</xdr:rowOff>
    </xdr:from>
    <xdr:to>
      <xdr:col>10</xdr:col>
      <xdr:colOff>250329</xdr:colOff>
      <xdr:row>60</xdr:row>
      <xdr:rowOff>236051</xdr:rowOff>
    </xdr:to>
    <xdr:pic>
      <xdr:nvPicPr>
        <xdr:cNvPr id="194" name="Graphic 37" descr="Gráfico de barras">
          <a:hlinkClick xmlns:r="http://schemas.openxmlformats.org/officeDocument/2006/relationships" r:id="rId99"/>
          <a:extLst>
            <a:ext uri="{FF2B5EF4-FFF2-40B4-BE49-F238E27FC236}">
              <a16:creationId xmlns="" xmlns:a16="http://schemas.microsoft.com/office/drawing/2014/main" id="{00000000-0008-0000-0300-0000C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61</xdr:row>
      <xdr:rowOff>2051</xdr:rowOff>
    </xdr:from>
    <xdr:to>
      <xdr:col>10</xdr:col>
      <xdr:colOff>250329</xdr:colOff>
      <xdr:row>61</xdr:row>
      <xdr:rowOff>236051</xdr:rowOff>
    </xdr:to>
    <xdr:pic>
      <xdr:nvPicPr>
        <xdr:cNvPr id="195" name="Graphic 37" descr="Gráfico de barras">
          <a:hlinkClick xmlns:r="http://schemas.openxmlformats.org/officeDocument/2006/relationships" r:id="rId100"/>
          <a:extLst>
            <a:ext uri="{FF2B5EF4-FFF2-40B4-BE49-F238E27FC236}">
              <a16:creationId xmlns="" xmlns:a16="http://schemas.microsoft.com/office/drawing/2014/main" id="{00000000-0008-0000-0300-0000C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62</xdr:row>
      <xdr:rowOff>2051</xdr:rowOff>
    </xdr:from>
    <xdr:to>
      <xdr:col>10</xdr:col>
      <xdr:colOff>250329</xdr:colOff>
      <xdr:row>62</xdr:row>
      <xdr:rowOff>236051</xdr:rowOff>
    </xdr:to>
    <xdr:pic>
      <xdr:nvPicPr>
        <xdr:cNvPr id="196" name="Graphic 37" descr="Gráfico de barras">
          <a:hlinkClick xmlns:r="http://schemas.openxmlformats.org/officeDocument/2006/relationships" r:id="rId101"/>
          <a:extLst>
            <a:ext uri="{FF2B5EF4-FFF2-40B4-BE49-F238E27FC236}">
              <a16:creationId xmlns="" xmlns:a16="http://schemas.microsoft.com/office/drawing/2014/main" id="{00000000-0008-0000-0300-0000C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63</xdr:row>
      <xdr:rowOff>2051</xdr:rowOff>
    </xdr:from>
    <xdr:to>
      <xdr:col>10</xdr:col>
      <xdr:colOff>250329</xdr:colOff>
      <xdr:row>63</xdr:row>
      <xdr:rowOff>236051</xdr:rowOff>
    </xdr:to>
    <xdr:pic>
      <xdr:nvPicPr>
        <xdr:cNvPr id="197" name="Graphic 37" descr="Gráfico de barras">
          <a:hlinkClick xmlns:r="http://schemas.openxmlformats.org/officeDocument/2006/relationships" r:id="rId102"/>
          <a:extLst>
            <a:ext uri="{FF2B5EF4-FFF2-40B4-BE49-F238E27FC236}">
              <a16:creationId xmlns="" xmlns:a16="http://schemas.microsoft.com/office/drawing/2014/main" id="{00000000-0008-0000-0300-0000C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64</xdr:row>
      <xdr:rowOff>2051</xdr:rowOff>
    </xdr:from>
    <xdr:to>
      <xdr:col>10</xdr:col>
      <xdr:colOff>250329</xdr:colOff>
      <xdr:row>64</xdr:row>
      <xdr:rowOff>236051</xdr:rowOff>
    </xdr:to>
    <xdr:pic>
      <xdr:nvPicPr>
        <xdr:cNvPr id="198" name="Graphic 37" descr="Gráfico de barras">
          <a:hlinkClick xmlns:r="http://schemas.openxmlformats.org/officeDocument/2006/relationships" r:id="rId103"/>
          <a:extLst>
            <a:ext uri="{FF2B5EF4-FFF2-40B4-BE49-F238E27FC236}">
              <a16:creationId xmlns="" xmlns:a16="http://schemas.microsoft.com/office/drawing/2014/main" id="{00000000-0008-0000-0300-0000C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65</xdr:row>
      <xdr:rowOff>2051</xdr:rowOff>
    </xdr:from>
    <xdr:to>
      <xdr:col>10</xdr:col>
      <xdr:colOff>250329</xdr:colOff>
      <xdr:row>65</xdr:row>
      <xdr:rowOff>236051</xdr:rowOff>
    </xdr:to>
    <xdr:pic>
      <xdr:nvPicPr>
        <xdr:cNvPr id="199" name="Graphic 37" descr="Gráfico de barras">
          <a:hlinkClick xmlns:r="http://schemas.openxmlformats.org/officeDocument/2006/relationships" r:id="rId104"/>
          <a:extLst>
            <a:ext uri="{FF2B5EF4-FFF2-40B4-BE49-F238E27FC236}">
              <a16:creationId xmlns="" xmlns:a16="http://schemas.microsoft.com/office/drawing/2014/main" id="{00000000-0008-0000-0300-0000C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66</xdr:row>
      <xdr:rowOff>2051</xdr:rowOff>
    </xdr:from>
    <xdr:to>
      <xdr:col>10</xdr:col>
      <xdr:colOff>250329</xdr:colOff>
      <xdr:row>66</xdr:row>
      <xdr:rowOff>236051</xdr:rowOff>
    </xdr:to>
    <xdr:pic>
      <xdr:nvPicPr>
        <xdr:cNvPr id="200" name="Graphic 37" descr="Gráfico de barras">
          <a:hlinkClick xmlns:r="http://schemas.openxmlformats.org/officeDocument/2006/relationships" r:id="rId105"/>
          <a:extLst>
            <a:ext uri="{FF2B5EF4-FFF2-40B4-BE49-F238E27FC236}">
              <a16:creationId xmlns="" xmlns:a16="http://schemas.microsoft.com/office/drawing/2014/main" id="{00000000-0008-0000-0300-0000C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67</xdr:row>
      <xdr:rowOff>2051</xdr:rowOff>
    </xdr:from>
    <xdr:to>
      <xdr:col>10</xdr:col>
      <xdr:colOff>250329</xdr:colOff>
      <xdr:row>67</xdr:row>
      <xdr:rowOff>236051</xdr:rowOff>
    </xdr:to>
    <xdr:pic>
      <xdr:nvPicPr>
        <xdr:cNvPr id="203" name="Graphic 37" descr="Gráfico de barras">
          <a:hlinkClick xmlns:r="http://schemas.openxmlformats.org/officeDocument/2006/relationships" r:id="rId106"/>
          <a:extLst>
            <a:ext uri="{FF2B5EF4-FFF2-40B4-BE49-F238E27FC236}">
              <a16:creationId xmlns="" xmlns:a16="http://schemas.microsoft.com/office/drawing/2014/main" id="{00000000-0008-0000-0300-0000C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68</xdr:row>
      <xdr:rowOff>2051</xdr:rowOff>
    </xdr:from>
    <xdr:to>
      <xdr:col>10</xdr:col>
      <xdr:colOff>250329</xdr:colOff>
      <xdr:row>68</xdr:row>
      <xdr:rowOff>236051</xdr:rowOff>
    </xdr:to>
    <xdr:pic>
      <xdr:nvPicPr>
        <xdr:cNvPr id="204" name="Graphic 37" descr="Gráfico de barras">
          <a:hlinkClick xmlns:r="http://schemas.openxmlformats.org/officeDocument/2006/relationships" r:id="rId107"/>
          <a:extLst>
            <a:ext uri="{FF2B5EF4-FFF2-40B4-BE49-F238E27FC236}">
              <a16:creationId xmlns="" xmlns:a16="http://schemas.microsoft.com/office/drawing/2014/main" id="{00000000-0008-0000-0300-0000C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69</xdr:row>
      <xdr:rowOff>2051</xdr:rowOff>
    </xdr:from>
    <xdr:to>
      <xdr:col>10</xdr:col>
      <xdr:colOff>250329</xdr:colOff>
      <xdr:row>69</xdr:row>
      <xdr:rowOff>236051</xdr:rowOff>
    </xdr:to>
    <xdr:pic>
      <xdr:nvPicPr>
        <xdr:cNvPr id="205" name="Graphic 37" descr="Gráfico de barras">
          <a:hlinkClick xmlns:r="http://schemas.openxmlformats.org/officeDocument/2006/relationships" r:id="rId108"/>
          <a:extLst>
            <a:ext uri="{FF2B5EF4-FFF2-40B4-BE49-F238E27FC236}">
              <a16:creationId xmlns="" xmlns:a16="http://schemas.microsoft.com/office/drawing/2014/main" id="{00000000-0008-0000-0300-0000C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70</xdr:row>
      <xdr:rowOff>2051</xdr:rowOff>
    </xdr:from>
    <xdr:to>
      <xdr:col>10</xdr:col>
      <xdr:colOff>250329</xdr:colOff>
      <xdr:row>70</xdr:row>
      <xdr:rowOff>236051</xdr:rowOff>
    </xdr:to>
    <xdr:pic>
      <xdr:nvPicPr>
        <xdr:cNvPr id="206" name="Graphic 37" descr="Gráfico de barras">
          <a:hlinkClick xmlns:r="http://schemas.openxmlformats.org/officeDocument/2006/relationships" r:id="rId109"/>
          <a:extLst>
            <a:ext uri="{FF2B5EF4-FFF2-40B4-BE49-F238E27FC236}">
              <a16:creationId xmlns="" xmlns:a16="http://schemas.microsoft.com/office/drawing/2014/main" id="{00000000-0008-0000-0300-0000C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71</xdr:row>
      <xdr:rowOff>2051</xdr:rowOff>
    </xdr:from>
    <xdr:to>
      <xdr:col>10</xdr:col>
      <xdr:colOff>250329</xdr:colOff>
      <xdr:row>71</xdr:row>
      <xdr:rowOff>236051</xdr:rowOff>
    </xdr:to>
    <xdr:pic>
      <xdr:nvPicPr>
        <xdr:cNvPr id="207" name="Graphic 37" descr="Gráfico de barras">
          <a:hlinkClick xmlns:r="http://schemas.openxmlformats.org/officeDocument/2006/relationships" r:id="rId110"/>
          <a:extLst>
            <a:ext uri="{FF2B5EF4-FFF2-40B4-BE49-F238E27FC236}">
              <a16:creationId xmlns="" xmlns:a16="http://schemas.microsoft.com/office/drawing/2014/main" id="{00000000-0008-0000-0300-0000C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72</xdr:row>
      <xdr:rowOff>2051</xdr:rowOff>
    </xdr:from>
    <xdr:to>
      <xdr:col>10</xdr:col>
      <xdr:colOff>250329</xdr:colOff>
      <xdr:row>72</xdr:row>
      <xdr:rowOff>236051</xdr:rowOff>
    </xdr:to>
    <xdr:pic>
      <xdr:nvPicPr>
        <xdr:cNvPr id="208" name="Graphic 37" descr="Gráfico de barras">
          <a:hlinkClick xmlns:r="http://schemas.openxmlformats.org/officeDocument/2006/relationships" r:id="rId111"/>
          <a:extLst>
            <a:ext uri="{FF2B5EF4-FFF2-40B4-BE49-F238E27FC236}">
              <a16:creationId xmlns="" xmlns:a16="http://schemas.microsoft.com/office/drawing/2014/main" id="{00000000-0008-0000-0300-0000D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73</xdr:row>
      <xdr:rowOff>2051</xdr:rowOff>
    </xdr:from>
    <xdr:to>
      <xdr:col>10</xdr:col>
      <xdr:colOff>250329</xdr:colOff>
      <xdr:row>73</xdr:row>
      <xdr:rowOff>236051</xdr:rowOff>
    </xdr:to>
    <xdr:pic>
      <xdr:nvPicPr>
        <xdr:cNvPr id="209" name="Graphic 37" descr="Gráfico de barras">
          <a:hlinkClick xmlns:r="http://schemas.openxmlformats.org/officeDocument/2006/relationships" r:id="rId112"/>
          <a:extLst>
            <a:ext uri="{FF2B5EF4-FFF2-40B4-BE49-F238E27FC236}">
              <a16:creationId xmlns="" xmlns:a16="http://schemas.microsoft.com/office/drawing/2014/main" id="{00000000-0008-0000-0300-0000D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74</xdr:row>
      <xdr:rowOff>2051</xdr:rowOff>
    </xdr:from>
    <xdr:to>
      <xdr:col>10</xdr:col>
      <xdr:colOff>250329</xdr:colOff>
      <xdr:row>74</xdr:row>
      <xdr:rowOff>236051</xdr:rowOff>
    </xdr:to>
    <xdr:pic>
      <xdr:nvPicPr>
        <xdr:cNvPr id="210" name="Graphic 37" descr="Gráfico de barras">
          <a:hlinkClick xmlns:r="http://schemas.openxmlformats.org/officeDocument/2006/relationships" r:id="rId113"/>
          <a:extLst>
            <a:ext uri="{FF2B5EF4-FFF2-40B4-BE49-F238E27FC236}">
              <a16:creationId xmlns="" xmlns:a16="http://schemas.microsoft.com/office/drawing/2014/main" id="{00000000-0008-0000-0300-0000D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79</xdr:row>
      <xdr:rowOff>2051</xdr:rowOff>
    </xdr:from>
    <xdr:to>
      <xdr:col>10</xdr:col>
      <xdr:colOff>250329</xdr:colOff>
      <xdr:row>79</xdr:row>
      <xdr:rowOff>236051</xdr:rowOff>
    </xdr:to>
    <xdr:pic>
      <xdr:nvPicPr>
        <xdr:cNvPr id="211" name="Graphic 37" descr="Gráfico de barras">
          <a:hlinkClick xmlns:r="http://schemas.openxmlformats.org/officeDocument/2006/relationships" r:id="rId114"/>
          <a:extLst>
            <a:ext uri="{FF2B5EF4-FFF2-40B4-BE49-F238E27FC236}">
              <a16:creationId xmlns="" xmlns:a16="http://schemas.microsoft.com/office/drawing/2014/main" id="{00000000-0008-0000-0300-0000D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80</xdr:row>
      <xdr:rowOff>2051</xdr:rowOff>
    </xdr:from>
    <xdr:to>
      <xdr:col>10</xdr:col>
      <xdr:colOff>250329</xdr:colOff>
      <xdr:row>80</xdr:row>
      <xdr:rowOff>236051</xdr:rowOff>
    </xdr:to>
    <xdr:pic>
      <xdr:nvPicPr>
        <xdr:cNvPr id="212" name="Graphic 37" descr="Gráfico de barras">
          <a:hlinkClick xmlns:r="http://schemas.openxmlformats.org/officeDocument/2006/relationships" r:id="rId115"/>
          <a:extLst>
            <a:ext uri="{FF2B5EF4-FFF2-40B4-BE49-F238E27FC236}">
              <a16:creationId xmlns="" xmlns:a16="http://schemas.microsoft.com/office/drawing/2014/main" id="{00000000-0008-0000-0300-0000D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84</xdr:row>
      <xdr:rowOff>2051</xdr:rowOff>
    </xdr:from>
    <xdr:to>
      <xdr:col>10</xdr:col>
      <xdr:colOff>250329</xdr:colOff>
      <xdr:row>84</xdr:row>
      <xdr:rowOff>236051</xdr:rowOff>
    </xdr:to>
    <xdr:pic>
      <xdr:nvPicPr>
        <xdr:cNvPr id="213" name="Graphic 37" descr="Gráfico de barras">
          <a:hlinkClick xmlns:r="http://schemas.openxmlformats.org/officeDocument/2006/relationships" r:id="rId116"/>
          <a:extLst>
            <a:ext uri="{FF2B5EF4-FFF2-40B4-BE49-F238E27FC236}">
              <a16:creationId xmlns="" xmlns:a16="http://schemas.microsoft.com/office/drawing/2014/main" id="{00000000-0008-0000-0300-0000D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85</xdr:row>
      <xdr:rowOff>2051</xdr:rowOff>
    </xdr:from>
    <xdr:to>
      <xdr:col>10</xdr:col>
      <xdr:colOff>250329</xdr:colOff>
      <xdr:row>85</xdr:row>
      <xdr:rowOff>236051</xdr:rowOff>
    </xdr:to>
    <xdr:pic>
      <xdr:nvPicPr>
        <xdr:cNvPr id="214" name="Graphic 37" descr="Gráfico de barras">
          <a:hlinkClick xmlns:r="http://schemas.openxmlformats.org/officeDocument/2006/relationships" r:id="rId117"/>
          <a:extLst>
            <a:ext uri="{FF2B5EF4-FFF2-40B4-BE49-F238E27FC236}">
              <a16:creationId xmlns="" xmlns:a16="http://schemas.microsoft.com/office/drawing/2014/main" id="{00000000-0008-0000-0300-0000D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90</xdr:row>
      <xdr:rowOff>2051</xdr:rowOff>
    </xdr:from>
    <xdr:to>
      <xdr:col>10</xdr:col>
      <xdr:colOff>250329</xdr:colOff>
      <xdr:row>90</xdr:row>
      <xdr:rowOff>236051</xdr:rowOff>
    </xdr:to>
    <xdr:pic>
      <xdr:nvPicPr>
        <xdr:cNvPr id="215" name="Graphic 37" descr="Gráfico de barras">
          <a:hlinkClick xmlns:r="http://schemas.openxmlformats.org/officeDocument/2006/relationships" r:id="rId118"/>
          <a:extLst>
            <a:ext uri="{FF2B5EF4-FFF2-40B4-BE49-F238E27FC236}">
              <a16:creationId xmlns="" xmlns:a16="http://schemas.microsoft.com/office/drawing/2014/main" id="{00000000-0008-0000-0300-0000D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91</xdr:row>
      <xdr:rowOff>2051</xdr:rowOff>
    </xdr:from>
    <xdr:to>
      <xdr:col>10</xdr:col>
      <xdr:colOff>250329</xdr:colOff>
      <xdr:row>91</xdr:row>
      <xdr:rowOff>236051</xdr:rowOff>
    </xdr:to>
    <xdr:pic>
      <xdr:nvPicPr>
        <xdr:cNvPr id="216" name="Graphic 37" descr="Gráfico de barras">
          <a:hlinkClick xmlns:r="http://schemas.openxmlformats.org/officeDocument/2006/relationships" r:id="rId119"/>
          <a:extLst>
            <a:ext uri="{FF2B5EF4-FFF2-40B4-BE49-F238E27FC236}">
              <a16:creationId xmlns="" xmlns:a16="http://schemas.microsoft.com/office/drawing/2014/main" id="{00000000-0008-0000-0300-0000D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8</xdr:col>
      <xdr:colOff>16329</xdr:colOff>
      <xdr:row>75</xdr:row>
      <xdr:rowOff>2051</xdr:rowOff>
    </xdr:from>
    <xdr:to>
      <xdr:col>8</xdr:col>
      <xdr:colOff>250329</xdr:colOff>
      <xdr:row>75</xdr:row>
      <xdr:rowOff>236051</xdr:rowOff>
    </xdr:to>
    <xdr:pic>
      <xdr:nvPicPr>
        <xdr:cNvPr id="217" name="Graphic 37" descr="Tabla">
          <a:hlinkClick xmlns:r="http://schemas.openxmlformats.org/officeDocument/2006/relationships" r:id="rId120"/>
          <a:extLst>
            <a:ext uri="{FF2B5EF4-FFF2-40B4-BE49-F238E27FC236}">
              <a16:creationId xmlns="" xmlns:a16="http://schemas.microsoft.com/office/drawing/2014/main" id="{00000000-0008-0000-0300-0000D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76</xdr:row>
      <xdr:rowOff>2051</xdr:rowOff>
    </xdr:from>
    <xdr:to>
      <xdr:col>8</xdr:col>
      <xdr:colOff>250329</xdr:colOff>
      <xdr:row>76</xdr:row>
      <xdr:rowOff>236051</xdr:rowOff>
    </xdr:to>
    <xdr:pic>
      <xdr:nvPicPr>
        <xdr:cNvPr id="218" name="Graphic 37" descr="Tabla">
          <a:hlinkClick xmlns:r="http://schemas.openxmlformats.org/officeDocument/2006/relationships" r:id="rId121"/>
          <a:extLst>
            <a:ext uri="{FF2B5EF4-FFF2-40B4-BE49-F238E27FC236}">
              <a16:creationId xmlns="" xmlns:a16="http://schemas.microsoft.com/office/drawing/2014/main" id="{00000000-0008-0000-0300-0000D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77</xdr:row>
      <xdr:rowOff>2051</xdr:rowOff>
    </xdr:from>
    <xdr:to>
      <xdr:col>8</xdr:col>
      <xdr:colOff>250329</xdr:colOff>
      <xdr:row>77</xdr:row>
      <xdr:rowOff>236051</xdr:rowOff>
    </xdr:to>
    <xdr:pic>
      <xdr:nvPicPr>
        <xdr:cNvPr id="219" name="Graphic 37" descr="Tabla">
          <a:hlinkClick xmlns:r="http://schemas.openxmlformats.org/officeDocument/2006/relationships" r:id="rId122"/>
          <a:extLst>
            <a:ext uri="{FF2B5EF4-FFF2-40B4-BE49-F238E27FC236}">
              <a16:creationId xmlns="" xmlns:a16="http://schemas.microsoft.com/office/drawing/2014/main" id="{00000000-0008-0000-0300-0000D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78</xdr:row>
      <xdr:rowOff>2051</xdr:rowOff>
    </xdr:from>
    <xdr:to>
      <xdr:col>8</xdr:col>
      <xdr:colOff>250329</xdr:colOff>
      <xdr:row>78</xdr:row>
      <xdr:rowOff>236051</xdr:rowOff>
    </xdr:to>
    <xdr:pic>
      <xdr:nvPicPr>
        <xdr:cNvPr id="220" name="Graphic 37" descr="Tabla">
          <a:hlinkClick xmlns:r="http://schemas.openxmlformats.org/officeDocument/2006/relationships" r:id="rId123"/>
          <a:extLst>
            <a:ext uri="{FF2B5EF4-FFF2-40B4-BE49-F238E27FC236}">
              <a16:creationId xmlns="" xmlns:a16="http://schemas.microsoft.com/office/drawing/2014/main" id="{00000000-0008-0000-0300-0000D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80</xdr:row>
      <xdr:rowOff>2051</xdr:rowOff>
    </xdr:from>
    <xdr:to>
      <xdr:col>8</xdr:col>
      <xdr:colOff>250329</xdr:colOff>
      <xdr:row>80</xdr:row>
      <xdr:rowOff>236051</xdr:rowOff>
    </xdr:to>
    <xdr:pic>
      <xdr:nvPicPr>
        <xdr:cNvPr id="221" name="Graphic 37" descr="Tabla">
          <a:hlinkClick xmlns:r="http://schemas.openxmlformats.org/officeDocument/2006/relationships" r:id="rId124"/>
          <a:extLst>
            <a:ext uri="{FF2B5EF4-FFF2-40B4-BE49-F238E27FC236}">
              <a16:creationId xmlns="" xmlns:a16="http://schemas.microsoft.com/office/drawing/2014/main" id="{00000000-0008-0000-0300-0000D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81</xdr:row>
      <xdr:rowOff>2051</xdr:rowOff>
    </xdr:from>
    <xdr:to>
      <xdr:col>8</xdr:col>
      <xdr:colOff>250329</xdr:colOff>
      <xdr:row>81</xdr:row>
      <xdr:rowOff>236051</xdr:rowOff>
    </xdr:to>
    <xdr:pic>
      <xdr:nvPicPr>
        <xdr:cNvPr id="222" name="Graphic 37" descr="Tabla">
          <a:hlinkClick xmlns:r="http://schemas.openxmlformats.org/officeDocument/2006/relationships" r:id="rId125"/>
          <a:extLst>
            <a:ext uri="{FF2B5EF4-FFF2-40B4-BE49-F238E27FC236}">
              <a16:creationId xmlns="" xmlns:a16="http://schemas.microsoft.com/office/drawing/2014/main" id="{00000000-0008-0000-0300-0000D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82</xdr:row>
      <xdr:rowOff>2051</xdr:rowOff>
    </xdr:from>
    <xdr:to>
      <xdr:col>8</xdr:col>
      <xdr:colOff>250329</xdr:colOff>
      <xdr:row>82</xdr:row>
      <xdr:rowOff>236051</xdr:rowOff>
    </xdr:to>
    <xdr:pic>
      <xdr:nvPicPr>
        <xdr:cNvPr id="223" name="Graphic 37" descr="Tabla">
          <a:hlinkClick xmlns:r="http://schemas.openxmlformats.org/officeDocument/2006/relationships" r:id="rId126"/>
          <a:extLst>
            <a:ext uri="{FF2B5EF4-FFF2-40B4-BE49-F238E27FC236}">
              <a16:creationId xmlns="" xmlns:a16="http://schemas.microsoft.com/office/drawing/2014/main" id="{00000000-0008-0000-0300-0000D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83</xdr:row>
      <xdr:rowOff>2051</xdr:rowOff>
    </xdr:from>
    <xdr:to>
      <xdr:col>8</xdr:col>
      <xdr:colOff>250329</xdr:colOff>
      <xdr:row>83</xdr:row>
      <xdr:rowOff>236051</xdr:rowOff>
    </xdr:to>
    <xdr:pic>
      <xdr:nvPicPr>
        <xdr:cNvPr id="224" name="Graphic 37" descr="Tabla">
          <a:hlinkClick xmlns:r="http://schemas.openxmlformats.org/officeDocument/2006/relationships" r:id="rId127"/>
          <a:extLst>
            <a:ext uri="{FF2B5EF4-FFF2-40B4-BE49-F238E27FC236}">
              <a16:creationId xmlns="" xmlns:a16="http://schemas.microsoft.com/office/drawing/2014/main" id="{00000000-0008-0000-0300-0000E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85</xdr:row>
      <xdr:rowOff>2051</xdr:rowOff>
    </xdr:from>
    <xdr:to>
      <xdr:col>8</xdr:col>
      <xdr:colOff>250329</xdr:colOff>
      <xdr:row>85</xdr:row>
      <xdr:rowOff>236051</xdr:rowOff>
    </xdr:to>
    <xdr:pic>
      <xdr:nvPicPr>
        <xdr:cNvPr id="225" name="Graphic 37" descr="Tabla">
          <a:hlinkClick xmlns:r="http://schemas.openxmlformats.org/officeDocument/2006/relationships" r:id="rId128"/>
          <a:extLst>
            <a:ext uri="{FF2B5EF4-FFF2-40B4-BE49-F238E27FC236}">
              <a16:creationId xmlns="" xmlns:a16="http://schemas.microsoft.com/office/drawing/2014/main" id="{00000000-0008-0000-0300-0000E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86</xdr:row>
      <xdr:rowOff>2051</xdr:rowOff>
    </xdr:from>
    <xdr:to>
      <xdr:col>8</xdr:col>
      <xdr:colOff>250329</xdr:colOff>
      <xdr:row>86</xdr:row>
      <xdr:rowOff>236051</xdr:rowOff>
    </xdr:to>
    <xdr:pic>
      <xdr:nvPicPr>
        <xdr:cNvPr id="226" name="Graphic 37" descr="Tabla">
          <a:hlinkClick xmlns:r="http://schemas.openxmlformats.org/officeDocument/2006/relationships" r:id="rId129"/>
          <a:extLst>
            <a:ext uri="{FF2B5EF4-FFF2-40B4-BE49-F238E27FC236}">
              <a16:creationId xmlns="" xmlns:a16="http://schemas.microsoft.com/office/drawing/2014/main" id="{00000000-0008-0000-0300-0000E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87</xdr:row>
      <xdr:rowOff>2051</xdr:rowOff>
    </xdr:from>
    <xdr:to>
      <xdr:col>8</xdr:col>
      <xdr:colOff>250329</xdr:colOff>
      <xdr:row>87</xdr:row>
      <xdr:rowOff>236051</xdr:rowOff>
    </xdr:to>
    <xdr:pic>
      <xdr:nvPicPr>
        <xdr:cNvPr id="227" name="Graphic 37" descr="Tabla">
          <a:hlinkClick xmlns:r="http://schemas.openxmlformats.org/officeDocument/2006/relationships" r:id="rId130"/>
          <a:extLst>
            <a:ext uri="{FF2B5EF4-FFF2-40B4-BE49-F238E27FC236}">
              <a16:creationId xmlns="" xmlns:a16="http://schemas.microsoft.com/office/drawing/2014/main" id="{00000000-0008-0000-0300-0000E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93</xdr:row>
      <xdr:rowOff>2051</xdr:rowOff>
    </xdr:from>
    <xdr:to>
      <xdr:col>8</xdr:col>
      <xdr:colOff>250329</xdr:colOff>
      <xdr:row>93</xdr:row>
      <xdr:rowOff>236051</xdr:rowOff>
    </xdr:to>
    <xdr:pic>
      <xdr:nvPicPr>
        <xdr:cNvPr id="228" name="Graphic 37" descr="Tabla">
          <a:hlinkClick xmlns:r="http://schemas.openxmlformats.org/officeDocument/2006/relationships" r:id="rId131"/>
          <a:extLst>
            <a:ext uri="{FF2B5EF4-FFF2-40B4-BE49-F238E27FC236}">
              <a16:creationId xmlns="" xmlns:a16="http://schemas.microsoft.com/office/drawing/2014/main" id="{00000000-0008-0000-0300-0000E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97</xdr:row>
      <xdr:rowOff>2051</xdr:rowOff>
    </xdr:from>
    <xdr:to>
      <xdr:col>8</xdr:col>
      <xdr:colOff>250329</xdr:colOff>
      <xdr:row>97</xdr:row>
      <xdr:rowOff>236051</xdr:rowOff>
    </xdr:to>
    <xdr:pic>
      <xdr:nvPicPr>
        <xdr:cNvPr id="229" name="Graphic 37" descr="Tabla">
          <a:hlinkClick xmlns:r="http://schemas.openxmlformats.org/officeDocument/2006/relationships" r:id="rId132"/>
          <a:extLst>
            <a:ext uri="{FF2B5EF4-FFF2-40B4-BE49-F238E27FC236}">
              <a16:creationId xmlns="" xmlns:a16="http://schemas.microsoft.com/office/drawing/2014/main" id="{00000000-0008-0000-0300-0000E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98</xdr:row>
      <xdr:rowOff>2051</xdr:rowOff>
    </xdr:from>
    <xdr:to>
      <xdr:col>8</xdr:col>
      <xdr:colOff>250329</xdr:colOff>
      <xdr:row>98</xdr:row>
      <xdr:rowOff>236051</xdr:rowOff>
    </xdr:to>
    <xdr:pic>
      <xdr:nvPicPr>
        <xdr:cNvPr id="230" name="Graphic 37" descr="Tabla">
          <a:hlinkClick xmlns:r="http://schemas.openxmlformats.org/officeDocument/2006/relationships" r:id="rId133"/>
          <a:extLst>
            <a:ext uri="{FF2B5EF4-FFF2-40B4-BE49-F238E27FC236}">
              <a16:creationId xmlns="" xmlns:a16="http://schemas.microsoft.com/office/drawing/2014/main" id="{00000000-0008-0000-0300-0000E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99</xdr:row>
      <xdr:rowOff>2051</xdr:rowOff>
    </xdr:from>
    <xdr:to>
      <xdr:col>8</xdr:col>
      <xdr:colOff>250329</xdr:colOff>
      <xdr:row>99</xdr:row>
      <xdr:rowOff>236051</xdr:rowOff>
    </xdr:to>
    <xdr:pic>
      <xdr:nvPicPr>
        <xdr:cNvPr id="231" name="Graphic 37" descr="Tabla">
          <a:hlinkClick xmlns:r="http://schemas.openxmlformats.org/officeDocument/2006/relationships" r:id="rId134"/>
          <a:extLst>
            <a:ext uri="{FF2B5EF4-FFF2-40B4-BE49-F238E27FC236}">
              <a16:creationId xmlns="" xmlns:a16="http://schemas.microsoft.com/office/drawing/2014/main" id="{00000000-0008-0000-0300-0000E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100</xdr:row>
      <xdr:rowOff>2051</xdr:rowOff>
    </xdr:from>
    <xdr:to>
      <xdr:col>8</xdr:col>
      <xdr:colOff>250329</xdr:colOff>
      <xdr:row>100</xdr:row>
      <xdr:rowOff>236051</xdr:rowOff>
    </xdr:to>
    <xdr:pic>
      <xdr:nvPicPr>
        <xdr:cNvPr id="232" name="Graphic 37" descr="Tabla">
          <a:hlinkClick xmlns:r="http://schemas.openxmlformats.org/officeDocument/2006/relationships" r:id="rId135"/>
          <a:extLst>
            <a:ext uri="{FF2B5EF4-FFF2-40B4-BE49-F238E27FC236}">
              <a16:creationId xmlns="" xmlns:a16="http://schemas.microsoft.com/office/drawing/2014/main" id="{00000000-0008-0000-0300-0000E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102</xdr:row>
      <xdr:rowOff>2051</xdr:rowOff>
    </xdr:from>
    <xdr:to>
      <xdr:col>8</xdr:col>
      <xdr:colOff>250329</xdr:colOff>
      <xdr:row>102</xdr:row>
      <xdr:rowOff>236051</xdr:rowOff>
    </xdr:to>
    <xdr:pic>
      <xdr:nvPicPr>
        <xdr:cNvPr id="233" name="Graphic 37" descr="Tabla">
          <a:hlinkClick xmlns:r="http://schemas.openxmlformats.org/officeDocument/2006/relationships" r:id="rId136"/>
          <a:extLst>
            <a:ext uri="{FF2B5EF4-FFF2-40B4-BE49-F238E27FC236}">
              <a16:creationId xmlns="" xmlns:a16="http://schemas.microsoft.com/office/drawing/2014/main" id="{00000000-0008-0000-0300-0000E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103</xdr:row>
      <xdr:rowOff>2051</xdr:rowOff>
    </xdr:from>
    <xdr:to>
      <xdr:col>8</xdr:col>
      <xdr:colOff>250329</xdr:colOff>
      <xdr:row>103</xdr:row>
      <xdr:rowOff>236051</xdr:rowOff>
    </xdr:to>
    <xdr:pic>
      <xdr:nvPicPr>
        <xdr:cNvPr id="236" name="Graphic 37" descr="Tabla">
          <a:hlinkClick xmlns:r="http://schemas.openxmlformats.org/officeDocument/2006/relationships" r:id="rId137"/>
          <a:extLst>
            <a:ext uri="{FF2B5EF4-FFF2-40B4-BE49-F238E27FC236}">
              <a16:creationId xmlns="" xmlns:a16="http://schemas.microsoft.com/office/drawing/2014/main" id="{00000000-0008-0000-0300-0000E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104</xdr:row>
      <xdr:rowOff>2051</xdr:rowOff>
    </xdr:from>
    <xdr:to>
      <xdr:col>8</xdr:col>
      <xdr:colOff>250329</xdr:colOff>
      <xdr:row>104</xdr:row>
      <xdr:rowOff>236051</xdr:rowOff>
    </xdr:to>
    <xdr:pic>
      <xdr:nvPicPr>
        <xdr:cNvPr id="237" name="Graphic 37" descr="Tabla">
          <a:hlinkClick xmlns:r="http://schemas.openxmlformats.org/officeDocument/2006/relationships" r:id="rId86"/>
          <a:extLst>
            <a:ext uri="{FF2B5EF4-FFF2-40B4-BE49-F238E27FC236}">
              <a16:creationId xmlns="" xmlns:a16="http://schemas.microsoft.com/office/drawing/2014/main" id="{00000000-0008-0000-0300-0000E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105</xdr:row>
      <xdr:rowOff>2051</xdr:rowOff>
    </xdr:from>
    <xdr:to>
      <xdr:col>8</xdr:col>
      <xdr:colOff>250329</xdr:colOff>
      <xdr:row>105</xdr:row>
      <xdr:rowOff>236051</xdr:rowOff>
    </xdr:to>
    <xdr:pic>
      <xdr:nvPicPr>
        <xdr:cNvPr id="238" name="Graphic 37" descr="Tabla">
          <a:hlinkClick xmlns:r="http://schemas.openxmlformats.org/officeDocument/2006/relationships" r:id="rId138"/>
          <a:extLst>
            <a:ext uri="{FF2B5EF4-FFF2-40B4-BE49-F238E27FC236}">
              <a16:creationId xmlns="" xmlns:a16="http://schemas.microsoft.com/office/drawing/2014/main" id="{00000000-0008-0000-0300-0000E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97</xdr:row>
      <xdr:rowOff>2051</xdr:rowOff>
    </xdr:from>
    <xdr:to>
      <xdr:col>9</xdr:col>
      <xdr:colOff>250329</xdr:colOff>
      <xdr:row>97</xdr:row>
      <xdr:rowOff>236051</xdr:rowOff>
    </xdr:to>
    <xdr:pic>
      <xdr:nvPicPr>
        <xdr:cNvPr id="239" name="Graphic 37" descr="Tabla">
          <a:hlinkClick xmlns:r="http://schemas.openxmlformats.org/officeDocument/2006/relationships" r:id="rId139"/>
          <a:extLst>
            <a:ext uri="{FF2B5EF4-FFF2-40B4-BE49-F238E27FC236}">
              <a16:creationId xmlns="" xmlns:a16="http://schemas.microsoft.com/office/drawing/2014/main" id="{00000000-0008-0000-0300-0000E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98</xdr:row>
      <xdr:rowOff>2051</xdr:rowOff>
    </xdr:from>
    <xdr:to>
      <xdr:col>9</xdr:col>
      <xdr:colOff>250329</xdr:colOff>
      <xdr:row>98</xdr:row>
      <xdr:rowOff>236051</xdr:rowOff>
    </xdr:to>
    <xdr:pic>
      <xdr:nvPicPr>
        <xdr:cNvPr id="240" name="Graphic 37" descr="Tabla">
          <a:hlinkClick xmlns:r="http://schemas.openxmlformats.org/officeDocument/2006/relationships" r:id="rId140"/>
          <a:extLst>
            <a:ext uri="{FF2B5EF4-FFF2-40B4-BE49-F238E27FC236}">
              <a16:creationId xmlns="" xmlns:a16="http://schemas.microsoft.com/office/drawing/2014/main" id="{00000000-0008-0000-0300-0000F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99</xdr:row>
      <xdr:rowOff>2051</xdr:rowOff>
    </xdr:from>
    <xdr:to>
      <xdr:col>9</xdr:col>
      <xdr:colOff>250329</xdr:colOff>
      <xdr:row>99</xdr:row>
      <xdr:rowOff>236051</xdr:rowOff>
    </xdr:to>
    <xdr:pic>
      <xdr:nvPicPr>
        <xdr:cNvPr id="241" name="Graphic 37" descr="Tabla">
          <a:hlinkClick xmlns:r="http://schemas.openxmlformats.org/officeDocument/2006/relationships" r:id="rId141"/>
          <a:extLst>
            <a:ext uri="{FF2B5EF4-FFF2-40B4-BE49-F238E27FC236}">
              <a16:creationId xmlns="" xmlns:a16="http://schemas.microsoft.com/office/drawing/2014/main" id="{00000000-0008-0000-0300-0000F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100</xdr:row>
      <xdr:rowOff>2051</xdr:rowOff>
    </xdr:from>
    <xdr:to>
      <xdr:col>9</xdr:col>
      <xdr:colOff>250329</xdr:colOff>
      <xdr:row>100</xdr:row>
      <xdr:rowOff>236051</xdr:rowOff>
    </xdr:to>
    <xdr:pic>
      <xdr:nvPicPr>
        <xdr:cNvPr id="242" name="Graphic 37" descr="Tabla">
          <a:hlinkClick xmlns:r="http://schemas.openxmlformats.org/officeDocument/2006/relationships" r:id="rId142"/>
          <a:extLst>
            <a:ext uri="{FF2B5EF4-FFF2-40B4-BE49-F238E27FC236}">
              <a16:creationId xmlns="" xmlns:a16="http://schemas.microsoft.com/office/drawing/2014/main" id="{00000000-0008-0000-0300-0000F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102</xdr:row>
      <xdr:rowOff>2051</xdr:rowOff>
    </xdr:from>
    <xdr:to>
      <xdr:col>9</xdr:col>
      <xdr:colOff>250329</xdr:colOff>
      <xdr:row>102</xdr:row>
      <xdr:rowOff>236051</xdr:rowOff>
    </xdr:to>
    <xdr:pic>
      <xdr:nvPicPr>
        <xdr:cNvPr id="243" name="Graphic 37" descr="Tabla">
          <a:hlinkClick xmlns:r="http://schemas.openxmlformats.org/officeDocument/2006/relationships" r:id="rId143"/>
          <a:extLst>
            <a:ext uri="{FF2B5EF4-FFF2-40B4-BE49-F238E27FC236}">
              <a16:creationId xmlns="" xmlns:a16="http://schemas.microsoft.com/office/drawing/2014/main" id="{00000000-0008-0000-0300-0000F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103</xdr:row>
      <xdr:rowOff>2051</xdr:rowOff>
    </xdr:from>
    <xdr:to>
      <xdr:col>9</xdr:col>
      <xdr:colOff>250329</xdr:colOff>
      <xdr:row>103</xdr:row>
      <xdr:rowOff>236051</xdr:rowOff>
    </xdr:to>
    <xdr:pic>
      <xdr:nvPicPr>
        <xdr:cNvPr id="244" name="Graphic 37" descr="Tabla">
          <a:hlinkClick xmlns:r="http://schemas.openxmlformats.org/officeDocument/2006/relationships" r:id="rId144"/>
          <a:extLst>
            <a:ext uri="{FF2B5EF4-FFF2-40B4-BE49-F238E27FC236}">
              <a16:creationId xmlns="" xmlns:a16="http://schemas.microsoft.com/office/drawing/2014/main" id="{00000000-0008-0000-0300-0000F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109</xdr:row>
      <xdr:rowOff>2051</xdr:rowOff>
    </xdr:from>
    <xdr:to>
      <xdr:col>8</xdr:col>
      <xdr:colOff>250329</xdr:colOff>
      <xdr:row>109</xdr:row>
      <xdr:rowOff>236051</xdr:rowOff>
    </xdr:to>
    <xdr:pic>
      <xdr:nvPicPr>
        <xdr:cNvPr id="246" name="Graphic 37" descr="Tabla">
          <a:hlinkClick xmlns:r="http://schemas.openxmlformats.org/officeDocument/2006/relationships" r:id="rId88"/>
          <a:extLst>
            <a:ext uri="{FF2B5EF4-FFF2-40B4-BE49-F238E27FC236}">
              <a16:creationId xmlns="" xmlns:a16="http://schemas.microsoft.com/office/drawing/2014/main" id="{00000000-0008-0000-0300-0000F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110</xdr:row>
      <xdr:rowOff>2051</xdr:rowOff>
    </xdr:from>
    <xdr:to>
      <xdr:col>8</xdr:col>
      <xdr:colOff>250329</xdr:colOff>
      <xdr:row>110</xdr:row>
      <xdr:rowOff>236051</xdr:rowOff>
    </xdr:to>
    <xdr:pic>
      <xdr:nvPicPr>
        <xdr:cNvPr id="247" name="Graphic 37" descr="Tabla">
          <a:hlinkClick xmlns:r="http://schemas.openxmlformats.org/officeDocument/2006/relationships" r:id="rId89"/>
          <a:extLst>
            <a:ext uri="{FF2B5EF4-FFF2-40B4-BE49-F238E27FC236}">
              <a16:creationId xmlns="" xmlns:a16="http://schemas.microsoft.com/office/drawing/2014/main" id="{00000000-0008-0000-0300-0000F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112</xdr:row>
      <xdr:rowOff>2051</xdr:rowOff>
    </xdr:from>
    <xdr:to>
      <xdr:col>8</xdr:col>
      <xdr:colOff>250329</xdr:colOff>
      <xdr:row>112</xdr:row>
      <xdr:rowOff>236051</xdr:rowOff>
    </xdr:to>
    <xdr:pic>
      <xdr:nvPicPr>
        <xdr:cNvPr id="248" name="Graphic 37" descr="Tabla">
          <a:hlinkClick xmlns:r="http://schemas.openxmlformats.org/officeDocument/2006/relationships" r:id="rId145"/>
          <a:extLst>
            <a:ext uri="{FF2B5EF4-FFF2-40B4-BE49-F238E27FC236}">
              <a16:creationId xmlns="" xmlns:a16="http://schemas.microsoft.com/office/drawing/2014/main" id="{00000000-0008-0000-0300-0000F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114</xdr:row>
      <xdr:rowOff>2051</xdr:rowOff>
    </xdr:from>
    <xdr:to>
      <xdr:col>8</xdr:col>
      <xdr:colOff>250329</xdr:colOff>
      <xdr:row>114</xdr:row>
      <xdr:rowOff>236051</xdr:rowOff>
    </xdr:to>
    <xdr:pic>
      <xdr:nvPicPr>
        <xdr:cNvPr id="251" name="Graphic 37" descr="Tabla">
          <a:hlinkClick xmlns:r="http://schemas.openxmlformats.org/officeDocument/2006/relationships" r:id="rId146"/>
          <a:extLst>
            <a:ext uri="{FF2B5EF4-FFF2-40B4-BE49-F238E27FC236}">
              <a16:creationId xmlns="" xmlns:a16="http://schemas.microsoft.com/office/drawing/2014/main" id="{00000000-0008-0000-0300-0000F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115</xdr:row>
      <xdr:rowOff>2051</xdr:rowOff>
    </xdr:from>
    <xdr:to>
      <xdr:col>8</xdr:col>
      <xdr:colOff>250329</xdr:colOff>
      <xdr:row>115</xdr:row>
      <xdr:rowOff>236051</xdr:rowOff>
    </xdr:to>
    <xdr:pic>
      <xdr:nvPicPr>
        <xdr:cNvPr id="252" name="Graphic 37" descr="Tabla">
          <a:hlinkClick xmlns:r="http://schemas.openxmlformats.org/officeDocument/2006/relationships" r:id="rId147"/>
          <a:extLst>
            <a:ext uri="{FF2B5EF4-FFF2-40B4-BE49-F238E27FC236}">
              <a16:creationId xmlns="" xmlns:a16="http://schemas.microsoft.com/office/drawing/2014/main" id="{00000000-0008-0000-0300-0000F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10</xdr:col>
      <xdr:colOff>16329</xdr:colOff>
      <xdr:row>97</xdr:row>
      <xdr:rowOff>2051</xdr:rowOff>
    </xdr:from>
    <xdr:to>
      <xdr:col>10</xdr:col>
      <xdr:colOff>250329</xdr:colOff>
      <xdr:row>97</xdr:row>
      <xdr:rowOff>236051</xdr:rowOff>
    </xdr:to>
    <xdr:pic>
      <xdr:nvPicPr>
        <xdr:cNvPr id="254" name="Graphic 37" descr="Gráfico de barras">
          <a:hlinkClick xmlns:r="http://schemas.openxmlformats.org/officeDocument/2006/relationships" r:id="rId148"/>
          <a:extLst>
            <a:ext uri="{FF2B5EF4-FFF2-40B4-BE49-F238E27FC236}">
              <a16:creationId xmlns="" xmlns:a16="http://schemas.microsoft.com/office/drawing/2014/main" id="{00000000-0008-0000-0300-0000F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98</xdr:row>
      <xdr:rowOff>2051</xdr:rowOff>
    </xdr:from>
    <xdr:to>
      <xdr:col>10</xdr:col>
      <xdr:colOff>250329</xdr:colOff>
      <xdr:row>98</xdr:row>
      <xdr:rowOff>236051</xdr:rowOff>
    </xdr:to>
    <xdr:pic>
      <xdr:nvPicPr>
        <xdr:cNvPr id="256" name="Graphic 37" descr="Gráfico de barras">
          <a:hlinkClick xmlns:r="http://schemas.openxmlformats.org/officeDocument/2006/relationships" r:id="rId149"/>
          <a:extLst>
            <a:ext uri="{FF2B5EF4-FFF2-40B4-BE49-F238E27FC236}">
              <a16:creationId xmlns="" xmlns:a16="http://schemas.microsoft.com/office/drawing/2014/main" id="{00000000-0008-0000-0300-00000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99</xdr:row>
      <xdr:rowOff>2051</xdr:rowOff>
    </xdr:from>
    <xdr:to>
      <xdr:col>10</xdr:col>
      <xdr:colOff>250329</xdr:colOff>
      <xdr:row>99</xdr:row>
      <xdr:rowOff>236051</xdr:rowOff>
    </xdr:to>
    <xdr:pic>
      <xdr:nvPicPr>
        <xdr:cNvPr id="258" name="Graphic 37" descr="Gráfico de barras">
          <a:hlinkClick xmlns:r="http://schemas.openxmlformats.org/officeDocument/2006/relationships" r:id="rId150"/>
          <a:extLst>
            <a:ext uri="{FF2B5EF4-FFF2-40B4-BE49-F238E27FC236}">
              <a16:creationId xmlns="" xmlns:a16="http://schemas.microsoft.com/office/drawing/2014/main" id="{00000000-0008-0000-0300-000002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100</xdr:row>
      <xdr:rowOff>2051</xdr:rowOff>
    </xdr:from>
    <xdr:to>
      <xdr:col>10</xdr:col>
      <xdr:colOff>250329</xdr:colOff>
      <xdr:row>100</xdr:row>
      <xdr:rowOff>236051</xdr:rowOff>
    </xdr:to>
    <xdr:pic>
      <xdr:nvPicPr>
        <xdr:cNvPr id="260" name="Graphic 37" descr="Gráfico de barras">
          <a:hlinkClick xmlns:r="http://schemas.openxmlformats.org/officeDocument/2006/relationships" r:id="rId151"/>
          <a:extLst>
            <a:ext uri="{FF2B5EF4-FFF2-40B4-BE49-F238E27FC236}">
              <a16:creationId xmlns="" xmlns:a16="http://schemas.microsoft.com/office/drawing/2014/main" id="{00000000-0008-0000-0300-000004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102</xdr:row>
      <xdr:rowOff>2051</xdr:rowOff>
    </xdr:from>
    <xdr:to>
      <xdr:col>10</xdr:col>
      <xdr:colOff>250329</xdr:colOff>
      <xdr:row>102</xdr:row>
      <xdr:rowOff>236051</xdr:rowOff>
    </xdr:to>
    <xdr:pic>
      <xdr:nvPicPr>
        <xdr:cNvPr id="262" name="Graphic 37" descr="Gráfico de barras">
          <a:hlinkClick xmlns:r="http://schemas.openxmlformats.org/officeDocument/2006/relationships" r:id="rId152"/>
          <a:extLst>
            <a:ext uri="{FF2B5EF4-FFF2-40B4-BE49-F238E27FC236}">
              <a16:creationId xmlns="" xmlns:a16="http://schemas.microsoft.com/office/drawing/2014/main" id="{00000000-0008-0000-0300-000006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103</xdr:row>
      <xdr:rowOff>2051</xdr:rowOff>
    </xdr:from>
    <xdr:to>
      <xdr:col>10</xdr:col>
      <xdr:colOff>250329</xdr:colOff>
      <xdr:row>103</xdr:row>
      <xdr:rowOff>236051</xdr:rowOff>
    </xdr:to>
    <xdr:pic>
      <xdr:nvPicPr>
        <xdr:cNvPr id="264" name="Graphic 37" descr="Gráfico de barras">
          <a:hlinkClick xmlns:r="http://schemas.openxmlformats.org/officeDocument/2006/relationships" r:id="rId153"/>
          <a:extLst>
            <a:ext uri="{FF2B5EF4-FFF2-40B4-BE49-F238E27FC236}">
              <a16:creationId xmlns="" xmlns:a16="http://schemas.microsoft.com/office/drawing/2014/main" id="{00000000-0008-0000-0300-00000801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 uri="{96DAC541-7B7A-43D3-8B79-37D633B846F1}">
              <asvg:svgBlip xmlns="" xmlns:asvg="http://schemas.microsoft.com/office/drawing/2016/SVG/main" r:embed="rId27"/>
            </a:ext>
          </a:extLst>
        </a:blip>
        <a:stretch>
          <a:fillRect/>
        </a:stretch>
      </xdr:blipFill>
      <xdr:spPr>
        <a:xfrm>
          <a:off x="7545220" y="23499812"/>
          <a:ext cx="234000" cy="234000"/>
        </a:xfrm>
        <a:prstGeom prst="rect">
          <a:avLst/>
        </a:prstGeom>
      </xdr:spPr>
    </xdr:pic>
    <xdr:clientData/>
  </xdr:twoCellAnchor>
  <xdr:twoCellAnchor>
    <xdr:from>
      <xdr:col>8</xdr:col>
      <xdr:colOff>16329</xdr:colOff>
      <xdr:row>119</xdr:row>
      <xdr:rowOff>2051</xdr:rowOff>
    </xdr:from>
    <xdr:to>
      <xdr:col>8</xdr:col>
      <xdr:colOff>250329</xdr:colOff>
      <xdr:row>119</xdr:row>
      <xdr:rowOff>236051</xdr:rowOff>
    </xdr:to>
    <xdr:pic>
      <xdr:nvPicPr>
        <xdr:cNvPr id="154" name="Graphic 37" descr="Tabla">
          <a:hlinkClick xmlns:r="http://schemas.openxmlformats.org/officeDocument/2006/relationships" r:id="rId155"/>
          <a:extLst>
            <a:ext uri="{FF2B5EF4-FFF2-40B4-BE49-F238E27FC236}">
              <a16:creationId xmlns="" xmlns:a16="http://schemas.microsoft.com/office/drawing/2014/main" id="{00000000-0008-0000-0300-00009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12938" y="26324181"/>
          <a:ext cx="234000" cy="234000"/>
        </a:xfrm>
        <a:prstGeom prst="rect">
          <a:avLst/>
        </a:prstGeom>
      </xdr:spPr>
    </xdr:pic>
    <xdr:clientData/>
  </xdr:twoCellAnchor>
  <xdr:twoCellAnchor>
    <xdr:from>
      <xdr:col>8</xdr:col>
      <xdr:colOff>16329</xdr:colOff>
      <xdr:row>120</xdr:row>
      <xdr:rowOff>2051</xdr:rowOff>
    </xdr:from>
    <xdr:to>
      <xdr:col>8</xdr:col>
      <xdr:colOff>250329</xdr:colOff>
      <xdr:row>120</xdr:row>
      <xdr:rowOff>236051</xdr:rowOff>
    </xdr:to>
    <xdr:pic>
      <xdr:nvPicPr>
        <xdr:cNvPr id="155" name="Graphic 37" descr="Tabla">
          <a:hlinkClick xmlns:r="http://schemas.openxmlformats.org/officeDocument/2006/relationships" r:id="rId156"/>
          <a:extLst>
            <a:ext uri="{FF2B5EF4-FFF2-40B4-BE49-F238E27FC236}">
              <a16:creationId xmlns="" xmlns:a16="http://schemas.microsoft.com/office/drawing/2014/main" id="{00000000-0008-0000-0300-00009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12938" y="26324181"/>
          <a:ext cx="234000" cy="234000"/>
        </a:xfrm>
        <a:prstGeom prst="rect">
          <a:avLst/>
        </a:prstGeom>
      </xdr:spPr>
    </xdr:pic>
    <xdr:clientData/>
  </xdr:twoCellAnchor>
  <xdr:twoCellAnchor>
    <xdr:from>
      <xdr:col>10</xdr:col>
      <xdr:colOff>16329</xdr:colOff>
      <xdr:row>120</xdr:row>
      <xdr:rowOff>2051</xdr:rowOff>
    </xdr:from>
    <xdr:to>
      <xdr:col>10</xdr:col>
      <xdr:colOff>250329</xdr:colOff>
      <xdr:row>120</xdr:row>
      <xdr:rowOff>236051</xdr:rowOff>
    </xdr:to>
    <xdr:pic>
      <xdr:nvPicPr>
        <xdr:cNvPr id="148" name="Graphic 37" descr="Gráfico de barras">
          <a:hlinkClick xmlns:r="http://schemas.openxmlformats.org/officeDocument/2006/relationships" r:id="rId157"/>
          <a:extLst>
            <a:ext uri="{FF2B5EF4-FFF2-40B4-BE49-F238E27FC236}">
              <a16:creationId xmlns="" xmlns:a16="http://schemas.microsoft.com/office/drawing/2014/main" id="{00000000-0008-0000-0300-00009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2720" y="22994573"/>
          <a:ext cx="234000" cy="234000"/>
        </a:xfrm>
        <a:prstGeom prst="rect">
          <a:avLst/>
        </a:prstGeom>
      </xdr:spPr>
    </xdr:pic>
    <xdr:clientData/>
  </xdr:twoCellAnchor>
  <xdr:twoCellAnchor>
    <xdr:from>
      <xdr:col>8</xdr:col>
      <xdr:colOff>16329</xdr:colOff>
      <xdr:row>121</xdr:row>
      <xdr:rowOff>2051</xdr:rowOff>
    </xdr:from>
    <xdr:to>
      <xdr:col>8</xdr:col>
      <xdr:colOff>250329</xdr:colOff>
      <xdr:row>121</xdr:row>
      <xdr:rowOff>236051</xdr:rowOff>
    </xdr:to>
    <xdr:pic>
      <xdr:nvPicPr>
        <xdr:cNvPr id="149" name="Graphic 37" descr="Tabla">
          <a:hlinkClick xmlns:r="http://schemas.openxmlformats.org/officeDocument/2006/relationships" r:id="rId158"/>
          <a:extLst>
            <a:ext uri="{FF2B5EF4-FFF2-40B4-BE49-F238E27FC236}">
              <a16:creationId xmlns="" xmlns:a16="http://schemas.microsoft.com/office/drawing/2014/main" id="{00000000-0008-0000-0300-00009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12938" y="27268399"/>
          <a:ext cx="234000" cy="234000"/>
        </a:xfrm>
        <a:prstGeom prst="rect">
          <a:avLst/>
        </a:prstGeom>
      </xdr:spPr>
    </xdr:pic>
    <xdr:clientData/>
  </xdr:twoCellAnchor>
  <xdr:twoCellAnchor>
    <xdr:from>
      <xdr:col>8</xdr:col>
      <xdr:colOff>16329</xdr:colOff>
      <xdr:row>122</xdr:row>
      <xdr:rowOff>2051</xdr:rowOff>
    </xdr:from>
    <xdr:to>
      <xdr:col>8</xdr:col>
      <xdr:colOff>250329</xdr:colOff>
      <xdr:row>122</xdr:row>
      <xdr:rowOff>236051</xdr:rowOff>
    </xdr:to>
    <xdr:pic>
      <xdr:nvPicPr>
        <xdr:cNvPr id="150" name="Graphic 37" descr="Tabla">
          <a:hlinkClick xmlns:r="http://schemas.openxmlformats.org/officeDocument/2006/relationships" r:id="rId159"/>
          <a:extLst>
            <a:ext uri="{FF2B5EF4-FFF2-40B4-BE49-F238E27FC236}">
              <a16:creationId xmlns="" xmlns:a16="http://schemas.microsoft.com/office/drawing/2014/main" id="{00000000-0008-0000-0300-00009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123</xdr:row>
      <xdr:rowOff>2051</xdr:rowOff>
    </xdr:from>
    <xdr:to>
      <xdr:col>8</xdr:col>
      <xdr:colOff>250329</xdr:colOff>
      <xdr:row>123</xdr:row>
      <xdr:rowOff>236051</xdr:rowOff>
    </xdr:to>
    <xdr:pic>
      <xdr:nvPicPr>
        <xdr:cNvPr id="151" name="Graphic 37" descr="Tabla">
          <a:hlinkClick xmlns:r="http://schemas.openxmlformats.org/officeDocument/2006/relationships" r:id="rId160"/>
          <a:extLst>
            <a:ext uri="{FF2B5EF4-FFF2-40B4-BE49-F238E27FC236}">
              <a16:creationId xmlns="" xmlns:a16="http://schemas.microsoft.com/office/drawing/2014/main" id="{00000000-0008-0000-0300-00009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124</xdr:row>
      <xdr:rowOff>2051</xdr:rowOff>
    </xdr:from>
    <xdr:to>
      <xdr:col>8</xdr:col>
      <xdr:colOff>250329</xdr:colOff>
      <xdr:row>124</xdr:row>
      <xdr:rowOff>236051</xdr:rowOff>
    </xdr:to>
    <xdr:pic>
      <xdr:nvPicPr>
        <xdr:cNvPr id="152" name="Graphic 37" descr="Tabla">
          <a:hlinkClick xmlns:r="http://schemas.openxmlformats.org/officeDocument/2006/relationships" r:id="rId161"/>
          <a:extLst>
            <a:ext uri="{FF2B5EF4-FFF2-40B4-BE49-F238E27FC236}">
              <a16:creationId xmlns="" xmlns:a16="http://schemas.microsoft.com/office/drawing/2014/main" id="{00000000-0008-0000-0300-00009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125</xdr:row>
      <xdr:rowOff>2051</xdr:rowOff>
    </xdr:from>
    <xdr:to>
      <xdr:col>8</xdr:col>
      <xdr:colOff>250329</xdr:colOff>
      <xdr:row>125</xdr:row>
      <xdr:rowOff>236051</xdr:rowOff>
    </xdr:to>
    <xdr:pic>
      <xdr:nvPicPr>
        <xdr:cNvPr id="159" name="Graphic 37" descr="Tabla">
          <a:hlinkClick xmlns:r="http://schemas.openxmlformats.org/officeDocument/2006/relationships" r:id="rId162"/>
          <a:extLst>
            <a:ext uri="{FF2B5EF4-FFF2-40B4-BE49-F238E27FC236}">
              <a16:creationId xmlns="" xmlns:a16="http://schemas.microsoft.com/office/drawing/2014/main" id="{00000000-0008-0000-0300-00009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7976976"/>
          <a:ext cx="234000" cy="234000"/>
        </a:xfrm>
        <a:prstGeom prst="rect">
          <a:avLst/>
        </a:prstGeom>
      </xdr:spPr>
    </xdr:pic>
    <xdr:clientData/>
  </xdr:twoCellAnchor>
  <xdr:twoCellAnchor>
    <xdr:from>
      <xdr:col>8</xdr:col>
      <xdr:colOff>16329</xdr:colOff>
      <xdr:row>126</xdr:row>
      <xdr:rowOff>2051</xdr:rowOff>
    </xdr:from>
    <xdr:to>
      <xdr:col>8</xdr:col>
      <xdr:colOff>250329</xdr:colOff>
      <xdr:row>126</xdr:row>
      <xdr:rowOff>236051</xdr:rowOff>
    </xdr:to>
    <xdr:pic>
      <xdr:nvPicPr>
        <xdr:cNvPr id="160" name="Graphic 37" descr="Tabla">
          <a:hlinkClick xmlns:r="http://schemas.openxmlformats.org/officeDocument/2006/relationships" r:id="rId163"/>
          <a:extLst>
            <a:ext uri="{FF2B5EF4-FFF2-40B4-BE49-F238E27FC236}">
              <a16:creationId xmlns="" xmlns:a16="http://schemas.microsoft.com/office/drawing/2014/main" id="{00000000-0008-0000-0300-0000A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127</xdr:row>
      <xdr:rowOff>2051</xdr:rowOff>
    </xdr:from>
    <xdr:to>
      <xdr:col>8</xdr:col>
      <xdr:colOff>250329</xdr:colOff>
      <xdr:row>127</xdr:row>
      <xdr:rowOff>236051</xdr:rowOff>
    </xdr:to>
    <xdr:pic>
      <xdr:nvPicPr>
        <xdr:cNvPr id="161" name="Graphic 37" descr="Tabla">
          <a:hlinkClick xmlns:r="http://schemas.openxmlformats.org/officeDocument/2006/relationships" r:id="rId164"/>
          <a:extLst>
            <a:ext uri="{FF2B5EF4-FFF2-40B4-BE49-F238E27FC236}">
              <a16:creationId xmlns="" xmlns:a16="http://schemas.microsoft.com/office/drawing/2014/main" id="{00000000-0008-0000-0300-0000A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128</xdr:row>
      <xdr:rowOff>2051</xdr:rowOff>
    </xdr:from>
    <xdr:to>
      <xdr:col>8</xdr:col>
      <xdr:colOff>250329</xdr:colOff>
      <xdr:row>128</xdr:row>
      <xdr:rowOff>236051</xdr:rowOff>
    </xdr:to>
    <xdr:pic>
      <xdr:nvPicPr>
        <xdr:cNvPr id="162" name="Graphic 37" descr="Tabla">
          <a:hlinkClick xmlns:r="http://schemas.openxmlformats.org/officeDocument/2006/relationships" r:id="rId165"/>
          <a:extLst>
            <a:ext uri="{FF2B5EF4-FFF2-40B4-BE49-F238E27FC236}">
              <a16:creationId xmlns="" xmlns:a16="http://schemas.microsoft.com/office/drawing/2014/main" id="{00000000-0008-0000-0300-0000A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129</xdr:row>
      <xdr:rowOff>2051</xdr:rowOff>
    </xdr:from>
    <xdr:to>
      <xdr:col>8</xdr:col>
      <xdr:colOff>250329</xdr:colOff>
      <xdr:row>129</xdr:row>
      <xdr:rowOff>236051</xdr:rowOff>
    </xdr:to>
    <xdr:pic>
      <xdr:nvPicPr>
        <xdr:cNvPr id="163" name="Graphic 37" descr="Tabla">
          <a:hlinkClick xmlns:r="http://schemas.openxmlformats.org/officeDocument/2006/relationships" r:id="rId166"/>
          <a:extLst>
            <a:ext uri="{FF2B5EF4-FFF2-40B4-BE49-F238E27FC236}">
              <a16:creationId xmlns="" xmlns:a16="http://schemas.microsoft.com/office/drawing/2014/main" id="{00000000-0008-0000-0300-0000A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130</xdr:row>
      <xdr:rowOff>2051</xdr:rowOff>
    </xdr:from>
    <xdr:to>
      <xdr:col>8</xdr:col>
      <xdr:colOff>250329</xdr:colOff>
      <xdr:row>130</xdr:row>
      <xdr:rowOff>236051</xdr:rowOff>
    </xdr:to>
    <xdr:pic>
      <xdr:nvPicPr>
        <xdr:cNvPr id="164" name="Graphic 37" descr="Tabla">
          <a:hlinkClick xmlns:r="http://schemas.openxmlformats.org/officeDocument/2006/relationships" r:id="rId167"/>
          <a:extLst>
            <a:ext uri="{FF2B5EF4-FFF2-40B4-BE49-F238E27FC236}">
              <a16:creationId xmlns="" xmlns:a16="http://schemas.microsoft.com/office/drawing/2014/main" id="{00000000-0008-0000-0300-0000A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131</xdr:row>
      <xdr:rowOff>2051</xdr:rowOff>
    </xdr:from>
    <xdr:to>
      <xdr:col>8</xdr:col>
      <xdr:colOff>250329</xdr:colOff>
      <xdr:row>131</xdr:row>
      <xdr:rowOff>236051</xdr:rowOff>
    </xdr:to>
    <xdr:pic>
      <xdr:nvPicPr>
        <xdr:cNvPr id="173" name="Graphic 37" descr="Tabla">
          <a:hlinkClick xmlns:r="http://schemas.openxmlformats.org/officeDocument/2006/relationships" r:id="rId168"/>
          <a:extLst>
            <a:ext uri="{FF2B5EF4-FFF2-40B4-BE49-F238E27FC236}">
              <a16:creationId xmlns="" xmlns:a16="http://schemas.microsoft.com/office/drawing/2014/main" id="{00000000-0008-0000-0300-0000A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10</xdr:col>
      <xdr:colOff>16329</xdr:colOff>
      <xdr:row>125</xdr:row>
      <xdr:rowOff>2051</xdr:rowOff>
    </xdr:from>
    <xdr:to>
      <xdr:col>10</xdr:col>
      <xdr:colOff>250329</xdr:colOff>
      <xdr:row>125</xdr:row>
      <xdr:rowOff>236051</xdr:rowOff>
    </xdr:to>
    <xdr:pic>
      <xdr:nvPicPr>
        <xdr:cNvPr id="183" name="Graphic 37" descr="Gráfico de barras">
          <a:hlinkClick xmlns:r="http://schemas.openxmlformats.org/officeDocument/2006/relationships" r:id="rId169"/>
          <a:extLst>
            <a:ext uri="{FF2B5EF4-FFF2-40B4-BE49-F238E27FC236}">
              <a16:creationId xmlns="" xmlns:a16="http://schemas.microsoft.com/office/drawing/2014/main" id="{00000000-0008-0000-0300-0000B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312354" y="27024476"/>
          <a:ext cx="234000" cy="234000"/>
        </a:xfrm>
        <a:prstGeom prst="rect">
          <a:avLst/>
        </a:prstGeom>
      </xdr:spPr>
    </xdr:pic>
    <xdr:clientData/>
  </xdr:twoCellAnchor>
  <xdr:twoCellAnchor>
    <xdr:from>
      <xdr:col>10</xdr:col>
      <xdr:colOff>16329</xdr:colOff>
      <xdr:row>131</xdr:row>
      <xdr:rowOff>2051</xdr:rowOff>
    </xdr:from>
    <xdr:to>
      <xdr:col>10</xdr:col>
      <xdr:colOff>250329</xdr:colOff>
      <xdr:row>131</xdr:row>
      <xdr:rowOff>236051</xdr:rowOff>
    </xdr:to>
    <xdr:pic>
      <xdr:nvPicPr>
        <xdr:cNvPr id="201" name="Graphic 37" descr="Gráfico de barras">
          <a:hlinkClick xmlns:r="http://schemas.openxmlformats.org/officeDocument/2006/relationships" r:id="rId170"/>
          <a:extLst>
            <a:ext uri="{FF2B5EF4-FFF2-40B4-BE49-F238E27FC236}">
              <a16:creationId xmlns="" xmlns:a16="http://schemas.microsoft.com/office/drawing/2014/main" id="{00000000-0008-0000-0300-0000C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312354" y="28215101"/>
          <a:ext cx="234000" cy="234000"/>
        </a:xfrm>
        <a:prstGeom prst="rect">
          <a:avLst/>
        </a:prstGeom>
      </xdr:spPr>
    </xdr:pic>
    <xdr:clientData/>
  </xdr:twoCellAnchor>
  <xdr:twoCellAnchor>
    <xdr:from>
      <xdr:col>8</xdr:col>
      <xdr:colOff>16329</xdr:colOff>
      <xdr:row>136</xdr:row>
      <xdr:rowOff>2051</xdr:rowOff>
    </xdr:from>
    <xdr:to>
      <xdr:col>8</xdr:col>
      <xdr:colOff>250329</xdr:colOff>
      <xdr:row>136</xdr:row>
      <xdr:rowOff>236051</xdr:rowOff>
    </xdr:to>
    <xdr:pic>
      <xdr:nvPicPr>
        <xdr:cNvPr id="202" name="Graphic 37" descr="Tabla">
          <a:hlinkClick xmlns:r="http://schemas.openxmlformats.org/officeDocument/2006/relationships" r:id="rId171"/>
          <a:extLst>
            <a:ext uri="{FF2B5EF4-FFF2-40B4-BE49-F238E27FC236}">
              <a16:creationId xmlns="" xmlns:a16="http://schemas.microsoft.com/office/drawing/2014/main" id="{00000000-0008-0000-0300-0000C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137</xdr:row>
      <xdr:rowOff>2051</xdr:rowOff>
    </xdr:from>
    <xdr:to>
      <xdr:col>8</xdr:col>
      <xdr:colOff>250329</xdr:colOff>
      <xdr:row>137</xdr:row>
      <xdr:rowOff>236051</xdr:rowOff>
    </xdr:to>
    <xdr:pic>
      <xdr:nvPicPr>
        <xdr:cNvPr id="234" name="Graphic 37" descr="Tabla">
          <a:hlinkClick xmlns:r="http://schemas.openxmlformats.org/officeDocument/2006/relationships" r:id="rId172"/>
          <a:extLst>
            <a:ext uri="{FF2B5EF4-FFF2-40B4-BE49-F238E27FC236}">
              <a16:creationId xmlns="" xmlns:a16="http://schemas.microsoft.com/office/drawing/2014/main" id="{00000000-0008-0000-0300-0000E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138</xdr:row>
      <xdr:rowOff>2051</xdr:rowOff>
    </xdr:from>
    <xdr:to>
      <xdr:col>8</xdr:col>
      <xdr:colOff>250329</xdr:colOff>
      <xdr:row>138</xdr:row>
      <xdr:rowOff>236051</xdr:rowOff>
    </xdr:to>
    <xdr:pic>
      <xdr:nvPicPr>
        <xdr:cNvPr id="235" name="Graphic 37" descr="Tabla">
          <a:hlinkClick xmlns:r="http://schemas.openxmlformats.org/officeDocument/2006/relationships" r:id="rId173"/>
          <a:extLst>
            <a:ext uri="{FF2B5EF4-FFF2-40B4-BE49-F238E27FC236}">
              <a16:creationId xmlns="" xmlns:a16="http://schemas.microsoft.com/office/drawing/2014/main" id="{00000000-0008-0000-0300-0000E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141</xdr:row>
      <xdr:rowOff>2051</xdr:rowOff>
    </xdr:from>
    <xdr:to>
      <xdr:col>8</xdr:col>
      <xdr:colOff>250329</xdr:colOff>
      <xdr:row>141</xdr:row>
      <xdr:rowOff>236051</xdr:rowOff>
    </xdr:to>
    <xdr:pic>
      <xdr:nvPicPr>
        <xdr:cNvPr id="245" name="Graphic 37" descr="Tabla">
          <a:hlinkClick xmlns:r="http://schemas.openxmlformats.org/officeDocument/2006/relationships" r:id="rId174"/>
          <a:extLst>
            <a:ext uri="{FF2B5EF4-FFF2-40B4-BE49-F238E27FC236}">
              <a16:creationId xmlns="" xmlns:a16="http://schemas.microsoft.com/office/drawing/2014/main" id="{00000000-0008-0000-0300-0000F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139</xdr:row>
      <xdr:rowOff>2051</xdr:rowOff>
    </xdr:from>
    <xdr:to>
      <xdr:col>8</xdr:col>
      <xdr:colOff>250329</xdr:colOff>
      <xdr:row>139</xdr:row>
      <xdr:rowOff>236051</xdr:rowOff>
    </xdr:to>
    <xdr:pic>
      <xdr:nvPicPr>
        <xdr:cNvPr id="255" name="Graphic 37" descr="Tabla">
          <a:hlinkClick xmlns:r="http://schemas.openxmlformats.org/officeDocument/2006/relationships" r:id="rId175"/>
          <a:extLst>
            <a:ext uri="{FF2B5EF4-FFF2-40B4-BE49-F238E27FC236}">
              <a16:creationId xmlns="" xmlns:a16="http://schemas.microsoft.com/office/drawing/2014/main" id="{00000000-0008-0000-0300-0000F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143</xdr:row>
      <xdr:rowOff>2051</xdr:rowOff>
    </xdr:from>
    <xdr:to>
      <xdr:col>8</xdr:col>
      <xdr:colOff>250329</xdr:colOff>
      <xdr:row>143</xdr:row>
      <xdr:rowOff>236051</xdr:rowOff>
    </xdr:to>
    <xdr:pic>
      <xdr:nvPicPr>
        <xdr:cNvPr id="257" name="Graphic 37" descr="Tabla">
          <a:hlinkClick xmlns:r="http://schemas.openxmlformats.org/officeDocument/2006/relationships" r:id="rId176"/>
          <a:extLst>
            <a:ext uri="{FF2B5EF4-FFF2-40B4-BE49-F238E27FC236}">
              <a16:creationId xmlns="" xmlns:a16="http://schemas.microsoft.com/office/drawing/2014/main" id="{00000000-0008-0000-0300-00000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144</xdr:row>
      <xdr:rowOff>2051</xdr:rowOff>
    </xdr:from>
    <xdr:to>
      <xdr:col>8</xdr:col>
      <xdr:colOff>250329</xdr:colOff>
      <xdr:row>144</xdr:row>
      <xdr:rowOff>236051</xdr:rowOff>
    </xdr:to>
    <xdr:pic>
      <xdr:nvPicPr>
        <xdr:cNvPr id="259" name="Graphic 37" descr="Tabla">
          <a:hlinkClick xmlns:r="http://schemas.openxmlformats.org/officeDocument/2006/relationships" r:id="rId177"/>
          <a:extLst>
            <a:ext uri="{FF2B5EF4-FFF2-40B4-BE49-F238E27FC236}">
              <a16:creationId xmlns="" xmlns:a16="http://schemas.microsoft.com/office/drawing/2014/main" id="{00000000-0008-0000-0300-00000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145</xdr:row>
      <xdr:rowOff>2051</xdr:rowOff>
    </xdr:from>
    <xdr:to>
      <xdr:col>8</xdr:col>
      <xdr:colOff>250329</xdr:colOff>
      <xdr:row>145</xdr:row>
      <xdr:rowOff>236051</xdr:rowOff>
    </xdr:to>
    <xdr:pic>
      <xdr:nvPicPr>
        <xdr:cNvPr id="261" name="Graphic 37" descr="Tabla">
          <a:hlinkClick xmlns:r="http://schemas.openxmlformats.org/officeDocument/2006/relationships" r:id="rId178"/>
          <a:extLst>
            <a:ext uri="{FF2B5EF4-FFF2-40B4-BE49-F238E27FC236}">
              <a16:creationId xmlns="" xmlns:a16="http://schemas.microsoft.com/office/drawing/2014/main" id="{00000000-0008-0000-0300-00000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147</xdr:row>
      <xdr:rowOff>2051</xdr:rowOff>
    </xdr:from>
    <xdr:to>
      <xdr:col>8</xdr:col>
      <xdr:colOff>250329</xdr:colOff>
      <xdr:row>147</xdr:row>
      <xdr:rowOff>236051</xdr:rowOff>
    </xdr:to>
    <xdr:pic>
      <xdr:nvPicPr>
        <xdr:cNvPr id="263" name="Graphic 37" descr="Tabla">
          <a:hlinkClick xmlns:r="http://schemas.openxmlformats.org/officeDocument/2006/relationships" r:id="rId179"/>
          <a:extLst>
            <a:ext uri="{FF2B5EF4-FFF2-40B4-BE49-F238E27FC236}">
              <a16:creationId xmlns="" xmlns:a16="http://schemas.microsoft.com/office/drawing/2014/main" id="{00000000-0008-0000-0300-000007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148</xdr:row>
      <xdr:rowOff>2051</xdr:rowOff>
    </xdr:from>
    <xdr:to>
      <xdr:col>8</xdr:col>
      <xdr:colOff>250329</xdr:colOff>
      <xdr:row>148</xdr:row>
      <xdr:rowOff>236051</xdr:rowOff>
    </xdr:to>
    <xdr:pic>
      <xdr:nvPicPr>
        <xdr:cNvPr id="265" name="Graphic 37" descr="Tabla">
          <a:hlinkClick xmlns:r="http://schemas.openxmlformats.org/officeDocument/2006/relationships" r:id="rId180"/>
          <a:extLst>
            <a:ext uri="{FF2B5EF4-FFF2-40B4-BE49-F238E27FC236}">
              <a16:creationId xmlns="" xmlns:a16="http://schemas.microsoft.com/office/drawing/2014/main" id="{00000000-0008-0000-0300-00000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150</xdr:row>
      <xdr:rowOff>2051</xdr:rowOff>
    </xdr:from>
    <xdr:to>
      <xdr:col>8</xdr:col>
      <xdr:colOff>250329</xdr:colOff>
      <xdr:row>150</xdr:row>
      <xdr:rowOff>236051</xdr:rowOff>
    </xdr:to>
    <xdr:pic>
      <xdr:nvPicPr>
        <xdr:cNvPr id="271" name="Graphic 37" descr="Tabla">
          <a:hlinkClick xmlns:r="http://schemas.openxmlformats.org/officeDocument/2006/relationships" r:id="rId181"/>
          <a:extLst>
            <a:ext uri="{FF2B5EF4-FFF2-40B4-BE49-F238E27FC236}">
              <a16:creationId xmlns="" xmlns:a16="http://schemas.microsoft.com/office/drawing/2014/main" id="{00000000-0008-0000-0300-00000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151</xdr:row>
      <xdr:rowOff>0</xdr:rowOff>
    </xdr:from>
    <xdr:to>
      <xdr:col>8</xdr:col>
      <xdr:colOff>250329</xdr:colOff>
      <xdr:row>151</xdr:row>
      <xdr:rowOff>234000</xdr:rowOff>
    </xdr:to>
    <xdr:pic>
      <xdr:nvPicPr>
        <xdr:cNvPr id="273" name="Graphic 37" descr="Tabla">
          <a:hlinkClick xmlns:r="http://schemas.openxmlformats.org/officeDocument/2006/relationships" r:id="rId182"/>
          <a:extLst>
            <a:ext uri="{FF2B5EF4-FFF2-40B4-BE49-F238E27FC236}">
              <a16:creationId xmlns="" xmlns:a16="http://schemas.microsoft.com/office/drawing/2014/main" id="{00000000-0008-0000-0300-00001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155</xdr:row>
      <xdr:rowOff>2051</xdr:rowOff>
    </xdr:from>
    <xdr:to>
      <xdr:col>8</xdr:col>
      <xdr:colOff>250329</xdr:colOff>
      <xdr:row>155</xdr:row>
      <xdr:rowOff>236051</xdr:rowOff>
    </xdr:to>
    <xdr:pic>
      <xdr:nvPicPr>
        <xdr:cNvPr id="276" name="Graphic 37" descr="Tabla">
          <a:hlinkClick xmlns:r="http://schemas.openxmlformats.org/officeDocument/2006/relationships" r:id="rId183"/>
          <a:extLst>
            <a:ext uri="{FF2B5EF4-FFF2-40B4-BE49-F238E27FC236}">
              <a16:creationId xmlns="" xmlns:a16="http://schemas.microsoft.com/office/drawing/2014/main" id="{00000000-0008-0000-0300-00001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156</xdr:row>
      <xdr:rowOff>2051</xdr:rowOff>
    </xdr:from>
    <xdr:to>
      <xdr:col>8</xdr:col>
      <xdr:colOff>250329</xdr:colOff>
      <xdr:row>156</xdr:row>
      <xdr:rowOff>236051</xdr:rowOff>
    </xdr:to>
    <xdr:pic>
      <xdr:nvPicPr>
        <xdr:cNvPr id="277" name="Graphic 37" descr="Tabla">
          <a:hlinkClick xmlns:r="http://schemas.openxmlformats.org/officeDocument/2006/relationships" r:id="rId184"/>
          <a:extLst>
            <a:ext uri="{FF2B5EF4-FFF2-40B4-BE49-F238E27FC236}">
              <a16:creationId xmlns="" xmlns:a16="http://schemas.microsoft.com/office/drawing/2014/main" id="{00000000-0008-0000-0300-00001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135</xdr:row>
      <xdr:rowOff>2051</xdr:rowOff>
    </xdr:from>
    <xdr:to>
      <xdr:col>8</xdr:col>
      <xdr:colOff>250329</xdr:colOff>
      <xdr:row>135</xdr:row>
      <xdr:rowOff>236051</xdr:rowOff>
    </xdr:to>
    <xdr:pic>
      <xdr:nvPicPr>
        <xdr:cNvPr id="278" name="Graphic 37" descr="Tabla">
          <a:hlinkClick xmlns:r="http://schemas.openxmlformats.org/officeDocument/2006/relationships" r:id="rId185"/>
          <a:extLst>
            <a:ext uri="{FF2B5EF4-FFF2-40B4-BE49-F238E27FC236}">
              <a16:creationId xmlns="" xmlns:a16="http://schemas.microsoft.com/office/drawing/2014/main" id="{00000000-0008-0000-0300-00001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1529801"/>
          <a:ext cx="234000" cy="234000"/>
        </a:xfrm>
        <a:prstGeom prst="rect">
          <a:avLst/>
        </a:prstGeom>
      </xdr:spPr>
    </xdr:pic>
    <xdr:clientData/>
  </xdr:twoCellAnchor>
  <xdr:twoCellAnchor>
    <xdr:from>
      <xdr:col>10</xdr:col>
      <xdr:colOff>16329</xdr:colOff>
      <xdr:row>147</xdr:row>
      <xdr:rowOff>2051</xdr:rowOff>
    </xdr:from>
    <xdr:to>
      <xdr:col>10</xdr:col>
      <xdr:colOff>250329</xdr:colOff>
      <xdr:row>147</xdr:row>
      <xdr:rowOff>236051</xdr:rowOff>
    </xdr:to>
    <xdr:pic>
      <xdr:nvPicPr>
        <xdr:cNvPr id="287" name="Graphic 37" descr="Gráfico de barras">
          <a:hlinkClick xmlns:r="http://schemas.openxmlformats.org/officeDocument/2006/relationships" r:id="rId186"/>
          <a:extLst>
            <a:ext uri="{FF2B5EF4-FFF2-40B4-BE49-F238E27FC236}">
              <a16:creationId xmlns="" xmlns:a16="http://schemas.microsoft.com/office/drawing/2014/main" id="{00000000-0008-0000-0300-00001F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29643851"/>
          <a:ext cx="234000" cy="234000"/>
        </a:xfrm>
        <a:prstGeom prst="rect">
          <a:avLst/>
        </a:prstGeom>
      </xdr:spPr>
    </xdr:pic>
    <xdr:clientData/>
  </xdr:twoCellAnchor>
  <xdr:twoCellAnchor>
    <xdr:from>
      <xdr:col>10</xdr:col>
      <xdr:colOff>16329</xdr:colOff>
      <xdr:row>148</xdr:row>
      <xdr:rowOff>2051</xdr:rowOff>
    </xdr:from>
    <xdr:to>
      <xdr:col>10</xdr:col>
      <xdr:colOff>250329</xdr:colOff>
      <xdr:row>148</xdr:row>
      <xdr:rowOff>236051</xdr:rowOff>
    </xdr:to>
    <xdr:pic>
      <xdr:nvPicPr>
        <xdr:cNvPr id="288" name="Graphic 37" descr="Gráfico de barras">
          <a:hlinkClick xmlns:r="http://schemas.openxmlformats.org/officeDocument/2006/relationships" r:id="rId187"/>
          <a:extLst>
            <a:ext uri="{FF2B5EF4-FFF2-40B4-BE49-F238E27FC236}">
              <a16:creationId xmlns="" xmlns:a16="http://schemas.microsoft.com/office/drawing/2014/main" id="{00000000-0008-0000-0300-00002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29643851"/>
          <a:ext cx="234000" cy="234000"/>
        </a:xfrm>
        <a:prstGeom prst="rect">
          <a:avLst/>
        </a:prstGeom>
      </xdr:spPr>
    </xdr:pic>
    <xdr:clientData/>
  </xdr:twoCellAnchor>
  <xdr:twoCellAnchor>
    <xdr:from>
      <xdr:col>10</xdr:col>
      <xdr:colOff>16329</xdr:colOff>
      <xdr:row>150</xdr:row>
      <xdr:rowOff>2051</xdr:rowOff>
    </xdr:from>
    <xdr:to>
      <xdr:col>10</xdr:col>
      <xdr:colOff>250329</xdr:colOff>
      <xdr:row>150</xdr:row>
      <xdr:rowOff>236051</xdr:rowOff>
    </xdr:to>
    <xdr:pic>
      <xdr:nvPicPr>
        <xdr:cNvPr id="289" name="Graphic 37" descr="Gráfico de barras">
          <a:hlinkClick xmlns:r="http://schemas.openxmlformats.org/officeDocument/2006/relationships" r:id="rId188"/>
          <a:extLst>
            <a:ext uri="{FF2B5EF4-FFF2-40B4-BE49-F238E27FC236}">
              <a16:creationId xmlns="" xmlns:a16="http://schemas.microsoft.com/office/drawing/2014/main" id="{00000000-0008-0000-0300-000021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29643851"/>
          <a:ext cx="234000" cy="234000"/>
        </a:xfrm>
        <a:prstGeom prst="rect">
          <a:avLst/>
        </a:prstGeom>
      </xdr:spPr>
    </xdr:pic>
    <xdr:clientData/>
  </xdr:twoCellAnchor>
  <xdr:twoCellAnchor>
    <xdr:from>
      <xdr:col>10</xdr:col>
      <xdr:colOff>16329</xdr:colOff>
      <xdr:row>155</xdr:row>
      <xdr:rowOff>2051</xdr:rowOff>
    </xdr:from>
    <xdr:to>
      <xdr:col>10</xdr:col>
      <xdr:colOff>250329</xdr:colOff>
      <xdr:row>155</xdr:row>
      <xdr:rowOff>236051</xdr:rowOff>
    </xdr:to>
    <xdr:pic>
      <xdr:nvPicPr>
        <xdr:cNvPr id="270" name="Graphic 37" descr="Gráfico de barras">
          <a:hlinkClick xmlns:r="http://schemas.openxmlformats.org/officeDocument/2006/relationships" r:id="rId189"/>
          <a:extLst>
            <a:ext uri="{FF2B5EF4-FFF2-40B4-BE49-F238E27FC236}">
              <a16:creationId xmlns="" xmlns:a16="http://schemas.microsoft.com/office/drawing/2014/main" id="{00000000-0008-0000-0300-00000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33911051"/>
          <a:ext cx="234000" cy="234000"/>
        </a:xfrm>
        <a:prstGeom prst="rect">
          <a:avLst/>
        </a:prstGeom>
      </xdr:spPr>
    </xdr:pic>
    <xdr:clientData/>
  </xdr:twoCellAnchor>
  <xdr:twoCellAnchor>
    <xdr:from>
      <xdr:col>10</xdr:col>
      <xdr:colOff>16329</xdr:colOff>
      <xdr:row>156</xdr:row>
      <xdr:rowOff>2051</xdr:rowOff>
    </xdr:from>
    <xdr:to>
      <xdr:col>10</xdr:col>
      <xdr:colOff>250329</xdr:colOff>
      <xdr:row>156</xdr:row>
      <xdr:rowOff>236051</xdr:rowOff>
    </xdr:to>
    <xdr:pic>
      <xdr:nvPicPr>
        <xdr:cNvPr id="275" name="Graphic 37" descr="Gráfico de barras">
          <a:hlinkClick xmlns:r="http://schemas.openxmlformats.org/officeDocument/2006/relationships" r:id="rId190"/>
          <a:extLst>
            <a:ext uri="{FF2B5EF4-FFF2-40B4-BE49-F238E27FC236}">
              <a16:creationId xmlns="" xmlns:a16="http://schemas.microsoft.com/office/drawing/2014/main" id="{00000000-0008-0000-0300-000013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33911051"/>
          <a:ext cx="234000" cy="234000"/>
        </a:xfrm>
        <a:prstGeom prst="rect">
          <a:avLst/>
        </a:prstGeom>
      </xdr:spPr>
    </xdr:pic>
    <xdr:clientData/>
  </xdr:twoCellAnchor>
  <xdr:twoCellAnchor>
    <xdr:from>
      <xdr:col>8</xdr:col>
      <xdr:colOff>16329</xdr:colOff>
      <xdr:row>161</xdr:row>
      <xdr:rowOff>2051</xdr:rowOff>
    </xdr:from>
    <xdr:to>
      <xdr:col>8</xdr:col>
      <xdr:colOff>250329</xdr:colOff>
      <xdr:row>161</xdr:row>
      <xdr:rowOff>236051</xdr:rowOff>
    </xdr:to>
    <xdr:pic>
      <xdr:nvPicPr>
        <xdr:cNvPr id="291" name="Graphic 37" descr="Tabla">
          <a:hlinkClick xmlns:r="http://schemas.openxmlformats.org/officeDocument/2006/relationships" r:id="rId191"/>
          <a:extLst>
            <a:ext uri="{FF2B5EF4-FFF2-40B4-BE49-F238E27FC236}">
              <a16:creationId xmlns="" xmlns:a16="http://schemas.microsoft.com/office/drawing/2014/main" id="{00000000-0008-0000-0300-00002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162</xdr:row>
      <xdr:rowOff>2051</xdr:rowOff>
    </xdr:from>
    <xdr:to>
      <xdr:col>8</xdr:col>
      <xdr:colOff>250329</xdr:colOff>
      <xdr:row>162</xdr:row>
      <xdr:rowOff>236051</xdr:rowOff>
    </xdr:to>
    <xdr:pic>
      <xdr:nvPicPr>
        <xdr:cNvPr id="292" name="Graphic 37" descr="Tabla">
          <a:hlinkClick xmlns:r="http://schemas.openxmlformats.org/officeDocument/2006/relationships" r:id="rId192"/>
          <a:extLst>
            <a:ext uri="{FF2B5EF4-FFF2-40B4-BE49-F238E27FC236}">
              <a16:creationId xmlns="" xmlns:a16="http://schemas.microsoft.com/office/drawing/2014/main" id="{00000000-0008-0000-0300-00002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163</xdr:row>
      <xdr:rowOff>2051</xdr:rowOff>
    </xdr:from>
    <xdr:to>
      <xdr:col>8</xdr:col>
      <xdr:colOff>250329</xdr:colOff>
      <xdr:row>163</xdr:row>
      <xdr:rowOff>236051</xdr:rowOff>
    </xdr:to>
    <xdr:pic>
      <xdr:nvPicPr>
        <xdr:cNvPr id="293" name="Graphic 37" descr="Tabla">
          <a:hlinkClick xmlns:r="http://schemas.openxmlformats.org/officeDocument/2006/relationships" r:id="rId193"/>
          <a:extLst>
            <a:ext uri="{FF2B5EF4-FFF2-40B4-BE49-F238E27FC236}">
              <a16:creationId xmlns="" xmlns:a16="http://schemas.microsoft.com/office/drawing/2014/main" id="{00000000-0008-0000-0300-00002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164</xdr:row>
      <xdr:rowOff>2051</xdr:rowOff>
    </xdr:from>
    <xdr:to>
      <xdr:col>8</xdr:col>
      <xdr:colOff>250329</xdr:colOff>
      <xdr:row>164</xdr:row>
      <xdr:rowOff>236051</xdr:rowOff>
    </xdr:to>
    <xdr:pic>
      <xdr:nvPicPr>
        <xdr:cNvPr id="294" name="Graphic 37" descr="Tabla">
          <a:hlinkClick xmlns:r="http://schemas.openxmlformats.org/officeDocument/2006/relationships" r:id="rId194"/>
          <a:extLst>
            <a:ext uri="{FF2B5EF4-FFF2-40B4-BE49-F238E27FC236}">
              <a16:creationId xmlns="" xmlns:a16="http://schemas.microsoft.com/office/drawing/2014/main" id="{00000000-0008-0000-0300-00002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165</xdr:row>
      <xdr:rowOff>2051</xdr:rowOff>
    </xdr:from>
    <xdr:to>
      <xdr:col>8</xdr:col>
      <xdr:colOff>250329</xdr:colOff>
      <xdr:row>165</xdr:row>
      <xdr:rowOff>236051</xdr:rowOff>
    </xdr:to>
    <xdr:pic>
      <xdr:nvPicPr>
        <xdr:cNvPr id="295" name="Graphic 37" descr="Tabla">
          <a:hlinkClick xmlns:r="http://schemas.openxmlformats.org/officeDocument/2006/relationships" r:id="rId195"/>
          <a:extLst>
            <a:ext uri="{FF2B5EF4-FFF2-40B4-BE49-F238E27FC236}">
              <a16:creationId xmlns="" xmlns:a16="http://schemas.microsoft.com/office/drawing/2014/main" id="{00000000-0008-0000-0300-000027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166</xdr:row>
      <xdr:rowOff>2051</xdr:rowOff>
    </xdr:from>
    <xdr:to>
      <xdr:col>8</xdr:col>
      <xdr:colOff>250329</xdr:colOff>
      <xdr:row>166</xdr:row>
      <xdr:rowOff>236051</xdr:rowOff>
    </xdr:to>
    <xdr:pic>
      <xdr:nvPicPr>
        <xdr:cNvPr id="296" name="Graphic 37" descr="Tabla">
          <a:hlinkClick xmlns:r="http://schemas.openxmlformats.org/officeDocument/2006/relationships" r:id="rId196"/>
          <a:extLst>
            <a:ext uri="{FF2B5EF4-FFF2-40B4-BE49-F238E27FC236}">
              <a16:creationId xmlns="" xmlns:a16="http://schemas.microsoft.com/office/drawing/2014/main" id="{00000000-0008-0000-0300-00002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167</xdr:row>
      <xdr:rowOff>2051</xdr:rowOff>
    </xdr:from>
    <xdr:to>
      <xdr:col>8</xdr:col>
      <xdr:colOff>250329</xdr:colOff>
      <xdr:row>167</xdr:row>
      <xdr:rowOff>236051</xdr:rowOff>
    </xdr:to>
    <xdr:pic>
      <xdr:nvPicPr>
        <xdr:cNvPr id="297" name="Graphic 37" descr="Tabla">
          <a:hlinkClick xmlns:r="http://schemas.openxmlformats.org/officeDocument/2006/relationships" r:id="rId197"/>
          <a:extLst>
            <a:ext uri="{FF2B5EF4-FFF2-40B4-BE49-F238E27FC236}">
              <a16:creationId xmlns="" xmlns:a16="http://schemas.microsoft.com/office/drawing/2014/main" id="{00000000-0008-0000-0300-00002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168</xdr:row>
      <xdr:rowOff>2051</xdr:rowOff>
    </xdr:from>
    <xdr:to>
      <xdr:col>8</xdr:col>
      <xdr:colOff>250329</xdr:colOff>
      <xdr:row>168</xdr:row>
      <xdr:rowOff>236051</xdr:rowOff>
    </xdr:to>
    <xdr:pic>
      <xdr:nvPicPr>
        <xdr:cNvPr id="298" name="Graphic 37" descr="Tabla">
          <a:hlinkClick xmlns:r="http://schemas.openxmlformats.org/officeDocument/2006/relationships" r:id="rId198"/>
          <a:extLst>
            <a:ext uri="{FF2B5EF4-FFF2-40B4-BE49-F238E27FC236}">
              <a16:creationId xmlns="" xmlns:a16="http://schemas.microsoft.com/office/drawing/2014/main" id="{00000000-0008-0000-0300-00002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7921076"/>
          <a:ext cx="234000" cy="234000"/>
        </a:xfrm>
        <a:prstGeom prst="rect">
          <a:avLst/>
        </a:prstGeom>
      </xdr:spPr>
    </xdr:pic>
    <xdr:clientData/>
  </xdr:twoCellAnchor>
  <xdr:twoCellAnchor>
    <xdr:from>
      <xdr:col>8</xdr:col>
      <xdr:colOff>16329</xdr:colOff>
      <xdr:row>169</xdr:row>
      <xdr:rowOff>2051</xdr:rowOff>
    </xdr:from>
    <xdr:to>
      <xdr:col>8</xdr:col>
      <xdr:colOff>250329</xdr:colOff>
      <xdr:row>169</xdr:row>
      <xdr:rowOff>236051</xdr:rowOff>
    </xdr:to>
    <xdr:pic>
      <xdr:nvPicPr>
        <xdr:cNvPr id="299" name="Graphic 37" descr="Tabla">
          <a:hlinkClick xmlns:r="http://schemas.openxmlformats.org/officeDocument/2006/relationships" r:id="rId199"/>
          <a:extLst>
            <a:ext uri="{FF2B5EF4-FFF2-40B4-BE49-F238E27FC236}">
              <a16:creationId xmlns="" xmlns:a16="http://schemas.microsoft.com/office/drawing/2014/main" id="{00000000-0008-0000-0300-00002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159201"/>
          <a:ext cx="234000" cy="234000"/>
        </a:xfrm>
        <a:prstGeom prst="rect">
          <a:avLst/>
        </a:prstGeom>
      </xdr:spPr>
    </xdr:pic>
    <xdr:clientData/>
  </xdr:twoCellAnchor>
  <xdr:twoCellAnchor>
    <xdr:from>
      <xdr:col>8</xdr:col>
      <xdr:colOff>16329</xdr:colOff>
      <xdr:row>175</xdr:row>
      <xdr:rowOff>2051</xdr:rowOff>
    </xdr:from>
    <xdr:to>
      <xdr:col>8</xdr:col>
      <xdr:colOff>250329</xdr:colOff>
      <xdr:row>175</xdr:row>
      <xdr:rowOff>236051</xdr:rowOff>
    </xdr:to>
    <xdr:pic>
      <xdr:nvPicPr>
        <xdr:cNvPr id="301" name="Graphic 37" descr="Tabla">
          <a:hlinkClick xmlns:r="http://schemas.openxmlformats.org/officeDocument/2006/relationships" r:id="rId200"/>
          <a:extLst>
            <a:ext uri="{FF2B5EF4-FFF2-40B4-BE49-F238E27FC236}">
              <a16:creationId xmlns="" xmlns:a16="http://schemas.microsoft.com/office/drawing/2014/main" id="{00000000-0008-0000-0300-00002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397326"/>
          <a:ext cx="234000" cy="234000"/>
        </a:xfrm>
        <a:prstGeom prst="rect">
          <a:avLst/>
        </a:prstGeom>
      </xdr:spPr>
    </xdr:pic>
    <xdr:clientData/>
  </xdr:twoCellAnchor>
  <xdr:twoCellAnchor>
    <xdr:from>
      <xdr:col>10</xdr:col>
      <xdr:colOff>16329</xdr:colOff>
      <xdr:row>175</xdr:row>
      <xdr:rowOff>2051</xdr:rowOff>
    </xdr:from>
    <xdr:to>
      <xdr:col>10</xdr:col>
      <xdr:colOff>250329</xdr:colOff>
      <xdr:row>175</xdr:row>
      <xdr:rowOff>236051</xdr:rowOff>
    </xdr:to>
    <xdr:pic>
      <xdr:nvPicPr>
        <xdr:cNvPr id="302" name="Graphic 37" descr="Gráfico de barras">
          <a:hlinkClick xmlns:r="http://schemas.openxmlformats.org/officeDocument/2006/relationships" r:id="rId201"/>
          <a:extLst>
            <a:ext uri="{FF2B5EF4-FFF2-40B4-BE49-F238E27FC236}">
              <a16:creationId xmlns="" xmlns:a16="http://schemas.microsoft.com/office/drawing/2014/main" id="{00000000-0008-0000-0300-00002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35558876"/>
          <a:ext cx="234000" cy="234000"/>
        </a:xfrm>
        <a:prstGeom prst="rect">
          <a:avLst/>
        </a:prstGeom>
      </xdr:spPr>
    </xdr:pic>
    <xdr:clientData/>
  </xdr:twoCellAnchor>
  <xdr:twoCellAnchor>
    <xdr:from>
      <xdr:col>7</xdr:col>
      <xdr:colOff>16329</xdr:colOff>
      <xdr:row>174</xdr:row>
      <xdr:rowOff>2051</xdr:rowOff>
    </xdr:from>
    <xdr:to>
      <xdr:col>7</xdr:col>
      <xdr:colOff>250329</xdr:colOff>
      <xdr:row>174</xdr:row>
      <xdr:rowOff>236051</xdr:rowOff>
    </xdr:to>
    <xdr:pic>
      <xdr:nvPicPr>
        <xdr:cNvPr id="303" name="Graphic 37" descr="Documento">
          <a:hlinkClick xmlns:r="http://schemas.openxmlformats.org/officeDocument/2006/relationships" r:id="rId202"/>
          <a:extLst>
            <a:ext uri="{FF2B5EF4-FFF2-40B4-BE49-F238E27FC236}">
              <a16:creationId xmlns="" xmlns:a16="http://schemas.microsoft.com/office/drawing/2014/main" id="{00000000-0008-0000-0300-00002F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5740854" y="31053551"/>
          <a:ext cx="234000" cy="234000"/>
        </a:xfrm>
        <a:prstGeom prst="rect">
          <a:avLst/>
        </a:prstGeom>
      </xdr:spPr>
    </xdr:pic>
    <xdr:clientData/>
  </xdr:twoCellAnchor>
  <xdr:twoCellAnchor>
    <xdr:from>
      <xdr:col>8</xdr:col>
      <xdr:colOff>16329</xdr:colOff>
      <xdr:row>180</xdr:row>
      <xdr:rowOff>2051</xdr:rowOff>
    </xdr:from>
    <xdr:to>
      <xdr:col>8</xdr:col>
      <xdr:colOff>250329</xdr:colOff>
      <xdr:row>180</xdr:row>
      <xdr:rowOff>236051</xdr:rowOff>
    </xdr:to>
    <xdr:pic>
      <xdr:nvPicPr>
        <xdr:cNvPr id="304" name="Graphic 37" descr="Tabla">
          <a:hlinkClick xmlns:r="http://schemas.openxmlformats.org/officeDocument/2006/relationships" r:id="rId203"/>
          <a:extLst>
            <a:ext uri="{FF2B5EF4-FFF2-40B4-BE49-F238E27FC236}">
              <a16:creationId xmlns="" xmlns:a16="http://schemas.microsoft.com/office/drawing/2014/main" id="{00000000-0008-0000-0300-00003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181</xdr:row>
      <xdr:rowOff>2051</xdr:rowOff>
    </xdr:from>
    <xdr:to>
      <xdr:col>8</xdr:col>
      <xdr:colOff>250329</xdr:colOff>
      <xdr:row>181</xdr:row>
      <xdr:rowOff>236051</xdr:rowOff>
    </xdr:to>
    <xdr:pic>
      <xdr:nvPicPr>
        <xdr:cNvPr id="305" name="Graphic 37" descr="Tabla">
          <a:hlinkClick xmlns:r="http://schemas.openxmlformats.org/officeDocument/2006/relationships" r:id="rId204"/>
          <a:extLst>
            <a:ext uri="{FF2B5EF4-FFF2-40B4-BE49-F238E27FC236}">
              <a16:creationId xmlns="" xmlns:a16="http://schemas.microsoft.com/office/drawing/2014/main" id="{00000000-0008-0000-0300-00003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182</xdr:row>
      <xdr:rowOff>2051</xdr:rowOff>
    </xdr:from>
    <xdr:to>
      <xdr:col>8</xdr:col>
      <xdr:colOff>250329</xdr:colOff>
      <xdr:row>182</xdr:row>
      <xdr:rowOff>236051</xdr:rowOff>
    </xdr:to>
    <xdr:pic>
      <xdr:nvPicPr>
        <xdr:cNvPr id="306" name="Graphic 37" descr="Tabla">
          <a:hlinkClick xmlns:r="http://schemas.openxmlformats.org/officeDocument/2006/relationships" r:id="rId205"/>
          <a:extLst>
            <a:ext uri="{FF2B5EF4-FFF2-40B4-BE49-F238E27FC236}">
              <a16:creationId xmlns="" xmlns:a16="http://schemas.microsoft.com/office/drawing/2014/main" id="{00000000-0008-0000-0300-00003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183</xdr:row>
      <xdr:rowOff>2051</xdr:rowOff>
    </xdr:from>
    <xdr:to>
      <xdr:col>8</xdr:col>
      <xdr:colOff>250329</xdr:colOff>
      <xdr:row>183</xdr:row>
      <xdr:rowOff>236051</xdr:rowOff>
    </xdr:to>
    <xdr:pic>
      <xdr:nvPicPr>
        <xdr:cNvPr id="307" name="Graphic 37" descr="Tabla">
          <a:hlinkClick xmlns:r="http://schemas.openxmlformats.org/officeDocument/2006/relationships" r:id="rId206"/>
          <a:extLst>
            <a:ext uri="{FF2B5EF4-FFF2-40B4-BE49-F238E27FC236}">
              <a16:creationId xmlns="" xmlns:a16="http://schemas.microsoft.com/office/drawing/2014/main" id="{00000000-0008-0000-0300-00003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184</xdr:row>
      <xdr:rowOff>2051</xdr:rowOff>
    </xdr:from>
    <xdr:to>
      <xdr:col>8</xdr:col>
      <xdr:colOff>250329</xdr:colOff>
      <xdr:row>184</xdr:row>
      <xdr:rowOff>236051</xdr:rowOff>
    </xdr:to>
    <xdr:pic>
      <xdr:nvPicPr>
        <xdr:cNvPr id="308" name="Graphic 37" descr="Tabla">
          <a:hlinkClick xmlns:r="http://schemas.openxmlformats.org/officeDocument/2006/relationships" r:id="rId207"/>
          <a:extLst>
            <a:ext uri="{FF2B5EF4-FFF2-40B4-BE49-F238E27FC236}">
              <a16:creationId xmlns="" xmlns:a16="http://schemas.microsoft.com/office/drawing/2014/main" id="{00000000-0008-0000-0300-00003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185</xdr:row>
      <xdr:rowOff>2051</xdr:rowOff>
    </xdr:from>
    <xdr:to>
      <xdr:col>8</xdr:col>
      <xdr:colOff>250329</xdr:colOff>
      <xdr:row>185</xdr:row>
      <xdr:rowOff>236051</xdr:rowOff>
    </xdr:to>
    <xdr:pic>
      <xdr:nvPicPr>
        <xdr:cNvPr id="309" name="Graphic 37" descr="Tabla">
          <a:hlinkClick xmlns:r="http://schemas.openxmlformats.org/officeDocument/2006/relationships" r:id="rId208"/>
          <a:extLst>
            <a:ext uri="{FF2B5EF4-FFF2-40B4-BE49-F238E27FC236}">
              <a16:creationId xmlns="" xmlns:a16="http://schemas.microsoft.com/office/drawing/2014/main" id="{00000000-0008-0000-0300-00003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186</xdr:row>
      <xdr:rowOff>2051</xdr:rowOff>
    </xdr:from>
    <xdr:to>
      <xdr:col>8</xdr:col>
      <xdr:colOff>250329</xdr:colOff>
      <xdr:row>186</xdr:row>
      <xdr:rowOff>236051</xdr:rowOff>
    </xdr:to>
    <xdr:pic>
      <xdr:nvPicPr>
        <xdr:cNvPr id="310" name="Graphic 37" descr="Tabla">
          <a:hlinkClick xmlns:r="http://schemas.openxmlformats.org/officeDocument/2006/relationships" r:id="rId209"/>
          <a:extLst>
            <a:ext uri="{FF2B5EF4-FFF2-40B4-BE49-F238E27FC236}">
              <a16:creationId xmlns="" xmlns:a16="http://schemas.microsoft.com/office/drawing/2014/main" id="{00000000-0008-0000-0300-00003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7</xdr:col>
      <xdr:colOff>16329</xdr:colOff>
      <xdr:row>190</xdr:row>
      <xdr:rowOff>2051</xdr:rowOff>
    </xdr:from>
    <xdr:to>
      <xdr:col>7</xdr:col>
      <xdr:colOff>250329</xdr:colOff>
      <xdr:row>190</xdr:row>
      <xdr:rowOff>236051</xdr:rowOff>
    </xdr:to>
    <xdr:pic>
      <xdr:nvPicPr>
        <xdr:cNvPr id="311" name="Graphic 37" descr="Documento">
          <a:hlinkClick xmlns:r="http://schemas.openxmlformats.org/officeDocument/2006/relationships" r:id="rId210"/>
          <a:extLst>
            <a:ext uri="{FF2B5EF4-FFF2-40B4-BE49-F238E27FC236}">
              <a16:creationId xmlns="" xmlns:a16="http://schemas.microsoft.com/office/drawing/2014/main" id="{00000000-0008-0000-0300-00003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5740854" y="38635451"/>
          <a:ext cx="234000" cy="234000"/>
        </a:xfrm>
        <a:prstGeom prst="rect">
          <a:avLst/>
        </a:prstGeom>
      </xdr:spPr>
    </xdr:pic>
    <xdr:clientData/>
  </xdr:twoCellAnchor>
  <xdr:twoCellAnchor>
    <xdr:from>
      <xdr:col>8</xdr:col>
      <xdr:colOff>16329</xdr:colOff>
      <xdr:row>191</xdr:row>
      <xdr:rowOff>2051</xdr:rowOff>
    </xdr:from>
    <xdr:to>
      <xdr:col>8</xdr:col>
      <xdr:colOff>250329</xdr:colOff>
      <xdr:row>191</xdr:row>
      <xdr:rowOff>236051</xdr:rowOff>
    </xdr:to>
    <xdr:pic>
      <xdr:nvPicPr>
        <xdr:cNvPr id="312" name="Graphic 37" descr="Tabla">
          <a:hlinkClick xmlns:r="http://schemas.openxmlformats.org/officeDocument/2006/relationships" r:id="rId211"/>
          <a:extLst>
            <a:ext uri="{FF2B5EF4-FFF2-40B4-BE49-F238E27FC236}">
              <a16:creationId xmlns="" xmlns:a16="http://schemas.microsoft.com/office/drawing/2014/main" id="{00000000-0008-0000-0300-00003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1235776"/>
          <a:ext cx="234000" cy="234000"/>
        </a:xfrm>
        <a:prstGeom prst="rect">
          <a:avLst/>
        </a:prstGeom>
      </xdr:spPr>
    </xdr:pic>
    <xdr:clientData/>
  </xdr:twoCellAnchor>
  <xdr:twoCellAnchor>
    <xdr:from>
      <xdr:col>8</xdr:col>
      <xdr:colOff>16329</xdr:colOff>
      <xdr:row>204</xdr:row>
      <xdr:rowOff>2051</xdr:rowOff>
    </xdr:from>
    <xdr:to>
      <xdr:col>8</xdr:col>
      <xdr:colOff>250329</xdr:colOff>
      <xdr:row>204</xdr:row>
      <xdr:rowOff>236051</xdr:rowOff>
    </xdr:to>
    <xdr:pic>
      <xdr:nvPicPr>
        <xdr:cNvPr id="313" name="Graphic 37" descr="Tabla">
          <a:hlinkClick xmlns:r="http://schemas.openxmlformats.org/officeDocument/2006/relationships" r:id="rId212"/>
          <a:extLst>
            <a:ext uri="{FF2B5EF4-FFF2-40B4-BE49-F238E27FC236}">
              <a16:creationId xmlns="" xmlns:a16="http://schemas.microsoft.com/office/drawing/2014/main" id="{00000000-0008-0000-0300-00003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205</xdr:row>
      <xdr:rowOff>2051</xdr:rowOff>
    </xdr:from>
    <xdr:to>
      <xdr:col>8</xdr:col>
      <xdr:colOff>250329</xdr:colOff>
      <xdr:row>205</xdr:row>
      <xdr:rowOff>236051</xdr:rowOff>
    </xdr:to>
    <xdr:pic>
      <xdr:nvPicPr>
        <xdr:cNvPr id="314" name="Graphic 37" descr="Tabla">
          <a:hlinkClick xmlns:r="http://schemas.openxmlformats.org/officeDocument/2006/relationships" r:id="rId213"/>
          <a:extLst>
            <a:ext uri="{FF2B5EF4-FFF2-40B4-BE49-F238E27FC236}">
              <a16:creationId xmlns="" xmlns:a16="http://schemas.microsoft.com/office/drawing/2014/main" id="{00000000-0008-0000-0300-00003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206</xdr:row>
      <xdr:rowOff>2051</xdr:rowOff>
    </xdr:from>
    <xdr:to>
      <xdr:col>8</xdr:col>
      <xdr:colOff>250329</xdr:colOff>
      <xdr:row>206</xdr:row>
      <xdr:rowOff>236051</xdr:rowOff>
    </xdr:to>
    <xdr:pic>
      <xdr:nvPicPr>
        <xdr:cNvPr id="315" name="Graphic 37" descr="Tabla">
          <a:hlinkClick xmlns:r="http://schemas.openxmlformats.org/officeDocument/2006/relationships" r:id="rId214"/>
          <a:extLst>
            <a:ext uri="{FF2B5EF4-FFF2-40B4-BE49-F238E27FC236}">
              <a16:creationId xmlns="" xmlns:a16="http://schemas.microsoft.com/office/drawing/2014/main" id="{00000000-0008-0000-0300-00003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207</xdr:row>
      <xdr:rowOff>2051</xdr:rowOff>
    </xdr:from>
    <xdr:to>
      <xdr:col>8</xdr:col>
      <xdr:colOff>250329</xdr:colOff>
      <xdr:row>207</xdr:row>
      <xdr:rowOff>236051</xdr:rowOff>
    </xdr:to>
    <xdr:pic>
      <xdr:nvPicPr>
        <xdr:cNvPr id="317" name="Graphic 37" descr="Tabla">
          <a:hlinkClick xmlns:r="http://schemas.openxmlformats.org/officeDocument/2006/relationships" r:id="rId215"/>
          <a:extLst>
            <a:ext uri="{FF2B5EF4-FFF2-40B4-BE49-F238E27FC236}">
              <a16:creationId xmlns="" xmlns:a16="http://schemas.microsoft.com/office/drawing/2014/main" id="{00000000-0008-0000-0300-00003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208</xdr:row>
      <xdr:rowOff>2051</xdr:rowOff>
    </xdr:from>
    <xdr:to>
      <xdr:col>8</xdr:col>
      <xdr:colOff>250329</xdr:colOff>
      <xdr:row>208</xdr:row>
      <xdr:rowOff>236051</xdr:rowOff>
    </xdr:to>
    <xdr:pic>
      <xdr:nvPicPr>
        <xdr:cNvPr id="318" name="Graphic 37" descr="Tabla">
          <a:hlinkClick xmlns:r="http://schemas.openxmlformats.org/officeDocument/2006/relationships" r:id="rId216"/>
          <a:extLst>
            <a:ext uri="{FF2B5EF4-FFF2-40B4-BE49-F238E27FC236}">
              <a16:creationId xmlns="" xmlns:a16="http://schemas.microsoft.com/office/drawing/2014/main" id="{00000000-0008-0000-0300-00003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209</xdr:row>
      <xdr:rowOff>2051</xdr:rowOff>
    </xdr:from>
    <xdr:to>
      <xdr:col>8</xdr:col>
      <xdr:colOff>250329</xdr:colOff>
      <xdr:row>209</xdr:row>
      <xdr:rowOff>236051</xdr:rowOff>
    </xdr:to>
    <xdr:pic>
      <xdr:nvPicPr>
        <xdr:cNvPr id="319" name="Graphic 37" descr="Tabla">
          <a:hlinkClick xmlns:r="http://schemas.openxmlformats.org/officeDocument/2006/relationships" r:id="rId217"/>
          <a:extLst>
            <a:ext uri="{FF2B5EF4-FFF2-40B4-BE49-F238E27FC236}">
              <a16:creationId xmlns="" xmlns:a16="http://schemas.microsoft.com/office/drawing/2014/main" id="{00000000-0008-0000-0300-00003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210</xdr:row>
      <xdr:rowOff>2051</xdr:rowOff>
    </xdr:from>
    <xdr:to>
      <xdr:col>8</xdr:col>
      <xdr:colOff>250329</xdr:colOff>
      <xdr:row>210</xdr:row>
      <xdr:rowOff>236051</xdr:rowOff>
    </xdr:to>
    <xdr:pic>
      <xdr:nvPicPr>
        <xdr:cNvPr id="320" name="Graphic 37" descr="Tabla">
          <a:hlinkClick xmlns:r="http://schemas.openxmlformats.org/officeDocument/2006/relationships" r:id="rId218"/>
          <a:extLst>
            <a:ext uri="{FF2B5EF4-FFF2-40B4-BE49-F238E27FC236}">
              <a16:creationId xmlns="" xmlns:a16="http://schemas.microsoft.com/office/drawing/2014/main" id="{00000000-0008-0000-0300-00004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10</xdr:col>
      <xdr:colOff>16329</xdr:colOff>
      <xdr:row>192</xdr:row>
      <xdr:rowOff>2051</xdr:rowOff>
    </xdr:from>
    <xdr:to>
      <xdr:col>10</xdr:col>
      <xdr:colOff>250329</xdr:colOff>
      <xdr:row>192</xdr:row>
      <xdr:rowOff>236051</xdr:rowOff>
    </xdr:to>
    <xdr:pic>
      <xdr:nvPicPr>
        <xdr:cNvPr id="321" name="Graphic 37" descr="Mapa con marcador">
          <a:hlinkClick xmlns:r="http://schemas.openxmlformats.org/officeDocument/2006/relationships" r:id="rId219"/>
          <a:extLst>
            <a:ext uri="{FF2B5EF4-FFF2-40B4-BE49-F238E27FC236}">
              <a16:creationId xmlns="" xmlns:a16="http://schemas.microsoft.com/office/drawing/2014/main" id="{00000000-0008-0000-0300-000041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8</xdr:col>
      <xdr:colOff>16329</xdr:colOff>
      <xdr:row>215</xdr:row>
      <xdr:rowOff>2051</xdr:rowOff>
    </xdr:from>
    <xdr:to>
      <xdr:col>8</xdr:col>
      <xdr:colOff>250329</xdr:colOff>
      <xdr:row>215</xdr:row>
      <xdr:rowOff>236051</xdr:rowOff>
    </xdr:to>
    <xdr:pic>
      <xdr:nvPicPr>
        <xdr:cNvPr id="333" name="Graphic 37" descr="Tabla">
          <a:hlinkClick xmlns:r="http://schemas.openxmlformats.org/officeDocument/2006/relationships" r:id="rId222"/>
          <a:extLst>
            <a:ext uri="{FF2B5EF4-FFF2-40B4-BE49-F238E27FC236}">
              <a16:creationId xmlns="" xmlns:a16="http://schemas.microsoft.com/office/drawing/2014/main" id="{00000000-0008-0000-0300-00004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218</xdr:row>
      <xdr:rowOff>0</xdr:rowOff>
    </xdr:from>
    <xdr:to>
      <xdr:col>8</xdr:col>
      <xdr:colOff>250329</xdr:colOff>
      <xdr:row>218</xdr:row>
      <xdr:rowOff>234000</xdr:rowOff>
    </xdr:to>
    <xdr:pic>
      <xdr:nvPicPr>
        <xdr:cNvPr id="334" name="Graphic 37" descr="Tabla">
          <a:hlinkClick xmlns:r="http://schemas.openxmlformats.org/officeDocument/2006/relationships" r:id="rId223"/>
          <a:extLst>
            <a:ext uri="{FF2B5EF4-FFF2-40B4-BE49-F238E27FC236}">
              <a16:creationId xmlns="" xmlns:a16="http://schemas.microsoft.com/office/drawing/2014/main" id="{00000000-0008-0000-0300-00004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219</xdr:row>
      <xdr:rowOff>2051</xdr:rowOff>
    </xdr:from>
    <xdr:to>
      <xdr:col>8</xdr:col>
      <xdr:colOff>250329</xdr:colOff>
      <xdr:row>219</xdr:row>
      <xdr:rowOff>236051</xdr:rowOff>
    </xdr:to>
    <xdr:pic>
      <xdr:nvPicPr>
        <xdr:cNvPr id="336" name="Graphic 37" descr="Tabla">
          <a:hlinkClick xmlns:r="http://schemas.openxmlformats.org/officeDocument/2006/relationships" r:id="rId224"/>
          <a:extLst>
            <a:ext uri="{FF2B5EF4-FFF2-40B4-BE49-F238E27FC236}">
              <a16:creationId xmlns="" xmlns:a16="http://schemas.microsoft.com/office/drawing/2014/main" id="{00000000-0008-0000-0300-00005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220</xdr:row>
      <xdr:rowOff>2051</xdr:rowOff>
    </xdr:from>
    <xdr:to>
      <xdr:col>8</xdr:col>
      <xdr:colOff>250329</xdr:colOff>
      <xdr:row>220</xdr:row>
      <xdr:rowOff>236051</xdr:rowOff>
    </xdr:to>
    <xdr:pic>
      <xdr:nvPicPr>
        <xdr:cNvPr id="337" name="Graphic 37" descr="Tabla">
          <a:hlinkClick xmlns:r="http://schemas.openxmlformats.org/officeDocument/2006/relationships" r:id="rId225"/>
          <a:extLst>
            <a:ext uri="{FF2B5EF4-FFF2-40B4-BE49-F238E27FC236}">
              <a16:creationId xmlns="" xmlns:a16="http://schemas.microsoft.com/office/drawing/2014/main" id="{00000000-0008-0000-0300-00005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221</xdr:row>
      <xdr:rowOff>2051</xdr:rowOff>
    </xdr:from>
    <xdr:to>
      <xdr:col>8</xdr:col>
      <xdr:colOff>250329</xdr:colOff>
      <xdr:row>221</xdr:row>
      <xdr:rowOff>236051</xdr:rowOff>
    </xdr:to>
    <xdr:pic>
      <xdr:nvPicPr>
        <xdr:cNvPr id="338" name="Graphic 37" descr="Tabla">
          <a:hlinkClick xmlns:r="http://schemas.openxmlformats.org/officeDocument/2006/relationships" r:id="rId226"/>
          <a:extLst>
            <a:ext uri="{FF2B5EF4-FFF2-40B4-BE49-F238E27FC236}">
              <a16:creationId xmlns="" xmlns:a16="http://schemas.microsoft.com/office/drawing/2014/main" id="{00000000-0008-0000-0300-00005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222</xdr:row>
      <xdr:rowOff>2051</xdr:rowOff>
    </xdr:from>
    <xdr:to>
      <xdr:col>8</xdr:col>
      <xdr:colOff>250329</xdr:colOff>
      <xdr:row>222</xdr:row>
      <xdr:rowOff>236051</xdr:rowOff>
    </xdr:to>
    <xdr:pic>
      <xdr:nvPicPr>
        <xdr:cNvPr id="339" name="Graphic 37" descr="Tabla">
          <a:hlinkClick xmlns:r="http://schemas.openxmlformats.org/officeDocument/2006/relationships" r:id="rId227"/>
          <a:extLst>
            <a:ext uri="{FF2B5EF4-FFF2-40B4-BE49-F238E27FC236}">
              <a16:creationId xmlns="" xmlns:a16="http://schemas.microsoft.com/office/drawing/2014/main" id="{00000000-0008-0000-0300-00005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223</xdr:row>
      <xdr:rowOff>2051</xdr:rowOff>
    </xdr:from>
    <xdr:to>
      <xdr:col>8</xdr:col>
      <xdr:colOff>250329</xdr:colOff>
      <xdr:row>223</xdr:row>
      <xdr:rowOff>236051</xdr:rowOff>
    </xdr:to>
    <xdr:pic>
      <xdr:nvPicPr>
        <xdr:cNvPr id="340" name="Graphic 37" descr="Tabla">
          <a:hlinkClick xmlns:r="http://schemas.openxmlformats.org/officeDocument/2006/relationships" r:id="rId228"/>
          <a:extLst>
            <a:ext uri="{FF2B5EF4-FFF2-40B4-BE49-F238E27FC236}">
              <a16:creationId xmlns="" xmlns:a16="http://schemas.microsoft.com/office/drawing/2014/main" id="{00000000-0008-0000-0300-00005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224</xdr:row>
      <xdr:rowOff>2051</xdr:rowOff>
    </xdr:from>
    <xdr:to>
      <xdr:col>8</xdr:col>
      <xdr:colOff>250329</xdr:colOff>
      <xdr:row>224</xdr:row>
      <xdr:rowOff>236051</xdr:rowOff>
    </xdr:to>
    <xdr:pic>
      <xdr:nvPicPr>
        <xdr:cNvPr id="341" name="Graphic 37" descr="Tabla">
          <a:hlinkClick xmlns:r="http://schemas.openxmlformats.org/officeDocument/2006/relationships" r:id="rId229"/>
          <a:extLst>
            <a:ext uri="{FF2B5EF4-FFF2-40B4-BE49-F238E27FC236}">
              <a16:creationId xmlns="" xmlns:a16="http://schemas.microsoft.com/office/drawing/2014/main" id="{00000000-0008-0000-0300-00005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225</xdr:row>
      <xdr:rowOff>2051</xdr:rowOff>
    </xdr:from>
    <xdr:to>
      <xdr:col>8</xdr:col>
      <xdr:colOff>250329</xdr:colOff>
      <xdr:row>225</xdr:row>
      <xdr:rowOff>236051</xdr:rowOff>
    </xdr:to>
    <xdr:pic>
      <xdr:nvPicPr>
        <xdr:cNvPr id="342" name="Graphic 37" descr="Tabla">
          <a:hlinkClick xmlns:r="http://schemas.openxmlformats.org/officeDocument/2006/relationships" r:id="rId230"/>
          <a:extLst>
            <a:ext uri="{FF2B5EF4-FFF2-40B4-BE49-F238E27FC236}">
              <a16:creationId xmlns="" xmlns:a16="http://schemas.microsoft.com/office/drawing/2014/main" id="{00000000-0008-0000-0300-00005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10</xdr:col>
      <xdr:colOff>16329</xdr:colOff>
      <xdr:row>193</xdr:row>
      <xdr:rowOff>2051</xdr:rowOff>
    </xdr:from>
    <xdr:to>
      <xdr:col>10</xdr:col>
      <xdr:colOff>250329</xdr:colOff>
      <xdr:row>193</xdr:row>
      <xdr:rowOff>236051</xdr:rowOff>
    </xdr:to>
    <xdr:pic>
      <xdr:nvPicPr>
        <xdr:cNvPr id="343" name="Graphic 37" descr="Mapa con marcador">
          <a:hlinkClick xmlns:r="http://schemas.openxmlformats.org/officeDocument/2006/relationships" r:id="rId231"/>
          <a:extLst>
            <a:ext uri="{FF2B5EF4-FFF2-40B4-BE49-F238E27FC236}">
              <a16:creationId xmlns="" xmlns:a16="http://schemas.microsoft.com/office/drawing/2014/main" id="{00000000-0008-0000-0300-000057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194</xdr:row>
      <xdr:rowOff>2051</xdr:rowOff>
    </xdr:from>
    <xdr:to>
      <xdr:col>10</xdr:col>
      <xdr:colOff>250329</xdr:colOff>
      <xdr:row>194</xdr:row>
      <xdr:rowOff>236051</xdr:rowOff>
    </xdr:to>
    <xdr:pic>
      <xdr:nvPicPr>
        <xdr:cNvPr id="344" name="Graphic 37" descr="Mapa con marcador">
          <a:hlinkClick xmlns:r="http://schemas.openxmlformats.org/officeDocument/2006/relationships" r:id="rId232"/>
          <a:extLst>
            <a:ext uri="{FF2B5EF4-FFF2-40B4-BE49-F238E27FC236}">
              <a16:creationId xmlns="" xmlns:a16="http://schemas.microsoft.com/office/drawing/2014/main" id="{00000000-0008-0000-0300-000058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195</xdr:row>
      <xdr:rowOff>2051</xdr:rowOff>
    </xdr:from>
    <xdr:to>
      <xdr:col>10</xdr:col>
      <xdr:colOff>250329</xdr:colOff>
      <xdr:row>195</xdr:row>
      <xdr:rowOff>236051</xdr:rowOff>
    </xdr:to>
    <xdr:pic>
      <xdr:nvPicPr>
        <xdr:cNvPr id="345" name="Graphic 37" descr="Mapa con marcador">
          <a:hlinkClick xmlns:r="http://schemas.openxmlformats.org/officeDocument/2006/relationships" r:id="rId233"/>
          <a:extLst>
            <a:ext uri="{FF2B5EF4-FFF2-40B4-BE49-F238E27FC236}">
              <a16:creationId xmlns="" xmlns:a16="http://schemas.microsoft.com/office/drawing/2014/main" id="{00000000-0008-0000-0300-000059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196</xdr:row>
      <xdr:rowOff>2051</xdr:rowOff>
    </xdr:from>
    <xdr:to>
      <xdr:col>10</xdr:col>
      <xdr:colOff>250329</xdr:colOff>
      <xdr:row>196</xdr:row>
      <xdr:rowOff>236051</xdr:rowOff>
    </xdr:to>
    <xdr:pic>
      <xdr:nvPicPr>
        <xdr:cNvPr id="346" name="Graphic 37" descr="Mapa con marcador">
          <a:hlinkClick xmlns:r="http://schemas.openxmlformats.org/officeDocument/2006/relationships" r:id="rId234"/>
          <a:extLst>
            <a:ext uri="{FF2B5EF4-FFF2-40B4-BE49-F238E27FC236}">
              <a16:creationId xmlns="" xmlns:a16="http://schemas.microsoft.com/office/drawing/2014/main" id="{00000000-0008-0000-0300-00005A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197</xdr:row>
      <xdr:rowOff>2051</xdr:rowOff>
    </xdr:from>
    <xdr:to>
      <xdr:col>10</xdr:col>
      <xdr:colOff>250329</xdr:colOff>
      <xdr:row>197</xdr:row>
      <xdr:rowOff>236051</xdr:rowOff>
    </xdr:to>
    <xdr:pic>
      <xdr:nvPicPr>
        <xdr:cNvPr id="347" name="Graphic 37" descr="Mapa con marcador">
          <a:hlinkClick xmlns:r="http://schemas.openxmlformats.org/officeDocument/2006/relationships" r:id="rId235"/>
          <a:extLst>
            <a:ext uri="{FF2B5EF4-FFF2-40B4-BE49-F238E27FC236}">
              <a16:creationId xmlns="" xmlns:a16="http://schemas.microsoft.com/office/drawing/2014/main" id="{00000000-0008-0000-0300-00005B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198</xdr:row>
      <xdr:rowOff>2051</xdr:rowOff>
    </xdr:from>
    <xdr:to>
      <xdr:col>10</xdr:col>
      <xdr:colOff>250329</xdr:colOff>
      <xdr:row>198</xdr:row>
      <xdr:rowOff>236051</xdr:rowOff>
    </xdr:to>
    <xdr:pic>
      <xdr:nvPicPr>
        <xdr:cNvPr id="348" name="Graphic 37" descr="Mapa con marcador">
          <a:hlinkClick xmlns:r="http://schemas.openxmlformats.org/officeDocument/2006/relationships" r:id="rId236"/>
          <a:extLst>
            <a:ext uri="{FF2B5EF4-FFF2-40B4-BE49-F238E27FC236}">
              <a16:creationId xmlns="" xmlns:a16="http://schemas.microsoft.com/office/drawing/2014/main" id="{00000000-0008-0000-0300-00005C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199</xdr:row>
      <xdr:rowOff>2051</xdr:rowOff>
    </xdr:from>
    <xdr:to>
      <xdr:col>10</xdr:col>
      <xdr:colOff>250329</xdr:colOff>
      <xdr:row>199</xdr:row>
      <xdr:rowOff>236051</xdr:rowOff>
    </xdr:to>
    <xdr:pic>
      <xdr:nvPicPr>
        <xdr:cNvPr id="349" name="Graphic 37" descr="Mapa con marcador">
          <a:hlinkClick xmlns:r="http://schemas.openxmlformats.org/officeDocument/2006/relationships" r:id="rId237"/>
          <a:extLst>
            <a:ext uri="{FF2B5EF4-FFF2-40B4-BE49-F238E27FC236}">
              <a16:creationId xmlns="" xmlns:a16="http://schemas.microsoft.com/office/drawing/2014/main" id="{00000000-0008-0000-0300-00005D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200</xdr:row>
      <xdr:rowOff>2051</xdr:rowOff>
    </xdr:from>
    <xdr:to>
      <xdr:col>10</xdr:col>
      <xdr:colOff>250329</xdr:colOff>
      <xdr:row>200</xdr:row>
      <xdr:rowOff>236051</xdr:rowOff>
    </xdr:to>
    <xdr:pic>
      <xdr:nvPicPr>
        <xdr:cNvPr id="350" name="Graphic 37" descr="Mapa con marcador">
          <a:hlinkClick xmlns:r="http://schemas.openxmlformats.org/officeDocument/2006/relationships" r:id="rId238"/>
          <a:extLst>
            <a:ext uri="{FF2B5EF4-FFF2-40B4-BE49-F238E27FC236}">
              <a16:creationId xmlns="" xmlns:a16="http://schemas.microsoft.com/office/drawing/2014/main" id="{00000000-0008-0000-0300-00005E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201</xdr:row>
      <xdr:rowOff>2051</xdr:rowOff>
    </xdr:from>
    <xdr:to>
      <xdr:col>10</xdr:col>
      <xdr:colOff>250329</xdr:colOff>
      <xdr:row>201</xdr:row>
      <xdr:rowOff>236051</xdr:rowOff>
    </xdr:to>
    <xdr:pic>
      <xdr:nvPicPr>
        <xdr:cNvPr id="351" name="Graphic 37" descr="Mapa con marcador">
          <a:hlinkClick xmlns:r="http://schemas.openxmlformats.org/officeDocument/2006/relationships" r:id="rId239"/>
          <a:extLst>
            <a:ext uri="{FF2B5EF4-FFF2-40B4-BE49-F238E27FC236}">
              <a16:creationId xmlns="" xmlns:a16="http://schemas.microsoft.com/office/drawing/2014/main" id="{00000000-0008-0000-0300-00005F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202</xdr:row>
      <xdr:rowOff>2051</xdr:rowOff>
    </xdr:from>
    <xdr:to>
      <xdr:col>10</xdr:col>
      <xdr:colOff>250329</xdr:colOff>
      <xdr:row>202</xdr:row>
      <xdr:rowOff>236051</xdr:rowOff>
    </xdr:to>
    <xdr:pic>
      <xdr:nvPicPr>
        <xdr:cNvPr id="352" name="Graphic 37" descr="Mapa con marcador">
          <a:hlinkClick xmlns:r="http://schemas.openxmlformats.org/officeDocument/2006/relationships" r:id="rId240"/>
          <a:extLst>
            <a:ext uri="{FF2B5EF4-FFF2-40B4-BE49-F238E27FC236}">
              <a16:creationId xmlns="" xmlns:a16="http://schemas.microsoft.com/office/drawing/2014/main" id="{00000000-0008-0000-0300-000060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203</xdr:row>
      <xdr:rowOff>2051</xdr:rowOff>
    </xdr:from>
    <xdr:to>
      <xdr:col>10</xdr:col>
      <xdr:colOff>250329</xdr:colOff>
      <xdr:row>203</xdr:row>
      <xdr:rowOff>236051</xdr:rowOff>
    </xdr:to>
    <xdr:pic>
      <xdr:nvPicPr>
        <xdr:cNvPr id="353" name="Graphic 37" descr="Mapa con marcador">
          <a:hlinkClick xmlns:r="http://schemas.openxmlformats.org/officeDocument/2006/relationships" r:id="rId241"/>
          <a:extLst>
            <a:ext uri="{FF2B5EF4-FFF2-40B4-BE49-F238E27FC236}">
              <a16:creationId xmlns="" xmlns:a16="http://schemas.microsoft.com/office/drawing/2014/main" id="{00000000-0008-0000-0300-00006101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 uri="{96DAC541-7B7A-43D3-8B79-37D633B846F1}">
              <asvg:svgBlip xmlns="" xmlns:asvg="http://schemas.microsoft.com/office/drawing/2016/SVG/main" r:embed="rId221"/>
            </a:ext>
          </a:extLst>
        </a:blip>
        <a:stretch>
          <a:fillRect/>
        </a:stretch>
      </xdr:blipFill>
      <xdr:spPr>
        <a:xfrm>
          <a:off x="6598104" y="42407351"/>
          <a:ext cx="234000" cy="234000"/>
        </a:xfrm>
        <a:prstGeom prst="rect">
          <a:avLst/>
        </a:prstGeom>
      </xdr:spPr>
    </xdr:pic>
    <xdr:clientData/>
  </xdr:twoCellAnchor>
  <xdr:twoCellAnchor>
    <xdr:from>
      <xdr:col>7</xdr:col>
      <xdr:colOff>16329</xdr:colOff>
      <xdr:row>214</xdr:row>
      <xdr:rowOff>2051</xdr:rowOff>
    </xdr:from>
    <xdr:to>
      <xdr:col>7</xdr:col>
      <xdr:colOff>250329</xdr:colOff>
      <xdr:row>214</xdr:row>
      <xdr:rowOff>236051</xdr:rowOff>
    </xdr:to>
    <xdr:pic>
      <xdr:nvPicPr>
        <xdr:cNvPr id="354" name="Graphic 37" descr="Documento">
          <a:hlinkClick xmlns:r="http://schemas.openxmlformats.org/officeDocument/2006/relationships" r:id="rId242"/>
          <a:extLst>
            <a:ext uri="{FF2B5EF4-FFF2-40B4-BE49-F238E27FC236}">
              <a16:creationId xmlns="" xmlns:a16="http://schemas.microsoft.com/office/drawing/2014/main" id="{00000000-0008-0000-0300-000062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5740854" y="41931101"/>
          <a:ext cx="234000" cy="234000"/>
        </a:xfrm>
        <a:prstGeom prst="rect">
          <a:avLst/>
        </a:prstGeom>
      </xdr:spPr>
    </xdr:pic>
    <xdr:clientData/>
  </xdr:twoCellAnchor>
  <xdr:twoCellAnchor>
    <xdr:from>
      <xdr:col>7</xdr:col>
      <xdr:colOff>16329</xdr:colOff>
      <xdr:row>226</xdr:row>
      <xdr:rowOff>2051</xdr:rowOff>
    </xdr:from>
    <xdr:to>
      <xdr:col>7</xdr:col>
      <xdr:colOff>250329</xdr:colOff>
      <xdr:row>226</xdr:row>
      <xdr:rowOff>236051</xdr:rowOff>
    </xdr:to>
    <xdr:pic>
      <xdr:nvPicPr>
        <xdr:cNvPr id="355" name="Graphic 37" descr="Documento">
          <a:hlinkClick xmlns:r="http://schemas.openxmlformats.org/officeDocument/2006/relationships" r:id="rId243"/>
          <a:extLst>
            <a:ext uri="{FF2B5EF4-FFF2-40B4-BE49-F238E27FC236}">
              <a16:creationId xmlns="" xmlns:a16="http://schemas.microsoft.com/office/drawing/2014/main" id="{00000000-0008-0000-0300-000063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 xmlns:asvg="http://schemas.microsoft.com/office/drawing/2016/SVG/main" r:embed="rId69"/>
            </a:ext>
          </a:extLst>
        </a:blip>
        <a:stretch>
          <a:fillRect/>
        </a:stretch>
      </xdr:blipFill>
      <xdr:spPr>
        <a:xfrm>
          <a:off x="5740854" y="41931101"/>
          <a:ext cx="234000" cy="234000"/>
        </a:xfrm>
        <a:prstGeom prst="rect">
          <a:avLst/>
        </a:prstGeom>
      </xdr:spPr>
    </xdr:pic>
    <xdr:clientData/>
  </xdr:twoCellAnchor>
  <xdr:twoCellAnchor>
    <xdr:from>
      <xdr:col>8</xdr:col>
      <xdr:colOff>16329</xdr:colOff>
      <xdr:row>230</xdr:row>
      <xdr:rowOff>2051</xdr:rowOff>
    </xdr:from>
    <xdr:to>
      <xdr:col>8</xdr:col>
      <xdr:colOff>250329</xdr:colOff>
      <xdr:row>230</xdr:row>
      <xdr:rowOff>236051</xdr:rowOff>
    </xdr:to>
    <xdr:pic>
      <xdr:nvPicPr>
        <xdr:cNvPr id="356" name="Graphic 37" descr="Tabla">
          <a:hlinkClick xmlns:r="http://schemas.openxmlformats.org/officeDocument/2006/relationships" r:id="rId244"/>
          <a:extLst>
            <a:ext uri="{FF2B5EF4-FFF2-40B4-BE49-F238E27FC236}">
              <a16:creationId xmlns="" xmlns:a16="http://schemas.microsoft.com/office/drawing/2014/main" id="{00000000-0008-0000-0300-00006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231</xdr:row>
      <xdr:rowOff>2051</xdr:rowOff>
    </xdr:from>
    <xdr:to>
      <xdr:col>8</xdr:col>
      <xdr:colOff>250329</xdr:colOff>
      <xdr:row>231</xdr:row>
      <xdr:rowOff>236051</xdr:rowOff>
    </xdr:to>
    <xdr:pic>
      <xdr:nvPicPr>
        <xdr:cNvPr id="357" name="Graphic 37" descr="Tabla">
          <a:hlinkClick xmlns:r="http://schemas.openxmlformats.org/officeDocument/2006/relationships" r:id="rId245"/>
          <a:extLst>
            <a:ext uri="{FF2B5EF4-FFF2-40B4-BE49-F238E27FC236}">
              <a16:creationId xmlns="" xmlns:a16="http://schemas.microsoft.com/office/drawing/2014/main" id="{00000000-0008-0000-0300-00006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232</xdr:row>
      <xdr:rowOff>2051</xdr:rowOff>
    </xdr:from>
    <xdr:to>
      <xdr:col>8</xdr:col>
      <xdr:colOff>250329</xdr:colOff>
      <xdr:row>232</xdr:row>
      <xdr:rowOff>236051</xdr:rowOff>
    </xdr:to>
    <xdr:pic>
      <xdr:nvPicPr>
        <xdr:cNvPr id="358" name="Graphic 37" descr="Tabla">
          <a:hlinkClick xmlns:r="http://schemas.openxmlformats.org/officeDocument/2006/relationships" r:id="rId246"/>
          <a:extLst>
            <a:ext uri="{FF2B5EF4-FFF2-40B4-BE49-F238E27FC236}">
              <a16:creationId xmlns="" xmlns:a16="http://schemas.microsoft.com/office/drawing/2014/main" id="{00000000-0008-0000-0300-00006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233</xdr:row>
      <xdr:rowOff>2051</xdr:rowOff>
    </xdr:from>
    <xdr:to>
      <xdr:col>8</xdr:col>
      <xdr:colOff>250329</xdr:colOff>
      <xdr:row>233</xdr:row>
      <xdr:rowOff>236051</xdr:rowOff>
    </xdr:to>
    <xdr:pic>
      <xdr:nvPicPr>
        <xdr:cNvPr id="361" name="Graphic 37" descr="Tabla">
          <a:hlinkClick xmlns:r="http://schemas.openxmlformats.org/officeDocument/2006/relationships" r:id="rId247"/>
          <a:extLst>
            <a:ext uri="{FF2B5EF4-FFF2-40B4-BE49-F238E27FC236}">
              <a16:creationId xmlns="" xmlns:a16="http://schemas.microsoft.com/office/drawing/2014/main" id="{00000000-0008-0000-0300-00006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234</xdr:row>
      <xdr:rowOff>2051</xdr:rowOff>
    </xdr:from>
    <xdr:to>
      <xdr:col>8</xdr:col>
      <xdr:colOff>250329</xdr:colOff>
      <xdr:row>234</xdr:row>
      <xdr:rowOff>236051</xdr:rowOff>
    </xdr:to>
    <xdr:pic>
      <xdr:nvPicPr>
        <xdr:cNvPr id="362" name="Graphic 37" descr="Tabla">
          <a:hlinkClick xmlns:r="http://schemas.openxmlformats.org/officeDocument/2006/relationships" r:id="rId248"/>
          <a:extLst>
            <a:ext uri="{FF2B5EF4-FFF2-40B4-BE49-F238E27FC236}">
              <a16:creationId xmlns="" xmlns:a16="http://schemas.microsoft.com/office/drawing/2014/main" id="{00000000-0008-0000-0300-00006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235</xdr:row>
      <xdr:rowOff>2051</xdr:rowOff>
    </xdr:from>
    <xdr:to>
      <xdr:col>8</xdr:col>
      <xdr:colOff>250329</xdr:colOff>
      <xdr:row>235</xdr:row>
      <xdr:rowOff>236051</xdr:rowOff>
    </xdr:to>
    <xdr:pic>
      <xdr:nvPicPr>
        <xdr:cNvPr id="363" name="Graphic 37" descr="Tabla">
          <a:hlinkClick xmlns:r="http://schemas.openxmlformats.org/officeDocument/2006/relationships" r:id="rId249"/>
          <a:extLst>
            <a:ext uri="{FF2B5EF4-FFF2-40B4-BE49-F238E27FC236}">
              <a16:creationId xmlns="" xmlns:a16="http://schemas.microsoft.com/office/drawing/2014/main" id="{00000000-0008-0000-0300-00006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026604" y="51179876"/>
          <a:ext cx="234000" cy="234000"/>
        </a:xfrm>
        <a:prstGeom prst="rect">
          <a:avLst/>
        </a:prstGeom>
      </xdr:spPr>
    </xdr:pic>
    <xdr:clientData/>
  </xdr:twoCellAnchor>
  <xdr:twoCellAnchor>
    <xdr:from>
      <xdr:col>10</xdr:col>
      <xdr:colOff>16329</xdr:colOff>
      <xdr:row>230</xdr:row>
      <xdr:rowOff>2051</xdr:rowOff>
    </xdr:from>
    <xdr:to>
      <xdr:col>10</xdr:col>
      <xdr:colOff>250329</xdr:colOff>
      <xdr:row>230</xdr:row>
      <xdr:rowOff>236051</xdr:rowOff>
    </xdr:to>
    <xdr:pic>
      <xdr:nvPicPr>
        <xdr:cNvPr id="286" name="Graphic 37" descr="Gráfico de barras">
          <a:hlinkClick xmlns:r="http://schemas.openxmlformats.org/officeDocument/2006/relationships" r:id="rId250"/>
          <a:extLst>
            <a:ext uri="{FF2B5EF4-FFF2-40B4-BE49-F238E27FC236}">
              <a16:creationId xmlns="" xmlns:a16="http://schemas.microsoft.com/office/drawing/2014/main" id="{00000000-0008-0000-0300-00001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6598104" y="38873576"/>
          <a:ext cx="234000" cy="234000"/>
        </a:xfrm>
        <a:prstGeom prst="rect">
          <a:avLst/>
        </a:prstGeom>
      </xdr:spPr>
    </xdr:pic>
    <xdr:clientData/>
  </xdr:twoCellAnchor>
  <xdr:twoCellAnchor>
    <xdr:from>
      <xdr:col>1</xdr:col>
      <xdr:colOff>161925</xdr:colOff>
      <xdr:row>1</xdr:row>
      <xdr:rowOff>76200</xdr:rowOff>
    </xdr:from>
    <xdr:to>
      <xdr:col>12</xdr:col>
      <xdr:colOff>95249</xdr:colOff>
      <xdr:row>6</xdr:row>
      <xdr:rowOff>96611</xdr:rowOff>
    </xdr:to>
    <xdr:grpSp>
      <xdr:nvGrpSpPr>
        <xdr:cNvPr id="2" name="Grupo 1">
          <a:hlinkClick xmlns:r="http://schemas.openxmlformats.org/officeDocument/2006/relationships" r:id="rId251"/>
          <a:extLst>
            <a:ext uri="{FF2B5EF4-FFF2-40B4-BE49-F238E27FC236}">
              <a16:creationId xmlns="" xmlns:a16="http://schemas.microsoft.com/office/drawing/2014/main" id="{DB9C441C-DF03-4A3B-A88A-562A16DEE93C}"/>
            </a:ext>
          </a:extLst>
        </xdr:cNvPr>
        <xdr:cNvGrpSpPr/>
      </xdr:nvGrpSpPr>
      <xdr:grpSpPr>
        <a:xfrm>
          <a:off x="428625" y="276225"/>
          <a:ext cx="7772399" cy="1039586"/>
          <a:chOff x="428625" y="276225"/>
          <a:chExt cx="7772399" cy="1039586"/>
        </a:xfrm>
      </xdr:grpSpPr>
      <xdr:pic>
        <xdr:nvPicPr>
          <xdr:cNvPr id="15" name="Imagen 14">
            <a:extLst>
              <a:ext uri="{FF2B5EF4-FFF2-40B4-BE49-F238E27FC236}">
                <a16:creationId xmlns="" xmlns:a16="http://schemas.microsoft.com/office/drawing/2014/main" id="{00000000-0008-0000-0300-00000F00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428625" y="276225"/>
            <a:ext cx="1819275" cy="1039586"/>
          </a:xfrm>
          <a:prstGeom prst="rect">
            <a:avLst/>
          </a:prstGeom>
        </xdr:spPr>
      </xdr:pic>
      <xdr:pic>
        <xdr:nvPicPr>
          <xdr:cNvPr id="17" name="Imagen 16">
            <a:extLst>
              <a:ext uri="{FF2B5EF4-FFF2-40B4-BE49-F238E27FC236}">
                <a16:creationId xmlns="" xmlns:a16="http://schemas.microsoft.com/office/drawing/2014/main" id="{00000000-0008-0000-0300-00001100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7229863" y="289143"/>
            <a:ext cx="971161" cy="907547"/>
          </a:xfrm>
          <a:prstGeom prst="rect">
            <a:avLst/>
          </a:prstGeom>
        </xdr:spPr>
      </xdr:pic>
    </xdr:grpSp>
    <xdr:clientData/>
  </xdr:twoCellAnchor>
  <xdr:twoCellAnchor>
    <xdr:from>
      <xdr:col>12</xdr:col>
      <xdr:colOff>10583</xdr:colOff>
      <xdr:row>5</xdr:row>
      <xdr:rowOff>116416</xdr:rowOff>
    </xdr:from>
    <xdr:to>
      <xdr:col>12</xdr:col>
      <xdr:colOff>232833</xdr:colOff>
      <xdr:row>7</xdr:row>
      <xdr:rowOff>137581</xdr:rowOff>
    </xdr:to>
    <xdr:sp macro="" textlink="">
      <xdr:nvSpPr>
        <xdr:cNvPr id="4" name="Flecha: a la derecha con bandas 3">
          <a:hlinkClick xmlns:r="http://schemas.openxmlformats.org/officeDocument/2006/relationships" r:id="rId251"/>
          <a:extLst>
            <a:ext uri="{FF2B5EF4-FFF2-40B4-BE49-F238E27FC236}">
              <a16:creationId xmlns="" xmlns:a16="http://schemas.microsoft.com/office/drawing/2014/main" id="{DD32E38F-3E6C-451D-8A93-DDB0D0985C2A}"/>
            </a:ext>
          </a:extLst>
        </xdr:cNvPr>
        <xdr:cNvSpPr/>
      </xdr:nvSpPr>
      <xdr:spPr>
        <a:xfrm rot="16200000" flipV="1">
          <a:off x="8006292" y="1180040"/>
          <a:ext cx="423332"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16329</xdr:colOff>
      <xdr:row>37</xdr:row>
      <xdr:rowOff>2051</xdr:rowOff>
    </xdr:from>
    <xdr:to>
      <xdr:col>8</xdr:col>
      <xdr:colOff>250329</xdr:colOff>
      <xdr:row>37</xdr:row>
      <xdr:rowOff>236051</xdr:rowOff>
    </xdr:to>
    <xdr:pic>
      <xdr:nvPicPr>
        <xdr:cNvPr id="274" name="Graphic 37" descr="Tabla">
          <a:hlinkClick xmlns:r="http://schemas.openxmlformats.org/officeDocument/2006/relationships" r:id="rId254"/>
          <a:extLst>
            <a:ext uri="{FF2B5EF4-FFF2-40B4-BE49-F238E27FC236}">
              <a16:creationId xmlns="" xmlns:a16="http://schemas.microsoft.com/office/drawing/2014/main" id="{8C280863-CD0C-45C5-BD89-7BD00314D23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79104" y="7869701"/>
          <a:ext cx="234000" cy="234000"/>
        </a:xfrm>
        <a:prstGeom prst="rect">
          <a:avLst/>
        </a:prstGeom>
      </xdr:spPr>
    </xdr:pic>
    <xdr:clientData/>
  </xdr:twoCellAnchor>
  <xdr:twoCellAnchor>
    <xdr:from>
      <xdr:col>9</xdr:col>
      <xdr:colOff>16329</xdr:colOff>
      <xdr:row>47</xdr:row>
      <xdr:rowOff>2051</xdr:rowOff>
    </xdr:from>
    <xdr:to>
      <xdr:col>9</xdr:col>
      <xdr:colOff>250329</xdr:colOff>
      <xdr:row>47</xdr:row>
      <xdr:rowOff>236051</xdr:rowOff>
    </xdr:to>
    <xdr:pic>
      <xdr:nvPicPr>
        <xdr:cNvPr id="279" name="Graphic 37" descr="Tabla">
          <a:hlinkClick xmlns:r="http://schemas.openxmlformats.org/officeDocument/2006/relationships" r:id="rId255"/>
          <a:extLst>
            <a:ext uri="{FF2B5EF4-FFF2-40B4-BE49-F238E27FC236}">
              <a16:creationId xmlns="" xmlns:a16="http://schemas.microsoft.com/office/drawing/2014/main" id="{6D0178B1-FEB7-482C-9712-4D6FBCFFB4AE}"/>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10330464"/>
          <a:ext cx="234000" cy="234000"/>
        </a:xfrm>
        <a:prstGeom prst="rect">
          <a:avLst/>
        </a:prstGeom>
      </xdr:spPr>
    </xdr:pic>
    <xdr:clientData/>
  </xdr:twoCellAnchor>
  <xdr:twoCellAnchor>
    <xdr:from>
      <xdr:col>10</xdr:col>
      <xdr:colOff>16329</xdr:colOff>
      <xdr:row>56</xdr:row>
      <xdr:rowOff>2051</xdr:rowOff>
    </xdr:from>
    <xdr:to>
      <xdr:col>10</xdr:col>
      <xdr:colOff>250329</xdr:colOff>
      <xdr:row>56</xdr:row>
      <xdr:rowOff>236051</xdr:rowOff>
    </xdr:to>
    <xdr:pic>
      <xdr:nvPicPr>
        <xdr:cNvPr id="290" name="Graphic 37" descr="Gráfico de barras">
          <a:hlinkClick xmlns:r="http://schemas.openxmlformats.org/officeDocument/2006/relationships" r:id="rId256"/>
          <a:extLst>
            <a:ext uri="{FF2B5EF4-FFF2-40B4-BE49-F238E27FC236}">
              <a16:creationId xmlns="" xmlns:a16="http://schemas.microsoft.com/office/drawing/2014/main" id="{3FA39E1D-A9AF-4AAD-839B-C916F894AD6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7545220" y="11771638"/>
          <a:ext cx="234000" cy="234000"/>
        </a:xfrm>
        <a:prstGeom prst="rect">
          <a:avLst/>
        </a:prstGeom>
      </xdr:spPr>
    </xdr:pic>
    <xdr:clientData/>
  </xdr:twoCellAnchor>
  <xdr:twoCellAnchor>
    <xdr:from>
      <xdr:col>8</xdr:col>
      <xdr:colOff>16329</xdr:colOff>
      <xdr:row>92</xdr:row>
      <xdr:rowOff>2051</xdr:rowOff>
    </xdr:from>
    <xdr:to>
      <xdr:col>8</xdr:col>
      <xdr:colOff>250329</xdr:colOff>
      <xdr:row>92</xdr:row>
      <xdr:rowOff>236051</xdr:rowOff>
    </xdr:to>
    <xdr:pic>
      <xdr:nvPicPr>
        <xdr:cNvPr id="316" name="Graphic 37" descr="Tabla">
          <a:hlinkClick xmlns:r="http://schemas.openxmlformats.org/officeDocument/2006/relationships" r:id="rId257"/>
          <a:extLst>
            <a:ext uri="{FF2B5EF4-FFF2-40B4-BE49-F238E27FC236}">
              <a16:creationId xmlns="" xmlns:a16="http://schemas.microsoft.com/office/drawing/2014/main" id="{F461DC73-B78D-4C92-9491-915D272CD79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20899073"/>
          <a:ext cx="234000" cy="234000"/>
        </a:xfrm>
        <a:prstGeom prst="rect">
          <a:avLst/>
        </a:prstGeom>
      </xdr:spPr>
    </xdr:pic>
    <xdr:clientData/>
  </xdr:twoCellAnchor>
  <xdr:twoCellAnchor>
    <xdr:from>
      <xdr:col>10</xdr:col>
      <xdr:colOff>16329</xdr:colOff>
      <xdr:row>92</xdr:row>
      <xdr:rowOff>2051</xdr:rowOff>
    </xdr:from>
    <xdr:to>
      <xdr:col>10</xdr:col>
      <xdr:colOff>250329</xdr:colOff>
      <xdr:row>92</xdr:row>
      <xdr:rowOff>236051</xdr:rowOff>
    </xdr:to>
    <xdr:pic>
      <xdr:nvPicPr>
        <xdr:cNvPr id="322" name="Graphic 37" descr="Gráfico de barras">
          <a:hlinkClick xmlns:r="http://schemas.openxmlformats.org/officeDocument/2006/relationships" r:id="rId258"/>
          <a:extLst>
            <a:ext uri="{FF2B5EF4-FFF2-40B4-BE49-F238E27FC236}">
              <a16:creationId xmlns="" xmlns:a16="http://schemas.microsoft.com/office/drawing/2014/main" id="{D463E6F8-8AB5-4444-9E8C-2E4F0E04D8E2}"/>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 xmlns:asvg="http://schemas.microsoft.com/office/drawing/2016/SVG/main" r:embed="rId27"/>
            </a:ext>
          </a:extLst>
        </a:blip>
        <a:stretch>
          <a:fillRect/>
        </a:stretch>
      </xdr:blipFill>
      <xdr:spPr>
        <a:xfrm>
          <a:off x="7545220" y="21578247"/>
          <a:ext cx="234000" cy="234000"/>
        </a:xfrm>
        <a:prstGeom prst="rect">
          <a:avLst/>
        </a:prstGeom>
      </xdr:spPr>
    </xdr:pic>
    <xdr:clientData/>
  </xdr:twoCellAnchor>
  <xdr:twoCellAnchor>
    <xdr:from>
      <xdr:col>8</xdr:col>
      <xdr:colOff>16329</xdr:colOff>
      <xdr:row>49</xdr:row>
      <xdr:rowOff>2051</xdr:rowOff>
    </xdr:from>
    <xdr:to>
      <xdr:col>8</xdr:col>
      <xdr:colOff>250329</xdr:colOff>
      <xdr:row>49</xdr:row>
      <xdr:rowOff>236051</xdr:rowOff>
    </xdr:to>
    <xdr:pic>
      <xdr:nvPicPr>
        <xdr:cNvPr id="323" name="Graphic 37" descr="Tabla">
          <a:hlinkClick xmlns:r="http://schemas.openxmlformats.org/officeDocument/2006/relationships" r:id="rId259"/>
          <a:extLst>
            <a:ext uri="{FF2B5EF4-FFF2-40B4-BE49-F238E27FC236}">
              <a16:creationId xmlns="" xmlns:a16="http://schemas.microsoft.com/office/drawing/2014/main" id="{605D6BE0-9191-43DD-8372-7F1B34A8772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10570660"/>
          <a:ext cx="234000" cy="234000"/>
        </a:xfrm>
        <a:prstGeom prst="rect">
          <a:avLst/>
        </a:prstGeom>
      </xdr:spPr>
    </xdr:pic>
    <xdr:clientData/>
  </xdr:twoCellAnchor>
  <xdr:twoCellAnchor>
    <xdr:from>
      <xdr:col>8</xdr:col>
      <xdr:colOff>16329</xdr:colOff>
      <xdr:row>50</xdr:row>
      <xdr:rowOff>2051</xdr:rowOff>
    </xdr:from>
    <xdr:to>
      <xdr:col>8</xdr:col>
      <xdr:colOff>250329</xdr:colOff>
      <xdr:row>50</xdr:row>
      <xdr:rowOff>236051</xdr:rowOff>
    </xdr:to>
    <xdr:pic>
      <xdr:nvPicPr>
        <xdr:cNvPr id="324" name="Graphic 37" descr="Tabla">
          <a:hlinkClick xmlns:r="http://schemas.openxmlformats.org/officeDocument/2006/relationships" r:id="rId260"/>
          <a:extLst>
            <a:ext uri="{FF2B5EF4-FFF2-40B4-BE49-F238E27FC236}">
              <a16:creationId xmlns="" xmlns:a16="http://schemas.microsoft.com/office/drawing/2014/main" id="{E1E782B5-DA8B-47B7-A777-BB4A27D95F3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10810855"/>
          <a:ext cx="234000" cy="234000"/>
        </a:xfrm>
        <a:prstGeom prst="rect">
          <a:avLst/>
        </a:prstGeom>
      </xdr:spPr>
    </xdr:pic>
    <xdr:clientData/>
  </xdr:twoCellAnchor>
  <xdr:twoCellAnchor>
    <xdr:from>
      <xdr:col>8</xdr:col>
      <xdr:colOff>16329</xdr:colOff>
      <xdr:row>101</xdr:row>
      <xdr:rowOff>2051</xdr:rowOff>
    </xdr:from>
    <xdr:to>
      <xdr:col>8</xdr:col>
      <xdr:colOff>250329</xdr:colOff>
      <xdr:row>101</xdr:row>
      <xdr:rowOff>236051</xdr:rowOff>
    </xdr:to>
    <xdr:pic>
      <xdr:nvPicPr>
        <xdr:cNvPr id="325" name="Graphic 37" descr="Tabla">
          <a:hlinkClick xmlns:r="http://schemas.openxmlformats.org/officeDocument/2006/relationships" r:id="rId261"/>
          <a:extLst>
            <a:ext uri="{FF2B5EF4-FFF2-40B4-BE49-F238E27FC236}">
              <a16:creationId xmlns="" xmlns:a16="http://schemas.microsoft.com/office/drawing/2014/main" id="{F21ABE91-6D35-44F5-A3E2-3DD3D04CF52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22779225"/>
          <a:ext cx="234000" cy="234000"/>
        </a:xfrm>
        <a:prstGeom prst="rect">
          <a:avLst/>
        </a:prstGeom>
      </xdr:spPr>
    </xdr:pic>
    <xdr:clientData/>
  </xdr:twoCellAnchor>
  <xdr:twoCellAnchor>
    <xdr:from>
      <xdr:col>9</xdr:col>
      <xdr:colOff>16329</xdr:colOff>
      <xdr:row>101</xdr:row>
      <xdr:rowOff>2051</xdr:rowOff>
    </xdr:from>
    <xdr:to>
      <xdr:col>9</xdr:col>
      <xdr:colOff>250329</xdr:colOff>
      <xdr:row>101</xdr:row>
      <xdr:rowOff>236051</xdr:rowOff>
    </xdr:to>
    <xdr:pic>
      <xdr:nvPicPr>
        <xdr:cNvPr id="326" name="Graphic 37" descr="Tabla">
          <a:hlinkClick xmlns:r="http://schemas.openxmlformats.org/officeDocument/2006/relationships" r:id="rId262"/>
          <a:extLst>
            <a:ext uri="{FF2B5EF4-FFF2-40B4-BE49-F238E27FC236}">
              <a16:creationId xmlns="" xmlns:a16="http://schemas.microsoft.com/office/drawing/2014/main" id="{D9477272-3CE9-4CD1-8917-FB019692980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22779225"/>
          <a:ext cx="234000" cy="234000"/>
        </a:xfrm>
        <a:prstGeom prst="rect">
          <a:avLst/>
        </a:prstGeom>
      </xdr:spPr>
    </xdr:pic>
    <xdr:clientData/>
  </xdr:twoCellAnchor>
  <xdr:twoCellAnchor>
    <xdr:from>
      <xdr:col>8</xdr:col>
      <xdr:colOff>16329</xdr:colOff>
      <xdr:row>111</xdr:row>
      <xdr:rowOff>2051</xdr:rowOff>
    </xdr:from>
    <xdr:to>
      <xdr:col>8</xdr:col>
      <xdr:colOff>250329</xdr:colOff>
      <xdr:row>111</xdr:row>
      <xdr:rowOff>236051</xdr:rowOff>
    </xdr:to>
    <xdr:pic>
      <xdr:nvPicPr>
        <xdr:cNvPr id="327" name="Graphic 37" descr="Tabla">
          <a:hlinkClick xmlns:r="http://schemas.openxmlformats.org/officeDocument/2006/relationships" r:id="rId263"/>
          <a:extLst>
            <a:ext uri="{FF2B5EF4-FFF2-40B4-BE49-F238E27FC236}">
              <a16:creationId xmlns="" xmlns:a16="http://schemas.microsoft.com/office/drawing/2014/main" id="{A0C5EB40-1EDB-45DF-B1E2-118EE206693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25628442"/>
          <a:ext cx="234000" cy="234000"/>
        </a:xfrm>
        <a:prstGeom prst="rect">
          <a:avLst/>
        </a:prstGeom>
      </xdr:spPr>
    </xdr:pic>
    <xdr:clientData/>
  </xdr:twoCellAnchor>
  <xdr:twoCellAnchor>
    <xdr:from>
      <xdr:col>8</xdr:col>
      <xdr:colOff>16329</xdr:colOff>
      <xdr:row>112</xdr:row>
      <xdr:rowOff>233963</xdr:rowOff>
    </xdr:from>
    <xdr:to>
      <xdr:col>8</xdr:col>
      <xdr:colOff>250329</xdr:colOff>
      <xdr:row>113</xdr:row>
      <xdr:rowOff>227768</xdr:rowOff>
    </xdr:to>
    <xdr:pic>
      <xdr:nvPicPr>
        <xdr:cNvPr id="328" name="Graphic 37" descr="Tabla">
          <a:hlinkClick xmlns:r="http://schemas.openxmlformats.org/officeDocument/2006/relationships" r:id="rId264"/>
          <a:extLst>
            <a:ext uri="{FF2B5EF4-FFF2-40B4-BE49-F238E27FC236}">
              <a16:creationId xmlns="" xmlns:a16="http://schemas.microsoft.com/office/drawing/2014/main" id="{4119BE2B-01BF-4404-9417-DED14A017D7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25620159"/>
          <a:ext cx="234000" cy="234000"/>
        </a:xfrm>
        <a:prstGeom prst="rect">
          <a:avLst/>
        </a:prstGeom>
      </xdr:spPr>
    </xdr:pic>
    <xdr:clientData/>
  </xdr:twoCellAnchor>
  <xdr:twoCellAnchor>
    <xdr:from>
      <xdr:col>8</xdr:col>
      <xdr:colOff>16329</xdr:colOff>
      <xdr:row>140</xdr:row>
      <xdr:rowOff>2051</xdr:rowOff>
    </xdr:from>
    <xdr:to>
      <xdr:col>8</xdr:col>
      <xdr:colOff>250329</xdr:colOff>
      <xdr:row>140</xdr:row>
      <xdr:rowOff>236051</xdr:rowOff>
    </xdr:to>
    <xdr:pic>
      <xdr:nvPicPr>
        <xdr:cNvPr id="329" name="Graphic 37" descr="Tabla">
          <a:hlinkClick xmlns:r="http://schemas.openxmlformats.org/officeDocument/2006/relationships" r:id="rId265"/>
          <a:extLst>
            <a:ext uri="{FF2B5EF4-FFF2-40B4-BE49-F238E27FC236}">
              <a16:creationId xmlns="" xmlns:a16="http://schemas.microsoft.com/office/drawing/2014/main" id="{897515BA-8BE2-4EF7-9E48-C6235E68EEAF}"/>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3057942"/>
          <a:ext cx="234000" cy="234000"/>
        </a:xfrm>
        <a:prstGeom prst="rect">
          <a:avLst/>
        </a:prstGeom>
      </xdr:spPr>
    </xdr:pic>
    <xdr:clientData/>
  </xdr:twoCellAnchor>
  <xdr:twoCellAnchor>
    <xdr:from>
      <xdr:col>8</xdr:col>
      <xdr:colOff>16329</xdr:colOff>
      <xdr:row>160</xdr:row>
      <xdr:rowOff>2051</xdr:rowOff>
    </xdr:from>
    <xdr:to>
      <xdr:col>8</xdr:col>
      <xdr:colOff>250329</xdr:colOff>
      <xdr:row>160</xdr:row>
      <xdr:rowOff>236051</xdr:rowOff>
    </xdr:to>
    <xdr:pic>
      <xdr:nvPicPr>
        <xdr:cNvPr id="266" name="Graphic 37" descr="Tabla">
          <a:hlinkClick xmlns:r="http://schemas.openxmlformats.org/officeDocument/2006/relationships" r:id="rId266"/>
          <a:extLst>
            <a:ext uri="{FF2B5EF4-FFF2-40B4-BE49-F238E27FC236}">
              <a16:creationId xmlns="" xmlns:a16="http://schemas.microsoft.com/office/drawing/2014/main" id="{9790053F-B360-4152-87B1-1E3D10833FB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6163921"/>
          <a:ext cx="234000" cy="234000"/>
        </a:xfrm>
        <a:prstGeom prst="rect">
          <a:avLst/>
        </a:prstGeom>
      </xdr:spPr>
    </xdr:pic>
    <xdr:clientData/>
  </xdr:twoCellAnchor>
  <xdr:twoCellAnchor>
    <xdr:from>
      <xdr:col>8</xdr:col>
      <xdr:colOff>16329</xdr:colOff>
      <xdr:row>179</xdr:row>
      <xdr:rowOff>2051</xdr:rowOff>
    </xdr:from>
    <xdr:to>
      <xdr:col>8</xdr:col>
      <xdr:colOff>250329</xdr:colOff>
      <xdr:row>179</xdr:row>
      <xdr:rowOff>236051</xdr:rowOff>
    </xdr:to>
    <xdr:pic>
      <xdr:nvPicPr>
        <xdr:cNvPr id="267" name="Graphic 37" descr="Tabla">
          <a:hlinkClick xmlns:r="http://schemas.openxmlformats.org/officeDocument/2006/relationships" r:id="rId267"/>
          <a:extLst>
            <a:ext uri="{FF2B5EF4-FFF2-40B4-BE49-F238E27FC236}">
              <a16:creationId xmlns="" xmlns:a16="http://schemas.microsoft.com/office/drawing/2014/main" id="{9D0481D5-CFA8-49D1-A415-F7BE2D97EED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41199747"/>
          <a:ext cx="234000" cy="234000"/>
        </a:xfrm>
        <a:prstGeom prst="rect">
          <a:avLst/>
        </a:prstGeom>
      </xdr:spPr>
    </xdr:pic>
    <xdr:clientData/>
  </xdr:twoCellAnchor>
  <xdr:twoCellAnchor>
    <xdr:from>
      <xdr:col>9</xdr:col>
      <xdr:colOff>16329</xdr:colOff>
      <xdr:row>105</xdr:row>
      <xdr:rowOff>2051</xdr:rowOff>
    </xdr:from>
    <xdr:to>
      <xdr:col>9</xdr:col>
      <xdr:colOff>250329</xdr:colOff>
      <xdr:row>105</xdr:row>
      <xdr:rowOff>236051</xdr:rowOff>
    </xdr:to>
    <xdr:pic>
      <xdr:nvPicPr>
        <xdr:cNvPr id="272" name="Graphic 37" descr="Tabla">
          <a:hlinkClick xmlns:r="http://schemas.openxmlformats.org/officeDocument/2006/relationships" r:id="rId138"/>
          <a:extLst>
            <a:ext uri="{FF2B5EF4-FFF2-40B4-BE49-F238E27FC236}">
              <a16:creationId xmlns="" xmlns:a16="http://schemas.microsoft.com/office/drawing/2014/main" id="{5206482D-2DEA-4EDD-AD87-FE5254776529}"/>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23980203"/>
          <a:ext cx="234000" cy="234000"/>
        </a:xfrm>
        <a:prstGeom prst="rect">
          <a:avLst/>
        </a:prstGeom>
      </xdr:spPr>
    </xdr:pic>
    <xdr:clientData/>
  </xdr:twoCellAnchor>
  <xdr:twoCellAnchor>
    <xdr:from>
      <xdr:col>8</xdr:col>
      <xdr:colOff>16329</xdr:colOff>
      <xdr:row>142</xdr:row>
      <xdr:rowOff>2051</xdr:rowOff>
    </xdr:from>
    <xdr:to>
      <xdr:col>8</xdr:col>
      <xdr:colOff>250329</xdr:colOff>
      <xdr:row>142</xdr:row>
      <xdr:rowOff>236051</xdr:rowOff>
    </xdr:to>
    <xdr:pic>
      <xdr:nvPicPr>
        <xdr:cNvPr id="280" name="Graphic 37" descr="Tabla">
          <a:hlinkClick xmlns:r="http://schemas.openxmlformats.org/officeDocument/2006/relationships" r:id="rId268"/>
          <a:extLst>
            <a:ext uri="{FF2B5EF4-FFF2-40B4-BE49-F238E27FC236}">
              <a16:creationId xmlns="" xmlns:a16="http://schemas.microsoft.com/office/drawing/2014/main" id="{8E975AEE-6AF8-4070-9127-C468965CC0F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1856964"/>
          <a:ext cx="234000" cy="234000"/>
        </a:xfrm>
        <a:prstGeom prst="rect">
          <a:avLst/>
        </a:prstGeom>
      </xdr:spPr>
    </xdr:pic>
    <xdr:clientData/>
  </xdr:twoCellAnchor>
  <xdr:twoCellAnchor>
    <xdr:from>
      <xdr:col>8</xdr:col>
      <xdr:colOff>16329</xdr:colOff>
      <xdr:row>146</xdr:row>
      <xdr:rowOff>2051</xdr:rowOff>
    </xdr:from>
    <xdr:to>
      <xdr:col>8</xdr:col>
      <xdr:colOff>250329</xdr:colOff>
      <xdr:row>146</xdr:row>
      <xdr:rowOff>236051</xdr:rowOff>
    </xdr:to>
    <xdr:pic>
      <xdr:nvPicPr>
        <xdr:cNvPr id="282" name="Graphic 37" descr="Tabla">
          <a:hlinkClick xmlns:r="http://schemas.openxmlformats.org/officeDocument/2006/relationships" r:id="rId269"/>
          <a:extLst>
            <a:ext uri="{FF2B5EF4-FFF2-40B4-BE49-F238E27FC236}">
              <a16:creationId xmlns="" xmlns:a16="http://schemas.microsoft.com/office/drawing/2014/main" id="{729A749E-26AD-4DEF-97C9-3263F8B6F5D9}"/>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86897" y="32534256"/>
          <a:ext cx="234000" cy="234000"/>
        </a:xfrm>
        <a:prstGeom prst="rect">
          <a:avLst/>
        </a:prstGeom>
      </xdr:spPr>
    </xdr:pic>
    <xdr:clientData/>
  </xdr:twoCellAnchor>
  <xdr:twoCellAnchor>
    <xdr:from>
      <xdr:col>8</xdr:col>
      <xdr:colOff>16329</xdr:colOff>
      <xdr:row>149</xdr:row>
      <xdr:rowOff>2051</xdr:rowOff>
    </xdr:from>
    <xdr:to>
      <xdr:col>8</xdr:col>
      <xdr:colOff>250329</xdr:colOff>
      <xdr:row>149</xdr:row>
      <xdr:rowOff>236051</xdr:rowOff>
    </xdr:to>
    <xdr:pic>
      <xdr:nvPicPr>
        <xdr:cNvPr id="269" name="Graphic 37" descr="Tabla">
          <a:hlinkClick xmlns:r="http://schemas.openxmlformats.org/officeDocument/2006/relationships" r:id="rId270"/>
          <a:extLst>
            <a:ext uri="{FF2B5EF4-FFF2-40B4-BE49-F238E27FC236}">
              <a16:creationId xmlns="" xmlns:a16="http://schemas.microsoft.com/office/drawing/2014/main" id="{92CEFEC8-E984-4336-B71F-2ACC02DFAFC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3538334"/>
          <a:ext cx="234000" cy="234000"/>
        </a:xfrm>
        <a:prstGeom prst="rect">
          <a:avLst/>
        </a:prstGeom>
      </xdr:spPr>
    </xdr:pic>
    <xdr:clientData/>
  </xdr:twoCellAnchor>
  <xdr:twoCellAnchor>
    <xdr:from>
      <xdr:col>8</xdr:col>
      <xdr:colOff>16329</xdr:colOff>
      <xdr:row>170</xdr:row>
      <xdr:rowOff>2051</xdr:rowOff>
    </xdr:from>
    <xdr:to>
      <xdr:col>8</xdr:col>
      <xdr:colOff>250329</xdr:colOff>
      <xdr:row>170</xdr:row>
      <xdr:rowOff>236051</xdr:rowOff>
    </xdr:to>
    <xdr:pic>
      <xdr:nvPicPr>
        <xdr:cNvPr id="281" name="Graphic 37" descr="Tabla">
          <a:hlinkClick xmlns:r="http://schemas.openxmlformats.org/officeDocument/2006/relationships" r:id="rId271"/>
          <a:extLst>
            <a:ext uri="{FF2B5EF4-FFF2-40B4-BE49-F238E27FC236}">
              <a16:creationId xmlns="" xmlns:a16="http://schemas.microsoft.com/office/drawing/2014/main" id="{BD60314D-4B2A-4672-81A9-82B7B80511C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171</xdr:row>
      <xdr:rowOff>2051</xdr:rowOff>
    </xdr:from>
    <xdr:to>
      <xdr:col>8</xdr:col>
      <xdr:colOff>250329</xdr:colOff>
      <xdr:row>171</xdr:row>
      <xdr:rowOff>236051</xdr:rowOff>
    </xdr:to>
    <xdr:pic>
      <xdr:nvPicPr>
        <xdr:cNvPr id="285" name="Graphic 37" descr="Tabla">
          <a:hlinkClick xmlns:r="http://schemas.openxmlformats.org/officeDocument/2006/relationships" r:id="rId272"/>
          <a:extLst>
            <a:ext uri="{FF2B5EF4-FFF2-40B4-BE49-F238E27FC236}">
              <a16:creationId xmlns="" xmlns:a16="http://schemas.microsoft.com/office/drawing/2014/main" id="{51C6FB07-6735-42C5-887B-07CAA969592E}"/>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172</xdr:row>
      <xdr:rowOff>2051</xdr:rowOff>
    </xdr:from>
    <xdr:to>
      <xdr:col>8</xdr:col>
      <xdr:colOff>250329</xdr:colOff>
      <xdr:row>172</xdr:row>
      <xdr:rowOff>236051</xdr:rowOff>
    </xdr:to>
    <xdr:pic>
      <xdr:nvPicPr>
        <xdr:cNvPr id="359" name="Graphic 37" descr="Tabla">
          <a:hlinkClick xmlns:r="http://schemas.openxmlformats.org/officeDocument/2006/relationships" r:id="rId273"/>
          <a:extLst>
            <a:ext uri="{FF2B5EF4-FFF2-40B4-BE49-F238E27FC236}">
              <a16:creationId xmlns="" xmlns:a16="http://schemas.microsoft.com/office/drawing/2014/main" id="{CE43F5ED-FFDC-4959-849B-3422E1EAD55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173</xdr:row>
      <xdr:rowOff>2051</xdr:rowOff>
    </xdr:from>
    <xdr:to>
      <xdr:col>8</xdr:col>
      <xdr:colOff>250329</xdr:colOff>
      <xdr:row>173</xdr:row>
      <xdr:rowOff>236051</xdr:rowOff>
    </xdr:to>
    <xdr:pic>
      <xdr:nvPicPr>
        <xdr:cNvPr id="360" name="Graphic 37" descr="Tabla">
          <a:hlinkClick xmlns:r="http://schemas.openxmlformats.org/officeDocument/2006/relationships" r:id="rId274"/>
          <a:extLst>
            <a:ext uri="{FF2B5EF4-FFF2-40B4-BE49-F238E27FC236}">
              <a16:creationId xmlns="" xmlns:a16="http://schemas.microsoft.com/office/drawing/2014/main" id="{15D2318E-E588-4D59-8CD3-C34982857E6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216</xdr:row>
      <xdr:rowOff>2051</xdr:rowOff>
    </xdr:from>
    <xdr:to>
      <xdr:col>8</xdr:col>
      <xdr:colOff>250329</xdr:colOff>
      <xdr:row>216</xdr:row>
      <xdr:rowOff>236051</xdr:rowOff>
    </xdr:to>
    <xdr:pic>
      <xdr:nvPicPr>
        <xdr:cNvPr id="365" name="Graphic 37" descr="Tabla">
          <a:hlinkClick xmlns:r="http://schemas.openxmlformats.org/officeDocument/2006/relationships" r:id="rId275"/>
          <a:extLst>
            <a:ext uri="{FF2B5EF4-FFF2-40B4-BE49-F238E27FC236}">
              <a16:creationId xmlns="" xmlns:a16="http://schemas.microsoft.com/office/drawing/2014/main" id="{88B293DD-AE92-4037-9BE1-D29C0232725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49109638"/>
          <a:ext cx="234000" cy="234000"/>
        </a:xfrm>
        <a:prstGeom prst="rect">
          <a:avLst/>
        </a:prstGeom>
      </xdr:spPr>
    </xdr:pic>
    <xdr:clientData/>
  </xdr:twoCellAnchor>
  <xdr:twoCellAnchor>
    <xdr:from>
      <xdr:col>8</xdr:col>
      <xdr:colOff>16329</xdr:colOff>
      <xdr:row>217</xdr:row>
      <xdr:rowOff>2051</xdr:rowOff>
    </xdr:from>
    <xdr:to>
      <xdr:col>8</xdr:col>
      <xdr:colOff>250329</xdr:colOff>
      <xdr:row>217</xdr:row>
      <xdr:rowOff>236051</xdr:rowOff>
    </xdr:to>
    <xdr:pic>
      <xdr:nvPicPr>
        <xdr:cNvPr id="366" name="Graphic 37" descr="Tabla">
          <a:hlinkClick xmlns:r="http://schemas.openxmlformats.org/officeDocument/2006/relationships" r:id="rId276"/>
          <a:extLst>
            <a:ext uri="{FF2B5EF4-FFF2-40B4-BE49-F238E27FC236}">
              <a16:creationId xmlns="" xmlns:a16="http://schemas.microsoft.com/office/drawing/2014/main" id="{C07A8E76-B52E-4E1C-9A92-C1DA2749F46D}"/>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 xmlns:asvg="http://schemas.microsoft.com/office/drawing/2016/SVG/main" r:embed="rId43"/>
            </a:ext>
          </a:extLst>
        </a:blip>
        <a:stretch>
          <a:fillRect/>
        </a:stretch>
      </xdr:blipFill>
      <xdr:spPr>
        <a:xfrm>
          <a:off x="6965438" y="49109638"/>
          <a:ext cx="234000" cy="234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9" name="8 Grupo">
          <a:hlinkClick xmlns:r="http://schemas.openxmlformats.org/officeDocument/2006/relationships" r:id="rId2"/>
          <a:extLst>
            <a:ext uri="{FF2B5EF4-FFF2-40B4-BE49-F238E27FC236}">
              <a16:creationId xmlns="" xmlns:a16="http://schemas.microsoft.com/office/drawing/2014/main" id="{00000000-0008-0000-2B00-000009000000}"/>
            </a:ext>
          </a:extLst>
        </xdr:cNvPr>
        <xdr:cNvGrpSpPr/>
      </xdr:nvGrpSpPr>
      <xdr:grpSpPr>
        <a:xfrm>
          <a:off x="238125" y="0"/>
          <a:ext cx="8791575" cy="625261"/>
          <a:chOff x="238125" y="0"/>
          <a:chExt cx="8791575" cy="625261"/>
        </a:xfrm>
      </xdr:grpSpPr>
      <xdr:pic>
        <xdr:nvPicPr>
          <xdr:cNvPr id="10" name="Imagen 8">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9">
            <a:extLst>
              <a:ext uri="{FF2B5EF4-FFF2-40B4-BE49-F238E27FC236}">
                <a16:creationId xmlns="" xmlns:a16="http://schemas.microsoft.com/office/drawing/2014/main" id="{00000000-0008-0000-2B00-00000B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790576</xdr:colOff>
      <xdr:row>3</xdr:row>
      <xdr:rowOff>42555</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2C00-00000A000000}"/>
            </a:ext>
          </a:extLst>
        </xdr:cNvPr>
        <xdr:cNvGrpSpPr/>
      </xdr:nvGrpSpPr>
      <xdr:grpSpPr>
        <a:xfrm>
          <a:off x="244929" y="0"/>
          <a:ext cx="11132004" cy="627662"/>
          <a:chOff x="235324" y="0"/>
          <a:chExt cx="11133605" cy="625261"/>
        </a:xfrm>
      </xdr:grpSpPr>
      <xdr:pic>
        <xdr:nvPicPr>
          <xdr:cNvPr id="8" name="Imagen 8">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9">
            <a:extLst>
              <a:ext uri="{FF2B5EF4-FFF2-40B4-BE49-F238E27FC236}">
                <a16:creationId xmlns="" xmlns:a16="http://schemas.microsoft.com/office/drawing/2014/main" id="{00000000-0008-0000-2C00-000009000000}"/>
              </a:ext>
            </a:extLst>
          </xdr:cNvPr>
          <xdr:cNvSpPr/>
        </xdr:nvSpPr>
        <xdr:spPr>
          <a:xfrm flipH="1">
            <a:off x="10854579" y="149039"/>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2D00-000008000000}"/>
            </a:ext>
          </a:extLst>
        </xdr:cNvPr>
        <xdr:cNvGrpSpPr/>
      </xdr:nvGrpSpPr>
      <xdr:grpSpPr>
        <a:xfrm>
          <a:off x="238125" y="0"/>
          <a:ext cx="8791575" cy="625261"/>
          <a:chOff x="238125" y="0"/>
          <a:chExt cx="8791575" cy="625261"/>
        </a:xfrm>
      </xdr:grpSpPr>
      <xdr:pic>
        <xdr:nvPicPr>
          <xdr:cNvPr id="9" name="Imagen 8">
            <a:extLst>
              <a:ext uri="{FF2B5EF4-FFF2-40B4-BE49-F238E27FC236}">
                <a16:creationId xmlns="" xmlns:a16="http://schemas.microsoft.com/office/drawing/2014/main" id="{00000000-0008-0000-2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2D00-00000A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2E00-00000B000000}"/>
            </a:ext>
          </a:extLst>
        </xdr:cNvPr>
        <xdr:cNvGrpSpPr/>
      </xdr:nvGrpSpPr>
      <xdr:grpSpPr>
        <a:xfrm>
          <a:off x="238125" y="0"/>
          <a:ext cx="8791575" cy="625261"/>
          <a:chOff x="238125" y="0"/>
          <a:chExt cx="8791575" cy="625261"/>
        </a:xfrm>
      </xdr:grpSpPr>
      <xdr:pic>
        <xdr:nvPicPr>
          <xdr:cNvPr id="12" name="Imagen 8">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2E00-00000D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4" name="3 Grupo">
          <a:hlinkClick xmlns:r="http://schemas.openxmlformats.org/officeDocument/2006/relationships" r:id="rId1"/>
          <a:extLst>
            <a:ext uri="{FF2B5EF4-FFF2-40B4-BE49-F238E27FC236}">
              <a16:creationId xmlns="" xmlns:a16="http://schemas.microsoft.com/office/drawing/2014/main" id="{00000000-0008-0000-2F00-000004000000}"/>
            </a:ext>
          </a:extLst>
        </xdr:cNvPr>
        <xdr:cNvGrpSpPr/>
      </xdr:nvGrpSpPr>
      <xdr:grpSpPr>
        <a:xfrm>
          <a:off x="238125" y="0"/>
          <a:ext cx="9567023" cy="621899"/>
          <a:chOff x="235324" y="0"/>
          <a:chExt cx="9564781" cy="625261"/>
        </a:xfrm>
      </xdr:grpSpPr>
      <xdr:pic>
        <xdr:nvPicPr>
          <xdr:cNvPr id="10" name="Imagen 8">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1" name="Flecha: a la derecha con bandas 9">
            <a:extLst>
              <a:ext uri="{FF2B5EF4-FFF2-40B4-BE49-F238E27FC236}">
                <a16:creationId xmlns="" xmlns:a16="http://schemas.microsoft.com/office/drawing/2014/main" id="{00000000-0008-0000-2F00-00000B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3000-00000A000000}"/>
            </a:ext>
          </a:extLst>
        </xdr:cNvPr>
        <xdr:cNvGrpSpPr/>
      </xdr:nvGrpSpPr>
      <xdr:grpSpPr>
        <a:xfrm>
          <a:off x="238125" y="0"/>
          <a:ext cx="9567023" cy="621899"/>
          <a:chOff x="235324" y="0"/>
          <a:chExt cx="9564781" cy="625261"/>
        </a:xfrm>
      </xdr:grpSpPr>
      <xdr:pic>
        <xdr:nvPicPr>
          <xdr:cNvPr id="11" name="Imagen 8">
            <a:extLst>
              <a:ext uri="{FF2B5EF4-FFF2-40B4-BE49-F238E27FC236}">
                <a16:creationId xmlns="" xmlns:a16="http://schemas.microsoft.com/office/drawing/2014/main" id="{00000000-0008-0000-3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2" name="Flecha: a la derecha con bandas 9">
            <a:extLst>
              <a:ext uri="{FF2B5EF4-FFF2-40B4-BE49-F238E27FC236}">
                <a16:creationId xmlns="" xmlns:a16="http://schemas.microsoft.com/office/drawing/2014/main" id="{00000000-0008-0000-3000-00000C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3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897031</xdr:colOff>
      <xdr:row>3</xdr:row>
      <xdr:rowOff>34711</xdr:rowOff>
    </xdr:to>
    <xdr:grpSp>
      <xdr:nvGrpSpPr>
        <xdr:cNvPr id="2" name="Grupo 1">
          <a:hlinkClick xmlns:r="http://schemas.openxmlformats.org/officeDocument/2006/relationships" r:id="rId2"/>
          <a:extLst>
            <a:ext uri="{FF2B5EF4-FFF2-40B4-BE49-F238E27FC236}">
              <a16:creationId xmlns="" xmlns:a16="http://schemas.microsoft.com/office/drawing/2014/main" id="{6CFD6E84-4DDC-4479-BE2A-2A85A8AB15F2}"/>
            </a:ext>
          </a:extLst>
        </xdr:cNvPr>
        <xdr:cNvGrpSpPr/>
      </xdr:nvGrpSpPr>
      <xdr:grpSpPr>
        <a:xfrm>
          <a:off x="238125" y="0"/>
          <a:ext cx="8898031" cy="625261"/>
          <a:chOff x="238125" y="0"/>
          <a:chExt cx="8898031" cy="625261"/>
        </a:xfrm>
      </xdr:grpSpPr>
      <xdr:pic>
        <xdr:nvPicPr>
          <xdr:cNvPr id="9" name="Imagen 8">
            <a:extLst>
              <a:ext uri="{FF2B5EF4-FFF2-40B4-BE49-F238E27FC236}">
                <a16:creationId xmlns="" xmlns:a16="http://schemas.microsoft.com/office/drawing/2014/main" id="{00000000-0008-0000-3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3100-00000A000000}"/>
              </a:ext>
            </a:extLst>
          </xdr:cNvPr>
          <xdr:cNvSpPr/>
        </xdr:nvSpPr>
        <xdr:spPr>
          <a:xfrm flipH="1">
            <a:off x="8621806" y="14119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1327898</xdr:colOff>
      <xdr:row>3</xdr:row>
      <xdr:rowOff>31349</xdr:rowOff>
    </xdr:to>
    <xdr:grpSp>
      <xdr:nvGrpSpPr>
        <xdr:cNvPr id="19" name="18 Grupo">
          <a:hlinkClick xmlns:r="http://schemas.openxmlformats.org/officeDocument/2006/relationships" r:id="rId1"/>
          <a:extLst>
            <a:ext uri="{FF2B5EF4-FFF2-40B4-BE49-F238E27FC236}">
              <a16:creationId xmlns="" xmlns:a16="http://schemas.microsoft.com/office/drawing/2014/main" id="{00000000-0008-0000-3200-000013000000}"/>
            </a:ext>
          </a:extLst>
        </xdr:cNvPr>
        <xdr:cNvGrpSpPr/>
      </xdr:nvGrpSpPr>
      <xdr:grpSpPr>
        <a:xfrm>
          <a:off x="238125" y="0"/>
          <a:ext cx="8395448" cy="621899"/>
          <a:chOff x="238125" y="0"/>
          <a:chExt cx="8395448" cy="621899"/>
        </a:xfrm>
      </xdr:grpSpPr>
      <xdr:pic>
        <xdr:nvPicPr>
          <xdr:cNvPr id="17" name="Imagen 8">
            <a:extLst>
              <a:ext uri="{FF2B5EF4-FFF2-40B4-BE49-F238E27FC236}">
                <a16:creationId xmlns="" xmlns:a16="http://schemas.microsoft.com/office/drawing/2014/main" id="{00000000-0008-0000-32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8" name="Flecha: a la derecha con bandas 9">
            <a:extLst>
              <a:ext uri="{FF2B5EF4-FFF2-40B4-BE49-F238E27FC236}">
                <a16:creationId xmlns="" xmlns:a16="http://schemas.microsoft.com/office/drawing/2014/main" id="{00000000-0008-0000-3200-000012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1318373</xdr:colOff>
      <xdr:row>3</xdr:row>
      <xdr:rowOff>31349</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3300-000007000000}"/>
            </a:ext>
          </a:extLst>
        </xdr:cNvPr>
        <xdr:cNvGrpSpPr/>
      </xdr:nvGrpSpPr>
      <xdr:grpSpPr>
        <a:xfrm>
          <a:off x="238125" y="0"/>
          <a:ext cx="8395448" cy="612374"/>
          <a:chOff x="238125" y="0"/>
          <a:chExt cx="8395448" cy="621899"/>
        </a:xfrm>
      </xdr:grpSpPr>
      <xdr:pic>
        <xdr:nvPicPr>
          <xdr:cNvPr id="8" name="Imagen 8">
            <a:extLst>
              <a:ext uri="{FF2B5EF4-FFF2-40B4-BE49-F238E27FC236}">
                <a16:creationId xmlns="" xmlns:a16="http://schemas.microsoft.com/office/drawing/2014/main" id="{00000000-0008-0000-3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3300-000009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3400-00000B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 xmlns:a16="http://schemas.microsoft.com/office/drawing/2014/main" id="{00000000-0008-0000-3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34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8" name="Graphic 27" descr="Open Book">
          <a:extLst>
            <a:ext uri="{FF2B5EF4-FFF2-40B4-BE49-F238E27FC236}">
              <a16:creationId xmlns="" xmlns:a16="http://schemas.microsoft.com/office/drawing/2014/main" id="{00000000-0008-0000-04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 xmlns:asvg="http://schemas.microsoft.com/office/drawing/2016/SVG/main" r:embed="rId2"/>
            </a:ext>
          </a:extLst>
        </a:blip>
        <a:stretch>
          <a:fillRect/>
        </a:stretch>
      </xdr:blipFill>
      <xdr:spPr>
        <a:xfrm>
          <a:off x="8260425" y="1773900"/>
          <a:ext cx="264450" cy="264450"/>
        </a:xfrm>
        <a:prstGeom prst="rect">
          <a:avLst/>
        </a:prstGeom>
      </xdr:spPr>
    </xdr:pic>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3"/>
          <a:extLst>
            <a:ext uri="{FF2B5EF4-FFF2-40B4-BE49-F238E27FC236}">
              <a16:creationId xmlns="" xmlns:a16="http://schemas.microsoft.com/office/drawing/2014/main" id="{00000000-0008-0000-04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0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3500-00000A000000}"/>
            </a:ext>
          </a:extLst>
        </xdr:cNvPr>
        <xdr:cNvGrpSpPr/>
      </xdr:nvGrpSpPr>
      <xdr:grpSpPr>
        <a:xfrm>
          <a:off x="235324" y="0"/>
          <a:ext cx="11768418" cy="621899"/>
          <a:chOff x="235324" y="0"/>
          <a:chExt cx="10827124" cy="621899"/>
        </a:xfrm>
      </xdr:grpSpPr>
      <xdr:pic>
        <xdr:nvPicPr>
          <xdr:cNvPr id="8" name="Imagen 8">
            <a:extLst>
              <a:ext uri="{FF2B5EF4-FFF2-40B4-BE49-F238E27FC236}">
                <a16:creationId xmlns="" xmlns:a16="http://schemas.microsoft.com/office/drawing/2014/main" id="{00000000-0008-0000-3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3500-000009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3600-00000A000000}"/>
            </a:ext>
          </a:extLst>
        </xdr:cNvPr>
        <xdr:cNvGrpSpPr/>
      </xdr:nvGrpSpPr>
      <xdr:grpSpPr>
        <a:xfrm>
          <a:off x="235324" y="0"/>
          <a:ext cx="11768418" cy="621899"/>
          <a:chOff x="235324" y="0"/>
          <a:chExt cx="10827124" cy="621899"/>
        </a:xfrm>
      </xdr:grpSpPr>
      <xdr:pic>
        <xdr:nvPicPr>
          <xdr:cNvPr id="11" name="Imagen 8">
            <a:extLst>
              <a:ext uri="{FF2B5EF4-FFF2-40B4-BE49-F238E27FC236}">
                <a16:creationId xmlns="" xmlns:a16="http://schemas.microsoft.com/office/drawing/2014/main" id="{00000000-0008-0000-3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 xmlns:a16="http://schemas.microsoft.com/office/drawing/2014/main" id="{00000000-0008-0000-3600-00000C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3700-00000B000000}"/>
            </a:ext>
          </a:extLst>
        </xdr:cNvPr>
        <xdr:cNvGrpSpPr/>
      </xdr:nvGrpSpPr>
      <xdr:grpSpPr>
        <a:xfrm>
          <a:off x="238125" y="0"/>
          <a:ext cx="8881223" cy="621899"/>
          <a:chOff x="238125" y="0"/>
          <a:chExt cx="8881223" cy="621899"/>
        </a:xfrm>
      </xdr:grpSpPr>
      <xdr:pic>
        <xdr:nvPicPr>
          <xdr:cNvPr id="12" name="Imagen 8">
            <a:extLst>
              <a:ext uri="{FF2B5EF4-FFF2-40B4-BE49-F238E27FC236}">
                <a16:creationId xmlns="" xmlns:a16="http://schemas.microsoft.com/office/drawing/2014/main" id="{00000000-0008-0000-37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3700-00000D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3800-000008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 xmlns:a16="http://schemas.microsoft.com/office/drawing/2014/main" id="{00000000-0008-0000-3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38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3900-00000A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 xmlns:a16="http://schemas.microsoft.com/office/drawing/2014/main" id="{00000000-0008-0000-3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39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3A00-000007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 xmlns:a16="http://schemas.microsoft.com/office/drawing/2014/main" id="{00000000-0008-0000-3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3A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2" name="1 Grupo">
          <a:hlinkClick xmlns:r="http://schemas.openxmlformats.org/officeDocument/2006/relationships" r:id="rId2"/>
          <a:extLst>
            <a:ext uri="{FF2B5EF4-FFF2-40B4-BE49-F238E27FC236}">
              <a16:creationId xmlns="" xmlns:a16="http://schemas.microsoft.com/office/drawing/2014/main" id="{00000000-0008-0000-3B00-000002000000}"/>
            </a:ext>
          </a:extLst>
        </xdr:cNvPr>
        <xdr:cNvGrpSpPr/>
      </xdr:nvGrpSpPr>
      <xdr:grpSpPr>
        <a:xfrm>
          <a:off x="238125" y="0"/>
          <a:ext cx="10871948" cy="621899"/>
          <a:chOff x="238125" y="0"/>
          <a:chExt cx="10871948" cy="621899"/>
        </a:xfrm>
      </xdr:grpSpPr>
      <xdr:pic>
        <xdr:nvPicPr>
          <xdr:cNvPr id="13" name="Imagen 8">
            <a:extLst>
              <a:ext uri="{FF2B5EF4-FFF2-40B4-BE49-F238E27FC236}">
                <a16:creationId xmlns="" xmlns:a16="http://schemas.microsoft.com/office/drawing/2014/main" id="{00000000-0008-0000-3B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4" name="Flecha: a la derecha con bandas 9">
            <a:extLst>
              <a:ext uri="{FF2B5EF4-FFF2-40B4-BE49-F238E27FC236}">
                <a16:creationId xmlns="" xmlns:a16="http://schemas.microsoft.com/office/drawing/2014/main" id="{00000000-0008-0000-3B00-00000E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3C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 xmlns:a16="http://schemas.microsoft.com/office/drawing/2014/main" id="{00000000-0008-0000-3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3C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835399</xdr:colOff>
      <xdr:row>3</xdr:row>
      <xdr:rowOff>27987</xdr:rowOff>
    </xdr:to>
    <xdr:grpSp>
      <xdr:nvGrpSpPr>
        <xdr:cNvPr id="4" name="3 Grupo">
          <a:hlinkClick xmlns:r="http://schemas.openxmlformats.org/officeDocument/2006/relationships" r:id="rId1"/>
          <a:extLst>
            <a:ext uri="{FF2B5EF4-FFF2-40B4-BE49-F238E27FC236}">
              <a16:creationId xmlns="" xmlns:a16="http://schemas.microsoft.com/office/drawing/2014/main" id="{00000000-0008-0000-3D00-000004000000}"/>
            </a:ext>
          </a:extLst>
        </xdr:cNvPr>
        <xdr:cNvGrpSpPr/>
      </xdr:nvGrpSpPr>
      <xdr:grpSpPr>
        <a:xfrm>
          <a:off x="268941" y="0"/>
          <a:ext cx="9609605" cy="621899"/>
          <a:chOff x="268941" y="0"/>
          <a:chExt cx="9609605" cy="621899"/>
        </a:xfrm>
      </xdr:grpSpPr>
      <xdr:pic>
        <xdr:nvPicPr>
          <xdr:cNvPr id="11" name="Imagen 8">
            <a:extLst>
              <a:ext uri="{FF2B5EF4-FFF2-40B4-BE49-F238E27FC236}">
                <a16:creationId xmlns="" xmlns:a16="http://schemas.microsoft.com/office/drawing/2014/main" id="{00000000-0008-0000-3D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12" name="Flecha: a la derecha con bandas 9">
            <a:extLst>
              <a:ext uri="{FF2B5EF4-FFF2-40B4-BE49-F238E27FC236}">
                <a16:creationId xmlns="" xmlns:a16="http://schemas.microsoft.com/office/drawing/2014/main" id="{00000000-0008-0000-3D00-00000C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3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3E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 xmlns:a16="http://schemas.microsoft.com/office/drawing/2014/main" id="{00000000-0008-0000-3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3E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14" name="Grupo 13">
          <a:hlinkClick xmlns:r="http://schemas.openxmlformats.org/officeDocument/2006/relationships" r:id="rId1"/>
          <a:extLst>
            <a:ext uri="{FF2B5EF4-FFF2-40B4-BE49-F238E27FC236}">
              <a16:creationId xmlns="" xmlns:a16="http://schemas.microsoft.com/office/drawing/2014/main" id="{00000000-0008-0000-0500-00000E000000}"/>
            </a:ext>
          </a:extLst>
        </xdr:cNvPr>
        <xdr:cNvGrpSpPr/>
      </xdr:nvGrpSpPr>
      <xdr:grpSpPr>
        <a:xfrm>
          <a:off x="238125" y="0"/>
          <a:ext cx="6810375" cy="625261"/>
          <a:chOff x="285750" y="200025"/>
          <a:chExt cx="6810375" cy="625261"/>
        </a:xfrm>
      </xdr:grpSpPr>
      <xdr:pic>
        <xdr:nvPicPr>
          <xdr:cNvPr id="15" name="Imagen 14">
            <a:extLst>
              <a:ext uri="{FF2B5EF4-FFF2-40B4-BE49-F238E27FC236}">
                <a16:creationId xmlns=""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6" name="Flecha: a la derecha con bandas 15">
            <a:extLst>
              <a:ext uri="{FF2B5EF4-FFF2-40B4-BE49-F238E27FC236}">
                <a16:creationId xmlns="" xmlns:a16="http://schemas.microsoft.com/office/drawing/2014/main" id="{00000000-0008-0000-0500-000010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837080</xdr:colOff>
      <xdr:row>3</xdr:row>
      <xdr:rowOff>31349</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3F00-000007000000}"/>
            </a:ext>
          </a:extLst>
        </xdr:cNvPr>
        <xdr:cNvGrpSpPr/>
      </xdr:nvGrpSpPr>
      <xdr:grpSpPr>
        <a:xfrm>
          <a:off x="333375" y="0"/>
          <a:ext cx="9609605" cy="621899"/>
          <a:chOff x="268941" y="0"/>
          <a:chExt cx="9609605" cy="621899"/>
        </a:xfrm>
      </xdr:grpSpPr>
      <xdr:pic>
        <xdr:nvPicPr>
          <xdr:cNvPr id="8" name="Imagen 8">
            <a:extLst>
              <a:ext uri="{FF2B5EF4-FFF2-40B4-BE49-F238E27FC236}">
                <a16:creationId xmlns="" xmlns:a16="http://schemas.microsoft.com/office/drawing/2014/main" id="{00000000-0008-0000-3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3F00-000009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000-000008000000}"/>
            </a:ext>
          </a:extLst>
        </xdr:cNvPr>
        <xdr:cNvGrpSpPr/>
      </xdr:nvGrpSpPr>
      <xdr:grpSpPr>
        <a:xfrm>
          <a:off x="238125" y="0"/>
          <a:ext cx="10871948" cy="621899"/>
          <a:chOff x="238125" y="0"/>
          <a:chExt cx="10871948" cy="621899"/>
        </a:xfrm>
      </xdr:grpSpPr>
      <xdr:pic>
        <xdr:nvPicPr>
          <xdr:cNvPr id="9" name="Imagen 8">
            <a:extLst>
              <a:ext uri="{FF2B5EF4-FFF2-40B4-BE49-F238E27FC236}">
                <a16:creationId xmlns="" xmlns:a16="http://schemas.microsoft.com/office/drawing/2014/main" id="{00000000-0008-0000-4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000-00000A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4100-00000A000000}"/>
            </a:ext>
          </a:extLst>
        </xdr:cNvPr>
        <xdr:cNvGrpSpPr/>
      </xdr:nvGrpSpPr>
      <xdr:grpSpPr>
        <a:xfrm>
          <a:off x="244929" y="0"/>
          <a:ext cx="18532769" cy="621899"/>
          <a:chOff x="244929" y="0"/>
          <a:chExt cx="18532769" cy="621899"/>
        </a:xfrm>
      </xdr:grpSpPr>
      <xdr:pic>
        <xdr:nvPicPr>
          <xdr:cNvPr id="8" name="Imagen 8">
            <a:extLst>
              <a:ext uri="{FF2B5EF4-FFF2-40B4-BE49-F238E27FC236}">
                <a16:creationId xmlns="" xmlns:a16="http://schemas.microsoft.com/office/drawing/2014/main" id="{00000000-0008-0000-4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41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4200-000007000000}"/>
            </a:ext>
          </a:extLst>
        </xdr:cNvPr>
        <xdr:cNvGrpSpPr/>
      </xdr:nvGrpSpPr>
      <xdr:grpSpPr>
        <a:xfrm>
          <a:off x="238125" y="0"/>
          <a:ext cx="18646162" cy="624167"/>
          <a:chOff x="244929" y="0"/>
          <a:chExt cx="18532769" cy="621899"/>
        </a:xfrm>
      </xdr:grpSpPr>
      <xdr:pic>
        <xdr:nvPicPr>
          <xdr:cNvPr id="8" name="Imagen 8">
            <a:extLst>
              <a:ext uri="{FF2B5EF4-FFF2-40B4-BE49-F238E27FC236}">
                <a16:creationId xmlns="" xmlns:a16="http://schemas.microsoft.com/office/drawing/2014/main" id="{00000000-0008-0000-4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42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663390</xdr:colOff>
      <xdr:row>3</xdr:row>
      <xdr:rowOff>27987</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4300-00000A000000}"/>
            </a:ext>
          </a:extLst>
        </xdr:cNvPr>
        <xdr:cNvGrpSpPr/>
      </xdr:nvGrpSpPr>
      <xdr:grpSpPr>
        <a:xfrm>
          <a:off x="235324" y="0"/>
          <a:ext cx="10737478" cy="621899"/>
          <a:chOff x="235324" y="0"/>
          <a:chExt cx="10692654" cy="621899"/>
        </a:xfrm>
      </xdr:grpSpPr>
      <xdr:pic>
        <xdr:nvPicPr>
          <xdr:cNvPr id="8" name="Imagen 8">
            <a:extLst>
              <a:ext uri="{FF2B5EF4-FFF2-40B4-BE49-F238E27FC236}">
                <a16:creationId xmlns="" xmlns:a16="http://schemas.microsoft.com/office/drawing/2014/main" id="{00000000-0008-0000-4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43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596154</xdr:colOff>
      <xdr:row>3</xdr:row>
      <xdr:rowOff>27987</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4400-000007000000}"/>
            </a:ext>
          </a:extLst>
        </xdr:cNvPr>
        <xdr:cNvGrpSpPr/>
      </xdr:nvGrpSpPr>
      <xdr:grpSpPr>
        <a:xfrm>
          <a:off x="235324" y="0"/>
          <a:ext cx="10737477" cy="621899"/>
          <a:chOff x="235324" y="0"/>
          <a:chExt cx="10692654" cy="621899"/>
        </a:xfrm>
      </xdr:grpSpPr>
      <xdr:pic>
        <xdr:nvPicPr>
          <xdr:cNvPr id="8" name="Imagen 8">
            <a:extLst>
              <a:ext uri="{FF2B5EF4-FFF2-40B4-BE49-F238E27FC236}">
                <a16:creationId xmlns="" xmlns:a16="http://schemas.microsoft.com/office/drawing/2014/main" id="{00000000-0008-0000-4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44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777129</xdr:colOff>
      <xdr:row>3</xdr:row>
      <xdr:rowOff>31349</xdr:rowOff>
    </xdr:to>
    <xdr:grpSp>
      <xdr:nvGrpSpPr>
        <xdr:cNvPr id="2" name="1 Grupo">
          <a:hlinkClick xmlns:r="http://schemas.openxmlformats.org/officeDocument/2006/relationships" r:id="rId2"/>
          <a:extLst>
            <a:ext uri="{FF2B5EF4-FFF2-40B4-BE49-F238E27FC236}">
              <a16:creationId xmlns="" xmlns:a16="http://schemas.microsoft.com/office/drawing/2014/main" id="{00000000-0008-0000-4500-000002000000}"/>
            </a:ext>
          </a:extLst>
        </xdr:cNvPr>
        <xdr:cNvGrpSpPr/>
      </xdr:nvGrpSpPr>
      <xdr:grpSpPr>
        <a:xfrm>
          <a:off x="238125" y="0"/>
          <a:ext cx="11778504" cy="621899"/>
          <a:chOff x="238125" y="0"/>
          <a:chExt cx="11778504" cy="621899"/>
        </a:xfrm>
      </xdr:grpSpPr>
      <xdr:pic>
        <xdr:nvPicPr>
          <xdr:cNvPr id="10" name="Imagen 8">
            <a:extLst>
              <a:ext uri="{FF2B5EF4-FFF2-40B4-BE49-F238E27FC236}">
                <a16:creationId xmlns="" xmlns:a16="http://schemas.microsoft.com/office/drawing/2014/main" id="{00000000-0008-0000-4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1" name="Flecha: a la derecha con bandas 9">
            <a:extLst>
              <a:ext uri="{FF2B5EF4-FFF2-40B4-BE49-F238E27FC236}">
                <a16:creationId xmlns="" xmlns:a16="http://schemas.microsoft.com/office/drawing/2014/main" id="{00000000-0008-0000-4500-00000B000000}"/>
              </a:ext>
            </a:extLst>
          </xdr:cNvPr>
          <xdr:cNvSpPr/>
        </xdr:nvSpPr>
        <xdr:spPr>
          <a:xfrm flipH="1">
            <a:off x="11502158"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640978</xdr:colOff>
      <xdr:row>3</xdr:row>
      <xdr:rowOff>27987</xdr:rowOff>
    </xdr:to>
    <xdr:grpSp>
      <xdr:nvGrpSpPr>
        <xdr:cNvPr id="13" name="12 Grupo">
          <a:hlinkClick xmlns:r="http://schemas.openxmlformats.org/officeDocument/2006/relationships" r:id="rId1"/>
          <a:extLst>
            <a:ext uri="{FF2B5EF4-FFF2-40B4-BE49-F238E27FC236}">
              <a16:creationId xmlns="" xmlns:a16="http://schemas.microsoft.com/office/drawing/2014/main" id="{00000000-0008-0000-4600-00000D000000}"/>
            </a:ext>
          </a:extLst>
        </xdr:cNvPr>
        <xdr:cNvGrpSpPr/>
      </xdr:nvGrpSpPr>
      <xdr:grpSpPr>
        <a:xfrm>
          <a:off x="238125" y="0"/>
          <a:ext cx="11344697" cy="623300"/>
          <a:chOff x="235324" y="0"/>
          <a:chExt cx="11353801" cy="621899"/>
        </a:xfrm>
      </xdr:grpSpPr>
      <xdr:pic>
        <xdr:nvPicPr>
          <xdr:cNvPr id="11" name="Imagen 8">
            <a:extLst>
              <a:ext uri="{FF2B5EF4-FFF2-40B4-BE49-F238E27FC236}">
                <a16:creationId xmlns="" xmlns:a16="http://schemas.microsoft.com/office/drawing/2014/main" id="{00000000-0008-0000-4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 xmlns:a16="http://schemas.microsoft.com/office/drawing/2014/main" id="{00000000-0008-0000-4600-00000C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618566</xdr:colOff>
      <xdr:row>3</xdr:row>
      <xdr:rowOff>27987</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4700-000007000000}"/>
            </a:ext>
          </a:extLst>
        </xdr:cNvPr>
        <xdr:cNvGrpSpPr/>
      </xdr:nvGrpSpPr>
      <xdr:grpSpPr>
        <a:xfrm>
          <a:off x="235324" y="0"/>
          <a:ext cx="11353801" cy="621899"/>
          <a:chOff x="235324" y="0"/>
          <a:chExt cx="11353801" cy="621899"/>
        </a:xfrm>
      </xdr:grpSpPr>
      <xdr:pic>
        <xdr:nvPicPr>
          <xdr:cNvPr id="8" name="Imagen 8">
            <a:extLst>
              <a:ext uri="{FF2B5EF4-FFF2-40B4-BE49-F238E27FC236}">
                <a16:creationId xmlns="" xmlns:a16="http://schemas.microsoft.com/office/drawing/2014/main" id="{00000000-0008-0000-4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4700-000009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4800-00000B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8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 xmlns:a16="http://schemas.microsoft.com/office/drawing/2014/main" id="{00000000-0008-0000-06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06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9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9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9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A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A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B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B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C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C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C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D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D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E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E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E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4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4F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4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4F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674035</xdr:colOff>
      <xdr:row>3</xdr:row>
      <xdr:rowOff>27987</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5000-00000A000000}"/>
            </a:ext>
          </a:extLst>
        </xdr:cNvPr>
        <xdr:cNvGrpSpPr/>
      </xdr:nvGrpSpPr>
      <xdr:grpSpPr>
        <a:xfrm>
          <a:off x="235324" y="0"/>
          <a:ext cx="11319623" cy="621899"/>
          <a:chOff x="235324" y="0"/>
          <a:chExt cx="11319623" cy="621899"/>
        </a:xfrm>
      </xdr:grpSpPr>
      <xdr:pic>
        <xdr:nvPicPr>
          <xdr:cNvPr id="8" name="Imagen 8">
            <a:extLst>
              <a:ext uri="{FF2B5EF4-FFF2-40B4-BE49-F238E27FC236}">
                <a16:creationId xmlns="" xmlns:a16="http://schemas.microsoft.com/office/drawing/2014/main" id="{00000000-0008-0000-5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5000-000009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830918</xdr:colOff>
      <xdr:row>3</xdr:row>
      <xdr:rowOff>27987</xdr:rowOff>
    </xdr:to>
    <xdr:grpSp>
      <xdr:nvGrpSpPr>
        <xdr:cNvPr id="6" name="5 Grupo">
          <a:hlinkClick xmlns:r="http://schemas.openxmlformats.org/officeDocument/2006/relationships" r:id="rId1"/>
          <a:extLst>
            <a:ext uri="{FF2B5EF4-FFF2-40B4-BE49-F238E27FC236}">
              <a16:creationId xmlns="" xmlns:a16="http://schemas.microsoft.com/office/drawing/2014/main" id="{00000000-0008-0000-5100-000006000000}"/>
            </a:ext>
          </a:extLst>
        </xdr:cNvPr>
        <xdr:cNvGrpSpPr/>
      </xdr:nvGrpSpPr>
      <xdr:grpSpPr>
        <a:xfrm>
          <a:off x="235324" y="0"/>
          <a:ext cx="11364447" cy="621899"/>
          <a:chOff x="235324" y="0"/>
          <a:chExt cx="11319623" cy="621899"/>
        </a:xfrm>
      </xdr:grpSpPr>
      <xdr:pic>
        <xdr:nvPicPr>
          <xdr:cNvPr id="7" name="Imagen 8">
            <a:extLst>
              <a:ext uri="{FF2B5EF4-FFF2-40B4-BE49-F238E27FC236}">
                <a16:creationId xmlns="" xmlns:a16="http://schemas.microsoft.com/office/drawing/2014/main" id="{00000000-0008-0000-5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8" name="Flecha: a la derecha con bandas 9">
            <a:extLst>
              <a:ext uri="{FF2B5EF4-FFF2-40B4-BE49-F238E27FC236}">
                <a16:creationId xmlns="" xmlns:a16="http://schemas.microsoft.com/office/drawing/2014/main" id="{00000000-0008-0000-5100-000008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52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 xmlns:a16="http://schemas.microsoft.com/office/drawing/2014/main" id="{00000000-0008-0000-5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52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9" name="Grupo 8">
          <a:hlinkClick xmlns:r="http://schemas.openxmlformats.org/officeDocument/2006/relationships" r:id="rId1"/>
          <a:extLst>
            <a:ext uri="{FF2B5EF4-FFF2-40B4-BE49-F238E27FC236}">
              <a16:creationId xmlns="" xmlns:a16="http://schemas.microsoft.com/office/drawing/2014/main" id="{00000000-0008-0000-0700-000009000000}"/>
            </a:ext>
          </a:extLst>
        </xdr:cNvPr>
        <xdr:cNvGrpSpPr/>
      </xdr:nvGrpSpPr>
      <xdr:grpSpPr>
        <a:xfrm>
          <a:off x="238125" y="0"/>
          <a:ext cx="6810375" cy="625261"/>
          <a:chOff x="285750" y="200025"/>
          <a:chExt cx="6810375" cy="625261"/>
        </a:xfrm>
      </xdr:grpSpPr>
      <xdr:pic>
        <xdr:nvPicPr>
          <xdr:cNvPr id="10" name="Imagen 9">
            <a:extLst>
              <a:ext uri="{FF2B5EF4-FFF2-40B4-BE49-F238E27FC236}">
                <a16:creationId xmlns=""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 xmlns:a16="http://schemas.microsoft.com/office/drawing/2014/main" id="{00000000-0008-0000-07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171450</xdr:colOff>
      <xdr:row>5</xdr:row>
      <xdr:rowOff>114299</xdr:rowOff>
    </xdr:from>
    <xdr:to>
      <xdr:col>7</xdr:col>
      <xdr:colOff>895350</xdr:colOff>
      <xdr:row>23</xdr:row>
      <xdr:rowOff>161925</xdr:rowOff>
    </xdr:to>
    <xdr:pic>
      <xdr:nvPicPr>
        <xdr:cNvPr id="2" name="Imagen 1">
          <a:extLst>
            <a:ext uri="{FF2B5EF4-FFF2-40B4-BE49-F238E27FC236}">
              <a16:creationId xmlns="" xmlns:a16="http://schemas.microsoft.com/office/drawing/2014/main" id="{34855255-5C17-4074-BC62-113C0CA10B42}"/>
            </a:ext>
          </a:extLst>
        </xdr:cNvPr>
        <xdr:cNvPicPr>
          <a:picLocks noChangeAspect="1"/>
        </xdr:cNvPicPr>
      </xdr:nvPicPr>
      <xdr:blipFill rotWithShape="1">
        <a:blip xmlns:r="http://schemas.openxmlformats.org/officeDocument/2006/relationships" r:embed="rId3"/>
        <a:srcRect l="36226" t="18347" r="14951"/>
        <a:stretch/>
      </xdr:blipFill>
      <xdr:spPr>
        <a:xfrm>
          <a:off x="409575" y="1181099"/>
          <a:ext cx="6724650" cy="434340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53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 xmlns:a16="http://schemas.microsoft.com/office/drawing/2014/main" id="{00000000-0008-0000-5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53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54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5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54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55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5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55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56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56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56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 xmlns:a16="http://schemas.microsoft.com/office/drawing/2014/main" id="{00000000-0008-0000-57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 xmlns:a16="http://schemas.microsoft.com/office/drawing/2014/main" id="{00000000-0008-0000-5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 xmlns:a16="http://schemas.microsoft.com/office/drawing/2014/main" id="{00000000-0008-0000-57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58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 xmlns:a16="http://schemas.microsoft.com/office/drawing/2014/main" id="{00000000-0008-0000-58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58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 xmlns:a16="http://schemas.microsoft.com/office/drawing/2014/main" id="{00000000-0008-0000-5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 xmlns:a16="http://schemas.microsoft.com/office/drawing/2014/main" id="{00000000-0008-0000-59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 xmlns:a16="http://schemas.microsoft.com/office/drawing/2014/main" id="{00000000-0008-0000-59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 xmlns:a16="http://schemas.microsoft.com/office/drawing/2014/main" id="{00000000-0008-0000-59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0</xdr:row>
      <xdr:rowOff>0</xdr:rowOff>
    </xdr:from>
    <xdr:to>
      <xdr:col>34</xdr:col>
      <xdr:colOff>248212</xdr:colOff>
      <xdr:row>3</xdr:row>
      <xdr:rowOff>27987</xdr:rowOff>
    </xdr:to>
    <xdr:grpSp>
      <xdr:nvGrpSpPr>
        <xdr:cNvPr id="10" name="9 Grupo">
          <a:hlinkClick xmlns:r="http://schemas.openxmlformats.org/officeDocument/2006/relationships" r:id="rId1"/>
          <a:extLst>
            <a:ext uri="{FF2B5EF4-FFF2-40B4-BE49-F238E27FC236}">
              <a16:creationId xmlns="" xmlns:a16="http://schemas.microsoft.com/office/drawing/2014/main" id="{00000000-0008-0000-5A00-00000A000000}"/>
            </a:ext>
          </a:extLst>
        </xdr:cNvPr>
        <xdr:cNvGrpSpPr/>
      </xdr:nvGrpSpPr>
      <xdr:grpSpPr>
        <a:xfrm>
          <a:off x="238125" y="0"/>
          <a:ext cx="23006158" cy="606291"/>
          <a:chOff x="235324" y="0"/>
          <a:chExt cx="22379829" cy="621899"/>
        </a:xfrm>
      </xdr:grpSpPr>
      <xdr:pic>
        <xdr:nvPicPr>
          <xdr:cNvPr id="8" name="Imagen 8">
            <a:extLst>
              <a:ext uri="{FF2B5EF4-FFF2-40B4-BE49-F238E27FC236}">
                <a16:creationId xmlns="" xmlns:a16="http://schemas.microsoft.com/office/drawing/2014/main" id="{00000000-0008-0000-5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5A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0</xdr:row>
      <xdr:rowOff>0</xdr:rowOff>
    </xdr:from>
    <xdr:to>
      <xdr:col>34</xdr:col>
      <xdr:colOff>248212</xdr:colOff>
      <xdr:row>3</xdr:row>
      <xdr:rowOff>27987</xdr:rowOff>
    </xdr:to>
    <xdr:grpSp>
      <xdr:nvGrpSpPr>
        <xdr:cNvPr id="7" name="6 Grupo">
          <a:hlinkClick xmlns:r="http://schemas.openxmlformats.org/officeDocument/2006/relationships" r:id="rId1"/>
          <a:extLst>
            <a:ext uri="{FF2B5EF4-FFF2-40B4-BE49-F238E27FC236}">
              <a16:creationId xmlns="" xmlns:a16="http://schemas.microsoft.com/office/drawing/2014/main" id="{00000000-0008-0000-5B00-000007000000}"/>
            </a:ext>
          </a:extLst>
        </xdr:cNvPr>
        <xdr:cNvGrpSpPr/>
      </xdr:nvGrpSpPr>
      <xdr:grpSpPr>
        <a:xfrm>
          <a:off x="242455" y="0"/>
          <a:ext cx="22935030" cy="616805"/>
          <a:chOff x="235324" y="0"/>
          <a:chExt cx="22379829" cy="621899"/>
        </a:xfrm>
      </xdr:grpSpPr>
      <xdr:pic>
        <xdr:nvPicPr>
          <xdr:cNvPr id="8" name="Imagen 8">
            <a:extLst>
              <a:ext uri="{FF2B5EF4-FFF2-40B4-BE49-F238E27FC236}">
                <a16:creationId xmlns="" xmlns:a16="http://schemas.microsoft.com/office/drawing/2014/main" id="{00000000-0008-0000-5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 xmlns:a16="http://schemas.microsoft.com/office/drawing/2014/main" id="{00000000-0008-0000-5B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 xmlns:a16="http://schemas.microsoft.com/office/drawing/2014/main" id="{00000000-0008-0000-5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707653</xdr:colOff>
      <xdr:row>3</xdr:row>
      <xdr:rowOff>27987</xdr:rowOff>
    </xdr:to>
    <xdr:grpSp>
      <xdr:nvGrpSpPr>
        <xdr:cNvPr id="2" name="1 Grupo">
          <a:hlinkClick xmlns:r="http://schemas.openxmlformats.org/officeDocument/2006/relationships" r:id="rId2"/>
          <a:extLst>
            <a:ext uri="{FF2B5EF4-FFF2-40B4-BE49-F238E27FC236}">
              <a16:creationId xmlns="" xmlns:a16="http://schemas.microsoft.com/office/drawing/2014/main" id="{00000000-0008-0000-5C00-000002000000}"/>
            </a:ext>
          </a:extLst>
        </xdr:cNvPr>
        <xdr:cNvGrpSpPr/>
      </xdr:nvGrpSpPr>
      <xdr:grpSpPr>
        <a:xfrm>
          <a:off x="235324" y="0"/>
          <a:ext cx="16664829" cy="621899"/>
          <a:chOff x="235324" y="0"/>
          <a:chExt cx="16664829" cy="621899"/>
        </a:xfrm>
      </xdr:grpSpPr>
      <xdr:pic>
        <xdr:nvPicPr>
          <xdr:cNvPr id="13" name="Imagen 8">
            <a:extLst>
              <a:ext uri="{FF2B5EF4-FFF2-40B4-BE49-F238E27FC236}">
                <a16:creationId xmlns="" xmlns:a16="http://schemas.microsoft.com/office/drawing/2014/main" id="{00000000-0008-0000-5C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4" name="Flecha: a la derecha con bandas 9">
            <a:extLst>
              <a:ext uri="{FF2B5EF4-FFF2-40B4-BE49-F238E27FC236}">
                <a16:creationId xmlns="" xmlns:a16="http://schemas.microsoft.com/office/drawing/2014/main" id="{00000000-0008-0000-5C00-00000E000000}"/>
              </a:ext>
            </a:extLst>
          </xdr:cNvPr>
          <xdr:cNvSpPr/>
        </xdr:nvSpPr>
        <xdr:spPr>
          <a:xfrm flipH="1">
            <a:off x="16385682"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idy%20Rocio%20Murillo/Downloads/BOLETIN%20ESTADISTICO%202017-2018/Boletin%20Planeacion%202017%20ulti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Nueva"/>
      <sheetName val="Hoja6"/>
      <sheetName val="Hoja5"/>
      <sheetName val="Hoja1"/>
      <sheetName val="Hoja2"/>
      <sheetName val="Hoja3"/>
      <sheetName val="Indice"/>
      <sheetName val="Presentacion"/>
      <sheetName val="Generalidades"/>
      <sheetName val="Mision Vision Politicas"/>
      <sheetName val="MapaProcesos"/>
      <sheetName val="Hoja7"/>
      <sheetName val="EstructuraOrganicaU"/>
      <sheetName val="Contenidos"/>
      <sheetName val="Consolidado OfertaProgramas"/>
      <sheetName val="Pregrado Neiva"/>
      <sheetName val="Pregrado Sedes"/>
      <sheetName val="Postgrado Neiva"/>
      <sheetName val="Registro Calificado"/>
      <sheetName val="Programas Acreditados"/>
      <sheetName val="Consolidado Inscr. Matric. Grad"/>
      <sheetName val="Desercion"/>
      <sheetName val="Dedicacion Docentes"/>
      <sheetName val="Formacion Docentes"/>
      <sheetName val="Personal Administrativo"/>
      <sheetName val="Presupuesto"/>
      <sheetName val="Grupos Investigacion"/>
      <sheetName val="ClasificacionGrupoInvestigacion"/>
      <sheetName val="A. Consolidado Matriculados "/>
      <sheetName val="B. Consolidado Matriculados"/>
      <sheetName val="Consolidado Graduados"/>
      <sheetName val="Grafica Egresados PregraPostgra"/>
      <sheetName val="Grafica Graduados PregraPostgra"/>
      <sheetName val="Egresado Graduado PregradGenero"/>
      <sheetName val="Grafica Egresados Pregrado"/>
      <sheetName val="Grafica Graduados Pregrado"/>
      <sheetName val="EgresadoGraduadoPostgraGenero"/>
      <sheetName val="Grafica Egresados Postgrado"/>
      <sheetName val="Grafica Graduados Postgrado"/>
      <sheetName val="Evaluacion Indicadores"/>
      <sheetName val="Absorcion Bachilleres"/>
      <sheetName val="Grafica AbsorcionBachilleres"/>
      <sheetName val="Hist. Inscrit Admitid Matricula"/>
      <sheetName val="Primiparos"/>
      <sheetName val="%Abs InscriAdmitiMatri Pregrado"/>
      <sheetName val="GraficaA %Absorcion Pregrado"/>
      <sheetName val="GraficaB %Absorcion Pregrado"/>
      <sheetName val="%Abs InscriAdmitiMatri Postgrad"/>
      <sheetName val="GraficaA %Absorcion Postgrado"/>
      <sheetName val="GraficaB %Absorcion Postgrado"/>
      <sheetName val="InscritosMatriculaGeneroPregrad"/>
      <sheetName val="GraficaA Inscri Matric Pregrado"/>
      <sheetName val="GraficaB Inscri Matric Pregrado"/>
      <sheetName val="InscritosMatriculaGeneroPostgra"/>
      <sheetName val="GraficaA InscriMatric Postgrado"/>
      <sheetName val="GraficaB InscriMatric Postgrado"/>
      <sheetName val="A. Matri. Pregrado GeneroSede"/>
      <sheetName val="B. Matri. Pregrado GeneroSede"/>
      <sheetName val="Grafica MatricuPregrado Formac"/>
      <sheetName val="A. Matri Postgrado GeneroSede"/>
      <sheetName val="B. Matri. Postgrado GeneroSede"/>
      <sheetName val="Grafica MatricuPostgrado Formac"/>
      <sheetName val="A. Matricula Estrato"/>
      <sheetName val="B. Matricula Estrato"/>
      <sheetName val="GraficaA Matricula Estrato"/>
      <sheetName val="GraficaB Matricula Estrato"/>
      <sheetName val="A. MatriculaPregrado Ingreso"/>
      <sheetName val="B. MatriculaPregrado Ingreso"/>
      <sheetName val="GraficaA MatriculaPreg Ingreso"/>
      <sheetName val="GraficaB MatriculaPreg Ingreso"/>
      <sheetName val="MatriculaTotal PregradoGenero"/>
      <sheetName val="Grafica MatriculaTotal Pregrado"/>
      <sheetName val="MatriculaTotalPostgradoGenero"/>
      <sheetName val="Grafica MatriculaTotal Postgrad"/>
      <sheetName val="InscrMatricTotal PregradoGenero"/>
      <sheetName val="InscrMatricTotal PostgradoGener"/>
      <sheetName val="A. Inscritos Pregrado Edad"/>
      <sheetName val="B. Inscritos Pregrado Edad"/>
      <sheetName val="Grafica InscritosPregrado Edad"/>
      <sheetName val="A. MatriculaTotal PregradoEdad"/>
      <sheetName val="B. MatriculaTotal PregradoEdad"/>
      <sheetName val="Grafica MatricTotalPregr Edades"/>
      <sheetName val="Graf MatriTPreg Fac. EconoAdmin"/>
      <sheetName val="Graf MatriTPregra Fac. Salud"/>
      <sheetName val="Graf MatriTPreg Fac. Ingenieria"/>
      <sheetName val="Graf MatriTPreg Fac. Educacion"/>
      <sheetName val="Graf MatriTPreg Fac. CSocialHum"/>
      <sheetName val="Graf MatriTPreg Fac. CExactaNat"/>
      <sheetName val="Graf MatriTPreg Fac. JuridicaPo"/>
      <sheetName val="A. MatriculaTotal PostgradoEdad"/>
      <sheetName val="B. MatriculaTotal PostgradoEdad"/>
      <sheetName val="Grafica MatricTotalPostg Edades"/>
      <sheetName val="Graf MatricTPost Fac. EconoAdmi"/>
      <sheetName val="Graf MatriTPost Fac. Salud"/>
      <sheetName val="Graf MatriTPost Fac. Ingenieria"/>
      <sheetName val="Graf MatriTPost Fac. Educacion"/>
      <sheetName val="Graf MatriTPost Fac. CSocialHum"/>
      <sheetName val="Graf MatriTPost Fac. CExactNat"/>
      <sheetName val="Graf MatriTPost Fac. JuridiPoli"/>
      <sheetName val="A. MatriculaTotal PregMunicipio"/>
      <sheetName val="B. MatriculaTotal PregMunicipio"/>
      <sheetName val="Grafica MatriT PregMunicipio"/>
      <sheetName val="A. MatriculaTotal PregDepartam"/>
      <sheetName val="B. MatriculaTotal PregDepartam"/>
      <sheetName val="Grafica MatriT PregDepartament"/>
      <sheetName val="Historico MatriculaT Pregrado"/>
      <sheetName val="Historico MatriculaT PregSede"/>
      <sheetName val="Historico MatriculaT PregConv"/>
      <sheetName val="Grafica Hist. MatriT Pregrado"/>
      <sheetName val="Historico MatriculaT Postgrado"/>
      <sheetName val="Historico MatriculaT PostConve"/>
      <sheetName val="Grafica Hist. MatriT Postgrado"/>
      <sheetName val="Hist. Matricu PregradoPostgrado"/>
      <sheetName val="HistoricoGraduadosPregrado"/>
      <sheetName val="HistoricoGraduadosPostgrado"/>
      <sheetName val="A. Docentes Dedicacion "/>
      <sheetName val="B. Docentes Dedicacion"/>
      <sheetName val="Grafica DocentesDedicacion"/>
      <sheetName val="A. Docentes Titulo"/>
      <sheetName val="B. Docentes Titulo"/>
      <sheetName val="Grafica DocentesTitulo"/>
      <sheetName val="A. Docentes Categoria"/>
      <sheetName val="B. Docentes Categoria"/>
      <sheetName val="Grafica DocentesCategoria"/>
      <sheetName val="A. Docentes Genero"/>
      <sheetName val="B. Docentes Genero"/>
      <sheetName val="Grafica DocentesGenero"/>
      <sheetName val="A. Docente Catedra GenTitCat"/>
      <sheetName val="B. Docente Catedra GenTitCat"/>
      <sheetName val="A. Horas Catedra Titulo"/>
      <sheetName val="B. Horas Catedra Titulo"/>
      <sheetName val="Grafica HorasCatedra Titulo"/>
      <sheetName val="A. Docentes TCompleto"/>
      <sheetName val="B. Docentes TCompleto"/>
      <sheetName val="Grafica Docentes TiempoComplEqu"/>
      <sheetName val="A. Detalle PersonalAdministra"/>
      <sheetName val="B. Detalle PersonalAdministra"/>
      <sheetName val="Proyectos Investigacion"/>
      <sheetName val="Consolidado ProyectoInvestig"/>
      <sheetName val="Centros Investigacion "/>
      <sheetName val="Laboratorios Investigacion"/>
      <sheetName val="Revistas Academicas"/>
      <sheetName val="Financiamiento Investigacion"/>
      <sheetName val="Financiamiento Investig"/>
      <sheetName val="GruposInvestigacio"/>
      <sheetName val="Servicios Salud"/>
      <sheetName val="Servicios SaludPrograma"/>
      <sheetName val="Grafica Servicios SaludPrograma"/>
      <sheetName val="Prevencion Promocion"/>
      <sheetName val="Orientacion Psicologica"/>
      <sheetName val="Restaurante Venada"/>
      <sheetName val="Restaurante FacSalud"/>
      <sheetName val="Poblacion Beneficiada"/>
      <sheetName val="Grafica PoblBeneficiada"/>
      <sheetName val="Even. DeportivosRecreativos"/>
      <sheetName val="Even. ProgramadosRealizados"/>
      <sheetName val="Actividades Extension "/>
      <sheetName val="Talleres"/>
      <sheetName val="Grupos Artisticos"/>
      <sheetName val="Programas SaludOcupacional"/>
      <sheetName val="Grafica Prog. SaludOcupacional"/>
      <sheetName val="Portafolio Servicio"/>
      <sheetName val="Fondo Documental"/>
      <sheetName val="Tesis"/>
      <sheetName val="Suscripcion BD Periodico"/>
      <sheetName val="Prestamo AreaConoci"/>
      <sheetName val="Consultas BD Suscritas"/>
      <sheetName val="Consultas BD LibreA"/>
      <sheetName val="Prestamos Servicios"/>
      <sheetName val="Servicios Facultades"/>
      <sheetName val="Prestamos Periodicos"/>
      <sheetName val="Grafica Periodicos"/>
      <sheetName val="Formacion Usuarios"/>
      <sheetName val="Grafica FormacionUsuario"/>
      <sheetName val="SalasParticipantes"/>
      <sheetName val="Grafica SalasPartic"/>
      <sheetName val="Usabilidad"/>
      <sheetName val="Adquisicio Material"/>
      <sheetName val="Prestamo Programa"/>
      <sheetName val="A. Presupuesto Ingresos"/>
      <sheetName val="B. Presupuesto Ingresos"/>
      <sheetName val="GraficaA PresupuestoIngresos"/>
      <sheetName val="GraficaB PresupuestoIngreso"/>
      <sheetName val="A. Presupuesto Gastos"/>
      <sheetName val="B. Presupuesto Gastos"/>
      <sheetName val="GraficaA PresupuestoGastos"/>
      <sheetName val="GraficaB PresupuestoGastos"/>
      <sheetName val="PASPS Consolidado"/>
      <sheetName val="PASPS Fac. EcoAdmin"/>
      <sheetName val="PASPS Fac. Educ"/>
      <sheetName val="PASPS Fac. CienExacNat"/>
      <sheetName val="PASPS Fac. CienSociHuma"/>
      <sheetName val="PASPS Fac. CienPoliJurid"/>
      <sheetName val="PASPS Fac. Salud"/>
      <sheetName val="PASPS Fac. Ingeni"/>
      <sheetName val="Pasantias Programas"/>
      <sheetName val="A. Movilidad VIPS"/>
      <sheetName val="B. Movilidad VIPS"/>
      <sheetName val="Scopus Produccion Intelectual"/>
      <sheetName val="Productividad Academica"/>
      <sheetName val="Grafica Productividada Academic"/>
      <sheetName val="Hoja4"/>
      <sheetName val="ProdIntelecDoce Consolidado"/>
      <sheetName val="ProdIntelDoce. CienExactNat"/>
      <sheetName val="ProdIntelDoce. CienSociHuman"/>
      <sheetName val="ProdIntelDoce. CienJuridPolitic"/>
      <sheetName val="ProdIntelDoce. EconAdmin"/>
      <sheetName val="ProdIntelDoce. Educaci"/>
      <sheetName val="ProdIntelDoce. Ingenier"/>
      <sheetName val="ProdIntelDoce. Salud"/>
      <sheetName val="Uso Suelo"/>
      <sheetName val="Estructura Fisica Disponnible"/>
      <sheetName val="Sede Neiva"/>
      <sheetName val="SubSedeCentral"/>
      <sheetName val="SubSedeAdministrativa"/>
      <sheetName val="SubSedeSalud"/>
      <sheetName val="SubSedeAltico"/>
      <sheetName val="SubSedeCaAgraria"/>
      <sheetName val="SubSedeComuneros"/>
      <sheetName val="SubSedeGranja"/>
      <sheetName val="SubSedeRecreacional"/>
      <sheetName val="Sede Garzon"/>
      <sheetName val="Sede Pitalito"/>
      <sheetName val="Sede LaPlata"/>
      <sheetName val="InmuebeUsoArea"/>
      <sheetName val="InfraestructuraFisica"/>
      <sheetName val="InmueblesUsoArea Neiva"/>
      <sheetName val="InmueblesUsoArea Sedes"/>
      <sheetName val="BloquesDisponible Neiva"/>
      <sheetName val="Bloques Disponible Sedes"/>
      <sheetName val="Area Distribucion"/>
      <sheetName val="CTIC"/>
      <sheetName val="Hardware"/>
      <sheetName val="SistemaInformacion"/>
      <sheetName val="Software Produccion"/>
      <sheetName val="CanalesTransmision"/>
      <sheetName val="Equipos Red"/>
      <sheetName val="Equipos VideoConferencia"/>
      <sheetName val="Correo"/>
      <sheetName val="Recursos Fisicos"/>
      <sheetName val="Salas Informaticas"/>
      <sheetName val="Red Investigacion y Educacion "/>
      <sheetName val="Movilidad Internacional"/>
      <sheetName val="Grafica MovilidaInternacional"/>
      <sheetName val="Movilidad EstudPrograma"/>
      <sheetName val="Movilidad DocenteProgra"/>
      <sheetName val="Movilidad DocentePais"/>
      <sheetName val="Movilidad EstudianPais"/>
      <sheetName val="Movilidad Admin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4">
          <cell r="C44">
            <v>381</v>
          </cell>
          <cell r="D44">
            <v>1046</v>
          </cell>
          <cell r="E44">
            <v>513</v>
          </cell>
          <cell r="F44">
            <v>1006</v>
          </cell>
          <cell r="G44">
            <v>309</v>
          </cell>
          <cell r="H44">
            <v>74</v>
          </cell>
          <cell r="I44">
            <v>80</v>
          </cell>
          <cell r="J44">
            <v>793</v>
          </cell>
          <cell r="K44">
            <v>188</v>
          </cell>
          <cell r="L44">
            <v>304</v>
          </cell>
          <cell r="M44">
            <v>244</v>
          </cell>
          <cell r="N44">
            <v>398</v>
          </cell>
          <cell r="O44">
            <v>39</v>
          </cell>
          <cell r="P44">
            <v>166</v>
          </cell>
          <cell r="Q44">
            <v>162</v>
          </cell>
          <cell r="R44">
            <v>175</v>
          </cell>
          <cell r="S44">
            <v>344</v>
          </cell>
          <cell r="T44">
            <v>331</v>
          </cell>
          <cell r="U44">
            <v>371</v>
          </cell>
          <cell r="V44">
            <v>343</v>
          </cell>
          <cell r="W44">
            <v>257</v>
          </cell>
          <cell r="X44">
            <v>366</v>
          </cell>
          <cell r="Y44">
            <v>207</v>
          </cell>
          <cell r="Z44">
            <v>175</v>
          </cell>
          <cell r="AA44">
            <v>1</v>
          </cell>
          <cell r="AB44">
            <v>283</v>
          </cell>
          <cell r="AC44">
            <v>460</v>
          </cell>
          <cell r="AD44">
            <v>299</v>
          </cell>
          <cell r="AE44">
            <v>524</v>
          </cell>
          <cell r="AF44">
            <v>277</v>
          </cell>
          <cell r="AG44">
            <v>427</v>
          </cell>
          <cell r="AH44">
            <v>569</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9.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0.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2.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3.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4.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5.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6.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1.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2.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4.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5.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6.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7.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8.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9.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1.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2.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3.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4.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5.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6.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2.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3.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4.bin"/></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5.bin"/></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26.bin"/></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7.bin"/></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8.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9.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30.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31.bin"/></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32.bin"/></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33.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3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35.bin"/></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36.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37.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38.bin"/></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39.bin"/></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4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2.bin"/></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44.bin"/></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145.bin"/></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1"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245.xml"/></Relationships>
</file>

<file path=xl/worksheets/_rels/sheet246.xml.rels><?xml version="1.0" encoding="UTF-8" standalone="yes"?>
<Relationships xmlns="http://schemas.openxmlformats.org/package/2006/relationships"><Relationship Id="rId1" Type="http://schemas.openxmlformats.org/officeDocument/2006/relationships/drawing" Target="../drawings/drawing246.xml"/></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248.xml.rels><?xml version="1.0" encoding="UTF-8" standalone="yes"?>
<Relationships xmlns="http://schemas.openxmlformats.org/package/2006/relationships"><Relationship Id="rId1" Type="http://schemas.openxmlformats.org/officeDocument/2006/relationships/drawing" Target="../drawings/drawing248.xml"/></Relationships>
</file>

<file path=xl/worksheets/_rels/sheet249.xml.rels><?xml version="1.0" encoding="UTF-8" standalone="yes"?>
<Relationships xmlns="http://schemas.openxmlformats.org/package/2006/relationships"><Relationship Id="rId1" Type="http://schemas.openxmlformats.org/officeDocument/2006/relationships/drawing" Target="../drawings/drawing24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J288"/>
  <sheetViews>
    <sheetView workbookViewId="0">
      <selection activeCell="D15" sqref="D15"/>
    </sheetView>
  </sheetViews>
  <sheetFormatPr baseColWidth="10" defaultColWidth="0" defaultRowHeight="15"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659"/>
      <c r="C1" s="1660"/>
      <c r="D1" s="1660"/>
      <c r="E1" s="1660"/>
      <c r="F1" s="1660"/>
      <c r="G1" s="1660"/>
      <c r="H1" s="1661"/>
    </row>
    <row r="2" spans="2:10" x14ac:dyDescent="0.25">
      <c r="B2" s="1662"/>
      <c r="C2" s="1663"/>
      <c r="D2" s="1663"/>
      <c r="E2" s="1663"/>
      <c r="F2" s="1663"/>
      <c r="G2" s="1663"/>
      <c r="H2" s="1664"/>
    </row>
    <row r="3" spans="2:10" ht="16.5" thickBot="1" x14ac:dyDescent="0.3">
      <c r="B3" s="1665"/>
      <c r="C3" s="1666"/>
      <c r="D3" s="1666"/>
      <c r="E3" s="1666"/>
      <c r="F3" s="1666"/>
      <c r="G3" s="1666"/>
      <c r="H3" s="1667"/>
      <c r="I3" s="3"/>
      <c r="J3" s="3"/>
    </row>
    <row r="4" spans="2:10" ht="21.75" thickBot="1" x14ac:dyDescent="0.4">
      <c r="B4" s="1668"/>
      <c r="C4" s="1669"/>
      <c r="D4" s="1669"/>
      <c r="E4" s="1669"/>
      <c r="F4" s="1669"/>
      <c r="G4" s="1669"/>
      <c r="H4" s="1670"/>
      <c r="I4" s="3"/>
      <c r="J4" s="3"/>
    </row>
    <row r="5" spans="2:10" s="5" customFormat="1" ht="15.75" x14ac:dyDescent="0.25">
      <c r="B5" s="1671"/>
      <c r="C5" s="1671"/>
      <c r="D5" s="1671"/>
      <c r="E5" s="1671"/>
      <c r="F5" s="1671"/>
      <c r="G5" s="1671"/>
      <c r="H5" s="1671"/>
      <c r="I5" s="770"/>
      <c r="J5" s="770"/>
    </row>
    <row r="6" spans="2:10" s="5" customFormat="1" ht="18.75" customHeight="1" x14ac:dyDescent="0.35">
      <c r="B6" s="774"/>
      <c r="C6" s="774"/>
      <c r="D6" s="774"/>
      <c r="E6" s="774"/>
      <c r="F6" s="774"/>
      <c r="G6" s="774"/>
      <c r="H6" s="774"/>
      <c r="I6" s="770"/>
      <c r="J6" s="770"/>
    </row>
    <row r="7" spans="2:10" s="5" customFormat="1" ht="18.75" customHeight="1" x14ac:dyDescent="0.35">
      <c r="B7" s="769"/>
      <c r="C7" s="769"/>
      <c r="D7" s="769"/>
      <c r="E7" s="769"/>
      <c r="F7" s="769"/>
      <c r="G7" s="769"/>
      <c r="H7" s="774"/>
    </row>
    <row r="8" spans="2:10" ht="18.75" customHeight="1" x14ac:dyDescent="0.35">
      <c r="B8" s="769"/>
      <c r="C8" s="769"/>
      <c r="D8" s="769"/>
      <c r="E8" s="769"/>
      <c r="F8" s="769"/>
      <c r="G8" s="769"/>
      <c r="H8" s="774"/>
    </row>
    <row r="9" spans="2:10" ht="18.75" customHeight="1" x14ac:dyDescent="0.35">
      <c r="B9" s="769"/>
      <c r="C9" s="769"/>
      <c r="D9" s="769"/>
      <c r="E9" s="769"/>
      <c r="F9" s="769"/>
      <c r="G9" s="769"/>
      <c r="H9" s="774"/>
    </row>
    <row r="10" spans="2:10" ht="18.75" customHeight="1" x14ac:dyDescent="0.35">
      <c r="B10" s="769"/>
      <c r="C10" s="769"/>
      <c r="D10" s="769"/>
      <c r="E10" s="769"/>
      <c r="F10" s="769"/>
      <c r="G10" s="769"/>
      <c r="H10" s="774"/>
    </row>
    <row r="11" spans="2:10" ht="18.75" customHeight="1" x14ac:dyDescent="0.35">
      <c r="B11" s="769"/>
      <c r="C11" s="769"/>
      <c r="D11" s="769"/>
      <c r="E11" s="769"/>
      <c r="F11" s="769"/>
      <c r="G11" s="769"/>
      <c r="H11" s="774"/>
    </row>
    <row r="12" spans="2:10" ht="18.75" customHeight="1" x14ac:dyDescent="0.35">
      <c r="B12" s="769"/>
      <c r="C12" s="769"/>
      <c r="D12" s="769"/>
      <c r="E12" s="769"/>
      <c r="F12" s="769"/>
      <c r="G12" s="769"/>
      <c r="H12" s="774"/>
    </row>
    <row r="13" spans="2:10" ht="18.75" customHeight="1" x14ac:dyDescent="0.35">
      <c r="B13" s="769"/>
      <c r="C13" s="769"/>
      <c r="D13" s="769"/>
      <c r="E13" s="769"/>
      <c r="F13" s="769"/>
      <c r="G13" s="769"/>
      <c r="H13" s="774"/>
    </row>
    <row r="14" spans="2:10" ht="18.75" customHeight="1" x14ac:dyDescent="0.35">
      <c r="B14" s="769"/>
      <c r="C14" s="769"/>
      <c r="D14" s="769"/>
      <c r="E14" s="769"/>
      <c r="F14" s="769"/>
      <c r="G14" s="769"/>
      <c r="H14" s="774"/>
    </row>
    <row r="15" spans="2:10" ht="18.75" customHeight="1" x14ac:dyDescent="0.35">
      <c r="B15" s="769"/>
      <c r="C15" s="769"/>
      <c r="D15" s="769"/>
      <c r="E15" s="769"/>
      <c r="F15" s="769"/>
      <c r="G15" s="769"/>
      <c r="H15" s="774"/>
    </row>
    <row r="16" spans="2:10" ht="18.75" customHeight="1" x14ac:dyDescent="0.35">
      <c r="B16" s="769"/>
      <c r="C16" s="769"/>
      <c r="D16" s="769"/>
      <c r="E16" s="769"/>
      <c r="F16" s="769"/>
      <c r="G16" s="769"/>
      <c r="H16" s="774"/>
    </row>
    <row r="17" spans="2:8" ht="18.75" customHeight="1" x14ac:dyDescent="0.35">
      <c r="B17" s="769"/>
      <c r="C17" s="769"/>
      <c r="D17" s="769"/>
      <c r="E17" s="769"/>
      <c r="F17" s="769"/>
      <c r="G17" s="769"/>
      <c r="H17" s="774"/>
    </row>
    <row r="18" spans="2:8" ht="18.75" customHeight="1" x14ac:dyDescent="0.35">
      <c r="B18" s="769"/>
      <c r="C18" s="769"/>
      <c r="D18" s="769"/>
      <c r="E18" s="769"/>
      <c r="F18" s="769"/>
      <c r="G18" s="769"/>
      <c r="H18" s="774"/>
    </row>
    <row r="19" spans="2:8" ht="18.75" customHeight="1" x14ac:dyDescent="0.35">
      <c r="B19" s="769"/>
      <c r="C19" s="769"/>
      <c r="D19" s="769"/>
      <c r="E19" s="769"/>
      <c r="F19" s="769"/>
      <c r="G19" s="769"/>
      <c r="H19" s="774"/>
    </row>
    <row r="20" spans="2:8" ht="18.75" customHeight="1" x14ac:dyDescent="0.35">
      <c r="B20" s="769"/>
      <c r="C20" s="769"/>
      <c r="D20" s="769"/>
      <c r="E20" s="769"/>
      <c r="F20" s="769"/>
      <c r="G20" s="769"/>
      <c r="H20" s="774"/>
    </row>
    <row r="21" spans="2:8" ht="18.75" customHeight="1" x14ac:dyDescent="0.35">
      <c r="B21" s="774"/>
      <c r="C21" s="774"/>
      <c r="D21" s="774"/>
      <c r="E21" s="774"/>
      <c r="F21" s="774"/>
      <c r="G21" s="774"/>
      <c r="H21" s="774"/>
    </row>
    <row r="22" spans="2:8" ht="18.75" customHeight="1" x14ac:dyDescent="0.25">
      <c r="B22" s="119"/>
      <c r="C22" s="119"/>
      <c r="D22" s="119"/>
      <c r="E22" s="119"/>
      <c r="F22" s="119"/>
      <c r="G22" s="119"/>
      <c r="H22" s="119"/>
    </row>
    <row r="23" spans="2:8" ht="18.75" hidden="1" customHeight="1" x14ac:dyDescent="0.25">
      <c r="B23" s="119"/>
      <c r="C23" s="119"/>
      <c r="D23" s="119"/>
      <c r="E23" s="119"/>
      <c r="F23" s="119"/>
      <c r="G23" s="119"/>
      <c r="H23" s="119"/>
    </row>
    <row r="24" spans="2:8" ht="18.75" hidden="1" customHeight="1" x14ac:dyDescent="0.25">
      <c r="B24" s="119"/>
      <c r="C24" s="119"/>
      <c r="D24" s="119"/>
      <c r="E24" s="119"/>
      <c r="F24" s="119"/>
      <c r="G24" s="119"/>
      <c r="H24" s="119"/>
    </row>
    <row r="25" spans="2:8" ht="18.75" hidden="1" customHeight="1" x14ac:dyDescent="0.25">
      <c r="B25" s="119"/>
      <c r="C25" s="119"/>
      <c r="D25" s="119"/>
      <c r="E25" s="119"/>
      <c r="F25" s="119"/>
      <c r="G25" s="119"/>
      <c r="H25" s="119"/>
    </row>
    <row r="26" spans="2:8" ht="18.75" hidden="1" customHeight="1" x14ac:dyDescent="0.25">
      <c r="B26" s="119"/>
      <c r="C26" s="119"/>
      <c r="D26" s="119"/>
      <c r="E26" s="119"/>
      <c r="F26" s="119"/>
      <c r="G26" s="119"/>
      <c r="H26" s="119"/>
    </row>
    <row r="27" spans="2:8" ht="18.75" hidden="1" customHeight="1" x14ac:dyDescent="0.25">
      <c r="B27" s="119"/>
      <c r="C27" s="119"/>
      <c r="D27" s="119"/>
      <c r="E27" s="119"/>
      <c r="F27" s="119"/>
      <c r="G27" s="119"/>
      <c r="H27" s="119"/>
    </row>
    <row r="28" spans="2:8" ht="16.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3">
    <mergeCell ref="B1:H3"/>
    <mergeCell ref="B4:H4"/>
    <mergeCell ref="B5:H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295"/>
  <sheetViews>
    <sheetView showGridLines="0" zoomScaleNormal="100" workbookViewId="0">
      <pane ySplit="4" topLeftCell="A5" activePane="bottomLeft" state="frozen"/>
      <selection activeCell="C5" sqref="C5"/>
      <selection pane="bottomLeft"/>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9" t="s">
        <v>118</v>
      </c>
      <c r="C4" s="1790"/>
      <c r="D4" s="1790"/>
      <c r="E4" s="1790"/>
      <c r="F4" s="1790"/>
      <c r="G4" s="1790"/>
      <c r="H4" s="1791"/>
      <c r="I4" s="3"/>
      <c r="J4" s="3"/>
    </row>
    <row r="5" spans="2:10" s="5" customFormat="1" ht="15.75" x14ac:dyDescent="0.25">
      <c r="B5" s="1671"/>
      <c r="C5" s="1671"/>
      <c r="D5" s="1671"/>
      <c r="E5" s="1671"/>
      <c r="F5" s="1671"/>
      <c r="G5" s="1671"/>
      <c r="H5" s="1671"/>
      <c r="I5" s="115"/>
      <c r="J5" s="115"/>
    </row>
    <row r="6" spans="2:10" s="5" customFormat="1" ht="18.75" customHeight="1" x14ac:dyDescent="0.25">
      <c r="B6" s="122"/>
      <c r="C6" s="123"/>
      <c r="D6" s="123"/>
      <c r="E6" s="123"/>
      <c r="F6" s="123"/>
      <c r="G6" s="123"/>
      <c r="H6" s="124"/>
      <c r="I6" s="115"/>
      <c r="J6" s="115"/>
    </row>
    <row r="7" spans="2:10" s="5" customFormat="1" ht="18.75" customHeight="1" x14ac:dyDescent="0.25">
      <c r="B7" s="125"/>
      <c r="C7" s="121"/>
      <c r="D7" s="121"/>
      <c r="E7" s="121"/>
      <c r="F7" s="121"/>
      <c r="G7" s="121"/>
      <c r="H7" s="126"/>
      <c r="I7" s="115"/>
      <c r="J7" s="115"/>
    </row>
    <row r="8" spans="2:10" s="5" customFormat="1" ht="18.75" customHeight="1" x14ac:dyDescent="0.25">
      <c r="B8" s="125"/>
      <c r="C8" s="121"/>
      <c r="D8" s="121"/>
      <c r="E8" s="121"/>
      <c r="F8" s="121"/>
      <c r="G8" s="121"/>
      <c r="H8" s="126"/>
      <c r="I8" s="115"/>
      <c r="J8" s="115"/>
    </row>
    <row r="9" spans="2:10" s="5" customFormat="1" ht="18.75" customHeight="1" x14ac:dyDescent="0.25">
      <c r="B9" s="125"/>
      <c r="C9" s="121"/>
      <c r="D9" s="121"/>
      <c r="E9" s="121"/>
      <c r="F9" s="121"/>
      <c r="G9" s="121"/>
      <c r="H9" s="126"/>
    </row>
    <row r="10" spans="2:10" ht="18.75" customHeight="1" x14ac:dyDescent="0.25">
      <c r="B10" s="125"/>
      <c r="C10" s="121"/>
      <c r="D10" s="121"/>
      <c r="E10" s="121"/>
      <c r="F10" s="121"/>
      <c r="G10" s="121"/>
      <c r="H10" s="126"/>
    </row>
    <row r="11" spans="2:10" ht="18.75" customHeight="1" x14ac:dyDescent="0.25">
      <c r="B11" s="125"/>
      <c r="C11" s="121"/>
      <c r="D11" s="121"/>
      <c r="E11" s="121"/>
      <c r="F11" s="121"/>
      <c r="G11" s="121"/>
      <c r="H11" s="126"/>
    </row>
    <row r="12" spans="2:10" ht="18.75" customHeight="1" x14ac:dyDescent="0.25">
      <c r="B12" s="125"/>
      <c r="C12" s="121"/>
      <c r="D12" s="121"/>
      <c r="E12" s="121"/>
      <c r="F12" s="121"/>
      <c r="G12" s="121"/>
      <c r="H12" s="126"/>
    </row>
    <row r="13" spans="2:10" ht="18.75" customHeight="1" x14ac:dyDescent="0.25">
      <c r="B13" s="125"/>
      <c r="C13" s="121"/>
      <c r="D13" s="121"/>
      <c r="E13" s="121"/>
      <c r="F13" s="121"/>
      <c r="G13" s="121"/>
      <c r="H13" s="126"/>
    </row>
    <row r="14" spans="2:10" ht="18.75" customHeight="1" x14ac:dyDescent="0.25">
      <c r="B14" s="125"/>
      <c r="C14" s="121"/>
      <c r="D14" s="121"/>
      <c r="E14" s="121"/>
      <c r="F14" s="121"/>
      <c r="G14" s="121"/>
      <c r="H14" s="126"/>
    </row>
    <row r="15" spans="2:10" ht="18.75" customHeight="1" x14ac:dyDescent="0.25">
      <c r="B15" s="125"/>
      <c r="C15" s="121"/>
      <c r="D15" s="121"/>
      <c r="E15" s="121"/>
      <c r="F15" s="121"/>
      <c r="G15" s="121"/>
      <c r="H15" s="126"/>
    </row>
    <row r="16" spans="2:10" ht="18.75" customHeight="1" x14ac:dyDescent="0.25">
      <c r="B16" s="125"/>
      <c r="C16" s="121"/>
      <c r="D16" s="121"/>
      <c r="E16" s="121"/>
      <c r="F16" s="121"/>
      <c r="G16" s="121"/>
      <c r="H16" s="126"/>
    </row>
    <row r="17" spans="2:8" ht="18.75" customHeight="1" x14ac:dyDescent="0.25">
      <c r="B17" s="125"/>
      <c r="C17" s="121"/>
      <c r="D17" s="121"/>
      <c r="E17" s="121"/>
      <c r="F17" s="121"/>
      <c r="G17" s="121"/>
      <c r="H17" s="126"/>
    </row>
    <row r="18" spans="2:8" ht="18.75" customHeight="1" x14ac:dyDescent="0.25">
      <c r="B18" s="125"/>
      <c r="C18" s="121"/>
      <c r="D18" s="121"/>
      <c r="E18" s="121"/>
      <c r="F18" s="121"/>
      <c r="G18" s="121"/>
      <c r="H18" s="126"/>
    </row>
    <row r="19" spans="2:8" ht="18.75" customHeight="1" x14ac:dyDescent="0.25">
      <c r="B19" s="125"/>
      <c r="C19" s="121"/>
      <c r="D19" s="121"/>
      <c r="E19" s="121"/>
      <c r="F19" s="121"/>
      <c r="G19" s="121"/>
      <c r="H19" s="126"/>
    </row>
    <row r="20" spans="2:8" ht="18.75" customHeight="1" x14ac:dyDescent="0.25">
      <c r="B20" s="125"/>
      <c r="C20" s="121"/>
      <c r="D20" s="121"/>
      <c r="E20" s="121"/>
      <c r="F20" s="121"/>
      <c r="G20" s="121"/>
      <c r="H20" s="126"/>
    </row>
    <row r="21" spans="2:8" ht="18.75" customHeight="1" x14ac:dyDescent="0.25">
      <c r="B21" s="125"/>
      <c r="C21" s="121"/>
      <c r="D21" s="121"/>
      <c r="E21" s="121"/>
      <c r="F21" s="121"/>
      <c r="G21" s="121"/>
      <c r="H21" s="126"/>
    </row>
    <row r="22" spans="2:8" ht="18.75" customHeight="1" x14ac:dyDescent="0.25">
      <c r="B22" s="125"/>
      <c r="C22" s="121"/>
      <c r="D22" s="121"/>
      <c r="E22" s="121"/>
      <c r="F22" s="121"/>
      <c r="G22" s="121"/>
      <c r="H22" s="126"/>
    </row>
    <row r="23" spans="2:8" ht="18.75" customHeight="1" x14ac:dyDescent="0.25">
      <c r="B23" s="125"/>
      <c r="C23" s="121"/>
      <c r="D23" s="121"/>
      <c r="E23" s="121"/>
      <c r="F23" s="121"/>
      <c r="G23" s="121"/>
      <c r="H23" s="126"/>
    </row>
    <row r="24" spans="2:8" ht="18.75" customHeight="1" x14ac:dyDescent="0.25">
      <c r="B24" s="125"/>
      <c r="C24" s="121"/>
      <c r="D24" s="121"/>
      <c r="E24" s="121"/>
      <c r="F24" s="121"/>
      <c r="G24" s="121"/>
      <c r="H24" s="126"/>
    </row>
    <row r="25" spans="2:8" ht="18.75" customHeight="1" x14ac:dyDescent="0.25">
      <c r="B25" s="131"/>
      <c r="C25" s="130"/>
      <c r="D25" s="130"/>
      <c r="E25" s="130"/>
      <c r="F25" s="130"/>
      <c r="G25" s="130"/>
      <c r="H25" s="132"/>
    </row>
    <row r="26" spans="2:8" ht="18.75" customHeight="1" x14ac:dyDescent="0.25">
      <c r="B26" s="133"/>
      <c r="H26" s="134"/>
    </row>
    <row r="27" spans="2:8" ht="18.75" customHeight="1" x14ac:dyDescent="0.25">
      <c r="B27" s="133"/>
      <c r="H27" s="134"/>
    </row>
    <row r="28" spans="2:8" ht="18.75" customHeight="1" x14ac:dyDescent="0.25">
      <c r="B28" s="133"/>
      <c r="H28" s="134"/>
    </row>
    <row r="29" spans="2:8" ht="18.75" customHeight="1" x14ac:dyDescent="0.25">
      <c r="B29" s="133"/>
      <c r="H29" s="134"/>
    </row>
    <row r="30" spans="2:8" ht="18.75" customHeight="1" x14ac:dyDescent="0.25">
      <c r="B30" s="133"/>
      <c r="H30" s="134"/>
    </row>
    <row r="31" spans="2:8" ht="18.75" customHeight="1" x14ac:dyDescent="0.25">
      <c r="B31" s="133"/>
      <c r="H31" s="134"/>
    </row>
    <row r="32" spans="2:8" ht="18.75" customHeight="1" x14ac:dyDescent="0.25">
      <c r="B32" s="133"/>
      <c r="H32" s="134"/>
    </row>
    <row r="33" spans="2:8" ht="18.75" customHeight="1" x14ac:dyDescent="0.25">
      <c r="B33" s="135"/>
      <c r="C33" s="120"/>
      <c r="D33" s="120"/>
      <c r="E33" s="120"/>
      <c r="F33" s="120"/>
      <c r="G33" s="120"/>
      <c r="H33" s="136"/>
    </row>
    <row r="34" spans="2:8" ht="15" customHeight="1" x14ac:dyDescent="0.25"/>
    <row r="35" spans="2:8" ht="15" hidden="1" customHeight="1" x14ac:dyDescent="0.25"/>
    <row r="36" spans="2:8" ht="15" hidden="1" customHeight="1" x14ac:dyDescent="0.25"/>
    <row r="37" spans="2:8" ht="15" hidden="1" customHeight="1" x14ac:dyDescent="0.25"/>
    <row r="38" spans="2:8" ht="15" hidden="1" customHeight="1" x14ac:dyDescent="0.25"/>
    <row r="39" spans="2:8" ht="15" hidden="1" customHeight="1" x14ac:dyDescent="0.25"/>
    <row r="40" spans="2:8" ht="15" hidden="1" customHeight="1" x14ac:dyDescent="0.25"/>
    <row r="41" spans="2:8" ht="15" hidden="1" customHeight="1" x14ac:dyDescent="0.25"/>
    <row r="42" spans="2:8" ht="15" hidden="1" customHeight="1" x14ac:dyDescent="0.25"/>
    <row r="43" spans="2:8" ht="15" hidden="1" customHeight="1" x14ac:dyDescent="0.25"/>
    <row r="44" spans="2:8" ht="15" hidden="1" customHeight="1" x14ac:dyDescent="0.25"/>
    <row r="45" spans="2:8" ht="15" hidden="1" customHeight="1" x14ac:dyDescent="0.25"/>
    <row r="46" spans="2:8" ht="15" hidden="1" customHeight="1" x14ac:dyDescent="0.25"/>
    <row r="47" spans="2:8" ht="15" hidden="1" customHeight="1" x14ac:dyDescent="0.25"/>
    <row r="48" spans="2: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AR83"/>
  <sheetViews>
    <sheetView showGridLines="0" zoomScale="70" zoomScaleNormal="70" workbookViewId="0">
      <pane xSplit="2" ySplit="6" topLeftCell="G13"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775" customWidth="1"/>
    <col min="2" max="2" width="51.85546875" style="775" customWidth="1"/>
    <col min="3" max="27" width="9.42578125" style="775" customWidth="1"/>
    <col min="28" max="34" width="7.7109375" style="923" customWidth="1"/>
    <col min="35" max="35" width="9.42578125" style="923" bestFit="1" customWidth="1"/>
    <col min="36" max="36" width="5" style="775" customWidth="1"/>
    <col min="37" max="44" width="0" style="775" hidden="1" customWidth="1"/>
    <col min="45" max="16384" width="9.140625" style="775" hidden="1"/>
  </cols>
  <sheetData>
    <row r="1" spans="2:37" ht="15" x14ac:dyDescent="0.25">
      <c r="B1" s="1804"/>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6"/>
    </row>
    <row r="2" spans="2:37" ht="15" x14ac:dyDescent="0.25">
      <c r="B2" s="1807"/>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9"/>
    </row>
    <row r="3" spans="2:37" ht="16.5" thickBot="1" x14ac:dyDescent="0.3">
      <c r="B3" s="1810"/>
      <c r="C3" s="1811"/>
      <c r="D3" s="1811"/>
      <c r="E3" s="1811"/>
      <c r="F3" s="1811"/>
      <c r="G3" s="1811"/>
      <c r="H3" s="1811"/>
      <c r="I3" s="1811"/>
      <c r="J3" s="1811"/>
      <c r="K3" s="1811"/>
      <c r="L3" s="1811"/>
      <c r="M3" s="1811"/>
      <c r="N3" s="1811"/>
      <c r="O3" s="1811"/>
      <c r="P3" s="1811"/>
      <c r="Q3" s="1811"/>
      <c r="R3" s="1811"/>
      <c r="S3" s="1811"/>
      <c r="T3" s="1811"/>
      <c r="U3" s="1811"/>
      <c r="V3" s="1811"/>
      <c r="W3" s="1811"/>
      <c r="X3" s="1811"/>
      <c r="Y3" s="1811"/>
      <c r="Z3" s="1811"/>
      <c r="AA3" s="1811"/>
      <c r="AB3" s="1811"/>
      <c r="AC3" s="1811"/>
      <c r="AD3" s="1811"/>
      <c r="AE3" s="1811"/>
      <c r="AF3" s="1811"/>
      <c r="AG3" s="1811"/>
      <c r="AH3" s="1811"/>
      <c r="AI3" s="1812"/>
      <c r="AJ3" s="776"/>
      <c r="AK3" s="776"/>
    </row>
    <row r="4" spans="2:37" ht="21.75" thickBot="1" x14ac:dyDescent="0.4">
      <c r="B4" s="1855" t="s">
        <v>3034</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c r="Z4" s="1856"/>
      <c r="AA4" s="1856"/>
      <c r="AB4" s="1856"/>
      <c r="AC4" s="1856"/>
      <c r="AD4" s="1856"/>
      <c r="AE4" s="1856"/>
      <c r="AF4" s="1856"/>
      <c r="AG4" s="1856"/>
      <c r="AH4" s="1856"/>
      <c r="AI4" s="1858"/>
      <c r="AJ4" s="776"/>
      <c r="AK4" s="776"/>
    </row>
    <row r="5" spans="2:37" s="778" customFormat="1" ht="15.75" x14ac:dyDescent="0.25">
      <c r="B5" s="1859"/>
      <c r="C5" s="1859"/>
      <c r="D5" s="1859"/>
      <c r="E5" s="1859"/>
      <c r="F5" s="1859"/>
      <c r="G5" s="1859"/>
      <c r="H5" s="1859"/>
      <c r="I5" s="1859"/>
      <c r="J5" s="1859"/>
      <c r="K5" s="1859"/>
      <c r="L5" s="1859"/>
      <c r="M5" s="1859"/>
      <c r="N5" s="1859"/>
      <c r="O5" s="1859"/>
      <c r="P5" s="1859"/>
      <c r="Q5" s="1859"/>
      <c r="R5" s="1859"/>
      <c r="S5" s="1859"/>
      <c r="T5" s="1859"/>
      <c r="U5" s="1859"/>
      <c r="V5" s="1859"/>
      <c r="W5" s="1859"/>
      <c r="X5" s="1859"/>
      <c r="Y5" s="1859"/>
      <c r="Z5" s="1859"/>
      <c r="AA5" s="1859"/>
      <c r="AB5" s="1859"/>
      <c r="AC5" s="1859"/>
      <c r="AD5" s="1859"/>
      <c r="AE5" s="1859"/>
      <c r="AF5" s="1859"/>
      <c r="AG5" s="1859"/>
      <c r="AH5" s="1859"/>
      <c r="AI5" s="1859"/>
      <c r="AJ5" s="803"/>
      <c r="AK5" s="803"/>
    </row>
    <row r="6" spans="2:37" s="908" customFormat="1" ht="116.25" thickBot="1" x14ac:dyDescent="0.3">
      <c r="B6" s="1188" t="s">
        <v>973</v>
      </c>
      <c r="C6" s="1189" t="s">
        <v>974</v>
      </c>
      <c r="D6" s="1189" t="s">
        <v>975</v>
      </c>
      <c r="E6" s="1189" t="s">
        <v>976</v>
      </c>
      <c r="F6" s="1189" t="s">
        <v>977</v>
      </c>
      <c r="G6" s="1189" t="s">
        <v>803</v>
      </c>
      <c r="H6" s="1189" t="s">
        <v>428</v>
      </c>
      <c r="I6" s="1189" t="s">
        <v>978</v>
      </c>
      <c r="J6" s="1189" t="s">
        <v>979</v>
      </c>
      <c r="K6" s="1189" t="s">
        <v>980</v>
      </c>
      <c r="L6" s="1189" t="s">
        <v>921</v>
      </c>
      <c r="M6" s="1189" t="s">
        <v>981</v>
      </c>
      <c r="N6" s="1189" t="s">
        <v>922</v>
      </c>
      <c r="O6" s="1189" t="s">
        <v>3031</v>
      </c>
      <c r="P6" s="1189" t="s">
        <v>982</v>
      </c>
      <c r="Q6" s="1189" t="s">
        <v>983</v>
      </c>
      <c r="R6" s="1189" t="s">
        <v>984</v>
      </c>
      <c r="S6" s="1189" t="s">
        <v>985</v>
      </c>
      <c r="T6" s="1189" t="s">
        <v>986</v>
      </c>
      <c r="U6" s="1189" t="s">
        <v>987</v>
      </c>
      <c r="V6" s="1189" t="s">
        <v>988</v>
      </c>
      <c r="W6" s="1189" t="s">
        <v>989</v>
      </c>
      <c r="X6" s="1189" t="s">
        <v>990</v>
      </c>
      <c r="Y6" s="1189" t="s">
        <v>828</v>
      </c>
      <c r="Z6" s="1189" t="s">
        <v>3032</v>
      </c>
      <c r="AA6" s="1189" t="s">
        <v>991</v>
      </c>
      <c r="AB6" s="1189" t="s">
        <v>992</v>
      </c>
      <c r="AC6" s="1189" t="s">
        <v>807</v>
      </c>
      <c r="AD6" s="1189" t="s">
        <v>993</v>
      </c>
      <c r="AE6" s="1189" t="s">
        <v>936</v>
      </c>
      <c r="AF6" s="1189" t="s">
        <v>831</v>
      </c>
      <c r="AG6" s="1189" t="s">
        <v>994</v>
      </c>
      <c r="AH6" s="1189" t="s">
        <v>995</v>
      </c>
      <c r="AI6" s="1190" t="s">
        <v>211</v>
      </c>
      <c r="AJ6" s="907"/>
    </row>
    <row r="7" spans="2:37" ht="18.75" customHeight="1" x14ac:dyDescent="0.25">
      <c r="B7" s="1191" t="s">
        <v>1030</v>
      </c>
      <c r="C7" s="432">
        <v>0</v>
      </c>
      <c r="D7" s="432">
        <v>2</v>
      </c>
      <c r="E7" s="432">
        <v>0</v>
      </c>
      <c r="F7" s="432">
        <v>2</v>
      </c>
      <c r="G7" s="432">
        <v>0</v>
      </c>
      <c r="H7" s="432">
        <v>0</v>
      </c>
      <c r="I7" s="432">
        <v>0</v>
      </c>
      <c r="J7" s="432">
        <v>0</v>
      </c>
      <c r="K7" s="432">
        <v>1</v>
      </c>
      <c r="L7" s="432">
        <v>1</v>
      </c>
      <c r="M7" s="432">
        <v>0</v>
      </c>
      <c r="N7" s="432">
        <v>0</v>
      </c>
      <c r="O7" s="432">
        <v>0</v>
      </c>
      <c r="P7" s="432">
        <v>0</v>
      </c>
      <c r="Q7" s="432">
        <v>0</v>
      </c>
      <c r="R7" s="433">
        <v>0</v>
      </c>
      <c r="S7" s="433">
        <v>1</v>
      </c>
      <c r="T7" s="432">
        <v>0</v>
      </c>
      <c r="U7" s="432">
        <v>0</v>
      </c>
      <c r="V7" s="433">
        <v>0</v>
      </c>
      <c r="W7" s="432">
        <v>0</v>
      </c>
      <c r="X7" s="433">
        <v>1</v>
      </c>
      <c r="Y7" s="432">
        <v>0</v>
      </c>
      <c r="Z7" s="432">
        <v>0</v>
      </c>
      <c r="AA7" s="432">
        <v>0</v>
      </c>
      <c r="AB7" s="432">
        <v>0</v>
      </c>
      <c r="AC7" s="432">
        <v>0</v>
      </c>
      <c r="AD7" s="433">
        <v>0</v>
      </c>
      <c r="AE7" s="433">
        <v>0</v>
      </c>
      <c r="AF7" s="432">
        <v>2</v>
      </c>
      <c r="AG7" s="432">
        <v>0</v>
      </c>
      <c r="AH7" s="432">
        <v>0</v>
      </c>
      <c r="AI7" s="1193">
        <f>SUM(C7:AH7)</f>
        <v>10</v>
      </c>
      <c r="AJ7" s="912"/>
    </row>
    <row r="8" spans="2:37" ht="18.75" customHeight="1" x14ac:dyDescent="0.25">
      <c r="B8" s="1182" t="s">
        <v>1031</v>
      </c>
      <c r="C8" s="429">
        <v>0</v>
      </c>
      <c r="D8" s="429">
        <v>0</v>
      </c>
      <c r="E8" s="429">
        <v>0</v>
      </c>
      <c r="F8" s="429">
        <v>0</v>
      </c>
      <c r="G8" s="429">
        <v>1</v>
      </c>
      <c r="H8" s="429">
        <v>0</v>
      </c>
      <c r="I8" s="429">
        <v>0</v>
      </c>
      <c r="J8" s="429">
        <v>0</v>
      </c>
      <c r="K8" s="429">
        <v>0</v>
      </c>
      <c r="L8" s="429">
        <v>1</v>
      </c>
      <c r="M8" s="429">
        <v>0</v>
      </c>
      <c r="N8" s="429">
        <v>0</v>
      </c>
      <c r="O8" s="429">
        <v>0</v>
      </c>
      <c r="P8" s="429">
        <v>0</v>
      </c>
      <c r="Q8" s="429">
        <v>0</v>
      </c>
      <c r="R8" s="430">
        <v>0</v>
      </c>
      <c r="S8" s="430">
        <v>0</v>
      </c>
      <c r="T8" s="429">
        <v>0</v>
      </c>
      <c r="U8" s="429">
        <v>1</v>
      </c>
      <c r="V8" s="430">
        <v>0</v>
      </c>
      <c r="W8" s="429">
        <v>1</v>
      </c>
      <c r="X8" s="430">
        <v>0</v>
      </c>
      <c r="Y8" s="429">
        <v>0</v>
      </c>
      <c r="Z8" s="429">
        <v>1</v>
      </c>
      <c r="AA8" s="429">
        <v>0</v>
      </c>
      <c r="AB8" s="429">
        <v>0</v>
      </c>
      <c r="AC8" s="429">
        <v>1</v>
      </c>
      <c r="AD8" s="430">
        <v>0</v>
      </c>
      <c r="AE8" s="430">
        <v>0</v>
      </c>
      <c r="AF8" s="429">
        <v>0</v>
      </c>
      <c r="AG8" s="429">
        <v>1</v>
      </c>
      <c r="AH8" s="429">
        <v>0</v>
      </c>
      <c r="AI8" s="1194">
        <f t="shared" ref="AI8:AI37" si="0">SUM(C8:AH8)</f>
        <v>7</v>
      </c>
      <c r="AJ8" s="912"/>
    </row>
    <row r="9" spans="2:37" ht="18.75" customHeight="1" x14ac:dyDescent="0.25">
      <c r="B9" s="1182" t="s">
        <v>3036</v>
      </c>
      <c r="C9" s="429"/>
      <c r="D9" s="429"/>
      <c r="E9" s="429"/>
      <c r="F9" s="429"/>
      <c r="G9" s="429"/>
      <c r="H9" s="429"/>
      <c r="I9" s="429"/>
      <c r="J9" s="429"/>
      <c r="K9" s="429"/>
      <c r="L9" s="429"/>
      <c r="M9" s="429"/>
      <c r="N9" s="429"/>
      <c r="O9" s="429"/>
      <c r="P9" s="429"/>
      <c r="Q9" s="429"/>
      <c r="R9" s="430"/>
      <c r="S9" s="430"/>
      <c r="T9" s="429"/>
      <c r="U9" s="429"/>
      <c r="V9" s="430"/>
      <c r="W9" s="429"/>
      <c r="X9" s="430"/>
      <c r="Y9" s="429"/>
      <c r="Z9" s="429"/>
      <c r="AA9" s="429"/>
      <c r="AB9" s="429"/>
      <c r="AC9" s="429"/>
      <c r="AD9" s="430"/>
      <c r="AE9" s="430"/>
      <c r="AF9" s="429"/>
      <c r="AG9" s="429"/>
      <c r="AH9" s="429"/>
      <c r="AI9" s="1194">
        <f t="shared" si="0"/>
        <v>0</v>
      </c>
      <c r="AJ9" s="912"/>
    </row>
    <row r="10" spans="2:37" ht="18.75" customHeight="1" x14ac:dyDescent="0.25">
      <c r="B10" s="1182" t="s">
        <v>1058</v>
      </c>
      <c r="C10" s="429">
        <v>0</v>
      </c>
      <c r="D10" s="429">
        <v>0</v>
      </c>
      <c r="E10" s="429">
        <v>0</v>
      </c>
      <c r="F10" s="429">
        <v>0</v>
      </c>
      <c r="G10" s="429">
        <v>0</v>
      </c>
      <c r="H10" s="429">
        <v>0</v>
      </c>
      <c r="I10" s="429">
        <v>0</v>
      </c>
      <c r="J10" s="429">
        <v>0</v>
      </c>
      <c r="K10" s="429">
        <v>0</v>
      </c>
      <c r="L10" s="429">
        <v>0</v>
      </c>
      <c r="M10" s="429">
        <v>0</v>
      </c>
      <c r="N10" s="429">
        <v>0</v>
      </c>
      <c r="O10" s="429">
        <v>0</v>
      </c>
      <c r="P10" s="429">
        <v>0</v>
      </c>
      <c r="Q10" s="429">
        <v>0</v>
      </c>
      <c r="R10" s="430">
        <v>0</v>
      </c>
      <c r="S10" s="430">
        <v>0</v>
      </c>
      <c r="T10" s="429">
        <v>0</v>
      </c>
      <c r="U10" s="429">
        <v>0</v>
      </c>
      <c r="V10" s="430">
        <v>0</v>
      </c>
      <c r="W10" s="429">
        <v>0</v>
      </c>
      <c r="X10" s="430">
        <v>0</v>
      </c>
      <c r="Y10" s="429">
        <v>0</v>
      </c>
      <c r="Z10" s="429">
        <v>0</v>
      </c>
      <c r="AA10" s="429">
        <v>0</v>
      </c>
      <c r="AB10" s="429">
        <v>0</v>
      </c>
      <c r="AC10" s="429">
        <v>1</v>
      </c>
      <c r="AD10" s="430">
        <v>0</v>
      </c>
      <c r="AE10" s="430">
        <v>0</v>
      </c>
      <c r="AF10" s="429">
        <v>0</v>
      </c>
      <c r="AG10" s="429">
        <v>0</v>
      </c>
      <c r="AH10" s="429">
        <v>0</v>
      </c>
      <c r="AI10" s="1194">
        <f t="shared" si="0"/>
        <v>1</v>
      </c>
      <c r="AJ10" s="912"/>
    </row>
    <row r="11" spans="2:37" s="776" customFormat="1" ht="18.75" customHeight="1" x14ac:dyDescent="0.25">
      <c r="B11" s="1182" t="s">
        <v>1032</v>
      </c>
      <c r="C11" s="429">
        <v>3</v>
      </c>
      <c r="D11" s="429">
        <v>2</v>
      </c>
      <c r="E11" s="429">
        <v>1</v>
      </c>
      <c r="F11" s="429">
        <v>3</v>
      </c>
      <c r="G11" s="429">
        <v>1</v>
      </c>
      <c r="H11" s="429">
        <v>0</v>
      </c>
      <c r="I11" s="429">
        <v>0</v>
      </c>
      <c r="J11" s="429">
        <v>1</v>
      </c>
      <c r="K11" s="429">
        <v>0</v>
      </c>
      <c r="L11" s="429">
        <v>6</v>
      </c>
      <c r="M11" s="429">
        <v>0</v>
      </c>
      <c r="N11" s="429">
        <v>0</v>
      </c>
      <c r="O11" s="429">
        <v>0</v>
      </c>
      <c r="P11" s="429">
        <v>0</v>
      </c>
      <c r="Q11" s="429">
        <v>0</v>
      </c>
      <c r="R11" s="430">
        <v>2</v>
      </c>
      <c r="S11" s="430">
        <v>0</v>
      </c>
      <c r="T11" s="429">
        <v>2</v>
      </c>
      <c r="U11" s="429">
        <v>1</v>
      </c>
      <c r="V11" s="430">
        <v>1</v>
      </c>
      <c r="W11" s="429">
        <v>0</v>
      </c>
      <c r="X11" s="430">
        <v>1</v>
      </c>
      <c r="Y11" s="429">
        <v>1</v>
      </c>
      <c r="Z11" s="429">
        <v>2</v>
      </c>
      <c r="AA11" s="429">
        <v>0</v>
      </c>
      <c r="AB11" s="429">
        <v>2</v>
      </c>
      <c r="AC11" s="429">
        <v>3</v>
      </c>
      <c r="AD11" s="430">
        <v>3</v>
      </c>
      <c r="AE11" s="430">
        <v>5</v>
      </c>
      <c r="AF11" s="429">
        <v>1</v>
      </c>
      <c r="AG11" s="429">
        <v>2</v>
      </c>
      <c r="AH11" s="429">
        <v>0</v>
      </c>
      <c r="AI11" s="1194">
        <f t="shared" si="0"/>
        <v>43</v>
      </c>
      <c r="AJ11" s="912"/>
    </row>
    <row r="12" spans="2:37" s="776" customFormat="1" ht="18.75" customHeight="1" x14ac:dyDescent="0.25">
      <c r="B12" s="1182" t="s">
        <v>1033</v>
      </c>
      <c r="C12" s="429">
        <v>0</v>
      </c>
      <c r="D12" s="429">
        <v>0</v>
      </c>
      <c r="E12" s="429">
        <v>0</v>
      </c>
      <c r="F12" s="429">
        <v>0</v>
      </c>
      <c r="G12" s="429">
        <v>0</v>
      </c>
      <c r="H12" s="429">
        <v>0</v>
      </c>
      <c r="I12" s="429">
        <v>0</v>
      </c>
      <c r="J12" s="429">
        <v>0</v>
      </c>
      <c r="K12" s="429">
        <v>0</v>
      </c>
      <c r="L12" s="429">
        <v>0</v>
      </c>
      <c r="M12" s="429">
        <v>0</v>
      </c>
      <c r="N12" s="429">
        <v>0</v>
      </c>
      <c r="O12" s="429">
        <v>0</v>
      </c>
      <c r="P12" s="429">
        <v>1</v>
      </c>
      <c r="Q12" s="429">
        <v>0</v>
      </c>
      <c r="R12" s="430">
        <v>0</v>
      </c>
      <c r="S12" s="430">
        <v>0</v>
      </c>
      <c r="T12" s="429">
        <v>0</v>
      </c>
      <c r="U12" s="429">
        <v>2</v>
      </c>
      <c r="V12" s="430">
        <v>0</v>
      </c>
      <c r="W12" s="429">
        <v>0</v>
      </c>
      <c r="X12" s="430">
        <v>0</v>
      </c>
      <c r="Y12" s="429">
        <v>0</v>
      </c>
      <c r="Z12" s="429">
        <v>0</v>
      </c>
      <c r="AA12" s="429">
        <v>0</v>
      </c>
      <c r="AB12" s="429">
        <v>0</v>
      </c>
      <c r="AC12" s="429">
        <v>1</v>
      </c>
      <c r="AD12" s="430">
        <v>0</v>
      </c>
      <c r="AE12" s="430">
        <v>1</v>
      </c>
      <c r="AF12" s="429">
        <v>0</v>
      </c>
      <c r="AG12" s="429">
        <v>0</v>
      </c>
      <c r="AH12" s="429">
        <v>0</v>
      </c>
      <c r="AI12" s="1194">
        <f t="shared" si="0"/>
        <v>5</v>
      </c>
      <c r="AJ12" s="912"/>
    </row>
    <row r="13" spans="2:37" s="776" customFormat="1" ht="18.75" customHeight="1" x14ac:dyDescent="0.25">
      <c r="B13" s="1182" t="s">
        <v>1034</v>
      </c>
      <c r="C13" s="429">
        <v>0</v>
      </c>
      <c r="D13" s="429">
        <v>0</v>
      </c>
      <c r="E13" s="429">
        <v>0</v>
      </c>
      <c r="F13" s="429">
        <v>0</v>
      </c>
      <c r="G13" s="429">
        <v>0</v>
      </c>
      <c r="H13" s="429">
        <v>0</v>
      </c>
      <c r="I13" s="429">
        <v>0</v>
      </c>
      <c r="J13" s="429">
        <v>0</v>
      </c>
      <c r="K13" s="429">
        <v>0</v>
      </c>
      <c r="L13" s="429">
        <v>0</v>
      </c>
      <c r="M13" s="429">
        <v>0</v>
      </c>
      <c r="N13" s="429">
        <v>1</v>
      </c>
      <c r="O13" s="429">
        <v>0</v>
      </c>
      <c r="P13" s="429">
        <v>0</v>
      </c>
      <c r="Q13" s="429">
        <v>0</v>
      </c>
      <c r="R13" s="430">
        <v>0</v>
      </c>
      <c r="S13" s="430">
        <v>0</v>
      </c>
      <c r="T13" s="429">
        <v>0</v>
      </c>
      <c r="U13" s="429">
        <v>0</v>
      </c>
      <c r="V13" s="430">
        <v>1</v>
      </c>
      <c r="W13" s="429">
        <v>0</v>
      </c>
      <c r="X13" s="430">
        <v>0</v>
      </c>
      <c r="Y13" s="429">
        <v>0</v>
      </c>
      <c r="Z13" s="429">
        <v>1</v>
      </c>
      <c r="AA13" s="429">
        <v>0</v>
      </c>
      <c r="AB13" s="429">
        <v>0</v>
      </c>
      <c r="AC13" s="429">
        <v>1</v>
      </c>
      <c r="AD13" s="430">
        <v>0</v>
      </c>
      <c r="AE13" s="430">
        <v>0</v>
      </c>
      <c r="AF13" s="429">
        <v>0</v>
      </c>
      <c r="AG13" s="429">
        <v>0</v>
      </c>
      <c r="AH13" s="429">
        <v>0</v>
      </c>
      <c r="AI13" s="1194">
        <f t="shared" si="0"/>
        <v>4</v>
      </c>
      <c r="AJ13" s="912"/>
    </row>
    <row r="14" spans="2:37" s="776" customFormat="1" ht="18.75" customHeight="1" x14ac:dyDescent="0.25">
      <c r="B14" s="1182" t="s">
        <v>1035</v>
      </c>
      <c r="C14" s="429">
        <v>0</v>
      </c>
      <c r="D14" s="429">
        <v>0</v>
      </c>
      <c r="E14" s="429">
        <v>0</v>
      </c>
      <c r="F14" s="429">
        <v>0</v>
      </c>
      <c r="G14" s="429">
        <v>0</v>
      </c>
      <c r="H14" s="429">
        <v>0</v>
      </c>
      <c r="I14" s="429">
        <v>0</v>
      </c>
      <c r="J14" s="429">
        <v>1</v>
      </c>
      <c r="K14" s="429">
        <v>0</v>
      </c>
      <c r="L14" s="429">
        <v>2</v>
      </c>
      <c r="M14" s="429">
        <v>0</v>
      </c>
      <c r="N14" s="429">
        <v>0</v>
      </c>
      <c r="O14" s="429">
        <v>0</v>
      </c>
      <c r="P14" s="429">
        <v>0</v>
      </c>
      <c r="Q14" s="429">
        <v>0</v>
      </c>
      <c r="R14" s="430">
        <v>0</v>
      </c>
      <c r="S14" s="430">
        <v>0</v>
      </c>
      <c r="T14" s="429">
        <v>0</v>
      </c>
      <c r="U14" s="429">
        <v>1</v>
      </c>
      <c r="V14" s="430">
        <v>0</v>
      </c>
      <c r="W14" s="429">
        <v>0</v>
      </c>
      <c r="X14" s="430">
        <v>0</v>
      </c>
      <c r="Y14" s="429">
        <v>0</v>
      </c>
      <c r="Z14" s="429">
        <v>0</v>
      </c>
      <c r="AA14" s="429">
        <v>0</v>
      </c>
      <c r="AB14" s="429">
        <v>0</v>
      </c>
      <c r="AC14" s="429">
        <v>1</v>
      </c>
      <c r="AD14" s="430">
        <v>0</v>
      </c>
      <c r="AE14" s="430">
        <v>0</v>
      </c>
      <c r="AF14" s="429">
        <v>0</v>
      </c>
      <c r="AG14" s="429">
        <v>0</v>
      </c>
      <c r="AH14" s="429">
        <v>0</v>
      </c>
      <c r="AI14" s="1194">
        <f t="shared" si="0"/>
        <v>5</v>
      </c>
      <c r="AJ14" s="912"/>
    </row>
    <row r="15" spans="2:37" s="776" customFormat="1" ht="18.75" customHeight="1" x14ac:dyDescent="0.25">
      <c r="B15" s="1182" t="s">
        <v>1036</v>
      </c>
      <c r="C15" s="429">
        <v>1</v>
      </c>
      <c r="D15" s="429">
        <v>0</v>
      </c>
      <c r="E15" s="429">
        <v>3</v>
      </c>
      <c r="F15" s="429">
        <v>1</v>
      </c>
      <c r="G15" s="429">
        <v>5</v>
      </c>
      <c r="H15" s="429">
        <v>1</v>
      </c>
      <c r="I15" s="429">
        <v>0</v>
      </c>
      <c r="J15" s="429">
        <v>0</v>
      </c>
      <c r="K15" s="429">
        <v>3</v>
      </c>
      <c r="L15" s="429">
        <v>9</v>
      </c>
      <c r="M15" s="429">
        <v>2</v>
      </c>
      <c r="N15" s="429">
        <v>6</v>
      </c>
      <c r="O15" s="429">
        <v>0</v>
      </c>
      <c r="P15" s="429">
        <v>0</v>
      </c>
      <c r="Q15" s="429">
        <v>0</v>
      </c>
      <c r="R15" s="430">
        <v>2</v>
      </c>
      <c r="S15" s="430">
        <v>0</v>
      </c>
      <c r="T15" s="429">
        <v>1</v>
      </c>
      <c r="U15" s="429">
        <v>10</v>
      </c>
      <c r="V15" s="430">
        <v>0</v>
      </c>
      <c r="W15" s="429">
        <v>1</v>
      </c>
      <c r="X15" s="430">
        <v>5</v>
      </c>
      <c r="Y15" s="429">
        <v>3</v>
      </c>
      <c r="Z15" s="429">
        <v>2</v>
      </c>
      <c r="AA15" s="429">
        <v>0</v>
      </c>
      <c r="AB15" s="429">
        <v>6</v>
      </c>
      <c r="AC15" s="429">
        <v>11</v>
      </c>
      <c r="AD15" s="430">
        <v>6</v>
      </c>
      <c r="AE15" s="430">
        <v>6</v>
      </c>
      <c r="AF15" s="429">
        <v>1</v>
      </c>
      <c r="AG15" s="429">
        <v>3</v>
      </c>
      <c r="AH15" s="429">
        <v>0</v>
      </c>
      <c r="AI15" s="1194">
        <f t="shared" si="0"/>
        <v>88</v>
      </c>
      <c r="AJ15" s="912"/>
    </row>
    <row r="16" spans="2:37" s="776" customFormat="1" ht="18.75" customHeight="1" x14ac:dyDescent="0.25">
      <c r="B16" s="1182" t="s">
        <v>1037</v>
      </c>
      <c r="C16" s="429">
        <v>0</v>
      </c>
      <c r="D16" s="429">
        <v>0</v>
      </c>
      <c r="E16" s="429">
        <v>1</v>
      </c>
      <c r="F16" s="429">
        <v>0</v>
      </c>
      <c r="G16" s="429">
        <v>0</v>
      </c>
      <c r="H16" s="429">
        <v>0</v>
      </c>
      <c r="I16" s="429">
        <v>0</v>
      </c>
      <c r="J16" s="429">
        <v>0</v>
      </c>
      <c r="K16" s="429">
        <v>0</v>
      </c>
      <c r="L16" s="429">
        <v>0</v>
      </c>
      <c r="M16" s="429">
        <v>0</v>
      </c>
      <c r="N16" s="429">
        <v>0</v>
      </c>
      <c r="O16" s="429">
        <v>0</v>
      </c>
      <c r="P16" s="429">
        <v>1</v>
      </c>
      <c r="Q16" s="429">
        <v>0</v>
      </c>
      <c r="R16" s="430">
        <v>0</v>
      </c>
      <c r="S16" s="430">
        <v>0</v>
      </c>
      <c r="T16" s="429">
        <v>0</v>
      </c>
      <c r="U16" s="429">
        <v>0</v>
      </c>
      <c r="V16" s="430">
        <v>0</v>
      </c>
      <c r="W16" s="429">
        <v>0</v>
      </c>
      <c r="X16" s="430">
        <v>0</v>
      </c>
      <c r="Y16" s="429">
        <v>0</v>
      </c>
      <c r="Z16" s="429">
        <v>0</v>
      </c>
      <c r="AA16" s="429">
        <v>0</v>
      </c>
      <c r="AB16" s="429">
        <v>0</v>
      </c>
      <c r="AC16" s="429">
        <v>0</v>
      </c>
      <c r="AD16" s="430">
        <v>0</v>
      </c>
      <c r="AE16" s="430">
        <v>0</v>
      </c>
      <c r="AF16" s="429">
        <v>0</v>
      </c>
      <c r="AG16" s="429">
        <v>0</v>
      </c>
      <c r="AH16" s="429">
        <v>0</v>
      </c>
      <c r="AI16" s="1194">
        <f t="shared" si="0"/>
        <v>2</v>
      </c>
      <c r="AJ16" s="912"/>
    </row>
    <row r="17" spans="2:36" s="776" customFormat="1" ht="18.75" customHeight="1" x14ac:dyDescent="0.25">
      <c r="B17" s="1182" t="s">
        <v>1038</v>
      </c>
      <c r="C17" s="429">
        <v>2</v>
      </c>
      <c r="D17" s="429">
        <v>0</v>
      </c>
      <c r="E17" s="429">
        <v>0</v>
      </c>
      <c r="F17" s="429">
        <v>1</v>
      </c>
      <c r="G17" s="429">
        <v>0</v>
      </c>
      <c r="H17" s="429">
        <v>0</v>
      </c>
      <c r="I17" s="429">
        <v>0</v>
      </c>
      <c r="J17" s="429">
        <v>1</v>
      </c>
      <c r="K17" s="429">
        <v>1</v>
      </c>
      <c r="L17" s="429">
        <v>3</v>
      </c>
      <c r="M17" s="429">
        <v>0</v>
      </c>
      <c r="N17" s="429">
        <v>1</v>
      </c>
      <c r="O17" s="429">
        <v>0</v>
      </c>
      <c r="P17" s="429">
        <v>0</v>
      </c>
      <c r="Q17" s="429">
        <v>0</v>
      </c>
      <c r="R17" s="430">
        <v>0</v>
      </c>
      <c r="S17" s="430">
        <v>0</v>
      </c>
      <c r="T17" s="429">
        <v>0</v>
      </c>
      <c r="U17" s="429">
        <v>1</v>
      </c>
      <c r="V17" s="430">
        <v>1</v>
      </c>
      <c r="W17" s="429">
        <v>0</v>
      </c>
      <c r="X17" s="430">
        <v>1</v>
      </c>
      <c r="Y17" s="429">
        <v>1</v>
      </c>
      <c r="Z17" s="429">
        <v>0</v>
      </c>
      <c r="AA17" s="429">
        <v>0</v>
      </c>
      <c r="AB17" s="429">
        <v>1</v>
      </c>
      <c r="AC17" s="429">
        <v>8</v>
      </c>
      <c r="AD17" s="430">
        <v>0</v>
      </c>
      <c r="AE17" s="430">
        <v>1</v>
      </c>
      <c r="AF17" s="429">
        <v>0</v>
      </c>
      <c r="AG17" s="429">
        <v>0</v>
      </c>
      <c r="AH17" s="429">
        <v>1</v>
      </c>
      <c r="AI17" s="1194">
        <f t="shared" si="0"/>
        <v>24</v>
      </c>
      <c r="AJ17" s="912"/>
    </row>
    <row r="18" spans="2:36" s="776" customFormat="1" ht="18.75" customHeight="1" x14ac:dyDescent="0.25">
      <c r="B18" s="1182" t="s">
        <v>1039</v>
      </c>
      <c r="C18" s="429">
        <v>0</v>
      </c>
      <c r="D18" s="429">
        <v>0</v>
      </c>
      <c r="E18" s="429">
        <v>0</v>
      </c>
      <c r="F18" s="429">
        <v>0</v>
      </c>
      <c r="G18" s="429">
        <v>0</v>
      </c>
      <c r="H18" s="429">
        <v>0</v>
      </c>
      <c r="I18" s="429">
        <v>0</v>
      </c>
      <c r="J18" s="429">
        <v>0</v>
      </c>
      <c r="K18" s="429">
        <v>0</v>
      </c>
      <c r="L18" s="429">
        <v>1</v>
      </c>
      <c r="M18" s="429">
        <v>0</v>
      </c>
      <c r="N18" s="429">
        <v>1</v>
      </c>
      <c r="O18" s="429">
        <v>0</v>
      </c>
      <c r="P18" s="429">
        <v>0</v>
      </c>
      <c r="Q18" s="429">
        <v>0</v>
      </c>
      <c r="R18" s="430">
        <v>0</v>
      </c>
      <c r="S18" s="430">
        <v>0</v>
      </c>
      <c r="T18" s="429">
        <v>0</v>
      </c>
      <c r="U18" s="429">
        <v>0</v>
      </c>
      <c r="V18" s="430">
        <v>0</v>
      </c>
      <c r="W18" s="429">
        <v>0</v>
      </c>
      <c r="X18" s="430">
        <v>0</v>
      </c>
      <c r="Y18" s="429">
        <v>0</v>
      </c>
      <c r="Z18" s="429">
        <v>0</v>
      </c>
      <c r="AA18" s="429">
        <v>0</v>
      </c>
      <c r="AB18" s="429">
        <v>0</v>
      </c>
      <c r="AC18" s="429">
        <v>0</v>
      </c>
      <c r="AD18" s="430">
        <v>0</v>
      </c>
      <c r="AE18" s="430">
        <v>0</v>
      </c>
      <c r="AF18" s="429">
        <v>0</v>
      </c>
      <c r="AG18" s="429">
        <v>0</v>
      </c>
      <c r="AH18" s="429">
        <v>0</v>
      </c>
      <c r="AI18" s="1194">
        <f t="shared" si="0"/>
        <v>2</v>
      </c>
      <c r="AJ18" s="912"/>
    </row>
    <row r="19" spans="2:36" s="776" customFormat="1" ht="18.75" customHeight="1" x14ac:dyDescent="0.25">
      <c r="B19" s="1182" t="s">
        <v>1040</v>
      </c>
      <c r="C19" s="429">
        <v>0</v>
      </c>
      <c r="D19" s="429">
        <v>0</v>
      </c>
      <c r="E19" s="429">
        <v>0</v>
      </c>
      <c r="F19" s="429">
        <v>0</v>
      </c>
      <c r="G19" s="429">
        <v>0</v>
      </c>
      <c r="H19" s="429">
        <v>0</v>
      </c>
      <c r="I19" s="429">
        <v>0</v>
      </c>
      <c r="J19" s="429">
        <v>0</v>
      </c>
      <c r="K19" s="429">
        <v>0</v>
      </c>
      <c r="L19" s="429">
        <v>1</v>
      </c>
      <c r="M19" s="429">
        <v>0</v>
      </c>
      <c r="N19" s="429">
        <v>0</v>
      </c>
      <c r="O19" s="429">
        <v>0</v>
      </c>
      <c r="P19" s="429">
        <v>0</v>
      </c>
      <c r="Q19" s="429">
        <v>0</v>
      </c>
      <c r="R19" s="430">
        <v>0</v>
      </c>
      <c r="S19" s="430">
        <v>0</v>
      </c>
      <c r="T19" s="429">
        <v>0</v>
      </c>
      <c r="U19" s="429">
        <v>0</v>
      </c>
      <c r="V19" s="430">
        <v>0</v>
      </c>
      <c r="W19" s="429">
        <v>0</v>
      </c>
      <c r="X19" s="430">
        <v>0</v>
      </c>
      <c r="Y19" s="429">
        <v>0</v>
      </c>
      <c r="Z19" s="429">
        <v>0</v>
      </c>
      <c r="AA19" s="429">
        <v>0</v>
      </c>
      <c r="AB19" s="429">
        <v>0</v>
      </c>
      <c r="AC19" s="429">
        <v>0</v>
      </c>
      <c r="AD19" s="430">
        <v>0</v>
      </c>
      <c r="AE19" s="430">
        <v>0</v>
      </c>
      <c r="AF19" s="429">
        <v>0</v>
      </c>
      <c r="AG19" s="429">
        <v>0</v>
      </c>
      <c r="AH19" s="429">
        <v>0</v>
      </c>
      <c r="AI19" s="1194">
        <f t="shared" si="0"/>
        <v>1</v>
      </c>
      <c r="AJ19" s="912"/>
    </row>
    <row r="20" spans="2:36" s="776" customFormat="1" ht="18.75" customHeight="1" x14ac:dyDescent="0.25">
      <c r="B20" s="1182" t="s">
        <v>1041</v>
      </c>
      <c r="C20" s="429">
        <v>0</v>
      </c>
      <c r="D20" s="429">
        <v>0</v>
      </c>
      <c r="E20" s="429">
        <v>0</v>
      </c>
      <c r="F20" s="429">
        <v>0</v>
      </c>
      <c r="G20" s="429">
        <v>0</v>
      </c>
      <c r="H20" s="429">
        <v>0</v>
      </c>
      <c r="I20" s="429">
        <v>0</v>
      </c>
      <c r="J20" s="429">
        <v>0</v>
      </c>
      <c r="K20" s="429">
        <v>0</v>
      </c>
      <c r="L20" s="429">
        <v>0</v>
      </c>
      <c r="M20" s="429">
        <v>0</v>
      </c>
      <c r="N20" s="429">
        <v>0</v>
      </c>
      <c r="O20" s="429">
        <v>0</v>
      </c>
      <c r="P20" s="429">
        <v>0</v>
      </c>
      <c r="Q20" s="429">
        <v>0</v>
      </c>
      <c r="R20" s="430">
        <v>0</v>
      </c>
      <c r="S20" s="430">
        <v>0</v>
      </c>
      <c r="T20" s="429">
        <v>0</v>
      </c>
      <c r="U20" s="429">
        <v>0</v>
      </c>
      <c r="V20" s="430">
        <v>0</v>
      </c>
      <c r="W20" s="429">
        <v>0</v>
      </c>
      <c r="X20" s="430">
        <v>0</v>
      </c>
      <c r="Y20" s="429">
        <v>0</v>
      </c>
      <c r="Z20" s="429">
        <v>0</v>
      </c>
      <c r="AA20" s="429">
        <v>0</v>
      </c>
      <c r="AB20" s="429">
        <v>0</v>
      </c>
      <c r="AC20" s="429">
        <v>1</v>
      </c>
      <c r="AD20" s="430">
        <v>0</v>
      </c>
      <c r="AE20" s="430">
        <v>0</v>
      </c>
      <c r="AF20" s="429">
        <v>0</v>
      </c>
      <c r="AG20" s="429">
        <v>0</v>
      </c>
      <c r="AH20" s="429">
        <v>0</v>
      </c>
      <c r="AI20" s="1194">
        <f t="shared" si="0"/>
        <v>1</v>
      </c>
      <c r="AJ20" s="912"/>
    </row>
    <row r="21" spans="2:36" s="776" customFormat="1" ht="18.75" customHeight="1" x14ac:dyDescent="0.25">
      <c r="B21" s="1182" t="s">
        <v>1042</v>
      </c>
      <c r="C21" s="429">
        <v>0</v>
      </c>
      <c r="D21" s="429">
        <v>0</v>
      </c>
      <c r="E21" s="429">
        <v>0</v>
      </c>
      <c r="F21" s="429">
        <v>0</v>
      </c>
      <c r="G21" s="429">
        <v>1</v>
      </c>
      <c r="H21" s="429">
        <v>0</v>
      </c>
      <c r="I21" s="429">
        <v>0</v>
      </c>
      <c r="J21" s="429">
        <v>2</v>
      </c>
      <c r="K21" s="429">
        <v>0</v>
      </c>
      <c r="L21" s="429">
        <v>5</v>
      </c>
      <c r="M21" s="429">
        <v>0</v>
      </c>
      <c r="N21" s="429">
        <v>0</v>
      </c>
      <c r="O21" s="429">
        <v>0</v>
      </c>
      <c r="P21" s="429">
        <v>1</v>
      </c>
      <c r="Q21" s="429">
        <v>0</v>
      </c>
      <c r="R21" s="430">
        <v>0</v>
      </c>
      <c r="S21" s="430">
        <v>0</v>
      </c>
      <c r="T21" s="429">
        <v>0</v>
      </c>
      <c r="U21" s="429">
        <v>1</v>
      </c>
      <c r="V21" s="430">
        <v>1</v>
      </c>
      <c r="W21" s="429">
        <v>1</v>
      </c>
      <c r="X21" s="430">
        <v>0</v>
      </c>
      <c r="Y21" s="429">
        <v>2</v>
      </c>
      <c r="Z21" s="429">
        <v>0</v>
      </c>
      <c r="AA21" s="429">
        <v>0</v>
      </c>
      <c r="AB21" s="429">
        <v>1</v>
      </c>
      <c r="AC21" s="429">
        <v>0</v>
      </c>
      <c r="AD21" s="430">
        <v>0</v>
      </c>
      <c r="AE21" s="430">
        <v>0</v>
      </c>
      <c r="AF21" s="429">
        <v>0</v>
      </c>
      <c r="AG21" s="429">
        <v>0</v>
      </c>
      <c r="AH21" s="429">
        <v>0</v>
      </c>
      <c r="AI21" s="1194">
        <f t="shared" si="0"/>
        <v>15</v>
      </c>
      <c r="AJ21" s="912"/>
    </row>
    <row r="22" spans="2:36" s="776" customFormat="1" ht="18.75" customHeight="1" x14ac:dyDescent="0.25">
      <c r="B22" s="1182" t="s">
        <v>1043</v>
      </c>
      <c r="C22" s="429">
        <f>'[1]A. MatriculaTotal PregMunicipio'!C44</f>
        <v>381</v>
      </c>
      <c r="D22" s="429">
        <f>'[1]A. MatriculaTotal PregMunicipio'!D44</f>
        <v>1046</v>
      </c>
      <c r="E22" s="429">
        <f>'[1]A. MatriculaTotal PregMunicipio'!E44</f>
        <v>513</v>
      </c>
      <c r="F22" s="429">
        <f>'[1]A. MatriculaTotal PregMunicipio'!F44</f>
        <v>1006</v>
      </c>
      <c r="G22" s="429">
        <f>'[1]A. MatriculaTotal PregMunicipio'!G44</f>
        <v>309</v>
      </c>
      <c r="H22" s="429">
        <f>'[1]A. MatriculaTotal PregMunicipio'!H44</f>
        <v>74</v>
      </c>
      <c r="I22" s="429">
        <f>'[1]A. MatriculaTotal PregMunicipio'!I44</f>
        <v>80</v>
      </c>
      <c r="J22" s="429">
        <f>'[1]A. MatriculaTotal PregMunicipio'!J44</f>
        <v>793</v>
      </c>
      <c r="K22" s="429">
        <f>'[1]A. MatriculaTotal PregMunicipio'!K44</f>
        <v>188</v>
      </c>
      <c r="L22" s="429">
        <f>'[1]A. MatriculaTotal PregMunicipio'!L44</f>
        <v>304</v>
      </c>
      <c r="M22" s="429">
        <f>'[1]A. MatriculaTotal PregMunicipio'!M44</f>
        <v>244</v>
      </c>
      <c r="N22" s="429">
        <f>'[1]A. MatriculaTotal PregMunicipio'!N44</f>
        <v>398</v>
      </c>
      <c r="O22" s="429">
        <f>'[1]A. MatriculaTotal PregMunicipio'!O44</f>
        <v>39</v>
      </c>
      <c r="P22" s="429">
        <f>'[1]A. MatriculaTotal PregMunicipio'!P44</f>
        <v>166</v>
      </c>
      <c r="Q22" s="429">
        <f>'[1]A. MatriculaTotal PregMunicipio'!Q44</f>
        <v>162</v>
      </c>
      <c r="R22" s="429">
        <f>'[1]A. MatriculaTotal PregMunicipio'!R44</f>
        <v>175</v>
      </c>
      <c r="S22" s="429">
        <f>'[1]A. MatriculaTotal PregMunicipio'!S44</f>
        <v>344</v>
      </c>
      <c r="T22" s="429">
        <f>'[1]A. MatriculaTotal PregMunicipio'!T44</f>
        <v>331</v>
      </c>
      <c r="U22" s="429">
        <f>'[1]A. MatriculaTotal PregMunicipio'!U44</f>
        <v>371</v>
      </c>
      <c r="V22" s="429">
        <f>'[1]A. MatriculaTotal PregMunicipio'!V44</f>
        <v>343</v>
      </c>
      <c r="W22" s="429">
        <f>'[1]A. MatriculaTotal PregMunicipio'!W44</f>
        <v>257</v>
      </c>
      <c r="X22" s="429">
        <f>'[1]A. MatriculaTotal PregMunicipio'!X44</f>
        <v>366</v>
      </c>
      <c r="Y22" s="429">
        <f>'[1]A. MatriculaTotal PregMunicipio'!Y44</f>
        <v>207</v>
      </c>
      <c r="Z22" s="429">
        <f>'[1]A. MatriculaTotal PregMunicipio'!Z44</f>
        <v>175</v>
      </c>
      <c r="AA22" s="429">
        <f>'[1]A. MatriculaTotal PregMunicipio'!AA44</f>
        <v>1</v>
      </c>
      <c r="AB22" s="429">
        <f>'[1]A. MatriculaTotal PregMunicipio'!AB44</f>
        <v>283</v>
      </c>
      <c r="AC22" s="429">
        <f>'[1]A. MatriculaTotal PregMunicipio'!AC44</f>
        <v>460</v>
      </c>
      <c r="AD22" s="429">
        <f>'[1]A. MatriculaTotal PregMunicipio'!AD44</f>
        <v>299</v>
      </c>
      <c r="AE22" s="429">
        <f>'[1]A. MatriculaTotal PregMunicipio'!AE44</f>
        <v>524</v>
      </c>
      <c r="AF22" s="429">
        <f>'[1]A. MatriculaTotal PregMunicipio'!AF44</f>
        <v>277</v>
      </c>
      <c r="AG22" s="429">
        <f>'[1]A. MatriculaTotal PregMunicipio'!AG44</f>
        <v>427</v>
      </c>
      <c r="AH22" s="429">
        <f>'[1]A. MatriculaTotal PregMunicipio'!AH44</f>
        <v>569</v>
      </c>
      <c r="AI22" s="1194">
        <f t="shared" si="0"/>
        <v>11112</v>
      </c>
      <c r="AJ22" s="912"/>
    </row>
    <row r="23" spans="2:36" s="776" customFormat="1" ht="18.75" customHeight="1" x14ac:dyDescent="0.25">
      <c r="B23" s="1182" t="s">
        <v>1044</v>
      </c>
      <c r="C23" s="429">
        <v>0</v>
      </c>
      <c r="D23" s="429">
        <v>0</v>
      </c>
      <c r="E23" s="429">
        <v>0</v>
      </c>
      <c r="F23" s="429">
        <v>0</v>
      </c>
      <c r="G23" s="429">
        <v>0</v>
      </c>
      <c r="H23" s="429">
        <v>0</v>
      </c>
      <c r="I23" s="429">
        <v>0</v>
      </c>
      <c r="J23" s="429">
        <v>0</v>
      </c>
      <c r="K23" s="429">
        <v>0</v>
      </c>
      <c r="L23" s="429">
        <v>0</v>
      </c>
      <c r="M23" s="429">
        <v>0</v>
      </c>
      <c r="N23" s="429">
        <v>0</v>
      </c>
      <c r="O23" s="429">
        <v>0</v>
      </c>
      <c r="P23" s="429">
        <v>0</v>
      </c>
      <c r="Q23" s="429">
        <v>0</v>
      </c>
      <c r="R23" s="430">
        <v>0</v>
      </c>
      <c r="S23" s="430">
        <v>0</v>
      </c>
      <c r="T23" s="429">
        <v>0</v>
      </c>
      <c r="U23" s="429">
        <v>0</v>
      </c>
      <c r="V23" s="430">
        <v>0</v>
      </c>
      <c r="W23" s="429">
        <v>1</v>
      </c>
      <c r="X23" s="430">
        <v>0</v>
      </c>
      <c r="Y23" s="429">
        <v>1</v>
      </c>
      <c r="Z23" s="429">
        <v>0</v>
      </c>
      <c r="AA23" s="429">
        <v>0</v>
      </c>
      <c r="AB23" s="429">
        <v>0</v>
      </c>
      <c r="AC23" s="429">
        <v>0</v>
      </c>
      <c r="AD23" s="430">
        <v>0</v>
      </c>
      <c r="AE23" s="430">
        <v>0</v>
      </c>
      <c r="AF23" s="429">
        <v>0</v>
      </c>
      <c r="AG23" s="429">
        <v>0</v>
      </c>
      <c r="AH23" s="429">
        <v>0</v>
      </c>
      <c r="AI23" s="1194">
        <f t="shared" si="0"/>
        <v>2</v>
      </c>
      <c r="AJ23" s="912"/>
    </row>
    <row r="24" spans="2:36" s="776" customFormat="1" ht="18.75" customHeight="1" x14ac:dyDescent="0.25">
      <c r="B24" s="1182" t="s">
        <v>1045</v>
      </c>
      <c r="C24" s="429">
        <v>0</v>
      </c>
      <c r="D24" s="429">
        <v>0</v>
      </c>
      <c r="E24" s="429">
        <v>0</v>
      </c>
      <c r="F24" s="429">
        <v>0</v>
      </c>
      <c r="G24" s="429">
        <v>0</v>
      </c>
      <c r="H24" s="429">
        <v>0</v>
      </c>
      <c r="I24" s="429">
        <v>0</v>
      </c>
      <c r="J24" s="429">
        <v>0</v>
      </c>
      <c r="K24" s="429">
        <v>0</v>
      </c>
      <c r="L24" s="429">
        <v>1</v>
      </c>
      <c r="M24" s="429">
        <v>0</v>
      </c>
      <c r="N24" s="429">
        <v>1</v>
      </c>
      <c r="O24" s="429">
        <v>0</v>
      </c>
      <c r="P24" s="429">
        <v>0</v>
      </c>
      <c r="Q24" s="429">
        <v>0</v>
      </c>
      <c r="R24" s="430">
        <v>1</v>
      </c>
      <c r="S24" s="430">
        <v>0</v>
      </c>
      <c r="T24" s="429">
        <v>0</v>
      </c>
      <c r="U24" s="429">
        <v>0</v>
      </c>
      <c r="V24" s="430">
        <v>0</v>
      </c>
      <c r="W24" s="429">
        <v>0</v>
      </c>
      <c r="X24" s="430">
        <v>0</v>
      </c>
      <c r="Y24" s="429">
        <v>0</v>
      </c>
      <c r="Z24" s="429">
        <v>0</v>
      </c>
      <c r="AA24" s="429">
        <v>0</v>
      </c>
      <c r="AB24" s="429">
        <v>0</v>
      </c>
      <c r="AC24" s="429">
        <v>0</v>
      </c>
      <c r="AD24" s="430">
        <v>0</v>
      </c>
      <c r="AE24" s="430">
        <v>0</v>
      </c>
      <c r="AF24" s="429">
        <v>0</v>
      </c>
      <c r="AG24" s="429">
        <v>0</v>
      </c>
      <c r="AH24" s="429">
        <v>0</v>
      </c>
      <c r="AI24" s="1194">
        <f t="shared" si="0"/>
        <v>3</v>
      </c>
      <c r="AJ24" s="912"/>
    </row>
    <row r="25" spans="2:36" s="776" customFormat="1" ht="18.75" customHeight="1" x14ac:dyDescent="0.25">
      <c r="B25" s="1182" t="s">
        <v>1046</v>
      </c>
      <c r="C25" s="429">
        <v>0</v>
      </c>
      <c r="D25" s="429">
        <v>1</v>
      </c>
      <c r="E25" s="429">
        <v>0</v>
      </c>
      <c r="F25" s="429">
        <v>0</v>
      </c>
      <c r="G25" s="429">
        <v>0</v>
      </c>
      <c r="H25" s="429">
        <v>0</v>
      </c>
      <c r="I25" s="429">
        <v>0</v>
      </c>
      <c r="J25" s="429">
        <v>0</v>
      </c>
      <c r="K25" s="429">
        <v>0</v>
      </c>
      <c r="L25" s="429">
        <v>0</v>
      </c>
      <c r="M25" s="429">
        <v>1</v>
      </c>
      <c r="N25" s="429">
        <v>1</v>
      </c>
      <c r="O25" s="429">
        <v>0</v>
      </c>
      <c r="P25" s="429">
        <v>0</v>
      </c>
      <c r="Q25" s="429">
        <v>0</v>
      </c>
      <c r="R25" s="430">
        <v>0</v>
      </c>
      <c r="S25" s="430">
        <v>0</v>
      </c>
      <c r="T25" s="429">
        <v>0</v>
      </c>
      <c r="U25" s="429">
        <v>0</v>
      </c>
      <c r="V25" s="430">
        <v>1</v>
      </c>
      <c r="W25" s="429">
        <v>0</v>
      </c>
      <c r="X25" s="430">
        <v>0</v>
      </c>
      <c r="Y25" s="429">
        <v>0</v>
      </c>
      <c r="Z25" s="429">
        <v>0</v>
      </c>
      <c r="AA25" s="429">
        <v>0</v>
      </c>
      <c r="AB25" s="429">
        <v>1</v>
      </c>
      <c r="AC25" s="429">
        <v>0</v>
      </c>
      <c r="AD25" s="430">
        <v>0</v>
      </c>
      <c r="AE25" s="430">
        <v>0</v>
      </c>
      <c r="AF25" s="429">
        <v>0</v>
      </c>
      <c r="AG25" s="429">
        <v>0</v>
      </c>
      <c r="AH25" s="429">
        <v>0</v>
      </c>
      <c r="AI25" s="1194">
        <f t="shared" si="0"/>
        <v>5</v>
      </c>
      <c r="AJ25" s="912"/>
    </row>
    <row r="26" spans="2:36" s="776" customFormat="1" ht="18.75" customHeight="1" x14ac:dyDescent="0.25">
      <c r="B26" s="1182" t="s">
        <v>1047</v>
      </c>
      <c r="C26" s="429">
        <v>0</v>
      </c>
      <c r="D26" s="429">
        <v>0</v>
      </c>
      <c r="E26" s="429">
        <v>0</v>
      </c>
      <c r="F26" s="429">
        <v>1</v>
      </c>
      <c r="G26" s="429">
        <v>0</v>
      </c>
      <c r="H26" s="429">
        <v>0</v>
      </c>
      <c r="I26" s="429">
        <v>0</v>
      </c>
      <c r="J26" s="429">
        <v>0</v>
      </c>
      <c r="K26" s="429">
        <v>0</v>
      </c>
      <c r="L26" s="429">
        <v>16</v>
      </c>
      <c r="M26" s="429">
        <v>0</v>
      </c>
      <c r="N26" s="429">
        <v>1</v>
      </c>
      <c r="O26" s="429">
        <v>0</v>
      </c>
      <c r="P26" s="429">
        <v>0</v>
      </c>
      <c r="Q26" s="429">
        <v>0</v>
      </c>
      <c r="R26" s="430">
        <v>0</v>
      </c>
      <c r="S26" s="430">
        <v>0</v>
      </c>
      <c r="T26" s="429">
        <v>0</v>
      </c>
      <c r="U26" s="429">
        <v>0</v>
      </c>
      <c r="V26" s="430">
        <v>1</v>
      </c>
      <c r="W26" s="429">
        <v>1</v>
      </c>
      <c r="X26" s="430">
        <v>0</v>
      </c>
      <c r="Y26" s="429">
        <v>0</v>
      </c>
      <c r="Z26" s="429">
        <v>1</v>
      </c>
      <c r="AA26" s="429">
        <v>0</v>
      </c>
      <c r="AB26" s="429">
        <v>2</v>
      </c>
      <c r="AC26" s="429">
        <v>18</v>
      </c>
      <c r="AD26" s="430">
        <v>1</v>
      </c>
      <c r="AE26" s="430">
        <v>1</v>
      </c>
      <c r="AF26" s="429">
        <v>1</v>
      </c>
      <c r="AG26" s="429">
        <v>0</v>
      </c>
      <c r="AH26" s="429">
        <v>2</v>
      </c>
      <c r="AI26" s="1194">
        <f t="shared" si="0"/>
        <v>46</v>
      </c>
      <c r="AJ26" s="912"/>
    </row>
    <row r="27" spans="2:36" s="776" customFormat="1" ht="18.75" customHeight="1" x14ac:dyDescent="0.25">
      <c r="B27" s="1182" t="s">
        <v>1048</v>
      </c>
      <c r="C27" s="429">
        <v>0</v>
      </c>
      <c r="D27" s="429">
        <v>0</v>
      </c>
      <c r="E27" s="429">
        <v>0</v>
      </c>
      <c r="F27" s="429">
        <v>0</v>
      </c>
      <c r="G27" s="429">
        <v>1</v>
      </c>
      <c r="H27" s="429">
        <v>0</v>
      </c>
      <c r="I27" s="429">
        <v>0</v>
      </c>
      <c r="J27" s="429">
        <v>0</v>
      </c>
      <c r="K27" s="429">
        <v>0</v>
      </c>
      <c r="L27" s="429">
        <v>0</v>
      </c>
      <c r="M27" s="429">
        <v>0</v>
      </c>
      <c r="N27" s="429">
        <v>0</v>
      </c>
      <c r="O27" s="429">
        <v>0</v>
      </c>
      <c r="P27" s="429">
        <v>0</v>
      </c>
      <c r="Q27" s="429">
        <v>0</v>
      </c>
      <c r="R27" s="430">
        <v>0</v>
      </c>
      <c r="S27" s="430">
        <v>1</v>
      </c>
      <c r="T27" s="429">
        <v>0</v>
      </c>
      <c r="U27" s="429">
        <v>0</v>
      </c>
      <c r="V27" s="430">
        <v>0</v>
      </c>
      <c r="W27" s="429">
        <v>0</v>
      </c>
      <c r="X27" s="430">
        <v>0</v>
      </c>
      <c r="Y27" s="429">
        <v>0</v>
      </c>
      <c r="Z27" s="429">
        <v>0</v>
      </c>
      <c r="AA27" s="429">
        <v>0</v>
      </c>
      <c r="AB27" s="429">
        <v>0</v>
      </c>
      <c r="AC27" s="429">
        <v>0</v>
      </c>
      <c r="AD27" s="430">
        <v>0</v>
      </c>
      <c r="AE27" s="430">
        <v>0</v>
      </c>
      <c r="AF27" s="429">
        <v>0</v>
      </c>
      <c r="AG27" s="429">
        <v>0</v>
      </c>
      <c r="AH27" s="429">
        <v>0</v>
      </c>
      <c r="AI27" s="1194">
        <f t="shared" si="0"/>
        <v>2</v>
      </c>
      <c r="AJ27" s="912"/>
    </row>
    <row r="28" spans="2:36" s="776" customFormat="1" ht="18.75" customHeight="1" x14ac:dyDescent="0.25">
      <c r="B28" s="1182" t="s">
        <v>1049</v>
      </c>
      <c r="C28" s="429">
        <v>2</v>
      </c>
      <c r="D28" s="429">
        <v>1</v>
      </c>
      <c r="E28" s="429">
        <v>6</v>
      </c>
      <c r="F28" s="429">
        <v>5</v>
      </c>
      <c r="G28" s="429">
        <v>1</v>
      </c>
      <c r="H28" s="429">
        <v>0</v>
      </c>
      <c r="I28" s="429">
        <v>0</v>
      </c>
      <c r="J28" s="429">
        <v>2</v>
      </c>
      <c r="K28" s="429">
        <v>2</v>
      </c>
      <c r="L28" s="429">
        <v>7</v>
      </c>
      <c r="M28" s="429">
        <v>0</v>
      </c>
      <c r="N28" s="429">
        <v>0</v>
      </c>
      <c r="O28" s="429">
        <v>0</v>
      </c>
      <c r="P28" s="429">
        <v>0</v>
      </c>
      <c r="Q28" s="429">
        <v>0</v>
      </c>
      <c r="R28" s="430">
        <v>1</v>
      </c>
      <c r="S28" s="430">
        <v>2</v>
      </c>
      <c r="T28" s="429">
        <v>0</v>
      </c>
      <c r="U28" s="429">
        <v>5</v>
      </c>
      <c r="V28" s="430">
        <v>0</v>
      </c>
      <c r="W28" s="429">
        <v>0</v>
      </c>
      <c r="X28" s="430">
        <v>3</v>
      </c>
      <c r="Y28" s="429">
        <v>0</v>
      </c>
      <c r="Z28" s="429">
        <v>2</v>
      </c>
      <c r="AA28" s="429">
        <v>0</v>
      </c>
      <c r="AB28" s="429">
        <v>4</v>
      </c>
      <c r="AC28" s="429">
        <v>21</v>
      </c>
      <c r="AD28" s="430">
        <v>0</v>
      </c>
      <c r="AE28" s="430">
        <v>6</v>
      </c>
      <c r="AF28" s="429">
        <v>0</v>
      </c>
      <c r="AG28" s="429">
        <v>6</v>
      </c>
      <c r="AH28" s="429">
        <v>5</v>
      </c>
      <c r="AI28" s="1194">
        <f t="shared" si="0"/>
        <v>81</v>
      </c>
      <c r="AJ28" s="912"/>
    </row>
    <row r="29" spans="2:36" s="776" customFormat="1" ht="18.75" customHeight="1" x14ac:dyDescent="0.25">
      <c r="B29" s="1182" t="s">
        <v>1050</v>
      </c>
      <c r="C29" s="429">
        <v>0</v>
      </c>
      <c r="D29" s="429">
        <v>0</v>
      </c>
      <c r="E29" s="429">
        <v>0</v>
      </c>
      <c r="F29" s="429">
        <v>0</v>
      </c>
      <c r="G29" s="429">
        <v>0</v>
      </c>
      <c r="H29" s="429">
        <v>0</v>
      </c>
      <c r="I29" s="429">
        <v>0</v>
      </c>
      <c r="J29" s="429">
        <v>0</v>
      </c>
      <c r="K29" s="429">
        <v>0</v>
      </c>
      <c r="L29" s="429">
        <v>6</v>
      </c>
      <c r="M29" s="429">
        <v>0</v>
      </c>
      <c r="N29" s="429">
        <v>0</v>
      </c>
      <c r="O29" s="429">
        <v>0</v>
      </c>
      <c r="P29" s="429">
        <v>0</v>
      </c>
      <c r="Q29" s="429">
        <v>0</v>
      </c>
      <c r="R29" s="430">
        <v>0</v>
      </c>
      <c r="S29" s="430">
        <v>0</v>
      </c>
      <c r="T29" s="429">
        <v>0</v>
      </c>
      <c r="U29" s="429">
        <v>0</v>
      </c>
      <c r="V29" s="430">
        <v>0</v>
      </c>
      <c r="W29" s="429">
        <v>0</v>
      </c>
      <c r="X29" s="430">
        <v>0</v>
      </c>
      <c r="Y29" s="429">
        <v>0</v>
      </c>
      <c r="Z29" s="429">
        <v>0</v>
      </c>
      <c r="AA29" s="429">
        <v>0</v>
      </c>
      <c r="AB29" s="429">
        <v>0</v>
      </c>
      <c r="AC29" s="429">
        <v>0</v>
      </c>
      <c r="AD29" s="430">
        <v>0</v>
      </c>
      <c r="AE29" s="430">
        <v>1</v>
      </c>
      <c r="AF29" s="429">
        <v>0</v>
      </c>
      <c r="AG29" s="429">
        <v>0</v>
      </c>
      <c r="AH29" s="429">
        <v>0</v>
      </c>
      <c r="AI29" s="1194">
        <f t="shared" si="0"/>
        <v>7</v>
      </c>
      <c r="AJ29" s="912"/>
    </row>
    <row r="30" spans="2:36" s="776" customFormat="1" ht="18.75" customHeight="1" x14ac:dyDescent="0.25">
      <c r="B30" s="1182" t="s">
        <v>1051</v>
      </c>
      <c r="C30" s="429">
        <v>0</v>
      </c>
      <c r="D30" s="429">
        <v>0</v>
      </c>
      <c r="E30" s="429">
        <v>0</v>
      </c>
      <c r="F30" s="429">
        <v>0</v>
      </c>
      <c r="G30" s="429">
        <v>0</v>
      </c>
      <c r="H30" s="429">
        <v>0</v>
      </c>
      <c r="I30" s="429">
        <v>0</v>
      </c>
      <c r="J30" s="429">
        <v>0</v>
      </c>
      <c r="K30" s="429">
        <v>0</v>
      </c>
      <c r="L30" s="429">
        <v>7</v>
      </c>
      <c r="M30" s="429">
        <v>0</v>
      </c>
      <c r="N30" s="429">
        <v>0</v>
      </c>
      <c r="O30" s="429">
        <v>0</v>
      </c>
      <c r="P30" s="429">
        <v>0</v>
      </c>
      <c r="Q30" s="429">
        <v>0</v>
      </c>
      <c r="R30" s="430">
        <v>0</v>
      </c>
      <c r="S30" s="430">
        <v>0</v>
      </c>
      <c r="T30" s="429">
        <v>0</v>
      </c>
      <c r="U30" s="429">
        <v>0</v>
      </c>
      <c r="V30" s="430">
        <v>0</v>
      </c>
      <c r="W30" s="429">
        <v>0</v>
      </c>
      <c r="X30" s="430">
        <v>0</v>
      </c>
      <c r="Y30" s="429">
        <v>0</v>
      </c>
      <c r="Z30" s="429">
        <v>0</v>
      </c>
      <c r="AA30" s="429">
        <v>0</v>
      </c>
      <c r="AB30" s="429">
        <v>0</v>
      </c>
      <c r="AC30" s="429">
        <v>0</v>
      </c>
      <c r="AD30" s="430">
        <v>0</v>
      </c>
      <c r="AE30" s="430">
        <v>0</v>
      </c>
      <c r="AF30" s="429">
        <v>1</v>
      </c>
      <c r="AG30" s="429">
        <v>0</v>
      </c>
      <c r="AH30" s="429">
        <v>1</v>
      </c>
      <c r="AI30" s="1194">
        <f t="shared" si="0"/>
        <v>9</v>
      </c>
      <c r="AJ30" s="912"/>
    </row>
    <row r="31" spans="2:36" s="776" customFormat="1" ht="18.75" customHeight="1" x14ac:dyDescent="0.25">
      <c r="B31" s="1182" t="s">
        <v>1052</v>
      </c>
      <c r="C31" s="429">
        <v>0</v>
      </c>
      <c r="D31" s="429">
        <v>0</v>
      </c>
      <c r="E31" s="429">
        <v>0</v>
      </c>
      <c r="F31" s="429">
        <v>0</v>
      </c>
      <c r="G31" s="429">
        <v>0</v>
      </c>
      <c r="H31" s="429">
        <v>0</v>
      </c>
      <c r="I31" s="429">
        <v>0</v>
      </c>
      <c r="J31" s="429">
        <v>1</v>
      </c>
      <c r="K31" s="429">
        <v>0</v>
      </c>
      <c r="L31" s="429">
        <v>1</v>
      </c>
      <c r="M31" s="429">
        <v>0</v>
      </c>
      <c r="N31" s="429">
        <v>0</v>
      </c>
      <c r="O31" s="429">
        <v>0</v>
      </c>
      <c r="P31" s="429">
        <v>0</v>
      </c>
      <c r="Q31" s="429">
        <v>0</v>
      </c>
      <c r="R31" s="430">
        <v>0</v>
      </c>
      <c r="S31" s="430">
        <v>0</v>
      </c>
      <c r="T31" s="429">
        <v>0</v>
      </c>
      <c r="U31" s="429">
        <v>0</v>
      </c>
      <c r="V31" s="430">
        <v>0</v>
      </c>
      <c r="W31" s="429">
        <v>0</v>
      </c>
      <c r="X31" s="430">
        <v>0</v>
      </c>
      <c r="Y31" s="429">
        <v>0</v>
      </c>
      <c r="Z31" s="429">
        <v>0</v>
      </c>
      <c r="AA31" s="429">
        <v>0</v>
      </c>
      <c r="AB31" s="429">
        <v>0</v>
      </c>
      <c r="AC31" s="429">
        <v>0</v>
      </c>
      <c r="AD31" s="430">
        <v>0</v>
      </c>
      <c r="AE31" s="430">
        <v>2</v>
      </c>
      <c r="AF31" s="429">
        <v>0</v>
      </c>
      <c r="AG31" s="429">
        <v>0</v>
      </c>
      <c r="AH31" s="429">
        <v>0</v>
      </c>
      <c r="AI31" s="1194">
        <f t="shared" si="0"/>
        <v>4</v>
      </c>
      <c r="AJ31" s="912"/>
    </row>
    <row r="32" spans="2:36" s="776" customFormat="1" ht="18.75" customHeight="1" x14ac:dyDescent="0.25">
      <c r="B32" s="1182" t="s">
        <v>1053</v>
      </c>
      <c r="C32" s="429">
        <v>0</v>
      </c>
      <c r="D32" s="429">
        <v>0</v>
      </c>
      <c r="E32" s="429">
        <v>0</v>
      </c>
      <c r="F32" s="429">
        <v>0</v>
      </c>
      <c r="G32" s="429">
        <v>0</v>
      </c>
      <c r="H32" s="429">
        <v>0</v>
      </c>
      <c r="I32" s="429">
        <v>0</v>
      </c>
      <c r="J32" s="429">
        <v>0</v>
      </c>
      <c r="K32" s="429">
        <v>0</v>
      </c>
      <c r="L32" s="429">
        <v>0</v>
      </c>
      <c r="M32" s="429">
        <v>1</v>
      </c>
      <c r="N32" s="429">
        <v>0</v>
      </c>
      <c r="O32" s="429">
        <v>0</v>
      </c>
      <c r="P32" s="429">
        <v>0</v>
      </c>
      <c r="Q32" s="429">
        <v>0</v>
      </c>
      <c r="R32" s="430">
        <v>0</v>
      </c>
      <c r="S32" s="430">
        <v>0</v>
      </c>
      <c r="T32" s="429">
        <v>0</v>
      </c>
      <c r="U32" s="429">
        <v>0</v>
      </c>
      <c r="V32" s="430">
        <v>0</v>
      </c>
      <c r="W32" s="429">
        <v>0</v>
      </c>
      <c r="X32" s="430">
        <v>0</v>
      </c>
      <c r="Y32" s="429">
        <v>0</v>
      </c>
      <c r="Z32" s="429">
        <v>0</v>
      </c>
      <c r="AA32" s="429">
        <v>0</v>
      </c>
      <c r="AB32" s="429">
        <v>0</v>
      </c>
      <c r="AC32" s="429">
        <v>0</v>
      </c>
      <c r="AD32" s="430">
        <v>0</v>
      </c>
      <c r="AE32" s="430">
        <v>0</v>
      </c>
      <c r="AF32" s="429">
        <v>0</v>
      </c>
      <c r="AG32" s="429">
        <v>0</v>
      </c>
      <c r="AH32" s="429">
        <v>0</v>
      </c>
      <c r="AI32" s="1194">
        <f t="shared" si="0"/>
        <v>1</v>
      </c>
      <c r="AJ32" s="912"/>
    </row>
    <row r="33" spans="2:36" s="776" customFormat="1" ht="18.75" customHeight="1" x14ac:dyDescent="0.25">
      <c r="B33" s="1182" t="s">
        <v>1054</v>
      </c>
      <c r="C33" s="429">
        <v>3</v>
      </c>
      <c r="D33" s="429">
        <v>1</v>
      </c>
      <c r="E33" s="429">
        <v>5</v>
      </c>
      <c r="F33" s="429">
        <v>1</v>
      </c>
      <c r="G33" s="429">
        <v>3</v>
      </c>
      <c r="H33" s="429">
        <v>1</v>
      </c>
      <c r="I33" s="429">
        <v>1</v>
      </c>
      <c r="J33" s="429">
        <v>0</v>
      </c>
      <c r="K33" s="429">
        <v>1</v>
      </c>
      <c r="L33" s="429">
        <v>25</v>
      </c>
      <c r="M33" s="429">
        <v>2</v>
      </c>
      <c r="N33" s="429">
        <v>3</v>
      </c>
      <c r="O33" s="429">
        <v>0</v>
      </c>
      <c r="P33" s="429">
        <v>2</v>
      </c>
      <c r="Q33" s="429">
        <v>1</v>
      </c>
      <c r="R33" s="430">
        <v>0</v>
      </c>
      <c r="S33" s="430">
        <v>1</v>
      </c>
      <c r="T33" s="429">
        <v>3</v>
      </c>
      <c r="U33" s="429">
        <v>0</v>
      </c>
      <c r="V33" s="430">
        <v>1</v>
      </c>
      <c r="W33" s="429">
        <v>0</v>
      </c>
      <c r="X33" s="430">
        <v>3</v>
      </c>
      <c r="Y33" s="429">
        <v>3</v>
      </c>
      <c r="Z33" s="429">
        <v>2</v>
      </c>
      <c r="AA33" s="429">
        <v>0</v>
      </c>
      <c r="AB33" s="429">
        <v>0</v>
      </c>
      <c r="AC33" s="429">
        <v>13</v>
      </c>
      <c r="AD33" s="430">
        <v>1</v>
      </c>
      <c r="AE33" s="430">
        <v>6</v>
      </c>
      <c r="AF33" s="429">
        <v>1</v>
      </c>
      <c r="AG33" s="429">
        <v>3</v>
      </c>
      <c r="AH33" s="429">
        <v>4</v>
      </c>
      <c r="AI33" s="1194">
        <f t="shared" si="0"/>
        <v>90</v>
      </c>
      <c r="AJ33" s="912"/>
    </row>
    <row r="34" spans="2:36" s="776" customFormat="1" ht="18.75" customHeight="1" x14ac:dyDescent="0.25">
      <c r="B34" s="1182" t="s">
        <v>1055</v>
      </c>
      <c r="C34" s="429">
        <v>0</v>
      </c>
      <c r="D34" s="429">
        <v>1</v>
      </c>
      <c r="E34" s="429">
        <v>0</v>
      </c>
      <c r="F34" s="429">
        <v>0</v>
      </c>
      <c r="G34" s="429">
        <v>0</v>
      </c>
      <c r="H34" s="429">
        <v>0</v>
      </c>
      <c r="I34" s="429">
        <v>0</v>
      </c>
      <c r="J34" s="429">
        <v>1</v>
      </c>
      <c r="K34" s="429">
        <v>0</v>
      </c>
      <c r="L34" s="429">
        <v>7</v>
      </c>
      <c r="M34" s="429">
        <v>0</v>
      </c>
      <c r="N34" s="429">
        <v>0</v>
      </c>
      <c r="O34" s="429">
        <v>0</v>
      </c>
      <c r="P34" s="429">
        <v>0</v>
      </c>
      <c r="Q34" s="429">
        <v>0</v>
      </c>
      <c r="R34" s="430">
        <v>0</v>
      </c>
      <c r="S34" s="430">
        <v>0</v>
      </c>
      <c r="T34" s="429">
        <v>0</v>
      </c>
      <c r="U34" s="429">
        <v>0</v>
      </c>
      <c r="V34" s="430">
        <v>0</v>
      </c>
      <c r="W34" s="429">
        <v>0</v>
      </c>
      <c r="X34" s="430">
        <v>0</v>
      </c>
      <c r="Y34" s="429">
        <v>0</v>
      </c>
      <c r="Z34" s="429">
        <v>0</v>
      </c>
      <c r="AA34" s="429">
        <v>0</v>
      </c>
      <c r="AB34" s="429">
        <v>0</v>
      </c>
      <c r="AC34" s="429">
        <v>1</v>
      </c>
      <c r="AD34" s="430">
        <v>0</v>
      </c>
      <c r="AE34" s="430">
        <v>1</v>
      </c>
      <c r="AF34" s="429">
        <v>0</v>
      </c>
      <c r="AG34" s="429">
        <v>3</v>
      </c>
      <c r="AH34" s="429">
        <v>1</v>
      </c>
      <c r="AI34" s="1194">
        <f t="shared" si="0"/>
        <v>15</v>
      </c>
      <c r="AJ34" s="912"/>
    </row>
    <row r="35" spans="2:36" s="776" customFormat="1" ht="18.75" customHeight="1" x14ac:dyDescent="0.25">
      <c r="B35" s="1182" t="s">
        <v>1056</v>
      </c>
      <c r="C35" s="429">
        <v>0</v>
      </c>
      <c r="D35" s="429">
        <v>0</v>
      </c>
      <c r="E35" s="429">
        <v>0</v>
      </c>
      <c r="F35" s="429">
        <v>0</v>
      </c>
      <c r="G35" s="429">
        <v>0</v>
      </c>
      <c r="H35" s="429">
        <v>0</v>
      </c>
      <c r="I35" s="429">
        <v>0</v>
      </c>
      <c r="J35" s="429">
        <v>0</v>
      </c>
      <c r="K35" s="429">
        <v>0</v>
      </c>
      <c r="L35" s="429">
        <v>2</v>
      </c>
      <c r="M35" s="429">
        <v>0</v>
      </c>
      <c r="N35" s="429">
        <v>0</v>
      </c>
      <c r="O35" s="429">
        <v>0</v>
      </c>
      <c r="P35" s="429">
        <v>0</v>
      </c>
      <c r="Q35" s="429">
        <v>0</v>
      </c>
      <c r="R35" s="430">
        <v>0</v>
      </c>
      <c r="S35" s="430">
        <v>1</v>
      </c>
      <c r="T35" s="429">
        <v>0</v>
      </c>
      <c r="U35" s="429">
        <v>0</v>
      </c>
      <c r="V35" s="430">
        <v>0</v>
      </c>
      <c r="W35" s="429">
        <v>0</v>
      </c>
      <c r="X35" s="430">
        <v>0</v>
      </c>
      <c r="Y35" s="429">
        <v>0</v>
      </c>
      <c r="Z35" s="429">
        <v>0</v>
      </c>
      <c r="AA35" s="429">
        <v>0</v>
      </c>
      <c r="AB35" s="429">
        <v>0</v>
      </c>
      <c r="AC35" s="429">
        <v>0</v>
      </c>
      <c r="AD35" s="430">
        <v>0</v>
      </c>
      <c r="AE35" s="430">
        <v>0</v>
      </c>
      <c r="AF35" s="429">
        <v>0</v>
      </c>
      <c r="AG35" s="429">
        <v>0</v>
      </c>
      <c r="AH35" s="429">
        <v>0</v>
      </c>
      <c r="AI35" s="1194">
        <f t="shared" si="0"/>
        <v>3</v>
      </c>
      <c r="AJ35" s="912"/>
    </row>
    <row r="36" spans="2:36" s="776" customFormat="1" ht="18.75" customHeight="1" x14ac:dyDescent="0.25">
      <c r="B36" s="1192" t="s">
        <v>1057</v>
      </c>
      <c r="C36" s="435">
        <v>0</v>
      </c>
      <c r="D36" s="435">
        <v>3</v>
      </c>
      <c r="E36" s="435">
        <v>0</v>
      </c>
      <c r="F36" s="435">
        <v>5</v>
      </c>
      <c r="G36" s="435">
        <v>1</v>
      </c>
      <c r="H36" s="435">
        <v>1</v>
      </c>
      <c r="I36" s="435">
        <v>0</v>
      </c>
      <c r="J36" s="435">
        <v>2</v>
      </c>
      <c r="K36" s="435">
        <v>0</v>
      </c>
      <c r="L36" s="435">
        <v>3</v>
      </c>
      <c r="M36" s="435">
        <v>0</v>
      </c>
      <c r="N36" s="435">
        <v>0</v>
      </c>
      <c r="O36" s="435">
        <v>0</v>
      </c>
      <c r="P36" s="435">
        <v>0</v>
      </c>
      <c r="Q36" s="435">
        <v>0</v>
      </c>
      <c r="R36" s="436">
        <v>0</v>
      </c>
      <c r="S36" s="436">
        <v>0</v>
      </c>
      <c r="T36" s="435">
        <v>1</v>
      </c>
      <c r="U36" s="435">
        <v>0</v>
      </c>
      <c r="V36" s="436">
        <v>0</v>
      </c>
      <c r="W36" s="435">
        <v>0</v>
      </c>
      <c r="X36" s="436">
        <v>1</v>
      </c>
      <c r="Y36" s="435">
        <v>0</v>
      </c>
      <c r="Z36" s="435">
        <v>0</v>
      </c>
      <c r="AA36" s="435">
        <v>0</v>
      </c>
      <c r="AB36" s="435">
        <v>1</v>
      </c>
      <c r="AC36" s="435">
        <v>3</v>
      </c>
      <c r="AD36" s="436">
        <v>1</v>
      </c>
      <c r="AE36" s="436">
        <v>0</v>
      </c>
      <c r="AF36" s="435">
        <v>1</v>
      </c>
      <c r="AG36" s="435">
        <v>2</v>
      </c>
      <c r="AH36" s="435">
        <v>4</v>
      </c>
      <c r="AI36" s="1195">
        <f t="shared" si="0"/>
        <v>29</v>
      </c>
      <c r="AJ36" s="912"/>
    </row>
    <row r="37" spans="2:36" s="776" customFormat="1" ht="18.75" customHeight="1" x14ac:dyDescent="0.25">
      <c r="B37" s="1013" t="s">
        <v>211</v>
      </c>
      <c r="C37" s="1185">
        <f t="shared" ref="C37:AH37" si="1">SUM(C7:C36)</f>
        <v>392</v>
      </c>
      <c r="D37" s="1185">
        <f t="shared" si="1"/>
        <v>1057</v>
      </c>
      <c r="E37" s="1185">
        <f>SUM(E7:E36)</f>
        <v>529</v>
      </c>
      <c r="F37" s="1185">
        <f t="shared" si="1"/>
        <v>1025</v>
      </c>
      <c r="G37" s="1185">
        <f t="shared" si="1"/>
        <v>323</v>
      </c>
      <c r="H37" s="1185">
        <f t="shared" si="1"/>
        <v>77</v>
      </c>
      <c r="I37" s="1185">
        <f t="shared" si="1"/>
        <v>81</v>
      </c>
      <c r="J37" s="1185">
        <f t="shared" si="1"/>
        <v>804</v>
      </c>
      <c r="K37" s="1185">
        <f t="shared" si="1"/>
        <v>196</v>
      </c>
      <c r="L37" s="1185">
        <f t="shared" si="1"/>
        <v>408</v>
      </c>
      <c r="M37" s="1185">
        <f t="shared" si="1"/>
        <v>250</v>
      </c>
      <c r="N37" s="1185">
        <f t="shared" si="1"/>
        <v>413</v>
      </c>
      <c r="O37" s="1185">
        <f t="shared" si="1"/>
        <v>39</v>
      </c>
      <c r="P37" s="1185">
        <f t="shared" si="1"/>
        <v>171</v>
      </c>
      <c r="Q37" s="1185">
        <f t="shared" si="1"/>
        <v>163</v>
      </c>
      <c r="R37" s="1185">
        <f t="shared" si="1"/>
        <v>181</v>
      </c>
      <c r="S37" s="1185">
        <f t="shared" si="1"/>
        <v>350</v>
      </c>
      <c r="T37" s="1185">
        <f t="shared" si="1"/>
        <v>338</v>
      </c>
      <c r="U37" s="1185">
        <f t="shared" si="1"/>
        <v>393</v>
      </c>
      <c r="V37" s="1185">
        <f t="shared" si="1"/>
        <v>350</v>
      </c>
      <c r="W37" s="1185">
        <f t="shared" si="1"/>
        <v>262</v>
      </c>
      <c r="X37" s="1185">
        <f t="shared" si="1"/>
        <v>381</v>
      </c>
      <c r="Y37" s="1185">
        <f t="shared" si="1"/>
        <v>218</v>
      </c>
      <c r="Z37" s="1185">
        <f t="shared" si="1"/>
        <v>186</v>
      </c>
      <c r="AA37" s="1185">
        <f t="shared" si="1"/>
        <v>1</v>
      </c>
      <c r="AB37" s="1185">
        <f t="shared" si="1"/>
        <v>301</v>
      </c>
      <c r="AC37" s="1185">
        <f t="shared" si="1"/>
        <v>544</v>
      </c>
      <c r="AD37" s="1185">
        <f t="shared" si="1"/>
        <v>311</v>
      </c>
      <c r="AE37" s="1185">
        <f t="shared" si="1"/>
        <v>554</v>
      </c>
      <c r="AF37" s="1185">
        <f t="shared" si="1"/>
        <v>285</v>
      </c>
      <c r="AG37" s="1185">
        <f t="shared" si="1"/>
        <v>447</v>
      </c>
      <c r="AH37" s="1185">
        <f t="shared" si="1"/>
        <v>587</v>
      </c>
      <c r="AI37" s="925">
        <f t="shared" si="0"/>
        <v>11617</v>
      </c>
      <c r="AJ37" s="912"/>
    </row>
    <row r="38" spans="2:36" ht="15" x14ac:dyDescent="0.25">
      <c r="B38" s="920"/>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7"/>
      <c r="AC38" s="1197"/>
      <c r="AD38" s="1197"/>
      <c r="AE38" s="1197"/>
      <c r="AF38" s="1197"/>
      <c r="AG38" s="1197"/>
      <c r="AH38" s="1197"/>
      <c r="AI38" s="1197"/>
    </row>
    <row r="39" spans="2:36" ht="15" x14ac:dyDescent="0.25">
      <c r="B39" s="920"/>
      <c r="C39" s="921"/>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2"/>
      <c r="AC39" s="922"/>
      <c r="AD39" s="922"/>
      <c r="AE39" s="922"/>
      <c r="AF39" s="922"/>
      <c r="AG39" s="922"/>
      <c r="AH39" s="922"/>
      <c r="AI39" s="922"/>
    </row>
    <row r="40" spans="2:36" ht="15" x14ac:dyDescent="0.25"/>
    <row r="41" spans="2:36" ht="15" hidden="1" customHeight="1" x14ac:dyDescent="0.25"/>
    <row r="42" spans="2:36" ht="15" hidden="1" customHeight="1" x14ac:dyDescent="0.25"/>
    <row r="43" spans="2:36" ht="15" hidden="1" customHeight="1" x14ac:dyDescent="0.25"/>
    <row r="44" spans="2:36" ht="15" hidden="1" customHeight="1" x14ac:dyDescent="0.25"/>
    <row r="45" spans="2:36" ht="15" hidden="1" customHeight="1" x14ac:dyDescent="0.25"/>
    <row r="46" spans="2:36" ht="15" hidden="1" customHeight="1" x14ac:dyDescent="0.25"/>
    <row r="47" spans="2:36" ht="15" hidden="1" customHeight="1" x14ac:dyDescent="0.25"/>
    <row r="48" spans="2:3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sheetData>
  <sheetProtection formatCells="0" formatColumns="0" formatRows="0" insertColumns="0" insertRows="0" deleteColumns="0" deleteRows="0" sort="0"/>
  <mergeCells count="3">
    <mergeCell ref="B1:AI3"/>
    <mergeCell ref="B4:AI4"/>
    <mergeCell ref="B5:AI5"/>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AQ82"/>
  <sheetViews>
    <sheetView showGridLines="0" zoomScale="59" zoomScaleNormal="59" workbookViewId="0">
      <pane xSplit="2" ySplit="6" topLeftCell="C25" activePane="bottomRight" state="frozen"/>
      <selection activeCell="C5" sqref="C5"/>
      <selection pane="topRight" activeCell="C5" sqref="C5"/>
      <selection pane="bottomLeft" activeCell="C5" sqref="C5"/>
      <selection pane="bottomRight" activeCell="B16" sqref="B16"/>
    </sheetView>
  </sheetViews>
  <sheetFormatPr baseColWidth="10" defaultColWidth="0" defaultRowHeight="0" customHeight="1" zeroHeight="1" x14ac:dyDescent="0.25"/>
  <cols>
    <col min="1" max="1" width="3.5703125" style="4" customWidth="1"/>
    <col min="2" max="2" width="51.85546875" style="4" customWidth="1"/>
    <col min="3" max="27" width="9.42578125" style="4" customWidth="1"/>
    <col min="28" max="35" width="7.7109375" style="221" customWidth="1"/>
    <col min="36" max="36" width="5" style="4" customWidth="1"/>
    <col min="37" max="43" width="0" style="4" hidden="1" customWidth="1"/>
    <col min="44" max="16384" width="9.140625" style="4" hidden="1"/>
  </cols>
  <sheetData>
    <row r="1" spans="2:37" ht="15" x14ac:dyDescent="0.25">
      <c r="B1" s="1777"/>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9"/>
    </row>
    <row r="2" spans="2:37" ht="15" x14ac:dyDescent="0.25">
      <c r="B2" s="1780"/>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2"/>
    </row>
    <row r="3" spans="2:37" ht="16.5" thickBot="1" x14ac:dyDescent="0.3">
      <c r="B3" s="1783"/>
      <c r="C3" s="1784"/>
      <c r="D3" s="1784"/>
      <c r="E3" s="1784"/>
      <c r="F3" s="1784"/>
      <c r="G3" s="1784"/>
      <c r="H3" s="1784"/>
      <c r="I3" s="1784"/>
      <c r="J3" s="1784"/>
      <c r="K3" s="1784"/>
      <c r="L3" s="1784"/>
      <c r="M3" s="1784"/>
      <c r="N3" s="1784"/>
      <c r="O3" s="1784"/>
      <c r="P3" s="1784"/>
      <c r="Q3" s="1784"/>
      <c r="R3" s="1784"/>
      <c r="S3" s="1784"/>
      <c r="T3" s="1784"/>
      <c r="U3" s="1784"/>
      <c r="V3" s="1784"/>
      <c r="W3" s="1784"/>
      <c r="X3" s="1784"/>
      <c r="Y3" s="1784"/>
      <c r="Z3" s="1784"/>
      <c r="AA3" s="1784"/>
      <c r="AB3" s="1784"/>
      <c r="AC3" s="1784"/>
      <c r="AD3" s="1784"/>
      <c r="AE3" s="1784"/>
      <c r="AF3" s="1784"/>
      <c r="AG3" s="1784"/>
      <c r="AH3" s="1784"/>
      <c r="AI3" s="1785"/>
      <c r="AJ3" s="3"/>
      <c r="AK3" s="3"/>
    </row>
    <row r="4" spans="2:37" ht="21.75" thickBot="1" x14ac:dyDescent="0.4">
      <c r="B4" s="1668" t="s">
        <v>3035</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c r="Z4" s="1669"/>
      <c r="AA4" s="1669"/>
      <c r="AB4" s="1669"/>
      <c r="AC4" s="1669"/>
      <c r="AD4" s="1669"/>
      <c r="AE4" s="1669"/>
      <c r="AF4" s="1669"/>
      <c r="AG4" s="1669"/>
      <c r="AH4" s="1669"/>
      <c r="AI4" s="1670"/>
      <c r="AJ4" s="3"/>
      <c r="AK4" s="3"/>
    </row>
    <row r="5" spans="2:37" s="5" customFormat="1" ht="15.75" x14ac:dyDescent="0.25">
      <c r="B5" s="1671"/>
      <c r="C5" s="1671"/>
      <c r="D5" s="1671"/>
      <c r="E5" s="1671"/>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1"/>
      <c r="AK5" s="161"/>
    </row>
    <row r="6" spans="2:37" s="173" customFormat="1" ht="114" thickBot="1" x14ac:dyDescent="0.3">
      <c r="B6" s="227" t="s">
        <v>973</v>
      </c>
      <c r="C6" s="712" t="s">
        <v>974</v>
      </c>
      <c r="D6" s="712" t="s">
        <v>975</v>
      </c>
      <c r="E6" s="712" t="s">
        <v>976</v>
      </c>
      <c r="F6" s="712" t="s">
        <v>977</v>
      </c>
      <c r="G6" s="712" t="s">
        <v>803</v>
      </c>
      <c r="H6" s="712" t="s">
        <v>428</v>
      </c>
      <c r="I6" s="712" t="s">
        <v>978</v>
      </c>
      <c r="J6" s="712" t="s">
        <v>979</v>
      </c>
      <c r="K6" s="712" t="s">
        <v>980</v>
      </c>
      <c r="L6" s="712" t="s">
        <v>921</v>
      </c>
      <c r="M6" s="712" t="s">
        <v>981</v>
      </c>
      <c r="N6" s="712" t="s">
        <v>922</v>
      </c>
      <c r="O6" s="712" t="s">
        <v>3031</v>
      </c>
      <c r="P6" s="712" t="s">
        <v>982</v>
      </c>
      <c r="Q6" s="712" t="s">
        <v>983</v>
      </c>
      <c r="R6" s="712" t="s">
        <v>984</v>
      </c>
      <c r="S6" s="712" t="s">
        <v>985</v>
      </c>
      <c r="T6" s="712" t="s">
        <v>986</v>
      </c>
      <c r="U6" s="712" t="s">
        <v>987</v>
      </c>
      <c r="V6" s="712" t="s">
        <v>988</v>
      </c>
      <c r="W6" s="712" t="s">
        <v>989</v>
      </c>
      <c r="X6" s="712" t="s">
        <v>990</v>
      </c>
      <c r="Y6" s="712" t="s">
        <v>828</v>
      </c>
      <c r="Z6" s="712" t="s">
        <v>3032</v>
      </c>
      <c r="AA6" s="712" t="s">
        <v>991</v>
      </c>
      <c r="AB6" s="712" t="s">
        <v>992</v>
      </c>
      <c r="AC6" s="712" t="s">
        <v>807</v>
      </c>
      <c r="AD6" s="712" t="s">
        <v>993</v>
      </c>
      <c r="AE6" s="712" t="s">
        <v>936</v>
      </c>
      <c r="AF6" s="712" t="s">
        <v>831</v>
      </c>
      <c r="AG6" s="712" t="s">
        <v>994</v>
      </c>
      <c r="AH6" s="712" t="s">
        <v>995</v>
      </c>
      <c r="AI6" s="228" t="s">
        <v>211</v>
      </c>
      <c r="AJ6" s="19"/>
    </row>
    <row r="7" spans="2:37" ht="18.75" customHeight="1" x14ac:dyDescent="0.25">
      <c r="B7" s="431" t="s">
        <v>1030</v>
      </c>
      <c r="C7" s="1392">
        <v>0</v>
      </c>
      <c r="D7" s="626">
        <v>2</v>
      </c>
      <c r="E7" s="626">
        <v>0</v>
      </c>
      <c r="F7" s="626">
        <v>2</v>
      </c>
      <c r="G7" s="626">
        <v>0</v>
      </c>
      <c r="H7" s="626">
        <v>0</v>
      </c>
      <c r="I7" s="626">
        <v>0</v>
      </c>
      <c r="J7" s="626">
        <v>0</v>
      </c>
      <c r="K7" s="626">
        <v>1</v>
      </c>
      <c r="L7" s="626">
        <v>1</v>
      </c>
      <c r="M7" s="626">
        <v>0</v>
      </c>
      <c r="N7" s="626">
        <v>0</v>
      </c>
      <c r="O7" s="626">
        <v>0</v>
      </c>
      <c r="P7" s="626">
        <v>1</v>
      </c>
      <c r="Q7" s="626">
        <v>0</v>
      </c>
      <c r="R7" s="626">
        <v>0</v>
      </c>
      <c r="S7" s="626">
        <v>0</v>
      </c>
      <c r="T7" s="49">
        <v>0</v>
      </c>
      <c r="U7" s="49">
        <v>0</v>
      </c>
      <c r="V7" s="49">
        <v>0</v>
      </c>
      <c r="W7" s="626">
        <v>0</v>
      </c>
      <c r="X7" s="49">
        <v>1</v>
      </c>
      <c r="Y7" s="626">
        <v>0</v>
      </c>
      <c r="Z7" s="626">
        <v>0</v>
      </c>
      <c r="AA7" s="626">
        <v>0</v>
      </c>
      <c r="AB7" s="626">
        <v>0</v>
      </c>
      <c r="AC7" s="626">
        <v>0</v>
      </c>
      <c r="AD7" s="49">
        <v>0</v>
      </c>
      <c r="AE7" s="49">
        <v>0</v>
      </c>
      <c r="AF7" s="626">
        <v>2</v>
      </c>
      <c r="AG7" s="626">
        <v>0</v>
      </c>
      <c r="AH7" s="626">
        <v>0</v>
      </c>
      <c r="AI7" s="229">
        <f>SUM(C7:AH7)</f>
        <v>10</v>
      </c>
      <c r="AJ7" s="20"/>
    </row>
    <row r="8" spans="2:37" ht="18.75" customHeight="1" x14ac:dyDescent="0.25">
      <c r="B8" s="428" t="s">
        <v>1031</v>
      </c>
      <c r="C8" s="1392">
        <v>0</v>
      </c>
      <c r="D8" s="626">
        <v>0</v>
      </c>
      <c r="E8" s="626">
        <v>0</v>
      </c>
      <c r="F8" s="626">
        <v>1</v>
      </c>
      <c r="G8" s="626">
        <v>0</v>
      </c>
      <c r="H8" s="626">
        <v>0</v>
      </c>
      <c r="I8" s="626">
        <v>0</v>
      </c>
      <c r="J8" s="626">
        <v>0</v>
      </c>
      <c r="K8" s="626">
        <v>0</v>
      </c>
      <c r="L8" s="626">
        <v>1</v>
      </c>
      <c r="M8" s="626">
        <v>0</v>
      </c>
      <c r="N8" s="626">
        <v>0</v>
      </c>
      <c r="O8" s="626">
        <v>0</v>
      </c>
      <c r="P8" s="626">
        <v>0</v>
      </c>
      <c r="Q8" s="626">
        <v>0</v>
      </c>
      <c r="R8" s="626">
        <v>0</v>
      </c>
      <c r="S8" s="626">
        <v>0</v>
      </c>
      <c r="T8" s="49">
        <v>0</v>
      </c>
      <c r="U8" s="49">
        <v>1</v>
      </c>
      <c r="V8" s="49">
        <v>0</v>
      </c>
      <c r="W8" s="626">
        <v>1</v>
      </c>
      <c r="X8" s="49">
        <v>0</v>
      </c>
      <c r="Y8" s="626">
        <v>0</v>
      </c>
      <c r="Z8" s="626">
        <v>1</v>
      </c>
      <c r="AA8" s="626">
        <v>0</v>
      </c>
      <c r="AB8" s="626">
        <v>0</v>
      </c>
      <c r="AC8" s="626">
        <v>1</v>
      </c>
      <c r="AD8" s="49">
        <v>0</v>
      </c>
      <c r="AE8" s="49">
        <v>0</v>
      </c>
      <c r="AF8" s="626">
        <v>0</v>
      </c>
      <c r="AG8" s="626">
        <v>1</v>
      </c>
      <c r="AH8" s="626">
        <v>0</v>
      </c>
      <c r="AI8" s="230">
        <f t="shared" ref="AI8:AI36" si="0">SUM(C8:AH8)</f>
        <v>7</v>
      </c>
      <c r="AJ8" s="20"/>
    </row>
    <row r="9" spans="2:37" ht="18.75" customHeight="1" x14ac:dyDescent="0.25">
      <c r="B9" s="428" t="s">
        <v>3036</v>
      </c>
      <c r="C9" s="1392">
        <v>0</v>
      </c>
      <c r="D9" s="626">
        <v>0</v>
      </c>
      <c r="E9" s="626">
        <v>0</v>
      </c>
      <c r="F9" s="626">
        <v>0</v>
      </c>
      <c r="G9" s="626">
        <v>0</v>
      </c>
      <c r="H9" s="626">
        <v>0</v>
      </c>
      <c r="I9" s="626">
        <v>0</v>
      </c>
      <c r="J9" s="626">
        <v>0</v>
      </c>
      <c r="K9" s="626">
        <v>0</v>
      </c>
      <c r="L9" s="626">
        <v>0</v>
      </c>
      <c r="M9" s="626">
        <v>0</v>
      </c>
      <c r="N9" s="626">
        <v>0</v>
      </c>
      <c r="O9" s="626">
        <v>0</v>
      </c>
      <c r="P9" s="626">
        <v>0</v>
      </c>
      <c r="Q9" s="626">
        <v>0</v>
      </c>
      <c r="R9" s="626">
        <v>0</v>
      </c>
      <c r="S9" s="626">
        <v>0</v>
      </c>
      <c r="T9" s="49">
        <v>0</v>
      </c>
      <c r="U9" s="49">
        <v>0</v>
      </c>
      <c r="V9" s="49">
        <v>0</v>
      </c>
      <c r="W9" s="626">
        <v>1</v>
      </c>
      <c r="X9" s="49">
        <v>0</v>
      </c>
      <c r="Y9" s="626">
        <v>0</v>
      </c>
      <c r="Z9" s="626">
        <v>0</v>
      </c>
      <c r="AA9" s="626">
        <v>0</v>
      </c>
      <c r="AB9" s="626">
        <v>0</v>
      </c>
      <c r="AC9" s="626">
        <v>0</v>
      </c>
      <c r="AD9" s="49">
        <v>0</v>
      </c>
      <c r="AE9" s="49">
        <v>0</v>
      </c>
      <c r="AF9" s="626">
        <v>0</v>
      </c>
      <c r="AG9" s="626">
        <v>0</v>
      </c>
      <c r="AH9" s="626">
        <v>0</v>
      </c>
      <c r="AI9" s="230">
        <f t="shared" si="0"/>
        <v>1</v>
      </c>
      <c r="AJ9" s="20"/>
    </row>
    <row r="10" spans="2:37" s="3" customFormat="1" ht="18.75" customHeight="1" x14ac:dyDescent="0.25">
      <c r="B10" s="428" t="s">
        <v>1058</v>
      </c>
      <c r="C10" s="1392">
        <v>0</v>
      </c>
      <c r="D10" s="626">
        <v>0</v>
      </c>
      <c r="E10" s="626">
        <v>0</v>
      </c>
      <c r="F10" s="626">
        <v>0</v>
      </c>
      <c r="G10" s="626">
        <v>0</v>
      </c>
      <c r="H10" s="626">
        <v>0</v>
      </c>
      <c r="I10" s="626">
        <v>0</v>
      </c>
      <c r="J10" s="626">
        <v>0</v>
      </c>
      <c r="K10" s="626">
        <v>0</v>
      </c>
      <c r="L10" s="626">
        <v>0</v>
      </c>
      <c r="M10" s="626">
        <v>0</v>
      </c>
      <c r="N10" s="626">
        <v>0</v>
      </c>
      <c r="O10" s="626">
        <v>0</v>
      </c>
      <c r="P10" s="626">
        <v>0</v>
      </c>
      <c r="Q10" s="626">
        <v>0</v>
      </c>
      <c r="R10" s="626">
        <v>0</v>
      </c>
      <c r="S10" s="626">
        <v>0</v>
      </c>
      <c r="T10" s="49">
        <v>0</v>
      </c>
      <c r="U10" s="49">
        <v>0</v>
      </c>
      <c r="V10" s="49">
        <v>0</v>
      </c>
      <c r="W10" s="626">
        <v>0</v>
      </c>
      <c r="X10" s="49">
        <v>0</v>
      </c>
      <c r="Y10" s="626">
        <v>0</v>
      </c>
      <c r="Z10" s="626">
        <v>0</v>
      </c>
      <c r="AA10" s="626">
        <v>0</v>
      </c>
      <c r="AB10" s="626">
        <v>0</v>
      </c>
      <c r="AC10" s="626">
        <v>1</v>
      </c>
      <c r="AD10" s="49">
        <v>0</v>
      </c>
      <c r="AE10" s="49">
        <v>0</v>
      </c>
      <c r="AF10" s="626">
        <v>0</v>
      </c>
      <c r="AG10" s="626">
        <v>0</v>
      </c>
      <c r="AH10" s="626">
        <v>0</v>
      </c>
      <c r="AI10" s="230">
        <f t="shared" si="0"/>
        <v>1</v>
      </c>
      <c r="AJ10" s="20"/>
    </row>
    <row r="11" spans="2:37" s="3" customFormat="1" ht="18.75" customHeight="1" x14ac:dyDescent="0.25">
      <c r="B11" s="428" t="s">
        <v>1032</v>
      </c>
      <c r="C11" s="1392">
        <v>3</v>
      </c>
      <c r="D11" s="626">
        <v>2</v>
      </c>
      <c r="E11" s="626">
        <v>2</v>
      </c>
      <c r="F11" s="626">
        <v>2</v>
      </c>
      <c r="G11" s="626">
        <v>1</v>
      </c>
      <c r="H11" s="626">
        <v>0</v>
      </c>
      <c r="I11" s="626">
        <v>0</v>
      </c>
      <c r="J11" s="626">
        <v>1</v>
      </c>
      <c r="K11" s="626">
        <v>0</v>
      </c>
      <c r="L11" s="626">
        <v>6</v>
      </c>
      <c r="M11" s="626">
        <v>0</v>
      </c>
      <c r="N11" s="626">
        <v>0</v>
      </c>
      <c r="O11" s="626">
        <v>0</v>
      </c>
      <c r="P11" s="626">
        <v>0</v>
      </c>
      <c r="Q11" s="626">
        <v>0</v>
      </c>
      <c r="R11" s="626">
        <v>2</v>
      </c>
      <c r="S11" s="626">
        <v>1</v>
      </c>
      <c r="T11" s="49">
        <v>1</v>
      </c>
      <c r="U11" s="49">
        <v>1</v>
      </c>
      <c r="V11" s="49">
        <v>0</v>
      </c>
      <c r="W11" s="626">
        <v>0</v>
      </c>
      <c r="X11" s="49">
        <v>2</v>
      </c>
      <c r="Y11" s="626">
        <v>1</v>
      </c>
      <c r="Z11" s="626">
        <v>2</v>
      </c>
      <c r="AA11" s="626">
        <v>0</v>
      </c>
      <c r="AB11" s="626">
        <v>2</v>
      </c>
      <c r="AC11" s="626">
        <v>1</v>
      </c>
      <c r="AD11" s="49">
        <v>3</v>
      </c>
      <c r="AE11" s="49">
        <v>5</v>
      </c>
      <c r="AF11" s="626">
        <v>1</v>
      </c>
      <c r="AG11" s="626">
        <v>2</v>
      </c>
      <c r="AH11" s="626">
        <v>0</v>
      </c>
      <c r="AI11" s="230">
        <f t="shared" si="0"/>
        <v>41</v>
      </c>
      <c r="AJ11" s="20"/>
    </row>
    <row r="12" spans="2:37" s="3" customFormat="1" ht="18.75" customHeight="1" x14ac:dyDescent="0.25">
      <c r="B12" s="428" t="s">
        <v>1033</v>
      </c>
      <c r="C12" s="1392">
        <v>0</v>
      </c>
      <c r="D12" s="626">
        <v>0</v>
      </c>
      <c r="E12" s="626">
        <v>0</v>
      </c>
      <c r="F12" s="626">
        <v>0</v>
      </c>
      <c r="G12" s="626">
        <v>0</v>
      </c>
      <c r="H12" s="626">
        <v>0</v>
      </c>
      <c r="I12" s="626">
        <v>0</v>
      </c>
      <c r="J12" s="626">
        <v>0</v>
      </c>
      <c r="K12" s="626">
        <v>0</v>
      </c>
      <c r="L12" s="626">
        <v>0</v>
      </c>
      <c r="M12" s="626">
        <v>0</v>
      </c>
      <c r="N12" s="626">
        <v>0</v>
      </c>
      <c r="O12" s="626">
        <v>0</v>
      </c>
      <c r="P12" s="626">
        <v>1</v>
      </c>
      <c r="Q12" s="626">
        <v>0</v>
      </c>
      <c r="R12" s="626">
        <v>0</v>
      </c>
      <c r="S12" s="626">
        <v>0</v>
      </c>
      <c r="T12" s="49">
        <v>0</v>
      </c>
      <c r="U12" s="49">
        <v>2</v>
      </c>
      <c r="V12" s="49">
        <v>0</v>
      </c>
      <c r="W12" s="626">
        <v>0</v>
      </c>
      <c r="X12" s="49">
        <v>0</v>
      </c>
      <c r="Y12" s="626">
        <v>0</v>
      </c>
      <c r="Z12" s="626">
        <v>0</v>
      </c>
      <c r="AA12" s="626">
        <v>0</v>
      </c>
      <c r="AB12" s="626">
        <v>0</v>
      </c>
      <c r="AC12" s="626">
        <v>0</v>
      </c>
      <c r="AD12" s="49">
        <v>0</v>
      </c>
      <c r="AE12" s="49">
        <v>1</v>
      </c>
      <c r="AF12" s="626">
        <v>0</v>
      </c>
      <c r="AG12" s="626">
        <v>0</v>
      </c>
      <c r="AH12" s="626">
        <v>0</v>
      </c>
      <c r="AI12" s="230">
        <f t="shared" si="0"/>
        <v>4</v>
      </c>
      <c r="AJ12" s="20"/>
    </row>
    <row r="13" spans="2:37" s="3" customFormat="1" ht="18.75" customHeight="1" x14ac:dyDescent="0.25">
      <c r="B13" s="428" t="s">
        <v>1034</v>
      </c>
      <c r="C13" s="1392">
        <v>0</v>
      </c>
      <c r="D13" s="626">
        <v>0</v>
      </c>
      <c r="E13" s="626">
        <v>0</v>
      </c>
      <c r="F13" s="626">
        <v>0</v>
      </c>
      <c r="G13" s="626">
        <v>0</v>
      </c>
      <c r="H13" s="626">
        <v>0</v>
      </c>
      <c r="I13" s="626">
        <v>0</v>
      </c>
      <c r="J13" s="626">
        <v>0</v>
      </c>
      <c r="K13" s="626">
        <v>0</v>
      </c>
      <c r="L13" s="626">
        <v>0</v>
      </c>
      <c r="M13" s="626">
        <v>0</v>
      </c>
      <c r="N13" s="626">
        <v>1</v>
      </c>
      <c r="O13" s="626">
        <v>0</v>
      </c>
      <c r="P13" s="626">
        <v>0</v>
      </c>
      <c r="Q13" s="626">
        <v>0</v>
      </c>
      <c r="R13" s="626">
        <v>0</v>
      </c>
      <c r="S13" s="626">
        <v>0</v>
      </c>
      <c r="T13" s="49">
        <v>0</v>
      </c>
      <c r="U13" s="49">
        <v>0</v>
      </c>
      <c r="V13" s="49">
        <v>0</v>
      </c>
      <c r="W13" s="626">
        <v>0</v>
      </c>
      <c r="X13" s="49">
        <v>0</v>
      </c>
      <c r="Y13" s="626">
        <v>0</v>
      </c>
      <c r="Z13" s="626">
        <v>1</v>
      </c>
      <c r="AA13" s="626">
        <v>0</v>
      </c>
      <c r="AB13" s="626">
        <v>0</v>
      </c>
      <c r="AC13" s="626">
        <v>1</v>
      </c>
      <c r="AD13" s="49">
        <v>0</v>
      </c>
      <c r="AE13" s="49">
        <v>1</v>
      </c>
      <c r="AF13" s="626">
        <v>0</v>
      </c>
      <c r="AG13" s="626">
        <v>0</v>
      </c>
      <c r="AH13" s="626">
        <v>0</v>
      </c>
      <c r="AI13" s="230">
        <f t="shared" si="0"/>
        <v>4</v>
      </c>
      <c r="AJ13" s="20"/>
    </row>
    <row r="14" spans="2:37" s="3" customFormat="1" ht="18.75" customHeight="1" x14ac:dyDescent="0.25">
      <c r="B14" s="428" t="s">
        <v>1035</v>
      </c>
      <c r="C14" s="1392">
        <v>0</v>
      </c>
      <c r="D14" s="626">
        <v>0</v>
      </c>
      <c r="E14" s="626">
        <v>0</v>
      </c>
      <c r="F14" s="626">
        <v>0</v>
      </c>
      <c r="G14" s="626">
        <v>0</v>
      </c>
      <c r="H14" s="626">
        <v>0</v>
      </c>
      <c r="I14" s="626">
        <v>0</v>
      </c>
      <c r="J14" s="626">
        <v>1</v>
      </c>
      <c r="K14" s="626">
        <v>0</v>
      </c>
      <c r="L14" s="626">
        <v>1</v>
      </c>
      <c r="M14" s="626">
        <v>0</v>
      </c>
      <c r="N14" s="626">
        <v>0</v>
      </c>
      <c r="O14" s="626">
        <v>0</v>
      </c>
      <c r="P14" s="626">
        <v>0</v>
      </c>
      <c r="Q14" s="626">
        <v>0</v>
      </c>
      <c r="R14" s="626">
        <v>0</v>
      </c>
      <c r="S14" s="626">
        <v>0</v>
      </c>
      <c r="T14" s="49">
        <v>0</v>
      </c>
      <c r="U14" s="49">
        <v>0</v>
      </c>
      <c r="V14" s="49">
        <v>0</v>
      </c>
      <c r="W14" s="626">
        <v>0</v>
      </c>
      <c r="X14" s="49">
        <v>0</v>
      </c>
      <c r="Y14" s="626">
        <v>0</v>
      </c>
      <c r="Z14" s="626">
        <v>0</v>
      </c>
      <c r="AA14" s="626">
        <v>0</v>
      </c>
      <c r="AB14" s="626">
        <v>0</v>
      </c>
      <c r="AC14" s="626">
        <v>1</v>
      </c>
      <c r="AD14" s="49">
        <v>0</v>
      </c>
      <c r="AE14" s="49">
        <v>0</v>
      </c>
      <c r="AF14" s="626">
        <v>0</v>
      </c>
      <c r="AG14" s="626">
        <v>0</v>
      </c>
      <c r="AH14" s="626">
        <v>0</v>
      </c>
      <c r="AI14" s="230">
        <f t="shared" si="0"/>
        <v>3</v>
      </c>
      <c r="AJ14" s="20"/>
    </row>
    <row r="15" spans="2:37" s="3" customFormat="1" ht="18.75" customHeight="1" x14ac:dyDescent="0.25">
      <c r="B15" s="428" t="s">
        <v>1036</v>
      </c>
      <c r="C15" s="1392">
        <v>1</v>
      </c>
      <c r="D15" s="626">
        <v>0</v>
      </c>
      <c r="E15" s="626">
        <v>3</v>
      </c>
      <c r="F15" s="626">
        <v>1</v>
      </c>
      <c r="G15" s="626">
        <v>5</v>
      </c>
      <c r="H15" s="626">
        <v>1</v>
      </c>
      <c r="I15" s="626">
        <v>0</v>
      </c>
      <c r="J15" s="626">
        <v>0</v>
      </c>
      <c r="K15" s="626">
        <v>6</v>
      </c>
      <c r="L15" s="626">
        <v>7</v>
      </c>
      <c r="M15" s="626">
        <v>2</v>
      </c>
      <c r="N15" s="626">
        <v>8</v>
      </c>
      <c r="O15" s="626">
        <v>1</v>
      </c>
      <c r="P15" s="626">
        <v>1</v>
      </c>
      <c r="Q15" s="626">
        <v>0</v>
      </c>
      <c r="R15" s="626">
        <v>2</v>
      </c>
      <c r="S15" s="626">
        <v>0</v>
      </c>
      <c r="T15" s="49">
        <v>1</v>
      </c>
      <c r="U15" s="49">
        <v>8</v>
      </c>
      <c r="V15" s="49">
        <v>0</v>
      </c>
      <c r="W15" s="626">
        <v>2</v>
      </c>
      <c r="X15" s="49">
        <v>5</v>
      </c>
      <c r="Y15" s="626">
        <v>3</v>
      </c>
      <c r="Z15" s="626">
        <v>2</v>
      </c>
      <c r="AA15" s="626">
        <v>0</v>
      </c>
      <c r="AB15" s="626">
        <v>6</v>
      </c>
      <c r="AC15" s="626">
        <v>10</v>
      </c>
      <c r="AD15" s="49">
        <v>5</v>
      </c>
      <c r="AE15" s="49">
        <v>6</v>
      </c>
      <c r="AF15" s="626">
        <v>1</v>
      </c>
      <c r="AG15" s="626">
        <v>4</v>
      </c>
      <c r="AH15" s="626">
        <v>0</v>
      </c>
      <c r="AI15" s="230">
        <f t="shared" si="0"/>
        <v>91</v>
      </c>
      <c r="AJ15" s="20"/>
    </row>
    <row r="16" spans="2:37" s="3" customFormat="1" ht="18.75" customHeight="1" x14ac:dyDescent="0.25">
      <c r="B16" s="428" t="s">
        <v>1037</v>
      </c>
      <c r="C16" s="1392">
        <v>1</v>
      </c>
      <c r="D16" s="626">
        <v>0</v>
      </c>
      <c r="E16" s="626">
        <v>1</v>
      </c>
      <c r="F16" s="626">
        <v>0</v>
      </c>
      <c r="G16" s="626">
        <v>0</v>
      </c>
      <c r="H16" s="626">
        <v>0</v>
      </c>
      <c r="I16" s="626">
        <v>0</v>
      </c>
      <c r="J16" s="626">
        <v>0</v>
      </c>
      <c r="K16" s="626">
        <v>0</v>
      </c>
      <c r="L16" s="626">
        <v>0</v>
      </c>
      <c r="M16" s="626">
        <v>0</v>
      </c>
      <c r="N16" s="626">
        <v>0</v>
      </c>
      <c r="O16" s="626">
        <v>0</v>
      </c>
      <c r="P16" s="626">
        <v>1</v>
      </c>
      <c r="Q16" s="626">
        <v>0</v>
      </c>
      <c r="R16" s="626">
        <v>0</v>
      </c>
      <c r="S16" s="626">
        <v>0</v>
      </c>
      <c r="T16" s="49">
        <v>0</v>
      </c>
      <c r="U16" s="49">
        <v>0</v>
      </c>
      <c r="V16" s="49">
        <v>0</v>
      </c>
      <c r="W16" s="626">
        <v>0</v>
      </c>
      <c r="X16" s="49">
        <v>0</v>
      </c>
      <c r="Y16" s="626">
        <v>0</v>
      </c>
      <c r="Z16" s="626">
        <v>0</v>
      </c>
      <c r="AA16" s="626">
        <v>0</v>
      </c>
      <c r="AB16" s="626">
        <v>0</v>
      </c>
      <c r="AC16" s="626">
        <v>0</v>
      </c>
      <c r="AD16" s="49">
        <v>0</v>
      </c>
      <c r="AE16" s="49">
        <v>0</v>
      </c>
      <c r="AF16" s="626">
        <v>0</v>
      </c>
      <c r="AG16" s="626">
        <v>0</v>
      </c>
      <c r="AH16" s="626">
        <v>0</v>
      </c>
      <c r="AI16" s="230">
        <f t="shared" si="0"/>
        <v>3</v>
      </c>
      <c r="AJ16" s="20"/>
    </row>
    <row r="17" spans="2:36" s="3" customFormat="1" ht="18.75" customHeight="1" x14ac:dyDescent="0.25">
      <c r="B17" s="428" t="s">
        <v>1038</v>
      </c>
      <c r="C17" s="1392">
        <v>2</v>
      </c>
      <c r="D17" s="626">
        <v>0</v>
      </c>
      <c r="E17" s="626">
        <v>1</v>
      </c>
      <c r="F17" s="626">
        <v>2</v>
      </c>
      <c r="G17" s="626">
        <v>0</v>
      </c>
      <c r="H17" s="626">
        <v>0</v>
      </c>
      <c r="I17" s="626">
        <v>0</v>
      </c>
      <c r="J17" s="626">
        <v>1</v>
      </c>
      <c r="K17" s="626">
        <v>0</v>
      </c>
      <c r="L17" s="626">
        <v>3</v>
      </c>
      <c r="M17" s="626">
        <v>0</v>
      </c>
      <c r="N17" s="626">
        <v>0</v>
      </c>
      <c r="O17" s="626">
        <v>0</v>
      </c>
      <c r="P17" s="626">
        <v>0</v>
      </c>
      <c r="Q17" s="626">
        <v>0</v>
      </c>
      <c r="R17" s="626">
        <v>0</v>
      </c>
      <c r="S17" s="626">
        <v>0</v>
      </c>
      <c r="T17" s="49">
        <v>1</v>
      </c>
      <c r="U17" s="49">
        <v>1</v>
      </c>
      <c r="V17" s="49">
        <v>1</v>
      </c>
      <c r="W17" s="626">
        <v>0</v>
      </c>
      <c r="X17" s="49">
        <v>1</v>
      </c>
      <c r="Y17" s="626">
        <v>1</v>
      </c>
      <c r="Z17" s="626">
        <v>0</v>
      </c>
      <c r="AA17" s="626">
        <v>0</v>
      </c>
      <c r="AB17" s="626">
        <v>2</v>
      </c>
      <c r="AC17" s="626">
        <v>9</v>
      </c>
      <c r="AD17" s="49">
        <v>0</v>
      </c>
      <c r="AE17" s="49">
        <v>1</v>
      </c>
      <c r="AF17" s="626">
        <v>0</v>
      </c>
      <c r="AG17" s="626">
        <v>0</v>
      </c>
      <c r="AH17" s="626">
        <v>1</v>
      </c>
      <c r="AI17" s="230">
        <f t="shared" si="0"/>
        <v>27</v>
      </c>
      <c r="AJ17" s="20"/>
    </row>
    <row r="18" spans="2:36" s="3" customFormat="1" ht="18.75" customHeight="1" x14ac:dyDescent="0.25">
      <c r="B18" s="428" t="s">
        <v>1039</v>
      </c>
      <c r="C18" s="1392">
        <v>0</v>
      </c>
      <c r="D18" s="626">
        <v>0</v>
      </c>
      <c r="E18" s="626">
        <v>0</v>
      </c>
      <c r="F18" s="626">
        <v>0</v>
      </c>
      <c r="G18" s="626">
        <v>0</v>
      </c>
      <c r="H18" s="626">
        <v>0</v>
      </c>
      <c r="I18" s="626">
        <v>0</v>
      </c>
      <c r="J18" s="626">
        <v>0</v>
      </c>
      <c r="K18" s="626">
        <v>0</v>
      </c>
      <c r="L18" s="626">
        <v>1</v>
      </c>
      <c r="M18" s="626">
        <v>0</v>
      </c>
      <c r="N18" s="626">
        <v>1</v>
      </c>
      <c r="O18" s="626">
        <v>0</v>
      </c>
      <c r="P18" s="626">
        <v>0</v>
      </c>
      <c r="Q18" s="626">
        <v>0</v>
      </c>
      <c r="R18" s="626">
        <v>0</v>
      </c>
      <c r="S18" s="626">
        <v>0</v>
      </c>
      <c r="T18" s="49">
        <v>0</v>
      </c>
      <c r="U18" s="49">
        <v>0</v>
      </c>
      <c r="V18" s="49">
        <v>0</v>
      </c>
      <c r="W18" s="626">
        <v>0</v>
      </c>
      <c r="X18" s="49">
        <v>0</v>
      </c>
      <c r="Y18" s="626">
        <v>0</v>
      </c>
      <c r="Z18" s="626">
        <v>0</v>
      </c>
      <c r="AA18" s="626">
        <v>0</v>
      </c>
      <c r="AB18" s="626">
        <v>0</v>
      </c>
      <c r="AC18" s="626">
        <v>0</v>
      </c>
      <c r="AD18" s="49">
        <v>0</v>
      </c>
      <c r="AE18" s="49">
        <v>0</v>
      </c>
      <c r="AF18" s="626">
        <v>0</v>
      </c>
      <c r="AG18" s="626">
        <v>0</v>
      </c>
      <c r="AH18" s="626">
        <v>0</v>
      </c>
      <c r="AI18" s="230">
        <f t="shared" si="0"/>
        <v>2</v>
      </c>
      <c r="AJ18" s="20"/>
    </row>
    <row r="19" spans="2:36" s="3" customFormat="1" ht="18.75" customHeight="1" x14ac:dyDescent="0.25">
      <c r="B19" s="428" t="s">
        <v>1040</v>
      </c>
      <c r="C19" s="1392">
        <v>0</v>
      </c>
      <c r="D19" s="626">
        <v>0</v>
      </c>
      <c r="E19" s="626">
        <v>0</v>
      </c>
      <c r="F19" s="626">
        <v>0</v>
      </c>
      <c r="G19" s="626">
        <v>0</v>
      </c>
      <c r="H19" s="626">
        <v>0</v>
      </c>
      <c r="I19" s="626">
        <v>0</v>
      </c>
      <c r="J19" s="626">
        <v>0</v>
      </c>
      <c r="K19" s="626">
        <v>0</v>
      </c>
      <c r="L19" s="626">
        <v>0</v>
      </c>
      <c r="M19" s="626">
        <v>1</v>
      </c>
      <c r="N19" s="626">
        <v>0</v>
      </c>
      <c r="O19" s="626">
        <v>0</v>
      </c>
      <c r="P19" s="626">
        <v>0</v>
      </c>
      <c r="Q19" s="626">
        <v>0</v>
      </c>
      <c r="R19" s="626">
        <v>0</v>
      </c>
      <c r="S19" s="626">
        <v>0</v>
      </c>
      <c r="T19" s="49">
        <v>0</v>
      </c>
      <c r="U19" s="49">
        <v>0</v>
      </c>
      <c r="V19" s="49">
        <v>0</v>
      </c>
      <c r="W19" s="626">
        <v>0</v>
      </c>
      <c r="X19" s="49">
        <v>0</v>
      </c>
      <c r="Y19" s="626">
        <v>0</v>
      </c>
      <c r="Z19" s="626">
        <v>0</v>
      </c>
      <c r="AA19" s="626">
        <v>0</v>
      </c>
      <c r="AB19" s="626">
        <v>0</v>
      </c>
      <c r="AC19" s="626">
        <v>0</v>
      </c>
      <c r="AD19" s="49">
        <v>0</v>
      </c>
      <c r="AE19" s="49">
        <v>0</v>
      </c>
      <c r="AF19" s="626">
        <v>0</v>
      </c>
      <c r="AG19" s="626">
        <v>0</v>
      </c>
      <c r="AH19" s="626">
        <v>0</v>
      </c>
      <c r="AI19" s="230">
        <f t="shared" si="0"/>
        <v>1</v>
      </c>
      <c r="AJ19" s="20"/>
    </row>
    <row r="20" spans="2:36" s="3" customFormat="1" ht="18.75" customHeight="1" x14ac:dyDescent="0.25">
      <c r="B20" s="428" t="s">
        <v>1041</v>
      </c>
      <c r="C20" s="1392">
        <v>0</v>
      </c>
      <c r="D20" s="626">
        <v>0</v>
      </c>
      <c r="E20" s="626">
        <v>0</v>
      </c>
      <c r="F20" s="626">
        <v>0</v>
      </c>
      <c r="G20" s="626">
        <v>0</v>
      </c>
      <c r="H20" s="626">
        <v>0</v>
      </c>
      <c r="I20" s="626">
        <v>0</v>
      </c>
      <c r="J20" s="626">
        <v>0</v>
      </c>
      <c r="K20" s="626">
        <v>0</v>
      </c>
      <c r="L20" s="626">
        <v>0</v>
      </c>
      <c r="M20" s="626">
        <v>0</v>
      </c>
      <c r="N20" s="626">
        <v>0</v>
      </c>
      <c r="O20" s="626">
        <v>0</v>
      </c>
      <c r="P20" s="626">
        <v>0</v>
      </c>
      <c r="Q20" s="626">
        <v>0</v>
      </c>
      <c r="R20" s="626">
        <v>0</v>
      </c>
      <c r="S20" s="626">
        <v>0</v>
      </c>
      <c r="T20" s="49">
        <v>0</v>
      </c>
      <c r="U20" s="49">
        <v>0</v>
      </c>
      <c r="V20" s="49">
        <v>0</v>
      </c>
      <c r="W20" s="626">
        <v>0</v>
      </c>
      <c r="X20" s="49">
        <v>0</v>
      </c>
      <c r="Y20" s="626">
        <v>0</v>
      </c>
      <c r="Z20" s="626">
        <v>0</v>
      </c>
      <c r="AA20" s="626">
        <v>0</v>
      </c>
      <c r="AB20" s="626">
        <v>0</v>
      </c>
      <c r="AC20" s="626">
        <v>1</v>
      </c>
      <c r="AD20" s="49">
        <v>0</v>
      </c>
      <c r="AE20" s="49">
        <v>0</v>
      </c>
      <c r="AF20" s="626">
        <v>0</v>
      </c>
      <c r="AG20" s="626">
        <v>0</v>
      </c>
      <c r="AH20" s="626">
        <v>0</v>
      </c>
      <c r="AI20" s="230">
        <f t="shared" si="0"/>
        <v>1</v>
      </c>
      <c r="AJ20" s="20"/>
    </row>
    <row r="21" spans="2:36" s="3" customFormat="1" ht="18.75" customHeight="1" x14ac:dyDescent="0.25">
      <c r="B21" s="428" t="s">
        <v>1042</v>
      </c>
      <c r="C21" s="1392">
        <v>0</v>
      </c>
      <c r="D21" s="626">
        <v>0</v>
      </c>
      <c r="E21" s="626">
        <v>0</v>
      </c>
      <c r="F21" s="626">
        <v>0</v>
      </c>
      <c r="G21" s="626">
        <v>1</v>
      </c>
      <c r="H21" s="626">
        <v>0</v>
      </c>
      <c r="I21" s="626">
        <v>0</v>
      </c>
      <c r="J21" s="626">
        <v>2</v>
      </c>
      <c r="K21" s="626">
        <v>0</v>
      </c>
      <c r="L21" s="626">
        <v>6</v>
      </c>
      <c r="M21" s="626">
        <v>0</v>
      </c>
      <c r="N21" s="626">
        <v>0</v>
      </c>
      <c r="O21" s="626">
        <v>0</v>
      </c>
      <c r="P21" s="626">
        <v>1</v>
      </c>
      <c r="Q21" s="626">
        <v>0</v>
      </c>
      <c r="R21" s="626">
        <v>0</v>
      </c>
      <c r="S21" s="626">
        <v>0</v>
      </c>
      <c r="T21" s="49">
        <v>0</v>
      </c>
      <c r="U21" s="49">
        <v>1</v>
      </c>
      <c r="V21" s="49">
        <v>1</v>
      </c>
      <c r="W21" s="626">
        <v>1</v>
      </c>
      <c r="X21" s="49">
        <v>0</v>
      </c>
      <c r="Y21" s="626">
        <v>2</v>
      </c>
      <c r="Z21" s="626">
        <v>0</v>
      </c>
      <c r="AA21" s="626">
        <v>0</v>
      </c>
      <c r="AB21" s="626">
        <v>1</v>
      </c>
      <c r="AC21" s="626">
        <v>0</v>
      </c>
      <c r="AD21" s="49">
        <v>0</v>
      </c>
      <c r="AE21" s="49">
        <v>2</v>
      </c>
      <c r="AF21" s="626">
        <v>1</v>
      </c>
      <c r="AG21" s="626">
        <v>0</v>
      </c>
      <c r="AH21" s="626">
        <v>0</v>
      </c>
      <c r="AI21" s="230">
        <f t="shared" si="0"/>
        <v>19</v>
      </c>
      <c r="AJ21" s="20"/>
    </row>
    <row r="22" spans="2:36" s="3" customFormat="1" ht="18.75" customHeight="1" x14ac:dyDescent="0.25">
      <c r="B22" s="428" t="s">
        <v>1043</v>
      </c>
      <c r="C22" s="1392">
        <v>383</v>
      </c>
      <c r="D22" s="626">
        <v>1094</v>
      </c>
      <c r="E22" s="626">
        <v>540</v>
      </c>
      <c r="F22" s="626">
        <v>969</v>
      </c>
      <c r="G22" s="626">
        <v>311</v>
      </c>
      <c r="H22" s="626">
        <v>86</v>
      </c>
      <c r="I22" s="626">
        <v>52</v>
      </c>
      <c r="J22" s="626">
        <v>727</v>
      </c>
      <c r="K22" s="626">
        <v>218</v>
      </c>
      <c r="L22" s="626">
        <v>290</v>
      </c>
      <c r="M22" s="626">
        <v>268</v>
      </c>
      <c r="N22" s="626">
        <v>393</v>
      </c>
      <c r="O22" s="626">
        <v>75</v>
      </c>
      <c r="P22" s="626">
        <v>171</v>
      </c>
      <c r="Q22" s="626">
        <v>152</v>
      </c>
      <c r="R22" s="626">
        <v>147</v>
      </c>
      <c r="S22" s="626">
        <v>349</v>
      </c>
      <c r="T22" s="49">
        <v>317</v>
      </c>
      <c r="U22" s="49">
        <v>376</v>
      </c>
      <c r="V22" s="49">
        <v>343</v>
      </c>
      <c r="W22" s="626">
        <v>263</v>
      </c>
      <c r="X22" s="49">
        <v>352</v>
      </c>
      <c r="Y22" s="626">
        <v>181</v>
      </c>
      <c r="Z22" s="626">
        <v>186</v>
      </c>
      <c r="AA22" s="626">
        <v>1</v>
      </c>
      <c r="AB22" s="626">
        <v>273</v>
      </c>
      <c r="AC22" s="626">
        <v>469</v>
      </c>
      <c r="AD22" s="49">
        <v>259</v>
      </c>
      <c r="AE22" s="49">
        <v>536</v>
      </c>
      <c r="AF22" s="626">
        <v>292</v>
      </c>
      <c r="AG22" s="626">
        <v>428</v>
      </c>
      <c r="AH22" s="626">
        <v>532</v>
      </c>
      <c r="AI22" s="230">
        <f t="shared" si="0"/>
        <v>11033</v>
      </c>
      <c r="AJ22" s="20"/>
    </row>
    <row r="23" spans="2:36" s="3" customFormat="1" ht="18.75" customHeight="1" x14ac:dyDescent="0.25">
      <c r="B23" s="428" t="s">
        <v>1044</v>
      </c>
      <c r="C23" s="1392">
        <v>0</v>
      </c>
      <c r="D23" s="626">
        <v>0</v>
      </c>
      <c r="E23" s="626">
        <v>0</v>
      </c>
      <c r="F23" s="626">
        <v>0</v>
      </c>
      <c r="G23" s="626">
        <v>0</v>
      </c>
      <c r="H23" s="626">
        <v>0</v>
      </c>
      <c r="I23" s="626">
        <v>0</v>
      </c>
      <c r="J23" s="626">
        <v>0</v>
      </c>
      <c r="K23" s="626">
        <v>0</v>
      </c>
      <c r="L23" s="626">
        <v>0</v>
      </c>
      <c r="M23" s="626">
        <v>0</v>
      </c>
      <c r="N23" s="626">
        <v>0</v>
      </c>
      <c r="O23" s="626">
        <v>0</v>
      </c>
      <c r="P23" s="626">
        <v>0</v>
      </c>
      <c r="Q23" s="626">
        <v>0</v>
      </c>
      <c r="R23" s="626">
        <v>0</v>
      </c>
      <c r="S23" s="626">
        <v>0</v>
      </c>
      <c r="T23" s="49">
        <v>0</v>
      </c>
      <c r="U23" s="49">
        <v>0</v>
      </c>
      <c r="V23" s="49">
        <v>0</v>
      </c>
      <c r="W23" s="626">
        <v>0</v>
      </c>
      <c r="X23" s="49">
        <v>0</v>
      </c>
      <c r="Y23" s="626">
        <v>1</v>
      </c>
      <c r="Z23" s="626">
        <v>0</v>
      </c>
      <c r="AA23" s="626">
        <v>0</v>
      </c>
      <c r="AB23" s="626">
        <v>0</v>
      </c>
      <c r="AC23" s="626">
        <v>0</v>
      </c>
      <c r="AD23" s="49">
        <v>0</v>
      </c>
      <c r="AE23" s="49">
        <v>0</v>
      </c>
      <c r="AF23" s="626">
        <v>0</v>
      </c>
      <c r="AG23" s="626">
        <v>0</v>
      </c>
      <c r="AH23" s="626">
        <v>0</v>
      </c>
      <c r="AI23" s="230">
        <f t="shared" si="0"/>
        <v>1</v>
      </c>
      <c r="AJ23" s="20"/>
    </row>
    <row r="24" spans="2:36" s="3" customFormat="1" ht="18.75" customHeight="1" x14ac:dyDescent="0.25">
      <c r="B24" s="428" t="s">
        <v>1045</v>
      </c>
      <c r="C24" s="1392">
        <v>0</v>
      </c>
      <c r="D24" s="626">
        <v>0</v>
      </c>
      <c r="E24" s="626">
        <v>0</v>
      </c>
      <c r="F24" s="626">
        <v>0</v>
      </c>
      <c r="G24" s="626">
        <v>0</v>
      </c>
      <c r="H24" s="626">
        <v>0</v>
      </c>
      <c r="I24" s="626">
        <v>0</v>
      </c>
      <c r="J24" s="626">
        <v>0</v>
      </c>
      <c r="K24" s="626">
        <v>0</v>
      </c>
      <c r="L24" s="626">
        <v>2</v>
      </c>
      <c r="M24" s="626">
        <v>0</v>
      </c>
      <c r="N24" s="626">
        <v>0</v>
      </c>
      <c r="O24" s="626">
        <v>0</v>
      </c>
      <c r="P24" s="626">
        <v>0</v>
      </c>
      <c r="Q24" s="626">
        <v>0</v>
      </c>
      <c r="R24" s="626">
        <v>1</v>
      </c>
      <c r="S24" s="626">
        <v>0</v>
      </c>
      <c r="T24" s="49">
        <v>0</v>
      </c>
      <c r="U24" s="49">
        <v>0</v>
      </c>
      <c r="V24" s="49">
        <v>0</v>
      </c>
      <c r="W24" s="626">
        <v>0</v>
      </c>
      <c r="X24" s="49">
        <v>0</v>
      </c>
      <c r="Y24" s="626">
        <v>0</v>
      </c>
      <c r="Z24" s="626">
        <v>0</v>
      </c>
      <c r="AA24" s="626">
        <v>0</v>
      </c>
      <c r="AB24" s="626">
        <v>0</v>
      </c>
      <c r="AC24" s="626">
        <v>0</v>
      </c>
      <c r="AD24" s="49">
        <v>0</v>
      </c>
      <c r="AE24" s="49">
        <v>0</v>
      </c>
      <c r="AF24" s="626">
        <v>0</v>
      </c>
      <c r="AG24" s="626">
        <v>0</v>
      </c>
      <c r="AH24" s="626">
        <v>0</v>
      </c>
      <c r="AI24" s="230">
        <f t="shared" si="0"/>
        <v>3</v>
      </c>
      <c r="AJ24" s="20"/>
    </row>
    <row r="25" spans="2:36" s="3" customFormat="1" ht="18.75" customHeight="1" x14ac:dyDescent="0.25">
      <c r="B25" s="428" t="s">
        <v>1046</v>
      </c>
      <c r="C25" s="1392">
        <v>0</v>
      </c>
      <c r="D25" s="626">
        <v>1</v>
      </c>
      <c r="E25" s="626">
        <v>0</v>
      </c>
      <c r="F25" s="626">
        <v>0</v>
      </c>
      <c r="G25" s="626">
        <v>0</v>
      </c>
      <c r="H25" s="626">
        <v>0</v>
      </c>
      <c r="I25" s="626">
        <v>0</v>
      </c>
      <c r="J25" s="626">
        <v>0</v>
      </c>
      <c r="K25" s="626">
        <v>0</v>
      </c>
      <c r="L25" s="626">
        <v>0</v>
      </c>
      <c r="M25" s="626">
        <v>1</v>
      </c>
      <c r="N25" s="626">
        <v>1</v>
      </c>
      <c r="O25" s="626">
        <v>0</v>
      </c>
      <c r="P25" s="626">
        <v>0</v>
      </c>
      <c r="Q25" s="626">
        <v>0</v>
      </c>
      <c r="R25" s="626">
        <v>0</v>
      </c>
      <c r="S25" s="626">
        <v>0</v>
      </c>
      <c r="T25" s="49">
        <v>0</v>
      </c>
      <c r="U25" s="49">
        <v>0</v>
      </c>
      <c r="V25" s="49">
        <v>1</v>
      </c>
      <c r="W25" s="626">
        <v>0</v>
      </c>
      <c r="X25" s="49">
        <v>0</v>
      </c>
      <c r="Y25" s="626">
        <v>0</v>
      </c>
      <c r="Z25" s="626">
        <v>0</v>
      </c>
      <c r="AA25" s="626">
        <v>0</v>
      </c>
      <c r="AB25" s="626">
        <v>1</v>
      </c>
      <c r="AC25" s="626">
        <v>0</v>
      </c>
      <c r="AD25" s="49">
        <v>0</v>
      </c>
      <c r="AE25" s="49">
        <v>0</v>
      </c>
      <c r="AF25" s="626">
        <v>0</v>
      </c>
      <c r="AG25" s="626">
        <v>0</v>
      </c>
      <c r="AH25" s="626">
        <v>0</v>
      </c>
      <c r="AI25" s="230">
        <f t="shared" si="0"/>
        <v>5</v>
      </c>
      <c r="AJ25" s="20"/>
    </row>
    <row r="26" spans="2:36" s="3" customFormat="1" ht="18.75" customHeight="1" x14ac:dyDescent="0.25">
      <c r="B26" s="428" t="s">
        <v>1047</v>
      </c>
      <c r="C26" s="1392">
        <v>0</v>
      </c>
      <c r="D26" s="626">
        <v>0</v>
      </c>
      <c r="E26" s="626">
        <v>0</v>
      </c>
      <c r="F26" s="626">
        <v>1</v>
      </c>
      <c r="G26" s="626">
        <v>0</v>
      </c>
      <c r="H26" s="626">
        <v>0</v>
      </c>
      <c r="I26" s="626">
        <v>0</v>
      </c>
      <c r="J26" s="626">
        <v>0</v>
      </c>
      <c r="K26" s="626">
        <v>1</v>
      </c>
      <c r="L26" s="626">
        <v>17</v>
      </c>
      <c r="M26" s="626">
        <v>0</v>
      </c>
      <c r="N26" s="626">
        <v>1</v>
      </c>
      <c r="O26" s="626">
        <v>0</v>
      </c>
      <c r="P26" s="626">
        <v>0</v>
      </c>
      <c r="Q26" s="626">
        <v>0</v>
      </c>
      <c r="R26" s="626">
        <v>0</v>
      </c>
      <c r="S26" s="626">
        <v>0</v>
      </c>
      <c r="T26" s="49">
        <v>0</v>
      </c>
      <c r="U26" s="49">
        <v>1</v>
      </c>
      <c r="V26" s="49">
        <v>1</v>
      </c>
      <c r="W26" s="626">
        <v>1</v>
      </c>
      <c r="X26" s="49">
        <v>0</v>
      </c>
      <c r="Y26" s="626">
        <v>0</v>
      </c>
      <c r="Z26" s="626">
        <v>0</v>
      </c>
      <c r="AA26" s="626">
        <v>0</v>
      </c>
      <c r="AB26" s="626">
        <v>3</v>
      </c>
      <c r="AC26" s="626">
        <v>16</v>
      </c>
      <c r="AD26" s="49">
        <v>1</v>
      </c>
      <c r="AE26" s="49">
        <v>1</v>
      </c>
      <c r="AF26" s="626">
        <v>0</v>
      </c>
      <c r="AG26" s="626">
        <v>1</v>
      </c>
      <c r="AH26" s="626">
        <v>1</v>
      </c>
      <c r="AI26" s="230">
        <f t="shared" si="0"/>
        <v>46</v>
      </c>
      <c r="AJ26" s="20"/>
    </row>
    <row r="27" spans="2:36" s="3" customFormat="1" ht="18.75" customHeight="1" x14ac:dyDescent="0.25">
      <c r="B27" s="428" t="s">
        <v>1049</v>
      </c>
      <c r="C27" s="1392">
        <v>3</v>
      </c>
      <c r="D27" s="626">
        <v>0</v>
      </c>
      <c r="E27" s="626">
        <v>7</v>
      </c>
      <c r="F27" s="626">
        <v>6</v>
      </c>
      <c r="G27" s="626">
        <v>1</v>
      </c>
      <c r="H27" s="626">
        <v>0</v>
      </c>
      <c r="I27" s="626">
        <v>0</v>
      </c>
      <c r="J27" s="626">
        <v>2</v>
      </c>
      <c r="K27" s="626">
        <v>2</v>
      </c>
      <c r="L27" s="626">
        <v>8</v>
      </c>
      <c r="M27" s="626">
        <v>0</v>
      </c>
      <c r="N27" s="626">
        <v>2</v>
      </c>
      <c r="O27" s="626">
        <v>0</v>
      </c>
      <c r="P27" s="626">
        <v>0</v>
      </c>
      <c r="Q27" s="626">
        <v>1</v>
      </c>
      <c r="R27" s="626">
        <v>1</v>
      </c>
      <c r="S27" s="626">
        <v>2</v>
      </c>
      <c r="T27" s="49">
        <v>0</v>
      </c>
      <c r="U27" s="49">
        <v>6</v>
      </c>
      <c r="V27" s="49">
        <v>0</v>
      </c>
      <c r="W27" s="626">
        <v>0</v>
      </c>
      <c r="X27" s="49">
        <v>1</v>
      </c>
      <c r="Y27" s="626">
        <v>0</v>
      </c>
      <c r="Z27" s="626">
        <v>1</v>
      </c>
      <c r="AA27" s="626">
        <v>0</v>
      </c>
      <c r="AB27" s="626">
        <v>3</v>
      </c>
      <c r="AC27" s="626">
        <v>21</v>
      </c>
      <c r="AD27" s="49">
        <v>0</v>
      </c>
      <c r="AE27" s="49">
        <v>6</v>
      </c>
      <c r="AF27" s="626">
        <v>0</v>
      </c>
      <c r="AG27" s="626">
        <v>7</v>
      </c>
      <c r="AH27" s="626">
        <v>5</v>
      </c>
      <c r="AI27" s="230">
        <f t="shared" si="0"/>
        <v>85</v>
      </c>
      <c r="AJ27" s="20"/>
    </row>
    <row r="28" spans="2:36" s="3" customFormat="1" ht="18.75" customHeight="1" x14ac:dyDescent="0.25">
      <c r="B28" s="428" t="s">
        <v>1050</v>
      </c>
      <c r="C28" s="1392">
        <v>0</v>
      </c>
      <c r="D28" s="626">
        <v>0</v>
      </c>
      <c r="E28" s="626">
        <v>0</v>
      </c>
      <c r="F28" s="626">
        <v>0</v>
      </c>
      <c r="G28" s="626">
        <v>0</v>
      </c>
      <c r="H28" s="626">
        <v>0</v>
      </c>
      <c r="I28" s="626">
        <v>0</v>
      </c>
      <c r="J28" s="626">
        <v>0</v>
      </c>
      <c r="K28" s="626">
        <v>0</v>
      </c>
      <c r="L28" s="626">
        <v>5</v>
      </c>
      <c r="M28" s="626">
        <v>0</v>
      </c>
      <c r="N28" s="626">
        <v>0</v>
      </c>
      <c r="O28" s="626">
        <v>0</v>
      </c>
      <c r="P28" s="626">
        <v>0</v>
      </c>
      <c r="Q28" s="626">
        <v>0</v>
      </c>
      <c r="R28" s="626">
        <v>0</v>
      </c>
      <c r="S28" s="626">
        <v>0</v>
      </c>
      <c r="T28" s="49">
        <v>0</v>
      </c>
      <c r="U28" s="49">
        <v>0</v>
      </c>
      <c r="V28" s="49">
        <v>0</v>
      </c>
      <c r="W28" s="626">
        <v>0</v>
      </c>
      <c r="X28" s="49">
        <v>0</v>
      </c>
      <c r="Y28" s="626">
        <v>0</v>
      </c>
      <c r="Z28" s="626">
        <v>0</v>
      </c>
      <c r="AA28" s="626">
        <v>0</v>
      </c>
      <c r="AB28" s="626">
        <v>0</v>
      </c>
      <c r="AC28" s="626">
        <v>0</v>
      </c>
      <c r="AD28" s="49">
        <v>0</v>
      </c>
      <c r="AE28" s="49">
        <v>1</v>
      </c>
      <c r="AF28" s="626">
        <v>0</v>
      </c>
      <c r="AG28" s="626">
        <v>0</v>
      </c>
      <c r="AH28" s="626">
        <v>0</v>
      </c>
      <c r="AI28" s="230">
        <f t="shared" si="0"/>
        <v>6</v>
      </c>
      <c r="AJ28" s="20"/>
    </row>
    <row r="29" spans="2:36" s="3" customFormat="1" ht="18.75" customHeight="1" x14ac:dyDescent="0.25">
      <c r="B29" s="428" t="s">
        <v>1051</v>
      </c>
      <c r="C29" s="1392">
        <v>0</v>
      </c>
      <c r="D29" s="626">
        <v>0</v>
      </c>
      <c r="E29" s="626">
        <v>1</v>
      </c>
      <c r="F29" s="626">
        <v>0</v>
      </c>
      <c r="G29" s="626">
        <v>0</v>
      </c>
      <c r="H29" s="626">
        <v>0</v>
      </c>
      <c r="I29" s="626">
        <v>0</v>
      </c>
      <c r="J29" s="626">
        <v>0</v>
      </c>
      <c r="K29" s="626">
        <v>0</v>
      </c>
      <c r="L29" s="626">
        <v>7</v>
      </c>
      <c r="M29" s="626">
        <v>0</v>
      </c>
      <c r="N29" s="626">
        <v>0</v>
      </c>
      <c r="O29" s="626">
        <v>0</v>
      </c>
      <c r="P29" s="626">
        <v>0</v>
      </c>
      <c r="Q29" s="626">
        <v>0</v>
      </c>
      <c r="R29" s="626">
        <v>0</v>
      </c>
      <c r="S29" s="626">
        <v>0</v>
      </c>
      <c r="T29" s="49">
        <v>0</v>
      </c>
      <c r="U29" s="49">
        <v>0</v>
      </c>
      <c r="V29" s="49">
        <v>0</v>
      </c>
      <c r="W29" s="626">
        <v>0</v>
      </c>
      <c r="X29" s="49">
        <v>0</v>
      </c>
      <c r="Y29" s="626">
        <v>0</v>
      </c>
      <c r="Z29" s="626">
        <v>0</v>
      </c>
      <c r="AA29" s="626">
        <v>0</v>
      </c>
      <c r="AB29" s="626">
        <v>0</v>
      </c>
      <c r="AC29" s="626">
        <v>0</v>
      </c>
      <c r="AD29" s="49">
        <v>0</v>
      </c>
      <c r="AE29" s="49">
        <v>0</v>
      </c>
      <c r="AF29" s="626">
        <v>0</v>
      </c>
      <c r="AG29" s="626">
        <v>0</v>
      </c>
      <c r="AH29" s="626">
        <v>0</v>
      </c>
      <c r="AI29" s="230">
        <f t="shared" si="0"/>
        <v>8</v>
      </c>
      <c r="AJ29" s="20"/>
    </row>
    <row r="30" spans="2:36" s="3" customFormat="1" ht="18.75" customHeight="1" x14ac:dyDescent="0.25">
      <c r="B30" s="428" t="s">
        <v>1052</v>
      </c>
      <c r="C30" s="1392">
        <v>0</v>
      </c>
      <c r="D30" s="626">
        <v>0</v>
      </c>
      <c r="E30" s="626">
        <v>0</v>
      </c>
      <c r="F30" s="626">
        <v>0</v>
      </c>
      <c r="G30" s="626">
        <v>0</v>
      </c>
      <c r="H30" s="626">
        <v>0</v>
      </c>
      <c r="I30" s="626">
        <v>0</v>
      </c>
      <c r="J30" s="626">
        <v>1</v>
      </c>
      <c r="K30" s="626">
        <v>0</v>
      </c>
      <c r="L30" s="626">
        <v>1</v>
      </c>
      <c r="M30" s="626">
        <v>0</v>
      </c>
      <c r="N30" s="626">
        <v>0</v>
      </c>
      <c r="O30" s="626">
        <v>0</v>
      </c>
      <c r="P30" s="626">
        <v>0</v>
      </c>
      <c r="Q30" s="626">
        <v>0</v>
      </c>
      <c r="R30" s="626">
        <v>0</v>
      </c>
      <c r="S30" s="626">
        <v>0</v>
      </c>
      <c r="T30" s="49">
        <v>0</v>
      </c>
      <c r="U30" s="49">
        <v>0</v>
      </c>
      <c r="V30" s="49">
        <v>0</v>
      </c>
      <c r="W30" s="626">
        <v>0</v>
      </c>
      <c r="X30" s="49">
        <v>0</v>
      </c>
      <c r="Y30" s="626">
        <v>0</v>
      </c>
      <c r="Z30" s="626">
        <v>0</v>
      </c>
      <c r="AA30" s="626">
        <v>0</v>
      </c>
      <c r="AB30" s="626">
        <v>0</v>
      </c>
      <c r="AC30" s="626">
        <v>1</v>
      </c>
      <c r="AD30" s="49">
        <v>0</v>
      </c>
      <c r="AE30" s="49">
        <v>2</v>
      </c>
      <c r="AF30" s="626">
        <v>0</v>
      </c>
      <c r="AG30" s="626">
        <v>0</v>
      </c>
      <c r="AH30" s="626">
        <v>0</v>
      </c>
      <c r="AI30" s="230">
        <f t="shared" si="0"/>
        <v>5</v>
      </c>
      <c r="AJ30" s="20"/>
    </row>
    <row r="31" spans="2:36" s="3" customFormat="1" ht="18.75" customHeight="1" x14ac:dyDescent="0.25">
      <c r="B31" s="428" t="s">
        <v>1053</v>
      </c>
      <c r="C31" s="1392">
        <v>0</v>
      </c>
      <c r="D31" s="626">
        <v>0</v>
      </c>
      <c r="E31" s="626">
        <v>0</v>
      </c>
      <c r="F31" s="626">
        <v>0</v>
      </c>
      <c r="G31" s="626">
        <v>0</v>
      </c>
      <c r="H31" s="626">
        <v>0</v>
      </c>
      <c r="I31" s="626">
        <v>0</v>
      </c>
      <c r="J31" s="626">
        <v>0</v>
      </c>
      <c r="K31" s="626">
        <v>0</v>
      </c>
      <c r="L31" s="626">
        <v>0</v>
      </c>
      <c r="M31" s="626">
        <v>1</v>
      </c>
      <c r="N31" s="626">
        <v>0</v>
      </c>
      <c r="O31" s="626">
        <v>0</v>
      </c>
      <c r="P31" s="626">
        <v>0</v>
      </c>
      <c r="Q31" s="626">
        <v>0</v>
      </c>
      <c r="R31" s="626">
        <v>0</v>
      </c>
      <c r="S31" s="626">
        <v>0</v>
      </c>
      <c r="T31" s="49">
        <v>0</v>
      </c>
      <c r="U31" s="49">
        <v>0</v>
      </c>
      <c r="V31" s="49">
        <v>0</v>
      </c>
      <c r="W31" s="626">
        <v>0</v>
      </c>
      <c r="X31" s="49">
        <v>0</v>
      </c>
      <c r="Y31" s="626">
        <v>0</v>
      </c>
      <c r="Z31" s="626">
        <v>0</v>
      </c>
      <c r="AA31" s="626">
        <v>0</v>
      </c>
      <c r="AB31" s="626">
        <v>0</v>
      </c>
      <c r="AC31" s="626">
        <v>0</v>
      </c>
      <c r="AD31" s="49">
        <v>0</v>
      </c>
      <c r="AE31" s="49">
        <v>0</v>
      </c>
      <c r="AF31" s="626">
        <v>0</v>
      </c>
      <c r="AG31" s="626">
        <v>0</v>
      </c>
      <c r="AH31" s="626">
        <v>0</v>
      </c>
      <c r="AI31" s="230">
        <f t="shared" si="0"/>
        <v>1</v>
      </c>
      <c r="AJ31" s="20"/>
    </row>
    <row r="32" spans="2:36" s="3" customFormat="1" ht="18.75" customHeight="1" x14ac:dyDescent="0.25">
      <c r="B32" s="428" t="s">
        <v>1054</v>
      </c>
      <c r="C32" s="1392">
        <v>2</v>
      </c>
      <c r="D32" s="626">
        <v>2</v>
      </c>
      <c r="E32" s="626">
        <v>5</v>
      </c>
      <c r="F32" s="626">
        <v>1</v>
      </c>
      <c r="G32" s="626">
        <v>2</v>
      </c>
      <c r="H32" s="626">
        <v>0</v>
      </c>
      <c r="I32" s="626">
        <v>1</v>
      </c>
      <c r="J32" s="626">
        <v>1</v>
      </c>
      <c r="K32" s="626">
        <v>3</v>
      </c>
      <c r="L32" s="626">
        <v>21</v>
      </c>
      <c r="M32" s="626">
        <v>3</v>
      </c>
      <c r="N32" s="626">
        <v>3</v>
      </c>
      <c r="O32" s="626">
        <v>1</v>
      </c>
      <c r="P32" s="626">
        <v>3</v>
      </c>
      <c r="Q32" s="626">
        <v>1</v>
      </c>
      <c r="R32" s="626">
        <v>0</v>
      </c>
      <c r="S32" s="626">
        <v>0</v>
      </c>
      <c r="T32" s="49">
        <v>4</v>
      </c>
      <c r="U32" s="49">
        <v>0</v>
      </c>
      <c r="V32" s="49">
        <v>2</v>
      </c>
      <c r="W32" s="626">
        <v>1</v>
      </c>
      <c r="X32" s="49">
        <v>3</v>
      </c>
      <c r="Y32" s="626">
        <v>3</v>
      </c>
      <c r="Z32" s="626">
        <v>2</v>
      </c>
      <c r="AA32" s="626">
        <v>0</v>
      </c>
      <c r="AB32" s="626">
        <v>0</v>
      </c>
      <c r="AC32" s="626">
        <v>12</v>
      </c>
      <c r="AD32" s="49">
        <v>1</v>
      </c>
      <c r="AE32" s="49">
        <v>6</v>
      </c>
      <c r="AF32" s="626">
        <v>1</v>
      </c>
      <c r="AG32" s="626">
        <v>3</v>
      </c>
      <c r="AH32" s="626">
        <v>4</v>
      </c>
      <c r="AI32" s="230">
        <f t="shared" si="0"/>
        <v>91</v>
      </c>
      <c r="AJ32" s="20"/>
    </row>
    <row r="33" spans="2:36" s="3" customFormat="1" ht="18.75" customHeight="1" x14ac:dyDescent="0.25">
      <c r="B33" s="428" t="s">
        <v>1055</v>
      </c>
      <c r="C33" s="1392">
        <v>0</v>
      </c>
      <c r="D33" s="626">
        <v>1</v>
      </c>
      <c r="E33" s="626">
        <v>0</v>
      </c>
      <c r="F33" s="626">
        <v>0</v>
      </c>
      <c r="G33" s="626">
        <v>0</v>
      </c>
      <c r="H33" s="626">
        <v>0</v>
      </c>
      <c r="I33" s="626">
        <v>0</v>
      </c>
      <c r="J33" s="626">
        <v>0</v>
      </c>
      <c r="K33" s="626">
        <v>0</v>
      </c>
      <c r="L33" s="626">
        <v>8</v>
      </c>
      <c r="M33" s="626">
        <v>0</v>
      </c>
      <c r="N33" s="626">
        <v>0</v>
      </c>
      <c r="O33" s="626">
        <v>0</v>
      </c>
      <c r="P33" s="626">
        <v>0</v>
      </c>
      <c r="Q33" s="626">
        <v>0</v>
      </c>
      <c r="R33" s="626">
        <v>0</v>
      </c>
      <c r="S33" s="626">
        <v>0</v>
      </c>
      <c r="T33" s="49">
        <v>0</v>
      </c>
      <c r="U33" s="49">
        <v>0</v>
      </c>
      <c r="V33" s="49">
        <v>0</v>
      </c>
      <c r="W33" s="626">
        <v>0</v>
      </c>
      <c r="X33" s="49">
        <v>0</v>
      </c>
      <c r="Y33" s="626">
        <v>0</v>
      </c>
      <c r="Z33" s="626">
        <v>0</v>
      </c>
      <c r="AA33" s="626">
        <v>0</v>
      </c>
      <c r="AB33" s="626">
        <v>0</v>
      </c>
      <c r="AC33" s="626">
        <v>0</v>
      </c>
      <c r="AD33" s="49">
        <v>0</v>
      </c>
      <c r="AE33" s="49">
        <v>1</v>
      </c>
      <c r="AF33" s="626">
        <v>0</v>
      </c>
      <c r="AG33" s="626">
        <v>2</v>
      </c>
      <c r="AH33" s="626">
        <v>1</v>
      </c>
      <c r="AI33" s="230">
        <f t="shared" si="0"/>
        <v>13</v>
      </c>
      <c r="AJ33" s="20"/>
    </row>
    <row r="34" spans="2:36" s="3" customFormat="1" ht="18.75" customHeight="1" x14ac:dyDescent="0.25">
      <c r="B34" s="428" t="s">
        <v>1056</v>
      </c>
      <c r="C34" s="1392">
        <v>0</v>
      </c>
      <c r="D34" s="626">
        <v>0</v>
      </c>
      <c r="E34" s="626">
        <v>0</v>
      </c>
      <c r="F34" s="626">
        <v>0</v>
      </c>
      <c r="G34" s="626">
        <v>0</v>
      </c>
      <c r="H34" s="626">
        <v>0</v>
      </c>
      <c r="I34" s="626">
        <v>0</v>
      </c>
      <c r="J34" s="626">
        <v>0</v>
      </c>
      <c r="K34" s="626">
        <v>0</v>
      </c>
      <c r="L34" s="626">
        <v>2</v>
      </c>
      <c r="M34" s="626">
        <v>0</v>
      </c>
      <c r="N34" s="626">
        <v>0</v>
      </c>
      <c r="O34" s="626">
        <v>0</v>
      </c>
      <c r="P34" s="626">
        <v>0</v>
      </c>
      <c r="Q34" s="626">
        <v>0</v>
      </c>
      <c r="R34" s="626">
        <v>0</v>
      </c>
      <c r="S34" s="626">
        <v>0</v>
      </c>
      <c r="T34" s="49">
        <v>0</v>
      </c>
      <c r="U34" s="49">
        <v>0</v>
      </c>
      <c r="V34" s="49">
        <v>0</v>
      </c>
      <c r="W34" s="626">
        <v>0</v>
      </c>
      <c r="X34" s="49">
        <v>0</v>
      </c>
      <c r="Y34" s="626">
        <v>0</v>
      </c>
      <c r="Z34" s="626">
        <v>0</v>
      </c>
      <c r="AA34" s="626">
        <v>0</v>
      </c>
      <c r="AB34" s="626">
        <v>0</v>
      </c>
      <c r="AC34" s="626">
        <v>0</v>
      </c>
      <c r="AD34" s="49">
        <v>0</v>
      </c>
      <c r="AE34" s="49">
        <v>0</v>
      </c>
      <c r="AF34" s="626">
        <v>0</v>
      </c>
      <c r="AG34" s="626">
        <v>0</v>
      </c>
      <c r="AH34" s="626">
        <v>0</v>
      </c>
      <c r="AI34" s="230">
        <f t="shared" si="0"/>
        <v>2</v>
      </c>
      <c r="AJ34" s="20"/>
    </row>
    <row r="35" spans="2:36" s="3" customFormat="1" ht="18.75" customHeight="1" x14ac:dyDescent="0.25">
      <c r="B35" s="434" t="s">
        <v>1057</v>
      </c>
      <c r="C35" s="1393">
        <v>0</v>
      </c>
      <c r="D35" s="1393">
        <v>4</v>
      </c>
      <c r="E35" s="1393">
        <v>0</v>
      </c>
      <c r="F35" s="1393">
        <v>4</v>
      </c>
      <c r="G35" s="1393">
        <v>1</v>
      </c>
      <c r="H35" s="1393">
        <v>1</v>
      </c>
      <c r="I35" s="1393">
        <v>0</v>
      </c>
      <c r="J35" s="1393">
        <v>2</v>
      </c>
      <c r="K35" s="1393">
        <v>0</v>
      </c>
      <c r="L35" s="1393">
        <v>3</v>
      </c>
      <c r="M35" s="1393">
        <v>0</v>
      </c>
      <c r="N35" s="1393">
        <v>0</v>
      </c>
      <c r="O35" s="1393">
        <v>0</v>
      </c>
      <c r="P35" s="1393">
        <v>0</v>
      </c>
      <c r="Q35" s="1393">
        <v>0</v>
      </c>
      <c r="R35" s="1393">
        <v>0</v>
      </c>
      <c r="S35" s="1393">
        <v>0</v>
      </c>
      <c r="T35" s="1394">
        <v>0</v>
      </c>
      <c r="U35" s="1394">
        <v>1</v>
      </c>
      <c r="V35" s="1394">
        <v>0</v>
      </c>
      <c r="W35" s="1393">
        <v>0</v>
      </c>
      <c r="X35" s="1394">
        <v>0</v>
      </c>
      <c r="Y35" s="1393">
        <v>0</v>
      </c>
      <c r="Z35" s="1393">
        <v>0</v>
      </c>
      <c r="AA35" s="1393">
        <v>0</v>
      </c>
      <c r="AB35" s="1393">
        <v>1</v>
      </c>
      <c r="AC35" s="1393">
        <v>2</v>
      </c>
      <c r="AD35" s="1394">
        <v>0</v>
      </c>
      <c r="AE35" s="1394">
        <v>0</v>
      </c>
      <c r="AF35" s="1393">
        <v>1</v>
      </c>
      <c r="AG35" s="1393">
        <v>1</v>
      </c>
      <c r="AH35" s="1393">
        <v>2</v>
      </c>
      <c r="AI35" s="231">
        <f t="shared" si="0"/>
        <v>23</v>
      </c>
      <c r="AJ35" s="20"/>
    </row>
    <row r="36" spans="2:36" s="3" customFormat="1" ht="18.75" customHeight="1" x14ac:dyDescent="0.25">
      <c r="B36" s="207" t="s">
        <v>211</v>
      </c>
      <c r="C36" s="226">
        <f t="shared" ref="C36:AH36" si="1">SUM(C7:C35)</f>
        <v>395</v>
      </c>
      <c r="D36" s="226">
        <f t="shared" si="1"/>
        <v>1106</v>
      </c>
      <c r="E36" s="226">
        <f t="shared" si="1"/>
        <v>560</v>
      </c>
      <c r="F36" s="226">
        <f t="shared" si="1"/>
        <v>989</v>
      </c>
      <c r="G36" s="226">
        <f t="shared" si="1"/>
        <v>322</v>
      </c>
      <c r="H36" s="226">
        <f t="shared" si="1"/>
        <v>88</v>
      </c>
      <c r="I36" s="226">
        <f t="shared" si="1"/>
        <v>53</v>
      </c>
      <c r="J36" s="226">
        <f t="shared" si="1"/>
        <v>738</v>
      </c>
      <c r="K36" s="226">
        <f t="shared" si="1"/>
        <v>231</v>
      </c>
      <c r="L36" s="226">
        <f t="shared" si="1"/>
        <v>390</v>
      </c>
      <c r="M36" s="226">
        <f t="shared" si="1"/>
        <v>276</v>
      </c>
      <c r="N36" s="226">
        <f t="shared" si="1"/>
        <v>410</v>
      </c>
      <c r="O36" s="226">
        <f t="shared" si="1"/>
        <v>77</v>
      </c>
      <c r="P36" s="226">
        <f t="shared" si="1"/>
        <v>179</v>
      </c>
      <c r="Q36" s="226">
        <f t="shared" si="1"/>
        <v>154</v>
      </c>
      <c r="R36" s="226">
        <f t="shared" si="1"/>
        <v>153</v>
      </c>
      <c r="S36" s="226">
        <f t="shared" si="1"/>
        <v>352</v>
      </c>
      <c r="T36" s="226">
        <f t="shared" si="1"/>
        <v>324</v>
      </c>
      <c r="U36" s="226">
        <f t="shared" si="1"/>
        <v>398</v>
      </c>
      <c r="V36" s="226">
        <f t="shared" si="1"/>
        <v>349</v>
      </c>
      <c r="W36" s="226">
        <f t="shared" si="1"/>
        <v>270</v>
      </c>
      <c r="X36" s="226">
        <f t="shared" si="1"/>
        <v>365</v>
      </c>
      <c r="Y36" s="226">
        <f t="shared" si="1"/>
        <v>192</v>
      </c>
      <c r="Z36" s="226">
        <f t="shared" si="1"/>
        <v>195</v>
      </c>
      <c r="AA36" s="226">
        <f t="shared" si="1"/>
        <v>1</v>
      </c>
      <c r="AB36" s="226">
        <f t="shared" si="1"/>
        <v>292</v>
      </c>
      <c r="AC36" s="226">
        <f t="shared" si="1"/>
        <v>546</v>
      </c>
      <c r="AD36" s="226">
        <f t="shared" si="1"/>
        <v>269</v>
      </c>
      <c r="AE36" s="226">
        <f t="shared" si="1"/>
        <v>569</v>
      </c>
      <c r="AF36" s="226">
        <f t="shared" si="1"/>
        <v>299</v>
      </c>
      <c r="AG36" s="226">
        <f t="shared" si="1"/>
        <v>449</v>
      </c>
      <c r="AH36" s="226">
        <f t="shared" si="1"/>
        <v>546</v>
      </c>
      <c r="AI36" s="203">
        <f t="shared" si="0"/>
        <v>11537</v>
      </c>
      <c r="AJ36" s="20"/>
    </row>
    <row r="37" spans="2:36" ht="15" x14ac:dyDescent="0.25">
      <c r="B37" s="212"/>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22"/>
      <c r="AC37" s="222"/>
      <c r="AD37" s="222"/>
      <c r="AE37" s="222"/>
      <c r="AF37" s="222"/>
      <c r="AG37" s="222"/>
      <c r="AH37" s="222"/>
      <c r="AI37" s="222"/>
    </row>
    <row r="38" spans="2:36" ht="15" x14ac:dyDescent="0.25">
      <c r="B38" s="212"/>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22"/>
      <c r="AC38" s="222"/>
      <c r="AD38" s="222"/>
      <c r="AE38" s="222"/>
      <c r="AF38" s="222"/>
      <c r="AG38" s="222"/>
      <c r="AH38" s="222"/>
      <c r="AI38" s="222"/>
    </row>
    <row r="39" spans="2:36" ht="15" x14ac:dyDescent="0.25"/>
    <row r="40" spans="2:36" ht="15" hidden="1" customHeight="1" x14ac:dyDescent="0.25"/>
    <row r="41" spans="2:36" ht="15" hidden="1" customHeight="1" x14ac:dyDescent="0.25"/>
    <row r="42" spans="2:36" ht="15" hidden="1" customHeight="1" x14ac:dyDescent="0.25"/>
    <row r="43" spans="2:36" ht="15" hidden="1" customHeight="1" x14ac:dyDescent="0.25"/>
    <row r="44" spans="2:36" ht="15" hidden="1" customHeight="1" x14ac:dyDescent="0.25"/>
    <row r="45" spans="2:36" ht="15" hidden="1" customHeight="1" x14ac:dyDescent="0.25"/>
    <row r="46" spans="2:36" ht="15" hidden="1" customHeight="1" x14ac:dyDescent="0.25"/>
    <row r="47" spans="2:36" ht="15" hidden="1" customHeight="1" x14ac:dyDescent="0.25"/>
    <row r="48" spans="2:3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sheetData>
  <mergeCells count="3">
    <mergeCell ref="B1:AI3"/>
    <mergeCell ref="B4:AI4"/>
    <mergeCell ref="B5:AI5"/>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T308"/>
  <sheetViews>
    <sheetView showGridLines="0" zoomScale="70" zoomScaleNormal="7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8" width="15" style="4" customWidth="1"/>
    <col min="19" max="19" width="5" style="4" customWidth="1"/>
    <col min="20" max="20" width="0" style="4" hidden="1" customWidth="1"/>
    <col min="21" max="16384" width="9.140625" style="4" hidden="1"/>
  </cols>
  <sheetData>
    <row r="1" spans="2:20" ht="15" x14ac:dyDescent="0.25">
      <c r="B1" s="1777"/>
      <c r="C1" s="1778"/>
      <c r="D1" s="1778"/>
      <c r="E1" s="1778"/>
      <c r="F1" s="1778"/>
      <c r="G1" s="1778"/>
      <c r="H1" s="1778"/>
      <c r="I1" s="1778"/>
      <c r="J1" s="1778"/>
      <c r="K1" s="1778"/>
      <c r="L1" s="1778"/>
      <c r="M1" s="1778"/>
      <c r="N1" s="1778"/>
      <c r="O1" s="1778"/>
      <c r="P1" s="1778"/>
      <c r="Q1" s="1778"/>
      <c r="R1" s="1779"/>
    </row>
    <row r="2" spans="2:20" ht="15" x14ac:dyDescent="0.25">
      <c r="B2" s="1780"/>
      <c r="C2" s="1781"/>
      <c r="D2" s="1781"/>
      <c r="E2" s="1781"/>
      <c r="F2" s="1781"/>
      <c r="G2" s="1781"/>
      <c r="H2" s="1781"/>
      <c r="I2" s="1781"/>
      <c r="J2" s="1781"/>
      <c r="K2" s="1781"/>
      <c r="L2" s="1781"/>
      <c r="M2" s="1781"/>
      <c r="N2" s="1781"/>
      <c r="O2" s="1781"/>
      <c r="P2" s="1781"/>
      <c r="Q2" s="1781"/>
      <c r="R2" s="1782"/>
    </row>
    <row r="3" spans="2:20" ht="16.5" thickBot="1" x14ac:dyDescent="0.3">
      <c r="B3" s="1783"/>
      <c r="C3" s="1784"/>
      <c r="D3" s="1784"/>
      <c r="E3" s="1784"/>
      <c r="F3" s="1784"/>
      <c r="G3" s="1784"/>
      <c r="H3" s="1784"/>
      <c r="I3" s="1784"/>
      <c r="J3" s="1784"/>
      <c r="K3" s="1784"/>
      <c r="L3" s="1784"/>
      <c r="M3" s="1784"/>
      <c r="N3" s="1784"/>
      <c r="O3" s="1784"/>
      <c r="P3" s="1784"/>
      <c r="Q3" s="1784"/>
      <c r="R3" s="1785"/>
      <c r="S3" s="3"/>
      <c r="T3" s="3"/>
    </row>
    <row r="4" spans="2:20" ht="21.75" thickBot="1" x14ac:dyDescent="0.4">
      <c r="B4" s="1789" t="s">
        <v>4748</v>
      </c>
      <c r="C4" s="1790"/>
      <c r="D4" s="1790"/>
      <c r="E4" s="1790"/>
      <c r="F4" s="1790"/>
      <c r="G4" s="1790"/>
      <c r="H4" s="1790"/>
      <c r="I4" s="1790"/>
      <c r="J4" s="1790"/>
      <c r="K4" s="1790"/>
      <c r="L4" s="1790"/>
      <c r="M4" s="1790"/>
      <c r="N4" s="1790"/>
      <c r="O4" s="1790"/>
      <c r="P4" s="1790"/>
      <c r="Q4" s="1790"/>
      <c r="R4" s="1791"/>
      <c r="S4" s="3"/>
      <c r="T4" s="3"/>
    </row>
    <row r="5" spans="2:20" s="5" customFormat="1" ht="15.75" x14ac:dyDescent="0.25">
      <c r="B5" s="1671"/>
      <c r="C5" s="1671"/>
      <c r="D5" s="1671"/>
      <c r="E5" s="1671"/>
      <c r="F5" s="1671"/>
      <c r="G5" s="1671"/>
      <c r="H5" s="1671"/>
      <c r="I5" s="1671"/>
      <c r="J5" s="1671"/>
      <c r="K5" s="1671"/>
      <c r="L5" s="1671"/>
      <c r="M5" s="1671"/>
      <c r="N5" s="1671"/>
      <c r="O5" s="1671"/>
      <c r="P5" s="1671"/>
      <c r="Q5" s="1671"/>
      <c r="R5" s="1671"/>
      <c r="S5" s="161"/>
      <c r="T5" s="161"/>
    </row>
    <row r="6" spans="2:20" s="5" customFormat="1" ht="19.5" customHeight="1" x14ac:dyDescent="0.25">
      <c r="B6" s="122"/>
      <c r="C6" s="123"/>
      <c r="D6" s="123"/>
      <c r="E6" s="123"/>
      <c r="F6" s="123"/>
      <c r="G6" s="123"/>
      <c r="H6" s="123"/>
      <c r="I6" s="123"/>
      <c r="J6" s="123"/>
      <c r="K6" s="123"/>
      <c r="L6" s="123"/>
      <c r="M6" s="123"/>
      <c r="N6" s="123"/>
      <c r="O6" s="123"/>
      <c r="P6" s="123"/>
      <c r="Q6" s="123"/>
      <c r="R6" s="124"/>
      <c r="S6" s="161"/>
      <c r="T6" s="161"/>
    </row>
    <row r="7" spans="2:20" s="5" customFormat="1" ht="18.75" customHeight="1" x14ac:dyDescent="0.25">
      <c r="B7" s="125"/>
      <c r="C7" s="121"/>
      <c r="D7" s="121"/>
      <c r="E7" s="121"/>
      <c r="F7" s="121"/>
      <c r="G7" s="121"/>
      <c r="H7" s="121"/>
      <c r="I7" s="121"/>
      <c r="J7" s="121"/>
      <c r="K7" s="121"/>
      <c r="L7" s="121"/>
      <c r="M7" s="121"/>
      <c r="N7" s="121"/>
      <c r="O7" s="121"/>
      <c r="P7" s="121"/>
      <c r="Q7" s="121"/>
      <c r="R7" s="126"/>
      <c r="S7" s="161"/>
      <c r="T7" s="161"/>
    </row>
    <row r="8" spans="2:20" s="5" customFormat="1" ht="18.75" customHeight="1" x14ac:dyDescent="0.25">
      <c r="B8" s="125"/>
      <c r="C8" s="121"/>
      <c r="D8" s="121"/>
      <c r="E8" s="121"/>
      <c r="F8" s="121"/>
      <c r="G8" s="121"/>
      <c r="H8" s="121"/>
      <c r="I8" s="121"/>
      <c r="J8" s="121"/>
      <c r="K8" s="121"/>
      <c r="L8" s="121"/>
      <c r="M8" s="121"/>
      <c r="N8" s="121"/>
      <c r="O8" s="121"/>
      <c r="P8" s="121"/>
      <c r="Q8" s="121"/>
      <c r="R8" s="126"/>
      <c r="S8" s="161"/>
      <c r="T8" s="161"/>
    </row>
    <row r="9" spans="2:20" s="5" customFormat="1" ht="18.75" customHeight="1" x14ac:dyDescent="0.25">
      <c r="B9" s="125"/>
      <c r="C9" s="121"/>
      <c r="D9" s="121"/>
      <c r="E9" s="121"/>
      <c r="F9" s="121"/>
      <c r="G9" s="121"/>
      <c r="H9" s="121"/>
      <c r="I9" s="121"/>
      <c r="J9" s="121"/>
      <c r="K9" s="121"/>
      <c r="L9" s="121"/>
      <c r="M9" s="121"/>
      <c r="N9" s="121"/>
      <c r="O9" s="121"/>
      <c r="P9" s="121"/>
      <c r="Q9" s="121"/>
      <c r="R9" s="126"/>
    </row>
    <row r="10" spans="2:20" ht="18.75" customHeight="1" x14ac:dyDescent="0.25">
      <c r="B10" s="125"/>
      <c r="C10" s="121"/>
      <c r="D10" s="121"/>
      <c r="E10" s="121"/>
      <c r="F10" s="121"/>
      <c r="G10" s="121"/>
      <c r="H10" s="121"/>
      <c r="I10" s="121"/>
      <c r="J10" s="121"/>
      <c r="K10" s="121"/>
      <c r="L10" s="121"/>
      <c r="M10" s="121"/>
      <c r="N10" s="121"/>
      <c r="O10" s="121"/>
      <c r="P10" s="121"/>
      <c r="Q10" s="121"/>
      <c r="R10" s="126"/>
    </row>
    <row r="11" spans="2:20" ht="18.75" customHeight="1" x14ac:dyDescent="0.25">
      <c r="B11" s="125"/>
      <c r="C11" s="121"/>
      <c r="D11" s="121"/>
      <c r="E11" s="121"/>
      <c r="F11" s="121"/>
      <c r="G11" s="121"/>
      <c r="H11" s="121"/>
      <c r="I11" s="121"/>
      <c r="J11" s="121"/>
      <c r="K11" s="121"/>
      <c r="L11" s="121"/>
      <c r="M11" s="121"/>
      <c r="N11" s="121"/>
      <c r="O11" s="121"/>
      <c r="P11" s="121"/>
      <c r="Q11" s="121"/>
      <c r="R11" s="126"/>
    </row>
    <row r="12" spans="2:20" ht="18.75" customHeight="1" x14ac:dyDescent="0.25">
      <c r="B12" s="125"/>
      <c r="C12" s="121"/>
      <c r="D12" s="121"/>
      <c r="E12" s="121"/>
      <c r="F12" s="121"/>
      <c r="G12" s="121"/>
      <c r="H12" s="121"/>
      <c r="I12" s="121"/>
      <c r="J12" s="121"/>
      <c r="K12" s="121"/>
      <c r="L12" s="121"/>
      <c r="M12" s="121"/>
      <c r="N12" s="121"/>
      <c r="O12" s="121"/>
      <c r="P12" s="121"/>
      <c r="Q12" s="121"/>
      <c r="R12" s="126"/>
    </row>
    <row r="13" spans="2:20" ht="18.75" customHeight="1" x14ac:dyDescent="0.25">
      <c r="B13" s="125"/>
      <c r="C13" s="121"/>
      <c r="D13" s="121"/>
      <c r="E13" s="121"/>
      <c r="F13" s="121"/>
      <c r="G13" s="121"/>
      <c r="H13" s="121"/>
      <c r="I13" s="121"/>
      <c r="J13" s="121"/>
      <c r="K13" s="121"/>
      <c r="L13" s="121"/>
      <c r="M13" s="121"/>
      <c r="N13" s="121"/>
      <c r="O13" s="121"/>
      <c r="P13" s="121"/>
      <c r="Q13" s="121"/>
      <c r="R13" s="126"/>
    </row>
    <row r="14" spans="2:20" ht="18.75" customHeight="1" x14ac:dyDescent="0.25">
      <c r="B14" s="125"/>
      <c r="C14" s="121"/>
      <c r="D14" s="121"/>
      <c r="E14" s="121"/>
      <c r="F14" s="121"/>
      <c r="G14" s="121"/>
      <c r="H14" s="121"/>
      <c r="I14" s="121"/>
      <c r="J14" s="121"/>
      <c r="K14" s="121"/>
      <c r="L14" s="121"/>
      <c r="M14" s="121"/>
      <c r="N14" s="121"/>
      <c r="O14" s="121"/>
      <c r="P14" s="121"/>
      <c r="Q14" s="121"/>
      <c r="R14" s="126"/>
    </row>
    <row r="15" spans="2:20" ht="18.75" customHeight="1" x14ac:dyDescent="0.25">
      <c r="B15" s="125"/>
      <c r="C15" s="121"/>
      <c r="D15" s="121"/>
      <c r="E15" s="121"/>
      <c r="F15" s="121"/>
      <c r="G15" s="121"/>
      <c r="H15" s="121"/>
      <c r="I15" s="121"/>
      <c r="J15" s="121"/>
      <c r="K15" s="121"/>
      <c r="L15" s="121"/>
      <c r="M15" s="121"/>
      <c r="N15" s="121"/>
      <c r="O15" s="121"/>
      <c r="P15" s="121"/>
      <c r="Q15" s="121"/>
      <c r="R15" s="126"/>
    </row>
    <row r="16" spans="2:20" ht="18.75" customHeight="1" x14ac:dyDescent="0.25">
      <c r="B16" s="125"/>
      <c r="C16" s="121"/>
      <c r="D16" s="121"/>
      <c r="E16" s="121"/>
      <c r="F16" s="121"/>
      <c r="G16" s="121"/>
      <c r="H16" s="121"/>
      <c r="I16" s="121"/>
      <c r="J16" s="121"/>
      <c r="K16" s="121"/>
      <c r="L16" s="121"/>
      <c r="M16" s="121"/>
      <c r="N16" s="121"/>
      <c r="O16" s="121"/>
      <c r="P16" s="121"/>
      <c r="Q16" s="121"/>
      <c r="R16" s="126"/>
    </row>
    <row r="17" spans="2:18" ht="18.75" customHeight="1" x14ac:dyDescent="0.25">
      <c r="B17" s="125"/>
      <c r="C17" s="121"/>
      <c r="D17" s="121"/>
      <c r="E17" s="121"/>
      <c r="F17" s="121"/>
      <c r="G17" s="121"/>
      <c r="H17" s="121"/>
      <c r="I17" s="121"/>
      <c r="J17" s="121"/>
      <c r="K17" s="121"/>
      <c r="L17" s="121"/>
      <c r="M17" s="121"/>
      <c r="N17" s="121"/>
      <c r="O17" s="121"/>
      <c r="P17" s="121"/>
      <c r="Q17" s="121"/>
      <c r="R17" s="126"/>
    </row>
    <row r="18" spans="2:18" ht="18.75" customHeight="1" x14ac:dyDescent="0.25">
      <c r="B18" s="125"/>
      <c r="C18" s="121"/>
      <c r="D18" s="121"/>
      <c r="E18" s="121"/>
      <c r="F18" s="121"/>
      <c r="G18" s="121"/>
      <c r="H18" s="121"/>
      <c r="I18" s="121"/>
      <c r="J18" s="121"/>
      <c r="K18" s="121"/>
      <c r="L18" s="121"/>
      <c r="M18" s="121"/>
      <c r="N18" s="121"/>
      <c r="O18" s="121"/>
      <c r="P18" s="121"/>
      <c r="Q18" s="121"/>
      <c r="R18" s="126"/>
    </row>
    <row r="19" spans="2:18" ht="18.75" customHeight="1" x14ac:dyDescent="0.25">
      <c r="B19" s="125"/>
      <c r="C19" s="121"/>
      <c r="D19" s="121"/>
      <c r="E19" s="121"/>
      <c r="F19" s="121"/>
      <c r="G19" s="121"/>
      <c r="H19" s="121"/>
      <c r="I19" s="121"/>
      <c r="J19" s="121"/>
      <c r="K19" s="121"/>
      <c r="L19" s="121"/>
      <c r="M19" s="121"/>
      <c r="N19" s="121"/>
      <c r="O19" s="121"/>
      <c r="P19" s="121"/>
      <c r="Q19" s="121"/>
      <c r="R19" s="126"/>
    </row>
    <row r="20" spans="2:18" ht="18.75" customHeight="1" x14ac:dyDescent="0.25">
      <c r="B20" s="125"/>
      <c r="C20" s="121"/>
      <c r="D20" s="121"/>
      <c r="E20" s="121"/>
      <c r="F20" s="121"/>
      <c r="G20" s="121"/>
      <c r="H20" s="121"/>
      <c r="I20" s="121"/>
      <c r="J20" s="121"/>
      <c r="K20" s="121"/>
      <c r="L20" s="121"/>
      <c r="M20" s="121"/>
      <c r="N20" s="121"/>
      <c r="O20" s="121"/>
      <c r="P20" s="121"/>
      <c r="Q20" s="121"/>
      <c r="R20" s="126"/>
    </row>
    <row r="21" spans="2:18" ht="18.75" customHeight="1" x14ac:dyDescent="0.25">
      <c r="B21" s="125"/>
      <c r="C21" s="121"/>
      <c r="D21" s="121"/>
      <c r="E21" s="121"/>
      <c r="F21" s="121"/>
      <c r="G21" s="121"/>
      <c r="H21" s="121"/>
      <c r="I21" s="121"/>
      <c r="J21" s="121"/>
      <c r="K21" s="121"/>
      <c r="L21" s="121"/>
      <c r="M21" s="121"/>
      <c r="N21" s="121"/>
      <c r="O21" s="121"/>
      <c r="P21" s="121"/>
      <c r="Q21" s="121"/>
      <c r="R21" s="126"/>
    </row>
    <row r="22" spans="2:18" ht="18.75" customHeight="1" x14ac:dyDescent="0.25">
      <c r="B22" s="125"/>
      <c r="C22" s="121"/>
      <c r="D22" s="121"/>
      <c r="E22" s="121"/>
      <c r="F22" s="121"/>
      <c r="G22" s="121"/>
      <c r="H22" s="121"/>
      <c r="I22" s="121"/>
      <c r="J22" s="121"/>
      <c r="K22" s="121"/>
      <c r="L22" s="121"/>
      <c r="M22" s="121"/>
      <c r="N22" s="121"/>
      <c r="O22" s="121"/>
      <c r="P22" s="121"/>
      <c r="Q22" s="121"/>
      <c r="R22" s="126"/>
    </row>
    <row r="23" spans="2:18" ht="18.75" customHeight="1" x14ac:dyDescent="0.25">
      <c r="B23" s="125"/>
      <c r="C23" s="121"/>
      <c r="D23" s="121"/>
      <c r="E23" s="121"/>
      <c r="F23" s="121"/>
      <c r="G23" s="121"/>
      <c r="H23" s="121"/>
      <c r="I23" s="121"/>
      <c r="J23" s="121"/>
      <c r="K23" s="121"/>
      <c r="L23" s="121"/>
      <c r="M23" s="121"/>
      <c r="N23" s="121"/>
      <c r="O23" s="121"/>
      <c r="P23" s="121"/>
      <c r="Q23" s="121"/>
      <c r="R23" s="126"/>
    </row>
    <row r="24" spans="2:18" ht="18.75" customHeight="1" x14ac:dyDescent="0.25">
      <c r="B24" s="125"/>
      <c r="C24" s="121"/>
      <c r="D24" s="121"/>
      <c r="E24" s="121"/>
      <c r="F24" s="121"/>
      <c r="G24" s="121"/>
      <c r="H24" s="121"/>
      <c r="I24" s="121"/>
      <c r="J24" s="121"/>
      <c r="K24" s="121"/>
      <c r="L24" s="121"/>
      <c r="M24" s="121"/>
      <c r="N24" s="121"/>
      <c r="O24" s="121"/>
      <c r="P24" s="121"/>
      <c r="Q24" s="121"/>
      <c r="R24" s="126"/>
    </row>
    <row r="25" spans="2:18" ht="18.75" customHeight="1" x14ac:dyDescent="0.25">
      <c r="B25" s="125"/>
      <c r="C25" s="121"/>
      <c r="D25" s="121"/>
      <c r="E25" s="121"/>
      <c r="F25" s="121"/>
      <c r="G25" s="121"/>
      <c r="H25" s="121"/>
      <c r="I25" s="121"/>
      <c r="J25" s="121"/>
      <c r="K25" s="121"/>
      <c r="L25" s="121"/>
      <c r="M25" s="121"/>
      <c r="N25" s="121"/>
      <c r="O25" s="121"/>
      <c r="P25" s="121"/>
      <c r="Q25" s="121"/>
      <c r="R25" s="126"/>
    </row>
    <row r="26" spans="2:18" ht="18.75" customHeight="1" x14ac:dyDescent="0.25">
      <c r="B26" s="125"/>
      <c r="C26" s="121"/>
      <c r="D26" s="121"/>
      <c r="E26" s="121"/>
      <c r="F26" s="121"/>
      <c r="G26" s="121"/>
      <c r="H26" s="121"/>
      <c r="I26" s="121"/>
      <c r="J26" s="121"/>
      <c r="K26" s="121"/>
      <c r="L26" s="121"/>
      <c r="M26" s="121"/>
      <c r="N26" s="121"/>
      <c r="O26" s="121"/>
      <c r="P26" s="121"/>
      <c r="Q26" s="121"/>
      <c r="R26" s="126"/>
    </row>
    <row r="27" spans="2:18" ht="18.75" customHeight="1" x14ac:dyDescent="0.25">
      <c r="B27" s="125"/>
      <c r="C27" s="121"/>
      <c r="D27" s="121"/>
      <c r="E27" s="121"/>
      <c r="F27" s="121"/>
      <c r="G27" s="121"/>
      <c r="H27" s="121"/>
      <c r="I27" s="121"/>
      <c r="J27" s="121"/>
      <c r="K27" s="121"/>
      <c r="L27" s="121"/>
      <c r="M27" s="121"/>
      <c r="N27" s="121"/>
      <c r="O27" s="121"/>
      <c r="P27" s="121"/>
      <c r="Q27" s="121"/>
      <c r="R27" s="126"/>
    </row>
    <row r="28" spans="2:18" ht="18.75" customHeight="1" x14ac:dyDescent="0.25">
      <c r="B28" s="125"/>
      <c r="C28" s="121"/>
      <c r="D28" s="121"/>
      <c r="E28" s="121"/>
      <c r="F28" s="121"/>
      <c r="G28" s="121"/>
      <c r="H28" s="121"/>
      <c r="I28" s="121"/>
      <c r="J28" s="121"/>
      <c r="K28" s="121"/>
      <c r="L28" s="121"/>
      <c r="M28" s="121"/>
      <c r="N28" s="121"/>
      <c r="O28" s="121"/>
      <c r="P28" s="121"/>
      <c r="Q28" s="121"/>
      <c r="R28" s="126"/>
    </row>
    <row r="29" spans="2:18" ht="18.75" customHeight="1" x14ac:dyDescent="0.25">
      <c r="B29" s="125"/>
      <c r="C29" s="121"/>
      <c r="D29" s="121"/>
      <c r="E29" s="121"/>
      <c r="F29" s="121"/>
      <c r="G29" s="121"/>
      <c r="H29" s="121"/>
      <c r="I29" s="121"/>
      <c r="J29" s="121"/>
      <c r="K29" s="121"/>
      <c r="L29" s="121"/>
      <c r="M29" s="121"/>
      <c r="N29" s="121"/>
      <c r="O29" s="121"/>
      <c r="P29" s="121"/>
      <c r="Q29" s="121"/>
      <c r="R29" s="126"/>
    </row>
    <row r="30" spans="2:18" ht="18.75" customHeight="1" x14ac:dyDescent="0.25">
      <c r="B30" s="125"/>
      <c r="C30" s="121"/>
      <c r="D30" s="121"/>
      <c r="E30" s="121"/>
      <c r="F30" s="121"/>
      <c r="G30" s="121"/>
      <c r="H30" s="121"/>
      <c r="I30" s="121"/>
      <c r="J30" s="121"/>
      <c r="K30" s="121"/>
      <c r="L30" s="121"/>
      <c r="M30" s="121"/>
      <c r="N30" s="121"/>
      <c r="O30" s="121"/>
      <c r="P30" s="121"/>
      <c r="Q30" s="121"/>
      <c r="R30" s="126"/>
    </row>
    <row r="31" spans="2:18" ht="18.75" customHeight="1" x14ac:dyDescent="0.25">
      <c r="B31" s="125"/>
      <c r="C31" s="121"/>
      <c r="D31" s="121"/>
      <c r="E31" s="121"/>
      <c r="F31" s="121"/>
      <c r="G31" s="121"/>
      <c r="H31" s="121"/>
      <c r="I31" s="121"/>
      <c r="J31" s="121"/>
      <c r="K31" s="121"/>
      <c r="L31" s="121"/>
      <c r="M31" s="121"/>
      <c r="N31" s="121"/>
      <c r="O31" s="121"/>
      <c r="P31" s="121"/>
      <c r="Q31" s="121"/>
      <c r="R31" s="126"/>
    </row>
    <row r="32" spans="2:18" ht="18.75" customHeight="1" x14ac:dyDescent="0.25">
      <c r="B32" s="125"/>
      <c r="C32" s="121"/>
      <c r="D32" s="121"/>
      <c r="E32" s="121"/>
      <c r="F32" s="121"/>
      <c r="G32" s="121"/>
      <c r="H32" s="121"/>
      <c r="I32" s="121"/>
      <c r="J32" s="121"/>
      <c r="K32" s="121"/>
      <c r="L32" s="121"/>
      <c r="M32" s="121"/>
      <c r="N32" s="121"/>
      <c r="O32" s="121"/>
      <c r="P32" s="121"/>
      <c r="Q32" s="121"/>
      <c r="R32" s="126"/>
    </row>
    <row r="33" spans="2:18" ht="18.75" customHeight="1" x14ac:dyDescent="0.25">
      <c r="B33" s="125"/>
      <c r="C33" s="121"/>
      <c r="D33" s="121"/>
      <c r="E33" s="121"/>
      <c r="F33" s="121"/>
      <c r="G33" s="121"/>
      <c r="H33" s="121"/>
      <c r="I33" s="121"/>
      <c r="J33" s="121"/>
      <c r="K33" s="121"/>
      <c r="L33" s="121"/>
      <c r="M33" s="121"/>
      <c r="N33" s="121"/>
      <c r="O33" s="121"/>
      <c r="P33" s="121"/>
      <c r="Q33" s="121"/>
      <c r="R33" s="126"/>
    </row>
    <row r="34" spans="2:18" ht="18.75" customHeight="1" x14ac:dyDescent="0.25">
      <c r="B34" s="125"/>
      <c r="C34" s="121"/>
      <c r="D34" s="121"/>
      <c r="E34" s="121"/>
      <c r="F34" s="121"/>
      <c r="G34" s="121"/>
      <c r="H34" s="121"/>
      <c r="I34" s="121"/>
      <c r="J34" s="121"/>
      <c r="K34" s="121"/>
      <c r="L34" s="121"/>
      <c r="M34" s="121"/>
      <c r="N34" s="121"/>
      <c r="O34" s="121"/>
      <c r="P34" s="121"/>
      <c r="Q34" s="121"/>
      <c r="R34" s="126"/>
    </row>
    <row r="35" spans="2:18" ht="18.75" customHeight="1" x14ac:dyDescent="0.25">
      <c r="B35" s="125"/>
      <c r="C35" s="121"/>
      <c r="D35" s="121"/>
      <c r="E35" s="121"/>
      <c r="F35" s="121"/>
      <c r="G35" s="121"/>
      <c r="H35" s="121"/>
      <c r="I35" s="121"/>
      <c r="J35" s="121"/>
      <c r="K35" s="121"/>
      <c r="L35" s="121"/>
      <c r="M35" s="121"/>
      <c r="N35" s="121"/>
      <c r="O35" s="121"/>
      <c r="P35" s="121"/>
      <c r="Q35" s="121"/>
      <c r="R35" s="126"/>
    </row>
    <row r="36" spans="2:18" ht="18.75" customHeight="1" x14ac:dyDescent="0.25">
      <c r="B36" s="125"/>
      <c r="C36" s="121"/>
      <c r="D36" s="121"/>
      <c r="E36" s="121"/>
      <c r="F36" s="121"/>
      <c r="G36" s="121"/>
      <c r="H36" s="121"/>
      <c r="I36" s="121"/>
      <c r="J36" s="121"/>
      <c r="K36" s="121"/>
      <c r="L36" s="121"/>
      <c r="M36" s="121"/>
      <c r="N36" s="121"/>
      <c r="O36" s="121"/>
      <c r="P36" s="121"/>
      <c r="Q36" s="121"/>
      <c r="R36" s="126"/>
    </row>
    <row r="37" spans="2:18" ht="18.75" x14ac:dyDescent="0.25">
      <c r="B37" s="127"/>
      <c r="C37" s="128"/>
      <c r="D37" s="128"/>
      <c r="E37" s="128"/>
      <c r="F37" s="128"/>
      <c r="G37" s="128"/>
      <c r="H37" s="128"/>
      <c r="I37" s="128"/>
      <c r="J37" s="128"/>
      <c r="K37" s="128"/>
      <c r="L37" s="128"/>
      <c r="M37" s="128"/>
      <c r="N37" s="128"/>
      <c r="O37" s="128"/>
      <c r="P37" s="128"/>
      <c r="Q37" s="128"/>
      <c r="R37" s="129"/>
    </row>
    <row r="38" spans="2:18" ht="15"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BC159"/>
  <sheetViews>
    <sheetView showGridLines="0" zoomScale="56" zoomScaleNormal="56" workbookViewId="0">
      <pane xSplit="2" ySplit="7" topLeftCell="AE47"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3" customWidth="1"/>
    <col min="2" max="2" width="78.28515625" style="3" customWidth="1"/>
    <col min="3" max="54" width="11.140625" style="3" customWidth="1"/>
    <col min="55" max="55" width="9.140625" style="3" customWidth="1"/>
    <col min="56" max="16384" width="9.140625" style="3" hidden="1"/>
  </cols>
  <sheetData>
    <row r="1" spans="2:54"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3"/>
    </row>
    <row r="2" spans="2:54"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5"/>
      <c r="AZ2" s="1925"/>
      <c r="BA2" s="1925"/>
      <c r="BB2" s="1926"/>
    </row>
    <row r="3" spans="2:54"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8"/>
      <c r="AW3" s="1928"/>
      <c r="AX3" s="1928"/>
      <c r="AY3" s="1928"/>
      <c r="AZ3" s="1928"/>
      <c r="BA3" s="1928"/>
      <c r="BB3" s="1929"/>
    </row>
    <row r="4" spans="2:54" ht="21.75" thickBot="1" x14ac:dyDescent="0.4">
      <c r="B4" s="1789" t="s">
        <v>2584</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1"/>
    </row>
    <row r="5" spans="2:54" s="213" customFormat="1" ht="16.5" thickBot="1" x14ac:dyDescent="0.3">
      <c r="B5" s="1671"/>
      <c r="C5" s="1671"/>
      <c r="D5" s="1671"/>
      <c r="E5" s="1671"/>
      <c r="F5" s="1671"/>
      <c r="G5" s="1671"/>
      <c r="H5" s="1671"/>
      <c r="AY5" s="693"/>
      <c r="AZ5" s="693"/>
    </row>
    <row r="6" spans="2:54" s="14" customFormat="1" ht="18.75" customHeight="1" x14ac:dyDescent="0.25">
      <c r="B6" s="2050" t="s">
        <v>1059</v>
      </c>
      <c r="C6" s="2044">
        <v>1992</v>
      </c>
      <c r="D6" s="2045"/>
      <c r="E6" s="2052">
        <v>1993</v>
      </c>
      <c r="F6" s="2053"/>
      <c r="G6" s="2044">
        <v>1994</v>
      </c>
      <c r="H6" s="2045"/>
      <c r="I6" s="2052">
        <v>1995</v>
      </c>
      <c r="J6" s="2053"/>
      <c r="K6" s="2044">
        <v>1996</v>
      </c>
      <c r="L6" s="2045"/>
      <c r="M6" s="2052">
        <v>1997</v>
      </c>
      <c r="N6" s="2053"/>
      <c r="O6" s="2044">
        <v>1998</v>
      </c>
      <c r="P6" s="2045"/>
      <c r="Q6" s="2052">
        <v>1999</v>
      </c>
      <c r="R6" s="2053"/>
      <c r="S6" s="2044">
        <v>2000</v>
      </c>
      <c r="T6" s="2045"/>
      <c r="U6" s="2052">
        <v>2001</v>
      </c>
      <c r="V6" s="2053"/>
      <c r="W6" s="2044">
        <v>2002</v>
      </c>
      <c r="X6" s="2045"/>
      <c r="Y6" s="2052">
        <v>2003</v>
      </c>
      <c r="Z6" s="2053"/>
      <c r="AA6" s="2044">
        <v>2004</v>
      </c>
      <c r="AB6" s="2045"/>
      <c r="AC6" s="2052">
        <v>2005</v>
      </c>
      <c r="AD6" s="2053"/>
      <c r="AE6" s="2044">
        <v>2006</v>
      </c>
      <c r="AF6" s="2045"/>
      <c r="AG6" s="2052">
        <v>2007</v>
      </c>
      <c r="AH6" s="2053"/>
      <c r="AI6" s="2044">
        <v>2008</v>
      </c>
      <c r="AJ6" s="2045"/>
      <c r="AK6" s="2052">
        <v>2009</v>
      </c>
      <c r="AL6" s="2053"/>
      <c r="AM6" s="2046">
        <v>2010</v>
      </c>
      <c r="AN6" s="2047"/>
      <c r="AO6" s="2048">
        <v>2011</v>
      </c>
      <c r="AP6" s="2049"/>
      <c r="AQ6" s="2046">
        <v>2012</v>
      </c>
      <c r="AR6" s="2047"/>
      <c r="AS6" s="2048">
        <v>2013</v>
      </c>
      <c r="AT6" s="2049"/>
      <c r="AU6" s="2046">
        <v>2014</v>
      </c>
      <c r="AV6" s="2047"/>
      <c r="AW6" s="2048">
        <v>2015</v>
      </c>
      <c r="AX6" s="2049"/>
      <c r="AY6" s="2046">
        <v>2016</v>
      </c>
      <c r="AZ6" s="2047"/>
      <c r="BA6" s="2046">
        <v>2017</v>
      </c>
      <c r="BB6" s="2047"/>
    </row>
    <row r="7" spans="2:54" s="14" customFormat="1" ht="18.75" customHeight="1" x14ac:dyDescent="0.25">
      <c r="B7" s="2051"/>
      <c r="C7" s="233" t="s">
        <v>603</v>
      </c>
      <c r="D7" s="234" t="s">
        <v>604</v>
      </c>
      <c r="E7" s="215" t="s">
        <v>605</v>
      </c>
      <c r="F7" s="214" t="s">
        <v>606</v>
      </c>
      <c r="G7" s="233" t="s">
        <v>607</v>
      </c>
      <c r="H7" s="234" t="s">
        <v>608</v>
      </c>
      <c r="I7" s="215" t="s">
        <v>609</v>
      </c>
      <c r="J7" s="214" t="s">
        <v>610</v>
      </c>
      <c r="K7" s="233" t="s">
        <v>611</v>
      </c>
      <c r="L7" s="234" t="s">
        <v>612</v>
      </c>
      <c r="M7" s="215" t="s">
        <v>613</v>
      </c>
      <c r="N7" s="214" t="s">
        <v>614</v>
      </c>
      <c r="O7" s="233" t="s">
        <v>615</v>
      </c>
      <c r="P7" s="234" t="s">
        <v>616</v>
      </c>
      <c r="Q7" s="215" t="s">
        <v>617</v>
      </c>
      <c r="R7" s="214" t="s">
        <v>618</v>
      </c>
      <c r="S7" s="233" t="s">
        <v>619</v>
      </c>
      <c r="T7" s="234" t="s">
        <v>620</v>
      </c>
      <c r="U7" s="215" t="s">
        <v>621</v>
      </c>
      <c r="V7" s="214" t="s">
        <v>622</v>
      </c>
      <c r="W7" s="233" t="s">
        <v>623</v>
      </c>
      <c r="X7" s="234" t="s">
        <v>624</v>
      </c>
      <c r="Y7" s="215" t="s">
        <v>625</v>
      </c>
      <c r="Z7" s="214" t="s">
        <v>626</v>
      </c>
      <c r="AA7" s="233" t="s">
        <v>627</v>
      </c>
      <c r="AB7" s="234" t="s">
        <v>628</v>
      </c>
      <c r="AC7" s="215" t="s">
        <v>629</v>
      </c>
      <c r="AD7" s="214" t="s">
        <v>630</v>
      </c>
      <c r="AE7" s="233" t="s">
        <v>631</v>
      </c>
      <c r="AF7" s="234" t="s">
        <v>632</v>
      </c>
      <c r="AG7" s="215" t="s">
        <v>633</v>
      </c>
      <c r="AH7" s="214" t="s">
        <v>634</v>
      </c>
      <c r="AI7" s="233" t="s">
        <v>635</v>
      </c>
      <c r="AJ7" s="234" t="s">
        <v>636</v>
      </c>
      <c r="AK7" s="215" t="s">
        <v>637</v>
      </c>
      <c r="AL7" s="214" t="s">
        <v>638</v>
      </c>
      <c r="AM7" s="233" t="s">
        <v>639</v>
      </c>
      <c r="AN7" s="234" t="s">
        <v>640</v>
      </c>
      <c r="AO7" s="215" t="s">
        <v>641</v>
      </c>
      <c r="AP7" s="214" t="s">
        <v>642</v>
      </c>
      <c r="AQ7" s="233" t="s">
        <v>643</v>
      </c>
      <c r="AR7" s="234" t="s">
        <v>644</v>
      </c>
      <c r="AS7" s="215" t="s">
        <v>645</v>
      </c>
      <c r="AT7" s="214" t="s">
        <v>646</v>
      </c>
      <c r="AU7" s="233" t="s">
        <v>647</v>
      </c>
      <c r="AV7" s="234" t="s">
        <v>648</v>
      </c>
      <c r="AW7" s="215" t="s">
        <v>649</v>
      </c>
      <c r="AX7" s="214" t="s">
        <v>650</v>
      </c>
      <c r="AY7" s="233" t="s">
        <v>651</v>
      </c>
      <c r="AZ7" s="234" t="s">
        <v>201</v>
      </c>
      <c r="BA7" s="233" t="s">
        <v>1229</v>
      </c>
      <c r="BB7" s="234" t="s">
        <v>2626</v>
      </c>
    </row>
    <row r="8" spans="2:54" s="12" customFormat="1" ht="18.75" customHeight="1" thickBot="1" x14ac:dyDescent="0.3">
      <c r="B8" s="235" t="s">
        <v>303</v>
      </c>
      <c r="C8" s="236">
        <f>SUM(C9:C15)</f>
        <v>457</v>
      </c>
      <c r="D8" s="236">
        <f>SUM(D9:D15)</f>
        <v>482</v>
      </c>
      <c r="E8" s="236">
        <f t="shared" ref="E8:BB8" si="0">SUM(E9:E15)</f>
        <v>485</v>
      </c>
      <c r="F8" s="236">
        <f t="shared" si="0"/>
        <v>544</v>
      </c>
      <c r="G8" s="236">
        <f t="shared" si="0"/>
        <v>597</v>
      </c>
      <c r="H8" s="236">
        <f t="shared" si="0"/>
        <v>715</v>
      </c>
      <c r="I8" s="236">
        <f t="shared" si="0"/>
        <v>787</v>
      </c>
      <c r="J8" s="236">
        <f t="shared" si="0"/>
        <v>900</v>
      </c>
      <c r="K8" s="236">
        <f t="shared" si="0"/>
        <v>888</v>
      </c>
      <c r="L8" s="236">
        <f t="shared" si="0"/>
        <v>900</v>
      </c>
      <c r="M8" s="236">
        <f t="shared" si="0"/>
        <v>939</v>
      </c>
      <c r="N8" s="236">
        <f t="shared" si="0"/>
        <v>893</v>
      </c>
      <c r="O8" s="236">
        <f t="shared" si="0"/>
        <v>924</v>
      </c>
      <c r="P8" s="236">
        <f t="shared" si="0"/>
        <v>923</v>
      </c>
      <c r="Q8" s="236">
        <f t="shared" si="0"/>
        <v>873</v>
      </c>
      <c r="R8" s="236">
        <f t="shared" si="0"/>
        <v>863</v>
      </c>
      <c r="S8" s="236">
        <f t="shared" si="0"/>
        <v>865</v>
      </c>
      <c r="T8" s="236">
        <f t="shared" si="0"/>
        <v>803</v>
      </c>
      <c r="U8" s="236">
        <f t="shared" si="0"/>
        <v>836</v>
      </c>
      <c r="V8" s="236">
        <f t="shared" si="0"/>
        <v>817</v>
      </c>
      <c r="W8" s="236">
        <f t="shared" si="0"/>
        <v>843</v>
      </c>
      <c r="X8" s="236">
        <f t="shared" si="0"/>
        <v>851</v>
      </c>
      <c r="Y8" s="236">
        <f t="shared" si="0"/>
        <v>895</v>
      </c>
      <c r="Z8" s="236">
        <f t="shared" si="0"/>
        <v>906</v>
      </c>
      <c r="AA8" s="236">
        <f t="shared" si="0"/>
        <v>948</v>
      </c>
      <c r="AB8" s="236">
        <f t="shared" si="0"/>
        <v>1076</v>
      </c>
      <c r="AC8" s="236">
        <f t="shared" si="0"/>
        <v>1182</v>
      </c>
      <c r="AD8" s="236">
        <f t="shared" si="0"/>
        <v>1315</v>
      </c>
      <c r="AE8" s="236">
        <f t="shared" si="0"/>
        <v>1407</v>
      </c>
      <c r="AF8" s="236">
        <f t="shared" si="0"/>
        <v>1510</v>
      </c>
      <c r="AG8" s="236">
        <f t="shared" si="0"/>
        <v>1602</v>
      </c>
      <c r="AH8" s="236">
        <f t="shared" si="0"/>
        <v>1628</v>
      </c>
      <c r="AI8" s="236">
        <f t="shared" si="0"/>
        <v>1745</v>
      </c>
      <c r="AJ8" s="236">
        <f t="shared" si="0"/>
        <v>1941</v>
      </c>
      <c r="AK8" s="236">
        <f t="shared" si="0"/>
        <v>2080</v>
      </c>
      <c r="AL8" s="236">
        <f t="shared" si="0"/>
        <v>2135</v>
      </c>
      <c r="AM8" s="236">
        <f t="shared" si="0"/>
        <v>2103</v>
      </c>
      <c r="AN8" s="236">
        <f t="shared" si="0"/>
        <v>2149</v>
      </c>
      <c r="AO8" s="236">
        <f t="shared" si="0"/>
        <v>2214</v>
      </c>
      <c r="AP8" s="236">
        <f t="shared" si="0"/>
        <v>2205</v>
      </c>
      <c r="AQ8" s="236">
        <f t="shared" si="0"/>
        <v>2241</v>
      </c>
      <c r="AR8" s="236">
        <f t="shared" si="0"/>
        <v>2234</v>
      </c>
      <c r="AS8" s="236">
        <f t="shared" si="0"/>
        <v>2214</v>
      </c>
      <c r="AT8" s="236">
        <f t="shared" si="0"/>
        <v>2136</v>
      </c>
      <c r="AU8" s="236">
        <f t="shared" si="0"/>
        <v>2110</v>
      </c>
      <c r="AV8" s="236">
        <f t="shared" si="0"/>
        <v>2081</v>
      </c>
      <c r="AW8" s="236">
        <f t="shared" si="0"/>
        <v>2128</v>
      </c>
      <c r="AX8" s="236">
        <f t="shared" si="0"/>
        <v>2219</v>
      </c>
      <c r="AY8" s="236">
        <f t="shared" ref="AY8:AZ8" si="1">SUM(AY9:AY15)</f>
        <v>2104</v>
      </c>
      <c r="AZ8" s="236">
        <f t="shared" si="1"/>
        <v>2041</v>
      </c>
      <c r="BA8" s="236">
        <f t="shared" si="0"/>
        <v>2112</v>
      </c>
      <c r="BB8" s="236">
        <f t="shared" si="0"/>
        <v>2085</v>
      </c>
    </row>
    <row r="9" spans="2:54" s="12" customFormat="1" ht="18.75" customHeight="1" x14ac:dyDescent="0.25">
      <c r="B9" s="419" t="s">
        <v>474</v>
      </c>
      <c r="C9" s="1531">
        <v>208</v>
      </c>
      <c r="D9" s="1532">
        <v>224</v>
      </c>
      <c r="E9" s="443">
        <v>240</v>
      </c>
      <c r="F9" s="441">
        <v>273</v>
      </c>
      <c r="G9" s="1531">
        <v>298</v>
      </c>
      <c r="H9" s="1532">
        <v>354</v>
      </c>
      <c r="I9" s="443">
        <v>384</v>
      </c>
      <c r="J9" s="441">
        <v>426</v>
      </c>
      <c r="K9" s="1531">
        <v>436</v>
      </c>
      <c r="L9" s="1532">
        <v>435</v>
      </c>
      <c r="M9" s="443">
        <v>464</v>
      </c>
      <c r="N9" s="441">
        <v>424</v>
      </c>
      <c r="O9" s="1531">
        <v>457</v>
      </c>
      <c r="P9" s="1532">
        <v>431</v>
      </c>
      <c r="Q9" s="443">
        <v>412</v>
      </c>
      <c r="R9" s="441">
        <v>385</v>
      </c>
      <c r="S9" s="1531">
        <v>408</v>
      </c>
      <c r="T9" s="1532">
        <v>360</v>
      </c>
      <c r="U9" s="443">
        <v>377</v>
      </c>
      <c r="V9" s="441">
        <v>371</v>
      </c>
      <c r="W9" s="1531">
        <v>408</v>
      </c>
      <c r="X9" s="1532">
        <v>407</v>
      </c>
      <c r="Y9" s="443">
        <v>418</v>
      </c>
      <c r="Z9" s="441">
        <v>423</v>
      </c>
      <c r="AA9" s="1531">
        <v>409</v>
      </c>
      <c r="AB9" s="1532">
        <v>422</v>
      </c>
      <c r="AC9" s="1533">
        <v>423</v>
      </c>
      <c r="AD9" s="1534">
        <v>432</v>
      </c>
      <c r="AE9" s="1535">
        <v>445</v>
      </c>
      <c r="AF9" s="1536">
        <v>455</v>
      </c>
      <c r="AG9" s="443">
        <v>449</v>
      </c>
      <c r="AH9" s="441">
        <v>409</v>
      </c>
      <c r="AI9" s="1531">
        <v>420</v>
      </c>
      <c r="AJ9" s="444">
        <v>426</v>
      </c>
      <c r="AK9" s="443">
        <v>419</v>
      </c>
      <c r="AL9" s="1537">
        <v>440</v>
      </c>
      <c r="AM9" s="1531">
        <v>436</v>
      </c>
      <c r="AN9" s="444">
        <v>448</v>
      </c>
      <c r="AO9" s="443">
        <v>450</v>
      </c>
      <c r="AP9" s="1537">
        <v>445</v>
      </c>
      <c r="AQ9" s="1531">
        <v>447</v>
      </c>
      <c r="AR9" s="444">
        <v>435</v>
      </c>
      <c r="AS9" s="443">
        <v>430</v>
      </c>
      <c r="AT9" s="1537">
        <v>363</v>
      </c>
      <c r="AU9" s="1531">
        <v>378</v>
      </c>
      <c r="AV9" s="444">
        <v>377</v>
      </c>
      <c r="AW9" s="443">
        <v>373</v>
      </c>
      <c r="AX9" s="1537">
        <v>404</v>
      </c>
      <c r="AY9" s="1538">
        <v>398</v>
      </c>
      <c r="AZ9" s="444">
        <v>393</v>
      </c>
      <c r="BA9" s="1538">
        <v>392</v>
      </c>
      <c r="BB9" s="444">
        <v>373</v>
      </c>
    </row>
    <row r="10" spans="2:54" s="12" customFormat="1" ht="18.75" customHeight="1" x14ac:dyDescent="0.25">
      <c r="B10" s="368" t="s">
        <v>1061</v>
      </c>
      <c r="C10" s="1539"/>
      <c r="D10" s="1540"/>
      <c r="E10" s="448"/>
      <c r="F10" s="447"/>
      <c r="G10" s="1539"/>
      <c r="H10" s="1540"/>
      <c r="I10" s="448"/>
      <c r="J10" s="447"/>
      <c r="K10" s="1539"/>
      <c r="L10" s="1540"/>
      <c r="M10" s="448"/>
      <c r="N10" s="447"/>
      <c r="O10" s="1539"/>
      <c r="P10" s="1540"/>
      <c r="Q10" s="448"/>
      <c r="R10" s="447"/>
      <c r="S10" s="1539"/>
      <c r="T10" s="1540"/>
      <c r="U10" s="448"/>
      <c r="V10" s="447"/>
      <c r="W10" s="1539"/>
      <c r="X10" s="1540"/>
      <c r="Y10" s="448"/>
      <c r="Z10" s="447"/>
      <c r="AA10" s="1539">
        <v>43</v>
      </c>
      <c r="AB10" s="1540">
        <v>80</v>
      </c>
      <c r="AC10" s="1541">
        <v>126</v>
      </c>
      <c r="AD10" s="1542">
        <v>161</v>
      </c>
      <c r="AE10" s="1543">
        <v>196</v>
      </c>
      <c r="AF10" s="1544">
        <v>226</v>
      </c>
      <c r="AG10" s="448">
        <v>254</v>
      </c>
      <c r="AH10" s="447">
        <v>281</v>
      </c>
      <c r="AI10" s="1539">
        <v>309</v>
      </c>
      <c r="AJ10" s="449">
        <v>327</v>
      </c>
      <c r="AK10" s="448">
        <v>329</v>
      </c>
      <c r="AL10" s="1545">
        <v>353</v>
      </c>
      <c r="AM10" s="1539">
        <v>350</v>
      </c>
      <c r="AN10" s="449">
        <v>385</v>
      </c>
      <c r="AO10" s="448">
        <v>375</v>
      </c>
      <c r="AP10" s="1545">
        <v>386</v>
      </c>
      <c r="AQ10" s="1539">
        <v>402</v>
      </c>
      <c r="AR10" s="449">
        <v>395</v>
      </c>
      <c r="AS10" s="448">
        <v>386</v>
      </c>
      <c r="AT10" s="1545">
        <v>383</v>
      </c>
      <c r="AU10" s="1539">
        <v>392</v>
      </c>
      <c r="AV10" s="449">
        <v>363</v>
      </c>
      <c r="AW10" s="448">
        <v>388</v>
      </c>
      <c r="AX10" s="1545">
        <v>414</v>
      </c>
      <c r="AY10" s="1546">
        <v>378</v>
      </c>
      <c r="AZ10" s="449">
        <v>359</v>
      </c>
      <c r="BA10" s="1546">
        <v>384</v>
      </c>
      <c r="BB10" s="449">
        <v>395</v>
      </c>
    </row>
    <row r="11" spans="2:54" s="12" customFormat="1" ht="18.75" customHeight="1" x14ac:dyDescent="0.25">
      <c r="B11" s="368" t="s">
        <v>1062</v>
      </c>
      <c r="C11" s="1539">
        <v>249</v>
      </c>
      <c r="D11" s="1540">
        <v>258</v>
      </c>
      <c r="E11" s="448">
        <v>245</v>
      </c>
      <c r="F11" s="447">
        <v>271</v>
      </c>
      <c r="G11" s="1539">
        <v>299</v>
      </c>
      <c r="H11" s="1540">
        <v>361</v>
      </c>
      <c r="I11" s="448">
        <v>403</v>
      </c>
      <c r="J11" s="447">
        <v>474</v>
      </c>
      <c r="K11" s="1539">
        <v>452</v>
      </c>
      <c r="L11" s="1540">
        <v>465</v>
      </c>
      <c r="M11" s="448">
        <v>475</v>
      </c>
      <c r="N11" s="447">
        <v>469</v>
      </c>
      <c r="O11" s="1539">
        <v>467</v>
      </c>
      <c r="P11" s="1540">
        <v>492</v>
      </c>
      <c r="Q11" s="1547">
        <v>461</v>
      </c>
      <c r="R11" s="447">
        <v>478</v>
      </c>
      <c r="S11" s="1539">
        <v>457</v>
      </c>
      <c r="T11" s="1540">
        <v>443</v>
      </c>
      <c r="U11" s="448">
        <v>459</v>
      </c>
      <c r="V11" s="447">
        <v>446</v>
      </c>
      <c r="W11" s="1539">
        <v>435</v>
      </c>
      <c r="X11" s="1540">
        <v>444</v>
      </c>
      <c r="Y11" s="448">
        <v>477</v>
      </c>
      <c r="Z11" s="447">
        <v>483</v>
      </c>
      <c r="AA11" s="1539">
        <v>454</v>
      </c>
      <c r="AB11" s="1540">
        <v>491</v>
      </c>
      <c r="AC11" s="1541">
        <v>505</v>
      </c>
      <c r="AD11" s="1542">
        <v>500</v>
      </c>
      <c r="AE11" s="1543">
        <v>479</v>
      </c>
      <c r="AF11" s="1544">
        <v>481</v>
      </c>
      <c r="AG11" s="448">
        <v>479</v>
      </c>
      <c r="AH11" s="447">
        <v>445</v>
      </c>
      <c r="AI11" s="1539">
        <v>458</v>
      </c>
      <c r="AJ11" s="449">
        <v>455</v>
      </c>
      <c r="AK11" s="448">
        <v>477</v>
      </c>
      <c r="AL11" s="1545">
        <v>466</v>
      </c>
      <c r="AM11" s="1539">
        <v>435</v>
      </c>
      <c r="AN11" s="449">
        <v>435</v>
      </c>
      <c r="AO11" s="448">
        <v>459</v>
      </c>
      <c r="AP11" s="1545">
        <v>441</v>
      </c>
      <c r="AQ11" s="1539">
        <v>443</v>
      </c>
      <c r="AR11" s="449">
        <v>441</v>
      </c>
      <c r="AS11" s="448">
        <v>347</v>
      </c>
      <c r="AT11" s="1545">
        <v>418</v>
      </c>
      <c r="AU11" s="1539">
        <v>346</v>
      </c>
      <c r="AV11" s="449">
        <v>367</v>
      </c>
      <c r="AW11" s="448">
        <v>423</v>
      </c>
      <c r="AX11" s="1545">
        <v>446</v>
      </c>
      <c r="AY11" s="1546">
        <v>382</v>
      </c>
      <c r="AZ11" s="449">
        <v>397</v>
      </c>
      <c r="BA11" s="1546">
        <v>401</v>
      </c>
      <c r="BB11" s="449">
        <v>449</v>
      </c>
    </row>
    <row r="12" spans="2:54" s="12" customFormat="1" ht="18.75" customHeight="1" x14ac:dyDescent="0.25">
      <c r="B12" s="368" t="s">
        <v>1063</v>
      </c>
      <c r="C12" s="1539"/>
      <c r="D12" s="1540"/>
      <c r="E12" s="448"/>
      <c r="F12" s="447"/>
      <c r="G12" s="1539"/>
      <c r="H12" s="1540"/>
      <c r="I12" s="448"/>
      <c r="J12" s="447"/>
      <c r="K12" s="1539"/>
      <c r="L12" s="1540"/>
      <c r="M12" s="448"/>
      <c r="N12" s="447"/>
      <c r="O12" s="1539"/>
      <c r="P12" s="1540"/>
      <c r="Q12" s="448"/>
      <c r="R12" s="447"/>
      <c r="S12" s="1539"/>
      <c r="T12" s="1540"/>
      <c r="U12" s="448"/>
      <c r="V12" s="447"/>
      <c r="W12" s="1539"/>
      <c r="X12" s="1540"/>
      <c r="Y12" s="448"/>
      <c r="Z12" s="447"/>
      <c r="AA12" s="1539">
        <v>42</v>
      </c>
      <c r="AB12" s="1540">
        <v>83</v>
      </c>
      <c r="AC12" s="1541">
        <v>128</v>
      </c>
      <c r="AD12" s="1542">
        <v>173</v>
      </c>
      <c r="AE12" s="1543">
        <v>203</v>
      </c>
      <c r="AF12" s="1544">
        <v>236</v>
      </c>
      <c r="AG12" s="448">
        <v>270</v>
      </c>
      <c r="AH12" s="447">
        <v>309</v>
      </c>
      <c r="AI12" s="1539">
        <v>346</v>
      </c>
      <c r="AJ12" s="449">
        <v>380</v>
      </c>
      <c r="AK12" s="448">
        <v>404</v>
      </c>
      <c r="AL12" s="1545">
        <v>411</v>
      </c>
      <c r="AM12" s="1539">
        <v>375</v>
      </c>
      <c r="AN12" s="449">
        <v>370</v>
      </c>
      <c r="AO12" s="448">
        <v>398</v>
      </c>
      <c r="AP12" s="1545">
        <v>366</v>
      </c>
      <c r="AQ12" s="1539">
        <v>374</v>
      </c>
      <c r="AR12" s="449">
        <v>359</v>
      </c>
      <c r="AS12" s="448">
        <v>444</v>
      </c>
      <c r="AT12" s="1545">
        <v>339</v>
      </c>
      <c r="AU12" s="1539">
        <v>388</v>
      </c>
      <c r="AV12" s="449">
        <v>401</v>
      </c>
      <c r="AW12" s="448">
        <v>394</v>
      </c>
      <c r="AX12" s="1545">
        <v>420</v>
      </c>
      <c r="AY12" s="1546">
        <v>434</v>
      </c>
      <c r="AZ12" s="449">
        <v>438</v>
      </c>
      <c r="BA12" s="1546">
        <v>454</v>
      </c>
      <c r="BB12" s="449">
        <v>405</v>
      </c>
    </row>
    <row r="13" spans="2:54" s="12" customFormat="1" ht="18.75" customHeight="1" x14ac:dyDescent="0.25">
      <c r="B13" s="368" t="s">
        <v>1064</v>
      </c>
      <c r="C13" s="1539"/>
      <c r="D13" s="1540"/>
      <c r="E13" s="448"/>
      <c r="F13" s="447"/>
      <c r="G13" s="1539"/>
      <c r="H13" s="1540"/>
      <c r="I13" s="448"/>
      <c r="J13" s="447"/>
      <c r="K13" s="1539"/>
      <c r="L13" s="1540"/>
      <c r="M13" s="448"/>
      <c r="N13" s="447"/>
      <c r="O13" s="1539"/>
      <c r="P13" s="1540"/>
      <c r="Q13" s="448"/>
      <c r="R13" s="447"/>
      <c r="S13" s="1539"/>
      <c r="T13" s="1540"/>
      <c r="U13" s="448"/>
      <c r="V13" s="447"/>
      <c r="W13" s="1539"/>
      <c r="X13" s="1540"/>
      <c r="Y13" s="448"/>
      <c r="Z13" s="447"/>
      <c r="AA13" s="1539"/>
      <c r="AB13" s="1540"/>
      <c r="AC13" s="1541"/>
      <c r="AD13" s="1542">
        <v>49</v>
      </c>
      <c r="AE13" s="1543">
        <v>84</v>
      </c>
      <c r="AF13" s="1544">
        <v>112</v>
      </c>
      <c r="AG13" s="448">
        <v>150</v>
      </c>
      <c r="AH13" s="447">
        <v>184</v>
      </c>
      <c r="AI13" s="1539">
        <v>212</v>
      </c>
      <c r="AJ13" s="449">
        <v>246</v>
      </c>
      <c r="AK13" s="448">
        <v>274</v>
      </c>
      <c r="AL13" s="1545">
        <v>293</v>
      </c>
      <c r="AM13" s="1539">
        <v>309</v>
      </c>
      <c r="AN13" s="449">
        <v>319</v>
      </c>
      <c r="AO13" s="448">
        <v>330</v>
      </c>
      <c r="AP13" s="1545">
        <v>340</v>
      </c>
      <c r="AQ13" s="1539">
        <v>343</v>
      </c>
      <c r="AR13" s="449">
        <v>352</v>
      </c>
      <c r="AS13" s="448">
        <v>347</v>
      </c>
      <c r="AT13" s="1545">
        <v>354</v>
      </c>
      <c r="AU13" s="1539">
        <v>320</v>
      </c>
      <c r="AV13" s="449">
        <v>321</v>
      </c>
      <c r="AW13" s="448">
        <v>319</v>
      </c>
      <c r="AX13" s="1545">
        <v>318</v>
      </c>
      <c r="AY13" s="1546">
        <v>314</v>
      </c>
      <c r="AZ13" s="449">
        <v>298</v>
      </c>
      <c r="BA13" s="1546">
        <v>323</v>
      </c>
      <c r="BB13" s="449">
        <v>322</v>
      </c>
    </row>
    <row r="14" spans="2:54" s="12" customFormat="1" ht="18.75" customHeight="1" x14ac:dyDescent="0.25">
      <c r="B14" s="368" t="s">
        <v>1065</v>
      </c>
      <c r="C14" s="1539"/>
      <c r="D14" s="1540"/>
      <c r="E14" s="448"/>
      <c r="F14" s="447"/>
      <c r="G14" s="1539"/>
      <c r="H14" s="1540"/>
      <c r="I14" s="448"/>
      <c r="J14" s="447"/>
      <c r="K14" s="1539"/>
      <c r="L14" s="1540"/>
      <c r="M14" s="448"/>
      <c r="N14" s="447"/>
      <c r="O14" s="1539"/>
      <c r="P14" s="1540"/>
      <c r="Q14" s="448"/>
      <c r="R14" s="447"/>
      <c r="S14" s="1539"/>
      <c r="T14" s="1540"/>
      <c r="U14" s="448"/>
      <c r="V14" s="447"/>
      <c r="W14" s="1539"/>
      <c r="X14" s="1540"/>
      <c r="Y14" s="448"/>
      <c r="Z14" s="447"/>
      <c r="AA14" s="1539"/>
      <c r="AB14" s="1540"/>
      <c r="AC14" s="1541"/>
      <c r="AD14" s="1542"/>
      <c r="AE14" s="1543"/>
      <c r="AF14" s="1544"/>
      <c r="AG14" s="448"/>
      <c r="AH14" s="447"/>
      <c r="AI14" s="1539"/>
      <c r="AJ14" s="449">
        <v>27</v>
      </c>
      <c r="AK14" s="448">
        <v>24</v>
      </c>
      <c r="AL14" s="1545">
        <v>20</v>
      </c>
      <c r="AM14" s="1539">
        <v>22</v>
      </c>
      <c r="AN14" s="449"/>
      <c r="AO14" s="448"/>
      <c r="AP14" s="1545">
        <v>25</v>
      </c>
      <c r="AQ14" s="1539">
        <v>22</v>
      </c>
      <c r="AR14" s="449">
        <v>62</v>
      </c>
      <c r="AS14" s="448">
        <v>60</v>
      </c>
      <c r="AT14" s="1545">
        <v>66</v>
      </c>
      <c r="AU14" s="1539">
        <v>83</v>
      </c>
      <c r="AV14" s="449">
        <v>59</v>
      </c>
      <c r="AW14" s="448">
        <v>76</v>
      </c>
      <c r="AX14" s="1545">
        <v>61</v>
      </c>
      <c r="AY14" s="1539">
        <v>74</v>
      </c>
      <c r="AZ14" s="449">
        <v>64</v>
      </c>
      <c r="BA14" s="1539">
        <v>77</v>
      </c>
      <c r="BB14" s="449">
        <v>88</v>
      </c>
    </row>
    <row r="15" spans="2:54" s="12" customFormat="1" ht="18.75" customHeight="1" thickBot="1" x14ac:dyDescent="0.3">
      <c r="B15" s="407" t="s">
        <v>1066</v>
      </c>
      <c r="C15" s="1548"/>
      <c r="D15" s="1549"/>
      <c r="E15" s="455"/>
      <c r="F15" s="453"/>
      <c r="G15" s="1548"/>
      <c r="H15" s="1549"/>
      <c r="I15" s="455"/>
      <c r="J15" s="453"/>
      <c r="K15" s="1548"/>
      <c r="L15" s="1549"/>
      <c r="M15" s="455"/>
      <c r="N15" s="453"/>
      <c r="O15" s="1548"/>
      <c r="P15" s="1549"/>
      <c r="Q15" s="455"/>
      <c r="R15" s="453"/>
      <c r="S15" s="1548"/>
      <c r="T15" s="1549"/>
      <c r="U15" s="455"/>
      <c r="V15" s="453"/>
      <c r="W15" s="1548"/>
      <c r="X15" s="1549"/>
      <c r="Y15" s="455"/>
      <c r="Z15" s="453"/>
      <c r="AA15" s="1548"/>
      <c r="AB15" s="1549"/>
      <c r="AC15" s="1550"/>
      <c r="AD15" s="1551"/>
      <c r="AE15" s="1552"/>
      <c r="AF15" s="1553"/>
      <c r="AG15" s="455"/>
      <c r="AH15" s="453"/>
      <c r="AI15" s="1548"/>
      <c r="AJ15" s="456">
        <v>80</v>
      </c>
      <c r="AK15" s="455">
        <v>153</v>
      </c>
      <c r="AL15" s="1554">
        <v>152</v>
      </c>
      <c r="AM15" s="1548">
        <v>176</v>
      </c>
      <c r="AN15" s="456">
        <v>192</v>
      </c>
      <c r="AO15" s="455">
        <v>202</v>
      </c>
      <c r="AP15" s="1554">
        <v>202</v>
      </c>
      <c r="AQ15" s="1548">
        <v>210</v>
      </c>
      <c r="AR15" s="456">
        <v>190</v>
      </c>
      <c r="AS15" s="455">
        <v>200</v>
      </c>
      <c r="AT15" s="1554">
        <v>213</v>
      </c>
      <c r="AU15" s="1548">
        <v>203</v>
      </c>
      <c r="AV15" s="456">
        <v>193</v>
      </c>
      <c r="AW15" s="455">
        <v>155</v>
      </c>
      <c r="AX15" s="1554">
        <v>156</v>
      </c>
      <c r="AY15" s="1548">
        <v>124</v>
      </c>
      <c r="AZ15" s="456">
        <v>92</v>
      </c>
      <c r="BA15" s="1548">
        <v>81</v>
      </c>
      <c r="BB15" s="456">
        <v>53</v>
      </c>
    </row>
    <row r="16" spans="2:54" s="12" customFormat="1" ht="18.75" customHeight="1" thickBot="1" x14ac:dyDescent="0.3">
      <c r="B16" s="237" t="s">
        <v>326</v>
      </c>
      <c r="C16" s="238">
        <f>SUM(C17:C19)</f>
        <v>226</v>
      </c>
      <c r="D16" s="238">
        <f t="shared" ref="D16:BB16" si="2">SUM(D17:D19)</f>
        <v>208</v>
      </c>
      <c r="E16" s="238">
        <f t="shared" si="2"/>
        <v>269</v>
      </c>
      <c r="F16" s="238">
        <f t="shared" si="2"/>
        <v>245</v>
      </c>
      <c r="G16" s="238">
        <f t="shared" si="2"/>
        <v>300</v>
      </c>
      <c r="H16" s="238">
        <f t="shared" si="2"/>
        <v>265</v>
      </c>
      <c r="I16" s="238">
        <f t="shared" si="2"/>
        <v>417</v>
      </c>
      <c r="J16" s="238">
        <f t="shared" si="2"/>
        <v>401</v>
      </c>
      <c r="K16" s="238">
        <f t="shared" si="2"/>
        <v>452</v>
      </c>
      <c r="L16" s="238">
        <f t="shared" si="2"/>
        <v>485</v>
      </c>
      <c r="M16" s="238">
        <f t="shared" si="2"/>
        <v>537</v>
      </c>
      <c r="N16" s="238">
        <f t="shared" si="2"/>
        <v>564</v>
      </c>
      <c r="O16" s="238">
        <f t="shared" si="2"/>
        <v>586</v>
      </c>
      <c r="P16" s="238">
        <f t="shared" si="2"/>
        <v>561</v>
      </c>
      <c r="Q16" s="238">
        <f t="shared" si="2"/>
        <v>605</v>
      </c>
      <c r="R16" s="238">
        <f t="shared" si="2"/>
        <v>575</v>
      </c>
      <c r="S16" s="238">
        <f t="shared" si="2"/>
        <v>627</v>
      </c>
      <c r="T16" s="238">
        <f t="shared" si="2"/>
        <v>563</v>
      </c>
      <c r="U16" s="238">
        <f t="shared" si="2"/>
        <v>624</v>
      </c>
      <c r="V16" s="238">
        <f t="shared" si="2"/>
        <v>544</v>
      </c>
      <c r="W16" s="238">
        <f t="shared" si="2"/>
        <v>601</v>
      </c>
      <c r="X16" s="238">
        <f t="shared" si="2"/>
        <v>585</v>
      </c>
      <c r="Y16" s="238">
        <f t="shared" si="2"/>
        <v>629</v>
      </c>
      <c r="Z16" s="238">
        <f t="shared" si="2"/>
        <v>589</v>
      </c>
      <c r="AA16" s="238">
        <f t="shared" si="2"/>
        <v>650</v>
      </c>
      <c r="AB16" s="238">
        <f t="shared" si="2"/>
        <v>630</v>
      </c>
      <c r="AC16" s="238">
        <f t="shared" si="2"/>
        <v>665</v>
      </c>
      <c r="AD16" s="238">
        <f t="shared" si="2"/>
        <v>647</v>
      </c>
      <c r="AE16" s="238">
        <f t="shared" si="2"/>
        <v>683</v>
      </c>
      <c r="AF16" s="238">
        <f t="shared" si="2"/>
        <v>656</v>
      </c>
      <c r="AG16" s="238">
        <f t="shared" si="2"/>
        <v>719</v>
      </c>
      <c r="AH16" s="238">
        <f t="shared" si="2"/>
        <v>680</v>
      </c>
      <c r="AI16" s="238">
        <f t="shared" si="2"/>
        <v>715</v>
      </c>
      <c r="AJ16" s="238">
        <f t="shared" si="2"/>
        <v>664</v>
      </c>
      <c r="AK16" s="238">
        <f t="shared" si="2"/>
        <v>685</v>
      </c>
      <c r="AL16" s="238">
        <f t="shared" si="2"/>
        <v>689</v>
      </c>
      <c r="AM16" s="238">
        <f t="shared" si="2"/>
        <v>729</v>
      </c>
      <c r="AN16" s="238">
        <f t="shared" si="2"/>
        <v>721</v>
      </c>
      <c r="AO16" s="238">
        <f t="shared" si="2"/>
        <v>750</v>
      </c>
      <c r="AP16" s="238">
        <f t="shared" si="2"/>
        <v>763</v>
      </c>
      <c r="AQ16" s="238">
        <f t="shared" si="2"/>
        <v>815</v>
      </c>
      <c r="AR16" s="238">
        <f t="shared" si="2"/>
        <v>816</v>
      </c>
      <c r="AS16" s="238">
        <f t="shared" si="2"/>
        <v>826</v>
      </c>
      <c r="AT16" s="238">
        <f t="shared" si="2"/>
        <v>834</v>
      </c>
      <c r="AU16" s="238">
        <f t="shared" si="2"/>
        <v>825</v>
      </c>
      <c r="AV16" s="238">
        <f t="shared" si="2"/>
        <v>834</v>
      </c>
      <c r="AW16" s="238">
        <f t="shared" si="2"/>
        <v>851</v>
      </c>
      <c r="AX16" s="238">
        <f t="shared" si="2"/>
        <v>852</v>
      </c>
      <c r="AY16" s="238">
        <f t="shared" ref="AY16:AZ16" si="3">SUM(AY17:AY19)</f>
        <v>857</v>
      </c>
      <c r="AZ16" s="238">
        <f t="shared" si="3"/>
        <v>850</v>
      </c>
      <c r="BA16" s="238">
        <f t="shared" si="2"/>
        <v>845</v>
      </c>
      <c r="BB16" s="238">
        <f t="shared" si="2"/>
        <v>838</v>
      </c>
    </row>
    <row r="17" spans="2:54" s="12" customFormat="1" ht="15.75" x14ac:dyDescent="0.25">
      <c r="B17" s="419" t="s">
        <v>1067</v>
      </c>
      <c r="C17" s="1531">
        <v>80</v>
      </c>
      <c r="D17" s="1532">
        <v>68</v>
      </c>
      <c r="E17" s="443">
        <v>93</v>
      </c>
      <c r="F17" s="441">
        <v>84</v>
      </c>
      <c r="G17" s="1531">
        <v>100</v>
      </c>
      <c r="H17" s="1532">
        <v>82</v>
      </c>
      <c r="I17" s="443">
        <v>164</v>
      </c>
      <c r="J17" s="441">
        <v>126</v>
      </c>
      <c r="K17" s="1531">
        <v>162</v>
      </c>
      <c r="L17" s="1532">
        <v>132</v>
      </c>
      <c r="M17" s="443">
        <v>171</v>
      </c>
      <c r="N17" s="441">
        <v>159</v>
      </c>
      <c r="O17" s="1531">
        <v>156</v>
      </c>
      <c r="P17" s="1532">
        <v>114</v>
      </c>
      <c r="Q17" s="443">
        <v>150</v>
      </c>
      <c r="R17" s="441">
        <v>119</v>
      </c>
      <c r="S17" s="1531">
        <v>157</v>
      </c>
      <c r="T17" s="1532">
        <v>122</v>
      </c>
      <c r="U17" s="443">
        <v>170</v>
      </c>
      <c r="V17" s="441">
        <v>123</v>
      </c>
      <c r="W17" s="1531">
        <v>167</v>
      </c>
      <c r="X17" s="1532">
        <v>138</v>
      </c>
      <c r="Y17" s="443">
        <v>180</v>
      </c>
      <c r="Z17" s="441">
        <v>138</v>
      </c>
      <c r="AA17" s="1531">
        <v>174</v>
      </c>
      <c r="AB17" s="1532">
        <v>155</v>
      </c>
      <c r="AC17" s="1533">
        <v>196</v>
      </c>
      <c r="AD17" s="1534">
        <v>159</v>
      </c>
      <c r="AE17" s="1535">
        <v>194</v>
      </c>
      <c r="AF17" s="1536">
        <v>165</v>
      </c>
      <c r="AG17" s="443">
        <v>208</v>
      </c>
      <c r="AH17" s="441">
        <v>154</v>
      </c>
      <c r="AI17" s="1531">
        <v>193</v>
      </c>
      <c r="AJ17" s="444">
        <v>139</v>
      </c>
      <c r="AK17" s="443">
        <v>178</v>
      </c>
      <c r="AL17" s="1537">
        <v>177</v>
      </c>
      <c r="AM17" s="1531">
        <v>213</v>
      </c>
      <c r="AN17" s="444">
        <v>207</v>
      </c>
      <c r="AO17" s="443">
        <v>237</v>
      </c>
      <c r="AP17" s="1537">
        <v>242</v>
      </c>
      <c r="AQ17" s="1531">
        <v>282</v>
      </c>
      <c r="AR17" s="444">
        <v>294</v>
      </c>
      <c r="AS17" s="443">
        <v>315</v>
      </c>
      <c r="AT17" s="1537">
        <v>323</v>
      </c>
      <c r="AU17" s="1531">
        <v>314</v>
      </c>
      <c r="AV17" s="444">
        <v>323</v>
      </c>
      <c r="AW17" s="443">
        <v>327</v>
      </c>
      <c r="AX17" s="1537">
        <v>325</v>
      </c>
      <c r="AY17" s="1531">
        <v>317</v>
      </c>
      <c r="AZ17" s="444">
        <v>311</v>
      </c>
      <c r="BA17" s="1531">
        <v>301</v>
      </c>
      <c r="BB17" s="444">
        <v>292</v>
      </c>
    </row>
    <row r="18" spans="2:54" s="12" customFormat="1" ht="15.75" x14ac:dyDescent="0.25">
      <c r="B18" s="368" t="s">
        <v>1068</v>
      </c>
      <c r="C18" s="1539">
        <v>146</v>
      </c>
      <c r="D18" s="1540">
        <v>140</v>
      </c>
      <c r="E18" s="448">
        <v>176</v>
      </c>
      <c r="F18" s="447">
        <v>161</v>
      </c>
      <c r="G18" s="1539">
        <v>200</v>
      </c>
      <c r="H18" s="1540">
        <v>183</v>
      </c>
      <c r="I18" s="448">
        <v>253</v>
      </c>
      <c r="J18" s="447">
        <v>275</v>
      </c>
      <c r="K18" s="1539">
        <v>290</v>
      </c>
      <c r="L18" s="1540">
        <v>308</v>
      </c>
      <c r="M18" s="448">
        <v>323</v>
      </c>
      <c r="N18" s="447">
        <v>322</v>
      </c>
      <c r="O18" s="1539">
        <v>354</v>
      </c>
      <c r="P18" s="1540">
        <v>375</v>
      </c>
      <c r="Q18" s="448">
        <v>382</v>
      </c>
      <c r="R18" s="447">
        <v>391</v>
      </c>
      <c r="S18" s="1539">
        <v>395</v>
      </c>
      <c r="T18" s="1540">
        <v>403</v>
      </c>
      <c r="U18" s="448">
        <v>416</v>
      </c>
      <c r="V18" s="447">
        <v>421</v>
      </c>
      <c r="W18" s="1539">
        <v>434</v>
      </c>
      <c r="X18" s="1540">
        <v>447</v>
      </c>
      <c r="Y18" s="448">
        <v>449</v>
      </c>
      <c r="Z18" s="447">
        <v>451</v>
      </c>
      <c r="AA18" s="1539">
        <v>476</v>
      </c>
      <c r="AB18" s="1540">
        <v>475</v>
      </c>
      <c r="AC18" s="1541">
        <v>469</v>
      </c>
      <c r="AD18" s="1542">
        <v>488</v>
      </c>
      <c r="AE18" s="1543">
        <v>489</v>
      </c>
      <c r="AF18" s="1544">
        <v>491</v>
      </c>
      <c r="AG18" s="448">
        <v>511</v>
      </c>
      <c r="AH18" s="447">
        <v>526</v>
      </c>
      <c r="AI18" s="1539">
        <v>522</v>
      </c>
      <c r="AJ18" s="449">
        <v>525</v>
      </c>
      <c r="AK18" s="448">
        <v>507</v>
      </c>
      <c r="AL18" s="1545">
        <v>512</v>
      </c>
      <c r="AM18" s="1539">
        <v>516</v>
      </c>
      <c r="AN18" s="449">
        <v>514</v>
      </c>
      <c r="AO18" s="448">
        <v>513</v>
      </c>
      <c r="AP18" s="1545">
        <v>521</v>
      </c>
      <c r="AQ18" s="1539">
        <v>533</v>
      </c>
      <c r="AR18" s="449">
        <v>522</v>
      </c>
      <c r="AS18" s="448">
        <v>511</v>
      </c>
      <c r="AT18" s="1545">
        <v>511</v>
      </c>
      <c r="AU18" s="1539">
        <v>511</v>
      </c>
      <c r="AV18" s="449">
        <v>511</v>
      </c>
      <c r="AW18" s="448">
        <v>524</v>
      </c>
      <c r="AX18" s="1545">
        <v>527</v>
      </c>
      <c r="AY18" s="1539">
        <v>540</v>
      </c>
      <c r="AZ18" s="449">
        <v>539</v>
      </c>
      <c r="BA18" s="1539">
        <v>544</v>
      </c>
      <c r="BB18" s="449">
        <v>546</v>
      </c>
    </row>
    <row r="19" spans="2:54" s="12" customFormat="1" ht="16.5" thickBot="1" x14ac:dyDescent="0.3">
      <c r="B19" s="407" t="s">
        <v>1069</v>
      </c>
      <c r="C19" s="1555"/>
      <c r="D19" s="1549"/>
      <c r="E19" s="1556"/>
      <c r="F19" s="453"/>
      <c r="G19" s="1555"/>
      <c r="H19" s="1549"/>
      <c r="I19" s="1556"/>
      <c r="J19" s="453"/>
      <c r="K19" s="1555"/>
      <c r="L19" s="1549">
        <v>45</v>
      </c>
      <c r="M19" s="1556">
        <v>43</v>
      </c>
      <c r="N19" s="453">
        <v>83</v>
      </c>
      <c r="O19" s="1548">
        <v>76</v>
      </c>
      <c r="P19" s="1549">
        <v>72</v>
      </c>
      <c r="Q19" s="455">
        <v>73</v>
      </c>
      <c r="R19" s="453">
        <v>65</v>
      </c>
      <c r="S19" s="1548">
        <v>75</v>
      </c>
      <c r="T19" s="1549">
        <v>38</v>
      </c>
      <c r="U19" s="1556">
        <v>38</v>
      </c>
      <c r="V19" s="453"/>
      <c r="W19" s="1548"/>
      <c r="X19" s="1549"/>
      <c r="Y19" s="455"/>
      <c r="Z19" s="453"/>
      <c r="AA19" s="1548"/>
      <c r="AB19" s="1549"/>
      <c r="AC19" s="1550"/>
      <c r="AD19" s="1551"/>
      <c r="AE19" s="1552"/>
      <c r="AF19" s="1553"/>
      <c r="AG19" s="455"/>
      <c r="AH19" s="453"/>
      <c r="AI19" s="1548"/>
      <c r="AJ19" s="456"/>
      <c r="AK19" s="455"/>
      <c r="AL19" s="1554"/>
      <c r="AM19" s="1548"/>
      <c r="AN19" s="456"/>
      <c r="AO19" s="455"/>
      <c r="AP19" s="1554"/>
      <c r="AQ19" s="1548"/>
      <c r="AR19" s="456"/>
      <c r="AS19" s="455"/>
      <c r="AT19" s="1554"/>
      <c r="AU19" s="1548"/>
      <c r="AV19" s="456"/>
      <c r="AW19" s="455"/>
      <c r="AX19" s="1554"/>
      <c r="AY19" s="1548"/>
      <c r="AZ19" s="456"/>
      <c r="BA19" s="1548"/>
      <c r="BB19" s="456"/>
    </row>
    <row r="20" spans="2:54" s="12" customFormat="1" ht="16.5" thickBot="1" x14ac:dyDescent="0.3">
      <c r="B20" s="237" t="s">
        <v>272</v>
      </c>
      <c r="C20" s="239">
        <f>SUM(C21:C29)</f>
        <v>442</v>
      </c>
      <c r="D20" s="239">
        <f t="shared" ref="D20:BB20" si="4">SUM(D21:D29)</f>
        <v>433</v>
      </c>
      <c r="E20" s="239">
        <f t="shared" si="4"/>
        <v>431</v>
      </c>
      <c r="F20" s="239">
        <f t="shared" si="4"/>
        <v>449</v>
      </c>
      <c r="G20" s="239">
        <f t="shared" si="4"/>
        <v>442</v>
      </c>
      <c r="H20" s="239">
        <f t="shared" si="4"/>
        <v>440</v>
      </c>
      <c r="I20" s="239">
        <f t="shared" si="4"/>
        <v>470</v>
      </c>
      <c r="J20" s="239">
        <f t="shared" si="4"/>
        <v>478</v>
      </c>
      <c r="K20" s="239">
        <f t="shared" si="4"/>
        <v>537</v>
      </c>
      <c r="L20" s="239">
        <f t="shared" si="4"/>
        <v>607</v>
      </c>
      <c r="M20" s="239">
        <f t="shared" si="4"/>
        <v>717</v>
      </c>
      <c r="N20" s="239">
        <f t="shared" si="4"/>
        <v>643</v>
      </c>
      <c r="O20" s="239">
        <f t="shared" si="4"/>
        <v>776</v>
      </c>
      <c r="P20" s="239">
        <f t="shared" si="4"/>
        <v>734</v>
      </c>
      <c r="Q20" s="239">
        <f t="shared" si="4"/>
        <v>626</v>
      </c>
      <c r="R20" s="239">
        <f t="shared" si="4"/>
        <v>646</v>
      </c>
      <c r="S20" s="239">
        <f t="shared" si="4"/>
        <v>857</v>
      </c>
      <c r="T20" s="239">
        <f t="shared" si="4"/>
        <v>864</v>
      </c>
      <c r="U20" s="239">
        <f t="shared" si="4"/>
        <v>776</v>
      </c>
      <c r="V20" s="239">
        <f t="shared" si="4"/>
        <v>811</v>
      </c>
      <c r="W20" s="239">
        <f t="shared" si="4"/>
        <v>880</v>
      </c>
      <c r="X20" s="239">
        <f t="shared" si="4"/>
        <v>888</v>
      </c>
      <c r="Y20" s="239">
        <f t="shared" si="4"/>
        <v>924</v>
      </c>
      <c r="Z20" s="239">
        <f t="shared" si="4"/>
        <v>953</v>
      </c>
      <c r="AA20" s="239">
        <f t="shared" si="4"/>
        <v>985</v>
      </c>
      <c r="AB20" s="239">
        <f t="shared" si="4"/>
        <v>1018</v>
      </c>
      <c r="AC20" s="239">
        <f t="shared" si="4"/>
        <v>1068</v>
      </c>
      <c r="AD20" s="239">
        <f t="shared" si="4"/>
        <v>1099</v>
      </c>
      <c r="AE20" s="239">
        <f t="shared" si="4"/>
        <v>1137</v>
      </c>
      <c r="AF20" s="239">
        <f t="shared" si="4"/>
        <v>1187</v>
      </c>
      <c r="AG20" s="239">
        <f t="shared" si="4"/>
        <v>1210</v>
      </c>
      <c r="AH20" s="239">
        <f t="shared" si="4"/>
        <v>1242</v>
      </c>
      <c r="AI20" s="239">
        <f t="shared" si="4"/>
        <v>1230</v>
      </c>
      <c r="AJ20" s="239">
        <f t="shared" si="4"/>
        <v>1273</v>
      </c>
      <c r="AK20" s="239">
        <f t="shared" si="4"/>
        <v>1330</v>
      </c>
      <c r="AL20" s="239">
        <f t="shared" si="4"/>
        <v>1328</v>
      </c>
      <c r="AM20" s="239">
        <f t="shared" si="4"/>
        <v>1368</v>
      </c>
      <c r="AN20" s="239">
        <f t="shared" si="4"/>
        <v>1420</v>
      </c>
      <c r="AO20" s="239">
        <f t="shared" si="4"/>
        <v>1468</v>
      </c>
      <c r="AP20" s="239">
        <f t="shared" si="4"/>
        <v>1490</v>
      </c>
      <c r="AQ20" s="239">
        <f t="shared" si="4"/>
        <v>1520</v>
      </c>
      <c r="AR20" s="239">
        <f t="shared" si="4"/>
        <v>1579</v>
      </c>
      <c r="AS20" s="239">
        <f t="shared" si="4"/>
        <v>1579</v>
      </c>
      <c r="AT20" s="239">
        <f t="shared" si="4"/>
        <v>1596</v>
      </c>
      <c r="AU20" s="239">
        <f t="shared" si="4"/>
        <v>1570</v>
      </c>
      <c r="AV20" s="239">
        <f t="shared" si="4"/>
        <v>1624</v>
      </c>
      <c r="AW20" s="239">
        <f t="shared" si="4"/>
        <v>1708</v>
      </c>
      <c r="AX20" s="239">
        <f t="shared" si="4"/>
        <v>1815</v>
      </c>
      <c r="AY20" s="239">
        <f t="shared" ref="AY20:AZ20" si="5">SUM(AY21:AY29)</f>
        <v>1873</v>
      </c>
      <c r="AZ20" s="239">
        <f t="shared" si="5"/>
        <v>1884</v>
      </c>
      <c r="BA20" s="239">
        <f t="shared" si="4"/>
        <v>1916</v>
      </c>
      <c r="BB20" s="239">
        <f t="shared" si="4"/>
        <v>1983</v>
      </c>
    </row>
    <row r="21" spans="2:54" s="12" customFormat="1" ht="18.75" customHeight="1" x14ac:dyDescent="0.25">
      <c r="B21" s="419" t="s">
        <v>1070</v>
      </c>
      <c r="C21" s="1531">
        <v>135</v>
      </c>
      <c r="D21" s="1532">
        <v>151</v>
      </c>
      <c r="E21" s="443">
        <v>151</v>
      </c>
      <c r="F21" s="441">
        <v>176</v>
      </c>
      <c r="G21" s="1531">
        <v>175</v>
      </c>
      <c r="H21" s="1532">
        <v>175</v>
      </c>
      <c r="I21" s="443">
        <v>201</v>
      </c>
      <c r="J21" s="441">
        <v>206</v>
      </c>
      <c r="K21" s="1531">
        <v>202</v>
      </c>
      <c r="L21" s="1532">
        <v>195</v>
      </c>
      <c r="M21" s="443">
        <v>208</v>
      </c>
      <c r="N21" s="441">
        <v>211</v>
      </c>
      <c r="O21" s="1531">
        <v>223</v>
      </c>
      <c r="P21" s="1532">
        <v>201</v>
      </c>
      <c r="Q21" s="443">
        <v>186</v>
      </c>
      <c r="R21" s="441">
        <v>181</v>
      </c>
      <c r="S21" s="1531">
        <v>194</v>
      </c>
      <c r="T21" s="1532">
        <v>195</v>
      </c>
      <c r="U21" s="443">
        <v>197</v>
      </c>
      <c r="V21" s="441">
        <v>204</v>
      </c>
      <c r="W21" s="1531">
        <v>229</v>
      </c>
      <c r="X21" s="1532">
        <v>240</v>
      </c>
      <c r="Y21" s="443">
        <v>251</v>
      </c>
      <c r="Z21" s="441">
        <v>244</v>
      </c>
      <c r="AA21" s="1531">
        <v>253</v>
      </c>
      <c r="AB21" s="1532">
        <v>266</v>
      </c>
      <c r="AC21" s="1533">
        <v>283</v>
      </c>
      <c r="AD21" s="1534">
        <v>286</v>
      </c>
      <c r="AE21" s="1535">
        <v>298</v>
      </c>
      <c r="AF21" s="1536">
        <v>315</v>
      </c>
      <c r="AG21" s="443">
        <v>315</v>
      </c>
      <c r="AH21" s="441">
        <v>315</v>
      </c>
      <c r="AI21" s="1531">
        <v>314</v>
      </c>
      <c r="AJ21" s="444">
        <v>314</v>
      </c>
      <c r="AK21" s="443">
        <v>319</v>
      </c>
      <c r="AL21" s="1537">
        <v>325</v>
      </c>
      <c r="AM21" s="1531">
        <v>329</v>
      </c>
      <c r="AN21" s="444">
        <v>332</v>
      </c>
      <c r="AO21" s="443">
        <v>334</v>
      </c>
      <c r="AP21" s="1537">
        <v>327</v>
      </c>
      <c r="AQ21" s="1531">
        <v>335</v>
      </c>
      <c r="AR21" s="444">
        <v>344</v>
      </c>
      <c r="AS21" s="443">
        <v>349</v>
      </c>
      <c r="AT21" s="1537">
        <v>306</v>
      </c>
      <c r="AU21" s="1531">
        <v>300</v>
      </c>
      <c r="AV21" s="444">
        <v>283</v>
      </c>
      <c r="AW21" s="443">
        <v>291</v>
      </c>
      <c r="AX21" s="1537">
        <v>298</v>
      </c>
      <c r="AY21" s="1531">
        <v>308</v>
      </c>
      <c r="AZ21" s="444">
        <v>303</v>
      </c>
      <c r="BA21" s="1531">
        <v>279</v>
      </c>
      <c r="BB21" s="444">
        <v>268</v>
      </c>
    </row>
    <row r="22" spans="2:54" s="12" customFormat="1" ht="18.75" customHeight="1" x14ac:dyDescent="0.25">
      <c r="B22" s="368" t="s">
        <v>508</v>
      </c>
      <c r="C22" s="1539">
        <v>140</v>
      </c>
      <c r="D22" s="1540">
        <v>149</v>
      </c>
      <c r="E22" s="448">
        <v>153</v>
      </c>
      <c r="F22" s="447">
        <v>163</v>
      </c>
      <c r="G22" s="1539">
        <v>185</v>
      </c>
      <c r="H22" s="1540">
        <v>186</v>
      </c>
      <c r="I22" s="448">
        <v>234</v>
      </c>
      <c r="J22" s="447">
        <v>237</v>
      </c>
      <c r="K22" s="1539">
        <v>228</v>
      </c>
      <c r="L22" s="1540">
        <v>243</v>
      </c>
      <c r="M22" s="448">
        <v>241</v>
      </c>
      <c r="N22" s="447">
        <v>240</v>
      </c>
      <c r="O22" s="1539">
        <v>246</v>
      </c>
      <c r="P22" s="1540">
        <v>233</v>
      </c>
      <c r="Q22" s="448">
        <v>236</v>
      </c>
      <c r="R22" s="447">
        <v>247</v>
      </c>
      <c r="S22" s="1539">
        <v>268</v>
      </c>
      <c r="T22" s="1540">
        <v>271</v>
      </c>
      <c r="U22" s="448">
        <v>273</v>
      </c>
      <c r="V22" s="447">
        <v>288</v>
      </c>
      <c r="W22" s="1539">
        <v>311</v>
      </c>
      <c r="X22" s="1540">
        <v>329</v>
      </c>
      <c r="Y22" s="448">
        <v>349</v>
      </c>
      <c r="Z22" s="447">
        <v>356</v>
      </c>
      <c r="AA22" s="1539">
        <v>372</v>
      </c>
      <c r="AB22" s="1540">
        <v>378</v>
      </c>
      <c r="AC22" s="1541">
        <v>407</v>
      </c>
      <c r="AD22" s="1542">
        <v>416</v>
      </c>
      <c r="AE22" s="1543">
        <v>424</v>
      </c>
      <c r="AF22" s="1544">
        <v>458</v>
      </c>
      <c r="AG22" s="448">
        <v>464</v>
      </c>
      <c r="AH22" s="447">
        <v>491</v>
      </c>
      <c r="AI22" s="1539">
        <v>478</v>
      </c>
      <c r="AJ22" s="449">
        <v>515</v>
      </c>
      <c r="AK22" s="448">
        <v>542</v>
      </c>
      <c r="AL22" s="1545">
        <v>524</v>
      </c>
      <c r="AM22" s="1539">
        <v>527</v>
      </c>
      <c r="AN22" s="449">
        <v>520</v>
      </c>
      <c r="AO22" s="448">
        <v>537</v>
      </c>
      <c r="AP22" s="1545">
        <v>537</v>
      </c>
      <c r="AQ22" s="1539">
        <v>541</v>
      </c>
      <c r="AR22" s="449">
        <v>545</v>
      </c>
      <c r="AS22" s="448">
        <v>499</v>
      </c>
      <c r="AT22" s="1545">
        <v>508</v>
      </c>
      <c r="AU22" s="1539">
        <v>471</v>
      </c>
      <c r="AV22" s="449">
        <v>465</v>
      </c>
      <c r="AW22" s="448">
        <v>450</v>
      </c>
      <c r="AX22" s="1545">
        <v>481</v>
      </c>
      <c r="AY22" s="1539">
        <v>453</v>
      </c>
      <c r="AZ22" s="449">
        <v>439</v>
      </c>
      <c r="BA22" s="1539">
        <v>408</v>
      </c>
      <c r="BB22" s="449">
        <v>390</v>
      </c>
    </row>
    <row r="23" spans="2:54" s="12" customFormat="1" ht="18.75" customHeight="1" x14ac:dyDescent="0.25">
      <c r="B23" s="368" t="s">
        <v>1071</v>
      </c>
      <c r="C23" s="1539"/>
      <c r="D23" s="1540"/>
      <c r="E23" s="448"/>
      <c r="F23" s="447"/>
      <c r="G23" s="1539"/>
      <c r="H23" s="1540"/>
      <c r="I23" s="448"/>
      <c r="J23" s="447"/>
      <c r="K23" s="1539">
        <v>37</v>
      </c>
      <c r="L23" s="1540">
        <v>65</v>
      </c>
      <c r="M23" s="448">
        <v>52</v>
      </c>
      <c r="N23" s="447">
        <v>47</v>
      </c>
      <c r="O23" s="1539">
        <v>148</v>
      </c>
      <c r="P23" s="1540">
        <v>162</v>
      </c>
      <c r="Q23" s="448">
        <v>174</v>
      </c>
      <c r="R23" s="447">
        <v>195</v>
      </c>
      <c r="S23" s="1539">
        <v>211</v>
      </c>
      <c r="T23" s="1540">
        <v>235</v>
      </c>
      <c r="U23" s="448">
        <v>260</v>
      </c>
      <c r="V23" s="447">
        <v>273</v>
      </c>
      <c r="W23" s="1539">
        <v>295</v>
      </c>
      <c r="X23" s="1540">
        <v>319</v>
      </c>
      <c r="Y23" s="448">
        <v>324</v>
      </c>
      <c r="Z23" s="447">
        <v>351</v>
      </c>
      <c r="AA23" s="1539">
        <v>354</v>
      </c>
      <c r="AB23" s="1540">
        <v>370</v>
      </c>
      <c r="AC23" s="1541">
        <v>375</v>
      </c>
      <c r="AD23" s="1542">
        <v>397</v>
      </c>
      <c r="AE23" s="1543">
        <v>415</v>
      </c>
      <c r="AF23" s="1544">
        <v>414</v>
      </c>
      <c r="AG23" s="448">
        <v>431</v>
      </c>
      <c r="AH23" s="447">
        <v>436</v>
      </c>
      <c r="AI23" s="1539">
        <v>438</v>
      </c>
      <c r="AJ23" s="449">
        <v>444</v>
      </c>
      <c r="AK23" s="448">
        <v>469</v>
      </c>
      <c r="AL23" s="1545">
        <v>479</v>
      </c>
      <c r="AM23" s="1539">
        <v>484</v>
      </c>
      <c r="AN23" s="449">
        <v>505</v>
      </c>
      <c r="AO23" s="448">
        <v>469</v>
      </c>
      <c r="AP23" s="1545">
        <v>451</v>
      </c>
      <c r="AQ23" s="1539">
        <v>450</v>
      </c>
      <c r="AR23" s="449">
        <v>459</v>
      </c>
      <c r="AS23" s="448">
        <v>458</v>
      </c>
      <c r="AT23" s="1545">
        <v>447</v>
      </c>
      <c r="AU23" s="1539">
        <v>431</v>
      </c>
      <c r="AV23" s="449">
        <v>425</v>
      </c>
      <c r="AW23" s="448">
        <v>435</v>
      </c>
      <c r="AX23" s="1545">
        <v>422</v>
      </c>
      <c r="AY23" s="1539">
        <v>416</v>
      </c>
      <c r="AZ23" s="449">
        <v>425</v>
      </c>
      <c r="BA23" s="1539">
        <v>413</v>
      </c>
      <c r="BB23" s="449">
        <v>410</v>
      </c>
    </row>
    <row r="24" spans="2:54" s="12" customFormat="1" ht="18.75" customHeight="1" x14ac:dyDescent="0.25">
      <c r="B24" s="368" t="s">
        <v>1072</v>
      </c>
      <c r="C24" s="1539"/>
      <c r="D24" s="1540"/>
      <c r="E24" s="448"/>
      <c r="F24" s="447"/>
      <c r="G24" s="1539"/>
      <c r="H24" s="1540"/>
      <c r="I24" s="448"/>
      <c r="J24" s="447"/>
      <c r="K24" s="1539"/>
      <c r="L24" s="1540"/>
      <c r="M24" s="448"/>
      <c r="N24" s="447"/>
      <c r="O24" s="1539"/>
      <c r="P24" s="1540"/>
      <c r="Q24" s="448"/>
      <c r="R24" s="447"/>
      <c r="S24" s="1539"/>
      <c r="T24" s="1540"/>
      <c r="U24" s="448"/>
      <c r="V24" s="447"/>
      <c r="W24" s="1539"/>
      <c r="X24" s="1540"/>
      <c r="Y24" s="448"/>
      <c r="Z24" s="447"/>
      <c r="AA24" s="1539"/>
      <c r="AB24" s="1540"/>
      <c r="AC24" s="1541"/>
      <c r="AD24" s="1542"/>
      <c r="AE24" s="1543"/>
      <c r="AF24" s="1544"/>
      <c r="AG24" s="448"/>
      <c r="AH24" s="447"/>
      <c r="AI24" s="1539"/>
      <c r="AJ24" s="449"/>
      <c r="AK24" s="448"/>
      <c r="AL24" s="1545"/>
      <c r="AM24" s="1539"/>
      <c r="AN24" s="449"/>
      <c r="AO24" s="448"/>
      <c r="AP24" s="1545"/>
      <c r="AQ24" s="1539"/>
      <c r="AR24" s="449"/>
      <c r="AS24" s="448"/>
      <c r="AT24" s="1545"/>
      <c r="AU24" s="1539"/>
      <c r="AV24" s="449">
        <v>35</v>
      </c>
      <c r="AW24" s="448">
        <v>70</v>
      </c>
      <c r="AX24" s="1545">
        <v>101</v>
      </c>
      <c r="AY24" s="1539">
        <v>136</v>
      </c>
      <c r="AZ24" s="449">
        <v>168</v>
      </c>
      <c r="BA24" s="1539">
        <v>196</v>
      </c>
      <c r="BB24" s="449">
        <v>231</v>
      </c>
    </row>
    <row r="25" spans="2:54" s="12" customFormat="1" ht="18.75" customHeight="1" x14ac:dyDescent="0.25">
      <c r="B25" s="368" t="s">
        <v>1073</v>
      </c>
      <c r="C25" s="1539"/>
      <c r="D25" s="1540"/>
      <c r="E25" s="448"/>
      <c r="F25" s="447"/>
      <c r="G25" s="1539"/>
      <c r="H25" s="1540"/>
      <c r="I25" s="448"/>
      <c r="J25" s="447"/>
      <c r="K25" s="1539"/>
      <c r="L25" s="1540"/>
      <c r="M25" s="448"/>
      <c r="N25" s="447"/>
      <c r="O25" s="1539"/>
      <c r="P25" s="1540"/>
      <c r="Q25" s="448"/>
      <c r="R25" s="447"/>
      <c r="S25" s="1539"/>
      <c r="T25" s="1540"/>
      <c r="U25" s="448"/>
      <c r="V25" s="447"/>
      <c r="W25" s="1539"/>
      <c r="X25" s="1540"/>
      <c r="Y25" s="448"/>
      <c r="Z25" s="447"/>
      <c r="AA25" s="1539"/>
      <c r="AB25" s="1540"/>
      <c r="AC25" s="1541"/>
      <c r="AD25" s="1542"/>
      <c r="AE25" s="1543"/>
      <c r="AF25" s="1544"/>
      <c r="AG25" s="448"/>
      <c r="AH25" s="447"/>
      <c r="AI25" s="1539"/>
      <c r="AJ25" s="449"/>
      <c r="AK25" s="448"/>
      <c r="AL25" s="1545"/>
      <c r="AM25" s="1539"/>
      <c r="AN25" s="449"/>
      <c r="AO25" s="448"/>
      <c r="AP25" s="1545"/>
      <c r="AQ25" s="1539"/>
      <c r="AR25" s="449"/>
      <c r="AS25" s="448"/>
      <c r="AT25" s="1545">
        <v>42</v>
      </c>
      <c r="AU25" s="1539">
        <v>76</v>
      </c>
      <c r="AV25" s="449">
        <v>98</v>
      </c>
      <c r="AW25" s="448">
        <v>136</v>
      </c>
      <c r="AX25" s="1545">
        <v>164</v>
      </c>
      <c r="AY25" s="1539">
        <v>190</v>
      </c>
      <c r="AZ25" s="449">
        <v>220</v>
      </c>
      <c r="BA25" s="1539">
        <v>250</v>
      </c>
      <c r="BB25" s="449">
        <v>276</v>
      </c>
    </row>
    <row r="26" spans="2:54" s="12" customFormat="1" ht="18.75" customHeight="1" x14ac:dyDescent="0.25">
      <c r="B26" s="368" t="s">
        <v>1074</v>
      </c>
      <c r="C26" s="1539"/>
      <c r="D26" s="1540"/>
      <c r="E26" s="448"/>
      <c r="F26" s="447"/>
      <c r="G26" s="1539"/>
      <c r="H26" s="1540"/>
      <c r="I26" s="448"/>
      <c r="J26" s="447"/>
      <c r="K26" s="1539"/>
      <c r="L26" s="1540"/>
      <c r="M26" s="448"/>
      <c r="N26" s="447"/>
      <c r="O26" s="1539"/>
      <c r="P26" s="1540"/>
      <c r="Q26" s="448"/>
      <c r="R26" s="447"/>
      <c r="S26" s="1539"/>
      <c r="T26" s="1540"/>
      <c r="U26" s="448"/>
      <c r="V26" s="447"/>
      <c r="W26" s="1539"/>
      <c r="X26" s="1540"/>
      <c r="Y26" s="448"/>
      <c r="Z26" s="447"/>
      <c r="AA26" s="1539"/>
      <c r="AB26" s="1540"/>
      <c r="AC26" s="1541"/>
      <c r="AD26" s="1542"/>
      <c r="AE26" s="1543"/>
      <c r="AF26" s="1544"/>
      <c r="AG26" s="448"/>
      <c r="AH26" s="447"/>
      <c r="AI26" s="1539"/>
      <c r="AJ26" s="449"/>
      <c r="AK26" s="448"/>
      <c r="AL26" s="1545"/>
      <c r="AM26" s="1539"/>
      <c r="AN26" s="449"/>
      <c r="AO26" s="448">
        <v>35</v>
      </c>
      <c r="AP26" s="1545">
        <v>57</v>
      </c>
      <c r="AQ26" s="1539">
        <v>66</v>
      </c>
      <c r="AR26" s="449">
        <v>75</v>
      </c>
      <c r="AS26" s="448">
        <v>92</v>
      </c>
      <c r="AT26" s="1545">
        <v>105</v>
      </c>
      <c r="AU26" s="1539">
        <v>105</v>
      </c>
      <c r="AV26" s="449">
        <v>114</v>
      </c>
      <c r="AW26" s="448">
        <v>131</v>
      </c>
      <c r="AX26" s="1545">
        <v>155</v>
      </c>
      <c r="AY26" s="1539">
        <v>171</v>
      </c>
      <c r="AZ26" s="449">
        <v>173</v>
      </c>
      <c r="BA26" s="1539">
        <v>39</v>
      </c>
      <c r="BB26" s="449">
        <v>77</v>
      </c>
    </row>
    <row r="27" spans="2:54" s="12" customFormat="1" ht="18.75" customHeight="1" x14ac:dyDescent="0.25">
      <c r="B27" s="368" t="s">
        <v>516</v>
      </c>
      <c r="C27" s="1539"/>
      <c r="D27" s="1540"/>
      <c r="E27" s="448"/>
      <c r="F27" s="447"/>
      <c r="G27" s="1539"/>
      <c r="H27" s="1540"/>
      <c r="I27" s="448"/>
      <c r="J27" s="447"/>
      <c r="K27" s="1539"/>
      <c r="L27" s="1540"/>
      <c r="M27" s="448"/>
      <c r="N27" s="447"/>
      <c r="O27" s="1539"/>
      <c r="P27" s="1540"/>
      <c r="Q27" s="448"/>
      <c r="R27" s="447"/>
      <c r="S27" s="1539"/>
      <c r="T27" s="1540"/>
      <c r="U27" s="448"/>
      <c r="V27" s="447"/>
      <c r="W27" s="1539"/>
      <c r="X27" s="1540"/>
      <c r="Y27" s="448"/>
      <c r="Z27" s="447"/>
      <c r="AA27" s="1539"/>
      <c r="AB27" s="1540"/>
      <c r="AC27" s="1541"/>
      <c r="AD27" s="1542"/>
      <c r="AE27" s="1543"/>
      <c r="AF27" s="1544"/>
      <c r="AG27" s="448"/>
      <c r="AH27" s="447"/>
      <c r="AI27" s="1539"/>
      <c r="AJ27" s="449"/>
      <c r="AK27" s="448"/>
      <c r="AL27" s="1545"/>
      <c r="AM27" s="1539">
        <v>28</v>
      </c>
      <c r="AN27" s="449">
        <v>63</v>
      </c>
      <c r="AO27" s="448">
        <v>93</v>
      </c>
      <c r="AP27" s="1545">
        <v>118</v>
      </c>
      <c r="AQ27" s="1539">
        <v>128</v>
      </c>
      <c r="AR27" s="449">
        <v>156</v>
      </c>
      <c r="AS27" s="448">
        <v>181</v>
      </c>
      <c r="AT27" s="1545">
        <v>188</v>
      </c>
      <c r="AU27" s="1539">
        <v>187</v>
      </c>
      <c r="AV27" s="449">
        <v>204</v>
      </c>
      <c r="AW27" s="448">
        <v>195</v>
      </c>
      <c r="AX27" s="1545">
        <v>194</v>
      </c>
      <c r="AY27" s="1539">
        <v>199</v>
      </c>
      <c r="AZ27" s="449">
        <v>156</v>
      </c>
      <c r="BA27" s="1539">
        <v>171</v>
      </c>
      <c r="BB27" s="449">
        <v>179</v>
      </c>
    </row>
    <row r="28" spans="2:54" s="12" customFormat="1" ht="18.75" customHeight="1" x14ac:dyDescent="0.25">
      <c r="B28" s="368" t="s">
        <v>1075</v>
      </c>
      <c r="C28" s="1539">
        <v>167</v>
      </c>
      <c r="D28" s="1540">
        <v>133</v>
      </c>
      <c r="E28" s="448">
        <v>127</v>
      </c>
      <c r="F28" s="447">
        <v>110</v>
      </c>
      <c r="G28" s="1539">
        <v>82</v>
      </c>
      <c r="H28" s="1540">
        <v>79</v>
      </c>
      <c r="I28" s="448">
        <v>35</v>
      </c>
      <c r="J28" s="447">
        <v>35</v>
      </c>
      <c r="K28" s="1539">
        <v>70</v>
      </c>
      <c r="L28" s="1540">
        <v>35</v>
      </c>
      <c r="M28" s="448">
        <v>119</v>
      </c>
      <c r="N28" s="447">
        <v>52</v>
      </c>
      <c r="O28" s="1539">
        <v>24</v>
      </c>
      <c r="P28" s="1540">
        <v>23</v>
      </c>
      <c r="Q28" s="448"/>
      <c r="R28" s="447"/>
      <c r="S28" s="1539"/>
      <c r="T28" s="1540"/>
      <c r="U28" s="448"/>
      <c r="V28" s="447"/>
      <c r="W28" s="1539"/>
      <c r="X28" s="1540"/>
      <c r="Y28" s="448"/>
      <c r="Z28" s="447"/>
      <c r="AA28" s="1539"/>
      <c r="AB28" s="1540"/>
      <c r="AC28" s="1541"/>
      <c r="AD28" s="1542"/>
      <c r="AE28" s="1543"/>
      <c r="AF28" s="1544"/>
      <c r="AG28" s="448"/>
      <c r="AH28" s="447"/>
      <c r="AI28" s="1539"/>
      <c r="AJ28" s="449"/>
      <c r="AK28" s="448"/>
      <c r="AL28" s="1545"/>
      <c r="AM28" s="1539"/>
      <c r="AN28" s="449"/>
      <c r="AO28" s="448"/>
      <c r="AP28" s="1545"/>
      <c r="AQ28" s="1539"/>
      <c r="AR28" s="449"/>
      <c r="AS28" s="448"/>
      <c r="AT28" s="1545"/>
      <c r="AU28" s="1539"/>
      <c r="AV28" s="449"/>
      <c r="AW28" s="448"/>
      <c r="AX28" s="1545"/>
      <c r="AY28" s="1539"/>
      <c r="AZ28" s="449"/>
      <c r="BA28" s="1539">
        <v>160</v>
      </c>
      <c r="BB28" s="449">
        <v>152</v>
      </c>
    </row>
    <row r="29" spans="2:54" s="12" customFormat="1" ht="18.75" customHeight="1" thickBot="1" x14ac:dyDescent="0.3">
      <c r="B29" s="407" t="s">
        <v>1076</v>
      </c>
      <c r="C29" s="1548"/>
      <c r="D29" s="1549"/>
      <c r="E29" s="455"/>
      <c r="F29" s="453"/>
      <c r="G29" s="1548"/>
      <c r="H29" s="1549"/>
      <c r="I29" s="455"/>
      <c r="J29" s="453"/>
      <c r="K29" s="1548"/>
      <c r="L29" s="1549">
        <v>69</v>
      </c>
      <c r="M29" s="455">
        <v>97</v>
      </c>
      <c r="N29" s="453">
        <v>93</v>
      </c>
      <c r="O29" s="1548">
        <v>135</v>
      </c>
      <c r="P29" s="1549">
        <v>115</v>
      </c>
      <c r="Q29" s="455">
        <v>30</v>
      </c>
      <c r="R29" s="453">
        <v>23</v>
      </c>
      <c r="S29" s="1548">
        <v>184</v>
      </c>
      <c r="T29" s="1549">
        <v>163</v>
      </c>
      <c r="U29" s="455">
        <v>46</v>
      </c>
      <c r="V29" s="453">
        <v>46</v>
      </c>
      <c r="W29" s="1548">
        <v>45</v>
      </c>
      <c r="X29" s="1549"/>
      <c r="Y29" s="455"/>
      <c r="Z29" s="453">
        <v>2</v>
      </c>
      <c r="AA29" s="1548">
        <v>6</v>
      </c>
      <c r="AB29" s="1549">
        <v>4</v>
      </c>
      <c r="AC29" s="1550">
        <v>3</v>
      </c>
      <c r="AD29" s="1551"/>
      <c r="AE29" s="1552"/>
      <c r="AF29" s="1553"/>
      <c r="AG29" s="455"/>
      <c r="AH29" s="453"/>
      <c r="AI29" s="1548"/>
      <c r="AJ29" s="456"/>
      <c r="AK29" s="455"/>
      <c r="AL29" s="1554"/>
      <c r="AM29" s="1548"/>
      <c r="AN29" s="456"/>
      <c r="AO29" s="455"/>
      <c r="AP29" s="1554"/>
      <c r="AQ29" s="1548"/>
      <c r="AR29" s="456"/>
      <c r="AS29" s="455"/>
      <c r="AT29" s="1554"/>
      <c r="AU29" s="1548"/>
      <c r="AV29" s="456"/>
      <c r="AW29" s="455"/>
      <c r="AX29" s="1554"/>
      <c r="AY29" s="1548"/>
      <c r="AZ29" s="456"/>
      <c r="BA29" s="1548"/>
      <c r="BB29" s="456"/>
    </row>
    <row r="30" spans="2:54" s="12" customFormat="1" ht="18.75" customHeight="1" thickBot="1" x14ac:dyDescent="0.3">
      <c r="B30" s="237" t="s">
        <v>692</v>
      </c>
      <c r="C30" s="238">
        <f>SUM(C31:C32)</f>
        <v>0</v>
      </c>
      <c r="D30" s="238">
        <f t="shared" ref="D30:AX30" si="6">SUM(D31:D32)</f>
        <v>0</v>
      </c>
      <c r="E30" s="238">
        <f t="shared" si="6"/>
        <v>0</v>
      </c>
      <c r="F30" s="238">
        <f t="shared" si="6"/>
        <v>0</v>
      </c>
      <c r="G30" s="238">
        <f t="shared" si="6"/>
        <v>0</v>
      </c>
      <c r="H30" s="238">
        <f t="shared" si="6"/>
        <v>0</v>
      </c>
      <c r="I30" s="238">
        <f t="shared" si="6"/>
        <v>41</v>
      </c>
      <c r="J30" s="238">
        <f t="shared" si="6"/>
        <v>40</v>
      </c>
      <c r="K30" s="238">
        <f t="shared" si="6"/>
        <v>76</v>
      </c>
      <c r="L30" s="238">
        <f t="shared" si="6"/>
        <v>115</v>
      </c>
      <c r="M30" s="238">
        <f t="shared" si="6"/>
        <v>177</v>
      </c>
      <c r="N30" s="238">
        <f t="shared" si="6"/>
        <v>186</v>
      </c>
      <c r="O30" s="238">
        <f t="shared" si="6"/>
        <v>277</v>
      </c>
      <c r="P30" s="238">
        <f t="shared" si="6"/>
        <v>282</v>
      </c>
      <c r="Q30" s="238">
        <f t="shared" si="6"/>
        <v>344</v>
      </c>
      <c r="R30" s="238">
        <f t="shared" si="6"/>
        <v>422</v>
      </c>
      <c r="S30" s="238">
        <f t="shared" si="6"/>
        <v>407</v>
      </c>
      <c r="T30" s="238">
        <f t="shared" si="6"/>
        <v>422</v>
      </c>
      <c r="U30" s="238">
        <f t="shared" si="6"/>
        <v>513</v>
      </c>
      <c r="V30" s="238">
        <f t="shared" si="6"/>
        <v>514</v>
      </c>
      <c r="W30" s="238">
        <f t="shared" si="6"/>
        <v>590</v>
      </c>
      <c r="X30" s="238">
        <f t="shared" si="6"/>
        <v>545</v>
      </c>
      <c r="Y30" s="238">
        <f t="shared" si="6"/>
        <v>595</v>
      </c>
      <c r="Z30" s="238">
        <f t="shared" si="6"/>
        <v>573</v>
      </c>
      <c r="AA30" s="238">
        <f t="shared" si="6"/>
        <v>595</v>
      </c>
      <c r="AB30" s="238">
        <f t="shared" si="6"/>
        <v>566</v>
      </c>
      <c r="AC30" s="238">
        <f t="shared" si="6"/>
        <v>612</v>
      </c>
      <c r="AD30" s="238">
        <f t="shared" si="6"/>
        <v>609</v>
      </c>
      <c r="AE30" s="238">
        <f t="shared" si="6"/>
        <v>655</v>
      </c>
      <c r="AF30" s="238">
        <f t="shared" si="6"/>
        <v>635</v>
      </c>
      <c r="AG30" s="238">
        <f t="shared" si="6"/>
        <v>653</v>
      </c>
      <c r="AH30" s="238">
        <f t="shared" si="6"/>
        <v>612</v>
      </c>
      <c r="AI30" s="238">
        <f t="shared" si="6"/>
        <v>660</v>
      </c>
      <c r="AJ30" s="238">
        <f t="shared" si="6"/>
        <v>623</v>
      </c>
      <c r="AK30" s="238">
        <f t="shared" si="6"/>
        <v>651</v>
      </c>
      <c r="AL30" s="238">
        <f t="shared" si="6"/>
        <v>606</v>
      </c>
      <c r="AM30" s="238">
        <f t="shared" si="6"/>
        <v>631</v>
      </c>
      <c r="AN30" s="238">
        <f t="shared" si="6"/>
        <v>594</v>
      </c>
      <c r="AO30" s="238">
        <f t="shared" si="6"/>
        <v>599</v>
      </c>
      <c r="AP30" s="238">
        <f t="shared" si="6"/>
        <v>601</v>
      </c>
      <c r="AQ30" s="238">
        <f t="shared" si="6"/>
        <v>607</v>
      </c>
      <c r="AR30" s="238">
        <f t="shared" si="6"/>
        <v>605</v>
      </c>
      <c r="AS30" s="238">
        <f t="shared" si="6"/>
        <v>626</v>
      </c>
      <c r="AT30" s="238">
        <f t="shared" si="6"/>
        <v>613</v>
      </c>
      <c r="AU30" s="238">
        <f t="shared" si="6"/>
        <v>629</v>
      </c>
      <c r="AV30" s="238">
        <f t="shared" si="6"/>
        <v>630</v>
      </c>
      <c r="AW30" s="238">
        <f t="shared" si="6"/>
        <v>628</v>
      </c>
      <c r="AX30" s="238">
        <f t="shared" si="6"/>
        <v>626</v>
      </c>
      <c r="AY30" s="238">
        <f t="shared" ref="AY30:BB30" si="7">SUM(AY31:AY32)</f>
        <v>656</v>
      </c>
      <c r="AZ30" s="238">
        <f t="shared" si="7"/>
        <v>620</v>
      </c>
      <c r="BA30" s="238">
        <f t="shared" si="7"/>
        <v>631</v>
      </c>
      <c r="BB30" s="238">
        <f t="shared" si="7"/>
        <v>629</v>
      </c>
    </row>
    <row r="31" spans="2:54" s="12" customFormat="1" ht="18.75" customHeight="1" x14ac:dyDescent="0.25">
      <c r="B31" s="419" t="s">
        <v>1077</v>
      </c>
      <c r="C31" s="1531"/>
      <c r="D31" s="1532"/>
      <c r="E31" s="443"/>
      <c r="F31" s="441"/>
      <c r="G31" s="1531"/>
      <c r="H31" s="1532"/>
      <c r="I31" s="443">
        <v>41</v>
      </c>
      <c r="J31" s="441">
        <v>40</v>
      </c>
      <c r="K31" s="1531">
        <v>76</v>
      </c>
      <c r="L31" s="1532">
        <v>70</v>
      </c>
      <c r="M31" s="443">
        <v>100</v>
      </c>
      <c r="N31" s="441">
        <v>85</v>
      </c>
      <c r="O31" s="1531">
        <v>135</v>
      </c>
      <c r="P31" s="1532">
        <v>115</v>
      </c>
      <c r="Q31" s="443">
        <v>152</v>
      </c>
      <c r="R31" s="441">
        <v>144</v>
      </c>
      <c r="S31" s="1531">
        <v>152</v>
      </c>
      <c r="T31" s="1532">
        <v>144</v>
      </c>
      <c r="U31" s="443">
        <v>199</v>
      </c>
      <c r="V31" s="441">
        <v>183</v>
      </c>
      <c r="W31" s="1531">
        <v>226</v>
      </c>
      <c r="X31" s="1532">
        <v>195</v>
      </c>
      <c r="Y31" s="443">
        <v>226</v>
      </c>
      <c r="Z31" s="441">
        <v>187</v>
      </c>
      <c r="AA31" s="1531">
        <v>223</v>
      </c>
      <c r="AB31" s="1532">
        <v>196</v>
      </c>
      <c r="AC31" s="1533">
        <v>224</v>
      </c>
      <c r="AD31" s="1534">
        <v>204</v>
      </c>
      <c r="AE31" s="1535">
        <v>230</v>
      </c>
      <c r="AF31" s="1536">
        <v>213</v>
      </c>
      <c r="AG31" s="443">
        <v>215</v>
      </c>
      <c r="AH31" s="441">
        <v>201</v>
      </c>
      <c r="AI31" s="1531">
        <v>234</v>
      </c>
      <c r="AJ31" s="444">
        <v>194</v>
      </c>
      <c r="AK31" s="443">
        <v>210</v>
      </c>
      <c r="AL31" s="1537">
        <v>193</v>
      </c>
      <c r="AM31" s="1531">
        <v>200</v>
      </c>
      <c r="AN31" s="444">
        <v>178</v>
      </c>
      <c r="AO31" s="443">
        <v>192</v>
      </c>
      <c r="AP31" s="1537">
        <v>180</v>
      </c>
      <c r="AQ31" s="1531">
        <v>192</v>
      </c>
      <c r="AR31" s="444">
        <v>183</v>
      </c>
      <c r="AS31" s="443">
        <v>207</v>
      </c>
      <c r="AT31" s="1537">
        <v>192</v>
      </c>
      <c r="AU31" s="1531">
        <v>221</v>
      </c>
      <c r="AV31" s="444">
        <v>195</v>
      </c>
      <c r="AW31" s="443">
        <v>209</v>
      </c>
      <c r="AX31" s="1537">
        <v>196</v>
      </c>
      <c r="AY31" s="1531">
        <v>220</v>
      </c>
      <c r="AZ31" s="444">
        <v>184</v>
      </c>
      <c r="BA31" s="1531">
        <v>202</v>
      </c>
      <c r="BB31" s="444">
        <v>180</v>
      </c>
    </row>
    <row r="32" spans="2:54" s="12" customFormat="1" ht="18.75" customHeight="1" thickBot="1" x14ac:dyDescent="0.3">
      <c r="B32" s="407" t="s">
        <v>500</v>
      </c>
      <c r="C32" s="1548"/>
      <c r="D32" s="1549"/>
      <c r="E32" s="455"/>
      <c r="F32" s="453"/>
      <c r="G32" s="1548"/>
      <c r="H32" s="1549"/>
      <c r="I32" s="455"/>
      <c r="J32" s="453"/>
      <c r="K32" s="1548"/>
      <c r="L32" s="1549">
        <v>45</v>
      </c>
      <c r="M32" s="455">
        <v>77</v>
      </c>
      <c r="N32" s="453">
        <v>101</v>
      </c>
      <c r="O32" s="1548">
        <v>142</v>
      </c>
      <c r="P32" s="1549">
        <v>167</v>
      </c>
      <c r="Q32" s="455">
        <v>192</v>
      </c>
      <c r="R32" s="453">
        <v>278</v>
      </c>
      <c r="S32" s="1548">
        <v>255</v>
      </c>
      <c r="T32" s="1549">
        <v>278</v>
      </c>
      <c r="U32" s="455">
        <v>314</v>
      </c>
      <c r="V32" s="453">
        <v>331</v>
      </c>
      <c r="W32" s="1548">
        <v>364</v>
      </c>
      <c r="X32" s="1549">
        <v>350</v>
      </c>
      <c r="Y32" s="455">
        <v>369</v>
      </c>
      <c r="Z32" s="453">
        <v>386</v>
      </c>
      <c r="AA32" s="1548">
        <v>372</v>
      </c>
      <c r="AB32" s="1549">
        <v>370</v>
      </c>
      <c r="AC32" s="1550">
        <v>388</v>
      </c>
      <c r="AD32" s="1551">
        <v>405</v>
      </c>
      <c r="AE32" s="1552">
        <v>425</v>
      </c>
      <c r="AF32" s="1553">
        <v>422</v>
      </c>
      <c r="AG32" s="455">
        <v>438</v>
      </c>
      <c r="AH32" s="453">
        <v>411</v>
      </c>
      <c r="AI32" s="1548">
        <v>426</v>
      </c>
      <c r="AJ32" s="456">
        <v>429</v>
      </c>
      <c r="AK32" s="455">
        <v>441</v>
      </c>
      <c r="AL32" s="1554">
        <v>413</v>
      </c>
      <c r="AM32" s="1548">
        <v>431</v>
      </c>
      <c r="AN32" s="456">
        <v>416</v>
      </c>
      <c r="AO32" s="455">
        <v>407</v>
      </c>
      <c r="AP32" s="1554">
        <v>421</v>
      </c>
      <c r="AQ32" s="1548">
        <v>415</v>
      </c>
      <c r="AR32" s="456">
        <v>422</v>
      </c>
      <c r="AS32" s="455">
        <v>419</v>
      </c>
      <c r="AT32" s="1554">
        <v>421</v>
      </c>
      <c r="AU32" s="1548">
        <v>408</v>
      </c>
      <c r="AV32" s="456">
        <v>435</v>
      </c>
      <c r="AW32" s="455">
        <v>419</v>
      </c>
      <c r="AX32" s="1554">
        <v>430</v>
      </c>
      <c r="AY32" s="1548">
        <v>436</v>
      </c>
      <c r="AZ32" s="456">
        <v>436</v>
      </c>
      <c r="BA32" s="1548">
        <v>429</v>
      </c>
      <c r="BB32" s="456">
        <v>449</v>
      </c>
    </row>
    <row r="33" spans="2:54" s="12" customFormat="1" ht="18.75" customHeight="1" thickBot="1" x14ac:dyDescent="0.3">
      <c r="B33" s="237" t="s">
        <v>424</v>
      </c>
      <c r="C33" s="238">
        <f>SUM(C34:C36)</f>
        <v>0</v>
      </c>
      <c r="D33" s="238">
        <f t="shared" ref="D33:BB33" si="8">SUM(D34:D36)</f>
        <v>0</v>
      </c>
      <c r="E33" s="238">
        <f t="shared" si="8"/>
        <v>0</v>
      </c>
      <c r="F33" s="238">
        <f t="shared" si="8"/>
        <v>0</v>
      </c>
      <c r="G33" s="238">
        <f t="shared" si="8"/>
        <v>0</v>
      </c>
      <c r="H33" s="238">
        <f t="shared" si="8"/>
        <v>0</v>
      </c>
      <c r="I33" s="238">
        <f t="shared" si="8"/>
        <v>0</v>
      </c>
      <c r="J33" s="238">
        <f t="shared" si="8"/>
        <v>0</v>
      </c>
      <c r="K33" s="238">
        <f t="shared" si="8"/>
        <v>0</v>
      </c>
      <c r="L33" s="238">
        <f t="shared" si="8"/>
        <v>39</v>
      </c>
      <c r="M33" s="238">
        <f t="shared" si="8"/>
        <v>77</v>
      </c>
      <c r="N33" s="238">
        <f t="shared" si="8"/>
        <v>118</v>
      </c>
      <c r="O33" s="238">
        <f t="shared" si="8"/>
        <v>148</v>
      </c>
      <c r="P33" s="238">
        <f t="shared" si="8"/>
        <v>170</v>
      </c>
      <c r="Q33" s="238">
        <f t="shared" si="8"/>
        <v>198</v>
      </c>
      <c r="R33" s="238">
        <f t="shared" si="8"/>
        <v>221</v>
      </c>
      <c r="S33" s="238">
        <f t="shared" si="8"/>
        <v>259</v>
      </c>
      <c r="T33" s="238">
        <f t="shared" si="8"/>
        <v>0</v>
      </c>
      <c r="U33" s="238">
        <f t="shared" si="8"/>
        <v>210</v>
      </c>
      <c r="V33" s="238">
        <f t="shared" si="8"/>
        <v>47</v>
      </c>
      <c r="W33" s="238">
        <f t="shared" si="8"/>
        <v>282</v>
      </c>
      <c r="X33" s="238">
        <f t="shared" si="8"/>
        <v>330</v>
      </c>
      <c r="Y33" s="238">
        <f t="shared" si="8"/>
        <v>348</v>
      </c>
      <c r="Z33" s="238">
        <f t="shared" si="8"/>
        <v>335</v>
      </c>
      <c r="AA33" s="238">
        <f t="shared" si="8"/>
        <v>398</v>
      </c>
      <c r="AB33" s="238">
        <f t="shared" si="8"/>
        <v>414</v>
      </c>
      <c r="AC33" s="238">
        <f t="shared" si="8"/>
        <v>412</v>
      </c>
      <c r="AD33" s="238">
        <f t="shared" si="8"/>
        <v>439</v>
      </c>
      <c r="AE33" s="238">
        <f t="shared" si="8"/>
        <v>450</v>
      </c>
      <c r="AF33" s="238">
        <f t="shared" si="8"/>
        <v>447</v>
      </c>
      <c r="AG33" s="238">
        <f t="shared" si="8"/>
        <v>449</v>
      </c>
      <c r="AH33" s="238">
        <f t="shared" si="8"/>
        <v>452</v>
      </c>
      <c r="AI33" s="238">
        <f t="shared" si="8"/>
        <v>497</v>
      </c>
      <c r="AJ33" s="238">
        <f t="shared" si="8"/>
        <v>464</v>
      </c>
      <c r="AK33" s="238">
        <f t="shared" si="8"/>
        <v>475</v>
      </c>
      <c r="AL33" s="238">
        <f t="shared" si="8"/>
        <v>484</v>
      </c>
      <c r="AM33" s="238">
        <f t="shared" si="8"/>
        <v>485</v>
      </c>
      <c r="AN33" s="238">
        <f t="shared" si="8"/>
        <v>468</v>
      </c>
      <c r="AO33" s="238">
        <f t="shared" si="8"/>
        <v>472</v>
      </c>
      <c r="AP33" s="238">
        <f t="shared" si="8"/>
        <v>510</v>
      </c>
      <c r="AQ33" s="238">
        <f t="shared" si="8"/>
        <v>564</v>
      </c>
      <c r="AR33" s="238">
        <f t="shared" si="8"/>
        <v>651</v>
      </c>
      <c r="AS33" s="238">
        <f t="shared" si="8"/>
        <v>718</v>
      </c>
      <c r="AT33" s="238">
        <f t="shared" si="8"/>
        <v>761</v>
      </c>
      <c r="AU33" s="238">
        <f t="shared" si="8"/>
        <v>815</v>
      </c>
      <c r="AV33" s="238">
        <f t="shared" si="8"/>
        <v>876</v>
      </c>
      <c r="AW33" s="238">
        <f t="shared" si="8"/>
        <v>948</v>
      </c>
      <c r="AX33" s="238">
        <f t="shared" si="8"/>
        <v>1000</v>
      </c>
      <c r="AY33" s="238">
        <f t="shared" ref="AY33:AZ33" si="9">SUM(AY34:AY36)</f>
        <v>1059</v>
      </c>
      <c r="AZ33" s="238">
        <f t="shared" si="9"/>
        <v>1113</v>
      </c>
      <c r="BA33" s="238">
        <f t="shared" si="8"/>
        <v>1104</v>
      </c>
      <c r="BB33" s="238">
        <f t="shared" si="8"/>
        <v>1084</v>
      </c>
    </row>
    <row r="34" spans="2:54" s="12" customFormat="1" ht="18.75" customHeight="1" x14ac:dyDescent="0.25">
      <c r="B34" s="419" t="s">
        <v>1078</v>
      </c>
      <c r="C34" s="1531"/>
      <c r="D34" s="1532"/>
      <c r="E34" s="443"/>
      <c r="F34" s="441"/>
      <c r="G34" s="1531"/>
      <c r="H34" s="1532"/>
      <c r="I34" s="443"/>
      <c r="J34" s="441"/>
      <c r="K34" s="1531"/>
      <c r="L34" s="1532">
        <v>39</v>
      </c>
      <c r="M34" s="443">
        <v>77</v>
      </c>
      <c r="N34" s="441">
        <v>118</v>
      </c>
      <c r="O34" s="1531">
        <v>148</v>
      </c>
      <c r="P34" s="1532">
        <v>170</v>
      </c>
      <c r="Q34" s="443">
        <v>198</v>
      </c>
      <c r="R34" s="441">
        <v>221</v>
      </c>
      <c r="S34" s="1531">
        <v>259</v>
      </c>
      <c r="T34" s="1532">
        <v>0</v>
      </c>
      <c r="U34" s="443">
        <v>210</v>
      </c>
      <c r="V34" s="441">
        <v>47</v>
      </c>
      <c r="W34" s="1531">
        <v>282</v>
      </c>
      <c r="X34" s="1532">
        <v>330</v>
      </c>
      <c r="Y34" s="443">
        <v>348</v>
      </c>
      <c r="Z34" s="441">
        <v>335</v>
      </c>
      <c r="AA34" s="1531">
        <v>398</v>
      </c>
      <c r="AB34" s="1532">
        <v>414</v>
      </c>
      <c r="AC34" s="1533">
        <v>412</v>
      </c>
      <c r="AD34" s="1534">
        <v>439</v>
      </c>
      <c r="AE34" s="1535">
        <v>450</v>
      </c>
      <c r="AF34" s="1536">
        <v>447</v>
      </c>
      <c r="AG34" s="443">
        <v>449</v>
      </c>
      <c r="AH34" s="441">
        <v>452</v>
      </c>
      <c r="AI34" s="1531">
        <v>497</v>
      </c>
      <c r="AJ34" s="444">
        <v>464</v>
      </c>
      <c r="AK34" s="443">
        <v>475</v>
      </c>
      <c r="AL34" s="1537">
        <v>484</v>
      </c>
      <c r="AM34" s="1531">
        <v>485</v>
      </c>
      <c r="AN34" s="444">
        <v>468</v>
      </c>
      <c r="AO34" s="443">
        <v>472</v>
      </c>
      <c r="AP34" s="1537">
        <v>466</v>
      </c>
      <c r="AQ34" s="1531">
        <v>476</v>
      </c>
      <c r="AR34" s="444">
        <v>476</v>
      </c>
      <c r="AS34" s="443">
        <v>472</v>
      </c>
      <c r="AT34" s="1537">
        <v>451</v>
      </c>
      <c r="AU34" s="1531">
        <v>444</v>
      </c>
      <c r="AV34" s="444">
        <v>433</v>
      </c>
      <c r="AW34" s="1557">
        <v>435</v>
      </c>
      <c r="AX34" s="1558">
        <v>441</v>
      </c>
      <c r="AY34" s="1559">
        <v>441</v>
      </c>
      <c r="AZ34" s="1560">
        <v>455</v>
      </c>
      <c r="BA34" s="1559">
        <v>448</v>
      </c>
      <c r="BB34" s="1560">
        <v>449</v>
      </c>
    </row>
    <row r="35" spans="2:54" s="12" customFormat="1" ht="18.75" customHeight="1" x14ac:dyDescent="0.25">
      <c r="B35" s="368" t="s">
        <v>1079</v>
      </c>
      <c r="C35" s="1539"/>
      <c r="D35" s="1540"/>
      <c r="E35" s="448"/>
      <c r="F35" s="447"/>
      <c r="G35" s="1539"/>
      <c r="H35" s="1540"/>
      <c r="I35" s="448"/>
      <c r="J35" s="447"/>
      <c r="K35" s="1539"/>
      <c r="L35" s="1540"/>
      <c r="M35" s="448"/>
      <c r="N35" s="447"/>
      <c r="O35" s="1539"/>
      <c r="P35" s="1540"/>
      <c r="Q35" s="448"/>
      <c r="R35" s="447"/>
      <c r="S35" s="1539"/>
      <c r="T35" s="1540"/>
      <c r="U35" s="448"/>
      <c r="V35" s="447"/>
      <c r="W35" s="1539"/>
      <c r="X35" s="1540"/>
      <c r="Y35" s="448"/>
      <c r="Z35" s="447"/>
      <c r="AA35" s="1539"/>
      <c r="AB35" s="1540"/>
      <c r="AC35" s="1541"/>
      <c r="AD35" s="1542"/>
      <c r="AE35" s="1543"/>
      <c r="AF35" s="1544"/>
      <c r="AG35" s="448"/>
      <c r="AH35" s="447"/>
      <c r="AI35" s="1539"/>
      <c r="AJ35" s="449"/>
      <c r="AK35" s="448"/>
      <c r="AL35" s="1545"/>
      <c r="AM35" s="1539"/>
      <c r="AN35" s="449"/>
      <c r="AO35" s="448"/>
      <c r="AP35" s="1545">
        <v>44</v>
      </c>
      <c r="AQ35" s="1539">
        <v>88</v>
      </c>
      <c r="AR35" s="449">
        <v>130</v>
      </c>
      <c r="AS35" s="448">
        <v>164</v>
      </c>
      <c r="AT35" s="1545">
        <v>196</v>
      </c>
      <c r="AU35" s="1539">
        <v>232</v>
      </c>
      <c r="AV35" s="449">
        <v>270</v>
      </c>
      <c r="AW35" s="1561">
        <v>308</v>
      </c>
      <c r="AX35" s="1562">
        <v>343</v>
      </c>
      <c r="AY35" s="1563">
        <v>376</v>
      </c>
      <c r="AZ35" s="1564">
        <v>407</v>
      </c>
      <c r="BA35" s="1563">
        <v>371</v>
      </c>
      <c r="BB35" s="1564">
        <v>336</v>
      </c>
    </row>
    <row r="36" spans="2:54" s="12" customFormat="1" ht="18.75" customHeight="1" thickBot="1" x14ac:dyDescent="0.3">
      <c r="B36" s="407" t="s">
        <v>1080</v>
      </c>
      <c r="C36" s="1548"/>
      <c r="D36" s="1549"/>
      <c r="E36" s="455"/>
      <c r="F36" s="453"/>
      <c r="G36" s="1548"/>
      <c r="H36" s="1549"/>
      <c r="I36" s="455"/>
      <c r="J36" s="453"/>
      <c r="K36" s="1548"/>
      <c r="L36" s="1549"/>
      <c r="M36" s="455"/>
      <c r="N36" s="453"/>
      <c r="O36" s="1548"/>
      <c r="P36" s="1549"/>
      <c r="Q36" s="455"/>
      <c r="R36" s="453"/>
      <c r="S36" s="1548"/>
      <c r="T36" s="1549"/>
      <c r="U36" s="455"/>
      <c r="V36" s="453"/>
      <c r="W36" s="1548"/>
      <c r="X36" s="1549"/>
      <c r="Y36" s="455"/>
      <c r="Z36" s="453"/>
      <c r="AA36" s="1548"/>
      <c r="AB36" s="1549"/>
      <c r="AC36" s="1550"/>
      <c r="AD36" s="1551"/>
      <c r="AE36" s="1552"/>
      <c r="AF36" s="1553"/>
      <c r="AG36" s="455"/>
      <c r="AH36" s="453"/>
      <c r="AI36" s="1548"/>
      <c r="AJ36" s="456"/>
      <c r="AK36" s="455"/>
      <c r="AL36" s="1554"/>
      <c r="AM36" s="1548"/>
      <c r="AN36" s="456"/>
      <c r="AO36" s="455"/>
      <c r="AP36" s="1554"/>
      <c r="AQ36" s="1548"/>
      <c r="AR36" s="456">
        <v>45</v>
      </c>
      <c r="AS36" s="455">
        <v>82</v>
      </c>
      <c r="AT36" s="1554">
        <v>114</v>
      </c>
      <c r="AU36" s="1548">
        <v>139</v>
      </c>
      <c r="AV36" s="456">
        <v>173</v>
      </c>
      <c r="AW36" s="1565">
        <v>205</v>
      </c>
      <c r="AX36" s="1566">
        <v>216</v>
      </c>
      <c r="AY36" s="1567">
        <v>242</v>
      </c>
      <c r="AZ36" s="1568">
        <v>251</v>
      </c>
      <c r="BA36" s="1567">
        <v>285</v>
      </c>
      <c r="BB36" s="1568">
        <v>299</v>
      </c>
    </row>
    <row r="37" spans="2:54" s="12" customFormat="1" ht="18.75" customHeight="1" thickBot="1" x14ac:dyDescent="0.3">
      <c r="B37" s="237" t="s">
        <v>861</v>
      </c>
      <c r="C37" s="238">
        <f>SUM(C38:C40)</f>
        <v>0</v>
      </c>
      <c r="D37" s="238">
        <f t="shared" ref="D37:BB37" si="10">SUM(D38:D40)</f>
        <v>0</v>
      </c>
      <c r="E37" s="238">
        <f t="shared" si="10"/>
        <v>0</v>
      </c>
      <c r="F37" s="238">
        <f t="shared" si="10"/>
        <v>0</v>
      </c>
      <c r="G37" s="238">
        <f t="shared" si="10"/>
        <v>0</v>
      </c>
      <c r="H37" s="238">
        <f t="shared" si="10"/>
        <v>0</v>
      </c>
      <c r="I37" s="238">
        <f t="shared" si="10"/>
        <v>0</v>
      </c>
      <c r="J37" s="238">
        <f t="shared" si="10"/>
        <v>0</v>
      </c>
      <c r="K37" s="238">
        <f t="shared" si="10"/>
        <v>0</v>
      </c>
      <c r="L37" s="238">
        <f t="shared" si="10"/>
        <v>0</v>
      </c>
      <c r="M37" s="238">
        <f t="shared" si="10"/>
        <v>0</v>
      </c>
      <c r="N37" s="238">
        <f t="shared" si="10"/>
        <v>0</v>
      </c>
      <c r="O37" s="238">
        <f t="shared" si="10"/>
        <v>0</v>
      </c>
      <c r="P37" s="238">
        <f t="shared" si="10"/>
        <v>0</v>
      </c>
      <c r="Q37" s="238">
        <f t="shared" si="10"/>
        <v>0</v>
      </c>
      <c r="R37" s="238">
        <f t="shared" si="10"/>
        <v>0</v>
      </c>
      <c r="S37" s="238">
        <f t="shared" si="10"/>
        <v>0</v>
      </c>
      <c r="T37" s="238">
        <f t="shared" si="10"/>
        <v>36</v>
      </c>
      <c r="U37" s="238">
        <f t="shared" si="10"/>
        <v>30</v>
      </c>
      <c r="V37" s="238">
        <f t="shared" si="10"/>
        <v>71</v>
      </c>
      <c r="W37" s="238">
        <f t="shared" si="10"/>
        <v>135</v>
      </c>
      <c r="X37" s="238">
        <f t="shared" si="10"/>
        <v>100</v>
      </c>
      <c r="Y37" s="238">
        <f t="shared" si="10"/>
        <v>126</v>
      </c>
      <c r="Z37" s="238">
        <f t="shared" si="10"/>
        <v>151</v>
      </c>
      <c r="AA37" s="238">
        <f t="shared" si="10"/>
        <v>160</v>
      </c>
      <c r="AB37" s="238">
        <f t="shared" si="10"/>
        <v>177</v>
      </c>
      <c r="AC37" s="238">
        <f t="shared" si="10"/>
        <v>171</v>
      </c>
      <c r="AD37" s="238">
        <f t="shared" si="10"/>
        <v>146</v>
      </c>
      <c r="AE37" s="238">
        <f t="shared" si="10"/>
        <v>173</v>
      </c>
      <c r="AF37" s="238">
        <f t="shared" si="10"/>
        <v>180</v>
      </c>
      <c r="AG37" s="238">
        <f t="shared" si="10"/>
        <v>180</v>
      </c>
      <c r="AH37" s="238">
        <f t="shared" si="10"/>
        <v>162</v>
      </c>
      <c r="AI37" s="238">
        <f t="shared" si="10"/>
        <v>162</v>
      </c>
      <c r="AJ37" s="238">
        <f t="shared" si="10"/>
        <v>142</v>
      </c>
      <c r="AK37" s="238">
        <f t="shared" si="10"/>
        <v>149</v>
      </c>
      <c r="AL37" s="238">
        <f t="shared" si="10"/>
        <v>198</v>
      </c>
      <c r="AM37" s="238">
        <f t="shared" si="10"/>
        <v>207</v>
      </c>
      <c r="AN37" s="238">
        <f t="shared" si="10"/>
        <v>234</v>
      </c>
      <c r="AO37" s="238">
        <f t="shared" si="10"/>
        <v>260</v>
      </c>
      <c r="AP37" s="238">
        <f t="shared" si="10"/>
        <v>247</v>
      </c>
      <c r="AQ37" s="238">
        <f t="shared" si="10"/>
        <v>298</v>
      </c>
      <c r="AR37" s="238">
        <f t="shared" si="10"/>
        <v>304</v>
      </c>
      <c r="AS37" s="238">
        <f t="shared" si="10"/>
        <v>322</v>
      </c>
      <c r="AT37" s="238">
        <f t="shared" si="10"/>
        <v>314</v>
      </c>
      <c r="AU37" s="238">
        <f t="shared" si="10"/>
        <v>348</v>
      </c>
      <c r="AV37" s="238">
        <f t="shared" si="10"/>
        <v>353</v>
      </c>
      <c r="AW37" s="238">
        <f t="shared" si="10"/>
        <v>401</v>
      </c>
      <c r="AX37" s="238">
        <f t="shared" si="10"/>
        <v>404</v>
      </c>
      <c r="AY37" s="238">
        <f t="shared" ref="AY37:AZ37" si="11">SUM(AY38:AY40)</f>
        <v>403</v>
      </c>
      <c r="AZ37" s="238">
        <f t="shared" si="11"/>
        <v>418</v>
      </c>
      <c r="BA37" s="238">
        <f t="shared" si="10"/>
        <v>405</v>
      </c>
      <c r="BB37" s="238">
        <f t="shared" si="10"/>
        <v>388</v>
      </c>
    </row>
    <row r="38" spans="2:54" s="12" customFormat="1" ht="18.75" customHeight="1" x14ac:dyDescent="0.25">
      <c r="B38" s="419" t="s">
        <v>1081</v>
      </c>
      <c r="C38" s="1531"/>
      <c r="D38" s="1532"/>
      <c r="E38" s="443"/>
      <c r="F38" s="441"/>
      <c r="G38" s="1531"/>
      <c r="H38" s="1532"/>
      <c r="I38" s="443"/>
      <c r="J38" s="441"/>
      <c r="K38" s="1531"/>
      <c r="L38" s="1532"/>
      <c r="M38" s="443"/>
      <c r="N38" s="441"/>
      <c r="O38" s="1531"/>
      <c r="P38" s="1532"/>
      <c r="Q38" s="443"/>
      <c r="R38" s="441"/>
      <c r="S38" s="1531"/>
      <c r="T38" s="1532"/>
      <c r="U38" s="443"/>
      <c r="V38" s="441"/>
      <c r="W38" s="1531"/>
      <c r="X38" s="1532"/>
      <c r="Y38" s="443"/>
      <c r="Z38" s="441"/>
      <c r="AA38" s="1531"/>
      <c r="AB38" s="1532"/>
      <c r="AC38" s="1533"/>
      <c r="AD38" s="1534"/>
      <c r="AE38" s="1535"/>
      <c r="AF38" s="1536"/>
      <c r="AG38" s="443"/>
      <c r="AH38" s="441"/>
      <c r="AI38" s="1531"/>
      <c r="AJ38" s="444"/>
      <c r="AK38" s="443"/>
      <c r="AL38" s="1537">
        <v>44</v>
      </c>
      <c r="AM38" s="1531">
        <v>67</v>
      </c>
      <c r="AN38" s="444">
        <v>97</v>
      </c>
      <c r="AO38" s="443">
        <v>129</v>
      </c>
      <c r="AP38" s="1537">
        <v>153</v>
      </c>
      <c r="AQ38" s="1531">
        <v>180</v>
      </c>
      <c r="AR38" s="444">
        <v>203</v>
      </c>
      <c r="AS38" s="443">
        <v>219</v>
      </c>
      <c r="AT38" s="1537">
        <v>197</v>
      </c>
      <c r="AU38" s="1531">
        <v>207</v>
      </c>
      <c r="AV38" s="444">
        <v>207</v>
      </c>
      <c r="AW38" s="443">
        <v>228</v>
      </c>
      <c r="AX38" s="1537">
        <v>230</v>
      </c>
      <c r="AY38" s="1531">
        <v>228</v>
      </c>
      <c r="AZ38" s="444">
        <v>226</v>
      </c>
      <c r="BA38" s="1531">
        <v>218</v>
      </c>
      <c r="BB38" s="444">
        <v>192</v>
      </c>
    </row>
    <row r="39" spans="2:54" s="12" customFormat="1" ht="18.75" customHeight="1" x14ac:dyDescent="0.25">
      <c r="B39" s="368" t="s">
        <v>533</v>
      </c>
      <c r="C39" s="1539"/>
      <c r="D39" s="1540"/>
      <c r="E39" s="448"/>
      <c r="F39" s="447"/>
      <c r="G39" s="1539"/>
      <c r="H39" s="1540"/>
      <c r="I39" s="448"/>
      <c r="J39" s="447"/>
      <c r="K39" s="1539"/>
      <c r="L39" s="1540"/>
      <c r="M39" s="448"/>
      <c r="N39" s="447"/>
      <c r="O39" s="1539"/>
      <c r="P39" s="1540"/>
      <c r="Q39" s="448"/>
      <c r="R39" s="447"/>
      <c r="S39" s="1539"/>
      <c r="T39" s="1540">
        <v>36</v>
      </c>
      <c r="U39" s="448">
        <v>30</v>
      </c>
      <c r="V39" s="447">
        <v>71</v>
      </c>
      <c r="W39" s="1539">
        <v>135</v>
      </c>
      <c r="X39" s="1540">
        <v>100</v>
      </c>
      <c r="Y39" s="448">
        <v>126</v>
      </c>
      <c r="Z39" s="447">
        <v>151</v>
      </c>
      <c r="AA39" s="1539">
        <v>160</v>
      </c>
      <c r="AB39" s="1540">
        <v>177</v>
      </c>
      <c r="AC39" s="1541">
        <v>171</v>
      </c>
      <c r="AD39" s="1542">
        <v>146</v>
      </c>
      <c r="AE39" s="1543">
        <v>173</v>
      </c>
      <c r="AF39" s="1544">
        <v>180</v>
      </c>
      <c r="AG39" s="448">
        <v>180</v>
      </c>
      <c r="AH39" s="447">
        <v>162</v>
      </c>
      <c r="AI39" s="1539">
        <v>162</v>
      </c>
      <c r="AJ39" s="449">
        <v>142</v>
      </c>
      <c r="AK39" s="448">
        <v>149</v>
      </c>
      <c r="AL39" s="1545">
        <v>154</v>
      </c>
      <c r="AM39" s="1539">
        <v>140</v>
      </c>
      <c r="AN39" s="449">
        <v>137</v>
      </c>
      <c r="AO39" s="448">
        <v>131</v>
      </c>
      <c r="AP39" s="1545">
        <v>94</v>
      </c>
      <c r="AQ39" s="1539">
        <v>74</v>
      </c>
      <c r="AR39" s="449">
        <v>65</v>
      </c>
      <c r="AS39" s="448">
        <v>48</v>
      </c>
      <c r="AT39" s="1545">
        <v>32</v>
      </c>
      <c r="AU39" s="1539">
        <v>21</v>
      </c>
      <c r="AV39" s="449">
        <v>13</v>
      </c>
      <c r="AW39" s="448">
        <v>10</v>
      </c>
      <c r="AX39" s="1545">
        <v>3</v>
      </c>
      <c r="AY39" s="1539">
        <v>3</v>
      </c>
      <c r="AZ39" s="449">
        <v>1</v>
      </c>
      <c r="BA39" s="1539">
        <v>1</v>
      </c>
      <c r="BB39" s="449">
        <v>1</v>
      </c>
    </row>
    <row r="40" spans="2:54" s="12" customFormat="1" ht="18.75" customHeight="1" thickBot="1" x14ac:dyDescent="0.3">
      <c r="B40" s="407" t="s">
        <v>572</v>
      </c>
      <c r="C40" s="1548"/>
      <c r="D40" s="1549"/>
      <c r="E40" s="455"/>
      <c r="F40" s="453"/>
      <c r="G40" s="1548"/>
      <c r="H40" s="1549"/>
      <c r="I40" s="455"/>
      <c r="J40" s="453"/>
      <c r="K40" s="1548"/>
      <c r="L40" s="1549"/>
      <c r="M40" s="455"/>
      <c r="N40" s="453"/>
      <c r="O40" s="1548"/>
      <c r="P40" s="1549"/>
      <c r="Q40" s="455"/>
      <c r="R40" s="453"/>
      <c r="S40" s="1548"/>
      <c r="T40" s="1549"/>
      <c r="U40" s="455"/>
      <c r="V40" s="453"/>
      <c r="W40" s="1548"/>
      <c r="X40" s="1549"/>
      <c r="Y40" s="455"/>
      <c r="Z40" s="453"/>
      <c r="AA40" s="1548"/>
      <c r="AB40" s="1549"/>
      <c r="AC40" s="1550"/>
      <c r="AD40" s="1551"/>
      <c r="AE40" s="1552"/>
      <c r="AF40" s="1553"/>
      <c r="AG40" s="455"/>
      <c r="AH40" s="453"/>
      <c r="AI40" s="1548"/>
      <c r="AJ40" s="456"/>
      <c r="AK40" s="455"/>
      <c r="AL40" s="1554"/>
      <c r="AM40" s="1548"/>
      <c r="AN40" s="456"/>
      <c r="AO40" s="455"/>
      <c r="AP40" s="1554"/>
      <c r="AQ40" s="1548">
        <v>44</v>
      </c>
      <c r="AR40" s="456">
        <v>36</v>
      </c>
      <c r="AS40" s="455">
        <v>55</v>
      </c>
      <c r="AT40" s="1554">
        <v>85</v>
      </c>
      <c r="AU40" s="1548">
        <v>120</v>
      </c>
      <c r="AV40" s="456">
        <v>133</v>
      </c>
      <c r="AW40" s="455">
        <v>163</v>
      </c>
      <c r="AX40" s="1554">
        <v>171</v>
      </c>
      <c r="AY40" s="1548">
        <v>172</v>
      </c>
      <c r="AZ40" s="456">
        <v>191</v>
      </c>
      <c r="BA40" s="1548">
        <v>186</v>
      </c>
      <c r="BB40" s="456">
        <v>195</v>
      </c>
    </row>
    <row r="41" spans="2:54" s="12" customFormat="1" ht="18.75" customHeight="1" thickBot="1" x14ac:dyDescent="0.3">
      <c r="B41" s="237" t="s">
        <v>677</v>
      </c>
      <c r="C41" s="238">
        <f>SUM(C42:C62)</f>
        <v>759</v>
      </c>
      <c r="D41" s="238">
        <f t="shared" ref="D41:BB41" si="12">SUM(D42:D62)</f>
        <v>778</v>
      </c>
      <c r="E41" s="238">
        <f t="shared" si="12"/>
        <v>802</v>
      </c>
      <c r="F41" s="238">
        <f t="shared" si="12"/>
        <v>759</v>
      </c>
      <c r="G41" s="238">
        <f t="shared" si="12"/>
        <v>675</v>
      </c>
      <c r="H41" s="238">
        <f t="shared" si="12"/>
        <v>638</v>
      </c>
      <c r="I41" s="238">
        <f t="shared" si="12"/>
        <v>657</v>
      </c>
      <c r="J41" s="238">
        <f t="shared" si="12"/>
        <v>783</v>
      </c>
      <c r="K41" s="238">
        <f t="shared" si="12"/>
        <v>847</v>
      </c>
      <c r="L41" s="238">
        <f t="shared" si="12"/>
        <v>755</v>
      </c>
      <c r="M41" s="238">
        <f t="shared" si="12"/>
        <v>1009</v>
      </c>
      <c r="N41" s="238">
        <f t="shared" si="12"/>
        <v>962</v>
      </c>
      <c r="O41" s="238">
        <f t="shared" si="12"/>
        <v>1141</v>
      </c>
      <c r="P41" s="238">
        <f t="shared" si="12"/>
        <v>1064</v>
      </c>
      <c r="Q41" s="238">
        <f t="shared" si="12"/>
        <v>1277</v>
      </c>
      <c r="R41" s="238">
        <f t="shared" si="12"/>
        <v>1222</v>
      </c>
      <c r="S41" s="238">
        <f t="shared" si="12"/>
        <v>1357</v>
      </c>
      <c r="T41" s="238">
        <f t="shared" si="12"/>
        <v>1256</v>
      </c>
      <c r="U41" s="238">
        <f t="shared" si="12"/>
        <v>1350</v>
      </c>
      <c r="V41" s="238">
        <f t="shared" si="12"/>
        <v>1339</v>
      </c>
      <c r="W41" s="238">
        <f t="shared" si="12"/>
        <v>1370</v>
      </c>
      <c r="X41" s="238">
        <f t="shared" si="12"/>
        <v>1338</v>
      </c>
      <c r="Y41" s="238">
        <f t="shared" si="12"/>
        <v>1350</v>
      </c>
      <c r="Z41" s="238">
        <f t="shared" si="12"/>
        <v>1385</v>
      </c>
      <c r="AA41" s="238">
        <f t="shared" si="12"/>
        <v>1503</v>
      </c>
      <c r="AB41" s="238">
        <f t="shared" si="12"/>
        <v>1533</v>
      </c>
      <c r="AC41" s="238">
        <f t="shared" si="12"/>
        <v>1647</v>
      </c>
      <c r="AD41" s="238">
        <f t="shared" si="12"/>
        <v>1770</v>
      </c>
      <c r="AE41" s="238">
        <f t="shared" si="12"/>
        <v>1875</v>
      </c>
      <c r="AF41" s="238">
        <f t="shared" si="12"/>
        <v>1999</v>
      </c>
      <c r="AG41" s="238">
        <f t="shared" si="12"/>
        <v>2058</v>
      </c>
      <c r="AH41" s="238">
        <f t="shared" si="12"/>
        <v>2092</v>
      </c>
      <c r="AI41" s="238">
        <f t="shared" si="12"/>
        <v>2117</v>
      </c>
      <c r="AJ41" s="238">
        <f t="shared" si="12"/>
        <v>2130</v>
      </c>
      <c r="AK41" s="238">
        <f t="shared" si="12"/>
        <v>2048</v>
      </c>
      <c r="AL41" s="238">
        <f t="shared" si="12"/>
        <v>1962</v>
      </c>
      <c r="AM41" s="238">
        <f t="shared" si="12"/>
        <v>1981</v>
      </c>
      <c r="AN41" s="238">
        <f t="shared" si="12"/>
        <v>2021</v>
      </c>
      <c r="AO41" s="238">
        <f t="shared" si="12"/>
        <v>2087</v>
      </c>
      <c r="AP41" s="238">
        <f t="shared" si="12"/>
        <v>2093</v>
      </c>
      <c r="AQ41" s="238">
        <f t="shared" si="12"/>
        <v>2073</v>
      </c>
      <c r="AR41" s="238">
        <f t="shared" si="12"/>
        <v>2065</v>
      </c>
      <c r="AS41" s="238">
        <f t="shared" si="12"/>
        <v>2100</v>
      </c>
      <c r="AT41" s="238">
        <f t="shared" si="12"/>
        <v>2002</v>
      </c>
      <c r="AU41" s="238">
        <f t="shared" si="12"/>
        <v>1992</v>
      </c>
      <c r="AV41" s="238">
        <f t="shared" si="12"/>
        <v>2050</v>
      </c>
      <c r="AW41" s="238">
        <f t="shared" si="12"/>
        <v>2140</v>
      </c>
      <c r="AX41" s="238">
        <f t="shared" si="12"/>
        <v>2247</v>
      </c>
      <c r="AY41" s="238">
        <f t="shared" ref="AY41:AZ41" si="13">SUM(AY42:AY62)</f>
        <v>2292</v>
      </c>
      <c r="AZ41" s="238">
        <f t="shared" si="13"/>
        <v>2259</v>
      </c>
      <c r="BA41" s="238">
        <f t="shared" si="12"/>
        <v>2251</v>
      </c>
      <c r="BB41" s="238">
        <f t="shared" si="12"/>
        <v>2209</v>
      </c>
    </row>
    <row r="42" spans="2:54" s="12" customFormat="1" ht="31.5" x14ac:dyDescent="0.25">
      <c r="B42" s="348" t="s">
        <v>1082</v>
      </c>
      <c r="C42" s="1531"/>
      <c r="D42" s="1532"/>
      <c r="E42" s="443"/>
      <c r="F42" s="441"/>
      <c r="G42" s="1531"/>
      <c r="H42" s="1532"/>
      <c r="I42" s="443"/>
      <c r="J42" s="441"/>
      <c r="K42" s="1531"/>
      <c r="L42" s="1532"/>
      <c r="M42" s="443"/>
      <c r="N42" s="441"/>
      <c r="O42" s="1531"/>
      <c r="P42" s="1532"/>
      <c r="Q42" s="443"/>
      <c r="R42" s="441"/>
      <c r="S42" s="1531"/>
      <c r="T42" s="1532"/>
      <c r="U42" s="443">
        <v>37</v>
      </c>
      <c r="V42" s="441">
        <v>33</v>
      </c>
      <c r="W42" s="1531">
        <v>73</v>
      </c>
      <c r="X42" s="1532">
        <v>66</v>
      </c>
      <c r="Y42" s="443">
        <v>103</v>
      </c>
      <c r="Z42" s="441">
        <v>96</v>
      </c>
      <c r="AA42" s="1531">
        <v>190</v>
      </c>
      <c r="AB42" s="1532">
        <v>175</v>
      </c>
      <c r="AC42" s="1533">
        <v>214</v>
      </c>
      <c r="AD42" s="1534">
        <v>225</v>
      </c>
      <c r="AE42" s="1535">
        <v>244</v>
      </c>
      <c r="AF42" s="1536">
        <v>254</v>
      </c>
      <c r="AG42" s="443">
        <v>281</v>
      </c>
      <c r="AH42" s="441">
        <v>304</v>
      </c>
      <c r="AI42" s="1531">
        <v>305</v>
      </c>
      <c r="AJ42" s="444">
        <v>314</v>
      </c>
      <c r="AK42" s="443">
        <v>305</v>
      </c>
      <c r="AL42" s="1537">
        <v>299</v>
      </c>
      <c r="AM42" s="1531">
        <v>318</v>
      </c>
      <c r="AN42" s="444">
        <v>312</v>
      </c>
      <c r="AO42" s="443">
        <v>315</v>
      </c>
      <c r="AP42" s="1537">
        <v>327</v>
      </c>
      <c r="AQ42" s="1531">
        <v>328</v>
      </c>
      <c r="AR42" s="444">
        <v>336</v>
      </c>
      <c r="AS42" s="443">
        <v>341</v>
      </c>
      <c r="AT42" s="1537">
        <v>350</v>
      </c>
      <c r="AU42" s="1531">
        <v>339</v>
      </c>
      <c r="AV42" s="444">
        <v>356</v>
      </c>
      <c r="AW42" s="443">
        <v>341</v>
      </c>
      <c r="AX42" s="1537">
        <v>341</v>
      </c>
      <c r="AY42" s="1531">
        <v>353</v>
      </c>
      <c r="AZ42" s="444">
        <v>342</v>
      </c>
      <c r="BA42" s="1531">
        <v>336</v>
      </c>
      <c r="BB42" s="444">
        <v>323</v>
      </c>
    </row>
    <row r="43" spans="2:54" s="12" customFormat="1" ht="31.5" x14ac:dyDescent="0.25">
      <c r="B43" s="401" t="s">
        <v>1083</v>
      </c>
      <c r="C43" s="1539"/>
      <c r="D43" s="1540"/>
      <c r="E43" s="448"/>
      <c r="F43" s="447"/>
      <c r="G43" s="1539"/>
      <c r="H43" s="1540"/>
      <c r="I43" s="448"/>
      <c r="J43" s="447"/>
      <c r="K43" s="1539"/>
      <c r="L43" s="1540"/>
      <c r="M43" s="448"/>
      <c r="N43" s="447"/>
      <c r="O43" s="1539"/>
      <c r="P43" s="1540"/>
      <c r="Q43" s="448"/>
      <c r="R43" s="447"/>
      <c r="S43" s="1539"/>
      <c r="T43" s="1540"/>
      <c r="U43" s="448">
        <v>36</v>
      </c>
      <c r="V43" s="447">
        <v>28</v>
      </c>
      <c r="W43" s="1539">
        <v>70</v>
      </c>
      <c r="X43" s="1540">
        <v>53</v>
      </c>
      <c r="Y43" s="448">
        <v>90</v>
      </c>
      <c r="Z43" s="447">
        <v>119</v>
      </c>
      <c r="AA43" s="1539">
        <v>140</v>
      </c>
      <c r="AB43" s="1540">
        <v>163</v>
      </c>
      <c r="AC43" s="1541">
        <v>183</v>
      </c>
      <c r="AD43" s="1542">
        <v>214</v>
      </c>
      <c r="AE43" s="1543">
        <v>238</v>
      </c>
      <c r="AF43" s="1544">
        <v>273</v>
      </c>
      <c r="AG43" s="448">
        <v>290</v>
      </c>
      <c r="AH43" s="447">
        <v>316</v>
      </c>
      <c r="AI43" s="1539">
        <v>323</v>
      </c>
      <c r="AJ43" s="449">
        <v>330</v>
      </c>
      <c r="AK43" s="448">
        <v>305</v>
      </c>
      <c r="AL43" s="1545">
        <v>307</v>
      </c>
      <c r="AM43" s="1539">
        <v>298</v>
      </c>
      <c r="AN43" s="449">
        <v>306</v>
      </c>
      <c r="AO43" s="448">
        <v>310</v>
      </c>
      <c r="AP43" s="1545">
        <v>314</v>
      </c>
      <c r="AQ43" s="1539">
        <v>324</v>
      </c>
      <c r="AR43" s="449">
        <v>321</v>
      </c>
      <c r="AS43" s="448">
        <v>331</v>
      </c>
      <c r="AT43" s="1545">
        <v>314</v>
      </c>
      <c r="AU43" s="1539">
        <v>291</v>
      </c>
      <c r="AV43" s="449">
        <v>319</v>
      </c>
      <c r="AW43" s="448">
        <v>321</v>
      </c>
      <c r="AX43" s="1545">
        <v>357</v>
      </c>
      <c r="AY43" s="1539">
        <v>347</v>
      </c>
      <c r="AZ43" s="449">
        <v>355</v>
      </c>
      <c r="BA43" s="1539">
        <v>350</v>
      </c>
      <c r="BB43" s="449">
        <v>349</v>
      </c>
    </row>
    <row r="44" spans="2:54" s="12" customFormat="1" ht="27" customHeight="1" x14ac:dyDescent="0.25">
      <c r="B44" s="401" t="s">
        <v>1084</v>
      </c>
      <c r="C44" s="1539"/>
      <c r="D44" s="1540"/>
      <c r="E44" s="448"/>
      <c r="F44" s="447"/>
      <c r="G44" s="1539"/>
      <c r="H44" s="1540"/>
      <c r="I44" s="448"/>
      <c r="J44" s="447"/>
      <c r="K44" s="1539"/>
      <c r="L44" s="1540"/>
      <c r="M44" s="448"/>
      <c r="N44" s="447"/>
      <c r="O44" s="1539"/>
      <c r="P44" s="1540"/>
      <c r="Q44" s="448"/>
      <c r="R44" s="447"/>
      <c r="S44" s="1539"/>
      <c r="T44" s="1540"/>
      <c r="U44" s="448">
        <v>39</v>
      </c>
      <c r="V44" s="447">
        <v>70</v>
      </c>
      <c r="W44" s="1539">
        <v>109</v>
      </c>
      <c r="X44" s="1540">
        <v>138</v>
      </c>
      <c r="Y44" s="448">
        <v>167</v>
      </c>
      <c r="Z44" s="447">
        <v>198</v>
      </c>
      <c r="AA44" s="1539">
        <v>265</v>
      </c>
      <c r="AB44" s="1540">
        <v>287</v>
      </c>
      <c r="AC44" s="1541">
        <v>308</v>
      </c>
      <c r="AD44" s="1542">
        <v>344</v>
      </c>
      <c r="AE44" s="1543">
        <v>369</v>
      </c>
      <c r="AF44" s="1544">
        <v>394</v>
      </c>
      <c r="AG44" s="448">
        <v>377</v>
      </c>
      <c r="AH44" s="447">
        <v>384</v>
      </c>
      <c r="AI44" s="1539">
        <v>379</v>
      </c>
      <c r="AJ44" s="449">
        <v>389</v>
      </c>
      <c r="AK44" s="448">
        <v>375</v>
      </c>
      <c r="AL44" s="1545">
        <v>346</v>
      </c>
      <c r="AM44" s="1539">
        <v>344</v>
      </c>
      <c r="AN44" s="449">
        <v>368</v>
      </c>
      <c r="AO44" s="448">
        <v>367</v>
      </c>
      <c r="AP44" s="1545">
        <v>370</v>
      </c>
      <c r="AQ44" s="1539">
        <v>349</v>
      </c>
      <c r="AR44" s="449">
        <v>316</v>
      </c>
      <c r="AS44" s="448">
        <v>263</v>
      </c>
      <c r="AT44" s="1545">
        <v>346</v>
      </c>
      <c r="AU44" s="1539">
        <v>346</v>
      </c>
      <c r="AV44" s="449">
        <v>376</v>
      </c>
      <c r="AW44" s="448">
        <v>385</v>
      </c>
      <c r="AX44" s="1545">
        <v>419</v>
      </c>
      <c r="AY44" s="1539">
        <v>403</v>
      </c>
      <c r="AZ44" s="449">
        <v>404</v>
      </c>
      <c r="BA44" s="1539">
        <v>393</v>
      </c>
      <c r="BB44" s="449">
        <v>398</v>
      </c>
    </row>
    <row r="45" spans="2:54" s="12" customFormat="1" ht="31.5" x14ac:dyDescent="0.25">
      <c r="B45" s="401" t="s">
        <v>1085</v>
      </c>
      <c r="C45" s="1539"/>
      <c r="D45" s="1540"/>
      <c r="E45" s="448"/>
      <c r="F45" s="447"/>
      <c r="G45" s="1539"/>
      <c r="H45" s="1540"/>
      <c r="I45" s="448"/>
      <c r="J45" s="447"/>
      <c r="K45" s="1539"/>
      <c r="L45" s="1540"/>
      <c r="M45" s="448"/>
      <c r="N45" s="447"/>
      <c r="O45" s="1539"/>
      <c r="P45" s="1540"/>
      <c r="Q45" s="448"/>
      <c r="R45" s="447"/>
      <c r="S45" s="1539"/>
      <c r="T45" s="1540"/>
      <c r="U45" s="448">
        <v>40</v>
      </c>
      <c r="V45" s="447">
        <v>70</v>
      </c>
      <c r="W45" s="1539">
        <v>85</v>
      </c>
      <c r="X45" s="1540">
        <v>103</v>
      </c>
      <c r="Y45" s="448">
        <v>121</v>
      </c>
      <c r="Z45" s="447">
        <v>151</v>
      </c>
      <c r="AA45" s="1539">
        <v>174</v>
      </c>
      <c r="AB45" s="1540">
        <v>191</v>
      </c>
      <c r="AC45" s="1541">
        <v>207</v>
      </c>
      <c r="AD45" s="1542">
        <v>231</v>
      </c>
      <c r="AE45" s="1543">
        <v>236</v>
      </c>
      <c r="AF45" s="1544">
        <v>272</v>
      </c>
      <c r="AG45" s="448">
        <v>278</v>
      </c>
      <c r="AH45" s="447">
        <v>263</v>
      </c>
      <c r="AI45" s="1539">
        <v>266</v>
      </c>
      <c r="AJ45" s="449">
        <v>274</v>
      </c>
      <c r="AK45" s="448">
        <v>266</v>
      </c>
      <c r="AL45" s="1545">
        <v>271</v>
      </c>
      <c r="AM45" s="1539">
        <v>276</v>
      </c>
      <c r="AN45" s="449">
        <v>278</v>
      </c>
      <c r="AO45" s="448">
        <v>279</v>
      </c>
      <c r="AP45" s="1545">
        <v>279</v>
      </c>
      <c r="AQ45" s="1539">
        <v>295</v>
      </c>
      <c r="AR45" s="449">
        <v>295</v>
      </c>
      <c r="AS45" s="448">
        <v>307</v>
      </c>
      <c r="AT45" s="1545">
        <v>298</v>
      </c>
      <c r="AU45" s="1539">
        <v>299</v>
      </c>
      <c r="AV45" s="449">
        <v>298</v>
      </c>
      <c r="AW45" s="448">
        <v>320</v>
      </c>
      <c r="AX45" s="1545">
        <v>330</v>
      </c>
      <c r="AY45" s="1539">
        <v>345</v>
      </c>
      <c r="AZ45" s="449">
        <v>351</v>
      </c>
      <c r="BA45" s="1539">
        <v>350</v>
      </c>
      <c r="BB45" s="449">
        <v>352</v>
      </c>
    </row>
    <row r="46" spans="2:54" s="12" customFormat="1" ht="31.5" x14ac:dyDescent="0.25">
      <c r="B46" s="401" t="s">
        <v>1086</v>
      </c>
      <c r="C46" s="1539"/>
      <c r="D46" s="1540"/>
      <c r="E46" s="448"/>
      <c r="F46" s="447"/>
      <c r="G46" s="1539"/>
      <c r="H46" s="1540"/>
      <c r="I46" s="448"/>
      <c r="J46" s="447"/>
      <c r="K46" s="1539"/>
      <c r="L46" s="1540"/>
      <c r="M46" s="448"/>
      <c r="N46" s="447"/>
      <c r="O46" s="1539"/>
      <c r="P46" s="1540"/>
      <c r="Q46" s="448"/>
      <c r="R46" s="447"/>
      <c r="S46" s="1539"/>
      <c r="T46" s="1540"/>
      <c r="U46" s="448">
        <v>38</v>
      </c>
      <c r="V46" s="447">
        <v>35</v>
      </c>
      <c r="W46" s="1539">
        <v>71</v>
      </c>
      <c r="X46" s="1540">
        <v>56</v>
      </c>
      <c r="Y46" s="448">
        <v>82</v>
      </c>
      <c r="Z46" s="447">
        <v>68</v>
      </c>
      <c r="AA46" s="1539">
        <v>91</v>
      </c>
      <c r="AB46" s="1540">
        <v>82</v>
      </c>
      <c r="AC46" s="1541">
        <v>121</v>
      </c>
      <c r="AD46" s="1542">
        <v>113</v>
      </c>
      <c r="AE46" s="1543">
        <v>148</v>
      </c>
      <c r="AF46" s="1544">
        <v>135</v>
      </c>
      <c r="AG46" s="448">
        <v>159</v>
      </c>
      <c r="AH46" s="447">
        <v>135</v>
      </c>
      <c r="AI46" s="1539">
        <v>153</v>
      </c>
      <c r="AJ46" s="449">
        <v>138</v>
      </c>
      <c r="AK46" s="448">
        <v>155</v>
      </c>
      <c r="AL46" s="1545">
        <v>128</v>
      </c>
      <c r="AM46" s="1539">
        <v>151</v>
      </c>
      <c r="AN46" s="449">
        <v>133</v>
      </c>
      <c r="AO46" s="448">
        <v>176</v>
      </c>
      <c r="AP46" s="1545">
        <v>154</v>
      </c>
      <c r="AQ46" s="1539">
        <v>166</v>
      </c>
      <c r="AR46" s="449">
        <v>153</v>
      </c>
      <c r="AS46" s="448">
        <v>178</v>
      </c>
      <c r="AT46" s="1545">
        <v>139</v>
      </c>
      <c r="AU46" s="1539">
        <v>162</v>
      </c>
      <c r="AV46" s="449">
        <v>140</v>
      </c>
      <c r="AW46" s="448">
        <v>168</v>
      </c>
      <c r="AX46" s="1545">
        <v>157</v>
      </c>
      <c r="AY46" s="1539">
        <v>185</v>
      </c>
      <c r="AZ46" s="449">
        <v>171</v>
      </c>
      <c r="BA46" s="1539">
        <v>181</v>
      </c>
      <c r="BB46" s="449">
        <v>153</v>
      </c>
    </row>
    <row r="47" spans="2:54" s="12" customFormat="1" ht="18.75" customHeight="1" x14ac:dyDescent="0.25">
      <c r="B47" s="401" t="s">
        <v>567</v>
      </c>
      <c r="C47" s="1539"/>
      <c r="D47" s="1540"/>
      <c r="E47" s="448"/>
      <c r="F47" s="447"/>
      <c r="G47" s="1539"/>
      <c r="H47" s="1540"/>
      <c r="I47" s="448"/>
      <c r="J47" s="447"/>
      <c r="K47" s="1539"/>
      <c r="L47" s="1540"/>
      <c r="M47" s="448"/>
      <c r="N47" s="447"/>
      <c r="O47" s="1539"/>
      <c r="P47" s="1540"/>
      <c r="Q47" s="448"/>
      <c r="R47" s="447"/>
      <c r="S47" s="1539"/>
      <c r="T47" s="1540"/>
      <c r="U47" s="448">
        <v>40</v>
      </c>
      <c r="V47" s="447">
        <v>61</v>
      </c>
      <c r="W47" s="1539">
        <v>87</v>
      </c>
      <c r="X47" s="1540">
        <v>104</v>
      </c>
      <c r="Y47" s="448">
        <v>119</v>
      </c>
      <c r="Z47" s="447">
        <v>145</v>
      </c>
      <c r="AA47" s="1539">
        <v>168</v>
      </c>
      <c r="AB47" s="1540">
        <v>165</v>
      </c>
      <c r="AC47" s="1541">
        <v>181</v>
      </c>
      <c r="AD47" s="1542">
        <v>203</v>
      </c>
      <c r="AE47" s="1543">
        <v>221</v>
      </c>
      <c r="AF47" s="1544">
        <v>257</v>
      </c>
      <c r="AG47" s="448">
        <v>272</v>
      </c>
      <c r="AH47" s="447">
        <v>280</v>
      </c>
      <c r="AI47" s="1539">
        <v>285</v>
      </c>
      <c r="AJ47" s="449">
        <v>276</v>
      </c>
      <c r="AK47" s="448">
        <v>266</v>
      </c>
      <c r="AL47" s="1545">
        <v>259</v>
      </c>
      <c r="AM47" s="1539">
        <v>261</v>
      </c>
      <c r="AN47" s="449">
        <v>268</v>
      </c>
      <c r="AO47" s="448">
        <v>277</v>
      </c>
      <c r="AP47" s="1545">
        <v>283</v>
      </c>
      <c r="AQ47" s="1539">
        <v>256</v>
      </c>
      <c r="AR47" s="449">
        <v>254</v>
      </c>
      <c r="AS47" s="448">
        <v>256</v>
      </c>
      <c r="AT47" s="1545">
        <v>245</v>
      </c>
      <c r="AU47" s="1539">
        <v>236</v>
      </c>
      <c r="AV47" s="449">
        <v>233</v>
      </c>
      <c r="AW47" s="448">
        <v>246</v>
      </c>
      <c r="AX47" s="1545">
        <v>267</v>
      </c>
      <c r="AY47" s="1539">
        <v>265</v>
      </c>
      <c r="AZ47" s="449">
        <v>249</v>
      </c>
      <c r="BA47" s="1539">
        <v>262</v>
      </c>
      <c r="BB47" s="449">
        <v>270</v>
      </c>
    </row>
    <row r="48" spans="2:54" s="12" customFormat="1" ht="18.75" customHeight="1" x14ac:dyDescent="0.25">
      <c r="B48" s="368" t="s">
        <v>573</v>
      </c>
      <c r="C48" s="1539"/>
      <c r="D48" s="1540"/>
      <c r="E48" s="448"/>
      <c r="F48" s="447"/>
      <c r="G48" s="1539"/>
      <c r="H48" s="1540"/>
      <c r="I48" s="448"/>
      <c r="J48" s="447"/>
      <c r="K48" s="1539"/>
      <c r="L48" s="1540"/>
      <c r="M48" s="448"/>
      <c r="N48" s="447"/>
      <c r="O48" s="1539"/>
      <c r="P48" s="1540"/>
      <c r="Q48" s="448"/>
      <c r="R48" s="447"/>
      <c r="S48" s="1539"/>
      <c r="T48" s="1540"/>
      <c r="U48" s="448">
        <v>42</v>
      </c>
      <c r="V48" s="447">
        <v>77</v>
      </c>
      <c r="W48" s="1539">
        <v>114</v>
      </c>
      <c r="X48" s="1540">
        <v>146</v>
      </c>
      <c r="Y48" s="448">
        <v>180</v>
      </c>
      <c r="Z48" s="447">
        <v>209</v>
      </c>
      <c r="AA48" s="1539">
        <v>290</v>
      </c>
      <c r="AB48" s="1540">
        <v>318</v>
      </c>
      <c r="AC48" s="1541">
        <v>334</v>
      </c>
      <c r="AD48" s="1542">
        <v>376</v>
      </c>
      <c r="AE48" s="1543">
        <v>376</v>
      </c>
      <c r="AF48" s="1544">
        <v>387</v>
      </c>
      <c r="AG48" s="448">
        <v>391</v>
      </c>
      <c r="AH48" s="447">
        <v>394</v>
      </c>
      <c r="AI48" s="1539">
        <v>395</v>
      </c>
      <c r="AJ48" s="449">
        <v>402</v>
      </c>
      <c r="AK48" s="448">
        <v>367</v>
      </c>
      <c r="AL48" s="1545">
        <v>336</v>
      </c>
      <c r="AM48" s="1539">
        <v>327</v>
      </c>
      <c r="AN48" s="449">
        <v>348</v>
      </c>
      <c r="AO48" s="448">
        <v>358</v>
      </c>
      <c r="AP48" s="1545">
        <v>360</v>
      </c>
      <c r="AQ48" s="1539">
        <v>350</v>
      </c>
      <c r="AR48" s="449">
        <v>343</v>
      </c>
      <c r="AS48" s="448">
        <v>339</v>
      </c>
      <c r="AT48" s="1545">
        <v>308</v>
      </c>
      <c r="AU48" s="1539">
        <v>316</v>
      </c>
      <c r="AV48" s="449">
        <v>324</v>
      </c>
      <c r="AW48" s="448">
        <v>359</v>
      </c>
      <c r="AX48" s="1545">
        <v>375</v>
      </c>
      <c r="AY48" s="1539">
        <v>394</v>
      </c>
      <c r="AZ48" s="449">
        <v>387</v>
      </c>
      <c r="BA48" s="1539">
        <v>379</v>
      </c>
      <c r="BB48" s="449">
        <v>364</v>
      </c>
    </row>
    <row r="49" spans="2:54" s="12" customFormat="1" ht="18.75" customHeight="1" x14ac:dyDescent="0.25">
      <c r="B49" s="368" t="s">
        <v>1087</v>
      </c>
      <c r="C49" s="1539">
        <v>240</v>
      </c>
      <c r="D49" s="1540">
        <v>204</v>
      </c>
      <c r="E49" s="448">
        <v>168</v>
      </c>
      <c r="F49" s="447">
        <v>127</v>
      </c>
      <c r="G49" s="1539">
        <v>106</v>
      </c>
      <c r="H49" s="1540">
        <v>84</v>
      </c>
      <c r="I49" s="448">
        <v>55</v>
      </c>
      <c r="J49" s="447">
        <v>44</v>
      </c>
      <c r="K49" s="1539">
        <v>25</v>
      </c>
      <c r="L49" s="1540">
        <v>39</v>
      </c>
      <c r="M49" s="448">
        <v>40</v>
      </c>
      <c r="N49" s="447">
        <v>30</v>
      </c>
      <c r="O49" s="1539"/>
      <c r="P49" s="1540"/>
      <c r="Q49" s="448">
        <v>32</v>
      </c>
      <c r="R49" s="447">
        <v>31</v>
      </c>
      <c r="S49" s="1539">
        <v>82</v>
      </c>
      <c r="T49" s="1540">
        <v>47</v>
      </c>
      <c r="U49" s="448"/>
      <c r="V49" s="447"/>
      <c r="W49" s="1539"/>
      <c r="X49" s="1540"/>
      <c r="Y49" s="448"/>
      <c r="Z49" s="447"/>
      <c r="AA49" s="1539"/>
      <c r="AB49" s="1540"/>
      <c r="AC49" s="1541"/>
      <c r="AD49" s="1542"/>
      <c r="AE49" s="1543"/>
      <c r="AF49" s="1544"/>
      <c r="AG49" s="448"/>
      <c r="AH49" s="447"/>
      <c r="AI49" s="1539"/>
      <c r="AJ49" s="449"/>
      <c r="AK49" s="448"/>
      <c r="AL49" s="1545"/>
      <c r="AM49" s="1539"/>
      <c r="AN49" s="449"/>
      <c r="AO49" s="448"/>
      <c r="AP49" s="1545"/>
      <c r="AQ49" s="1539"/>
      <c r="AR49" s="449"/>
      <c r="AS49" s="448"/>
      <c r="AT49" s="1545"/>
      <c r="AU49" s="1539"/>
      <c r="AV49" s="449"/>
      <c r="AW49" s="448"/>
      <c r="AX49" s="1545"/>
      <c r="AY49" s="1539"/>
      <c r="AZ49" s="449"/>
      <c r="BA49" s="1539"/>
      <c r="BB49" s="449"/>
    </row>
    <row r="50" spans="2:54" s="12" customFormat="1" ht="18.75" customHeight="1" x14ac:dyDescent="0.25">
      <c r="B50" s="368" t="s">
        <v>1088</v>
      </c>
      <c r="C50" s="1539">
        <v>6</v>
      </c>
      <c r="D50" s="1540">
        <v>4</v>
      </c>
      <c r="E50" s="448">
        <v>11</v>
      </c>
      <c r="F50" s="447">
        <v>5</v>
      </c>
      <c r="G50" s="1539">
        <v>3</v>
      </c>
      <c r="H50" s="1540">
        <v>2</v>
      </c>
      <c r="I50" s="448">
        <v>2</v>
      </c>
      <c r="J50" s="447"/>
      <c r="K50" s="1539"/>
      <c r="L50" s="1540"/>
      <c r="M50" s="448"/>
      <c r="N50" s="447"/>
      <c r="O50" s="1539"/>
      <c r="P50" s="1540"/>
      <c r="Q50" s="448"/>
      <c r="R50" s="447"/>
      <c r="S50" s="1539"/>
      <c r="T50" s="1540"/>
      <c r="U50" s="448">
        <v>45</v>
      </c>
      <c r="V50" s="447">
        <v>45</v>
      </c>
      <c r="W50" s="1539">
        <v>45</v>
      </c>
      <c r="X50" s="1540">
        <v>43</v>
      </c>
      <c r="Y50" s="448">
        <v>44</v>
      </c>
      <c r="Z50" s="447">
        <v>42</v>
      </c>
      <c r="AA50" s="1539">
        <v>4</v>
      </c>
      <c r="AB50" s="1540">
        <v>3</v>
      </c>
      <c r="AC50" s="1541">
        <v>2</v>
      </c>
      <c r="AD50" s="1542">
        <v>2</v>
      </c>
      <c r="AE50" s="1543"/>
      <c r="AF50" s="1544"/>
      <c r="AG50" s="448"/>
      <c r="AH50" s="447"/>
      <c r="AI50" s="1539"/>
      <c r="AJ50" s="449"/>
      <c r="AK50" s="448"/>
      <c r="AL50" s="1545"/>
      <c r="AM50" s="1539"/>
      <c r="AN50" s="449"/>
      <c r="AO50" s="448"/>
      <c r="AP50" s="1545"/>
      <c r="AQ50" s="1539"/>
      <c r="AR50" s="449"/>
      <c r="AS50" s="448"/>
      <c r="AT50" s="1545"/>
      <c r="AU50" s="1539"/>
      <c r="AV50" s="449"/>
      <c r="AW50" s="448"/>
      <c r="AX50" s="1545"/>
      <c r="AY50" s="1539"/>
      <c r="AZ50" s="449"/>
      <c r="BA50" s="1539"/>
      <c r="BB50" s="449"/>
    </row>
    <row r="51" spans="2:54" ht="18.75" customHeight="1" x14ac:dyDescent="0.25">
      <c r="B51" s="368" t="s">
        <v>1089</v>
      </c>
      <c r="C51" s="1539">
        <v>85</v>
      </c>
      <c r="D51" s="1540">
        <v>101</v>
      </c>
      <c r="E51" s="448">
        <v>114</v>
      </c>
      <c r="F51" s="447">
        <v>118</v>
      </c>
      <c r="G51" s="1539">
        <v>100</v>
      </c>
      <c r="H51" s="1540">
        <v>99</v>
      </c>
      <c r="I51" s="448">
        <v>111</v>
      </c>
      <c r="J51" s="447">
        <v>135</v>
      </c>
      <c r="K51" s="1539">
        <v>136</v>
      </c>
      <c r="L51" s="1540">
        <v>118</v>
      </c>
      <c r="M51" s="448">
        <v>137</v>
      </c>
      <c r="N51" s="447">
        <v>112</v>
      </c>
      <c r="O51" s="1539">
        <v>134</v>
      </c>
      <c r="P51" s="1540">
        <v>113</v>
      </c>
      <c r="Q51" s="448">
        <v>119</v>
      </c>
      <c r="R51" s="447">
        <v>108</v>
      </c>
      <c r="S51" s="1539">
        <v>133</v>
      </c>
      <c r="T51" s="1540">
        <v>113</v>
      </c>
      <c r="U51" s="448">
        <v>95</v>
      </c>
      <c r="V51" s="447">
        <v>85</v>
      </c>
      <c r="W51" s="1539">
        <v>68</v>
      </c>
      <c r="X51" s="1540">
        <v>58</v>
      </c>
      <c r="Y51" s="448">
        <v>39</v>
      </c>
      <c r="Z51" s="447">
        <v>34</v>
      </c>
      <c r="AA51" s="1539">
        <v>16</v>
      </c>
      <c r="AB51" s="1540">
        <v>13</v>
      </c>
      <c r="AC51" s="1541">
        <v>11</v>
      </c>
      <c r="AD51" s="1542">
        <v>2</v>
      </c>
      <c r="AE51" s="1543">
        <v>2</v>
      </c>
      <c r="AF51" s="1544">
        <v>1</v>
      </c>
      <c r="AG51" s="448">
        <v>1</v>
      </c>
      <c r="AH51" s="447"/>
      <c r="AI51" s="1539"/>
      <c r="AJ51" s="449"/>
      <c r="AK51" s="448"/>
      <c r="AL51" s="1545"/>
      <c r="AM51" s="1539"/>
      <c r="AN51" s="449"/>
      <c r="AO51" s="448">
        <v>1</v>
      </c>
      <c r="AP51" s="1545">
        <v>1</v>
      </c>
      <c r="AQ51" s="1539"/>
      <c r="AR51" s="449">
        <v>44</v>
      </c>
      <c r="AS51" s="448">
        <v>84</v>
      </c>
      <c r="AT51" s="1545">
        <v>1</v>
      </c>
      <c r="AU51" s="1539">
        <v>1</v>
      </c>
      <c r="AV51" s="449"/>
      <c r="AW51" s="448"/>
      <c r="AX51" s="1545"/>
      <c r="AY51" s="1539"/>
      <c r="AZ51" s="449"/>
      <c r="BA51" s="1539"/>
      <c r="BB51" s="449"/>
    </row>
    <row r="52" spans="2:54" ht="18.75" customHeight="1" x14ac:dyDescent="0.25">
      <c r="B52" s="368" t="s">
        <v>551</v>
      </c>
      <c r="C52" s="1539">
        <v>22</v>
      </c>
      <c r="D52" s="1540">
        <v>63</v>
      </c>
      <c r="E52" s="448">
        <v>52</v>
      </c>
      <c r="F52" s="447">
        <v>82</v>
      </c>
      <c r="G52" s="1539">
        <v>73</v>
      </c>
      <c r="H52" s="1540">
        <v>103</v>
      </c>
      <c r="I52" s="448">
        <v>138</v>
      </c>
      <c r="J52" s="447">
        <v>128</v>
      </c>
      <c r="K52" s="1539">
        <v>162</v>
      </c>
      <c r="L52" s="1540">
        <v>145</v>
      </c>
      <c r="M52" s="448">
        <v>174</v>
      </c>
      <c r="N52" s="447">
        <v>160</v>
      </c>
      <c r="O52" s="1539">
        <v>168</v>
      </c>
      <c r="P52" s="1540">
        <v>130</v>
      </c>
      <c r="Q52" s="448">
        <v>151</v>
      </c>
      <c r="R52" s="447">
        <v>145</v>
      </c>
      <c r="S52" s="1539">
        <v>175</v>
      </c>
      <c r="T52" s="1540">
        <v>149</v>
      </c>
      <c r="U52" s="448">
        <v>115</v>
      </c>
      <c r="V52" s="447">
        <v>104</v>
      </c>
      <c r="W52" s="1539">
        <v>84</v>
      </c>
      <c r="X52" s="1540">
        <v>70</v>
      </c>
      <c r="Y52" s="448">
        <v>50</v>
      </c>
      <c r="Z52" s="447">
        <v>61</v>
      </c>
      <c r="AA52" s="1539">
        <v>34</v>
      </c>
      <c r="AB52" s="1540">
        <v>30</v>
      </c>
      <c r="AC52" s="1541">
        <v>21</v>
      </c>
      <c r="AD52" s="1542">
        <v>16</v>
      </c>
      <c r="AE52" s="1543">
        <v>10</v>
      </c>
      <c r="AF52" s="1544">
        <v>9</v>
      </c>
      <c r="AG52" s="448">
        <v>3</v>
      </c>
      <c r="AH52" s="447">
        <v>10</v>
      </c>
      <c r="AI52" s="1539">
        <v>6</v>
      </c>
      <c r="AJ52" s="449">
        <v>1</v>
      </c>
      <c r="AK52" s="448">
        <v>1</v>
      </c>
      <c r="AL52" s="1545">
        <v>3</v>
      </c>
      <c r="AM52" s="1539">
        <v>1</v>
      </c>
      <c r="AN52" s="449">
        <v>2</v>
      </c>
      <c r="AO52" s="448">
        <v>2</v>
      </c>
      <c r="AP52" s="1545">
        <v>2</v>
      </c>
      <c r="AQ52" s="1539">
        <v>1</v>
      </c>
      <c r="AR52" s="449">
        <v>1</v>
      </c>
      <c r="AS52" s="448">
        <v>1</v>
      </c>
      <c r="AT52" s="1545">
        <v>1</v>
      </c>
      <c r="AU52" s="1539">
        <v>2</v>
      </c>
      <c r="AV52" s="449">
        <v>4</v>
      </c>
      <c r="AW52" s="448"/>
      <c r="AX52" s="1545">
        <v>1</v>
      </c>
      <c r="AY52" s="1539"/>
      <c r="AZ52" s="449"/>
      <c r="BA52" s="1539"/>
      <c r="BB52" s="449"/>
    </row>
    <row r="53" spans="2:54" ht="15.75" x14ac:dyDescent="0.25">
      <c r="B53" s="368" t="s">
        <v>1090</v>
      </c>
      <c r="C53" s="1539"/>
      <c r="D53" s="1540"/>
      <c r="E53" s="448"/>
      <c r="F53" s="447"/>
      <c r="G53" s="1539"/>
      <c r="H53" s="1540"/>
      <c r="I53" s="448"/>
      <c r="J53" s="447"/>
      <c r="K53" s="1539">
        <v>41</v>
      </c>
      <c r="L53" s="1540">
        <v>65</v>
      </c>
      <c r="M53" s="448">
        <v>80</v>
      </c>
      <c r="N53" s="447">
        <v>115</v>
      </c>
      <c r="O53" s="1539">
        <v>141</v>
      </c>
      <c r="P53" s="1540">
        <v>120</v>
      </c>
      <c r="Q53" s="448">
        <v>149</v>
      </c>
      <c r="R53" s="447">
        <v>125</v>
      </c>
      <c r="S53" s="1539">
        <v>168</v>
      </c>
      <c r="T53" s="1540">
        <v>154</v>
      </c>
      <c r="U53" s="448">
        <v>135</v>
      </c>
      <c r="V53" s="447">
        <v>111</v>
      </c>
      <c r="W53" s="1539">
        <v>84</v>
      </c>
      <c r="X53" s="1540">
        <v>76</v>
      </c>
      <c r="Y53" s="448">
        <v>61</v>
      </c>
      <c r="Z53" s="447">
        <v>45</v>
      </c>
      <c r="AA53" s="1539">
        <v>38</v>
      </c>
      <c r="AB53" s="1540">
        <v>31</v>
      </c>
      <c r="AC53" s="1541">
        <v>20</v>
      </c>
      <c r="AD53" s="1542">
        <v>20</v>
      </c>
      <c r="AE53" s="1543">
        <v>11</v>
      </c>
      <c r="AF53" s="1544">
        <v>5</v>
      </c>
      <c r="AG53" s="448">
        <v>4</v>
      </c>
      <c r="AH53" s="447">
        <v>1</v>
      </c>
      <c r="AI53" s="1539">
        <v>3</v>
      </c>
      <c r="AJ53" s="449">
        <v>3</v>
      </c>
      <c r="AK53" s="448">
        <v>3</v>
      </c>
      <c r="AL53" s="1545">
        <v>4</v>
      </c>
      <c r="AM53" s="1539">
        <v>3</v>
      </c>
      <c r="AN53" s="449">
        <v>1</v>
      </c>
      <c r="AO53" s="448">
        <v>1</v>
      </c>
      <c r="AP53" s="1545">
        <v>1</v>
      </c>
      <c r="AQ53" s="1539">
        <v>2</v>
      </c>
      <c r="AR53" s="449">
        <v>1</v>
      </c>
      <c r="AS53" s="448"/>
      <c r="AT53" s="1545"/>
      <c r="AU53" s="1539"/>
      <c r="AV53" s="449"/>
      <c r="AW53" s="448"/>
      <c r="AX53" s="1545"/>
      <c r="AY53" s="1539"/>
      <c r="AZ53" s="449"/>
      <c r="BA53" s="1539"/>
      <c r="BB53" s="449"/>
    </row>
    <row r="54" spans="2:54" ht="18.75" customHeight="1" x14ac:dyDescent="0.25">
      <c r="B54" s="368" t="s">
        <v>1091</v>
      </c>
      <c r="C54" s="1539">
        <v>112</v>
      </c>
      <c r="D54" s="1540">
        <v>119</v>
      </c>
      <c r="E54" s="448">
        <v>112</v>
      </c>
      <c r="F54" s="447">
        <v>124</v>
      </c>
      <c r="G54" s="1539">
        <v>129</v>
      </c>
      <c r="H54" s="1540">
        <v>125</v>
      </c>
      <c r="I54" s="448">
        <v>136</v>
      </c>
      <c r="J54" s="447">
        <v>146</v>
      </c>
      <c r="K54" s="1539">
        <v>138</v>
      </c>
      <c r="L54" s="1540">
        <v>138</v>
      </c>
      <c r="M54" s="448">
        <v>161</v>
      </c>
      <c r="N54" s="447">
        <v>170</v>
      </c>
      <c r="O54" s="1539">
        <v>181</v>
      </c>
      <c r="P54" s="1540">
        <v>184</v>
      </c>
      <c r="Q54" s="448">
        <v>197</v>
      </c>
      <c r="R54" s="447">
        <v>217</v>
      </c>
      <c r="S54" s="1539">
        <v>116</v>
      </c>
      <c r="T54" s="1540">
        <v>181</v>
      </c>
      <c r="U54" s="448">
        <v>156</v>
      </c>
      <c r="V54" s="447">
        <v>139</v>
      </c>
      <c r="W54" s="1539">
        <v>118</v>
      </c>
      <c r="X54" s="1540">
        <v>110</v>
      </c>
      <c r="Y54" s="448">
        <v>94</v>
      </c>
      <c r="Z54" s="447">
        <v>82</v>
      </c>
      <c r="AA54" s="1539">
        <v>69</v>
      </c>
      <c r="AB54" s="1540">
        <v>49</v>
      </c>
      <c r="AC54" s="1541">
        <v>36</v>
      </c>
      <c r="AD54" s="1542">
        <v>21</v>
      </c>
      <c r="AE54" s="1543">
        <v>12</v>
      </c>
      <c r="AF54" s="1544">
        <v>5</v>
      </c>
      <c r="AG54" s="448">
        <v>0</v>
      </c>
      <c r="AH54" s="447">
        <v>0</v>
      </c>
      <c r="AI54" s="1539"/>
      <c r="AJ54" s="449"/>
      <c r="AK54" s="448">
        <v>3</v>
      </c>
      <c r="AL54" s="1545">
        <v>2</v>
      </c>
      <c r="AM54" s="1539"/>
      <c r="AN54" s="449"/>
      <c r="AO54" s="448"/>
      <c r="AP54" s="1545">
        <v>2</v>
      </c>
      <c r="AQ54" s="1539"/>
      <c r="AR54" s="449"/>
      <c r="AS54" s="448"/>
      <c r="AT54" s="1545"/>
      <c r="AU54" s="1539"/>
      <c r="AV54" s="449"/>
      <c r="AW54" s="448"/>
      <c r="AX54" s="1545"/>
      <c r="AY54" s="1539"/>
      <c r="AZ54" s="449"/>
      <c r="BA54" s="1539"/>
      <c r="BB54" s="449"/>
    </row>
    <row r="55" spans="2:54" ht="18.75" customHeight="1" x14ac:dyDescent="0.25">
      <c r="B55" s="368" t="s">
        <v>1092</v>
      </c>
      <c r="C55" s="1539"/>
      <c r="D55" s="1540"/>
      <c r="E55" s="448"/>
      <c r="F55" s="447"/>
      <c r="G55" s="1539"/>
      <c r="H55" s="1540"/>
      <c r="I55" s="448"/>
      <c r="J55" s="447"/>
      <c r="K55" s="1539"/>
      <c r="L55" s="1540"/>
      <c r="M55" s="448">
        <v>34</v>
      </c>
      <c r="N55" s="447">
        <v>57</v>
      </c>
      <c r="O55" s="1539">
        <v>73</v>
      </c>
      <c r="P55" s="1540">
        <v>90</v>
      </c>
      <c r="Q55" s="448">
        <v>106</v>
      </c>
      <c r="R55" s="447">
        <v>120</v>
      </c>
      <c r="S55" s="1539">
        <v>147</v>
      </c>
      <c r="T55" s="1540">
        <v>133</v>
      </c>
      <c r="U55" s="448">
        <v>119</v>
      </c>
      <c r="V55" s="447">
        <v>104</v>
      </c>
      <c r="W55" s="1539">
        <v>87</v>
      </c>
      <c r="X55" s="1540">
        <v>70</v>
      </c>
      <c r="Y55" s="448">
        <v>41</v>
      </c>
      <c r="Z55" s="447">
        <v>24</v>
      </c>
      <c r="AA55" s="1539">
        <v>3</v>
      </c>
      <c r="AB55" s="1540">
        <v>2</v>
      </c>
      <c r="AC55" s="1541">
        <v>0</v>
      </c>
      <c r="AD55" s="1542">
        <v>0</v>
      </c>
      <c r="AE55" s="1543">
        <v>0</v>
      </c>
      <c r="AF55" s="1544">
        <v>0</v>
      </c>
      <c r="AG55" s="448">
        <v>0</v>
      </c>
      <c r="AH55" s="447">
        <v>0</v>
      </c>
      <c r="AI55" s="1539"/>
      <c r="AJ55" s="449"/>
      <c r="AK55" s="448"/>
      <c r="AL55" s="1545"/>
      <c r="AM55" s="1539"/>
      <c r="AN55" s="449"/>
      <c r="AO55" s="448"/>
      <c r="AP55" s="1545"/>
      <c r="AQ55" s="1539"/>
      <c r="AR55" s="449"/>
      <c r="AS55" s="448"/>
      <c r="AT55" s="1545"/>
      <c r="AU55" s="1539"/>
      <c r="AV55" s="449"/>
      <c r="AW55" s="448"/>
      <c r="AX55" s="1545"/>
      <c r="AY55" s="1539"/>
      <c r="AZ55" s="449"/>
      <c r="BA55" s="1539"/>
      <c r="BB55" s="449"/>
    </row>
    <row r="56" spans="2:54" ht="18.75" customHeight="1" x14ac:dyDescent="0.25">
      <c r="B56" s="368" t="s">
        <v>1093</v>
      </c>
      <c r="C56" s="1539"/>
      <c r="D56" s="1540"/>
      <c r="E56" s="448"/>
      <c r="F56" s="447"/>
      <c r="G56" s="1539"/>
      <c r="H56" s="1540"/>
      <c r="I56" s="448"/>
      <c r="J56" s="447"/>
      <c r="K56" s="1539"/>
      <c r="L56" s="1540"/>
      <c r="M56" s="448">
        <v>70</v>
      </c>
      <c r="N56" s="447">
        <v>105</v>
      </c>
      <c r="O56" s="1539">
        <v>140</v>
      </c>
      <c r="P56" s="1540">
        <v>164</v>
      </c>
      <c r="Q56" s="448">
        <v>171</v>
      </c>
      <c r="R56" s="447">
        <v>163</v>
      </c>
      <c r="S56" s="1539">
        <v>163</v>
      </c>
      <c r="T56" s="1540">
        <v>150</v>
      </c>
      <c r="U56" s="448">
        <v>150</v>
      </c>
      <c r="V56" s="447">
        <v>117</v>
      </c>
      <c r="W56" s="1539">
        <v>82</v>
      </c>
      <c r="X56" s="1540">
        <v>62</v>
      </c>
      <c r="Y56" s="448">
        <v>53</v>
      </c>
      <c r="Z56" s="447">
        <v>7</v>
      </c>
      <c r="AA56" s="1539">
        <v>3</v>
      </c>
      <c r="AB56" s="1540">
        <v>7</v>
      </c>
      <c r="AC56" s="1541">
        <v>1</v>
      </c>
      <c r="AD56" s="1542">
        <v>2</v>
      </c>
      <c r="AE56" s="1543">
        <v>1</v>
      </c>
      <c r="AF56" s="1544">
        <v>1</v>
      </c>
      <c r="AG56" s="448">
        <v>1</v>
      </c>
      <c r="AH56" s="447">
        <v>1</v>
      </c>
      <c r="AI56" s="1539"/>
      <c r="AJ56" s="449"/>
      <c r="AK56" s="448">
        <v>1</v>
      </c>
      <c r="AL56" s="1545">
        <v>1</v>
      </c>
      <c r="AM56" s="1539"/>
      <c r="AN56" s="449"/>
      <c r="AO56" s="448"/>
      <c r="AP56" s="1545"/>
      <c r="AQ56" s="1539">
        <v>1</v>
      </c>
      <c r="AR56" s="449"/>
      <c r="AS56" s="448"/>
      <c r="AT56" s="1545"/>
      <c r="AU56" s="1539"/>
      <c r="AV56" s="449"/>
      <c r="AW56" s="448"/>
      <c r="AX56" s="1545"/>
      <c r="AY56" s="1539"/>
      <c r="AZ56" s="449"/>
      <c r="BA56" s="1539"/>
      <c r="BB56" s="449"/>
    </row>
    <row r="57" spans="2:54" ht="18.75" customHeight="1" x14ac:dyDescent="0.25">
      <c r="B57" s="368" t="s">
        <v>1094</v>
      </c>
      <c r="C57" s="1539">
        <v>14</v>
      </c>
      <c r="D57" s="1540">
        <v>12</v>
      </c>
      <c r="E57" s="448">
        <v>24</v>
      </c>
      <c r="F57" s="447">
        <v>21</v>
      </c>
      <c r="G57" s="1539">
        <v>20</v>
      </c>
      <c r="H57" s="1540">
        <v>18</v>
      </c>
      <c r="I57" s="448">
        <v>17</v>
      </c>
      <c r="J57" s="447">
        <v>25</v>
      </c>
      <c r="K57" s="1539">
        <v>43</v>
      </c>
      <c r="L57" s="1540">
        <v>24</v>
      </c>
      <c r="M57" s="448">
        <v>26</v>
      </c>
      <c r="N57" s="447">
        <v>13</v>
      </c>
      <c r="O57" s="1539">
        <v>36</v>
      </c>
      <c r="P57" s="1540">
        <v>28</v>
      </c>
      <c r="Q57" s="448">
        <v>45</v>
      </c>
      <c r="R57" s="447">
        <v>30</v>
      </c>
      <c r="S57" s="1539">
        <v>55</v>
      </c>
      <c r="T57" s="1540">
        <v>44</v>
      </c>
      <c r="U57" s="448">
        <v>42</v>
      </c>
      <c r="V57" s="447">
        <v>39</v>
      </c>
      <c r="W57" s="1539">
        <v>31</v>
      </c>
      <c r="X57" s="1540">
        <v>31</v>
      </c>
      <c r="Y57" s="448">
        <v>22</v>
      </c>
      <c r="Z57" s="447">
        <v>20</v>
      </c>
      <c r="AA57" s="1539">
        <v>3</v>
      </c>
      <c r="AB57" s="1540">
        <v>2</v>
      </c>
      <c r="AC57" s="1541"/>
      <c r="AD57" s="1542"/>
      <c r="AE57" s="1543"/>
      <c r="AF57" s="1544">
        <v>0</v>
      </c>
      <c r="AG57" s="448"/>
      <c r="AH57" s="447"/>
      <c r="AI57" s="1539"/>
      <c r="AJ57" s="449"/>
      <c r="AK57" s="448"/>
      <c r="AL57" s="1545"/>
      <c r="AM57" s="1539"/>
      <c r="AN57" s="449"/>
      <c r="AO57" s="448"/>
      <c r="AP57" s="1545"/>
      <c r="AQ57" s="1539"/>
      <c r="AR57" s="449"/>
      <c r="AS57" s="448"/>
      <c r="AT57" s="1545"/>
      <c r="AU57" s="1539"/>
      <c r="AV57" s="449"/>
      <c r="AW57" s="448"/>
      <c r="AX57" s="1545"/>
      <c r="AY57" s="1539"/>
      <c r="AZ57" s="449"/>
      <c r="BA57" s="1539"/>
      <c r="BB57" s="449"/>
    </row>
    <row r="58" spans="2:54" ht="18.75" customHeight="1" x14ac:dyDescent="0.25">
      <c r="B58" s="368" t="s">
        <v>540</v>
      </c>
      <c r="C58" s="1539">
        <v>44</v>
      </c>
      <c r="D58" s="1540">
        <v>39</v>
      </c>
      <c r="E58" s="448">
        <v>41</v>
      </c>
      <c r="F58" s="447">
        <v>40</v>
      </c>
      <c r="G58" s="1539">
        <v>27</v>
      </c>
      <c r="H58" s="1540">
        <v>24</v>
      </c>
      <c r="I58" s="448">
        <v>24</v>
      </c>
      <c r="J58" s="447">
        <v>57</v>
      </c>
      <c r="K58" s="1539">
        <v>51</v>
      </c>
      <c r="L58" s="1540">
        <v>45</v>
      </c>
      <c r="M58" s="448">
        <v>61</v>
      </c>
      <c r="N58" s="447">
        <v>44</v>
      </c>
      <c r="O58" s="1539">
        <v>61</v>
      </c>
      <c r="P58" s="1540">
        <v>58</v>
      </c>
      <c r="Q58" s="448">
        <v>88</v>
      </c>
      <c r="R58" s="447">
        <v>85</v>
      </c>
      <c r="S58" s="1539">
        <v>96</v>
      </c>
      <c r="T58" s="1540">
        <v>84</v>
      </c>
      <c r="U58" s="448">
        <v>63</v>
      </c>
      <c r="V58" s="447">
        <v>61</v>
      </c>
      <c r="W58" s="1539">
        <v>40</v>
      </c>
      <c r="X58" s="1540">
        <v>37</v>
      </c>
      <c r="Y58" s="448">
        <v>21</v>
      </c>
      <c r="Z58" s="447">
        <v>21</v>
      </c>
      <c r="AA58" s="1539">
        <v>11</v>
      </c>
      <c r="AB58" s="1540">
        <v>10</v>
      </c>
      <c r="AC58" s="1541">
        <v>3</v>
      </c>
      <c r="AD58" s="1542">
        <v>0</v>
      </c>
      <c r="AE58" s="1543">
        <v>4</v>
      </c>
      <c r="AF58" s="1544">
        <v>4</v>
      </c>
      <c r="AG58" s="448"/>
      <c r="AH58" s="447">
        <v>2</v>
      </c>
      <c r="AI58" s="1539">
        <v>2</v>
      </c>
      <c r="AJ58" s="449">
        <v>2</v>
      </c>
      <c r="AK58" s="448">
        <v>1</v>
      </c>
      <c r="AL58" s="1545">
        <v>3</v>
      </c>
      <c r="AM58" s="1539"/>
      <c r="AN58" s="449">
        <v>2</v>
      </c>
      <c r="AO58" s="448">
        <v>1</v>
      </c>
      <c r="AP58" s="1545"/>
      <c r="AQ58" s="1539"/>
      <c r="AR58" s="449">
        <v>1</v>
      </c>
      <c r="AS58" s="448"/>
      <c r="AT58" s="1545"/>
      <c r="AU58" s="1539"/>
      <c r="AV58" s="449"/>
      <c r="AW58" s="448"/>
      <c r="AX58" s="1545"/>
      <c r="AY58" s="1539"/>
      <c r="AZ58" s="449"/>
      <c r="BA58" s="1539"/>
      <c r="BB58" s="449"/>
    </row>
    <row r="59" spans="2:54" ht="18.75" customHeight="1" x14ac:dyDescent="0.25">
      <c r="B59" s="368" t="s">
        <v>1095</v>
      </c>
      <c r="C59" s="1539">
        <v>27</v>
      </c>
      <c r="D59" s="1540">
        <v>17</v>
      </c>
      <c r="E59" s="448">
        <v>15</v>
      </c>
      <c r="F59" s="447">
        <v>13</v>
      </c>
      <c r="G59" s="1539">
        <v>12</v>
      </c>
      <c r="H59" s="1540">
        <v>6</v>
      </c>
      <c r="I59" s="448">
        <v>4</v>
      </c>
      <c r="J59" s="447">
        <v>25</v>
      </c>
      <c r="K59" s="1539">
        <v>44</v>
      </c>
      <c r="L59" s="1540">
        <v>29</v>
      </c>
      <c r="M59" s="448">
        <v>55</v>
      </c>
      <c r="N59" s="447">
        <v>44</v>
      </c>
      <c r="O59" s="1539">
        <v>70</v>
      </c>
      <c r="P59" s="1540">
        <v>65</v>
      </c>
      <c r="Q59" s="448">
        <v>83</v>
      </c>
      <c r="R59" s="447">
        <v>73</v>
      </c>
      <c r="S59" s="1539">
        <v>88</v>
      </c>
      <c r="T59" s="1540">
        <v>75</v>
      </c>
      <c r="U59" s="448">
        <v>59</v>
      </c>
      <c r="V59" s="447">
        <v>61</v>
      </c>
      <c r="W59" s="1539">
        <v>45</v>
      </c>
      <c r="X59" s="1540">
        <v>38</v>
      </c>
      <c r="Y59" s="448">
        <v>22</v>
      </c>
      <c r="Z59" s="447">
        <v>22</v>
      </c>
      <c r="AA59" s="1539">
        <v>4</v>
      </c>
      <c r="AB59" s="1540">
        <v>4</v>
      </c>
      <c r="AC59" s="1541">
        <v>4</v>
      </c>
      <c r="AD59" s="1542">
        <v>1</v>
      </c>
      <c r="AE59" s="1543">
        <v>3</v>
      </c>
      <c r="AF59" s="1544">
        <v>2</v>
      </c>
      <c r="AG59" s="448">
        <v>1</v>
      </c>
      <c r="AH59" s="447">
        <v>2</v>
      </c>
      <c r="AI59" s="1539"/>
      <c r="AJ59" s="449">
        <v>1</v>
      </c>
      <c r="AK59" s="448"/>
      <c r="AL59" s="1545">
        <v>2</v>
      </c>
      <c r="AM59" s="1539">
        <v>1</v>
      </c>
      <c r="AN59" s="449">
        <v>1</v>
      </c>
      <c r="AO59" s="448"/>
      <c r="AP59" s="1545"/>
      <c r="AQ59" s="1539"/>
      <c r="AR59" s="449"/>
      <c r="AS59" s="448"/>
      <c r="AT59" s="1545"/>
      <c r="AU59" s="1539"/>
      <c r="AV59" s="449"/>
      <c r="AW59" s="448"/>
      <c r="AX59" s="1545"/>
      <c r="AY59" s="1539"/>
      <c r="AZ59" s="449"/>
      <c r="BA59" s="1539"/>
      <c r="BB59" s="449"/>
    </row>
    <row r="60" spans="2:54" ht="18.75" customHeight="1" x14ac:dyDescent="0.25">
      <c r="B60" s="368" t="s">
        <v>1096</v>
      </c>
      <c r="C60" s="1539"/>
      <c r="D60" s="1540"/>
      <c r="E60" s="448"/>
      <c r="F60" s="447"/>
      <c r="G60" s="1539"/>
      <c r="H60" s="1540"/>
      <c r="I60" s="448"/>
      <c r="J60" s="447"/>
      <c r="K60" s="1539">
        <v>31</v>
      </c>
      <c r="L60" s="1540">
        <v>28</v>
      </c>
      <c r="M60" s="448">
        <v>61</v>
      </c>
      <c r="N60" s="447">
        <v>56</v>
      </c>
      <c r="O60" s="1539">
        <v>93</v>
      </c>
      <c r="P60" s="1540">
        <v>88</v>
      </c>
      <c r="Q60" s="448">
        <v>125</v>
      </c>
      <c r="R60" s="447">
        <v>118</v>
      </c>
      <c r="S60" s="1539">
        <v>134</v>
      </c>
      <c r="T60" s="1540">
        <v>126</v>
      </c>
      <c r="U60" s="448">
        <v>99</v>
      </c>
      <c r="V60" s="447">
        <v>99</v>
      </c>
      <c r="W60" s="1539">
        <v>77</v>
      </c>
      <c r="X60" s="1540">
        <v>77</v>
      </c>
      <c r="Y60" s="448">
        <v>41</v>
      </c>
      <c r="Z60" s="447">
        <v>41</v>
      </c>
      <c r="AA60" s="1539">
        <v>0</v>
      </c>
      <c r="AB60" s="1540">
        <v>1</v>
      </c>
      <c r="AC60" s="1541">
        <v>1</v>
      </c>
      <c r="AD60" s="1542"/>
      <c r="AE60" s="1543"/>
      <c r="AF60" s="1544">
        <v>0</v>
      </c>
      <c r="AG60" s="448"/>
      <c r="AH60" s="447"/>
      <c r="AI60" s="1539"/>
      <c r="AJ60" s="449"/>
      <c r="AK60" s="448"/>
      <c r="AL60" s="1545">
        <v>1</v>
      </c>
      <c r="AM60" s="1539">
        <v>1</v>
      </c>
      <c r="AN60" s="449">
        <v>1</v>
      </c>
      <c r="AO60" s="448"/>
      <c r="AP60" s="1545"/>
      <c r="AQ60" s="1539"/>
      <c r="AR60" s="449"/>
      <c r="AS60" s="448"/>
      <c r="AT60" s="1545"/>
      <c r="AU60" s="1539"/>
      <c r="AV60" s="449"/>
      <c r="AW60" s="448"/>
      <c r="AX60" s="1545"/>
      <c r="AY60" s="1539"/>
      <c r="AZ60" s="449"/>
      <c r="BA60" s="1539"/>
      <c r="BB60" s="449"/>
    </row>
    <row r="61" spans="2:54" ht="18.75" customHeight="1" x14ac:dyDescent="0.25">
      <c r="B61" s="368" t="s">
        <v>1097</v>
      </c>
      <c r="C61" s="1569">
        <v>68</v>
      </c>
      <c r="D61" s="1570">
        <v>106</v>
      </c>
      <c r="E61" s="1571">
        <v>122</v>
      </c>
      <c r="F61" s="1572">
        <v>117</v>
      </c>
      <c r="G61" s="1569">
        <v>97</v>
      </c>
      <c r="H61" s="1570">
        <v>87</v>
      </c>
      <c r="I61" s="1571">
        <v>96</v>
      </c>
      <c r="J61" s="1572">
        <v>139</v>
      </c>
      <c r="K61" s="1569">
        <v>104</v>
      </c>
      <c r="L61" s="1570">
        <v>78</v>
      </c>
      <c r="M61" s="1571">
        <v>62</v>
      </c>
      <c r="N61" s="1572">
        <v>24</v>
      </c>
      <c r="O61" s="1569">
        <v>16</v>
      </c>
      <c r="P61" s="1570">
        <v>14</v>
      </c>
      <c r="Q61" s="1571">
        <v>3</v>
      </c>
      <c r="R61" s="1572">
        <v>3</v>
      </c>
      <c r="S61" s="1569"/>
      <c r="T61" s="1570"/>
      <c r="U61" s="448"/>
      <c r="V61" s="447"/>
      <c r="W61" s="1569"/>
      <c r="X61" s="1540"/>
      <c r="Y61" s="448"/>
      <c r="Z61" s="447"/>
      <c r="AA61" s="1539"/>
      <c r="AB61" s="1540"/>
      <c r="AC61" s="1541"/>
      <c r="AD61" s="1542"/>
      <c r="AE61" s="1543"/>
      <c r="AF61" s="1544"/>
      <c r="AG61" s="448"/>
      <c r="AH61" s="447"/>
      <c r="AI61" s="1539"/>
      <c r="AJ61" s="1540"/>
      <c r="AK61" s="448"/>
      <c r="AL61" s="447"/>
      <c r="AM61" s="1539"/>
      <c r="AN61" s="1540"/>
      <c r="AO61" s="448"/>
      <c r="AP61" s="447"/>
      <c r="AQ61" s="1539"/>
      <c r="AR61" s="1540"/>
      <c r="AS61" s="448"/>
      <c r="AT61" s="447"/>
      <c r="AU61" s="1539"/>
      <c r="AV61" s="1540"/>
      <c r="AW61" s="448"/>
      <c r="AX61" s="447"/>
      <c r="AY61" s="1539"/>
      <c r="AZ61" s="1540"/>
      <c r="BA61" s="1539"/>
      <c r="BB61" s="1540"/>
    </row>
    <row r="62" spans="2:54" ht="18.75" customHeight="1" thickBot="1" x14ac:dyDescent="0.3">
      <c r="B62" s="407" t="s">
        <v>1098</v>
      </c>
      <c r="C62" s="1573">
        <v>141</v>
      </c>
      <c r="D62" s="1574">
        <v>113</v>
      </c>
      <c r="E62" s="1575">
        <v>143</v>
      </c>
      <c r="F62" s="1576">
        <v>112</v>
      </c>
      <c r="G62" s="1573">
        <v>108</v>
      </c>
      <c r="H62" s="1574">
        <v>90</v>
      </c>
      <c r="I62" s="1575">
        <v>74</v>
      </c>
      <c r="J62" s="1576">
        <v>84</v>
      </c>
      <c r="K62" s="1573">
        <v>72</v>
      </c>
      <c r="L62" s="1574">
        <v>46</v>
      </c>
      <c r="M62" s="1575">
        <v>48</v>
      </c>
      <c r="N62" s="1576">
        <v>32</v>
      </c>
      <c r="O62" s="1573">
        <v>28</v>
      </c>
      <c r="P62" s="1574">
        <v>10</v>
      </c>
      <c r="Q62" s="1575">
        <v>8</v>
      </c>
      <c r="R62" s="1576">
        <v>4</v>
      </c>
      <c r="S62" s="1573"/>
      <c r="T62" s="1574"/>
      <c r="U62" s="455"/>
      <c r="V62" s="453"/>
      <c r="W62" s="1573"/>
      <c r="X62" s="1549"/>
      <c r="Y62" s="455"/>
      <c r="Z62" s="453"/>
      <c r="AA62" s="1548"/>
      <c r="AB62" s="1549"/>
      <c r="AC62" s="1550"/>
      <c r="AD62" s="1551"/>
      <c r="AE62" s="1552"/>
      <c r="AF62" s="1553"/>
      <c r="AG62" s="455"/>
      <c r="AH62" s="453"/>
      <c r="AI62" s="1548"/>
      <c r="AJ62" s="1549"/>
      <c r="AK62" s="455"/>
      <c r="AL62" s="453"/>
      <c r="AM62" s="1548"/>
      <c r="AN62" s="1549">
        <v>1</v>
      </c>
      <c r="AO62" s="455"/>
      <c r="AP62" s="453"/>
      <c r="AQ62" s="1548">
        <v>1</v>
      </c>
      <c r="AR62" s="1549"/>
      <c r="AS62" s="455"/>
      <c r="AT62" s="453"/>
      <c r="AU62" s="1548"/>
      <c r="AV62" s="1549"/>
      <c r="AW62" s="455"/>
      <c r="AX62" s="453"/>
      <c r="AY62" s="1548"/>
      <c r="AZ62" s="1549"/>
      <c r="BA62" s="1548"/>
      <c r="BB62" s="1549"/>
    </row>
    <row r="63" spans="2:54" s="13" customFormat="1" ht="18.75" customHeight="1" thickBot="1" x14ac:dyDescent="0.3">
      <c r="B63" s="240" t="s">
        <v>1060</v>
      </c>
      <c r="C63" s="241">
        <f>C8+C16+C20+C30+C33+C37+C41</f>
        <v>1884</v>
      </c>
      <c r="D63" s="241">
        <f t="shared" ref="D63:BB63" si="14">D8+D16+D20+D30+D33+D37+D41</f>
        <v>1901</v>
      </c>
      <c r="E63" s="241">
        <f t="shared" si="14"/>
        <v>1987</v>
      </c>
      <c r="F63" s="241">
        <f t="shared" si="14"/>
        <v>1997</v>
      </c>
      <c r="G63" s="241">
        <f t="shared" si="14"/>
        <v>2014</v>
      </c>
      <c r="H63" s="241">
        <f t="shared" si="14"/>
        <v>2058</v>
      </c>
      <c r="I63" s="241">
        <f t="shared" si="14"/>
        <v>2372</v>
      </c>
      <c r="J63" s="241">
        <f t="shared" si="14"/>
        <v>2602</v>
      </c>
      <c r="K63" s="241">
        <f t="shared" si="14"/>
        <v>2800</v>
      </c>
      <c r="L63" s="241">
        <f t="shared" si="14"/>
        <v>2901</v>
      </c>
      <c r="M63" s="241">
        <f t="shared" si="14"/>
        <v>3456</v>
      </c>
      <c r="N63" s="241">
        <f t="shared" si="14"/>
        <v>3366</v>
      </c>
      <c r="O63" s="241">
        <f t="shared" si="14"/>
        <v>3852</v>
      </c>
      <c r="P63" s="241">
        <f t="shared" si="14"/>
        <v>3734</v>
      </c>
      <c r="Q63" s="241">
        <f t="shared" si="14"/>
        <v>3923</v>
      </c>
      <c r="R63" s="241">
        <f t="shared" si="14"/>
        <v>3949</v>
      </c>
      <c r="S63" s="241">
        <f t="shared" si="14"/>
        <v>4372</v>
      </c>
      <c r="T63" s="241">
        <f t="shared" si="14"/>
        <v>3944</v>
      </c>
      <c r="U63" s="241">
        <f t="shared" si="14"/>
        <v>4339</v>
      </c>
      <c r="V63" s="241">
        <f t="shared" si="14"/>
        <v>4143</v>
      </c>
      <c r="W63" s="241">
        <f t="shared" si="14"/>
        <v>4701</v>
      </c>
      <c r="X63" s="241">
        <f t="shared" si="14"/>
        <v>4637</v>
      </c>
      <c r="Y63" s="241">
        <f t="shared" si="14"/>
        <v>4867</v>
      </c>
      <c r="Z63" s="241">
        <f t="shared" si="14"/>
        <v>4892</v>
      </c>
      <c r="AA63" s="241">
        <f t="shared" si="14"/>
        <v>5239</v>
      </c>
      <c r="AB63" s="241">
        <f t="shared" si="14"/>
        <v>5414</v>
      </c>
      <c r="AC63" s="241">
        <f t="shared" si="14"/>
        <v>5757</v>
      </c>
      <c r="AD63" s="241">
        <f t="shared" si="14"/>
        <v>6025</v>
      </c>
      <c r="AE63" s="241">
        <f t="shared" si="14"/>
        <v>6380</v>
      </c>
      <c r="AF63" s="241">
        <f t="shared" si="14"/>
        <v>6614</v>
      </c>
      <c r="AG63" s="241">
        <f t="shared" si="14"/>
        <v>6871</v>
      </c>
      <c r="AH63" s="241">
        <f t="shared" si="14"/>
        <v>6868</v>
      </c>
      <c r="AI63" s="241">
        <f t="shared" si="14"/>
        <v>7126</v>
      </c>
      <c r="AJ63" s="241">
        <f t="shared" si="14"/>
        <v>7237</v>
      </c>
      <c r="AK63" s="241">
        <f t="shared" si="14"/>
        <v>7418</v>
      </c>
      <c r="AL63" s="241">
        <f t="shared" si="14"/>
        <v>7402</v>
      </c>
      <c r="AM63" s="241">
        <f t="shared" si="14"/>
        <v>7504</v>
      </c>
      <c r="AN63" s="241">
        <f t="shared" si="14"/>
        <v>7607</v>
      </c>
      <c r="AO63" s="241">
        <f t="shared" si="14"/>
        <v>7850</v>
      </c>
      <c r="AP63" s="241">
        <f t="shared" si="14"/>
        <v>7909</v>
      </c>
      <c r="AQ63" s="241">
        <f t="shared" si="14"/>
        <v>8118</v>
      </c>
      <c r="AR63" s="241">
        <f t="shared" si="14"/>
        <v>8254</v>
      </c>
      <c r="AS63" s="241">
        <f t="shared" si="14"/>
        <v>8385</v>
      </c>
      <c r="AT63" s="241">
        <f t="shared" si="14"/>
        <v>8256</v>
      </c>
      <c r="AU63" s="241">
        <f t="shared" si="14"/>
        <v>8289</v>
      </c>
      <c r="AV63" s="241">
        <f t="shared" si="14"/>
        <v>8448</v>
      </c>
      <c r="AW63" s="241">
        <f t="shared" si="14"/>
        <v>8804</v>
      </c>
      <c r="AX63" s="241">
        <f t="shared" si="14"/>
        <v>9163</v>
      </c>
      <c r="AY63" s="241">
        <f t="shared" ref="AY63:AZ63" si="15">AY8+AY16+AY20+AY30+AY33+AY37+AY41</f>
        <v>9244</v>
      </c>
      <c r="AZ63" s="241">
        <f t="shared" si="15"/>
        <v>9185</v>
      </c>
      <c r="BA63" s="241">
        <f t="shared" si="14"/>
        <v>9264</v>
      </c>
      <c r="BB63" s="241">
        <f t="shared" si="14"/>
        <v>9216</v>
      </c>
    </row>
    <row r="64" spans="2:54" s="13" customFormat="1" ht="18.75" customHeight="1" x14ac:dyDescent="0.25">
      <c r="B64" s="17"/>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row>
    <row r="65" spans="2:54" s="13" customFormat="1" ht="18.75" customHeight="1" x14ac:dyDescent="0.25">
      <c r="B65" s="437" t="s">
        <v>1060</v>
      </c>
      <c r="C65" s="336">
        <f>C63</f>
        <v>1884</v>
      </c>
      <c r="D65" s="336">
        <f t="shared" ref="D65:BB65" si="16">D63</f>
        <v>1901</v>
      </c>
      <c r="E65" s="336">
        <f t="shared" si="16"/>
        <v>1987</v>
      </c>
      <c r="F65" s="336">
        <f t="shared" si="16"/>
        <v>1997</v>
      </c>
      <c r="G65" s="336">
        <f t="shared" si="16"/>
        <v>2014</v>
      </c>
      <c r="H65" s="336">
        <f t="shared" si="16"/>
        <v>2058</v>
      </c>
      <c r="I65" s="336">
        <f t="shared" si="16"/>
        <v>2372</v>
      </c>
      <c r="J65" s="336">
        <f t="shared" si="16"/>
        <v>2602</v>
      </c>
      <c r="K65" s="336">
        <f t="shared" si="16"/>
        <v>2800</v>
      </c>
      <c r="L65" s="336">
        <f t="shared" si="16"/>
        <v>2901</v>
      </c>
      <c r="M65" s="336">
        <f t="shared" si="16"/>
        <v>3456</v>
      </c>
      <c r="N65" s="336">
        <f t="shared" si="16"/>
        <v>3366</v>
      </c>
      <c r="O65" s="336">
        <f t="shared" si="16"/>
        <v>3852</v>
      </c>
      <c r="P65" s="336">
        <f t="shared" si="16"/>
        <v>3734</v>
      </c>
      <c r="Q65" s="336">
        <f t="shared" si="16"/>
        <v>3923</v>
      </c>
      <c r="R65" s="336">
        <f t="shared" si="16"/>
        <v>3949</v>
      </c>
      <c r="S65" s="336">
        <f t="shared" si="16"/>
        <v>4372</v>
      </c>
      <c r="T65" s="336">
        <f t="shared" si="16"/>
        <v>3944</v>
      </c>
      <c r="U65" s="336">
        <f t="shared" si="16"/>
        <v>4339</v>
      </c>
      <c r="V65" s="336">
        <f t="shared" si="16"/>
        <v>4143</v>
      </c>
      <c r="W65" s="336">
        <f t="shared" si="16"/>
        <v>4701</v>
      </c>
      <c r="X65" s="336">
        <f t="shared" si="16"/>
        <v>4637</v>
      </c>
      <c r="Y65" s="336">
        <f t="shared" si="16"/>
        <v>4867</v>
      </c>
      <c r="Z65" s="336">
        <f t="shared" si="16"/>
        <v>4892</v>
      </c>
      <c r="AA65" s="336">
        <f t="shared" si="16"/>
        <v>5239</v>
      </c>
      <c r="AB65" s="336">
        <f t="shared" si="16"/>
        <v>5414</v>
      </c>
      <c r="AC65" s="336">
        <f t="shared" si="16"/>
        <v>5757</v>
      </c>
      <c r="AD65" s="336">
        <f t="shared" si="16"/>
        <v>6025</v>
      </c>
      <c r="AE65" s="336">
        <f t="shared" si="16"/>
        <v>6380</v>
      </c>
      <c r="AF65" s="336">
        <f t="shared" si="16"/>
        <v>6614</v>
      </c>
      <c r="AG65" s="336">
        <f t="shared" si="16"/>
        <v>6871</v>
      </c>
      <c r="AH65" s="336">
        <f t="shared" si="16"/>
        <v>6868</v>
      </c>
      <c r="AI65" s="336">
        <f t="shared" si="16"/>
        <v>7126</v>
      </c>
      <c r="AJ65" s="336">
        <f t="shared" si="16"/>
        <v>7237</v>
      </c>
      <c r="AK65" s="336">
        <f t="shared" si="16"/>
        <v>7418</v>
      </c>
      <c r="AL65" s="336">
        <f t="shared" si="16"/>
        <v>7402</v>
      </c>
      <c r="AM65" s="336">
        <f t="shared" si="16"/>
        <v>7504</v>
      </c>
      <c r="AN65" s="336">
        <f t="shared" si="16"/>
        <v>7607</v>
      </c>
      <c r="AO65" s="336">
        <f t="shared" si="16"/>
        <v>7850</v>
      </c>
      <c r="AP65" s="336">
        <f t="shared" si="16"/>
        <v>7909</v>
      </c>
      <c r="AQ65" s="336">
        <f t="shared" si="16"/>
        <v>8118</v>
      </c>
      <c r="AR65" s="336">
        <f t="shared" si="16"/>
        <v>8254</v>
      </c>
      <c r="AS65" s="336">
        <f t="shared" si="16"/>
        <v>8385</v>
      </c>
      <c r="AT65" s="336">
        <f t="shared" si="16"/>
        <v>8256</v>
      </c>
      <c r="AU65" s="336">
        <f t="shared" si="16"/>
        <v>8289</v>
      </c>
      <c r="AV65" s="336">
        <f t="shared" si="16"/>
        <v>8448</v>
      </c>
      <c r="AW65" s="336">
        <f t="shared" si="16"/>
        <v>8804</v>
      </c>
      <c r="AX65" s="336">
        <f t="shared" si="16"/>
        <v>9163</v>
      </c>
      <c r="AY65" s="336">
        <f t="shared" ref="AY65:AZ65" si="17">AY63</f>
        <v>9244</v>
      </c>
      <c r="AZ65" s="336">
        <f t="shared" si="17"/>
        <v>9185</v>
      </c>
      <c r="BA65" s="336">
        <f t="shared" si="16"/>
        <v>9264</v>
      </c>
      <c r="BB65" s="336">
        <f t="shared" si="16"/>
        <v>9216</v>
      </c>
    </row>
    <row r="66" spans="2:54" s="13" customFormat="1" ht="18.75" customHeight="1" x14ac:dyDescent="0.25">
      <c r="B66" s="437" t="s">
        <v>1100</v>
      </c>
      <c r="C66" s="336">
        <f>'Historico MatriculaT PregSede'!C57</f>
        <v>0</v>
      </c>
      <c r="D66" s="336">
        <f>'Historico MatriculaT PregSede'!D57</f>
        <v>0</v>
      </c>
      <c r="E66" s="336">
        <f>'Historico MatriculaT PregSede'!E57</f>
        <v>169</v>
      </c>
      <c r="F66" s="336">
        <f>'Historico MatriculaT PregSede'!F57</f>
        <v>167</v>
      </c>
      <c r="G66" s="336">
        <f>'Historico MatriculaT PregSede'!G57</f>
        <v>248</v>
      </c>
      <c r="H66" s="336">
        <f>'Historico MatriculaT PregSede'!H57</f>
        <v>565</v>
      </c>
      <c r="I66" s="336">
        <f>'Historico MatriculaT PregSede'!I57</f>
        <v>371</v>
      </c>
      <c r="J66" s="336">
        <f>'Historico MatriculaT PregSede'!J57</f>
        <v>0</v>
      </c>
      <c r="K66" s="336">
        <f>'Historico MatriculaT PregSede'!K57</f>
        <v>851</v>
      </c>
      <c r="L66" s="336">
        <f>'Historico MatriculaT PregSede'!L57</f>
        <v>933</v>
      </c>
      <c r="M66" s="336">
        <f>'Historico MatriculaT PregSede'!M57</f>
        <v>949</v>
      </c>
      <c r="N66" s="336">
        <f>'Historico MatriculaT PregSede'!N57</f>
        <v>846</v>
      </c>
      <c r="O66" s="336">
        <f>'Historico MatriculaT PregSede'!O57</f>
        <v>1021</v>
      </c>
      <c r="P66" s="336">
        <f>'Historico MatriculaT PregSede'!P57</f>
        <v>948</v>
      </c>
      <c r="Q66" s="336">
        <f>'Historico MatriculaT PregSede'!Q57</f>
        <v>880</v>
      </c>
      <c r="R66" s="336">
        <f>'Historico MatriculaT PregSede'!R57</f>
        <v>889</v>
      </c>
      <c r="S66" s="336">
        <f>'Historico MatriculaT PregSede'!S57</f>
        <v>661</v>
      </c>
      <c r="T66" s="336">
        <f>'Historico MatriculaT PregSede'!T57</f>
        <v>482</v>
      </c>
      <c r="U66" s="336">
        <f>'Historico MatriculaT PregSede'!U57</f>
        <v>482</v>
      </c>
      <c r="V66" s="336">
        <f>'Historico MatriculaT PregSede'!V57</f>
        <v>387</v>
      </c>
      <c r="W66" s="336">
        <f>'Historico MatriculaT PregSede'!W57</f>
        <v>338</v>
      </c>
      <c r="X66" s="336">
        <f>'Historico MatriculaT PregSede'!X57</f>
        <v>287</v>
      </c>
      <c r="Y66" s="336">
        <f>'Historico MatriculaT PregSede'!Y57</f>
        <v>277</v>
      </c>
      <c r="Z66" s="336">
        <f>'Historico MatriculaT PregSede'!Z57</f>
        <v>246</v>
      </c>
      <c r="AA66" s="336">
        <f>'Historico MatriculaT PregSede'!AA57</f>
        <v>163</v>
      </c>
      <c r="AB66" s="336">
        <f>'Historico MatriculaT PregSede'!AB57</f>
        <v>154</v>
      </c>
      <c r="AC66" s="336">
        <f>'Historico MatriculaT PregSede'!AC57</f>
        <v>108</v>
      </c>
      <c r="AD66" s="336">
        <f>'Historico MatriculaT PregSede'!AD57</f>
        <v>153</v>
      </c>
      <c r="AE66" s="336">
        <f>'Historico MatriculaT PregSede'!AE57</f>
        <v>219</v>
      </c>
      <c r="AF66" s="336">
        <f>'Historico MatriculaT PregSede'!AF57</f>
        <v>215</v>
      </c>
      <c r="AG66" s="336">
        <f>'Historico MatriculaT PregSede'!AG57</f>
        <v>278</v>
      </c>
      <c r="AH66" s="336">
        <f>'Historico MatriculaT PregSede'!AH57</f>
        <v>237</v>
      </c>
      <c r="AI66" s="336">
        <f>'Historico MatriculaT PregSede'!AI57</f>
        <v>211</v>
      </c>
      <c r="AJ66" s="336">
        <f>'Historico MatriculaT PregSede'!AJ57</f>
        <v>515</v>
      </c>
      <c r="AK66" s="336">
        <f>'Historico MatriculaT PregSede'!AK57</f>
        <v>806</v>
      </c>
      <c r="AL66" s="336">
        <f>'Historico MatriculaT PregSede'!AL57</f>
        <v>859</v>
      </c>
      <c r="AM66" s="336">
        <f>'Historico MatriculaT PregSede'!AM57</f>
        <v>1025</v>
      </c>
      <c r="AN66" s="336">
        <f>'Historico MatriculaT PregSede'!AN57</f>
        <v>1019</v>
      </c>
      <c r="AO66" s="336">
        <f>'Historico MatriculaT PregSede'!AO57</f>
        <v>1249</v>
      </c>
      <c r="AP66" s="336">
        <f>'Historico MatriculaT PregSede'!AP57</f>
        <v>1304</v>
      </c>
      <c r="AQ66" s="336">
        <f>'Historico MatriculaT PregSede'!AQ57</f>
        <v>1422</v>
      </c>
      <c r="AR66" s="336">
        <f>'Historico MatriculaT PregSede'!AR57</f>
        <v>1522</v>
      </c>
      <c r="AS66" s="336">
        <f>'Historico MatriculaT PregSede'!AS57</f>
        <v>1473</v>
      </c>
      <c r="AT66" s="336">
        <f>'Historico MatriculaT PregSede'!AT57</f>
        <v>1479</v>
      </c>
      <c r="AU66" s="336">
        <f>'Historico MatriculaT PregSede'!AU57</f>
        <v>1541</v>
      </c>
      <c r="AV66" s="336">
        <f>'Historico MatriculaT PregSede'!AV57</f>
        <v>1514</v>
      </c>
      <c r="AW66" s="336">
        <f>'Historico MatriculaT PregSede'!AW57</f>
        <v>1811</v>
      </c>
      <c r="AX66" s="336">
        <f>'Historico MatriculaT PregSede'!AX57</f>
        <v>1902</v>
      </c>
      <c r="AY66" s="336">
        <f>'Historico MatriculaT PregSede'!AY57</f>
        <v>2106</v>
      </c>
      <c r="AZ66" s="336">
        <f>'Historico MatriculaT PregSede'!AZ57</f>
        <v>2099</v>
      </c>
      <c r="BA66" s="336">
        <f>'Historico MatriculaT PregSede'!BA57</f>
        <v>2353</v>
      </c>
      <c r="BB66" s="336">
        <f>'Historico MatriculaT PregSede'!BB57</f>
        <v>2321</v>
      </c>
    </row>
    <row r="67" spans="2:54" s="13" customFormat="1" ht="18.75" customHeight="1" x14ac:dyDescent="0.25">
      <c r="B67" s="437" t="s">
        <v>1334</v>
      </c>
      <c r="C67" s="336">
        <f>'Historico MatriculaT PregConv'!C50</f>
        <v>1187</v>
      </c>
      <c r="D67" s="336">
        <f>'Historico MatriculaT PregConv'!D50</f>
        <v>1142</v>
      </c>
      <c r="E67" s="336">
        <f>'Historico MatriculaT PregConv'!E50</f>
        <v>888</v>
      </c>
      <c r="F67" s="336">
        <f>'Historico MatriculaT PregConv'!F50</f>
        <v>860</v>
      </c>
      <c r="G67" s="336">
        <f>'Historico MatriculaT PregConv'!G50</f>
        <v>567</v>
      </c>
      <c r="H67" s="336">
        <f>'Historico MatriculaT PregConv'!H50</f>
        <v>525</v>
      </c>
      <c r="I67" s="336">
        <f>'Historico MatriculaT PregConv'!I50</f>
        <v>552</v>
      </c>
      <c r="J67" s="336">
        <f>'Historico MatriculaT PregConv'!J50</f>
        <v>541</v>
      </c>
      <c r="K67" s="336">
        <f>'Historico MatriculaT PregConv'!K50</f>
        <v>304</v>
      </c>
      <c r="L67" s="336">
        <f>'Historico MatriculaT PregConv'!L50</f>
        <v>347</v>
      </c>
      <c r="M67" s="336">
        <f>'Historico MatriculaT PregConv'!M50</f>
        <v>455</v>
      </c>
      <c r="N67" s="336">
        <f>'Historico MatriculaT PregConv'!N50</f>
        <v>400</v>
      </c>
      <c r="O67" s="336">
        <f>'Historico MatriculaT PregConv'!O50</f>
        <v>278</v>
      </c>
      <c r="P67" s="336">
        <f>'Historico MatriculaT PregConv'!P50</f>
        <v>279</v>
      </c>
      <c r="Q67" s="336">
        <f>'Historico MatriculaT PregConv'!Q50</f>
        <v>250</v>
      </c>
      <c r="R67" s="336">
        <f>'Historico MatriculaT PregConv'!R50</f>
        <v>227</v>
      </c>
      <c r="S67" s="336">
        <f>'Historico MatriculaT PregConv'!S50</f>
        <v>188</v>
      </c>
      <c r="T67" s="336">
        <f>'Historico MatriculaT PregConv'!T50</f>
        <v>167</v>
      </c>
      <c r="U67" s="336">
        <f>'Historico MatriculaT PregConv'!U50</f>
        <v>94</v>
      </c>
      <c r="V67" s="336">
        <f>'Historico MatriculaT PregConv'!V50</f>
        <v>9</v>
      </c>
      <c r="W67" s="336">
        <f>'Historico MatriculaT PregConv'!W50</f>
        <v>4</v>
      </c>
      <c r="X67" s="336">
        <f>'Historico MatriculaT PregConv'!X50</f>
        <v>0</v>
      </c>
      <c r="Y67" s="336">
        <f>'Historico MatriculaT PregConv'!Y50</f>
        <v>2</v>
      </c>
      <c r="Z67" s="336">
        <f>'Historico MatriculaT PregConv'!Z50</f>
        <v>562</v>
      </c>
      <c r="AA67" s="336">
        <f>'Historico MatriculaT PregConv'!AA50</f>
        <v>633</v>
      </c>
      <c r="AB67" s="336">
        <f>'Historico MatriculaT PregConv'!AB50</f>
        <v>624</v>
      </c>
      <c r="AC67" s="336">
        <f>'Historico MatriculaT PregConv'!AC50</f>
        <v>520</v>
      </c>
      <c r="AD67" s="336">
        <f>'Historico MatriculaT PregConv'!AD50</f>
        <v>523</v>
      </c>
      <c r="AE67" s="336">
        <f>'Historico MatriculaT PregConv'!AE50</f>
        <v>479</v>
      </c>
      <c r="AF67" s="336">
        <f>'Historico MatriculaT PregConv'!AF50</f>
        <v>385</v>
      </c>
      <c r="AG67" s="336">
        <f>'Historico MatriculaT PregConv'!AG50</f>
        <v>275</v>
      </c>
      <c r="AH67" s="336">
        <f>'Historico MatriculaT PregConv'!AH50</f>
        <v>164</v>
      </c>
      <c r="AI67" s="336">
        <f>'Historico MatriculaT PregConv'!AI50</f>
        <v>158</v>
      </c>
      <c r="AJ67" s="336">
        <f>'Historico MatriculaT PregConv'!AJ50</f>
        <v>104</v>
      </c>
      <c r="AK67" s="336">
        <f>'Historico MatriculaT PregConv'!AK50</f>
        <v>11</v>
      </c>
      <c r="AL67" s="336">
        <f>'Historico MatriculaT PregConv'!AL50</f>
        <v>6</v>
      </c>
      <c r="AM67" s="336">
        <f>'Historico MatriculaT PregConv'!AM50</f>
        <v>0</v>
      </c>
      <c r="AN67" s="336">
        <f>'Historico MatriculaT PregConv'!AN50</f>
        <v>0</v>
      </c>
      <c r="AO67" s="336">
        <f>'Historico MatriculaT PregConv'!AO50</f>
        <v>0</v>
      </c>
      <c r="AP67" s="336">
        <f>'Historico MatriculaT PregConv'!AP50</f>
        <v>0</v>
      </c>
      <c r="AQ67" s="336">
        <f>'Historico MatriculaT PregConv'!AQ50</f>
        <v>0</v>
      </c>
      <c r="AR67" s="336">
        <f>'Historico MatriculaT PregConv'!AR50</f>
        <v>0</v>
      </c>
      <c r="AS67" s="336">
        <f>'Historico MatriculaT PregConv'!AS50</f>
        <v>0</v>
      </c>
      <c r="AT67" s="336">
        <f>'Historico MatriculaT PregConv'!AT50</f>
        <v>0</v>
      </c>
      <c r="AU67" s="336">
        <f>'Historico MatriculaT PregConv'!AU50</f>
        <v>0</v>
      </c>
      <c r="AV67" s="336">
        <f>'Historico MatriculaT PregConv'!AV50</f>
        <v>0</v>
      </c>
      <c r="AW67" s="336">
        <f>'Historico MatriculaT PregConv'!AW50</f>
        <v>0</v>
      </c>
      <c r="AX67" s="336">
        <f>'Historico MatriculaT PregConv'!AX50</f>
        <v>0</v>
      </c>
      <c r="AY67" s="336">
        <f>'Historico MatriculaT PregConv'!BA50</f>
        <v>0</v>
      </c>
      <c r="AZ67" s="336">
        <f>'Historico MatriculaT PregConv'!BB50</f>
        <v>0</v>
      </c>
      <c r="BA67" s="336">
        <f>'Historico MatriculaT PregConv'!BC50</f>
        <v>0</v>
      </c>
      <c r="BB67" s="336">
        <f>'Historico MatriculaT PregConv'!BD50</f>
        <v>0</v>
      </c>
    </row>
    <row r="68" spans="2:54" s="13" customFormat="1" ht="18.75" customHeight="1" x14ac:dyDescent="0.25">
      <c r="B68" s="207" t="s">
        <v>1335</v>
      </c>
      <c r="C68" s="694">
        <f t="shared" ref="C68:AH68" si="18">SUM(C65:C67)</f>
        <v>3071</v>
      </c>
      <c r="D68" s="694">
        <f t="shared" si="18"/>
        <v>3043</v>
      </c>
      <c r="E68" s="694">
        <f t="shared" si="18"/>
        <v>3044</v>
      </c>
      <c r="F68" s="694">
        <f t="shared" si="18"/>
        <v>3024</v>
      </c>
      <c r="G68" s="694">
        <f t="shared" si="18"/>
        <v>2829</v>
      </c>
      <c r="H68" s="694">
        <f t="shared" si="18"/>
        <v>3148</v>
      </c>
      <c r="I68" s="694">
        <f t="shared" si="18"/>
        <v>3295</v>
      </c>
      <c r="J68" s="694">
        <f t="shared" si="18"/>
        <v>3143</v>
      </c>
      <c r="K68" s="694">
        <f t="shared" si="18"/>
        <v>3955</v>
      </c>
      <c r="L68" s="694">
        <f t="shared" si="18"/>
        <v>4181</v>
      </c>
      <c r="M68" s="694">
        <f t="shared" si="18"/>
        <v>4860</v>
      </c>
      <c r="N68" s="694">
        <f t="shared" si="18"/>
        <v>4612</v>
      </c>
      <c r="O68" s="694">
        <f t="shared" si="18"/>
        <v>5151</v>
      </c>
      <c r="P68" s="694">
        <f t="shared" si="18"/>
        <v>4961</v>
      </c>
      <c r="Q68" s="694">
        <f t="shared" si="18"/>
        <v>5053</v>
      </c>
      <c r="R68" s="694">
        <f t="shared" si="18"/>
        <v>5065</v>
      </c>
      <c r="S68" s="694">
        <f t="shared" si="18"/>
        <v>5221</v>
      </c>
      <c r="T68" s="694">
        <f t="shared" si="18"/>
        <v>4593</v>
      </c>
      <c r="U68" s="694">
        <f t="shared" si="18"/>
        <v>4915</v>
      </c>
      <c r="V68" s="694">
        <f t="shared" si="18"/>
        <v>4539</v>
      </c>
      <c r="W68" s="694">
        <f t="shared" si="18"/>
        <v>5043</v>
      </c>
      <c r="X68" s="694">
        <f t="shared" si="18"/>
        <v>4924</v>
      </c>
      <c r="Y68" s="694">
        <f t="shared" si="18"/>
        <v>5146</v>
      </c>
      <c r="Z68" s="694">
        <f t="shared" si="18"/>
        <v>5700</v>
      </c>
      <c r="AA68" s="694">
        <f t="shared" si="18"/>
        <v>6035</v>
      </c>
      <c r="AB68" s="694">
        <f t="shared" si="18"/>
        <v>6192</v>
      </c>
      <c r="AC68" s="694">
        <f t="shared" si="18"/>
        <v>6385</v>
      </c>
      <c r="AD68" s="694">
        <f t="shared" si="18"/>
        <v>6701</v>
      </c>
      <c r="AE68" s="694">
        <f t="shared" si="18"/>
        <v>7078</v>
      </c>
      <c r="AF68" s="694">
        <f t="shared" si="18"/>
        <v>7214</v>
      </c>
      <c r="AG68" s="694">
        <f t="shared" si="18"/>
        <v>7424</v>
      </c>
      <c r="AH68" s="694">
        <f t="shared" si="18"/>
        <v>7269</v>
      </c>
      <c r="AI68" s="694">
        <f t="shared" ref="AI68:BB68" si="19">SUM(AI65:AI67)</f>
        <v>7495</v>
      </c>
      <c r="AJ68" s="694">
        <f t="shared" si="19"/>
        <v>7856</v>
      </c>
      <c r="AK68" s="694">
        <f t="shared" si="19"/>
        <v>8235</v>
      </c>
      <c r="AL68" s="694">
        <f t="shared" si="19"/>
        <v>8267</v>
      </c>
      <c r="AM68" s="694">
        <f t="shared" si="19"/>
        <v>8529</v>
      </c>
      <c r="AN68" s="694">
        <f t="shared" si="19"/>
        <v>8626</v>
      </c>
      <c r="AO68" s="694">
        <f t="shared" si="19"/>
        <v>9099</v>
      </c>
      <c r="AP68" s="694">
        <f t="shared" si="19"/>
        <v>9213</v>
      </c>
      <c r="AQ68" s="694">
        <f t="shared" si="19"/>
        <v>9540</v>
      </c>
      <c r="AR68" s="694">
        <f t="shared" si="19"/>
        <v>9776</v>
      </c>
      <c r="AS68" s="694">
        <f t="shared" si="19"/>
        <v>9858</v>
      </c>
      <c r="AT68" s="694">
        <f t="shared" si="19"/>
        <v>9735</v>
      </c>
      <c r="AU68" s="694">
        <f t="shared" si="19"/>
        <v>9830</v>
      </c>
      <c r="AV68" s="694">
        <f t="shared" si="19"/>
        <v>9962</v>
      </c>
      <c r="AW68" s="694">
        <f t="shared" si="19"/>
        <v>10615</v>
      </c>
      <c r="AX68" s="694">
        <f t="shared" si="19"/>
        <v>11065</v>
      </c>
      <c r="AY68" s="694">
        <f t="shared" ref="AY68:AZ68" si="20">SUM(AY65:AY67)</f>
        <v>11350</v>
      </c>
      <c r="AZ68" s="694">
        <f t="shared" si="20"/>
        <v>11284</v>
      </c>
      <c r="BA68" s="694">
        <f t="shared" si="19"/>
        <v>11617</v>
      </c>
      <c r="BB68" s="694">
        <f t="shared" si="19"/>
        <v>11537</v>
      </c>
    </row>
    <row r="69" spans="2:54" s="13" customFormat="1" ht="18.75" hidden="1" customHeight="1" x14ac:dyDescent="0.25">
      <c r="B69" s="232" t="s">
        <v>1340</v>
      </c>
      <c r="C69" s="2042">
        <f>SUM(C68:D68)</f>
        <v>6114</v>
      </c>
      <c r="D69" s="2043"/>
      <c r="E69" s="2042">
        <f>SUM(E68:F68)</f>
        <v>6068</v>
      </c>
      <c r="F69" s="2043"/>
      <c r="G69" s="2042">
        <f>SUM(G68:H68)</f>
        <v>5977</v>
      </c>
      <c r="H69" s="2043"/>
      <c r="I69" s="2042">
        <f>SUM(I68:J68)</f>
        <v>6438</v>
      </c>
      <c r="J69" s="2043"/>
      <c r="K69" s="2042">
        <f>SUM(K68:L68)</f>
        <v>8136</v>
      </c>
      <c r="L69" s="2043"/>
      <c r="M69" s="2042">
        <f>SUM(M68:N68)</f>
        <v>9472</v>
      </c>
      <c r="N69" s="2043"/>
      <c r="O69" s="2042">
        <f>SUM(O68:P68)</f>
        <v>10112</v>
      </c>
      <c r="P69" s="2043"/>
      <c r="Q69" s="2042">
        <f>SUM(Q68:R68)</f>
        <v>10118</v>
      </c>
      <c r="R69" s="2043"/>
      <c r="S69" s="2042">
        <f>SUM(S68:T68)</f>
        <v>9814</v>
      </c>
      <c r="T69" s="2043"/>
      <c r="U69" s="2042">
        <f>SUM(U68:V68)</f>
        <v>9454</v>
      </c>
      <c r="V69" s="2043"/>
      <c r="W69" s="2042">
        <f>SUM(W68:X68)</f>
        <v>9967</v>
      </c>
      <c r="X69" s="2043"/>
      <c r="Y69" s="2042">
        <f>SUM(Y68:Z68)</f>
        <v>10846</v>
      </c>
      <c r="Z69" s="2043"/>
      <c r="AA69" s="2042">
        <f>SUM(AA68:AB68)</f>
        <v>12227</v>
      </c>
      <c r="AB69" s="2043"/>
      <c r="AC69" s="2042">
        <f>SUM(AC68:AD68)</f>
        <v>13086</v>
      </c>
      <c r="AD69" s="2043"/>
      <c r="AE69" s="2042">
        <f>SUM(AE68:AF68)</f>
        <v>14292</v>
      </c>
      <c r="AF69" s="2043"/>
      <c r="AG69" s="2042">
        <f>SUM(AG68:AH68)</f>
        <v>14693</v>
      </c>
      <c r="AH69" s="2043"/>
      <c r="AI69" s="2042">
        <f>SUM(AI68:AJ68)</f>
        <v>15351</v>
      </c>
      <c r="AJ69" s="2043"/>
      <c r="AK69" s="2042">
        <f>SUM(AK68:AL68)</f>
        <v>16502</v>
      </c>
      <c r="AL69" s="2043"/>
      <c r="AM69" s="2042">
        <f>SUM(AM68:AN68)</f>
        <v>17155</v>
      </c>
      <c r="AN69" s="2043"/>
      <c r="AO69" s="2042">
        <f>SUM(AO68:AP68)</f>
        <v>18312</v>
      </c>
      <c r="AP69" s="2043"/>
      <c r="AQ69" s="2042">
        <f>SUM(AQ68:AR68)</f>
        <v>19316</v>
      </c>
      <c r="AR69" s="2043"/>
      <c r="AS69" s="2042">
        <f>SUM(AS68:AT68)</f>
        <v>19593</v>
      </c>
      <c r="AT69" s="2043"/>
      <c r="AU69" s="2042">
        <f>SUM(AU68:AV68)</f>
        <v>19792</v>
      </c>
      <c r="AV69" s="2043"/>
      <c r="AW69" s="2042">
        <f>SUM(AW68:AX68)</f>
        <v>21680</v>
      </c>
      <c r="AX69" s="2043"/>
      <c r="AY69" s="2042">
        <f>SUM(AY68:AZ68)</f>
        <v>22634</v>
      </c>
      <c r="AZ69" s="2043"/>
      <c r="BA69" s="2042">
        <f>SUM(BA68:BB68)</f>
        <v>23154</v>
      </c>
      <c r="BB69" s="2043"/>
    </row>
    <row r="70" spans="2:54" s="13" customFormat="1" ht="18.75" hidden="1" customHeight="1" x14ac:dyDescent="0.25">
      <c r="B70" s="232" t="s">
        <v>1341</v>
      </c>
      <c r="C70" s="2042">
        <f>E69-C69</f>
        <v>-46</v>
      </c>
      <c r="D70" s="2043"/>
      <c r="E70" s="2042">
        <f>G69-E69</f>
        <v>-91</v>
      </c>
      <c r="F70" s="2043"/>
      <c r="G70" s="2042">
        <f>I69-G69</f>
        <v>461</v>
      </c>
      <c r="H70" s="2043"/>
      <c r="I70" s="2042">
        <f>K69-I69</f>
        <v>1698</v>
      </c>
      <c r="J70" s="2043"/>
      <c r="K70" s="2042">
        <f>M69-K69</f>
        <v>1336</v>
      </c>
      <c r="L70" s="2043"/>
      <c r="M70" s="2042">
        <f>O69-M69</f>
        <v>640</v>
      </c>
      <c r="N70" s="2043"/>
      <c r="O70" s="2042">
        <f>Q69-O69</f>
        <v>6</v>
      </c>
      <c r="P70" s="2043"/>
      <c r="Q70" s="2042">
        <f>S69-Q69</f>
        <v>-304</v>
      </c>
      <c r="R70" s="2043"/>
      <c r="S70" s="2042">
        <f>U69-S69</f>
        <v>-360</v>
      </c>
      <c r="T70" s="2043"/>
      <c r="U70" s="2042">
        <f>W69-U69</f>
        <v>513</v>
      </c>
      <c r="V70" s="2043"/>
      <c r="W70" s="2042">
        <f>Y69-W69</f>
        <v>879</v>
      </c>
      <c r="X70" s="2043"/>
      <c r="Y70" s="2042">
        <f>AA69-Y69</f>
        <v>1381</v>
      </c>
      <c r="Z70" s="2043"/>
      <c r="AA70" s="2042">
        <f>AC69-AA69</f>
        <v>859</v>
      </c>
      <c r="AB70" s="2043"/>
      <c r="AC70" s="2042">
        <f>AE69-AC69</f>
        <v>1206</v>
      </c>
      <c r="AD70" s="2043"/>
      <c r="AE70" s="2042">
        <f>AG69-AE69</f>
        <v>401</v>
      </c>
      <c r="AF70" s="2043"/>
      <c r="AG70" s="2042">
        <f>AI69-AG69</f>
        <v>658</v>
      </c>
      <c r="AH70" s="2043"/>
      <c r="AI70" s="2042">
        <f>AK69-AI69</f>
        <v>1151</v>
      </c>
      <c r="AJ70" s="2043"/>
      <c r="AK70" s="2042">
        <f>AM69-AK69</f>
        <v>653</v>
      </c>
      <c r="AL70" s="2043"/>
      <c r="AM70" s="2042">
        <f>AO69-AM69</f>
        <v>1157</v>
      </c>
      <c r="AN70" s="2043"/>
      <c r="AO70" s="2042">
        <f>AQ69-AO69</f>
        <v>1004</v>
      </c>
      <c r="AP70" s="2043"/>
      <c r="AQ70" s="2042">
        <f>AS69-AQ69</f>
        <v>277</v>
      </c>
      <c r="AR70" s="2043"/>
      <c r="AS70" s="2042">
        <f>AU69-AS69</f>
        <v>199</v>
      </c>
      <c r="AT70" s="2043"/>
      <c r="AU70" s="2042">
        <f>AW69-AU69</f>
        <v>1888</v>
      </c>
      <c r="AV70" s="2043"/>
      <c r="AW70" s="2042">
        <f>BA69-AW69</f>
        <v>1474</v>
      </c>
      <c r="AX70" s="2043"/>
      <c r="AY70" s="2042"/>
      <c r="AZ70" s="2043"/>
      <c r="BA70" s="2042"/>
      <c r="BB70" s="2043"/>
    </row>
    <row r="71" spans="2:54" s="13" customFormat="1" ht="18.75" hidden="1" customHeight="1" x14ac:dyDescent="0.25">
      <c r="B71" s="232" t="s">
        <v>1342</v>
      </c>
      <c r="C71" s="2036">
        <f>C70/E69</f>
        <v>-7.5807514831905077E-3</v>
      </c>
      <c r="D71" s="2037"/>
      <c r="E71" s="2036">
        <f>E70/G69</f>
        <v>-1.5225029278902459E-2</v>
      </c>
      <c r="F71" s="2037"/>
      <c r="G71" s="2036">
        <f>G70/I69</f>
        <v>7.1606088847468163E-2</v>
      </c>
      <c r="H71" s="2037"/>
      <c r="I71" s="2036">
        <f>I70/K69</f>
        <v>0.20870206489675516</v>
      </c>
      <c r="J71" s="2037"/>
      <c r="K71" s="2036">
        <f>K70/M69</f>
        <v>0.14104729729729729</v>
      </c>
      <c r="L71" s="2037"/>
      <c r="M71" s="2036">
        <f>M70/O69</f>
        <v>6.3291139240506333E-2</v>
      </c>
      <c r="N71" s="2037"/>
      <c r="O71" s="2036">
        <f>O70/Q69</f>
        <v>5.9300256967780192E-4</v>
      </c>
      <c r="P71" s="2037"/>
      <c r="Q71" s="2036">
        <f>Q70/S69</f>
        <v>-3.0976156511106582E-2</v>
      </c>
      <c r="R71" s="2037"/>
      <c r="S71" s="2036">
        <f>S70/U69</f>
        <v>-3.8079119949227837E-2</v>
      </c>
      <c r="T71" s="2037"/>
      <c r="U71" s="2036">
        <f>U70/W69</f>
        <v>5.1469850506672014E-2</v>
      </c>
      <c r="V71" s="2037"/>
      <c r="W71" s="2036">
        <f>W70/Y69</f>
        <v>8.1043702747556706E-2</v>
      </c>
      <c r="X71" s="2037"/>
      <c r="Y71" s="2036">
        <f>Y70/AA69</f>
        <v>0.11294675717674001</v>
      </c>
      <c r="Z71" s="2037"/>
      <c r="AA71" s="2036">
        <f>AA70/AC69</f>
        <v>6.5642671557389579E-2</v>
      </c>
      <c r="AB71" s="2037"/>
      <c r="AC71" s="2036">
        <f>AC70/AE69</f>
        <v>8.4382871536523935E-2</v>
      </c>
      <c r="AD71" s="2037"/>
      <c r="AE71" s="2036">
        <f>AE70/AG69</f>
        <v>2.7291907711154972E-2</v>
      </c>
      <c r="AF71" s="2037"/>
      <c r="AG71" s="2036">
        <f>AG70/AI69</f>
        <v>4.2863657090743273E-2</v>
      </c>
      <c r="AH71" s="2037"/>
      <c r="AI71" s="2036">
        <f>AI70/AK69</f>
        <v>6.9749121318628052E-2</v>
      </c>
      <c r="AJ71" s="2037"/>
      <c r="AK71" s="2036">
        <f>AK70/AM69</f>
        <v>3.8064704167881082E-2</v>
      </c>
      <c r="AL71" s="2037"/>
      <c r="AM71" s="2036">
        <f>AM70/AO69</f>
        <v>6.3182612494539103E-2</v>
      </c>
      <c r="AN71" s="2037"/>
      <c r="AO71" s="2036">
        <f>AO70/AQ69</f>
        <v>5.1977635121143097E-2</v>
      </c>
      <c r="AP71" s="2037"/>
      <c r="AQ71" s="2036">
        <f>AQ70/AS69</f>
        <v>1.4137702240596132E-2</v>
      </c>
      <c r="AR71" s="2037"/>
      <c r="AS71" s="2036">
        <f>AS70/AU69</f>
        <v>1.0054567502021019E-2</v>
      </c>
      <c r="AT71" s="2037"/>
      <c r="AU71" s="2036">
        <f>AU70/AW69</f>
        <v>8.7084870848708487E-2</v>
      </c>
      <c r="AV71" s="2037"/>
      <c r="AW71" s="2036">
        <f>AW70/BA69</f>
        <v>6.3660706573378245E-2</v>
      </c>
      <c r="AX71" s="2037"/>
      <c r="AY71" s="2036"/>
      <c r="AZ71" s="2037"/>
      <c r="BA71" s="2036"/>
      <c r="BB71" s="2037"/>
    </row>
    <row r="72" spans="2:54" s="13" customFormat="1" ht="18.75" customHeight="1" x14ac:dyDescent="0.25">
      <c r="B72" s="437" t="s">
        <v>1339</v>
      </c>
      <c r="C72" s="336">
        <f>'Historico MatriculaT Postgrado'!C83</f>
        <v>12</v>
      </c>
      <c r="D72" s="336">
        <f>'Historico MatriculaT Postgrado'!D83</f>
        <v>4</v>
      </c>
      <c r="E72" s="336">
        <f>'Historico MatriculaT Postgrado'!E83</f>
        <v>24</v>
      </c>
      <c r="F72" s="336">
        <f>'Historico MatriculaT Postgrado'!F83</f>
        <v>22</v>
      </c>
      <c r="G72" s="336">
        <f>'Historico MatriculaT Postgrado'!G83</f>
        <v>38</v>
      </c>
      <c r="H72" s="336">
        <f>'Historico MatriculaT Postgrado'!H83</f>
        <v>23</v>
      </c>
      <c r="I72" s="336">
        <f>'Historico MatriculaT Postgrado'!I83</f>
        <v>207</v>
      </c>
      <c r="J72" s="336">
        <f>'Historico MatriculaT Postgrado'!J83</f>
        <v>175</v>
      </c>
      <c r="K72" s="336">
        <f>'Historico MatriculaT Postgrado'!K83</f>
        <v>494</v>
      </c>
      <c r="L72" s="336">
        <f>'Historico MatriculaT Postgrado'!L83</f>
        <v>532</v>
      </c>
      <c r="M72" s="336">
        <f>'Historico MatriculaT Postgrado'!M83</f>
        <v>560</v>
      </c>
      <c r="N72" s="336">
        <f>'Historico MatriculaT Postgrado'!N83</f>
        <v>496</v>
      </c>
      <c r="O72" s="336">
        <f>'Historico MatriculaT Postgrado'!O83</f>
        <v>533</v>
      </c>
      <c r="P72" s="336">
        <f>'Historico MatriculaT Postgrado'!P83</f>
        <v>387</v>
      </c>
      <c r="Q72" s="336">
        <f>'Historico MatriculaT Postgrado'!Q83</f>
        <v>340</v>
      </c>
      <c r="R72" s="336">
        <f>'Historico MatriculaT Postgrado'!R83</f>
        <v>311</v>
      </c>
      <c r="S72" s="336">
        <f>'Historico MatriculaT Postgrado'!S83</f>
        <v>266</v>
      </c>
      <c r="T72" s="336">
        <f>'Historico MatriculaT Postgrado'!T83</f>
        <v>174</v>
      </c>
      <c r="U72" s="336">
        <f>'Historico MatriculaT Postgrado'!U83</f>
        <v>129</v>
      </c>
      <c r="V72" s="336">
        <f>'Historico MatriculaT Postgrado'!V83</f>
        <v>110</v>
      </c>
      <c r="W72" s="336">
        <f>'Historico MatriculaT Postgrado'!W83</f>
        <v>82</v>
      </c>
      <c r="X72" s="336">
        <f>'Historico MatriculaT Postgrado'!X83</f>
        <v>100</v>
      </c>
      <c r="Y72" s="336">
        <f>'Historico MatriculaT Postgrado'!Y83</f>
        <v>126</v>
      </c>
      <c r="Z72" s="336">
        <f>'Historico MatriculaT Postgrado'!Z83</f>
        <v>123</v>
      </c>
      <c r="AA72" s="336">
        <f>'Historico MatriculaT Postgrado'!AA83</f>
        <v>142</v>
      </c>
      <c r="AB72" s="336">
        <f>'Historico MatriculaT Postgrado'!AB83</f>
        <v>217</v>
      </c>
      <c r="AC72" s="336">
        <f>'Historico MatriculaT Postgrado'!AC83</f>
        <v>237</v>
      </c>
      <c r="AD72" s="336">
        <f>'Historico MatriculaT Postgrado'!AD83</f>
        <v>325</v>
      </c>
      <c r="AE72" s="336">
        <f>'Historico MatriculaT Postgrado'!AE83</f>
        <v>337</v>
      </c>
      <c r="AF72" s="336">
        <f>'Historico MatriculaT Postgrado'!AF83</f>
        <v>462</v>
      </c>
      <c r="AG72" s="336">
        <f>'Historico MatriculaT Postgrado'!AG83</f>
        <v>340</v>
      </c>
      <c r="AH72" s="336">
        <f>'Historico MatriculaT Postgrado'!AH83</f>
        <v>329</v>
      </c>
      <c r="AI72" s="336">
        <f>'Historico MatriculaT Postgrado'!AI83</f>
        <v>351</v>
      </c>
      <c r="AJ72" s="336">
        <f>'Historico MatriculaT Postgrado'!AJ83</f>
        <v>539</v>
      </c>
      <c r="AK72" s="336">
        <f>'Historico MatriculaT Postgrado'!AK83</f>
        <v>590</v>
      </c>
      <c r="AL72" s="336">
        <f>'Historico MatriculaT Postgrado'!AL83</f>
        <v>615</v>
      </c>
      <c r="AM72" s="336">
        <f>'Historico MatriculaT Postgrado'!AM83</f>
        <v>665</v>
      </c>
      <c r="AN72" s="336">
        <f>'Historico MatriculaT Postgrado'!AN83</f>
        <v>634</v>
      </c>
      <c r="AO72" s="336">
        <f>'Historico MatriculaT Postgrado'!AO83</f>
        <v>511</v>
      </c>
      <c r="AP72" s="336">
        <f>'Historico MatriculaT Postgrado'!AP83</f>
        <v>391</v>
      </c>
      <c r="AQ72" s="336">
        <f>'Historico MatriculaT Postgrado'!AQ83</f>
        <v>415</v>
      </c>
      <c r="AR72" s="336">
        <f>'Historico MatriculaT Postgrado'!AR83</f>
        <v>369</v>
      </c>
      <c r="AS72" s="336">
        <f>'Historico MatriculaT Postgrado'!AS83</f>
        <v>409</v>
      </c>
      <c r="AT72" s="336">
        <f>'Historico MatriculaT Postgrado'!AT83</f>
        <v>433</v>
      </c>
      <c r="AU72" s="336">
        <f>'Historico MatriculaT Postgrado'!AU83</f>
        <v>548</v>
      </c>
      <c r="AV72" s="336">
        <f>'Historico MatriculaT Postgrado'!AV83</f>
        <v>433</v>
      </c>
      <c r="AW72" s="336">
        <f>'Historico MatriculaT Postgrado'!AW83</f>
        <v>638</v>
      </c>
      <c r="AX72" s="336">
        <f>'Historico MatriculaT Postgrado'!AX83</f>
        <v>704</v>
      </c>
      <c r="AY72" s="336">
        <f>'Historico MatriculaT Postgrado'!AY83</f>
        <v>821</v>
      </c>
      <c r="AZ72" s="336">
        <f>'Historico MatriculaT Postgrado'!AZ83</f>
        <v>784</v>
      </c>
      <c r="BA72" s="336">
        <f>'Historico MatriculaT Postgrado'!BA83</f>
        <v>855</v>
      </c>
      <c r="BB72" s="336">
        <f>'Historico MatriculaT Postgrado'!BB83</f>
        <v>793</v>
      </c>
    </row>
    <row r="73" spans="2:54" s="13" customFormat="1" ht="18.75" customHeight="1" x14ac:dyDescent="0.25">
      <c r="B73" s="437" t="s">
        <v>1336</v>
      </c>
      <c r="C73" s="336">
        <f>'Historico MatriculaT PostConve'!C40</f>
        <v>38</v>
      </c>
      <c r="D73" s="336">
        <f>'Historico MatriculaT PostConve'!D40</f>
        <v>38</v>
      </c>
      <c r="E73" s="336">
        <f>'Historico MatriculaT PostConve'!E40</f>
        <v>38</v>
      </c>
      <c r="F73" s="336">
        <f>'Historico MatriculaT PostConve'!F40</f>
        <v>38</v>
      </c>
      <c r="G73" s="336">
        <f>'Historico MatriculaT PostConve'!G40</f>
        <v>55</v>
      </c>
      <c r="H73" s="336">
        <f>'Historico MatriculaT PostConve'!H40</f>
        <v>57</v>
      </c>
      <c r="I73" s="336">
        <f>'Historico MatriculaT PostConve'!I40</f>
        <v>242</v>
      </c>
      <c r="J73" s="336">
        <f>'Historico MatriculaT PostConve'!J40</f>
        <v>185</v>
      </c>
      <c r="K73" s="336">
        <f>'Historico MatriculaT PostConve'!K40</f>
        <v>375</v>
      </c>
      <c r="L73" s="336">
        <f>'Historico MatriculaT PostConve'!L40</f>
        <v>358</v>
      </c>
      <c r="M73" s="336">
        <f>'Historico MatriculaT PostConve'!M40</f>
        <v>77</v>
      </c>
      <c r="N73" s="336">
        <f>'Historico MatriculaT PostConve'!N40</f>
        <v>77</v>
      </c>
      <c r="O73" s="336">
        <f>'Historico MatriculaT PostConve'!O40</f>
        <v>242</v>
      </c>
      <c r="P73" s="336">
        <f>'Historico MatriculaT PostConve'!P40</f>
        <v>230</v>
      </c>
      <c r="Q73" s="336">
        <f>'Historico MatriculaT PostConve'!Q40</f>
        <v>165</v>
      </c>
      <c r="R73" s="336">
        <f>'Historico MatriculaT PostConve'!R40</f>
        <v>134</v>
      </c>
      <c r="S73" s="336">
        <f>'Historico MatriculaT PostConve'!S40</f>
        <v>0</v>
      </c>
      <c r="T73" s="336">
        <f>'Historico MatriculaT PostConve'!T40</f>
        <v>12</v>
      </c>
      <c r="U73" s="336">
        <f>'Historico MatriculaT PostConve'!U40</f>
        <v>11</v>
      </c>
      <c r="V73" s="336">
        <f>'Historico MatriculaT PostConve'!V40</f>
        <v>62</v>
      </c>
      <c r="W73" s="336">
        <f>'Historico MatriculaT PostConve'!W40</f>
        <v>21</v>
      </c>
      <c r="X73" s="336">
        <f>'Historico MatriculaT PostConve'!X40</f>
        <v>54</v>
      </c>
      <c r="Y73" s="336">
        <f>'Historico MatriculaT PostConve'!Y40</f>
        <v>49</v>
      </c>
      <c r="Z73" s="336">
        <f>'Historico MatriculaT PostConve'!Z40</f>
        <v>15</v>
      </c>
      <c r="AA73" s="336">
        <f>'Historico MatriculaT PostConve'!AA40</f>
        <v>49</v>
      </c>
      <c r="AB73" s="336">
        <f>'Historico MatriculaT PostConve'!AB40</f>
        <v>56</v>
      </c>
      <c r="AC73" s="336">
        <f>'Historico MatriculaT PostConve'!AC40</f>
        <v>47</v>
      </c>
      <c r="AD73" s="336">
        <f>'Historico MatriculaT PostConve'!AD40</f>
        <v>75</v>
      </c>
      <c r="AE73" s="336">
        <f>'Historico MatriculaT PostConve'!AE40</f>
        <v>23</v>
      </c>
      <c r="AF73" s="336">
        <f>'Historico MatriculaT PostConve'!AF40</f>
        <v>142</v>
      </c>
      <c r="AG73" s="336">
        <f>'Historico MatriculaT PostConve'!AG40</f>
        <v>170</v>
      </c>
      <c r="AH73" s="336">
        <f>'Historico MatriculaT PostConve'!AH40</f>
        <v>187</v>
      </c>
      <c r="AI73" s="336">
        <f>'Historico MatriculaT PostConve'!AI40</f>
        <v>267</v>
      </c>
      <c r="AJ73" s="336">
        <f>'Historico MatriculaT PostConve'!AJ40</f>
        <v>259</v>
      </c>
      <c r="AK73" s="336">
        <f>'Historico MatriculaT PostConve'!AK40</f>
        <v>189</v>
      </c>
      <c r="AL73" s="336">
        <f>'Historico MatriculaT PostConve'!AL40</f>
        <v>143</v>
      </c>
      <c r="AM73" s="336">
        <f>'Historico MatriculaT PostConve'!AM40</f>
        <v>0</v>
      </c>
      <c r="AN73" s="336">
        <f>'Historico MatriculaT PostConve'!AN40</f>
        <v>0</v>
      </c>
      <c r="AO73" s="336">
        <f>'Historico MatriculaT PostConve'!AO40</f>
        <v>0</v>
      </c>
      <c r="AP73" s="336">
        <f>'Historico MatriculaT PostConve'!AP40</f>
        <v>0</v>
      </c>
      <c r="AQ73" s="336">
        <f>'Historico MatriculaT PostConve'!AQ40</f>
        <v>0</v>
      </c>
      <c r="AR73" s="336">
        <f>'Historico MatriculaT PostConve'!AR40</f>
        <v>0</v>
      </c>
      <c r="AS73" s="336">
        <f>'Historico MatriculaT PostConve'!AS40</f>
        <v>0</v>
      </c>
      <c r="AT73" s="336">
        <f>'Historico MatriculaT PostConve'!AT40</f>
        <v>0</v>
      </c>
      <c r="AU73" s="336">
        <f>'Historico MatriculaT PostConve'!AU40</f>
        <v>0</v>
      </c>
      <c r="AV73" s="336">
        <f>'Historico MatriculaT PostConve'!AV40</f>
        <v>0</v>
      </c>
      <c r="AW73" s="336">
        <f>'Historico MatriculaT PostConve'!AW40</f>
        <v>0</v>
      </c>
      <c r="AX73" s="336">
        <f>'Historico MatriculaT PostConve'!AX40</f>
        <v>0</v>
      </c>
      <c r="AY73" s="336">
        <f>'Historico MatriculaT PostConve'!BA40</f>
        <v>0</v>
      </c>
      <c r="AZ73" s="336">
        <f>'Historico MatriculaT PostConve'!BB40</f>
        <v>0</v>
      </c>
      <c r="BA73" s="336">
        <f>'Historico MatriculaT PostConve'!BC40</f>
        <v>0</v>
      </c>
      <c r="BB73" s="336">
        <f>'Historico MatriculaT PostConve'!BD40</f>
        <v>0</v>
      </c>
    </row>
    <row r="74" spans="2:54" s="13" customFormat="1" ht="18.75" customHeight="1" x14ac:dyDescent="0.25">
      <c r="B74" s="207" t="s">
        <v>1337</v>
      </c>
      <c r="C74" s="694">
        <f>SUM(C72:C73)</f>
        <v>50</v>
      </c>
      <c r="D74" s="694">
        <f t="shared" ref="D74:AX74" si="21">SUM(D72:D73)</f>
        <v>42</v>
      </c>
      <c r="E74" s="694">
        <f t="shared" si="21"/>
        <v>62</v>
      </c>
      <c r="F74" s="694">
        <f t="shared" si="21"/>
        <v>60</v>
      </c>
      <c r="G74" s="694">
        <f t="shared" si="21"/>
        <v>93</v>
      </c>
      <c r="H74" s="694">
        <f t="shared" si="21"/>
        <v>80</v>
      </c>
      <c r="I74" s="694">
        <f t="shared" si="21"/>
        <v>449</v>
      </c>
      <c r="J74" s="694">
        <f t="shared" si="21"/>
        <v>360</v>
      </c>
      <c r="K74" s="694">
        <f t="shared" si="21"/>
        <v>869</v>
      </c>
      <c r="L74" s="694">
        <f t="shared" si="21"/>
        <v>890</v>
      </c>
      <c r="M74" s="694">
        <f t="shared" si="21"/>
        <v>637</v>
      </c>
      <c r="N74" s="694">
        <f t="shared" si="21"/>
        <v>573</v>
      </c>
      <c r="O74" s="694">
        <f t="shared" si="21"/>
        <v>775</v>
      </c>
      <c r="P74" s="694">
        <f t="shared" si="21"/>
        <v>617</v>
      </c>
      <c r="Q74" s="694">
        <f t="shared" si="21"/>
        <v>505</v>
      </c>
      <c r="R74" s="694">
        <f t="shared" si="21"/>
        <v>445</v>
      </c>
      <c r="S74" s="694">
        <f t="shared" si="21"/>
        <v>266</v>
      </c>
      <c r="T74" s="694">
        <f t="shared" si="21"/>
        <v>186</v>
      </c>
      <c r="U74" s="694">
        <f t="shared" si="21"/>
        <v>140</v>
      </c>
      <c r="V74" s="694">
        <f t="shared" si="21"/>
        <v>172</v>
      </c>
      <c r="W74" s="694">
        <f t="shared" si="21"/>
        <v>103</v>
      </c>
      <c r="X74" s="694">
        <f t="shared" si="21"/>
        <v>154</v>
      </c>
      <c r="Y74" s="694">
        <f t="shared" si="21"/>
        <v>175</v>
      </c>
      <c r="Z74" s="694">
        <f t="shared" si="21"/>
        <v>138</v>
      </c>
      <c r="AA74" s="694">
        <f t="shared" si="21"/>
        <v>191</v>
      </c>
      <c r="AB74" s="694">
        <f t="shared" si="21"/>
        <v>273</v>
      </c>
      <c r="AC74" s="694">
        <f t="shared" si="21"/>
        <v>284</v>
      </c>
      <c r="AD74" s="694">
        <f t="shared" si="21"/>
        <v>400</v>
      </c>
      <c r="AE74" s="694">
        <f t="shared" si="21"/>
        <v>360</v>
      </c>
      <c r="AF74" s="694">
        <f t="shared" si="21"/>
        <v>604</v>
      </c>
      <c r="AG74" s="694">
        <f t="shared" si="21"/>
        <v>510</v>
      </c>
      <c r="AH74" s="694">
        <f t="shared" si="21"/>
        <v>516</v>
      </c>
      <c r="AI74" s="694">
        <f t="shared" si="21"/>
        <v>618</v>
      </c>
      <c r="AJ74" s="694">
        <f t="shared" si="21"/>
        <v>798</v>
      </c>
      <c r="AK74" s="694">
        <f t="shared" si="21"/>
        <v>779</v>
      </c>
      <c r="AL74" s="694">
        <f t="shared" si="21"/>
        <v>758</v>
      </c>
      <c r="AM74" s="694">
        <f t="shared" si="21"/>
        <v>665</v>
      </c>
      <c r="AN74" s="694">
        <f t="shared" si="21"/>
        <v>634</v>
      </c>
      <c r="AO74" s="694">
        <f t="shared" si="21"/>
        <v>511</v>
      </c>
      <c r="AP74" s="694">
        <f t="shared" si="21"/>
        <v>391</v>
      </c>
      <c r="AQ74" s="694">
        <f t="shared" si="21"/>
        <v>415</v>
      </c>
      <c r="AR74" s="694">
        <f t="shared" si="21"/>
        <v>369</v>
      </c>
      <c r="AS74" s="694">
        <f t="shared" si="21"/>
        <v>409</v>
      </c>
      <c r="AT74" s="694">
        <f t="shared" si="21"/>
        <v>433</v>
      </c>
      <c r="AU74" s="694">
        <f t="shared" si="21"/>
        <v>548</v>
      </c>
      <c r="AV74" s="694">
        <f t="shared" si="21"/>
        <v>433</v>
      </c>
      <c r="AW74" s="694">
        <f t="shared" si="21"/>
        <v>638</v>
      </c>
      <c r="AX74" s="694">
        <f t="shared" si="21"/>
        <v>704</v>
      </c>
      <c r="AY74" s="694">
        <f t="shared" ref="AY74:BB74" si="22">SUM(AY72:AY73)</f>
        <v>821</v>
      </c>
      <c r="AZ74" s="694">
        <f t="shared" si="22"/>
        <v>784</v>
      </c>
      <c r="BA74" s="694">
        <f t="shared" si="22"/>
        <v>855</v>
      </c>
      <c r="BB74" s="694">
        <f t="shared" si="22"/>
        <v>793</v>
      </c>
    </row>
    <row r="75" spans="2:54" s="13" customFormat="1" ht="18.75" hidden="1" customHeight="1" x14ac:dyDescent="0.25">
      <c r="B75" s="207" t="s">
        <v>1343</v>
      </c>
      <c r="C75" s="2038">
        <f>SUM(C74:D74)</f>
        <v>92</v>
      </c>
      <c r="D75" s="2039"/>
      <c r="E75" s="2038">
        <f>SUM(E74:F74)</f>
        <v>122</v>
      </c>
      <c r="F75" s="2039"/>
      <c r="G75" s="2038">
        <f>SUM(G74:H74)</f>
        <v>173</v>
      </c>
      <c r="H75" s="2039"/>
      <c r="I75" s="2038">
        <f>SUM(I74:J74)</f>
        <v>809</v>
      </c>
      <c r="J75" s="2039"/>
      <c r="K75" s="2038">
        <f>SUM(K74:L74)</f>
        <v>1759</v>
      </c>
      <c r="L75" s="2039"/>
      <c r="M75" s="2038">
        <f>SUM(M74:N74)</f>
        <v>1210</v>
      </c>
      <c r="N75" s="2039"/>
      <c r="O75" s="2038">
        <f>SUM(O74:P74)</f>
        <v>1392</v>
      </c>
      <c r="P75" s="2039"/>
      <c r="Q75" s="2038">
        <f>SUM(Q74:R74)</f>
        <v>950</v>
      </c>
      <c r="R75" s="2039"/>
      <c r="S75" s="2038">
        <f>SUM(S74:T74)</f>
        <v>452</v>
      </c>
      <c r="T75" s="2039"/>
      <c r="U75" s="2038">
        <f>SUM(U74:V74)</f>
        <v>312</v>
      </c>
      <c r="V75" s="2039"/>
      <c r="W75" s="2038">
        <f>SUM(W74:X74)</f>
        <v>257</v>
      </c>
      <c r="X75" s="2039"/>
      <c r="Y75" s="2038">
        <f>SUM(Y74:Z74)</f>
        <v>313</v>
      </c>
      <c r="Z75" s="2039"/>
      <c r="AA75" s="2038">
        <f>SUM(AA74:AB74)</f>
        <v>464</v>
      </c>
      <c r="AB75" s="2039"/>
      <c r="AC75" s="2038">
        <f>SUM(AC74:AD74)</f>
        <v>684</v>
      </c>
      <c r="AD75" s="2039"/>
      <c r="AE75" s="2038">
        <f>SUM(AE74:AF74)</f>
        <v>964</v>
      </c>
      <c r="AF75" s="2039"/>
      <c r="AG75" s="2038">
        <f>SUM(AG74:AH74)</f>
        <v>1026</v>
      </c>
      <c r="AH75" s="2039"/>
      <c r="AI75" s="2038">
        <f>SUM(AI74:AJ74)</f>
        <v>1416</v>
      </c>
      <c r="AJ75" s="2039"/>
      <c r="AK75" s="2038">
        <f>SUM(AK74:AL74)</f>
        <v>1537</v>
      </c>
      <c r="AL75" s="2039"/>
      <c r="AM75" s="2038">
        <f>SUM(AM74:AN74)</f>
        <v>1299</v>
      </c>
      <c r="AN75" s="2039"/>
      <c r="AO75" s="2038">
        <f>SUM(AO74:AP74)</f>
        <v>902</v>
      </c>
      <c r="AP75" s="2039"/>
      <c r="AQ75" s="2038">
        <f>SUM(AQ74:AR74)</f>
        <v>784</v>
      </c>
      <c r="AR75" s="2039"/>
      <c r="AS75" s="2038">
        <f>SUM(AS74:AT74)</f>
        <v>842</v>
      </c>
      <c r="AT75" s="2039"/>
      <c r="AU75" s="2038">
        <f>SUM(AU74:AV74)</f>
        <v>981</v>
      </c>
      <c r="AV75" s="2039"/>
      <c r="AW75" s="2038">
        <f>SUM(AW74:AX74)</f>
        <v>1342</v>
      </c>
      <c r="AX75" s="2039"/>
      <c r="AY75" s="2038">
        <f>SUM(AY74:AZ74)</f>
        <v>1605</v>
      </c>
      <c r="AZ75" s="2039"/>
      <c r="BA75" s="2038">
        <f>SUM(BA74:BB74)</f>
        <v>1648</v>
      </c>
      <c r="BB75" s="2039"/>
    </row>
    <row r="76" spans="2:54" s="13" customFormat="1" ht="18.75" hidden="1" customHeight="1" x14ac:dyDescent="0.25">
      <c r="B76" s="207" t="s">
        <v>1341</v>
      </c>
      <c r="C76" s="2038">
        <f>E75-C75</f>
        <v>30</v>
      </c>
      <c r="D76" s="2039"/>
      <c r="E76" s="2038">
        <f>G75-E75</f>
        <v>51</v>
      </c>
      <c r="F76" s="2039"/>
      <c r="G76" s="2038">
        <f>I75-G75</f>
        <v>636</v>
      </c>
      <c r="H76" s="2039"/>
      <c r="I76" s="2038">
        <f>K75-I75</f>
        <v>950</v>
      </c>
      <c r="J76" s="2039"/>
      <c r="K76" s="2038">
        <f>M75-K75</f>
        <v>-549</v>
      </c>
      <c r="L76" s="2039"/>
      <c r="M76" s="2038">
        <f>O75-M75</f>
        <v>182</v>
      </c>
      <c r="N76" s="2039"/>
      <c r="O76" s="2038">
        <f>Q75-O75</f>
        <v>-442</v>
      </c>
      <c r="P76" s="2039"/>
      <c r="Q76" s="2038">
        <f>S75-Q75</f>
        <v>-498</v>
      </c>
      <c r="R76" s="2039"/>
      <c r="S76" s="2038">
        <f>U75-S75</f>
        <v>-140</v>
      </c>
      <c r="T76" s="2039"/>
      <c r="U76" s="2038">
        <f>W75-U75</f>
        <v>-55</v>
      </c>
      <c r="V76" s="2039"/>
      <c r="W76" s="2038">
        <f>Y75-W75</f>
        <v>56</v>
      </c>
      <c r="X76" s="2039"/>
      <c r="Y76" s="2038">
        <f>AA75-Y75</f>
        <v>151</v>
      </c>
      <c r="Z76" s="2039"/>
      <c r="AA76" s="2038">
        <f>AC75-AA75</f>
        <v>220</v>
      </c>
      <c r="AB76" s="2039"/>
      <c r="AC76" s="2038">
        <f>AE75-AC75</f>
        <v>280</v>
      </c>
      <c r="AD76" s="2039"/>
      <c r="AE76" s="2038">
        <f>AG75-AE75</f>
        <v>62</v>
      </c>
      <c r="AF76" s="2039"/>
      <c r="AG76" s="2038">
        <f>AI75-AG75</f>
        <v>390</v>
      </c>
      <c r="AH76" s="2039"/>
      <c r="AI76" s="2038">
        <f>AK75-AI75</f>
        <v>121</v>
      </c>
      <c r="AJ76" s="2039"/>
      <c r="AK76" s="2038">
        <f>AM75-AK75</f>
        <v>-238</v>
      </c>
      <c r="AL76" s="2039"/>
      <c r="AM76" s="2038">
        <f>AO75-AM75</f>
        <v>-397</v>
      </c>
      <c r="AN76" s="2039"/>
      <c r="AO76" s="2038">
        <f>AQ75-AO75</f>
        <v>-118</v>
      </c>
      <c r="AP76" s="2039"/>
      <c r="AQ76" s="2038">
        <f>AS75-AQ75</f>
        <v>58</v>
      </c>
      <c r="AR76" s="2039"/>
      <c r="AS76" s="2038">
        <f>AU75-AS75</f>
        <v>139</v>
      </c>
      <c r="AT76" s="2039"/>
      <c r="AU76" s="2038">
        <f>AW75-AU75</f>
        <v>361</v>
      </c>
      <c r="AV76" s="2039"/>
      <c r="AW76" s="2038">
        <f>BA75-AW75</f>
        <v>306</v>
      </c>
      <c r="AX76" s="2039"/>
      <c r="AY76" s="2038"/>
      <c r="AZ76" s="2039"/>
      <c r="BA76" s="2038"/>
      <c r="BB76" s="2039"/>
    </row>
    <row r="77" spans="2:54" s="13" customFormat="1" ht="18.75" hidden="1" customHeight="1" x14ac:dyDescent="0.25">
      <c r="B77" s="207" t="s">
        <v>1342</v>
      </c>
      <c r="C77" s="2040">
        <f>C76/E75</f>
        <v>0.24590163934426229</v>
      </c>
      <c r="D77" s="2041"/>
      <c r="E77" s="2040">
        <f>E76/G75</f>
        <v>0.2947976878612717</v>
      </c>
      <c r="F77" s="2041"/>
      <c r="G77" s="2040">
        <f>G76/I75</f>
        <v>0.78615574783683562</v>
      </c>
      <c r="H77" s="2041"/>
      <c r="I77" s="2040">
        <f>I76/K75</f>
        <v>0.54007959067652078</v>
      </c>
      <c r="J77" s="2041"/>
      <c r="K77" s="2040">
        <f>K76/M75</f>
        <v>-0.45371900826446282</v>
      </c>
      <c r="L77" s="2041"/>
      <c r="M77" s="2040">
        <f>M76/O75</f>
        <v>0.1307471264367816</v>
      </c>
      <c r="N77" s="2041"/>
      <c r="O77" s="2040">
        <f>O76/Q75</f>
        <v>-0.46526315789473682</v>
      </c>
      <c r="P77" s="2041"/>
      <c r="Q77" s="2040">
        <f>Q76/S75</f>
        <v>-1.1017699115044248</v>
      </c>
      <c r="R77" s="2041"/>
      <c r="S77" s="2040">
        <f>S76/U75</f>
        <v>-0.44871794871794873</v>
      </c>
      <c r="T77" s="2041"/>
      <c r="U77" s="2040">
        <f>U76/W75</f>
        <v>-0.2140077821011673</v>
      </c>
      <c r="V77" s="2041"/>
      <c r="W77" s="2040">
        <f>W76/Y75</f>
        <v>0.17891373801916932</v>
      </c>
      <c r="X77" s="2041"/>
      <c r="Y77" s="2040">
        <f>Y76/AA75</f>
        <v>0.32543103448275862</v>
      </c>
      <c r="Z77" s="2041"/>
      <c r="AA77" s="2040">
        <f>AA76/AC75</f>
        <v>0.32163742690058478</v>
      </c>
      <c r="AB77" s="2041"/>
      <c r="AC77" s="2040">
        <f>AC76/AE75</f>
        <v>0.29045643153526973</v>
      </c>
      <c r="AD77" s="2041"/>
      <c r="AE77" s="2040">
        <f>AE76/AG75</f>
        <v>6.042884990253411E-2</v>
      </c>
      <c r="AF77" s="2041"/>
      <c r="AG77" s="2040">
        <f>AG76/AI75</f>
        <v>0.27542372881355931</v>
      </c>
      <c r="AH77" s="2041"/>
      <c r="AI77" s="2040">
        <f>AI76/AK75</f>
        <v>7.8724788549121669E-2</v>
      </c>
      <c r="AJ77" s="2041"/>
      <c r="AK77" s="2040">
        <f>AK76/AM75</f>
        <v>-0.18321785989222478</v>
      </c>
      <c r="AL77" s="2041"/>
      <c r="AM77" s="2040">
        <f>AM76/AO75</f>
        <v>-0.4401330376940133</v>
      </c>
      <c r="AN77" s="2041"/>
      <c r="AO77" s="2040">
        <f>AO76/AQ75</f>
        <v>-0.15051020408163265</v>
      </c>
      <c r="AP77" s="2041"/>
      <c r="AQ77" s="2040">
        <f>AQ76/AS75</f>
        <v>6.8883610451306407E-2</v>
      </c>
      <c r="AR77" s="2041"/>
      <c r="AS77" s="2040">
        <f>AS76/AU75</f>
        <v>0.14169215086646278</v>
      </c>
      <c r="AT77" s="2041"/>
      <c r="AU77" s="2040">
        <f>AU76/AW75</f>
        <v>0.26900149031296572</v>
      </c>
      <c r="AV77" s="2041"/>
      <c r="AW77" s="2040">
        <f>AW76/BA75</f>
        <v>0.18567961165048544</v>
      </c>
      <c r="AX77" s="2041"/>
      <c r="AY77" s="2040"/>
      <c r="AZ77" s="2041"/>
      <c r="BA77" s="2040"/>
      <c r="BB77" s="2041"/>
    </row>
    <row r="78" spans="2:54" s="13" customFormat="1" ht="18.75" customHeight="1" x14ac:dyDescent="0.25">
      <c r="B78" s="207" t="s">
        <v>1338</v>
      </c>
      <c r="C78" s="694">
        <f>C74+C68</f>
        <v>3121</v>
      </c>
      <c r="D78" s="694">
        <f t="shared" ref="D78:BB78" si="23">D74+D68</f>
        <v>3085</v>
      </c>
      <c r="E78" s="694">
        <f t="shared" si="23"/>
        <v>3106</v>
      </c>
      <c r="F78" s="694">
        <f t="shared" si="23"/>
        <v>3084</v>
      </c>
      <c r="G78" s="694">
        <f t="shared" si="23"/>
        <v>2922</v>
      </c>
      <c r="H78" s="694">
        <f t="shared" si="23"/>
        <v>3228</v>
      </c>
      <c r="I78" s="694">
        <f t="shared" si="23"/>
        <v>3744</v>
      </c>
      <c r="J78" s="694">
        <f t="shared" si="23"/>
        <v>3503</v>
      </c>
      <c r="K78" s="694">
        <f t="shared" si="23"/>
        <v>4824</v>
      </c>
      <c r="L78" s="694">
        <f t="shared" si="23"/>
        <v>5071</v>
      </c>
      <c r="M78" s="694">
        <f t="shared" si="23"/>
        <v>5497</v>
      </c>
      <c r="N78" s="694">
        <f t="shared" si="23"/>
        <v>5185</v>
      </c>
      <c r="O78" s="694">
        <f t="shared" si="23"/>
        <v>5926</v>
      </c>
      <c r="P78" s="694">
        <f t="shared" si="23"/>
        <v>5578</v>
      </c>
      <c r="Q78" s="694">
        <f t="shared" si="23"/>
        <v>5558</v>
      </c>
      <c r="R78" s="694">
        <f t="shared" si="23"/>
        <v>5510</v>
      </c>
      <c r="S78" s="694">
        <f t="shared" si="23"/>
        <v>5487</v>
      </c>
      <c r="T78" s="694">
        <f t="shared" si="23"/>
        <v>4779</v>
      </c>
      <c r="U78" s="694">
        <f t="shared" si="23"/>
        <v>5055</v>
      </c>
      <c r="V78" s="694">
        <f t="shared" si="23"/>
        <v>4711</v>
      </c>
      <c r="W78" s="694">
        <f t="shared" si="23"/>
        <v>5146</v>
      </c>
      <c r="X78" s="694">
        <f t="shared" si="23"/>
        <v>5078</v>
      </c>
      <c r="Y78" s="694">
        <f t="shared" si="23"/>
        <v>5321</v>
      </c>
      <c r="Z78" s="694">
        <f t="shared" si="23"/>
        <v>5838</v>
      </c>
      <c r="AA78" s="694">
        <f t="shared" si="23"/>
        <v>6226</v>
      </c>
      <c r="AB78" s="694">
        <f t="shared" si="23"/>
        <v>6465</v>
      </c>
      <c r="AC78" s="694">
        <f t="shared" si="23"/>
        <v>6669</v>
      </c>
      <c r="AD78" s="694">
        <f t="shared" si="23"/>
        <v>7101</v>
      </c>
      <c r="AE78" s="694">
        <f t="shared" si="23"/>
        <v>7438</v>
      </c>
      <c r="AF78" s="694">
        <f t="shared" si="23"/>
        <v>7818</v>
      </c>
      <c r="AG78" s="694">
        <f t="shared" si="23"/>
        <v>7934</v>
      </c>
      <c r="AH78" s="694">
        <f t="shared" si="23"/>
        <v>7785</v>
      </c>
      <c r="AI78" s="694">
        <f t="shared" si="23"/>
        <v>8113</v>
      </c>
      <c r="AJ78" s="694">
        <f t="shared" si="23"/>
        <v>8654</v>
      </c>
      <c r="AK78" s="694">
        <f t="shared" si="23"/>
        <v>9014</v>
      </c>
      <c r="AL78" s="694">
        <f t="shared" si="23"/>
        <v>9025</v>
      </c>
      <c r="AM78" s="694">
        <f t="shared" si="23"/>
        <v>9194</v>
      </c>
      <c r="AN78" s="694">
        <f t="shared" si="23"/>
        <v>9260</v>
      </c>
      <c r="AO78" s="694">
        <f t="shared" si="23"/>
        <v>9610</v>
      </c>
      <c r="AP78" s="694">
        <f t="shared" si="23"/>
        <v>9604</v>
      </c>
      <c r="AQ78" s="694">
        <f t="shared" si="23"/>
        <v>9955</v>
      </c>
      <c r="AR78" s="694">
        <f t="shared" si="23"/>
        <v>10145</v>
      </c>
      <c r="AS78" s="694">
        <f t="shared" si="23"/>
        <v>10267</v>
      </c>
      <c r="AT78" s="694">
        <f t="shared" si="23"/>
        <v>10168</v>
      </c>
      <c r="AU78" s="694">
        <f t="shared" si="23"/>
        <v>10378</v>
      </c>
      <c r="AV78" s="694">
        <f t="shared" si="23"/>
        <v>10395</v>
      </c>
      <c r="AW78" s="694">
        <f t="shared" si="23"/>
        <v>11253</v>
      </c>
      <c r="AX78" s="694">
        <f t="shared" si="23"/>
        <v>11769</v>
      </c>
      <c r="AY78" s="694">
        <f t="shared" ref="AY78:AZ78" si="24">AY74+AY68</f>
        <v>12171</v>
      </c>
      <c r="AZ78" s="694">
        <f t="shared" si="24"/>
        <v>12068</v>
      </c>
      <c r="BA78" s="694">
        <f t="shared" si="23"/>
        <v>12472</v>
      </c>
      <c r="BB78" s="694">
        <f t="shared" si="23"/>
        <v>12330</v>
      </c>
    </row>
    <row r="79" spans="2:54" s="13" customFormat="1" ht="18.75" hidden="1" customHeight="1" x14ac:dyDescent="0.25">
      <c r="B79" s="232" t="s">
        <v>1344</v>
      </c>
      <c r="C79" s="2042">
        <f>SUM(C78:D78)</f>
        <v>6206</v>
      </c>
      <c r="D79" s="2043"/>
      <c r="E79" s="2042">
        <f>SUM(E78:F78)</f>
        <v>6190</v>
      </c>
      <c r="F79" s="2043"/>
      <c r="G79" s="2042">
        <f>SUM(G78:H78)</f>
        <v>6150</v>
      </c>
      <c r="H79" s="2043"/>
      <c r="I79" s="2042">
        <f>SUM(I78:J78)</f>
        <v>7247</v>
      </c>
      <c r="J79" s="2043"/>
      <c r="K79" s="2042">
        <f>SUM(K78:L78)</f>
        <v>9895</v>
      </c>
      <c r="L79" s="2043"/>
      <c r="M79" s="2042">
        <f>SUM(M78:N78)</f>
        <v>10682</v>
      </c>
      <c r="N79" s="2043"/>
      <c r="O79" s="2042">
        <f>SUM(O78:P78)</f>
        <v>11504</v>
      </c>
      <c r="P79" s="2043"/>
      <c r="Q79" s="2042">
        <f>SUM(Q78:R78)</f>
        <v>11068</v>
      </c>
      <c r="R79" s="2043"/>
      <c r="S79" s="2042">
        <f>SUM(S78:T78)</f>
        <v>10266</v>
      </c>
      <c r="T79" s="2043"/>
      <c r="U79" s="2042">
        <f>SUM(U78:V78)</f>
        <v>9766</v>
      </c>
      <c r="V79" s="2043"/>
      <c r="W79" s="2042">
        <f>SUM(W78:X78)</f>
        <v>10224</v>
      </c>
      <c r="X79" s="2043"/>
      <c r="Y79" s="2042">
        <f>SUM(Y78:Z78)</f>
        <v>11159</v>
      </c>
      <c r="Z79" s="2043"/>
      <c r="AA79" s="2042">
        <f>SUM(AA78:AB78)</f>
        <v>12691</v>
      </c>
      <c r="AB79" s="2043"/>
      <c r="AC79" s="2042">
        <f>SUM(AC78:AD78)</f>
        <v>13770</v>
      </c>
      <c r="AD79" s="2043"/>
      <c r="AE79" s="2042">
        <f>SUM(AE78:AF78)</f>
        <v>15256</v>
      </c>
      <c r="AF79" s="2043"/>
      <c r="AG79" s="2042">
        <f>SUM(AG78:AH78)</f>
        <v>15719</v>
      </c>
      <c r="AH79" s="2043"/>
      <c r="AI79" s="2042">
        <f>SUM(AI78:AJ78)</f>
        <v>16767</v>
      </c>
      <c r="AJ79" s="2043"/>
      <c r="AK79" s="2042">
        <f>SUM(AK78:AL78)</f>
        <v>18039</v>
      </c>
      <c r="AL79" s="2043"/>
      <c r="AM79" s="2042">
        <f>SUM(AM78:AN78)</f>
        <v>18454</v>
      </c>
      <c r="AN79" s="2043"/>
      <c r="AO79" s="2042">
        <f>SUM(AO78:AP78)</f>
        <v>19214</v>
      </c>
      <c r="AP79" s="2043"/>
      <c r="AQ79" s="2042">
        <f>SUM(AQ78:AR78)</f>
        <v>20100</v>
      </c>
      <c r="AR79" s="2043"/>
      <c r="AS79" s="2042">
        <f>SUM(AS78:AT78)</f>
        <v>20435</v>
      </c>
      <c r="AT79" s="2043"/>
      <c r="AU79" s="2042">
        <f>SUM(AU78:AV78)</f>
        <v>20773</v>
      </c>
      <c r="AV79" s="2043"/>
      <c r="AW79" s="2042">
        <f>SUM(AW78:AX78)</f>
        <v>23022</v>
      </c>
      <c r="AX79" s="2043"/>
      <c r="AY79" s="698"/>
      <c r="AZ79" s="698"/>
      <c r="BA79" s="2042">
        <f>SUM(BA78:BB78)</f>
        <v>24802</v>
      </c>
      <c r="BB79" s="2043"/>
    </row>
    <row r="80" spans="2:54" s="13" customFormat="1" ht="18.75" hidden="1" customHeight="1" x14ac:dyDescent="0.25">
      <c r="B80" s="232" t="s">
        <v>1341</v>
      </c>
      <c r="C80" s="2042">
        <f>E79-C79</f>
        <v>-16</v>
      </c>
      <c r="D80" s="2043"/>
      <c r="E80" s="2042">
        <f>G79-E79</f>
        <v>-40</v>
      </c>
      <c r="F80" s="2043"/>
      <c r="G80" s="2042">
        <f>I79-G79</f>
        <v>1097</v>
      </c>
      <c r="H80" s="2043"/>
      <c r="I80" s="2042">
        <f>K79-I79</f>
        <v>2648</v>
      </c>
      <c r="J80" s="2043"/>
      <c r="K80" s="2042">
        <f>M79-K79</f>
        <v>787</v>
      </c>
      <c r="L80" s="2043"/>
      <c r="M80" s="2042">
        <f>O79-M79</f>
        <v>822</v>
      </c>
      <c r="N80" s="2043"/>
      <c r="O80" s="2042">
        <f>Q79-O79</f>
        <v>-436</v>
      </c>
      <c r="P80" s="2043"/>
      <c r="Q80" s="2042">
        <f>S79-Q79</f>
        <v>-802</v>
      </c>
      <c r="R80" s="2043"/>
      <c r="S80" s="2042">
        <f>U79-S79</f>
        <v>-500</v>
      </c>
      <c r="T80" s="2043"/>
      <c r="U80" s="2042">
        <f>W79-U79</f>
        <v>458</v>
      </c>
      <c r="V80" s="2043"/>
      <c r="W80" s="2042">
        <f>Y79-W79</f>
        <v>935</v>
      </c>
      <c r="X80" s="2043"/>
      <c r="Y80" s="2042">
        <f>AA79-Y79</f>
        <v>1532</v>
      </c>
      <c r="Z80" s="2043"/>
      <c r="AA80" s="2042">
        <f>AC79-AA79</f>
        <v>1079</v>
      </c>
      <c r="AB80" s="2043"/>
      <c r="AC80" s="2042">
        <f>AE79-AC79</f>
        <v>1486</v>
      </c>
      <c r="AD80" s="2043"/>
      <c r="AE80" s="2042">
        <f>AG79-AE79</f>
        <v>463</v>
      </c>
      <c r="AF80" s="2043"/>
      <c r="AG80" s="2042">
        <f>AI79-AG79</f>
        <v>1048</v>
      </c>
      <c r="AH80" s="2043"/>
      <c r="AI80" s="2042">
        <f>AK79-AI79</f>
        <v>1272</v>
      </c>
      <c r="AJ80" s="2043"/>
      <c r="AK80" s="2042">
        <f>AM79-AK79</f>
        <v>415</v>
      </c>
      <c r="AL80" s="2043"/>
      <c r="AM80" s="2042">
        <f>AO79-AM79</f>
        <v>760</v>
      </c>
      <c r="AN80" s="2043"/>
      <c r="AO80" s="2042">
        <f>AQ79-AO79</f>
        <v>886</v>
      </c>
      <c r="AP80" s="2043"/>
      <c r="AQ80" s="2042">
        <f>AS79-AQ79</f>
        <v>335</v>
      </c>
      <c r="AR80" s="2043"/>
      <c r="AS80" s="2042">
        <f>AU79-AS79</f>
        <v>338</v>
      </c>
      <c r="AT80" s="2043"/>
      <c r="AU80" s="2042">
        <f>AW79-AU79</f>
        <v>2249</v>
      </c>
      <c r="AV80" s="2043"/>
      <c r="AW80" s="2042">
        <f>BA79-AW79</f>
        <v>1780</v>
      </c>
      <c r="AX80" s="2043"/>
      <c r="AY80" s="698"/>
      <c r="AZ80" s="698"/>
      <c r="BA80" s="2042"/>
      <c r="BB80" s="2043"/>
    </row>
    <row r="81" spans="2:54" s="13" customFormat="1" ht="18.75" hidden="1" customHeight="1" x14ac:dyDescent="0.25">
      <c r="B81" s="232" t="s">
        <v>1342</v>
      </c>
      <c r="C81" s="2036">
        <f>C80/E79</f>
        <v>-2.5848142164781908E-3</v>
      </c>
      <c r="D81" s="2037"/>
      <c r="E81" s="2036">
        <f>E80/G79</f>
        <v>-6.5040650406504065E-3</v>
      </c>
      <c r="F81" s="2037"/>
      <c r="G81" s="2036">
        <f>G80/I79</f>
        <v>0.15137298192355458</v>
      </c>
      <c r="H81" s="2037"/>
      <c r="I81" s="2036">
        <f>I80/K79</f>
        <v>0.26760990399191509</v>
      </c>
      <c r="J81" s="2037"/>
      <c r="K81" s="2036">
        <f>K80/M79</f>
        <v>7.3675341696311555E-2</v>
      </c>
      <c r="L81" s="2037"/>
      <c r="M81" s="2036">
        <f>M80/O79</f>
        <v>7.1453407510431152E-2</v>
      </c>
      <c r="N81" s="2037"/>
      <c r="O81" s="2036">
        <f>O80/Q79</f>
        <v>-3.9392844235634258E-2</v>
      </c>
      <c r="P81" s="2037"/>
      <c r="Q81" s="2036">
        <f>Q80/S79</f>
        <v>-7.8121955971166959E-2</v>
      </c>
      <c r="R81" s="2037"/>
      <c r="S81" s="2036">
        <f>S80/U79</f>
        <v>-5.1198033995494573E-2</v>
      </c>
      <c r="T81" s="2037"/>
      <c r="U81" s="2036">
        <f>U80/W79</f>
        <v>4.4796557120500784E-2</v>
      </c>
      <c r="V81" s="2037"/>
      <c r="W81" s="2036">
        <f>W80/Y79</f>
        <v>8.3788869970427463E-2</v>
      </c>
      <c r="X81" s="2037"/>
      <c r="Y81" s="2036">
        <f>Y80/AA79</f>
        <v>0.12071546765424317</v>
      </c>
      <c r="Z81" s="2037"/>
      <c r="AA81" s="2036">
        <f>AA80/AC79</f>
        <v>7.8358750907770516E-2</v>
      </c>
      <c r="AB81" s="2037"/>
      <c r="AC81" s="2036">
        <f>AC80/AE79</f>
        <v>9.7404299947561612E-2</v>
      </c>
      <c r="AD81" s="2037"/>
      <c r="AE81" s="2036">
        <f>AE80/AG79</f>
        <v>2.9454799923659267E-2</v>
      </c>
      <c r="AF81" s="2037"/>
      <c r="AG81" s="2036">
        <f>AG80/AI79</f>
        <v>6.2503727560088262E-2</v>
      </c>
      <c r="AH81" s="2037"/>
      <c r="AI81" s="2036">
        <f>AI80/AK79</f>
        <v>7.0513886579078658E-2</v>
      </c>
      <c r="AJ81" s="2037"/>
      <c r="AK81" s="2036">
        <f>AK80/AM79</f>
        <v>2.2488349409342148E-2</v>
      </c>
      <c r="AL81" s="2037"/>
      <c r="AM81" s="2036">
        <f>AM80/AO79</f>
        <v>3.955449151660248E-2</v>
      </c>
      <c r="AN81" s="2037"/>
      <c r="AO81" s="2036">
        <f>AO80/AQ79</f>
        <v>4.4079601990049753E-2</v>
      </c>
      <c r="AP81" s="2037"/>
      <c r="AQ81" s="2036">
        <f>AQ80/AS79</f>
        <v>1.6393442622950821E-2</v>
      </c>
      <c r="AR81" s="2037"/>
      <c r="AS81" s="2036">
        <f>AS80/AU79</f>
        <v>1.6271121166899341E-2</v>
      </c>
      <c r="AT81" s="2037"/>
      <c r="AU81" s="2036">
        <f>AU80/AW79</f>
        <v>9.7689166883850237E-2</v>
      </c>
      <c r="AV81" s="2037"/>
      <c r="AW81" s="2036">
        <f>AW80/BA79</f>
        <v>7.1768405773727922E-2</v>
      </c>
      <c r="AX81" s="2037"/>
      <c r="AY81" s="699"/>
      <c r="AZ81" s="699"/>
      <c r="BA81" s="2036"/>
      <c r="BB81" s="2037"/>
    </row>
    <row r="82" spans="2:54" ht="30" customHeight="1" x14ac:dyDescent="0.25"/>
    <row r="83" spans="2:54" ht="15" hidden="1" customHeight="1" x14ac:dyDescent="0.25"/>
    <row r="84" spans="2:54" ht="15" hidden="1" customHeight="1" x14ac:dyDescent="0.25"/>
    <row r="85" spans="2:54" ht="15" hidden="1" customHeight="1" x14ac:dyDescent="0.25"/>
    <row r="86" spans="2:54" ht="15" hidden="1" customHeight="1" x14ac:dyDescent="0.25"/>
    <row r="87" spans="2:54" ht="15" hidden="1" customHeight="1" x14ac:dyDescent="0.25"/>
    <row r="88" spans="2:54" ht="15" hidden="1" customHeight="1" x14ac:dyDescent="0.25"/>
    <row r="89" spans="2:54" ht="15" hidden="1" customHeight="1" x14ac:dyDescent="0.25"/>
    <row r="90" spans="2:54" ht="15" hidden="1" customHeight="1" x14ac:dyDescent="0.25"/>
    <row r="91" spans="2:54" ht="15" hidden="1" customHeight="1" x14ac:dyDescent="0.25"/>
    <row r="92" spans="2:54" ht="15" hidden="1" customHeight="1" x14ac:dyDescent="0.25"/>
    <row r="93" spans="2:54" ht="15" hidden="1" customHeight="1" x14ac:dyDescent="0.25"/>
    <row r="94" spans="2:54" ht="15" hidden="1" customHeight="1" x14ac:dyDescent="0.25"/>
    <row r="95" spans="2:54" ht="15" hidden="1" customHeight="1" x14ac:dyDescent="0.25"/>
    <row r="96" spans="2:54"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2" customHeight="1" x14ac:dyDescent="0.25"/>
    <row r="143" ht="15.75" customHeight="1" x14ac:dyDescent="0.25"/>
    <row r="144" ht="18.75" customHeight="1" x14ac:dyDescent="0.25"/>
    <row r="145" ht="13.5" customHeight="1" x14ac:dyDescent="0.25"/>
    <row r="146" ht="13.5" customHeight="1" x14ac:dyDescent="0.25"/>
    <row r="147" ht="12" customHeight="1" x14ac:dyDescent="0.25"/>
    <row r="148" ht="13.5" customHeight="1" x14ac:dyDescent="0.25"/>
    <row r="149" ht="12" customHeight="1" x14ac:dyDescent="0.25"/>
    <row r="150" ht="6.75" customHeight="1" x14ac:dyDescent="0.25"/>
    <row r="151" ht="10.5" customHeight="1" x14ac:dyDescent="0.25"/>
    <row r="152" ht="10.5" customHeight="1" x14ac:dyDescent="0.25"/>
    <row r="153" ht="8.25" customHeight="1" x14ac:dyDescent="0.25"/>
    <row r="154" ht="25.5" customHeight="1" x14ac:dyDescent="0.25"/>
    <row r="155" ht="30.75" customHeight="1" x14ac:dyDescent="0.25"/>
    <row r="156" ht="18.75" customHeight="1" x14ac:dyDescent="0.25"/>
    <row r="157" ht="32.25" customHeight="1" x14ac:dyDescent="0.25"/>
    <row r="158" ht="33.75" customHeight="1" x14ac:dyDescent="0.25"/>
    <row r="159" ht="15" customHeight="1" x14ac:dyDescent="0.25"/>
  </sheetData>
  <mergeCells count="261">
    <mergeCell ref="I6:J6"/>
    <mergeCell ref="BA6:BB6"/>
    <mergeCell ref="AA6:AB6"/>
    <mergeCell ref="AC6:AD6"/>
    <mergeCell ref="AG70:AH70"/>
    <mergeCell ref="AI70:AJ70"/>
    <mergeCell ref="AK70:AL70"/>
    <mergeCell ref="BA70:BB70"/>
    <mergeCell ref="AE6:AF6"/>
    <mergeCell ref="AG6:AH6"/>
    <mergeCell ref="AI6:AJ6"/>
    <mergeCell ref="AK6:AL6"/>
    <mergeCell ref="AQ6:AR6"/>
    <mergeCell ref="AS6:AT6"/>
    <mergeCell ref="AC70:AD70"/>
    <mergeCell ref="AE70:AF70"/>
    <mergeCell ref="I70:J70"/>
    <mergeCell ref="K70:L70"/>
    <mergeCell ref="M70:N70"/>
    <mergeCell ref="O70:P70"/>
    <mergeCell ref="Q70:R70"/>
    <mergeCell ref="AY6:AZ6"/>
    <mergeCell ref="AY69:AZ69"/>
    <mergeCell ref="AY70:AZ70"/>
    <mergeCell ref="C70:D70"/>
    <mergeCell ref="B1:BB3"/>
    <mergeCell ref="B4:BB4"/>
    <mergeCell ref="B5:H5"/>
    <mergeCell ref="B6:B7"/>
    <mergeCell ref="M6:N6"/>
    <mergeCell ref="O6:P6"/>
    <mergeCell ref="Q6:R6"/>
    <mergeCell ref="AM6:AN6"/>
    <mergeCell ref="AO6:AP6"/>
    <mergeCell ref="S6:T6"/>
    <mergeCell ref="U6:V6"/>
    <mergeCell ref="W6:X6"/>
    <mergeCell ref="Y6:Z6"/>
    <mergeCell ref="C6:D6"/>
    <mergeCell ref="E6:F6"/>
    <mergeCell ref="G6:H6"/>
    <mergeCell ref="E70:F70"/>
    <mergeCell ref="G70:H70"/>
    <mergeCell ref="AI69:AJ69"/>
    <mergeCell ref="AM70:AN70"/>
    <mergeCell ref="AO70:AP70"/>
    <mergeCell ref="AQ70:AR70"/>
    <mergeCell ref="AS70:AT70"/>
    <mergeCell ref="AQ71:AR71"/>
    <mergeCell ref="AS71:AT71"/>
    <mergeCell ref="AU71:AV71"/>
    <mergeCell ref="AW71:AX71"/>
    <mergeCell ref="AW70:AX70"/>
    <mergeCell ref="AU70:AV70"/>
    <mergeCell ref="AC71:AD71"/>
    <mergeCell ref="K6:L6"/>
    <mergeCell ref="AU6:AV6"/>
    <mergeCell ref="AW6:AX6"/>
    <mergeCell ref="S70:T70"/>
    <mergeCell ref="U70:V70"/>
    <mergeCell ref="W70:X70"/>
    <mergeCell ref="Y70:Z70"/>
    <mergeCell ref="AA70:AB70"/>
    <mergeCell ref="AK69:AL69"/>
    <mergeCell ref="AM69:AN69"/>
    <mergeCell ref="AO69:AP69"/>
    <mergeCell ref="AQ69:AR69"/>
    <mergeCell ref="AS69:AT69"/>
    <mergeCell ref="AA69:AB69"/>
    <mergeCell ref="AC69:AD69"/>
    <mergeCell ref="AE69:AF69"/>
    <mergeCell ref="AG69:AH69"/>
    <mergeCell ref="AM71:AN71"/>
    <mergeCell ref="AO71:AP71"/>
    <mergeCell ref="M75:N75"/>
    <mergeCell ref="O75:P75"/>
    <mergeCell ref="Q75:R75"/>
    <mergeCell ref="S75:T75"/>
    <mergeCell ref="U75:V75"/>
    <mergeCell ref="W75:X75"/>
    <mergeCell ref="Y75:Z75"/>
    <mergeCell ref="AA75:AB75"/>
    <mergeCell ref="AC75:AD75"/>
    <mergeCell ref="AE71:AF71"/>
    <mergeCell ref="M71:N71"/>
    <mergeCell ref="O71:P71"/>
    <mergeCell ref="Q71:R71"/>
    <mergeCell ref="S71:T71"/>
    <mergeCell ref="U71:V71"/>
    <mergeCell ref="W71:X71"/>
    <mergeCell ref="Y71:Z71"/>
    <mergeCell ref="AA71:AB71"/>
    <mergeCell ref="U69:V69"/>
    <mergeCell ref="W69:X69"/>
    <mergeCell ref="Y69:Z69"/>
    <mergeCell ref="AI76:AJ76"/>
    <mergeCell ref="AK76:AL76"/>
    <mergeCell ref="AM76:AN76"/>
    <mergeCell ref="AO76:AP76"/>
    <mergeCell ref="AQ76:AR76"/>
    <mergeCell ref="BA75:BB75"/>
    <mergeCell ref="AU69:AV69"/>
    <mergeCell ref="AW69:AX69"/>
    <mergeCell ref="BA69:BB69"/>
    <mergeCell ref="AE76:AF76"/>
    <mergeCell ref="AG76:AH76"/>
    <mergeCell ref="AO75:AP75"/>
    <mergeCell ref="AQ75:AR75"/>
    <mergeCell ref="AS75:AT75"/>
    <mergeCell ref="AU75:AV75"/>
    <mergeCell ref="AW75:AX75"/>
    <mergeCell ref="AE75:AF75"/>
    <mergeCell ref="AG75:AH75"/>
    <mergeCell ref="AI75:AJ75"/>
    <mergeCell ref="AK75:AL75"/>
    <mergeCell ref="AM75:AN75"/>
    <mergeCell ref="C69:D69"/>
    <mergeCell ref="E69:F69"/>
    <mergeCell ref="G69:H69"/>
    <mergeCell ref="I69:J69"/>
    <mergeCell ref="K69:L69"/>
    <mergeCell ref="M69:N69"/>
    <mergeCell ref="O69:P69"/>
    <mergeCell ref="Q69:R69"/>
    <mergeCell ref="S69:T69"/>
    <mergeCell ref="C71:D71"/>
    <mergeCell ref="E71:F71"/>
    <mergeCell ref="G71:H71"/>
    <mergeCell ref="I71:J71"/>
    <mergeCell ref="K71:L71"/>
    <mergeCell ref="C75:D75"/>
    <mergeCell ref="C76:D76"/>
    <mergeCell ref="C77:D77"/>
    <mergeCell ref="E77:F77"/>
    <mergeCell ref="G77:H77"/>
    <mergeCell ref="I76:J76"/>
    <mergeCell ref="K76:L76"/>
    <mergeCell ref="E75:F75"/>
    <mergeCell ref="G75:H75"/>
    <mergeCell ref="I75:J75"/>
    <mergeCell ref="K75:L75"/>
    <mergeCell ref="E76:F76"/>
    <mergeCell ref="G76:H76"/>
    <mergeCell ref="M76:N76"/>
    <mergeCell ref="O76:P76"/>
    <mergeCell ref="Q76:R76"/>
    <mergeCell ref="S76:T76"/>
    <mergeCell ref="U76:V76"/>
    <mergeCell ref="W76:X76"/>
    <mergeCell ref="Y76:Z76"/>
    <mergeCell ref="AA76:AB76"/>
    <mergeCell ref="AC76:AD76"/>
    <mergeCell ref="S77:T77"/>
    <mergeCell ref="U77:V77"/>
    <mergeCell ref="W77:X77"/>
    <mergeCell ref="Y77:Z77"/>
    <mergeCell ref="AA77:AB77"/>
    <mergeCell ref="I77:J77"/>
    <mergeCell ref="K77:L77"/>
    <mergeCell ref="M77:N77"/>
    <mergeCell ref="O77:P77"/>
    <mergeCell ref="Q77:R77"/>
    <mergeCell ref="U79:V79"/>
    <mergeCell ref="W79:X79"/>
    <mergeCell ref="Y79:Z79"/>
    <mergeCell ref="AA79:AB79"/>
    <mergeCell ref="AC79:AD79"/>
    <mergeCell ref="AM77:AN77"/>
    <mergeCell ref="AO77:AP77"/>
    <mergeCell ref="AQ77:AR77"/>
    <mergeCell ref="AS77:AT77"/>
    <mergeCell ref="AC77:AD77"/>
    <mergeCell ref="AE77:AF77"/>
    <mergeCell ref="AG77:AH77"/>
    <mergeCell ref="AI77:AJ77"/>
    <mergeCell ref="C79:D79"/>
    <mergeCell ref="E79:F79"/>
    <mergeCell ref="G79:H79"/>
    <mergeCell ref="I79:J79"/>
    <mergeCell ref="K79:L79"/>
    <mergeCell ref="M79:N79"/>
    <mergeCell ref="O79:P79"/>
    <mergeCell ref="Q79:R79"/>
    <mergeCell ref="S79:T79"/>
    <mergeCell ref="AE80:AF80"/>
    <mergeCell ref="AO79:AP79"/>
    <mergeCell ref="AQ79:AR79"/>
    <mergeCell ref="AS79:AT79"/>
    <mergeCell ref="AU79:AV79"/>
    <mergeCell ref="AW79:AX79"/>
    <mergeCell ref="AE79:AF79"/>
    <mergeCell ref="AG79:AH79"/>
    <mergeCell ref="AI79:AJ79"/>
    <mergeCell ref="AK79:AL79"/>
    <mergeCell ref="AM79:AN79"/>
    <mergeCell ref="C80:D80"/>
    <mergeCell ref="E80:F80"/>
    <mergeCell ref="G80:H80"/>
    <mergeCell ref="I80:J80"/>
    <mergeCell ref="K80:L80"/>
    <mergeCell ref="M80:N80"/>
    <mergeCell ref="O80:P80"/>
    <mergeCell ref="Q80:R80"/>
    <mergeCell ref="S80:T80"/>
    <mergeCell ref="U81:V81"/>
    <mergeCell ref="AQ80:AR80"/>
    <mergeCell ref="AS80:AT80"/>
    <mergeCell ref="AU80:AV80"/>
    <mergeCell ref="AW80:AX80"/>
    <mergeCell ref="W81:X81"/>
    <mergeCell ref="Y81:Z81"/>
    <mergeCell ref="AA81:AB81"/>
    <mergeCell ref="AC81:AD81"/>
    <mergeCell ref="AE81:AF81"/>
    <mergeCell ref="AQ81:AR81"/>
    <mergeCell ref="AS81:AT81"/>
    <mergeCell ref="AU81:AV81"/>
    <mergeCell ref="AW81:AX81"/>
    <mergeCell ref="AG80:AH80"/>
    <mergeCell ref="AI80:AJ80"/>
    <mergeCell ref="AK80:AL80"/>
    <mergeCell ref="AM80:AN80"/>
    <mergeCell ref="AO80:AP80"/>
    <mergeCell ref="U80:V80"/>
    <mergeCell ref="W80:X80"/>
    <mergeCell ref="Y80:Z80"/>
    <mergeCell ref="AA80:AB80"/>
    <mergeCell ref="AC80:AD80"/>
    <mergeCell ref="C81:D81"/>
    <mergeCell ref="E81:F81"/>
    <mergeCell ref="G81:H81"/>
    <mergeCell ref="I81:J81"/>
    <mergeCell ref="K81:L81"/>
    <mergeCell ref="M81:N81"/>
    <mergeCell ref="O81:P81"/>
    <mergeCell ref="Q81:R81"/>
    <mergeCell ref="S81:T81"/>
    <mergeCell ref="AY71:AZ71"/>
    <mergeCell ref="AY75:AZ75"/>
    <mergeCell ref="AY76:AZ76"/>
    <mergeCell ref="AY77:AZ77"/>
    <mergeCell ref="BA81:BB81"/>
    <mergeCell ref="AG81:AH81"/>
    <mergeCell ref="AI81:AJ81"/>
    <mergeCell ref="AK81:AL81"/>
    <mergeCell ref="AM81:AN81"/>
    <mergeCell ref="AO81:AP81"/>
    <mergeCell ref="BA80:BB80"/>
    <mergeCell ref="BA79:BB79"/>
    <mergeCell ref="AW77:AX77"/>
    <mergeCell ref="AK77:AL77"/>
    <mergeCell ref="BA77:BB77"/>
    <mergeCell ref="AU77:AV77"/>
    <mergeCell ref="BA76:BB76"/>
    <mergeCell ref="AS76:AT76"/>
    <mergeCell ref="AU76:AV76"/>
    <mergeCell ref="AW76:AX76"/>
    <mergeCell ref="BA71:BB71"/>
    <mergeCell ref="AG71:AH71"/>
    <mergeCell ref="AI71:AJ71"/>
    <mergeCell ref="AK71:AL71"/>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BC166"/>
  <sheetViews>
    <sheetView showGridLines="0" zoomScale="85" zoomScaleNormal="85" workbookViewId="0">
      <pane xSplit="2" ySplit="7" topLeftCell="AO62"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8" customWidth="1"/>
    <col min="2" max="2" width="56.28515625" style="8" customWidth="1"/>
    <col min="3" max="54" width="11.140625" style="8" customWidth="1"/>
    <col min="55" max="55" width="9.140625" style="8" customWidth="1"/>
    <col min="56" max="16384" width="9.140625" style="8" hidden="1"/>
  </cols>
  <sheetData>
    <row r="1" spans="2:54" ht="15.75" x14ac:dyDescent="0.25">
      <c r="B1" s="2054"/>
      <c r="C1" s="2055"/>
      <c r="D1" s="2055"/>
      <c r="E1" s="2055"/>
      <c r="F1" s="2055"/>
      <c r="G1" s="2055"/>
      <c r="H1" s="2055"/>
      <c r="I1" s="2055"/>
      <c r="J1" s="2055"/>
      <c r="K1" s="2055"/>
      <c r="L1" s="2055"/>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055"/>
      <c r="AO1" s="2055"/>
      <c r="AP1" s="2055"/>
      <c r="AQ1" s="2055"/>
      <c r="AR1" s="2055"/>
      <c r="AS1" s="2055"/>
      <c r="AT1" s="2055"/>
      <c r="AU1" s="2055"/>
      <c r="AV1" s="2055"/>
      <c r="AW1" s="2055"/>
      <c r="AX1" s="2055"/>
      <c r="AY1" s="2055"/>
      <c r="AZ1" s="2055"/>
      <c r="BA1" s="2055"/>
      <c r="BB1" s="2056"/>
    </row>
    <row r="2" spans="2:54" ht="15.75" x14ac:dyDescent="0.25">
      <c r="B2" s="2057"/>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c r="AB2" s="2058"/>
      <c r="AC2" s="2058"/>
      <c r="AD2" s="2058"/>
      <c r="AE2" s="2058"/>
      <c r="AF2" s="2058"/>
      <c r="AG2" s="2058"/>
      <c r="AH2" s="2058"/>
      <c r="AI2" s="2058"/>
      <c r="AJ2" s="2058"/>
      <c r="AK2" s="2058"/>
      <c r="AL2" s="2058"/>
      <c r="AM2" s="2058"/>
      <c r="AN2" s="2058"/>
      <c r="AO2" s="2058"/>
      <c r="AP2" s="2058"/>
      <c r="AQ2" s="2058"/>
      <c r="AR2" s="2058"/>
      <c r="AS2" s="2058"/>
      <c r="AT2" s="2058"/>
      <c r="AU2" s="2058"/>
      <c r="AV2" s="2058"/>
      <c r="AW2" s="2058"/>
      <c r="AX2" s="2058"/>
      <c r="AY2" s="2058"/>
      <c r="AZ2" s="2058"/>
      <c r="BA2" s="2058"/>
      <c r="BB2" s="2059"/>
    </row>
    <row r="3" spans="2:54" ht="16.5" thickBot="1" x14ac:dyDescent="0.3">
      <c r="B3" s="2060"/>
      <c r="C3" s="2061"/>
      <c r="D3" s="2061"/>
      <c r="E3" s="2061"/>
      <c r="F3" s="2061"/>
      <c r="G3" s="2061"/>
      <c r="H3" s="2061"/>
      <c r="I3" s="2061"/>
      <c r="J3" s="2061"/>
      <c r="K3" s="2061"/>
      <c r="L3" s="2061"/>
      <c r="M3" s="2061"/>
      <c r="N3" s="2061"/>
      <c r="O3" s="2061"/>
      <c r="P3" s="2061"/>
      <c r="Q3" s="2061"/>
      <c r="R3" s="2061"/>
      <c r="S3" s="2061"/>
      <c r="T3" s="2061"/>
      <c r="U3" s="2061"/>
      <c r="V3" s="2061"/>
      <c r="W3" s="2061"/>
      <c r="X3" s="2061"/>
      <c r="Y3" s="2061"/>
      <c r="Z3" s="2061"/>
      <c r="AA3" s="2061"/>
      <c r="AB3" s="2061"/>
      <c r="AC3" s="2061"/>
      <c r="AD3" s="2061"/>
      <c r="AE3" s="2061"/>
      <c r="AF3" s="2061"/>
      <c r="AG3" s="2061"/>
      <c r="AH3" s="2061"/>
      <c r="AI3" s="2061"/>
      <c r="AJ3" s="2061"/>
      <c r="AK3" s="2061"/>
      <c r="AL3" s="2061"/>
      <c r="AM3" s="2061"/>
      <c r="AN3" s="2061"/>
      <c r="AO3" s="2061"/>
      <c r="AP3" s="2061"/>
      <c r="AQ3" s="2061"/>
      <c r="AR3" s="2061"/>
      <c r="AS3" s="2061"/>
      <c r="AT3" s="2061"/>
      <c r="AU3" s="2061"/>
      <c r="AV3" s="2061"/>
      <c r="AW3" s="2061"/>
      <c r="AX3" s="2061"/>
      <c r="AY3" s="2061"/>
      <c r="AZ3" s="2061"/>
      <c r="BA3" s="2061"/>
      <c r="BB3" s="2062"/>
    </row>
    <row r="4" spans="2:54" ht="21.75" thickBot="1" x14ac:dyDescent="0.4">
      <c r="B4" s="1789" t="s">
        <v>2585</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1"/>
    </row>
    <row r="5" spans="2:54" s="220" customFormat="1" ht="16.5" thickBot="1" x14ac:dyDescent="0.3">
      <c r="B5" s="2063"/>
      <c r="C5" s="2063"/>
      <c r="D5" s="2063"/>
      <c r="E5" s="2063"/>
      <c r="F5" s="2063"/>
      <c r="G5" s="2063"/>
      <c r="H5" s="2063"/>
      <c r="AY5" s="695"/>
      <c r="AZ5" s="695"/>
    </row>
    <row r="6" spans="2:54" s="32" customFormat="1" ht="18.75" customHeight="1" x14ac:dyDescent="0.3">
      <c r="B6" s="2064" t="s">
        <v>1099</v>
      </c>
      <c r="C6" s="2066">
        <v>1992</v>
      </c>
      <c r="D6" s="2067"/>
      <c r="E6" s="2066">
        <v>1993</v>
      </c>
      <c r="F6" s="2067"/>
      <c r="G6" s="2066">
        <v>1994</v>
      </c>
      <c r="H6" s="2067"/>
      <c r="I6" s="2066">
        <v>1995</v>
      </c>
      <c r="J6" s="2067"/>
      <c r="K6" s="2066">
        <v>1996</v>
      </c>
      <c r="L6" s="2067"/>
      <c r="M6" s="2066">
        <v>1997</v>
      </c>
      <c r="N6" s="2067"/>
      <c r="O6" s="2066">
        <v>1998</v>
      </c>
      <c r="P6" s="2067"/>
      <c r="Q6" s="2066">
        <v>1999</v>
      </c>
      <c r="R6" s="2067"/>
      <c r="S6" s="2066">
        <v>2000</v>
      </c>
      <c r="T6" s="2067"/>
      <c r="U6" s="2066">
        <v>2001</v>
      </c>
      <c r="V6" s="2067"/>
      <c r="W6" s="2066">
        <v>2002</v>
      </c>
      <c r="X6" s="2067"/>
      <c r="Y6" s="2066">
        <v>2003</v>
      </c>
      <c r="Z6" s="2067"/>
      <c r="AA6" s="2066">
        <v>2004</v>
      </c>
      <c r="AB6" s="2068"/>
      <c r="AC6" s="2069">
        <v>2005</v>
      </c>
      <c r="AD6" s="2070"/>
      <c r="AE6" s="2069">
        <v>2006</v>
      </c>
      <c r="AF6" s="2070"/>
      <c r="AG6" s="2071">
        <v>2007</v>
      </c>
      <c r="AH6" s="2067"/>
      <c r="AI6" s="2066">
        <v>2008</v>
      </c>
      <c r="AJ6" s="2067"/>
      <c r="AK6" s="2066">
        <v>2009</v>
      </c>
      <c r="AL6" s="2067"/>
      <c r="AM6" s="2072">
        <v>2010</v>
      </c>
      <c r="AN6" s="2074"/>
      <c r="AO6" s="2072">
        <v>2011</v>
      </c>
      <c r="AP6" s="2074"/>
      <c r="AQ6" s="2072">
        <v>2012</v>
      </c>
      <c r="AR6" s="2074"/>
      <c r="AS6" s="2072">
        <v>2013</v>
      </c>
      <c r="AT6" s="2074"/>
      <c r="AU6" s="2072">
        <v>2014</v>
      </c>
      <c r="AV6" s="2074"/>
      <c r="AW6" s="2072">
        <v>2015</v>
      </c>
      <c r="AX6" s="2074"/>
      <c r="AY6" s="2072">
        <v>2016</v>
      </c>
      <c r="AZ6" s="2073"/>
      <c r="BA6" s="2072">
        <v>2017</v>
      </c>
      <c r="BB6" s="2073"/>
    </row>
    <row r="7" spans="2:54" s="32" customFormat="1" ht="18.75" customHeight="1" thickBot="1" x14ac:dyDescent="0.35">
      <c r="B7" s="2065"/>
      <c r="C7" s="244" t="s">
        <v>603</v>
      </c>
      <c r="D7" s="244" t="s">
        <v>604</v>
      </c>
      <c r="E7" s="244" t="s">
        <v>605</v>
      </c>
      <c r="F7" s="244" t="s">
        <v>606</v>
      </c>
      <c r="G7" s="244" t="s">
        <v>607</v>
      </c>
      <c r="H7" s="244" t="s">
        <v>608</v>
      </c>
      <c r="I7" s="244" t="s">
        <v>609</v>
      </c>
      <c r="J7" s="244" t="s">
        <v>610</v>
      </c>
      <c r="K7" s="244" t="s">
        <v>611</v>
      </c>
      <c r="L7" s="244" t="s">
        <v>612</v>
      </c>
      <c r="M7" s="244" t="s">
        <v>613</v>
      </c>
      <c r="N7" s="244" t="s">
        <v>614</v>
      </c>
      <c r="O7" s="244" t="s">
        <v>615</v>
      </c>
      <c r="P7" s="244" t="s">
        <v>616</v>
      </c>
      <c r="Q7" s="244" t="s">
        <v>617</v>
      </c>
      <c r="R7" s="244" t="s">
        <v>618</v>
      </c>
      <c r="S7" s="244" t="s">
        <v>619</v>
      </c>
      <c r="T7" s="244" t="s">
        <v>620</v>
      </c>
      <c r="U7" s="244" t="s">
        <v>621</v>
      </c>
      <c r="V7" s="244" t="s">
        <v>622</v>
      </c>
      <c r="W7" s="244" t="s">
        <v>623</v>
      </c>
      <c r="X7" s="244" t="s">
        <v>624</v>
      </c>
      <c r="Y7" s="244" t="s">
        <v>625</v>
      </c>
      <c r="Z7" s="244" t="s">
        <v>626</v>
      </c>
      <c r="AA7" s="244" t="s">
        <v>627</v>
      </c>
      <c r="AB7" s="245" t="s">
        <v>628</v>
      </c>
      <c r="AC7" s="208" t="s">
        <v>629</v>
      </c>
      <c r="AD7" s="208" t="s">
        <v>630</v>
      </c>
      <c r="AE7" s="208" t="s">
        <v>631</v>
      </c>
      <c r="AF7" s="208" t="s">
        <v>632</v>
      </c>
      <c r="AG7" s="246" t="s">
        <v>633</v>
      </c>
      <c r="AH7" s="244" t="s">
        <v>634</v>
      </c>
      <c r="AI7" s="246" t="s">
        <v>635</v>
      </c>
      <c r="AJ7" s="246" t="s">
        <v>636</v>
      </c>
      <c r="AK7" s="246" t="s">
        <v>637</v>
      </c>
      <c r="AL7" s="246" t="s">
        <v>638</v>
      </c>
      <c r="AM7" s="246" t="s">
        <v>639</v>
      </c>
      <c r="AN7" s="246" t="s">
        <v>640</v>
      </c>
      <c r="AO7" s="246" t="s">
        <v>641</v>
      </c>
      <c r="AP7" s="246" t="s">
        <v>642</v>
      </c>
      <c r="AQ7" s="246" t="s">
        <v>643</v>
      </c>
      <c r="AR7" s="246" t="s">
        <v>644</v>
      </c>
      <c r="AS7" s="246" t="s">
        <v>645</v>
      </c>
      <c r="AT7" s="246" t="s">
        <v>646</v>
      </c>
      <c r="AU7" s="246" t="s">
        <v>647</v>
      </c>
      <c r="AV7" s="246" t="s">
        <v>648</v>
      </c>
      <c r="AW7" s="246" t="s">
        <v>649</v>
      </c>
      <c r="AX7" s="246" t="s">
        <v>650</v>
      </c>
      <c r="AY7" s="246" t="s">
        <v>651</v>
      </c>
      <c r="AZ7" s="247" t="s">
        <v>201</v>
      </c>
      <c r="BA7" s="246" t="s">
        <v>1229</v>
      </c>
      <c r="BB7" s="247" t="s">
        <v>2626</v>
      </c>
    </row>
    <row r="8" spans="2:54" s="23" customFormat="1" ht="18.75" customHeight="1" thickBot="1" x14ac:dyDescent="0.35">
      <c r="B8" s="186" t="s">
        <v>360</v>
      </c>
      <c r="C8" s="187">
        <f>SUM(C9:C16)</f>
        <v>0</v>
      </c>
      <c r="D8" s="187">
        <f t="shared" ref="D8:I8" si="0">SUM(D9:D16)</f>
        <v>0</v>
      </c>
      <c r="E8" s="187">
        <f t="shared" si="0"/>
        <v>52</v>
      </c>
      <c r="F8" s="187">
        <f t="shared" si="0"/>
        <v>50</v>
      </c>
      <c r="G8" s="187">
        <f t="shared" si="0"/>
        <v>54</v>
      </c>
      <c r="H8" s="187">
        <f t="shared" si="0"/>
        <v>130</v>
      </c>
      <c r="I8" s="187">
        <f t="shared" si="0"/>
        <v>99</v>
      </c>
      <c r="J8" s="187">
        <f t="shared" ref="J8:BB8" si="1">SUM(J9:J16)</f>
        <v>0</v>
      </c>
      <c r="K8" s="187">
        <f t="shared" si="1"/>
        <v>168</v>
      </c>
      <c r="L8" s="187">
        <f t="shared" si="1"/>
        <v>150</v>
      </c>
      <c r="M8" s="187">
        <f t="shared" si="1"/>
        <v>156</v>
      </c>
      <c r="N8" s="187">
        <f t="shared" si="1"/>
        <v>134</v>
      </c>
      <c r="O8" s="187">
        <f t="shared" si="1"/>
        <v>191</v>
      </c>
      <c r="P8" s="187">
        <f t="shared" si="1"/>
        <v>175</v>
      </c>
      <c r="Q8" s="187">
        <f t="shared" si="1"/>
        <v>168</v>
      </c>
      <c r="R8" s="187">
        <f t="shared" si="1"/>
        <v>147</v>
      </c>
      <c r="S8" s="187">
        <f t="shared" si="1"/>
        <v>167</v>
      </c>
      <c r="T8" s="187">
        <f t="shared" si="1"/>
        <v>115</v>
      </c>
      <c r="U8" s="187">
        <f t="shared" si="1"/>
        <v>124</v>
      </c>
      <c r="V8" s="187">
        <f t="shared" si="1"/>
        <v>88</v>
      </c>
      <c r="W8" s="187">
        <f t="shared" si="1"/>
        <v>165</v>
      </c>
      <c r="X8" s="187">
        <f t="shared" si="1"/>
        <v>155</v>
      </c>
      <c r="Y8" s="187">
        <f t="shared" si="1"/>
        <v>125</v>
      </c>
      <c r="Z8" s="187">
        <f t="shared" si="1"/>
        <v>130</v>
      </c>
      <c r="AA8" s="187">
        <f t="shared" si="1"/>
        <v>100</v>
      </c>
      <c r="AB8" s="187">
        <f t="shared" si="1"/>
        <v>96</v>
      </c>
      <c r="AC8" s="187">
        <f t="shared" si="1"/>
        <v>71</v>
      </c>
      <c r="AD8" s="187">
        <f t="shared" si="1"/>
        <v>126</v>
      </c>
      <c r="AE8" s="187">
        <f t="shared" si="1"/>
        <v>148</v>
      </c>
      <c r="AF8" s="187">
        <f t="shared" si="1"/>
        <v>134</v>
      </c>
      <c r="AG8" s="187">
        <f t="shared" si="1"/>
        <v>158</v>
      </c>
      <c r="AH8" s="187">
        <f t="shared" si="1"/>
        <v>134</v>
      </c>
      <c r="AI8" s="187">
        <f t="shared" si="1"/>
        <v>116</v>
      </c>
      <c r="AJ8" s="187">
        <f t="shared" si="1"/>
        <v>234</v>
      </c>
      <c r="AK8" s="187">
        <f t="shared" si="1"/>
        <v>230</v>
      </c>
      <c r="AL8" s="187">
        <f t="shared" si="1"/>
        <v>249</v>
      </c>
      <c r="AM8" s="187">
        <f t="shared" si="1"/>
        <v>306</v>
      </c>
      <c r="AN8" s="187">
        <f t="shared" si="1"/>
        <v>263</v>
      </c>
      <c r="AO8" s="187">
        <f t="shared" si="1"/>
        <v>360</v>
      </c>
      <c r="AP8" s="187">
        <f t="shared" si="1"/>
        <v>333</v>
      </c>
      <c r="AQ8" s="187">
        <f t="shared" si="1"/>
        <v>380</v>
      </c>
      <c r="AR8" s="187">
        <f t="shared" si="1"/>
        <v>394</v>
      </c>
      <c r="AS8" s="187">
        <f t="shared" si="1"/>
        <v>402</v>
      </c>
      <c r="AT8" s="187">
        <f t="shared" si="1"/>
        <v>365</v>
      </c>
      <c r="AU8" s="187">
        <f t="shared" si="1"/>
        <v>346</v>
      </c>
      <c r="AV8" s="187">
        <f t="shared" si="1"/>
        <v>381</v>
      </c>
      <c r="AW8" s="187">
        <f t="shared" si="1"/>
        <v>412</v>
      </c>
      <c r="AX8" s="187">
        <f t="shared" si="1"/>
        <v>432</v>
      </c>
      <c r="AY8" s="187">
        <f t="shared" ref="AY8:AZ8" si="2">SUM(AY9:AY16)</f>
        <v>431</v>
      </c>
      <c r="AZ8" s="187">
        <f t="shared" si="2"/>
        <v>401</v>
      </c>
      <c r="BA8" s="187">
        <f t="shared" si="1"/>
        <v>415</v>
      </c>
      <c r="BB8" s="187">
        <f t="shared" si="1"/>
        <v>417</v>
      </c>
    </row>
    <row r="9" spans="2:54" s="23" customFormat="1" ht="18.75" customHeight="1" x14ac:dyDescent="0.25">
      <c r="B9" s="438" t="s">
        <v>1101</v>
      </c>
      <c r="C9" s="439"/>
      <c r="D9" s="439"/>
      <c r="E9" s="439"/>
      <c r="F9" s="439"/>
      <c r="G9" s="439"/>
      <c r="H9" s="439">
        <v>41</v>
      </c>
      <c r="I9" s="439">
        <v>31</v>
      </c>
      <c r="J9" s="439"/>
      <c r="K9" s="439">
        <v>54</v>
      </c>
      <c r="L9" s="439">
        <v>44</v>
      </c>
      <c r="M9" s="439">
        <v>75</v>
      </c>
      <c r="N9" s="439">
        <v>65</v>
      </c>
      <c r="O9" s="439">
        <v>83</v>
      </c>
      <c r="P9" s="439">
        <v>80</v>
      </c>
      <c r="Q9" s="439">
        <v>77</v>
      </c>
      <c r="R9" s="439">
        <v>71</v>
      </c>
      <c r="S9" s="439">
        <v>75</v>
      </c>
      <c r="T9" s="439">
        <v>51</v>
      </c>
      <c r="U9" s="440">
        <v>56</v>
      </c>
      <c r="V9" s="440">
        <v>45</v>
      </c>
      <c r="W9" s="440">
        <v>41</v>
      </c>
      <c r="X9" s="440">
        <v>22</v>
      </c>
      <c r="Y9" s="440">
        <v>23</v>
      </c>
      <c r="Z9" s="440">
        <v>16</v>
      </c>
      <c r="AA9" s="440">
        <v>1</v>
      </c>
      <c r="AB9" s="441">
        <v>3</v>
      </c>
      <c r="AC9" s="442"/>
      <c r="AD9" s="442">
        <v>1</v>
      </c>
      <c r="AE9" s="442">
        <v>1</v>
      </c>
      <c r="AF9" s="442"/>
      <c r="AG9" s="443"/>
      <c r="AH9" s="440"/>
      <c r="AI9" s="443"/>
      <c r="AJ9" s="443"/>
      <c r="AK9" s="443"/>
      <c r="AL9" s="443"/>
      <c r="AM9" s="443">
        <v>56</v>
      </c>
      <c r="AN9" s="443">
        <v>52</v>
      </c>
      <c r="AO9" s="443">
        <v>84</v>
      </c>
      <c r="AP9" s="443">
        <v>109</v>
      </c>
      <c r="AQ9" s="443">
        <v>127</v>
      </c>
      <c r="AR9" s="443">
        <v>140</v>
      </c>
      <c r="AS9" s="443">
        <v>126</v>
      </c>
      <c r="AT9" s="443">
        <v>151</v>
      </c>
      <c r="AU9" s="443">
        <v>137</v>
      </c>
      <c r="AV9" s="443">
        <v>167</v>
      </c>
      <c r="AW9" s="443">
        <v>192</v>
      </c>
      <c r="AX9" s="443">
        <v>228</v>
      </c>
      <c r="AY9" s="443">
        <v>251</v>
      </c>
      <c r="AZ9" s="444">
        <v>244</v>
      </c>
      <c r="BA9" s="443">
        <v>252</v>
      </c>
      <c r="BB9" s="444">
        <v>273</v>
      </c>
    </row>
    <row r="10" spans="2:54" s="23" customFormat="1" ht="18.75" customHeight="1" x14ac:dyDescent="0.25">
      <c r="B10" s="445" t="s">
        <v>1102</v>
      </c>
      <c r="C10" s="446"/>
      <c r="D10" s="446"/>
      <c r="E10" s="446"/>
      <c r="F10" s="446"/>
      <c r="G10" s="446"/>
      <c r="H10" s="446">
        <v>33</v>
      </c>
      <c r="I10" s="446">
        <v>68</v>
      </c>
      <c r="J10" s="446"/>
      <c r="K10" s="446">
        <v>60</v>
      </c>
      <c r="L10" s="446">
        <v>54</v>
      </c>
      <c r="M10" s="446">
        <v>81</v>
      </c>
      <c r="N10" s="446">
        <v>69</v>
      </c>
      <c r="O10" s="446">
        <v>108</v>
      </c>
      <c r="P10" s="446">
        <v>95</v>
      </c>
      <c r="Q10" s="446">
        <v>91</v>
      </c>
      <c r="R10" s="446">
        <v>76</v>
      </c>
      <c r="S10" s="446">
        <v>60</v>
      </c>
      <c r="T10" s="446">
        <v>42</v>
      </c>
      <c r="U10" s="337">
        <v>46</v>
      </c>
      <c r="V10" s="337">
        <v>23</v>
      </c>
      <c r="W10" s="337">
        <v>107</v>
      </c>
      <c r="X10" s="337">
        <v>118</v>
      </c>
      <c r="Y10" s="337">
        <v>96</v>
      </c>
      <c r="Z10" s="337">
        <v>114</v>
      </c>
      <c r="AA10" s="337">
        <v>99</v>
      </c>
      <c r="AB10" s="447">
        <v>88</v>
      </c>
      <c r="AC10" s="336">
        <v>71</v>
      </c>
      <c r="AD10" s="336">
        <v>123</v>
      </c>
      <c r="AE10" s="336">
        <v>147</v>
      </c>
      <c r="AF10" s="336">
        <v>134</v>
      </c>
      <c r="AG10" s="448">
        <v>158</v>
      </c>
      <c r="AH10" s="337">
        <v>115</v>
      </c>
      <c r="AI10" s="448">
        <v>116</v>
      </c>
      <c r="AJ10" s="448">
        <v>177</v>
      </c>
      <c r="AK10" s="448">
        <v>187</v>
      </c>
      <c r="AL10" s="448">
        <v>207</v>
      </c>
      <c r="AM10" s="448">
        <v>211</v>
      </c>
      <c r="AN10" s="448">
        <v>173</v>
      </c>
      <c r="AO10" s="448">
        <v>205</v>
      </c>
      <c r="AP10" s="448">
        <v>159</v>
      </c>
      <c r="AQ10" s="448">
        <v>156</v>
      </c>
      <c r="AR10" s="448">
        <v>150</v>
      </c>
      <c r="AS10" s="448">
        <v>117</v>
      </c>
      <c r="AT10" s="448">
        <v>79</v>
      </c>
      <c r="AU10" s="448">
        <v>64</v>
      </c>
      <c r="AV10" s="448">
        <v>47</v>
      </c>
      <c r="AW10" s="448">
        <v>44</v>
      </c>
      <c r="AX10" s="448">
        <v>35</v>
      </c>
      <c r="AY10" s="448">
        <v>11</v>
      </c>
      <c r="AZ10" s="449">
        <v>5</v>
      </c>
      <c r="BA10" s="448">
        <v>5</v>
      </c>
      <c r="BB10" s="449"/>
    </row>
    <row r="11" spans="2:54" s="23" customFormat="1" ht="18.75" customHeight="1" x14ac:dyDescent="0.25">
      <c r="B11" s="445" t="s">
        <v>1103</v>
      </c>
      <c r="C11" s="446"/>
      <c r="D11" s="446"/>
      <c r="E11" s="446"/>
      <c r="F11" s="446"/>
      <c r="G11" s="446"/>
      <c r="H11" s="446"/>
      <c r="I11" s="446"/>
      <c r="J11" s="446"/>
      <c r="K11" s="446"/>
      <c r="L11" s="446"/>
      <c r="M11" s="446"/>
      <c r="N11" s="446"/>
      <c r="O11" s="446"/>
      <c r="P11" s="446"/>
      <c r="Q11" s="446"/>
      <c r="R11" s="446"/>
      <c r="S11" s="446">
        <v>32</v>
      </c>
      <c r="T11" s="446">
        <v>22</v>
      </c>
      <c r="U11" s="337">
        <v>22</v>
      </c>
      <c r="V11" s="337">
        <v>20</v>
      </c>
      <c r="W11" s="337">
        <v>17</v>
      </c>
      <c r="X11" s="337">
        <v>15</v>
      </c>
      <c r="Y11" s="337">
        <v>6</v>
      </c>
      <c r="Z11" s="337"/>
      <c r="AA11" s="337"/>
      <c r="AB11" s="447">
        <v>5</v>
      </c>
      <c r="AC11" s="336"/>
      <c r="AD11" s="336">
        <v>2</v>
      </c>
      <c r="AE11" s="336"/>
      <c r="AF11" s="336"/>
      <c r="AG11" s="448"/>
      <c r="AH11" s="337"/>
      <c r="AI11" s="448"/>
      <c r="AJ11" s="448"/>
      <c r="AK11" s="448"/>
      <c r="AL11" s="448"/>
      <c r="AM11" s="448"/>
      <c r="AN11" s="448"/>
      <c r="AO11" s="448"/>
      <c r="AP11" s="448"/>
      <c r="AQ11" s="448"/>
      <c r="AR11" s="448"/>
      <c r="AS11" s="448"/>
      <c r="AT11" s="448"/>
      <c r="AU11" s="448"/>
      <c r="AV11" s="448"/>
      <c r="AW11" s="448"/>
      <c r="AX11" s="448"/>
      <c r="AY11" s="448"/>
      <c r="AZ11" s="449"/>
      <c r="BA11" s="448"/>
      <c r="BB11" s="449"/>
    </row>
    <row r="12" spans="2:54" s="23" customFormat="1" ht="18.75" customHeight="1" x14ac:dyDescent="0.25">
      <c r="B12" s="445" t="s">
        <v>1104</v>
      </c>
      <c r="C12" s="446"/>
      <c r="D12" s="446"/>
      <c r="E12" s="446"/>
      <c r="F12" s="446"/>
      <c r="G12" s="446"/>
      <c r="H12" s="446"/>
      <c r="I12" s="446"/>
      <c r="J12" s="446"/>
      <c r="K12" s="446"/>
      <c r="L12" s="446"/>
      <c r="M12" s="446"/>
      <c r="N12" s="446"/>
      <c r="O12" s="446"/>
      <c r="P12" s="446"/>
      <c r="Q12" s="446"/>
      <c r="R12" s="446"/>
      <c r="S12" s="446"/>
      <c r="T12" s="446"/>
      <c r="U12" s="337"/>
      <c r="V12" s="337"/>
      <c r="W12" s="337"/>
      <c r="X12" s="337"/>
      <c r="Y12" s="337"/>
      <c r="Z12" s="337"/>
      <c r="AA12" s="337"/>
      <c r="AB12" s="447"/>
      <c r="AC12" s="336"/>
      <c r="AD12" s="336"/>
      <c r="AE12" s="336"/>
      <c r="AF12" s="336"/>
      <c r="AG12" s="448"/>
      <c r="AH12" s="337">
        <v>19</v>
      </c>
      <c r="AI12" s="448"/>
      <c r="AJ12" s="448">
        <v>15</v>
      </c>
      <c r="AK12" s="448">
        <v>15</v>
      </c>
      <c r="AL12" s="448">
        <v>15</v>
      </c>
      <c r="AM12" s="448">
        <v>14</v>
      </c>
      <c r="AN12" s="448">
        <v>14</v>
      </c>
      <c r="AO12" s="448">
        <v>13</v>
      </c>
      <c r="AP12" s="448">
        <v>13</v>
      </c>
      <c r="AQ12" s="448">
        <v>12</v>
      </c>
      <c r="AR12" s="448">
        <v>11</v>
      </c>
      <c r="AS12" s="448">
        <v>9</v>
      </c>
      <c r="AT12" s="448">
        <v>9</v>
      </c>
      <c r="AU12" s="448">
        <v>7</v>
      </c>
      <c r="AV12" s="448">
        <v>0</v>
      </c>
      <c r="AW12" s="448"/>
      <c r="AX12" s="448">
        <v>1</v>
      </c>
      <c r="AY12" s="448">
        <v>1</v>
      </c>
      <c r="AZ12" s="449">
        <v>2</v>
      </c>
      <c r="BA12" s="448">
        <v>2</v>
      </c>
      <c r="BB12" s="449">
        <v>1</v>
      </c>
    </row>
    <row r="13" spans="2:54" s="23" customFormat="1" ht="18.75" customHeight="1" x14ac:dyDescent="0.25">
      <c r="B13" s="445" t="s">
        <v>1105</v>
      </c>
      <c r="C13" s="446"/>
      <c r="D13" s="446"/>
      <c r="E13" s="446"/>
      <c r="F13" s="446"/>
      <c r="G13" s="446"/>
      <c r="H13" s="446"/>
      <c r="I13" s="446"/>
      <c r="J13" s="446"/>
      <c r="K13" s="446"/>
      <c r="L13" s="446"/>
      <c r="M13" s="446"/>
      <c r="N13" s="446"/>
      <c r="O13" s="446"/>
      <c r="P13" s="446"/>
      <c r="Q13" s="446"/>
      <c r="R13" s="446"/>
      <c r="S13" s="446"/>
      <c r="T13" s="446"/>
      <c r="U13" s="337"/>
      <c r="V13" s="337"/>
      <c r="W13" s="337"/>
      <c r="X13" s="337"/>
      <c r="Y13" s="337"/>
      <c r="Z13" s="337"/>
      <c r="AA13" s="337"/>
      <c r="AB13" s="447"/>
      <c r="AC13" s="336"/>
      <c r="AD13" s="336"/>
      <c r="AE13" s="336"/>
      <c r="AF13" s="336"/>
      <c r="AG13" s="448"/>
      <c r="AH13" s="337"/>
      <c r="AI13" s="448"/>
      <c r="AJ13" s="448">
        <v>42</v>
      </c>
      <c r="AK13" s="448">
        <v>28</v>
      </c>
      <c r="AL13" s="448">
        <v>27</v>
      </c>
      <c r="AM13" s="448">
        <v>25</v>
      </c>
      <c r="AN13" s="448">
        <v>24</v>
      </c>
      <c r="AO13" s="448">
        <v>58</v>
      </c>
      <c r="AP13" s="448">
        <v>52</v>
      </c>
      <c r="AQ13" s="448">
        <v>49</v>
      </c>
      <c r="AR13" s="448">
        <v>28</v>
      </c>
      <c r="AS13" s="448">
        <v>28</v>
      </c>
      <c r="AT13" s="448">
        <v>27</v>
      </c>
      <c r="AU13" s="448">
        <v>25</v>
      </c>
      <c r="AV13" s="448">
        <v>27</v>
      </c>
      <c r="AW13" s="448">
        <v>13</v>
      </c>
      <c r="AX13" s="448">
        <v>11</v>
      </c>
      <c r="AY13" s="448">
        <v>7</v>
      </c>
      <c r="AZ13" s="449">
        <v>4</v>
      </c>
      <c r="BA13" s="448">
        <v>1</v>
      </c>
      <c r="BB13" s="449">
        <v>1</v>
      </c>
    </row>
    <row r="14" spans="2:54" s="23" customFormat="1" ht="18.75" customHeight="1" x14ac:dyDescent="0.25">
      <c r="B14" s="445" t="s">
        <v>1106</v>
      </c>
      <c r="C14" s="446"/>
      <c r="D14" s="446"/>
      <c r="E14" s="446">
        <v>52</v>
      </c>
      <c r="F14" s="446">
        <v>50</v>
      </c>
      <c r="G14" s="446">
        <v>54</v>
      </c>
      <c r="H14" s="446">
        <v>56</v>
      </c>
      <c r="I14" s="446"/>
      <c r="J14" s="446"/>
      <c r="K14" s="446">
        <v>54</v>
      </c>
      <c r="L14" s="446">
        <v>52</v>
      </c>
      <c r="M14" s="446"/>
      <c r="N14" s="446"/>
      <c r="O14" s="446"/>
      <c r="P14" s="446"/>
      <c r="Q14" s="446"/>
      <c r="R14" s="446"/>
      <c r="S14" s="446"/>
      <c r="T14" s="446"/>
      <c r="U14" s="337"/>
      <c r="V14" s="337"/>
      <c r="W14" s="337"/>
      <c r="X14" s="337"/>
      <c r="Y14" s="337"/>
      <c r="Z14" s="337"/>
      <c r="AA14" s="337"/>
      <c r="AB14" s="447"/>
      <c r="AC14" s="336"/>
      <c r="AD14" s="336"/>
      <c r="AE14" s="336"/>
      <c r="AF14" s="336"/>
      <c r="AG14" s="448"/>
      <c r="AH14" s="337"/>
      <c r="AI14" s="448"/>
      <c r="AJ14" s="448"/>
      <c r="AK14" s="448"/>
      <c r="AL14" s="448"/>
      <c r="AM14" s="448"/>
      <c r="AN14" s="448"/>
      <c r="AO14" s="448"/>
      <c r="AP14" s="448"/>
      <c r="AQ14" s="448"/>
      <c r="AR14" s="448"/>
      <c r="AS14" s="448"/>
      <c r="AT14" s="448"/>
      <c r="AU14" s="448"/>
      <c r="AV14" s="448"/>
      <c r="AW14" s="448"/>
      <c r="AX14" s="448"/>
      <c r="AY14" s="448"/>
      <c r="AZ14" s="449"/>
      <c r="BA14" s="448"/>
      <c r="BB14" s="449"/>
    </row>
    <row r="15" spans="2:54" s="23" customFormat="1" ht="18.75" customHeight="1" x14ac:dyDescent="0.25">
      <c r="B15" s="445" t="s">
        <v>504</v>
      </c>
      <c r="C15" s="446"/>
      <c r="D15" s="446"/>
      <c r="E15" s="446"/>
      <c r="F15" s="446"/>
      <c r="G15" s="446"/>
      <c r="H15" s="446"/>
      <c r="I15" s="446"/>
      <c r="J15" s="446"/>
      <c r="K15" s="446"/>
      <c r="L15" s="446"/>
      <c r="M15" s="446"/>
      <c r="N15" s="446"/>
      <c r="O15" s="446"/>
      <c r="P15" s="446"/>
      <c r="Q15" s="446"/>
      <c r="R15" s="446"/>
      <c r="S15" s="446"/>
      <c r="T15" s="446"/>
      <c r="U15" s="337"/>
      <c r="V15" s="337"/>
      <c r="W15" s="337"/>
      <c r="X15" s="337"/>
      <c r="Y15" s="337"/>
      <c r="Z15" s="337"/>
      <c r="AA15" s="337"/>
      <c r="AB15" s="447"/>
      <c r="AC15" s="336"/>
      <c r="AD15" s="336"/>
      <c r="AE15" s="336"/>
      <c r="AF15" s="336"/>
      <c r="AG15" s="448"/>
      <c r="AH15" s="337"/>
      <c r="AI15" s="448"/>
      <c r="AJ15" s="448"/>
      <c r="AK15" s="448"/>
      <c r="AL15" s="448"/>
      <c r="AM15" s="448"/>
      <c r="AN15" s="448"/>
      <c r="AO15" s="448"/>
      <c r="AP15" s="448"/>
      <c r="AQ15" s="448">
        <v>36</v>
      </c>
      <c r="AR15" s="448">
        <v>65</v>
      </c>
      <c r="AS15" s="448">
        <v>95</v>
      </c>
      <c r="AT15" s="448">
        <v>82</v>
      </c>
      <c r="AU15" s="448">
        <v>99</v>
      </c>
      <c r="AV15" s="448">
        <v>128</v>
      </c>
      <c r="AW15" s="448">
        <v>152</v>
      </c>
      <c r="AX15" s="448">
        <v>147</v>
      </c>
      <c r="AY15" s="448">
        <v>152</v>
      </c>
      <c r="AZ15" s="449">
        <v>140</v>
      </c>
      <c r="BA15" s="448">
        <v>152</v>
      </c>
      <c r="BB15" s="449">
        <v>140</v>
      </c>
    </row>
    <row r="16" spans="2:54" s="23" customFormat="1" ht="16.5" thickBot="1" x14ac:dyDescent="0.3">
      <c r="B16" s="450" t="s">
        <v>1107</v>
      </c>
      <c r="C16" s="451"/>
      <c r="D16" s="451"/>
      <c r="E16" s="451"/>
      <c r="F16" s="451"/>
      <c r="G16" s="451"/>
      <c r="H16" s="451"/>
      <c r="I16" s="451"/>
      <c r="J16" s="451"/>
      <c r="K16" s="451"/>
      <c r="L16" s="451"/>
      <c r="M16" s="451"/>
      <c r="N16" s="451"/>
      <c r="O16" s="451"/>
      <c r="P16" s="451"/>
      <c r="Q16" s="451"/>
      <c r="R16" s="451"/>
      <c r="S16" s="451"/>
      <c r="T16" s="451"/>
      <c r="U16" s="452"/>
      <c r="V16" s="452"/>
      <c r="W16" s="452"/>
      <c r="X16" s="452"/>
      <c r="Y16" s="452"/>
      <c r="Z16" s="452"/>
      <c r="AA16" s="452"/>
      <c r="AB16" s="453"/>
      <c r="AC16" s="454"/>
      <c r="AD16" s="454"/>
      <c r="AE16" s="454"/>
      <c r="AF16" s="454"/>
      <c r="AG16" s="455"/>
      <c r="AH16" s="452"/>
      <c r="AI16" s="455"/>
      <c r="AJ16" s="455"/>
      <c r="AK16" s="455"/>
      <c r="AL16" s="455"/>
      <c r="AM16" s="455"/>
      <c r="AN16" s="455"/>
      <c r="AO16" s="455"/>
      <c r="AP16" s="455"/>
      <c r="AQ16" s="455"/>
      <c r="AR16" s="455"/>
      <c r="AS16" s="455">
        <v>27</v>
      </c>
      <c r="AT16" s="455">
        <v>17</v>
      </c>
      <c r="AU16" s="455">
        <v>14</v>
      </c>
      <c r="AV16" s="455">
        <v>12</v>
      </c>
      <c r="AW16" s="455">
        <v>11</v>
      </c>
      <c r="AX16" s="455">
        <v>10</v>
      </c>
      <c r="AY16" s="455">
        <v>9</v>
      </c>
      <c r="AZ16" s="456">
        <v>6</v>
      </c>
      <c r="BA16" s="455">
        <v>3</v>
      </c>
      <c r="BB16" s="456">
        <v>2</v>
      </c>
    </row>
    <row r="17" spans="2:54" s="23" customFormat="1" ht="16.5" thickBot="1" x14ac:dyDescent="0.3">
      <c r="B17" s="242" t="s">
        <v>361</v>
      </c>
      <c r="C17" s="243">
        <f t="shared" ref="C17:AH17" si="3">SUM(C18:C29)</f>
        <v>0</v>
      </c>
      <c r="D17" s="243">
        <f t="shared" si="3"/>
        <v>0</v>
      </c>
      <c r="E17" s="243">
        <f t="shared" si="3"/>
        <v>64</v>
      </c>
      <c r="F17" s="243">
        <f t="shared" si="3"/>
        <v>64</v>
      </c>
      <c r="G17" s="243">
        <f t="shared" si="3"/>
        <v>65</v>
      </c>
      <c r="H17" s="243">
        <f t="shared" si="3"/>
        <v>148</v>
      </c>
      <c r="I17" s="243">
        <f t="shared" si="3"/>
        <v>103</v>
      </c>
      <c r="J17" s="243">
        <f t="shared" si="3"/>
        <v>0</v>
      </c>
      <c r="K17" s="243">
        <f t="shared" si="3"/>
        <v>275</v>
      </c>
      <c r="L17" s="243">
        <f t="shared" si="3"/>
        <v>276</v>
      </c>
      <c r="M17" s="243">
        <f t="shared" si="3"/>
        <v>296</v>
      </c>
      <c r="N17" s="243">
        <f t="shared" si="3"/>
        <v>245</v>
      </c>
      <c r="O17" s="243">
        <f t="shared" si="3"/>
        <v>306</v>
      </c>
      <c r="P17" s="243">
        <f t="shared" si="3"/>
        <v>288</v>
      </c>
      <c r="Q17" s="243">
        <f t="shared" si="3"/>
        <v>319</v>
      </c>
      <c r="R17" s="243">
        <f t="shared" si="3"/>
        <v>282</v>
      </c>
      <c r="S17" s="243">
        <f t="shared" si="3"/>
        <v>188</v>
      </c>
      <c r="T17" s="243">
        <f t="shared" si="3"/>
        <v>178</v>
      </c>
      <c r="U17" s="243">
        <f t="shared" si="3"/>
        <v>134</v>
      </c>
      <c r="V17" s="243">
        <f t="shared" si="3"/>
        <v>125</v>
      </c>
      <c r="W17" s="243">
        <f t="shared" si="3"/>
        <v>149</v>
      </c>
      <c r="X17" s="243">
        <f t="shared" si="3"/>
        <v>114</v>
      </c>
      <c r="Y17" s="243">
        <f t="shared" si="3"/>
        <v>117</v>
      </c>
      <c r="Z17" s="243">
        <f t="shared" si="3"/>
        <v>80</v>
      </c>
      <c r="AA17" s="243">
        <f t="shared" si="3"/>
        <v>46</v>
      </c>
      <c r="AB17" s="243">
        <f t="shared" si="3"/>
        <v>42</v>
      </c>
      <c r="AC17" s="243">
        <f t="shared" si="3"/>
        <v>21</v>
      </c>
      <c r="AD17" s="243">
        <f t="shared" si="3"/>
        <v>12</v>
      </c>
      <c r="AE17" s="243">
        <f t="shared" si="3"/>
        <v>56</v>
      </c>
      <c r="AF17" s="243">
        <f t="shared" si="3"/>
        <v>67</v>
      </c>
      <c r="AG17" s="243">
        <f t="shared" si="3"/>
        <v>105</v>
      </c>
      <c r="AH17" s="243">
        <f t="shared" si="3"/>
        <v>103</v>
      </c>
      <c r="AI17" s="243">
        <f t="shared" ref="AI17:BB17" si="4">SUM(AI18:AI29)</f>
        <v>95</v>
      </c>
      <c r="AJ17" s="243">
        <f t="shared" si="4"/>
        <v>191</v>
      </c>
      <c r="AK17" s="243">
        <f t="shared" si="4"/>
        <v>328</v>
      </c>
      <c r="AL17" s="243">
        <f t="shared" si="4"/>
        <v>360</v>
      </c>
      <c r="AM17" s="243">
        <f t="shared" si="4"/>
        <v>418</v>
      </c>
      <c r="AN17" s="243">
        <f t="shared" si="4"/>
        <v>429</v>
      </c>
      <c r="AO17" s="243">
        <f t="shared" si="4"/>
        <v>509</v>
      </c>
      <c r="AP17" s="243">
        <f t="shared" si="4"/>
        <v>579</v>
      </c>
      <c r="AQ17" s="243">
        <f t="shared" si="4"/>
        <v>608</v>
      </c>
      <c r="AR17" s="243">
        <f t="shared" si="4"/>
        <v>686</v>
      </c>
      <c r="AS17" s="243">
        <f t="shared" si="4"/>
        <v>641</v>
      </c>
      <c r="AT17" s="243">
        <f t="shared" si="4"/>
        <v>691</v>
      </c>
      <c r="AU17" s="243">
        <f t="shared" si="4"/>
        <v>808</v>
      </c>
      <c r="AV17" s="243">
        <f t="shared" si="4"/>
        <v>806</v>
      </c>
      <c r="AW17" s="243">
        <f t="shared" si="4"/>
        <v>972</v>
      </c>
      <c r="AX17" s="243">
        <f t="shared" si="4"/>
        <v>1048</v>
      </c>
      <c r="AY17" s="243">
        <f t="shared" ref="AY17:AZ17" si="5">SUM(AY18:AY29)</f>
        <v>1147</v>
      </c>
      <c r="AZ17" s="243">
        <f t="shared" si="5"/>
        <v>1180</v>
      </c>
      <c r="BA17" s="243">
        <f t="shared" si="4"/>
        <v>1309</v>
      </c>
      <c r="BB17" s="243">
        <f t="shared" si="4"/>
        <v>1307</v>
      </c>
    </row>
    <row r="18" spans="2:54" s="23" customFormat="1" ht="15.75" x14ac:dyDescent="0.25">
      <c r="B18" s="438" t="s">
        <v>1101</v>
      </c>
      <c r="C18" s="439"/>
      <c r="D18" s="439"/>
      <c r="E18" s="439"/>
      <c r="F18" s="439"/>
      <c r="G18" s="439"/>
      <c r="H18" s="439">
        <v>42</v>
      </c>
      <c r="I18" s="439">
        <v>73</v>
      </c>
      <c r="J18" s="439"/>
      <c r="K18" s="439">
        <v>67</v>
      </c>
      <c r="L18" s="439">
        <v>91</v>
      </c>
      <c r="M18" s="439">
        <v>111</v>
      </c>
      <c r="N18" s="439">
        <v>95</v>
      </c>
      <c r="O18" s="439">
        <v>131</v>
      </c>
      <c r="P18" s="439">
        <v>122</v>
      </c>
      <c r="Q18" s="439">
        <v>112</v>
      </c>
      <c r="R18" s="439">
        <v>109</v>
      </c>
      <c r="S18" s="439">
        <v>84</v>
      </c>
      <c r="T18" s="439">
        <v>79</v>
      </c>
      <c r="U18" s="440">
        <v>58</v>
      </c>
      <c r="V18" s="440">
        <v>55</v>
      </c>
      <c r="W18" s="440">
        <v>77</v>
      </c>
      <c r="X18" s="440">
        <v>42</v>
      </c>
      <c r="Y18" s="440">
        <v>43</v>
      </c>
      <c r="Z18" s="440">
        <v>39</v>
      </c>
      <c r="AA18" s="440">
        <v>22</v>
      </c>
      <c r="AB18" s="441">
        <v>15</v>
      </c>
      <c r="AC18" s="442">
        <v>14</v>
      </c>
      <c r="AD18" s="442">
        <v>12</v>
      </c>
      <c r="AE18" s="442">
        <v>56</v>
      </c>
      <c r="AF18" s="442">
        <v>67</v>
      </c>
      <c r="AG18" s="443">
        <v>105</v>
      </c>
      <c r="AH18" s="440">
        <v>67</v>
      </c>
      <c r="AI18" s="443">
        <v>65</v>
      </c>
      <c r="AJ18" s="443">
        <v>125</v>
      </c>
      <c r="AK18" s="443">
        <v>184</v>
      </c>
      <c r="AL18" s="443">
        <v>193</v>
      </c>
      <c r="AM18" s="443">
        <v>180</v>
      </c>
      <c r="AN18" s="443">
        <v>166</v>
      </c>
      <c r="AO18" s="443">
        <v>204</v>
      </c>
      <c r="AP18" s="443">
        <v>227</v>
      </c>
      <c r="AQ18" s="443">
        <v>221</v>
      </c>
      <c r="AR18" s="443">
        <v>249</v>
      </c>
      <c r="AS18" s="443">
        <v>190</v>
      </c>
      <c r="AT18" s="443">
        <v>173</v>
      </c>
      <c r="AU18" s="443">
        <v>207</v>
      </c>
      <c r="AV18" s="443">
        <v>203</v>
      </c>
      <c r="AW18" s="443">
        <v>204</v>
      </c>
      <c r="AX18" s="443">
        <v>247</v>
      </c>
      <c r="AY18" s="443">
        <v>261</v>
      </c>
      <c r="AZ18" s="444">
        <v>271</v>
      </c>
      <c r="BA18" s="443">
        <v>278</v>
      </c>
      <c r="BB18" s="444">
        <v>296</v>
      </c>
    </row>
    <row r="19" spans="2:54" s="23" customFormat="1" ht="15.75" x14ac:dyDescent="0.25">
      <c r="B19" s="445" t="s">
        <v>1069</v>
      </c>
      <c r="C19" s="446"/>
      <c r="D19" s="446"/>
      <c r="E19" s="446"/>
      <c r="F19" s="446"/>
      <c r="G19" s="446"/>
      <c r="H19" s="446"/>
      <c r="I19" s="446"/>
      <c r="J19" s="446"/>
      <c r="K19" s="446">
        <v>46</v>
      </c>
      <c r="L19" s="446">
        <v>39</v>
      </c>
      <c r="M19" s="446">
        <v>35</v>
      </c>
      <c r="N19" s="446">
        <v>28</v>
      </c>
      <c r="O19" s="446">
        <v>21</v>
      </c>
      <c r="P19" s="446">
        <v>30</v>
      </c>
      <c r="Q19" s="446">
        <v>30</v>
      </c>
      <c r="R19" s="446">
        <v>30</v>
      </c>
      <c r="S19" s="446"/>
      <c r="T19" s="446"/>
      <c r="U19" s="337"/>
      <c r="V19" s="337"/>
      <c r="W19" s="337">
        <v>24</v>
      </c>
      <c r="X19" s="337">
        <v>25</v>
      </c>
      <c r="Y19" s="337">
        <v>22</v>
      </c>
      <c r="Z19" s="337">
        <v>1</v>
      </c>
      <c r="AA19" s="337"/>
      <c r="AB19" s="447">
        <v>1</v>
      </c>
      <c r="AC19" s="336"/>
      <c r="AD19" s="336"/>
      <c r="AE19" s="336"/>
      <c r="AF19" s="336"/>
      <c r="AG19" s="448"/>
      <c r="AH19" s="337"/>
      <c r="AI19" s="448"/>
      <c r="AJ19" s="448"/>
      <c r="AK19" s="448"/>
      <c r="AL19" s="448"/>
      <c r="AM19" s="448"/>
      <c r="AN19" s="448"/>
      <c r="AO19" s="448"/>
      <c r="AP19" s="448"/>
      <c r="AQ19" s="448"/>
      <c r="AR19" s="448"/>
      <c r="AS19" s="448"/>
      <c r="AT19" s="448"/>
      <c r="AU19" s="448"/>
      <c r="AV19" s="448"/>
      <c r="AW19" s="448"/>
      <c r="AX19" s="448"/>
      <c r="AY19" s="448"/>
      <c r="AZ19" s="449"/>
      <c r="BA19" s="448"/>
      <c r="BB19" s="449"/>
    </row>
    <row r="20" spans="2:54" s="23" customFormat="1" ht="18.75" customHeight="1" x14ac:dyDescent="0.25">
      <c r="B20" s="445" t="s">
        <v>1102</v>
      </c>
      <c r="C20" s="446"/>
      <c r="D20" s="446"/>
      <c r="E20" s="446"/>
      <c r="F20" s="446"/>
      <c r="G20" s="446"/>
      <c r="H20" s="446">
        <v>41</v>
      </c>
      <c r="I20" s="446">
        <v>30</v>
      </c>
      <c r="J20" s="446"/>
      <c r="K20" s="446">
        <v>72</v>
      </c>
      <c r="L20" s="446">
        <v>59</v>
      </c>
      <c r="M20" s="446">
        <v>100</v>
      </c>
      <c r="N20" s="446">
        <v>87</v>
      </c>
      <c r="O20" s="446">
        <v>133</v>
      </c>
      <c r="P20" s="446">
        <v>113</v>
      </c>
      <c r="Q20" s="446">
        <v>113</v>
      </c>
      <c r="R20" s="446">
        <v>104</v>
      </c>
      <c r="S20" s="446">
        <v>76</v>
      </c>
      <c r="T20" s="446">
        <v>72</v>
      </c>
      <c r="U20" s="337">
        <v>53</v>
      </c>
      <c r="V20" s="337">
        <v>47</v>
      </c>
      <c r="W20" s="337"/>
      <c r="X20" s="337">
        <v>4</v>
      </c>
      <c r="Y20" s="337"/>
      <c r="Z20" s="337"/>
      <c r="AA20" s="337"/>
      <c r="AB20" s="447">
        <v>1</v>
      </c>
      <c r="AC20" s="336"/>
      <c r="AD20" s="336"/>
      <c r="AE20" s="336"/>
      <c r="AF20" s="336"/>
      <c r="AG20" s="448"/>
      <c r="AH20" s="337"/>
      <c r="AI20" s="448"/>
      <c r="AJ20" s="448"/>
      <c r="AK20" s="448">
        <v>96</v>
      </c>
      <c r="AL20" s="448">
        <v>117</v>
      </c>
      <c r="AM20" s="448">
        <v>188</v>
      </c>
      <c r="AN20" s="448">
        <v>213</v>
      </c>
      <c r="AO20" s="448">
        <v>228</v>
      </c>
      <c r="AP20" s="448">
        <v>261</v>
      </c>
      <c r="AQ20" s="448">
        <v>287</v>
      </c>
      <c r="AR20" s="448">
        <v>324</v>
      </c>
      <c r="AS20" s="448">
        <v>338</v>
      </c>
      <c r="AT20" s="448">
        <v>334</v>
      </c>
      <c r="AU20" s="448">
        <v>328</v>
      </c>
      <c r="AV20" s="448">
        <v>331</v>
      </c>
      <c r="AW20" s="448">
        <v>404</v>
      </c>
      <c r="AX20" s="448">
        <v>449</v>
      </c>
      <c r="AY20" s="448">
        <v>446</v>
      </c>
      <c r="AZ20" s="449">
        <v>469</v>
      </c>
      <c r="BA20" s="448">
        <v>502</v>
      </c>
      <c r="BB20" s="449">
        <v>523</v>
      </c>
    </row>
    <row r="21" spans="2:54" s="23" customFormat="1" ht="18.75" customHeight="1" x14ac:dyDescent="0.25">
      <c r="B21" s="445" t="s">
        <v>1108</v>
      </c>
      <c r="C21" s="446"/>
      <c r="D21" s="446"/>
      <c r="E21" s="446"/>
      <c r="F21" s="446"/>
      <c r="G21" s="446"/>
      <c r="H21" s="446"/>
      <c r="I21" s="446"/>
      <c r="J21" s="446"/>
      <c r="K21" s="446">
        <v>27</v>
      </c>
      <c r="L21" s="446">
        <v>26</v>
      </c>
      <c r="M21" s="446">
        <v>26</v>
      </c>
      <c r="N21" s="446">
        <v>19</v>
      </c>
      <c r="O21" s="446">
        <v>21</v>
      </c>
      <c r="P21" s="446">
        <v>23</v>
      </c>
      <c r="Q21" s="446"/>
      <c r="R21" s="446"/>
      <c r="S21" s="446"/>
      <c r="T21" s="446"/>
      <c r="U21" s="337"/>
      <c r="V21" s="337"/>
      <c r="W21" s="337"/>
      <c r="X21" s="337"/>
      <c r="Y21" s="337"/>
      <c r="Z21" s="337"/>
      <c r="AA21" s="337"/>
      <c r="AB21" s="447"/>
      <c r="AC21" s="336"/>
      <c r="AD21" s="336"/>
      <c r="AE21" s="336"/>
      <c r="AF21" s="336"/>
      <c r="AG21" s="448"/>
      <c r="AH21" s="337"/>
      <c r="AI21" s="448"/>
      <c r="AJ21" s="448"/>
      <c r="AK21" s="448"/>
      <c r="AL21" s="448"/>
      <c r="AM21" s="448"/>
      <c r="AN21" s="448"/>
      <c r="AO21" s="448"/>
      <c r="AP21" s="448"/>
      <c r="AQ21" s="448"/>
      <c r="AR21" s="448"/>
      <c r="AS21" s="448"/>
      <c r="AT21" s="448"/>
      <c r="AU21" s="448"/>
      <c r="AV21" s="448"/>
      <c r="AW21" s="448"/>
      <c r="AX21" s="448"/>
      <c r="AY21" s="448"/>
      <c r="AZ21" s="449"/>
      <c r="BA21" s="448"/>
      <c r="BB21" s="449"/>
    </row>
    <row r="22" spans="2:54" s="23" customFormat="1" ht="18.75" customHeight="1" x14ac:dyDescent="0.25">
      <c r="B22" s="445" t="s">
        <v>1076</v>
      </c>
      <c r="C22" s="446"/>
      <c r="D22" s="446"/>
      <c r="E22" s="446"/>
      <c r="F22" s="446"/>
      <c r="G22" s="446"/>
      <c r="H22" s="446"/>
      <c r="I22" s="446"/>
      <c r="J22" s="446"/>
      <c r="K22" s="446"/>
      <c r="L22" s="446"/>
      <c r="M22" s="446"/>
      <c r="N22" s="446"/>
      <c r="O22" s="446"/>
      <c r="P22" s="446"/>
      <c r="Q22" s="446">
        <v>33</v>
      </c>
      <c r="R22" s="446">
        <v>10</v>
      </c>
      <c r="S22" s="446"/>
      <c r="T22" s="446"/>
      <c r="U22" s="337"/>
      <c r="V22" s="337"/>
      <c r="W22" s="337">
        <v>10</v>
      </c>
      <c r="X22" s="337">
        <v>7</v>
      </c>
      <c r="Y22" s="337"/>
      <c r="Z22" s="337"/>
      <c r="AA22" s="337">
        <v>7</v>
      </c>
      <c r="AB22" s="447">
        <v>9</v>
      </c>
      <c r="AC22" s="336">
        <v>2</v>
      </c>
      <c r="AD22" s="336"/>
      <c r="AE22" s="336"/>
      <c r="AF22" s="336"/>
      <c r="AG22" s="448"/>
      <c r="AH22" s="337"/>
      <c r="AI22" s="448"/>
      <c r="AJ22" s="448"/>
      <c r="AK22" s="448"/>
      <c r="AL22" s="448"/>
      <c r="AM22" s="448"/>
      <c r="AN22" s="448"/>
      <c r="AO22" s="448"/>
      <c r="AP22" s="448"/>
      <c r="AQ22" s="448"/>
      <c r="AR22" s="448"/>
      <c r="AS22" s="448"/>
      <c r="AT22" s="448"/>
      <c r="AU22" s="448"/>
      <c r="AV22" s="448"/>
      <c r="AW22" s="448"/>
      <c r="AX22" s="448"/>
      <c r="AY22" s="448"/>
      <c r="AZ22" s="449"/>
      <c r="BA22" s="448"/>
      <c r="BB22" s="449"/>
    </row>
    <row r="23" spans="2:54" s="23" customFormat="1" ht="18.75" customHeight="1" x14ac:dyDescent="0.25">
      <c r="B23" s="445" t="s">
        <v>1109</v>
      </c>
      <c r="C23" s="446"/>
      <c r="D23" s="446"/>
      <c r="E23" s="446"/>
      <c r="F23" s="446"/>
      <c r="G23" s="446"/>
      <c r="H23" s="446"/>
      <c r="I23" s="446"/>
      <c r="J23" s="446"/>
      <c r="K23" s="446"/>
      <c r="L23" s="446"/>
      <c r="M23" s="446">
        <v>24</v>
      </c>
      <c r="N23" s="446">
        <v>16</v>
      </c>
      <c r="O23" s="446"/>
      <c r="P23" s="446"/>
      <c r="Q23" s="446">
        <v>31</v>
      </c>
      <c r="R23" s="446">
        <v>29</v>
      </c>
      <c r="S23" s="446">
        <v>28</v>
      </c>
      <c r="T23" s="446">
        <v>27</v>
      </c>
      <c r="U23" s="337">
        <v>23</v>
      </c>
      <c r="V23" s="337">
        <v>23</v>
      </c>
      <c r="W23" s="337">
        <f>SUM(W30:W31)</f>
        <v>38</v>
      </c>
      <c r="X23" s="337">
        <f>SUM(X30:X31)</f>
        <v>36</v>
      </c>
      <c r="Y23" s="337">
        <f>SUM(Y30:Y31)</f>
        <v>52</v>
      </c>
      <c r="Z23" s="337">
        <f>SUM(Z30:Z31)</f>
        <v>40</v>
      </c>
      <c r="AA23" s="337">
        <f>SUM(AA30:AA30)</f>
        <v>17</v>
      </c>
      <c r="AB23" s="447">
        <f>SUM(AB30:AB30)</f>
        <v>16</v>
      </c>
      <c r="AC23" s="336">
        <v>5</v>
      </c>
      <c r="AD23" s="336"/>
      <c r="AE23" s="336"/>
      <c r="AF23" s="336"/>
      <c r="AG23" s="448"/>
      <c r="AH23" s="337"/>
      <c r="AI23" s="448"/>
      <c r="AJ23" s="448"/>
      <c r="AK23" s="448"/>
      <c r="AL23" s="448"/>
      <c r="AM23" s="448"/>
      <c r="AN23" s="448"/>
      <c r="AO23" s="448"/>
      <c r="AP23" s="448"/>
      <c r="AQ23" s="448"/>
      <c r="AR23" s="448"/>
      <c r="AS23" s="448"/>
      <c r="AT23" s="448"/>
      <c r="AU23" s="448"/>
      <c r="AV23" s="448"/>
      <c r="AW23" s="448"/>
      <c r="AX23" s="448"/>
      <c r="AY23" s="448"/>
      <c r="AZ23" s="449"/>
      <c r="BA23" s="448"/>
      <c r="BB23" s="449"/>
    </row>
    <row r="24" spans="2:54" s="23" customFormat="1" ht="31.5" x14ac:dyDescent="0.25">
      <c r="B24" s="445" t="s">
        <v>1110</v>
      </c>
      <c r="C24" s="446"/>
      <c r="D24" s="446"/>
      <c r="E24" s="446"/>
      <c r="F24" s="446"/>
      <c r="G24" s="446"/>
      <c r="H24" s="446"/>
      <c r="I24" s="446"/>
      <c r="J24" s="446"/>
      <c r="K24" s="446"/>
      <c r="L24" s="446"/>
      <c r="M24" s="446"/>
      <c r="N24" s="446"/>
      <c r="O24" s="446"/>
      <c r="P24" s="446"/>
      <c r="Q24" s="446"/>
      <c r="R24" s="446"/>
      <c r="S24" s="446"/>
      <c r="T24" s="446"/>
      <c r="U24" s="337"/>
      <c r="V24" s="337"/>
      <c r="W24" s="337"/>
      <c r="X24" s="337"/>
      <c r="Y24" s="337"/>
      <c r="Z24" s="337"/>
      <c r="AA24" s="337"/>
      <c r="AB24" s="447"/>
      <c r="AC24" s="336"/>
      <c r="AD24" s="336"/>
      <c r="AE24" s="336"/>
      <c r="AF24" s="336"/>
      <c r="AG24" s="448"/>
      <c r="AH24" s="337">
        <v>36</v>
      </c>
      <c r="AI24" s="448">
        <v>30</v>
      </c>
      <c r="AJ24" s="448">
        <v>66</v>
      </c>
      <c r="AK24" s="448">
        <v>48</v>
      </c>
      <c r="AL24" s="448">
        <v>50</v>
      </c>
      <c r="AM24" s="448">
        <v>49</v>
      </c>
      <c r="AN24" s="448">
        <v>49</v>
      </c>
      <c r="AO24" s="448">
        <v>47</v>
      </c>
      <c r="AP24" s="448">
        <v>29</v>
      </c>
      <c r="AQ24" s="448">
        <v>25</v>
      </c>
      <c r="AR24" s="448">
        <v>12</v>
      </c>
      <c r="AS24" s="448">
        <v>1</v>
      </c>
      <c r="AT24" s="448">
        <v>2</v>
      </c>
      <c r="AU24" s="448"/>
      <c r="AV24" s="448">
        <v>1</v>
      </c>
      <c r="AW24" s="448">
        <v>3</v>
      </c>
      <c r="AX24" s="448">
        <v>1</v>
      </c>
      <c r="AY24" s="448">
        <v>2</v>
      </c>
      <c r="AZ24" s="449">
        <v>1</v>
      </c>
      <c r="BA24" s="448"/>
      <c r="BB24" s="449"/>
    </row>
    <row r="25" spans="2:54" s="23" customFormat="1" ht="18.75" customHeight="1" x14ac:dyDescent="0.25">
      <c r="B25" s="445" t="s">
        <v>1111</v>
      </c>
      <c r="C25" s="446"/>
      <c r="D25" s="446"/>
      <c r="E25" s="446">
        <v>64</v>
      </c>
      <c r="F25" s="446">
        <v>64</v>
      </c>
      <c r="G25" s="446">
        <v>65</v>
      </c>
      <c r="H25" s="446">
        <v>65</v>
      </c>
      <c r="I25" s="446"/>
      <c r="J25" s="446"/>
      <c r="K25" s="446">
        <v>63</v>
      </c>
      <c r="L25" s="446">
        <v>61</v>
      </c>
      <c r="M25" s="446"/>
      <c r="N25" s="446"/>
      <c r="O25" s="446"/>
      <c r="P25" s="446"/>
      <c r="Q25" s="446"/>
      <c r="R25" s="446"/>
      <c r="S25" s="446"/>
      <c r="T25" s="446"/>
      <c r="U25" s="337"/>
      <c r="V25" s="337"/>
      <c r="W25" s="337"/>
      <c r="X25" s="337"/>
      <c r="Y25" s="337"/>
      <c r="Z25" s="337"/>
      <c r="AA25" s="337"/>
      <c r="AB25" s="447"/>
      <c r="AC25" s="336"/>
      <c r="AD25" s="336"/>
      <c r="AE25" s="336"/>
      <c r="AF25" s="336"/>
      <c r="AG25" s="448"/>
      <c r="AH25" s="337"/>
      <c r="AI25" s="448"/>
      <c r="AJ25" s="448"/>
      <c r="AK25" s="448"/>
      <c r="AL25" s="448"/>
      <c r="AM25" s="448"/>
      <c r="AN25" s="448"/>
      <c r="AO25" s="448"/>
      <c r="AP25" s="448"/>
      <c r="AQ25" s="448"/>
      <c r="AR25" s="448"/>
      <c r="AS25" s="448"/>
      <c r="AT25" s="448"/>
      <c r="AU25" s="448"/>
      <c r="AV25" s="448"/>
      <c r="AW25" s="448"/>
      <c r="AX25" s="448"/>
      <c r="AY25" s="448"/>
      <c r="AZ25" s="449"/>
      <c r="BA25" s="448"/>
      <c r="BB25" s="449"/>
    </row>
    <row r="26" spans="2:54" s="23" customFormat="1" ht="18.75" customHeight="1" x14ac:dyDescent="0.25">
      <c r="B26" s="445" t="s">
        <v>1112</v>
      </c>
      <c r="C26" s="446"/>
      <c r="D26" s="446"/>
      <c r="E26" s="446"/>
      <c r="F26" s="446"/>
      <c r="G26" s="446"/>
      <c r="H26" s="446"/>
      <c r="I26" s="446"/>
      <c r="J26" s="446"/>
      <c r="K26" s="446"/>
      <c r="L26" s="446"/>
      <c r="M26" s="446"/>
      <c r="N26" s="446"/>
      <c r="O26" s="446"/>
      <c r="P26" s="446"/>
      <c r="Q26" s="446"/>
      <c r="R26" s="446"/>
      <c r="S26" s="446"/>
      <c r="T26" s="446"/>
      <c r="U26" s="337"/>
      <c r="V26" s="337"/>
      <c r="W26" s="337"/>
      <c r="X26" s="337"/>
      <c r="Y26" s="337"/>
      <c r="Z26" s="337"/>
      <c r="AA26" s="337"/>
      <c r="AB26" s="447"/>
      <c r="AC26" s="336"/>
      <c r="AD26" s="336"/>
      <c r="AE26" s="336"/>
      <c r="AF26" s="336"/>
      <c r="AG26" s="448"/>
      <c r="AH26" s="337"/>
      <c r="AI26" s="448"/>
      <c r="AJ26" s="448"/>
      <c r="AK26" s="448"/>
      <c r="AL26" s="448"/>
      <c r="AM26" s="448">
        <v>1</v>
      </c>
      <c r="AN26" s="448">
        <v>1</v>
      </c>
      <c r="AO26" s="448">
        <v>30</v>
      </c>
      <c r="AP26" s="448">
        <v>25</v>
      </c>
      <c r="AQ26" s="448">
        <v>23</v>
      </c>
      <c r="AR26" s="448">
        <v>23</v>
      </c>
      <c r="AS26" s="448">
        <v>23</v>
      </c>
      <c r="AT26" s="448">
        <v>23</v>
      </c>
      <c r="AU26" s="448">
        <v>21</v>
      </c>
      <c r="AV26" s="448">
        <v>21</v>
      </c>
      <c r="AW26" s="448">
        <v>7</v>
      </c>
      <c r="AX26" s="448">
        <v>1</v>
      </c>
      <c r="AY26" s="448"/>
      <c r="AZ26" s="449"/>
      <c r="BA26" s="448">
        <v>1</v>
      </c>
      <c r="BB26" s="449"/>
    </row>
    <row r="27" spans="2:54" s="23" customFormat="1" ht="18.75" customHeight="1" x14ac:dyDescent="0.25">
      <c r="B27" s="445" t="s">
        <v>504</v>
      </c>
      <c r="C27" s="446"/>
      <c r="D27" s="446"/>
      <c r="E27" s="446"/>
      <c r="F27" s="446"/>
      <c r="G27" s="446"/>
      <c r="H27" s="446"/>
      <c r="I27" s="446"/>
      <c r="J27" s="446"/>
      <c r="K27" s="446"/>
      <c r="L27" s="446"/>
      <c r="M27" s="446"/>
      <c r="N27" s="446"/>
      <c r="O27" s="446"/>
      <c r="P27" s="446"/>
      <c r="Q27" s="446"/>
      <c r="R27" s="446"/>
      <c r="S27" s="446"/>
      <c r="T27" s="446"/>
      <c r="U27" s="337"/>
      <c r="V27" s="337"/>
      <c r="W27" s="337"/>
      <c r="X27" s="337"/>
      <c r="Y27" s="337"/>
      <c r="Z27" s="337"/>
      <c r="AA27" s="337"/>
      <c r="AB27" s="447"/>
      <c r="AC27" s="336"/>
      <c r="AD27" s="336"/>
      <c r="AE27" s="336"/>
      <c r="AF27" s="336"/>
      <c r="AG27" s="448"/>
      <c r="AH27" s="337"/>
      <c r="AI27" s="448"/>
      <c r="AJ27" s="448"/>
      <c r="AK27" s="448"/>
      <c r="AL27" s="448"/>
      <c r="AM27" s="448"/>
      <c r="AN27" s="448"/>
      <c r="AO27" s="448"/>
      <c r="AP27" s="448">
        <v>37</v>
      </c>
      <c r="AQ27" s="448">
        <v>52</v>
      </c>
      <c r="AR27" s="448">
        <v>78</v>
      </c>
      <c r="AS27" s="448">
        <v>89</v>
      </c>
      <c r="AT27" s="448">
        <v>101</v>
      </c>
      <c r="AU27" s="448">
        <v>120</v>
      </c>
      <c r="AV27" s="448">
        <v>129</v>
      </c>
      <c r="AW27" s="448">
        <v>150</v>
      </c>
      <c r="AX27" s="448">
        <v>162</v>
      </c>
      <c r="AY27" s="448">
        <v>164</v>
      </c>
      <c r="AZ27" s="449">
        <v>190</v>
      </c>
      <c r="BA27" s="448">
        <v>204</v>
      </c>
      <c r="BB27" s="449">
        <v>189</v>
      </c>
    </row>
    <row r="28" spans="2:54" s="23" customFormat="1" ht="18.75" customHeight="1" x14ac:dyDescent="0.25">
      <c r="B28" s="445" t="s">
        <v>526</v>
      </c>
      <c r="C28" s="446"/>
      <c r="D28" s="446"/>
      <c r="E28" s="446"/>
      <c r="F28" s="446"/>
      <c r="G28" s="446"/>
      <c r="H28" s="446"/>
      <c r="I28" s="446"/>
      <c r="J28" s="446"/>
      <c r="K28" s="446"/>
      <c r="L28" s="446"/>
      <c r="M28" s="446"/>
      <c r="N28" s="446"/>
      <c r="O28" s="446"/>
      <c r="P28" s="446"/>
      <c r="Q28" s="446"/>
      <c r="R28" s="446"/>
      <c r="S28" s="446"/>
      <c r="T28" s="446"/>
      <c r="U28" s="337"/>
      <c r="V28" s="337"/>
      <c r="W28" s="337"/>
      <c r="X28" s="337"/>
      <c r="Y28" s="337"/>
      <c r="Z28" s="337"/>
      <c r="AA28" s="337"/>
      <c r="AB28" s="447"/>
      <c r="AC28" s="336"/>
      <c r="AD28" s="336"/>
      <c r="AE28" s="336"/>
      <c r="AF28" s="336"/>
      <c r="AG28" s="448"/>
      <c r="AH28" s="337"/>
      <c r="AI28" s="448"/>
      <c r="AJ28" s="448"/>
      <c r="AK28" s="448"/>
      <c r="AL28" s="448"/>
      <c r="AM28" s="448"/>
      <c r="AN28" s="448"/>
      <c r="AO28" s="448"/>
      <c r="AP28" s="448"/>
      <c r="AQ28" s="448"/>
      <c r="AR28" s="448"/>
      <c r="AS28" s="448"/>
      <c r="AT28" s="448"/>
      <c r="AU28" s="448">
        <v>28</v>
      </c>
      <c r="AV28" s="448">
        <v>21</v>
      </c>
      <c r="AW28" s="448">
        <v>59</v>
      </c>
      <c r="AX28" s="448">
        <v>52</v>
      </c>
      <c r="AY28" s="448">
        <v>82</v>
      </c>
      <c r="AZ28" s="449">
        <v>68</v>
      </c>
      <c r="BA28" s="448">
        <v>109</v>
      </c>
      <c r="BB28" s="449">
        <v>89</v>
      </c>
    </row>
    <row r="29" spans="2:54" s="23" customFormat="1" ht="18.75" customHeight="1" thickBot="1" x14ac:dyDescent="0.3">
      <c r="B29" s="450" t="s">
        <v>1113</v>
      </c>
      <c r="C29" s="451"/>
      <c r="D29" s="451"/>
      <c r="E29" s="451"/>
      <c r="F29" s="451"/>
      <c r="G29" s="451"/>
      <c r="H29" s="451"/>
      <c r="I29" s="451"/>
      <c r="J29" s="451"/>
      <c r="K29" s="451"/>
      <c r="L29" s="451"/>
      <c r="M29" s="451"/>
      <c r="N29" s="451"/>
      <c r="O29" s="451"/>
      <c r="P29" s="451"/>
      <c r="Q29" s="451"/>
      <c r="R29" s="451"/>
      <c r="S29" s="451"/>
      <c r="T29" s="451"/>
      <c r="U29" s="452"/>
      <c r="V29" s="452"/>
      <c r="W29" s="452"/>
      <c r="X29" s="452"/>
      <c r="Y29" s="452"/>
      <c r="Z29" s="452"/>
      <c r="AA29" s="452"/>
      <c r="AB29" s="453"/>
      <c r="AC29" s="454"/>
      <c r="AD29" s="454"/>
      <c r="AE29" s="454"/>
      <c r="AF29" s="454"/>
      <c r="AG29" s="455"/>
      <c r="AH29" s="452"/>
      <c r="AI29" s="455"/>
      <c r="AJ29" s="455"/>
      <c r="AK29" s="455"/>
      <c r="AL29" s="455"/>
      <c r="AM29" s="455"/>
      <c r="AN29" s="455"/>
      <c r="AO29" s="455"/>
      <c r="AP29" s="455"/>
      <c r="AQ29" s="455"/>
      <c r="AR29" s="455"/>
      <c r="AS29" s="455"/>
      <c r="AT29" s="455">
        <v>58</v>
      </c>
      <c r="AU29" s="455">
        <v>104</v>
      </c>
      <c r="AV29" s="455">
        <v>100</v>
      </c>
      <c r="AW29" s="455">
        <v>145</v>
      </c>
      <c r="AX29" s="455">
        <v>136</v>
      </c>
      <c r="AY29" s="455">
        <v>192</v>
      </c>
      <c r="AZ29" s="456">
        <v>181</v>
      </c>
      <c r="BA29" s="455">
        <v>215</v>
      </c>
      <c r="BB29" s="456">
        <v>210</v>
      </c>
    </row>
    <row r="30" spans="2:54" s="23" customFormat="1" ht="18.75" customHeight="1" thickBot="1" x14ac:dyDescent="0.3">
      <c r="B30" s="242" t="s">
        <v>362</v>
      </c>
      <c r="C30" s="243">
        <f>SUM(C31:C37)</f>
        <v>0</v>
      </c>
      <c r="D30" s="243">
        <f t="shared" ref="D30:BB30" si="6">SUM(D31:D37)</f>
        <v>0</v>
      </c>
      <c r="E30" s="243">
        <f t="shared" si="6"/>
        <v>53</v>
      </c>
      <c r="F30" s="243">
        <f t="shared" si="6"/>
        <v>53</v>
      </c>
      <c r="G30" s="243">
        <f t="shared" si="6"/>
        <v>129</v>
      </c>
      <c r="H30" s="243">
        <f t="shared" si="6"/>
        <v>148</v>
      </c>
      <c r="I30" s="243">
        <f t="shared" si="6"/>
        <v>0</v>
      </c>
      <c r="J30" s="243">
        <f t="shared" si="6"/>
        <v>0</v>
      </c>
      <c r="K30" s="243">
        <f t="shared" si="6"/>
        <v>165</v>
      </c>
      <c r="L30" s="243">
        <f t="shared" si="6"/>
        <v>152</v>
      </c>
      <c r="M30" s="243">
        <f t="shared" si="6"/>
        <v>129</v>
      </c>
      <c r="N30" s="243">
        <f t="shared" si="6"/>
        <v>132</v>
      </c>
      <c r="O30" s="243">
        <f t="shared" si="6"/>
        <v>139</v>
      </c>
      <c r="P30" s="243">
        <f t="shared" si="6"/>
        <v>146</v>
      </c>
      <c r="Q30" s="243">
        <f t="shared" si="6"/>
        <v>136</v>
      </c>
      <c r="R30" s="243">
        <f t="shared" si="6"/>
        <v>128</v>
      </c>
      <c r="S30" s="243">
        <f t="shared" si="6"/>
        <v>77</v>
      </c>
      <c r="T30" s="243">
        <f t="shared" si="6"/>
        <v>70</v>
      </c>
      <c r="U30" s="243">
        <f t="shared" si="6"/>
        <v>40</v>
      </c>
      <c r="V30" s="243">
        <f t="shared" si="6"/>
        <v>21</v>
      </c>
      <c r="W30" s="243">
        <f t="shared" si="6"/>
        <v>20</v>
      </c>
      <c r="X30" s="243">
        <f t="shared" si="6"/>
        <v>18</v>
      </c>
      <c r="Y30" s="243">
        <f t="shared" si="6"/>
        <v>28</v>
      </c>
      <c r="Z30" s="243">
        <f t="shared" si="6"/>
        <v>23</v>
      </c>
      <c r="AA30" s="243">
        <f t="shared" si="6"/>
        <v>17</v>
      </c>
      <c r="AB30" s="243">
        <f t="shared" si="6"/>
        <v>16</v>
      </c>
      <c r="AC30" s="243">
        <f t="shared" si="6"/>
        <v>16</v>
      </c>
      <c r="AD30" s="243">
        <f t="shared" si="6"/>
        <v>15</v>
      </c>
      <c r="AE30" s="243">
        <f t="shared" si="6"/>
        <v>15</v>
      </c>
      <c r="AF30" s="243">
        <f t="shared" si="6"/>
        <v>14</v>
      </c>
      <c r="AG30" s="243">
        <f t="shared" si="6"/>
        <v>15</v>
      </c>
      <c r="AH30" s="243">
        <f t="shared" si="6"/>
        <v>0</v>
      </c>
      <c r="AI30" s="243">
        <f t="shared" si="6"/>
        <v>0</v>
      </c>
      <c r="AJ30" s="243">
        <f t="shared" si="6"/>
        <v>90</v>
      </c>
      <c r="AK30" s="243">
        <f t="shared" si="6"/>
        <v>248</v>
      </c>
      <c r="AL30" s="243">
        <f t="shared" si="6"/>
        <v>250</v>
      </c>
      <c r="AM30" s="243">
        <f t="shared" si="6"/>
        <v>301</v>
      </c>
      <c r="AN30" s="243">
        <f t="shared" si="6"/>
        <v>327</v>
      </c>
      <c r="AO30" s="243">
        <f t="shared" si="6"/>
        <v>380</v>
      </c>
      <c r="AP30" s="243">
        <f t="shared" si="6"/>
        <v>392</v>
      </c>
      <c r="AQ30" s="243">
        <f t="shared" si="6"/>
        <v>434</v>
      </c>
      <c r="AR30" s="243">
        <f t="shared" si="6"/>
        <v>442</v>
      </c>
      <c r="AS30" s="243">
        <f t="shared" si="6"/>
        <v>430</v>
      </c>
      <c r="AT30" s="243">
        <f t="shared" si="6"/>
        <v>423</v>
      </c>
      <c r="AU30" s="243">
        <f t="shared" si="6"/>
        <v>387</v>
      </c>
      <c r="AV30" s="243">
        <f t="shared" si="6"/>
        <v>327</v>
      </c>
      <c r="AW30" s="243">
        <f t="shared" si="6"/>
        <v>427</v>
      </c>
      <c r="AX30" s="243">
        <f t="shared" si="6"/>
        <v>422</v>
      </c>
      <c r="AY30" s="243">
        <f t="shared" ref="AY30:AZ30" si="7">SUM(AY31:AY37)</f>
        <v>528</v>
      </c>
      <c r="AZ30" s="243">
        <f t="shared" si="7"/>
        <v>518</v>
      </c>
      <c r="BA30" s="243">
        <f t="shared" si="6"/>
        <v>629</v>
      </c>
      <c r="BB30" s="243">
        <f t="shared" si="6"/>
        <v>597</v>
      </c>
    </row>
    <row r="31" spans="2:54" s="23" customFormat="1" ht="18.75" customHeight="1" x14ac:dyDescent="0.25">
      <c r="B31" s="438" t="s">
        <v>1101</v>
      </c>
      <c r="C31" s="439"/>
      <c r="D31" s="439"/>
      <c r="E31" s="439"/>
      <c r="F31" s="439"/>
      <c r="G31" s="439">
        <v>40</v>
      </c>
      <c r="H31" s="439">
        <v>63</v>
      </c>
      <c r="I31" s="439"/>
      <c r="J31" s="439"/>
      <c r="K31" s="439">
        <v>54</v>
      </c>
      <c r="L31" s="439">
        <v>45</v>
      </c>
      <c r="M31" s="439">
        <v>45</v>
      </c>
      <c r="N31" s="439">
        <v>35</v>
      </c>
      <c r="O31" s="439">
        <v>25</v>
      </c>
      <c r="P31" s="439">
        <v>35</v>
      </c>
      <c r="Q31" s="439">
        <v>34</v>
      </c>
      <c r="R31" s="439">
        <v>28</v>
      </c>
      <c r="S31" s="439">
        <v>16</v>
      </c>
      <c r="T31" s="439">
        <v>15</v>
      </c>
      <c r="U31" s="440"/>
      <c r="V31" s="440"/>
      <c r="W31" s="440">
        <v>18</v>
      </c>
      <c r="X31" s="440">
        <v>18</v>
      </c>
      <c r="Y31" s="440">
        <v>24</v>
      </c>
      <c r="Z31" s="440">
        <v>17</v>
      </c>
      <c r="AA31" s="440">
        <v>17</v>
      </c>
      <c r="AB31" s="441">
        <v>16</v>
      </c>
      <c r="AC31" s="442">
        <v>16</v>
      </c>
      <c r="AD31" s="442">
        <v>15</v>
      </c>
      <c r="AE31" s="442">
        <v>15</v>
      </c>
      <c r="AF31" s="442">
        <v>14</v>
      </c>
      <c r="AG31" s="443">
        <v>15</v>
      </c>
      <c r="AH31" s="440"/>
      <c r="AI31" s="443"/>
      <c r="AJ31" s="443">
        <v>90</v>
      </c>
      <c r="AK31" s="443">
        <v>117</v>
      </c>
      <c r="AL31" s="443">
        <v>96</v>
      </c>
      <c r="AM31" s="443">
        <v>87</v>
      </c>
      <c r="AN31" s="443">
        <v>110</v>
      </c>
      <c r="AO31" s="443">
        <v>94</v>
      </c>
      <c r="AP31" s="443">
        <v>90</v>
      </c>
      <c r="AQ31" s="443">
        <v>86</v>
      </c>
      <c r="AR31" s="443">
        <v>84</v>
      </c>
      <c r="AS31" s="443">
        <v>83</v>
      </c>
      <c r="AT31" s="443">
        <v>79</v>
      </c>
      <c r="AU31" s="443">
        <v>73</v>
      </c>
      <c r="AV31" s="443">
        <v>24</v>
      </c>
      <c r="AW31" s="443">
        <v>20</v>
      </c>
      <c r="AX31" s="443">
        <v>55</v>
      </c>
      <c r="AY31" s="443">
        <v>77</v>
      </c>
      <c r="AZ31" s="444">
        <v>108</v>
      </c>
      <c r="BA31" s="443">
        <v>143</v>
      </c>
      <c r="BB31" s="444">
        <v>164</v>
      </c>
    </row>
    <row r="32" spans="2:54" s="23" customFormat="1" ht="18.75" customHeight="1" x14ac:dyDescent="0.25">
      <c r="B32" s="445" t="s">
        <v>1102</v>
      </c>
      <c r="C32" s="446"/>
      <c r="D32" s="446"/>
      <c r="E32" s="446"/>
      <c r="F32" s="446"/>
      <c r="G32" s="446">
        <v>36</v>
      </c>
      <c r="H32" s="446">
        <v>32</v>
      </c>
      <c r="I32" s="446"/>
      <c r="J32" s="446"/>
      <c r="K32" s="446">
        <v>60</v>
      </c>
      <c r="L32" s="446">
        <v>56</v>
      </c>
      <c r="M32" s="446">
        <v>49</v>
      </c>
      <c r="N32" s="446">
        <v>44</v>
      </c>
      <c r="O32" s="446">
        <v>79</v>
      </c>
      <c r="P32" s="446">
        <v>78</v>
      </c>
      <c r="Q32" s="446">
        <v>70</v>
      </c>
      <c r="R32" s="446">
        <v>67</v>
      </c>
      <c r="S32" s="446">
        <v>46</v>
      </c>
      <c r="T32" s="446">
        <v>39</v>
      </c>
      <c r="U32" s="337">
        <v>24</v>
      </c>
      <c r="V32" s="337">
        <v>21</v>
      </c>
      <c r="W32" s="337">
        <f>SUM(W33:W38)</f>
        <v>2</v>
      </c>
      <c r="X32" s="337">
        <f>SUM(X33:X38)</f>
        <v>0</v>
      </c>
      <c r="Y32" s="337">
        <f>SUM(Y33:Y38)</f>
        <v>4</v>
      </c>
      <c r="Z32" s="337">
        <f>SUM(Z33:Z38)</f>
        <v>6</v>
      </c>
      <c r="AA32" s="337"/>
      <c r="AB32" s="447"/>
      <c r="AC32" s="336"/>
      <c r="AD32" s="336"/>
      <c r="AE32" s="336"/>
      <c r="AF32" s="336"/>
      <c r="AG32" s="448"/>
      <c r="AH32" s="337"/>
      <c r="AI32" s="448"/>
      <c r="AJ32" s="448">
        <f>SUM(AJ33:AJ38)</f>
        <v>0</v>
      </c>
      <c r="AK32" s="448">
        <v>95</v>
      </c>
      <c r="AL32" s="448">
        <v>123</v>
      </c>
      <c r="AM32" s="448">
        <v>144</v>
      </c>
      <c r="AN32" s="448">
        <v>154</v>
      </c>
      <c r="AO32" s="448">
        <v>189</v>
      </c>
      <c r="AP32" s="448">
        <v>215</v>
      </c>
      <c r="AQ32" s="448">
        <v>231</v>
      </c>
      <c r="AR32" s="448">
        <v>236</v>
      </c>
      <c r="AS32" s="448">
        <v>216</v>
      </c>
      <c r="AT32" s="448">
        <v>183</v>
      </c>
      <c r="AU32" s="448">
        <v>180</v>
      </c>
      <c r="AV32" s="448">
        <v>183</v>
      </c>
      <c r="AW32" s="448">
        <v>213</v>
      </c>
      <c r="AX32" s="448">
        <v>180</v>
      </c>
      <c r="AY32" s="448">
        <v>202</v>
      </c>
      <c r="AZ32" s="449">
        <v>193</v>
      </c>
      <c r="BA32" s="448">
        <v>192</v>
      </c>
      <c r="BB32" s="449">
        <v>172</v>
      </c>
    </row>
    <row r="33" spans="2:54" s="23" customFormat="1" ht="18.75" customHeight="1" x14ac:dyDescent="0.25">
      <c r="B33" s="445" t="s">
        <v>1106</v>
      </c>
      <c r="C33" s="446"/>
      <c r="D33" s="446"/>
      <c r="E33" s="446">
        <v>53</v>
      </c>
      <c r="F33" s="446">
        <v>53</v>
      </c>
      <c r="G33" s="446">
        <v>53</v>
      </c>
      <c r="H33" s="446">
        <v>53</v>
      </c>
      <c r="I33" s="446"/>
      <c r="J33" s="446"/>
      <c r="K33" s="446">
        <v>51</v>
      </c>
      <c r="L33" s="446">
        <v>51</v>
      </c>
      <c r="M33" s="446">
        <v>0</v>
      </c>
      <c r="N33" s="446">
        <v>20</v>
      </c>
      <c r="O33" s="446"/>
      <c r="P33" s="446"/>
      <c r="Q33" s="446">
        <v>13</v>
      </c>
      <c r="R33" s="446">
        <v>14</v>
      </c>
      <c r="S33" s="446">
        <v>15</v>
      </c>
      <c r="T33" s="446">
        <v>16</v>
      </c>
      <c r="U33" s="337">
        <v>16</v>
      </c>
      <c r="V33" s="337"/>
      <c r="W33" s="337"/>
      <c r="X33" s="337"/>
      <c r="Y33" s="337"/>
      <c r="Z33" s="337"/>
      <c r="AA33" s="337"/>
      <c r="AB33" s="447"/>
      <c r="AC33" s="336"/>
      <c r="AD33" s="336"/>
      <c r="AE33" s="336"/>
      <c r="AF33" s="336"/>
      <c r="AG33" s="448"/>
      <c r="AH33" s="337"/>
      <c r="AI33" s="448"/>
      <c r="AJ33" s="448"/>
      <c r="AK33" s="448"/>
      <c r="AL33" s="448"/>
      <c r="AM33" s="448"/>
      <c r="AN33" s="448"/>
      <c r="AO33" s="448"/>
      <c r="AP33" s="448"/>
      <c r="AQ33" s="448"/>
      <c r="AR33" s="448"/>
      <c r="AS33" s="448"/>
      <c r="AT33" s="448"/>
      <c r="AU33" s="448"/>
      <c r="AV33" s="448"/>
      <c r="AW33" s="448"/>
      <c r="AX33" s="448"/>
      <c r="AY33" s="448"/>
      <c r="AZ33" s="449"/>
      <c r="BA33" s="448"/>
      <c r="BB33" s="449"/>
    </row>
    <row r="34" spans="2:54" s="23" customFormat="1" ht="18.75" customHeight="1" x14ac:dyDescent="0.25">
      <c r="B34" s="445" t="s">
        <v>1105</v>
      </c>
      <c r="C34" s="446"/>
      <c r="D34" s="446"/>
      <c r="E34" s="446"/>
      <c r="F34" s="446"/>
      <c r="G34" s="446"/>
      <c r="H34" s="446"/>
      <c r="I34" s="446"/>
      <c r="J34" s="446"/>
      <c r="K34" s="446"/>
      <c r="L34" s="446"/>
      <c r="M34" s="446"/>
      <c r="N34" s="446"/>
      <c r="O34" s="446"/>
      <c r="P34" s="446"/>
      <c r="Q34" s="446"/>
      <c r="R34" s="446"/>
      <c r="S34" s="446"/>
      <c r="T34" s="446"/>
      <c r="U34" s="337"/>
      <c r="V34" s="337"/>
      <c r="W34" s="337"/>
      <c r="X34" s="337"/>
      <c r="Y34" s="337"/>
      <c r="Z34" s="337"/>
      <c r="AA34" s="337"/>
      <c r="AB34" s="447"/>
      <c r="AC34" s="336"/>
      <c r="AD34" s="336"/>
      <c r="AE34" s="336"/>
      <c r="AF34" s="336"/>
      <c r="AG34" s="448"/>
      <c r="AH34" s="337"/>
      <c r="AI34" s="448"/>
      <c r="AJ34" s="448"/>
      <c r="AK34" s="448">
        <v>36</v>
      </c>
      <c r="AL34" s="448">
        <v>31</v>
      </c>
      <c r="AM34" s="448">
        <v>70</v>
      </c>
      <c r="AN34" s="448">
        <v>63</v>
      </c>
      <c r="AO34" s="448">
        <v>97</v>
      </c>
      <c r="AP34" s="448">
        <v>87</v>
      </c>
      <c r="AQ34" s="448">
        <v>76</v>
      </c>
      <c r="AR34" s="448">
        <v>71</v>
      </c>
      <c r="AS34" s="448">
        <v>47</v>
      </c>
      <c r="AT34" s="448">
        <v>44</v>
      </c>
      <c r="AU34" s="448">
        <v>33</v>
      </c>
      <c r="AV34" s="448">
        <v>23</v>
      </c>
      <c r="AW34" s="448">
        <v>6</v>
      </c>
      <c r="AX34" s="448">
        <v>3</v>
      </c>
      <c r="AY34" s="448">
        <v>2</v>
      </c>
      <c r="AZ34" s="449">
        <v>1</v>
      </c>
      <c r="BA34" s="448"/>
      <c r="BB34" s="449"/>
    </row>
    <row r="35" spans="2:54" s="23" customFormat="1" ht="18.75" customHeight="1" x14ac:dyDescent="0.25">
      <c r="B35" s="445" t="s">
        <v>1076</v>
      </c>
      <c r="C35" s="446"/>
      <c r="D35" s="446"/>
      <c r="E35" s="446"/>
      <c r="F35" s="446"/>
      <c r="G35" s="446"/>
      <c r="H35" s="446"/>
      <c r="I35" s="446"/>
      <c r="J35" s="446"/>
      <c r="K35" s="446"/>
      <c r="L35" s="446"/>
      <c r="M35" s="446">
        <v>35</v>
      </c>
      <c r="N35" s="446">
        <v>33</v>
      </c>
      <c r="O35" s="446">
        <v>35</v>
      </c>
      <c r="P35" s="446">
        <v>33</v>
      </c>
      <c r="Q35" s="446">
        <v>19</v>
      </c>
      <c r="R35" s="446">
        <v>19</v>
      </c>
      <c r="S35" s="446"/>
      <c r="T35" s="446"/>
      <c r="U35" s="337"/>
      <c r="V35" s="337"/>
      <c r="W35" s="337"/>
      <c r="X35" s="337"/>
      <c r="Y35" s="337"/>
      <c r="Z35" s="337"/>
      <c r="AA35" s="337"/>
      <c r="AB35" s="447"/>
      <c r="AC35" s="336"/>
      <c r="AD35" s="336"/>
      <c r="AE35" s="336"/>
      <c r="AF35" s="336"/>
      <c r="AG35" s="448"/>
      <c r="AH35" s="337"/>
      <c r="AI35" s="448"/>
      <c r="AJ35" s="448"/>
      <c r="AK35" s="448"/>
      <c r="AL35" s="448"/>
      <c r="AM35" s="448"/>
      <c r="AN35" s="448"/>
      <c r="AO35" s="448"/>
      <c r="AP35" s="448"/>
      <c r="AQ35" s="448"/>
      <c r="AR35" s="448"/>
      <c r="AS35" s="448"/>
      <c r="AT35" s="448"/>
      <c r="AU35" s="448"/>
      <c r="AV35" s="448"/>
      <c r="AW35" s="448"/>
      <c r="AX35" s="448"/>
      <c r="AY35" s="448"/>
      <c r="AZ35" s="449"/>
      <c r="BA35" s="448"/>
      <c r="BB35" s="449"/>
    </row>
    <row r="36" spans="2:54" s="23" customFormat="1" ht="18.75" customHeight="1" x14ac:dyDescent="0.25">
      <c r="B36" s="445" t="s">
        <v>504</v>
      </c>
      <c r="C36" s="446"/>
      <c r="D36" s="446"/>
      <c r="E36" s="446"/>
      <c r="F36" s="446"/>
      <c r="G36" s="446"/>
      <c r="H36" s="446"/>
      <c r="I36" s="446"/>
      <c r="J36" s="446"/>
      <c r="K36" s="446"/>
      <c r="L36" s="446"/>
      <c r="M36" s="446"/>
      <c r="N36" s="446"/>
      <c r="O36" s="446"/>
      <c r="P36" s="446"/>
      <c r="Q36" s="446"/>
      <c r="R36" s="446"/>
      <c r="S36" s="446"/>
      <c r="T36" s="446"/>
      <c r="U36" s="337"/>
      <c r="V36" s="337"/>
      <c r="W36" s="337"/>
      <c r="X36" s="337"/>
      <c r="Y36" s="337"/>
      <c r="Z36" s="337"/>
      <c r="AA36" s="337"/>
      <c r="AB36" s="447"/>
      <c r="AC36" s="336"/>
      <c r="AD36" s="336"/>
      <c r="AE36" s="336"/>
      <c r="AF36" s="336"/>
      <c r="AG36" s="448"/>
      <c r="AH36" s="337"/>
      <c r="AI36" s="448"/>
      <c r="AJ36" s="448"/>
      <c r="AK36" s="448"/>
      <c r="AL36" s="448"/>
      <c r="AM36" s="448"/>
      <c r="AN36" s="448"/>
      <c r="AO36" s="448"/>
      <c r="AP36" s="448"/>
      <c r="AQ36" s="448">
        <v>41</v>
      </c>
      <c r="AR36" s="448">
        <v>51</v>
      </c>
      <c r="AS36" s="448">
        <v>84</v>
      </c>
      <c r="AT36" s="448">
        <v>117</v>
      </c>
      <c r="AU36" s="448">
        <v>101</v>
      </c>
      <c r="AV36" s="448">
        <v>97</v>
      </c>
      <c r="AW36" s="448">
        <v>141</v>
      </c>
      <c r="AX36" s="448">
        <v>143</v>
      </c>
      <c r="AY36" s="448">
        <v>159</v>
      </c>
      <c r="AZ36" s="449">
        <v>132</v>
      </c>
      <c r="BA36" s="448">
        <v>169</v>
      </c>
      <c r="BB36" s="449">
        <v>141</v>
      </c>
    </row>
    <row r="37" spans="2:54" s="23" customFormat="1" ht="18.75" customHeight="1" thickBot="1" x14ac:dyDescent="0.3">
      <c r="B37" s="450" t="s">
        <v>500</v>
      </c>
      <c r="C37" s="451"/>
      <c r="D37" s="451"/>
      <c r="E37" s="451"/>
      <c r="F37" s="451"/>
      <c r="G37" s="451"/>
      <c r="H37" s="451"/>
      <c r="I37" s="451"/>
      <c r="J37" s="451"/>
      <c r="K37" s="451"/>
      <c r="L37" s="451"/>
      <c r="M37" s="451"/>
      <c r="N37" s="451"/>
      <c r="O37" s="451"/>
      <c r="P37" s="451"/>
      <c r="Q37" s="451"/>
      <c r="R37" s="451"/>
      <c r="S37" s="451"/>
      <c r="T37" s="451"/>
      <c r="U37" s="452"/>
      <c r="V37" s="452"/>
      <c r="W37" s="452"/>
      <c r="X37" s="452"/>
      <c r="Y37" s="452"/>
      <c r="Z37" s="452"/>
      <c r="AA37" s="452"/>
      <c r="AB37" s="453"/>
      <c r="AC37" s="454"/>
      <c r="AD37" s="454"/>
      <c r="AE37" s="454"/>
      <c r="AF37" s="454"/>
      <c r="AG37" s="455"/>
      <c r="AH37" s="452"/>
      <c r="AI37" s="455"/>
      <c r="AJ37" s="455"/>
      <c r="AK37" s="455"/>
      <c r="AL37" s="455"/>
      <c r="AM37" s="455"/>
      <c r="AN37" s="455"/>
      <c r="AO37" s="455"/>
      <c r="AP37" s="455"/>
      <c r="AQ37" s="455"/>
      <c r="AR37" s="455"/>
      <c r="AS37" s="455"/>
      <c r="AT37" s="455"/>
      <c r="AU37" s="455"/>
      <c r="AV37" s="455"/>
      <c r="AW37" s="455">
        <v>47</v>
      </c>
      <c r="AX37" s="455">
        <v>41</v>
      </c>
      <c r="AY37" s="455">
        <v>88</v>
      </c>
      <c r="AZ37" s="456">
        <v>84</v>
      </c>
      <c r="BA37" s="455">
        <v>125</v>
      </c>
      <c r="BB37" s="456">
        <v>120</v>
      </c>
    </row>
    <row r="38" spans="2:54" s="23" customFormat="1" ht="18.75" customHeight="1" thickBot="1" x14ac:dyDescent="0.3">
      <c r="B38" s="242" t="s">
        <v>1002</v>
      </c>
      <c r="C38" s="243">
        <f>SUM(C39:C40)</f>
        <v>0</v>
      </c>
      <c r="D38" s="243">
        <f t="shared" ref="D38:BB38" si="8">SUM(D39:D40)</f>
        <v>0</v>
      </c>
      <c r="E38" s="243">
        <f t="shared" si="8"/>
        <v>0</v>
      </c>
      <c r="F38" s="243">
        <f t="shared" si="8"/>
        <v>0</v>
      </c>
      <c r="G38" s="243">
        <f t="shared" si="8"/>
        <v>0</v>
      </c>
      <c r="H38" s="243">
        <f t="shared" si="8"/>
        <v>0</v>
      </c>
      <c r="I38" s="243">
        <f t="shared" si="8"/>
        <v>0</v>
      </c>
      <c r="J38" s="243">
        <f t="shared" si="8"/>
        <v>0</v>
      </c>
      <c r="K38" s="243">
        <f t="shared" si="8"/>
        <v>0</v>
      </c>
      <c r="L38" s="243">
        <f t="shared" si="8"/>
        <v>78</v>
      </c>
      <c r="M38" s="243">
        <f t="shared" si="8"/>
        <v>62</v>
      </c>
      <c r="N38" s="243">
        <f t="shared" si="8"/>
        <v>51</v>
      </c>
      <c r="O38" s="243">
        <f t="shared" si="8"/>
        <v>91</v>
      </c>
      <c r="P38" s="243">
        <f t="shared" si="8"/>
        <v>77</v>
      </c>
      <c r="Q38" s="243">
        <f t="shared" si="8"/>
        <v>14</v>
      </c>
      <c r="R38" s="243">
        <f t="shared" si="8"/>
        <v>71</v>
      </c>
      <c r="S38" s="243">
        <f t="shared" si="8"/>
        <v>74</v>
      </c>
      <c r="T38" s="243">
        <f t="shared" si="8"/>
        <v>14</v>
      </c>
      <c r="U38" s="243">
        <f t="shared" si="8"/>
        <v>74</v>
      </c>
      <c r="V38" s="243">
        <f t="shared" si="8"/>
        <v>45</v>
      </c>
      <c r="W38" s="243">
        <f t="shared" si="8"/>
        <v>2</v>
      </c>
      <c r="X38" s="243">
        <f t="shared" si="8"/>
        <v>0</v>
      </c>
      <c r="Y38" s="243">
        <f t="shared" si="8"/>
        <v>4</v>
      </c>
      <c r="Z38" s="243">
        <f t="shared" si="8"/>
        <v>6</v>
      </c>
      <c r="AA38" s="243">
        <f t="shared" si="8"/>
        <v>0</v>
      </c>
      <c r="AB38" s="243">
        <f t="shared" si="8"/>
        <v>0</v>
      </c>
      <c r="AC38" s="243">
        <f t="shared" si="8"/>
        <v>0</v>
      </c>
      <c r="AD38" s="243">
        <f t="shared" si="8"/>
        <v>0</v>
      </c>
      <c r="AE38" s="243">
        <f t="shared" si="8"/>
        <v>0</v>
      </c>
      <c r="AF38" s="243">
        <f t="shared" si="8"/>
        <v>0</v>
      </c>
      <c r="AG38" s="243">
        <f t="shared" si="8"/>
        <v>0</v>
      </c>
      <c r="AH38" s="243">
        <f t="shared" si="8"/>
        <v>0</v>
      </c>
      <c r="AI38" s="243">
        <f t="shared" si="8"/>
        <v>0</v>
      </c>
      <c r="AJ38" s="243">
        <f t="shared" si="8"/>
        <v>0</v>
      </c>
      <c r="AK38" s="243">
        <f t="shared" si="8"/>
        <v>0</v>
      </c>
      <c r="AL38" s="243">
        <f t="shared" si="8"/>
        <v>0</v>
      </c>
      <c r="AM38" s="243">
        <f t="shared" si="8"/>
        <v>0</v>
      </c>
      <c r="AN38" s="243">
        <f t="shared" si="8"/>
        <v>0</v>
      </c>
      <c r="AO38" s="243">
        <f t="shared" si="8"/>
        <v>0</v>
      </c>
      <c r="AP38" s="243">
        <f t="shared" si="8"/>
        <v>0</v>
      </c>
      <c r="AQ38" s="243">
        <f t="shared" si="8"/>
        <v>0</v>
      </c>
      <c r="AR38" s="243">
        <f t="shared" si="8"/>
        <v>0</v>
      </c>
      <c r="AS38" s="243">
        <f t="shared" si="8"/>
        <v>0</v>
      </c>
      <c r="AT38" s="243">
        <f t="shared" si="8"/>
        <v>0</v>
      </c>
      <c r="AU38" s="243">
        <f t="shared" si="8"/>
        <v>0</v>
      </c>
      <c r="AV38" s="243">
        <f t="shared" si="8"/>
        <v>0</v>
      </c>
      <c r="AW38" s="243">
        <f t="shared" si="8"/>
        <v>0</v>
      </c>
      <c r="AX38" s="243">
        <f t="shared" si="8"/>
        <v>0</v>
      </c>
      <c r="AY38" s="243">
        <f t="shared" ref="AY38:AZ38" si="9">SUM(AY39:AY40)</f>
        <v>0</v>
      </c>
      <c r="AZ38" s="243">
        <f t="shared" si="9"/>
        <v>0</v>
      </c>
      <c r="BA38" s="243">
        <f t="shared" si="8"/>
        <v>0</v>
      </c>
      <c r="BB38" s="243">
        <f t="shared" si="8"/>
        <v>0</v>
      </c>
    </row>
    <row r="39" spans="2:54" s="23" customFormat="1" ht="18.75" customHeight="1" x14ac:dyDescent="0.25">
      <c r="B39" s="438" t="s">
        <v>1101</v>
      </c>
      <c r="C39" s="439"/>
      <c r="D39" s="439"/>
      <c r="E39" s="439"/>
      <c r="F39" s="439"/>
      <c r="G39" s="439"/>
      <c r="H39" s="439"/>
      <c r="I39" s="439"/>
      <c r="J39" s="439"/>
      <c r="K39" s="439"/>
      <c r="L39" s="439">
        <v>34</v>
      </c>
      <c r="M39" s="439">
        <v>26</v>
      </c>
      <c r="N39" s="439">
        <v>15</v>
      </c>
      <c r="O39" s="439">
        <v>15</v>
      </c>
      <c r="P39" s="439">
        <v>14</v>
      </c>
      <c r="Q39" s="439">
        <v>14</v>
      </c>
      <c r="R39" s="439">
        <v>10</v>
      </c>
      <c r="S39" s="439">
        <v>14</v>
      </c>
      <c r="T39" s="439">
        <v>14</v>
      </c>
      <c r="U39" s="440">
        <v>14</v>
      </c>
      <c r="V39" s="440">
        <v>14</v>
      </c>
      <c r="W39" s="440">
        <f>SUM(W40:W41)</f>
        <v>2</v>
      </c>
      <c r="X39" s="440">
        <f>SUM(X40:X41)</f>
        <v>0</v>
      </c>
      <c r="Y39" s="440">
        <f>SUM(Y40:Y41)</f>
        <v>3</v>
      </c>
      <c r="Z39" s="440">
        <f>SUM(Z40:Z41)</f>
        <v>6</v>
      </c>
      <c r="AA39" s="440"/>
      <c r="AB39" s="441"/>
      <c r="AC39" s="442"/>
      <c r="AD39" s="442"/>
      <c r="AE39" s="442"/>
      <c r="AF39" s="442"/>
      <c r="AG39" s="443"/>
      <c r="AH39" s="440"/>
      <c r="AI39" s="443"/>
      <c r="AJ39" s="443"/>
      <c r="AK39" s="443"/>
      <c r="AL39" s="443"/>
      <c r="AM39" s="443"/>
      <c r="AN39" s="443"/>
      <c r="AO39" s="443"/>
      <c r="AP39" s="443"/>
      <c r="AQ39" s="443"/>
      <c r="AR39" s="443"/>
      <c r="AS39" s="443"/>
      <c r="AT39" s="443"/>
      <c r="AU39" s="443"/>
      <c r="AV39" s="443"/>
      <c r="AW39" s="443"/>
      <c r="AX39" s="443"/>
      <c r="AY39" s="443"/>
      <c r="AZ39" s="444"/>
      <c r="BA39" s="443"/>
      <c r="BB39" s="444"/>
    </row>
    <row r="40" spans="2:54" s="23" customFormat="1" ht="18.75" customHeight="1" thickBot="1" x14ac:dyDescent="0.3">
      <c r="B40" s="450" t="s">
        <v>1102</v>
      </c>
      <c r="C40" s="451"/>
      <c r="D40" s="451"/>
      <c r="E40" s="451"/>
      <c r="F40" s="451"/>
      <c r="G40" s="451"/>
      <c r="H40" s="451"/>
      <c r="I40" s="451"/>
      <c r="J40" s="451"/>
      <c r="K40" s="451"/>
      <c r="L40" s="451">
        <v>44</v>
      </c>
      <c r="M40" s="451">
        <v>36</v>
      </c>
      <c r="N40" s="451">
        <v>36</v>
      </c>
      <c r="O40" s="451">
        <v>76</v>
      </c>
      <c r="P40" s="451">
        <v>63</v>
      </c>
      <c r="Q40" s="451"/>
      <c r="R40" s="451">
        <v>61</v>
      </c>
      <c r="S40" s="451">
        <v>60</v>
      </c>
      <c r="T40" s="451"/>
      <c r="U40" s="452">
        <v>60</v>
      </c>
      <c r="V40" s="452">
        <v>31</v>
      </c>
      <c r="W40" s="452"/>
      <c r="X40" s="452"/>
      <c r="Y40" s="452">
        <v>1</v>
      </c>
      <c r="Z40" s="452"/>
      <c r="AA40" s="452"/>
      <c r="AB40" s="453"/>
      <c r="AC40" s="454"/>
      <c r="AD40" s="454"/>
      <c r="AE40" s="454"/>
      <c r="AF40" s="454"/>
      <c r="AG40" s="455"/>
      <c r="AH40" s="452"/>
      <c r="AI40" s="455"/>
      <c r="AJ40" s="455"/>
      <c r="AK40" s="455"/>
      <c r="AL40" s="455"/>
      <c r="AM40" s="455"/>
      <c r="AN40" s="455"/>
      <c r="AO40" s="455"/>
      <c r="AP40" s="455"/>
      <c r="AQ40" s="455"/>
      <c r="AR40" s="455"/>
      <c r="AS40" s="455"/>
      <c r="AT40" s="455"/>
      <c r="AU40" s="455"/>
      <c r="AV40" s="455"/>
      <c r="AW40" s="455"/>
      <c r="AX40" s="455"/>
      <c r="AY40" s="455"/>
      <c r="AZ40" s="456"/>
      <c r="BA40" s="455"/>
      <c r="BB40" s="456"/>
    </row>
    <row r="41" spans="2:54" s="23" customFormat="1" ht="16.5" thickBot="1" x14ac:dyDescent="0.3">
      <c r="B41" s="242" t="s">
        <v>999</v>
      </c>
      <c r="C41" s="243">
        <f>SUM(C42:C43)</f>
        <v>0</v>
      </c>
      <c r="D41" s="243">
        <f t="shared" ref="D41:T41" si="10">D42+D43</f>
        <v>0</v>
      </c>
      <c r="E41" s="243">
        <f t="shared" si="10"/>
        <v>0</v>
      </c>
      <c r="F41" s="243">
        <f t="shared" si="10"/>
        <v>0</v>
      </c>
      <c r="G41" s="243">
        <f t="shared" si="10"/>
        <v>0</v>
      </c>
      <c r="H41" s="243">
        <f t="shared" si="10"/>
        <v>0</v>
      </c>
      <c r="I41" s="243">
        <f t="shared" si="10"/>
        <v>0</v>
      </c>
      <c r="J41" s="243">
        <f t="shared" si="10"/>
        <v>0</v>
      </c>
      <c r="K41" s="243">
        <f t="shared" si="10"/>
        <v>0</v>
      </c>
      <c r="L41" s="243">
        <f t="shared" si="10"/>
        <v>0</v>
      </c>
      <c r="M41" s="243">
        <f t="shared" si="10"/>
        <v>0</v>
      </c>
      <c r="N41" s="243">
        <f t="shared" si="10"/>
        <v>0</v>
      </c>
      <c r="O41" s="243">
        <f t="shared" si="10"/>
        <v>23</v>
      </c>
      <c r="P41" s="243">
        <f t="shared" si="10"/>
        <v>20</v>
      </c>
      <c r="Q41" s="243">
        <f t="shared" si="10"/>
        <v>18</v>
      </c>
      <c r="R41" s="243">
        <f t="shared" si="10"/>
        <v>27</v>
      </c>
      <c r="S41" s="243">
        <f t="shared" si="10"/>
        <v>29</v>
      </c>
      <c r="T41" s="243">
        <f t="shared" si="10"/>
        <v>28</v>
      </c>
      <c r="U41" s="248">
        <f t="shared" ref="U41:Z41" si="11">SUM(U42:U43)</f>
        <v>29</v>
      </c>
      <c r="V41" s="248">
        <f t="shared" si="11"/>
        <v>29</v>
      </c>
      <c r="W41" s="248">
        <f t="shared" si="11"/>
        <v>2</v>
      </c>
      <c r="X41" s="248">
        <f t="shared" si="11"/>
        <v>0</v>
      </c>
      <c r="Y41" s="248">
        <f t="shared" si="11"/>
        <v>2</v>
      </c>
      <c r="Z41" s="248">
        <f t="shared" si="11"/>
        <v>6</v>
      </c>
      <c r="AA41" s="248"/>
      <c r="AB41" s="249"/>
      <c r="AC41" s="204"/>
      <c r="AD41" s="204"/>
      <c r="AE41" s="204"/>
      <c r="AF41" s="204"/>
      <c r="AG41" s="250"/>
      <c r="AH41" s="248"/>
      <c r="AI41" s="250"/>
      <c r="AJ41" s="250"/>
      <c r="AK41" s="250"/>
      <c r="AL41" s="250"/>
      <c r="AM41" s="250"/>
      <c r="AN41" s="250"/>
      <c r="AO41" s="250"/>
      <c r="AP41" s="250"/>
      <c r="AQ41" s="250"/>
      <c r="AR41" s="250"/>
      <c r="AS41" s="250"/>
      <c r="AT41" s="250"/>
      <c r="AU41" s="250"/>
      <c r="AV41" s="250"/>
      <c r="AW41" s="250"/>
      <c r="AX41" s="250"/>
      <c r="AY41" s="250"/>
      <c r="AZ41" s="251"/>
      <c r="BA41" s="250"/>
      <c r="BB41" s="251"/>
    </row>
    <row r="42" spans="2:54" s="23" customFormat="1" ht="15.75" x14ac:dyDescent="0.25">
      <c r="B42" s="438" t="s">
        <v>1114</v>
      </c>
      <c r="C42" s="439"/>
      <c r="D42" s="439"/>
      <c r="E42" s="439"/>
      <c r="F42" s="439"/>
      <c r="G42" s="439"/>
      <c r="H42" s="439"/>
      <c r="I42" s="439"/>
      <c r="J42" s="439"/>
      <c r="K42" s="439"/>
      <c r="L42" s="439"/>
      <c r="M42" s="439"/>
      <c r="N42" s="439"/>
      <c r="O42" s="439"/>
      <c r="P42" s="439"/>
      <c r="Q42" s="439"/>
      <c r="R42" s="439"/>
      <c r="S42" s="439"/>
      <c r="T42" s="439"/>
      <c r="U42" s="440"/>
      <c r="V42" s="440"/>
      <c r="W42" s="440">
        <f>SUM(W43)</f>
        <v>1</v>
      </c>
      <c r="X42" s="440">
        <f>SUM(X43)</f>
        <v>0</v>
      </c>
      <c r="Y42" s="440">
        <f>SUM(Y43)</f>
        <v>1</v>
      </c>
      <c r="Z42" s="440">
        <f>SUM(Z43)</f>
        <v>3</v>
      </c>
      <c r="AA42" s="440"/>
      <c r="AB42" s="441"/>
      <c r="AC42" s="442"/>
      <c r="AD42" s="442"/>
      <c r="AE42" s="442"/>
      <c r="AF42" s="442"/>
      <c r="AG42" s="443"/>
      <c r="AH42" s="440"/>
      <c r="AI42" s="443"/>
      <c r="AJ42" s="443"/>
      <c r="AK42" s="443"/>
      <c r="AL42" s="443"/>
      <c r="AM42" s="443"/>
      <c r="AN42" s="443"/>
      <c r="AO42" s="443"/>
      <c r="AP42" s="443"/>
      <c r="AQ42" s="443"/>
      <c r="AR42" s="443"/>
      <c r="AS42" s="443"/>
      <c r="AT42" s="443"/>
      <c r="AU42" s="443"/>
      <c r="AV42" s="443"/>
      <c r="AW42" s="443"/>
      <c r="AX42" s="443"/>
      <c r="AY42" s="443"/>
      <c r="AZ42" s="444"/>
      <c r="BA42" s="443"/>
      <c r="BB42" s="444"/>
    </row>
    <row r="43" spans="2:54" s="23" customFormat="1" ht="16.5" thickBot="1" x14ac:dyDescent="0.3">
      <c r="B43" s="450" t="s">
        <v>1115</v>
      </c>
      <c r="C43" s="451"/>
      <c r="D43" s="451"/>
      <c r="E43" s="451"/>
      <c r="F43" s="451"/>
      <c r="G43" s="451"/>
      <c r="H43" s="451"/>
      <c r="I43" s="451"/>
      <c r="J43" s="451"/>
      <c r="K43" s="451"/>
      <c r="L43" s="451"/>
      <c r="M43" s="451"/>
      <c r="N43" s="451"/>
      <c r="O43" s="451">
        <v>23</v>
      </c>
      <c r="P43" s="451">
        <v>20</v>
      </c>
      <c r="Q43" s="451">
        <v>18</v>
      </c>
      <c r="R43" s="451">
        <v>27</v>
      </c>
      <c r="S43" s="451">
        <v>29</v>
      </c>
      <c r="T43" s="451">
        <v>28</v>
      </c>
      <c r="U43" s="452">
        <v>29</v>
      </c>
      <c r="V43" s="452">
        <v>29</v>
      </c>
      <c r="W43" s="452">
        <v>1</v>
      </c>
      <c r="X43" s="452"/>
      <c r="Y43" s="452">
        <v>1</v>
      </c>
      <c r="Z43" s="452">
        <v>3</v>
      </c>
      <c r="AA43" s="452"/>
      <c r="AB43" s="453"/>
      <c r="AC43" s="454"/>
      <c r="AD43" s="454"/>
      <c r="AE43" s="454"/>
      <c r="AF43" s="454"/>
      <c r="AG43" s="455"/>
      <c r="AH43" s="452"/>
      <c r="AI43" s="455"/>
      <c r="AJ43" s="455"/>
      <c r="AK43" s="455"/>
      <c r="AL43" s="455"/>
      <c r="AM43" s="455"/>
      <c r="AN43" s="455"/>
      <c r="AO43" s="455"/>
      <c r="AP43" s="455"/>
      <c r="AQ43" s="455"/>
      <c r="AR43" s="455"/>
      <c r="AS43" s="455"/>
      <c r="AT43" s="455"/>
      <c r="AU43" s="455"/>
      <c r="AV43" s="455"/>
      <c r="AW43" s="455"/>
      <c r="AX43" s="455"/>
      <c r="AY43" s="455"/>
      <c r="AZ43" s="456"/>
      <c r="BA43" s="455"/>
      <c r="BB43" s="456"/>
    </row>
    <row r="44" spans="2:54" s="23" customFormat="1" ht="16.5" thickBot="1" x14ac:dyDescent="0.3">
      <c r="B44" s="242" t="s">
        <v>998</v>
      </c>
      <c r="C44" s="243">
        <f>SUM(C45:C47)</f>
        <v>0</v>
      </c>
      <c r="D44" s="243">
        <f t="shared" ref="D44:BB44" si="12">SUM(D45:D47)</f>
        <v>0</v>
      </c>
      <c r="E44" s="243">
        <f t="shared" si="12"/>
        <v>0</v>
      </c>
      <c r="F44" s="243">
        <f t="shared" si="12"/>
        <v>0</v>
      </c>
      <c r="G44" s="243">
        <f t="shared" si="12"/>
        <v>0</v>
      </c>
      <c r="H44" s="243">
        <f t="shared" si="12"/>
        <v>0</v>
      </c>
      <c r="I44" s="243">
        <f t="shared" si="12"/>
        <v>0</v>
      </c>
      <c r="J44" s="243">
        <f t="shared" si="12"/>
        <v>0</v>
      </c>
      <c r="K44" s="243">
        <f t="shared" si="12"/>
        <v>0</v>
      </c>
      <c r="L44" s="243">
        <f t="shared" si="12"/>
        <v>38</v>
      </c>
      <c r="M44" s="243">
        <f t="shared" si="12"/>
        <v>50</v>
      </c>
      <c r="N44" s="243">
        <f t="shared" si="12"/>
        <v>47</v>
      </c>
      <c r="O44" s="243">
        <f t="shared" si="12"/>
        <v>49</v>
      </c>
      <c r="P44" s="243">
        <f t="shared" si="12"/>
        <v>48</v>
      </c>
      <c r="Q44" s="243">
        <f t="shared" si="12"/>
        <v>47</v>
      </c>
      <c r="R44" s="243">
        <f t="shared" si="12"/>
        <v>23</v>
      </c>
      <c r="S44" s="243">
        <f t="shared" si="12"/>
        <v>48</v>
      </c>
      <c r="T44" s="243">
        <f t="shared" si="12"/>
        <v>25</v>
      </c>
      <c r="U44" s="243">
        <f t="shared" si="12"/>
        <v>24</v>
      </c>
      <c r="V44" s="243">
        <f t="shared" si="12"/>
        <v>22</v>
      </c>
      <c r="W44" s="243">
        <f t="shared" si="12"/>
        <v>0</v>
      </c>
      <c r="X44" s="243">
        <f t="shared" si="12"/>
        <v>0</v>
      </c>
      <c r="Y44" s="243">
        <f t="shared" si="12"/>
        <v>1</v>
      </c>
      <c r="Z44" s="243">
        <f t="shared" si="12"/>
        <v>1</v>
      </c>
      <c r="AA44" s="243">
        <f t="shared" si="12"/>
        <v>0</v>
      </c>
      <c r="AB44" s="243">
        <f t="shared" si="12"/>
        <v>0</v>
      </c>
      <c r="AC44" s="243">
        <f t="shared" si="12"/>
        <v>0</v>
      </c>
      <c r="AD44" s="243">
        <f t="shared" si="12"/>
        <v>0</v>
      </c>
      <c r="AE44" s="243">
        <f t="shared" si="12"/>
        <v>0</v>
      </c>
      <c r="AF44" s="243">
        <f t="shared" si="12"/>
        <v>0</v>
      </c>
      <c r="AG44" s="243">
        <f t="shared" si="12"/>
        <v>0</v>
      </c>
      <c r="AH44" s="243">
        <f t="shared" si="12"/>
        <v>0</v>
      </c>
      <c r="AI44" s="243">
        <f t="shared" si="12"/>
        <v>0</v>
      </c>
      <c r="AJ44" s="243">
        <f t="shared" si="12"/>
        <v>0</v>
      </c>
      <c r="AK44" s="243">
        <f t="shared" si="12"/>
        <v>0</v>
      </c>
      <c r="AL44" s="243">
        <f t="shared" si="12"/>
        <v>0</v>
      </c>
      <c r="AM44" s="243">
        <f t="shared" si="12"/>
        <v>0</v>
      </c>
      <c r="AN44" s="243">
        <f t="shared" si="12"/>
        <v>0</v>
      </c>
      <c r="AO44" s="243">
        <f t="shared" si="12"/>
        <v>0</v>
      </c>
      <c r="AP44" s="243">
        <f t="shared" si="12"/>
        <v>0</v>
      </c>
      <c r="AQ44" s="243">
        <f t="shared" si="12"/>
        <v>0</v>
      </c>
      <c r="AR44" s="243">
        <f t="shared" si="12"/>
        <v>0</v>
      </c>
      <c r="AS44" s="243">
        <f t="shared" si="12"/>
        <v>0</v>
      </c>
      <c r="AT44" s="243">
        <f t="shared" si="12"/>
        <v>0</v>
      </c>
      <c r="AU44" s="243">
        <f t="shared" si="12"/>
        <v>0</v>
      </c>
      <c r="AV44" s="243">
        <f t="shared" si="12"/>
        <v>0</v>
      </c>
      <c r="AW44" s="243">
        <f t="shared" si="12"/>
        <v>0</v>
      </c>
      <c r="AX44" s="243">
        <f t="shared" si="12"/>
        <v>0</v>
      </c>
      <c r="AY44" s="243">
        <f t="shared" ref="AY44:AZ44" si="13">SUM(AY45:AY47)</f>
        <v>0</v>
      </c>
      <c r="AZ44" s="243">
        <f t="shared" si="13"/>
        <v>0</v>
      </c>
      <c r="BA44" s="243">
        <f t="shared" si="12"/>
        <v>0</v>
      </c>
      <c r="BB44" s="243">
        <f t="shared" si="12"/>
        <v>0</v>
      </c>
    </row>
    <row r="45" spans="2:54" s="23" customFormat="1" ht="15.75" x14ac:dyDescent="0.25">
      <c r="B45" s="438" t="s">
        <v>1116</v>
      </c>
      <c r="C45" s="439"/>
      <c r="D45" s="439"/>
      <c r="E45" s="439"/>
      <c r="F45" s="439"/>
      <c r="G45" s="439"/>
      <c r="H45" s="439"/>
      <c r="I45" s="439"/>
      <c r="J45" s="439"/>
      <c r="K45" s="439"/>
      <c r="L45" s="439"/>
      <c r="M45" s="439">
        <v>22</v>
      </c>
      <c r="N45" s="439">
        <v>19</v>
      </c>
      <c r="O45" s="439">
        <v>24</v>
      </c>
      <c r="P45" s="439">
        <v>23</v>
      </c>
      <c r="Q45" s="439">
        <v>23</v>
      </c>
      <c r="R45" s="439">
        <v>23</v>
      </c>
      <c r="S45" s="439">
        <v>23</v>
      </c>
      <c r="T45" s="439">
        <v>0</v>
      </c>
      <c r="U45" s="440"/>
      <c r="V45" s="440"/>
      <c r="W45" s="440"/>
      <c r="X45" s="440"/>
      <c r="Y45" s="440"/>
      <c r="Z45" s="440">
        <v>1</v>
      </c>
      <c r="AA45" s="440"/>
      <c r="AB45" s="441"/>
      <c r="AC45" s="442"/>
      <c r="AD45" s="442"/>
      <c r="AE45" s="442"/>
      <c r="AF45" s="442"/>
      <c r="AG45" s="443"/>
      <c r="AH45" s="440"/>
      <c r="AI45" s="443"/>
      <c r="AJ45" s="443"/>
      <c r="AK45" s="443"/>
      <c r="AL45" s="443"/>
      <c r="AM45" s="443"/>
      <c r="AN45" s="443"/>
      <c r="AO45" s="443"/>
      <c r="AP45" s="443"/>
      <c r="AQ45" s="443"/>
      <c r="AR45" s="443"/>
      <c r="AS45" s="443"/>
      <c r="AT45" s="443"/>
      <c r="AU45" s="443"/>
      <c r="AV45" s="443"/>
      <c r="AW45" s="443"/>
      <c r="AX45" s="443"/>
      <c r="AY45" s="443"/>
      <c r="AZ45" s="444"/>
      <c r="BA45" s="443"/>
      <c r="BB45" s="444"/>
    </row>
    <row r="46" spans="2:54" s="23" customFormat="1" ht="18.75" customHeight="1" x14ac:dyDescent="0.25">
      <c r="B46" s="445" t="s">
        <v>1101</v>
      </c>
      <c r="C46" s="446"/>
      <c r="D46" s="446"/>
      <c r="E46" s="446"/>
      <c r="F46" s="446"/>
      <c r="G46" s="446"/>
      <c r="H46" s="446"/>
      <c r="I46" s="446"/>
      <c r="J46" s="446"/>
      <c r="K46" s="446"/>
      <c r="L46" s="446"/>
      <c r="M46" s="446"/>
      <c r="N46" s="446"/>
      <c r="O46" s="446"/>
      <c r="P46" s="446"/>
      <c r="Q46" s="446"/>
      <c r="R46" s="446"/>
      <c r="S46" s="446">
        <v>25</v>
      </c>
      <c r="T46" s="446">
        <v>25</v>
      </c>
      <c r="U46" s="337">
        <v>24</v>
      </c>
      <c r="V46" s="337">
        <v>22</v>
      </c>
      <c r="W46" s="337"/>
      <c r="X46" s="337"/>
      <c r="Y46" s="337">
        <v>1</v>
      </c>
      <c r="Z46" s="337"/>
      <c r="AA46" s="337"/>
      <c r="AB46" s="447"/>
      <c r="AC46" s="336"/>
      <c r="AD46" s="336"/>
      <c r="AE46" s="336"/>
      <c r="AF46" s="336"/>
      <c r="AG46" s="448"/>
      <c r="AH46" s="337"/>
      <c r="AI46" s="448"/>
      <c r="AJ46" s="448"/>
      <c r="AK46" s="448"/>
      <c r="AL46" s="448"/>
      <c r="AM46" s="448"/>
      <c r="AN46" s="448"/>
      <c r="AO46" s="448"/>
      <c r="AP46" s="448"/>
      <c r="AQ46" s="448"/>
      <c r="AR46" s="448"/>
      <c r="AS46" s="448"/>
      <c r="AT46" s="448"/>
      <c r="AU46" s="448"/>
      <c r="AV46" s="448"/>
      <c r="AW46" s="448"/>
      <c r="AX46" s="448"/>
      <c r="AY46" s="448"/>
      <c r="AZ46" s="449"/>
      <c r="BA46" s="448"/>
      <c r="BB46" s="449"/>
    </row>
    <row r="47" spans="2:54" s="23" customFormat="1" ht="18.75" customHeight="1" thickBot="1" x14ac:dyDescent="0.3">
      <c r="B47" s="450" t="s">
        <v>1075</v>
      </c>
      <c r="C47" s="451"/>
      <c r="D47" s="451"/>
      <c r="E47" s="451"/>
      <c r="F47" s="451"/>
      <c r="G47" s="451"/>
      <c r="H47" s="451"/>
      <c r="I47" s="451"/>
      <c r="J47" s="451"/>
      <c r="K47" s="451"/>
      <c r="L47" s="451">
        <v>38</v>
      </c>
      <c r="M47" s="451">
        <v>28</v>
      </c>
      <c r="N47" s="451">
        <v>28</v>
      </c>
      <c r="O47" s="451">
        <v>25</v>
      </c>
      <c r="P47" s="451">
        <v>25</v>
      </c>
      <c r="Q47" s="451">
        <v>24</v>
      </c>
      <c r="R47" s="451"/>
      <c r="S47" s="451"/>
      <c r="T47" s="451"/>
      <c r="U47" s="452"/>
      <c r="V47" s="452"/>
      <c r="W47" s="452"/>
      <c r="X47" s="452"/>
      <c r="Y47" s="452"/>
      <c r="Z47" s="452"/>
      <c r="AA47" s="452"/>
      <c r="AB47" s="453"/>
      <c r="AC47" s="454"/>
      <c r="AD47" s="454"/>
      <c r="AE47" s="454"/>
      <c r="AF47" s="454"/>
      <c r="AG47" s="455"/>
      <c r="AH47" s="452"/>
      <c r="AI47" s="455"/>
      <c r="AJ47" s="455"/>
      <c r="AK47" s="455"/>
      <c r="AL47" s="455"/>
      <c r="AM47" s="455"/>
      <c r="AN47" s="455"/>
      <c r="AO47" s="455"/>
      <c r="AP47" s="455"/>
      <c r="AQ47" s="455"/>
      <c r="AR47" s="455"/>
      <c r="AS47" s="455"/>
      <c r="AT47" s="455"/>
      <c r="AU47" s="455"/>
      <c r="AV47" s="455"/>
      <c r="AW47" s="455"/>
      <c r="AX47" s="455"/>
      <c r="AY47" s="455"/>
      <c r="AZ47" s="456"/>
      <c r="BA47" s="455"/>
      <c r="BB47" s="456"/>
    </row>
    <row r="48" spans="2:54" s="23" customFormat="1" ht="18.75" customHeight="1" thickBot="1" x14ac:dyDescent="0.3">
      <c r="B48" s="242" t="s">
        <v>1013</v>
      </c>
      <c r="C48" s="243">
        <f>SUM(C49)</f>
        <v>0</v>
      </c>
      <c r="D48" s="243">
        <f t="shared" ref="D48:BB48" si="14">SUM(D49)</f>
        <v>0</v>
      </c>
      <c r="E48" s="243">
        <f t="shared" si="14"/>
        <v>0</v>
      </c>
      <c r="F48" s="243">
        <f t="shared" si="14"/>
        <v>0</v>
      </c>
      <c r="G48" s="243">
        <f t="shared" si="14"/>
        <v>0</v>
      </c>
      <c r="H48" s="243">
        <f t="shared" si="14"/>
        <v>0</v>
      </c>
      <c r="I48" s="243">
        <f t="shared" si="14"/>
        <v>0</v>
      </c>
      <c r="J48" s="243">
        <f t="shared" si="14"/>
        <v>0</v>
      </c>
      <c r="K48" s="243">
        <f t="shared" si="14"/>
        <v>28</v>
      </c>
      <c r="L48" s="243">
        <f t="shared" si="14"/>
        <v>28</v>
      </c>
      <c r="M48" s="243">
        <f t="shared" si="14"/>
        <v>24</v>
      </c>
      <c r="N48" s="243">
        <f t="shared" si="14"/>
        <v>18</v>
      </c>
      <c r="O48" s="243">
        <f t="shared" si="14"/>
        <v>21</v>
      </c>
      <c r="P48" s="243">
        <f t="shared" si="14"/>
        <v>20</v>
      </c>
      <c r="Q48" s="243">
        <f t="shared" si="14"/>
        <v>21</v>
      </c>
      <c r="R48" s="243">
        <f t="shared" si="14"/>
        <v>21</v>
      </c>
      <c r="S48" s="243">
        <f t="shared" si="14"/>
        <v>22</v>
      </c>
      <c r="T48" s="243">
        <f t="shared" si="14"/>
        <v>19</v>
      </c>
      <c r="U48" s="243">
        <f t="shared" si="14"/>
        <v>19</v>
      </c>
      <c r="V48" s="243">
        <f t="shared" si="14"/>
        <v>19</v>
      </c>
      <c r="W48" s="243">
        <f t="shared" si="14"/>
        <v>0</v>
      </c>
      <c r="X48" s="243">
        <f t="shared" si="14"/>
        <v>0</v>
      </c>
      <c r="Y48" s="243">
        <f t="shared" si="14"/>
        <v>0</v>
      </c>
      <c r="Z48" s="243">
        <f t="shared" si="14"/>
        <v>0</v>
      </c>
      <c r="AA48" s="243">
        <f t="shared" si="14"/>
        <v>0</v>
      </c>
      <c r="AB48" s="243">
        <f t="shared" si="14"/>
        <v>0</v>
      </c>
      <c r="AC48" s="243">
        <f t="shared" si="14"/>
        <v>0</v>
      </c>
      <c r="AD48" s="243">
        <f t="shared" si="14"/>
        <v>0</v>
      </c>
      <c r="AE48" s="243">
        <f t="shared" si="14"/>
        <v>0</v>
      </c>
      <c r="AF48" s="243">
        <f t="shared" si="14"/>
        <v>0</v>
      </c>
      <c r="AG48" s="243">
        <f t="shared" si="14"/>
        <v>0</v>
      </c>
      <c r="AH48" s="243">
        <f t="shared" si="14"/>
        <v>0</v>
      </c>
      <c r="AI48" s="243">
        <f t="shared" si="14"/>
        <v>0</v>
      </c>
      <c r="AJ48" s="243">
        <f t="shared" si="14"/>
        <v>0</v>
      </c>
      <c r="AK48" s="243">
        <f t="shared" si="14"/>
        <v>0</v>
      </c>
      <c r="AL48" s="243">
        <f t="shared" si="14"/>
        <v>0</v>
      </c>
      <c r="AM48" s="243">
        <f t="shared" si="14"/>
        <v>0</v>
      </c>
      <c r="AN48" s="243">
        <f t="shared" si="14"/>
        <v>0</v>
      </c>
      <c r="AO48" s="243">
        <f t="shared" si="14"/>
        <v>0</v>
      </c>
      <c r="AP48" s="243">
        <f t="shared" si="14"/>
        <v>0</v>
      </c>
      <c r="AQ48" s="243">
        <f t="shared" si="14"/>
        <v>0</v>
      </c>
      <c r="AR48" s="243">
        <f t="shared" si="14"/>
        <v>0</v>
      </c>
      <c r="AS48" s="243">
        <f t="shared" si="14"/>
        <v>0</v>
      </c>
      <c r="AT48" s="243">
        <f t="shared" si="14"/>
        <v>0</v>
      </c>
      <c r="AU48" s="243">
        <f t="shared" si="14"/>
        <v>0</v>
      </c>
      <c r="AV48" s="243">
        <f t="shared" si="14"/>
        <v>0</v>
      </c>
      <c r="AW48" s="243">
        <f t="shared" si="14"/>
        <v>0</v>
      </c>
      <c r="AX48" s="243">
        <f t="shared" si="14"/>
        <v>0</v>
      </c>
      <c r="AY48" s="243">
        <f t="shared" si="14"/>
        <v>0</v>
      </c>
      <c r="AZ48" s="243">
        <f t="shared" si="14"/>
        <v>0</v>
      </c>
      <c r="BA48" s="243">
        <f t="shared" si="14"/>
        <v>0</v>
      </c>
      <c r="BB48" s="243">
        <f t="shared" si="14"/>
        <v>0</v>
      </c>
    </row>
    <row r="49" spans="2:54" s="23" customFormat="1" ht="18.75" customHeight="1" thickBot="1" x14ac:dyDescent="0.3">
      <c r="B49" s="457" t="s">
        <v>1101</v>
      </c>
      <c r="C49" s="458"/>
      <c r="D49" s="458"/>
      <c r="E49" s="458"/>
      <c r="F49" s="458"/>
      <c r="G49" s="458"/>
      <c r="H49" s="458"/>
      <c r="I49" s="458"/>
      <c r="J49" s="458"/>
      <c r="K49" s="458">
        <v>28</v>
      </c>
      <c r="L49" s="458">
        <v>28</v>
      </c>
      <c r="M49" s="458">
        <v>24</v>
      </c>
      <c r="N49" s="458">
        <v>18</v>
      </c>
      <c r="O49" s="458">
        <v>21</v>
      </c>
      <c r="P49" s="458">
        <v>20</v>
      </c>
      <c r="Q49" s="458">
        <v>21</v>
      </c>
      <c r="R49" s="458">
        <v>21</v>
      </c>
      <c r="S49" s="458">
        <v>22</v>
      </c>
      <c r="T49" s="458">
        <v>19</v>
      </c>
      <c r="U49" s="459">
        <v>19</v>
      </c>
      <c r="V49" s="459">
        <v>19</v>
      </c>
      <c r="W49" s="459"/>
      <c r="X49" s="459"/>
      <c r="Y49" s="459"/>
      <c r="Z49" s="459"/>
      <c r="AA49" s="459"/>
      <c r="AB49" s="459"/>
      <c r="AC49" s="459"/>
      <c r="AD49" s="459"/>
      <c r="AE49" s="460"/>
      <c r="AF49" s="460"/>
      <c r="AG49" s="459"/>
      <c r="AH49" s="459"/>
      <c r="AI49" s="461"/>
      <c r="AJ49" s="461"/>
      <c r="AK49" s="461"/>
      <c r="AL49" s="461"/>
      <c r="AM49" s="461"/>
      <c r="AN49" s="461"/>
      <c r="AO49" s="461"/>
      <c r="AP49" s="461"/>
      <c r="AQ49" s="461"/>
      <c r="AR49" s="461"/>
      <c r="AS49" s="461"/>
      <c r="AT49" s="461"/>
      <c r="AU49" s="461"/>
      <c r="AV49" s="461"/>
      <c r="AW49" s="461"/>
      <c r="AX49" s="461"/>
      <c r="AY49" s="461"/>
      <c r="AZ49" s="462"/>
      <c r="BA49" s="461"/>
      <c r="BB49" s="462"/>
    </row>
    <row r="50" spans="2:54" ht="18.75" customHeight="1" thickBot="1" x14ac:dyDescent="0.3">
      <c r="B50" s="242" t="s">
        <v>1117</v>
      </c>
      <c r="C50" s="243">
        <f>SUM(C51:C54)</f>
        <v>0</v>
      </c>
      <c r="D50" s="243">
        <f t="shared" ref="D50:BB50" si="15">SUM(D51:D54)</f>
        <v>0</v>
      </c>
      <c r="E50" s="243">
        <f t="shared" si="15"/>
        <v>0</v>
      </c>
      <c r="F50" s="243">
        <f t="shared" si="15"/>
        <v>0</v>
      </c>
      <c r="G50" s="243">
        <f t="shared" si="15"/>
        <v>0</v>
      </c>
      <c r="H50" s="243">
        <f t="shared" si="15"/>
        <v>139</v>
      </c>
      <c r="I50" s="243">
        <f t="shared" si="15"/>
        <v>169</v>
      </c>
      <c r="J50" s="243">
        <f t="shared" si="15"/>
        <v>0</v>
      </c>
      <c r="K50" s="243">
        <f t="shared" si="15"/>
        <v>215</v>
      </c>
      <c r="L50" s="243">
        <f t="shared" si="15"/>
        <v>211</v>
      </c>
      <c r="M50" s="243">
        <f t="shared" si="15"/>
        <v>232</v>
      </c>
      <c r="N50" s="243">
        <f t="shared" si="15"/>
        <v>180</v>
      </c>
      <c r="O50" s="243">
        <f t="shared" si="15"/>
        <v>163</v>
      </c>
      <c r="P50" s="243">
        <f t="shared" si="15"/>
        <v>141</v>
      </c>
      <c r="Q50" s="243">
        <f t="shared" si="15"/>
        <v>124</v>
      </c>
      <c r="R50" s="243">
        <f t="shared" si="15"/>
        <v>157</v>
      </c>
      <c r="S50" s="243">
        <f t="shared" si="15"/>
        <v>56</v>
      </c>
      <c r="T50" s="243">
        <f t="shared" si="15"/>
        <v>33</v>
      </c>
      <c r="U50" s="243">
        <f t="shared" si="15"/>
        <v>38</v>
      </c>
      <c r="V50" s="243">
        <f t="shared" si="15"/>
        <v>38</v>
      </c>
      <c r="W50" s="243">
        <f t="shared" si="15"/>
        <v>0</v>
      </c>
      <c r="X50" s="243">
        <f t="shared" si="15"/>
        <v>0</v>
      </c>
      <c r="Y50" s="243">
        <f t="shared" si="15"/>
        <v>0</v>
      </c>
      <c r="Z50" s="243">
        <f t="shared" si="15"/>
        <v>0</v>
      </c>
      <c r="AA50" s="243">
        <f t="shared" si="15"/>
        <v>0</v>
      </c>
      <c r="AB50" s="243">
        <f t="shared" si="15"/>
        <v>0</v>
      </c>
      <c r="AC50" s="243">
        <f t="shared" si="15"/>
        <v>0</v>
      </c>
      <c r="AD50" s="243">
        <f t="shared" si="15"/>
        <v>0</v>
      </c>
      <c r="AE50" s="243">
        <f t="shared" si="15"/>
        <v>0</v>
      </c>
      <c r="AF50" s="243">
        <f t="shared" si="15"/>
        <v>0</v>
      </c>
      <c r="AG50" s="243">
        <f t="shared" si="15"/>
        <v>0</v>
      </c>
      <c r="AH50" s="243">
        <f t="shared" si="15"/>
        <v>0</v>
      </c>
      <c r="AI50" s="243">
        <f t="shared" si="15"/>
        <v>0</v>
      </c>
      <c r="AJ50" s="243">
        <f t="shared" si="15"/>
        <v>0</v>
      </c>
      <c r="AK50" s="243">
        <f t="shared" si="15"/>
        <v>0</v>
      </c>
      <c r="AL50" s="243">
        <f t="shared" si="15"/>
        <v>0</v>
      </c>
      <c r="AM50" s="243">
        <f t="shared" si="15"/>
        <v>0</v>
      </c>
      <c r="AN50" s="243">
        <f t="shared" si="15"/>
        <v>0</v>
      </c>
      <c r="AO50" s="243">
        <f t="shared" si="15"/>
        <v>0</v>
      </c>
      <c r="AP50" s="243">
        <f t="shared" si="15"/>
        <v>0</v>
      </c>
      <c r="AQ50" s="243">
        <f t="shared" si="15"/>
        <v>0</v>
      </c>
      <c r="AR50" s="243">
        <f t="shared" si="15"/>
        <v>0</v>
      </c>
      <c r="AS50" s="243">
        <f t="shared" si="15"/>
        <v>0</v>
      </c>
      <c r="AT50" s="243">
        <f t="shared" si="15"/>
        <v>0</v>
      </c>
      <c r="AU50" s="243">
        <f t="shared" si="15"/>
        <v>0</v>
      </c>
      <c r="AV50" s="243">
        <f t="shared" si="15"/>
        <v>0</v>
      </c>
      <c r="AW50" s="243">
        <f t="shared" si="15"/>
        <v>0</v>
      </c>
      <c r="AX50" s="243">
        <f t="shared" si="15"/>
        <v>0</v>
      </c>
      <c r="AY50" s="243">
        <f t="shared" ref="AY50:AZ50" si="16">SUM(AY51:AY54)</f>
        <v>0</v>
      </c>
      <c r="AZ50" s="243">
        <f t="shared" si="16"/>
        <v>0</v>
      </c>
      <c r="BA50" s="243">
        <f t="shared" si="15"/>
        <v>0</v>
      </c>
      <c r="BB50" s="243">
        <f t="shared" si="15"/>
        <v>0</v>
      </c>
    </row>
    <row r="51" spans="2:54" ht="18.75" customHeight="1" x14ac:dyDescent="0.25">
      <c r="B51" s="438" t="s">
        <v>1101</v>
      </c>
      <c r="C51" s="439"/>
      <c r="D51" s="439"/>
      <c r="E51" s="439"/>
      <c r="F51" s="439"/>
      <c r="G51" s="439"/>
      <c r="H51" s="439">
        <v>62</v>
      </c>
      <c r="I51" s="439">
        <v>53</v>
      </c>
      <c r="J51" s="439"/>
      <c r="K51" s="439">
        <v>46</v>
      </c>
      <c r="L51" s="439">
        <v>55</v>
      </c>
      <c r="M51" s="439">
        <v>52</v>
      </c>
      <c r="N51" s="439">
        <v>40</v>
      </c>
      <c r="O51" s="439">
        <v>37</v>
      </c>
      <c r="P51" s="439">
        <v>44</v>
      </c>
      <c r="Q51" s="439">
        <v>41</v>
      </c>
      <c r="R51" s="439">
        <v>33</v>
      </c>
      <c r="S51" s="439">
        <v>26</v>
      </c>
      <c r="T51" s="439">
        <v>7</v>
      </c>
      <c r="U51" s="440">
        <v>11</v>
      </c>
      <c r="V51" s="440">
        <v>11</v>
      </c>
      <c r="W51" s="439"/>
      <c r="X51" s="440"/>
      <c r="Y51" s="440"/>
      <c r="Z51" s="440"/>
      <c r="AA51" s="440"/>
      <c r="AB51" s="440"/>
      <c r="AC51" s="440"/>
      <c r="AD51" s="440"/>
      <c r="AE51" s="441"/>
      <c r="AF51" s="441"/>
      <c r="AG51" s="440"/>
      <c r="AH51" s="440"/>
      <c r="AI51" s="443"/>
      <c r="AJ51" s="443"/>
      <c r="AK51" s="443"/>
      <c r="AL51" s="443"/>
      <c r="AM51" s="443"/>
      <c r="AN51" s="443"/>
      <c r="AO51" s="443"/>
      <c r="AP51" s="443"/>
      <c r="AQ51" s="443"/>
      <c r="AR51" s="443"/>
      <c r="AS51" s="443"/>
      <c r="AT51" s="443"/>
      <c r="AU51" s="443"/>
      <c r="AV51" s="443"/>
      <c r="AW51" s="443"/>
      <c r="AX51" s="443"/>
      <c r="AY51" s="443"/>
      <c r="AZ51" s="444"/>
      <c r="BA51" s="443"/>
      <c r="BB51" s="444"/>
    </row>
    <row r="52" spans="2:54" ht="15.75" x14ac:dyDescent="0.25">
      <c r="B52" s="445" t="s">
        <v>1118</v>
      </c>
      <c r="C52" s="446"/>
      <c r="D52" s="446"/>
      <c r="E52" s="446"/>
      <c r="F52" s="446"/>
      <c r="G52" s="446"/>
      <c r="H52" s="446"/>
      <c r="I52" s="446"/>
      <c r="J52" s="446"/>
      <c r="K52" s="446">
        <v>22</v>
      </c>
      <c r="L52" s="446">
        <v>17</v>
      </c>
      <c r="M52" s="446">
        <v>19</v>
      </c>
      <c r="N52" s="446">
        <v>14</v>
      </c>
      <c r="O52" s="446">
        <v>12</v>
      </c>
      <c r="P52" s="446">
        <v>14</v>
      </c>
      <c r="Q52" s="446"/>
      <c r="R52" s="446"/>
      <c r="S52" s="446"/>
      <c r="T52" s="446"/>
      <c r="U52" s="337"/>
      <c r="V52" s="337"/>
      <c r="W52" s="446"/>
      <c r="X52" s="337"/>
      <c r="Y52" s="337"/>
      <c r="Z52" s="337"/>
      <c r="AA52" s="337"/>
      <c r="AB52" s="337"/>
      <c r="AC52" s="337"/>
      <c r="AD52" s="337"/>
      <c r="AE52" s="447"/>
      <c r="AF52" s="447"/>
      <c r="AG52" s="337"/>
      <c r="AH52" s="337"/>
      <c r="AI52" s="448"/>
      <c r="AJ52" s="448"/>
      <c r="AK52" s="448"/>
      <c r="AL52" s="448"/>
      <c r="AM52" s="448"/>
      <c r="AN52" s="448"/>
      <c r="AO52" s="448"/>
      <c r="AP52" s="448"/>
      <c r="AQ52" s="448"/>
      <c r="AR52" s="448"/>
      <c r="AS52" s="448"/>
      <c r="AT52" s="448"/>
      <c r="AU52" s="448"/>
      <c r="AV52" s="448"/>
      <c r="AW52" s="448"/>
      <c r="AX52" s="448"/>
      <c r="AY52" s="448"/>
      <c r="AZ52" s="449"/>
      <c r="BA52" s="448"/>
      <c r="BB52" s="449"/>
    </row>
    <row r="53" spans="2:54" ht="18.75" customHeight="1" x14ac:dyDescent="0.25">
      <c r="B53" s="445" t="s">
        <v>1102</v>
      </c>
      <c r="C53" s="446"/>
      <c r="D53" s="446"/>
      <c r="E53" s="446"/>
      <c r="F53" s="446"/>
      <c r="G53" s="446"/>
      <c r="H53" s="446">
        <v>77</v>
      </c>
      <c r="I53" s="446">
        <v>116</v>
      </c>
      <c r="J53" s="446"/>
      <c r="K53" s="446">
        <v>108</v>
      </c>
      <c r="L53" s="446">
        <v>139</v>
      </c>
      <c r="M53" s="446">
        <v>161</v>
      </c>
      <c r="N53" s="446">
        <v>126</v>
      </c>
      <c r="O53" s="446">
        <v>114</v>
      </c>
      <c r="P53" s="446">
        <v>83</v>
      </c>
      <c r="Q53" s="446">
        <v>83</v>
      </c>
      <c r="R53" s="446">
        <v>124</v>
      </c>
      <c r="S53" s="446">
        <v>30</v>
      </c>
      <c r="T53" s="446">
        <v>26</v>
      </c>
      <c r="U53" s="337">
        <v>27</v>
      </c>
      <c r="V53" s="337">
        <v>27</v>
      </c>
      <c r="W53" s="446"/>
      <c r="X53" s="337"/>
      <c r="Y53" s="337"/>
      <c r="Z53" s="337"/>
      <c r="AA53" s="337"/>
      <c r="AB53" s="337"/>
      <c r="AC53" s="337"/>
      <c r="AD53" s="337"/>
      <c r="AE53" s="447"/>
      <c r="AF53" s="447"/>
      <c r="AG53" s="337"/>
      <c r="AH53" s="337"/>
      <c r="AI53" s="448"/>
      <c r="AJ53" s="448"/>
      <c r="AK53" s="448"/>
      <c r="AL53" s="448"/>
      <c r="AM53" s="448"/>
      <c r="AN53" s="448"/>
      <c r="AO53" s="448"/>
      <c r="AP53" s="448"/>
      <c r="AQ53" s="448"/>
      <c r="AR53" s="448"/>
      <c r="AS53" s="448"/>
      <c r="AT53" s="448"/>
      <c r="AU53" s="448"/>
      <c r="AV53" s="448"/>
      <c r="AW53" s="448"/>
      <c r="AX53" s="448"/>
      <c r="AY53" s="448"/>
      <c r="AZ53" s="449"/>
      <c r="BA53" s="448"/>
      <c r="BB53" s="449"/>
    </row>
    <row r="54" spans="2:54" ht="18.75" customHeight="1" thickBot="1" x14ac:dyDescent="0.3">
      <c r="B54" s="463" t="s">
        <v>1119</v>
      </c>
      <c r="C54" s="464"/>
      <c r="D54" s="464"/>
      <c r="E54" s="464"/>
      <c r="F54" s="464"/>
      <c r="G54" s="464"/>
      <c r="H54" s="464"/>
      <c r="I54" s="464"/>
      <c r="J54" s="464"/>
      <c r="K54" s="464">
        <v>39</v>
      </c>
      <c r="L54" s="464">
        <v>0</v>
      </c>
      <c r="M54" s="464"/>
      <c r="N54" s="464"/>
      <c r="O54" s="464"/>
      <c r="P54" s="464"/>
      <c r="Q54" s="464"/>
      <c r="R54" s="464"/>
      <c r="S54" s="464"/>
      <c r="T54" s="464"/>
      <c r="U54" s="465"/>
      <c r="V54" s="465"/>
      <c r="W54" s="466"/>
      <c r="X54" s="465"/>
      <c r="Y54" s="465"/>
      <c r="Z54" s="465"/>
      <c r="AA54" s="465"/>
      <c r="AB54" s="465"/>
      <c r="AC54" s="465"/>
      <c r="AD54" s="465"/>
      <c r="AE54" s="467"/>
      <c r="AF54" s="467"/>
      <c r="AG54" s="465"/>
      <c r="AH54" s="465"/>
      <c r="AI54" s="468"/>
      <c r="AJ54" s="468"/>
      <c r="AK54" s="468"/>
      <c r="AL54" s="468"/>
      <c r="AM54" s="468"/>
      <c r="AN54" s="468"/>
      <c r="AO54" s="468"/>
      <c r="AP54" s="468"/>
      <c r="AQ54" s="468"/>
      <c r="AR54" s="468"/>
      <c r="AS54" s="468"/>
      <c r="AT54" s="468"/>
      <c r="AU54" s="468"/>
      <c r="AV54" s="468"/>
      <c r="AW54" s="468"/>
      <c r="AX54" s="468"/>
      <c r="AY54" s="468"/>
      <c r="AZ54" s="469"/>
      <c r="BA54" s="468"/>
      <c r="BB54" s="469"/>
    </row>
    <row r="55" spans="2:54" ht="18.75" customHeight="1" thickBot="1" x14ac:dyDescent="0.3">
      <c r="B55" s="30" t="s">
        <v>1120</v>
      </c>
      <c r="C55" s="31">
        <f t="shared" ref="C55:R55" si="17">C56</f>
        <v>0</v>
      </c>
      <c r="D55" s="31">
        <f t="shared" si="17"/>
        <v>0</v>
      </c>
      <c r="E55" s="31">
        <f t="shared" si="17"/>
        <v>0</v>
      </c>
      <c r="F55" s="31">
        <f t="shared" si="17"/>
        <v>0</v>
      </c>
      <c r="G55" s="31">
        <f t="shared" si="17"/>
        <v>0</v>
      </c>
      <c r="H55" s="31">
        <f t="shared" si="17"/>
        <v>0</v>
      </c>
      <c r="I55" s="31">
        <f t="shared" si="17"/>
        <v>0</v>
      </c>
      <c r="J55" s="31">
        <f t="shared" si="17"/>
        <v>0</v>
      </c>
      <c r="K55" s="31">
        <f t="shared" si="17"/>
        <v>0</v>
      </c>
      <c r="L55" s="31">
        <f t="shared" si="17"/>
        <v>0</v>
      </c>
      <c r="M55" s="31">
        <f t="shared" si="17"/>
        <v>0</v>
      </c>
      <c r="N55" s="31">
        <f t="shared" si="17"/>
        <v>39</v>
      </c>
      <c r="O55" s="31">
        <f t="shared" si="17"/>
        <v>38</v>
      </c>
      <c r="P55" s="31">
        <f t="shared" si="17"/>
        <v>33</v>
      </c>
      <c r="Q55" s="31">
        <f t="shared" si="17"/>
        <v>33</v>
      </c>
      <c r="R55" s="31">
        <f t="shared" si="17"/>
        <v>33</v>
      </c>
      <c r="S55" s="31"/>
      <c r="T55" s="31"/>
      <c r="U55" s="31"/>
      <c r="V55" s="31"/>
      <c r="W55" s="31"/>
      <c r="X55" s="31"/>
      <c r="Y55" s="31"/>
      <c r="Z55" s="31"/>
      <c r="AA55" s="31"/>
      <c r="AB55" s="28"/>
      <c r="AC55" s="25"/>
      <c r="AD55" s="25"/>
      <c r="AE55" s="25"/>
      <c r="AF55" s="25"/>
      <c r="AG55" s="29"/>
      <c r="AH55" s="31"/>
      <c r="AI55" s="31"/>
      <c r="AJ55" s="31"/>
      <c r="AK55" s="31"/>
      <c r="AL55" s="31"/>
      <c r="AM55" s="31"/>
      <c r="AN55" s="31"/>
      <c r="AO55" s="31"/>
      <c r="AP55" s="31"/>
      <c r="AQ55" s="31"/>
      <c r="AR55" s="31"/>
      <c r="AS55" s="31"/>
      <c r="AT55" s="31"/>
      <c r="AU55" s="31"/>
      <c r="AV55" s="31"/>
      <c r="AW55" s="31"/>
      <c r="AX55" s="31"/>
      <c r="AY55" s="31"/>
      <c r="AZ55" s="252"/>
      <c r="BA55" s="31"/>
      <c r="BB55" s="252"/>
    </row>
    <row r="56" spans="2:54" ht="18.75" customHeight="1" thickBot="1" x14ac:dyDescent="0.3">
      <c r="B56" s="463" t="s">
        <v>1118</v>
      </c>
      <c r="C56" s="464"/>
      <c r="D56" s="464"/>
      <c r="E56" s="464"/>
      <c r="F56" s="464"/>
      <c r="G56" s="464"/>
      <c r="H56" s="464"/>
      <c r="I56" s="464"/>
      <c r="J56" s="464"/>
      <c r="K56" s="464"/>
      <c r="L56" s="464"/>
      <c r="M56" s="464"/>
      <c r="N56" s="464">
        <v>39</v>
      </c>
      <c r="O56" s="464">
        <v>38</v>
      </c>
      <c r="P56" s="464">
        <v>33</v>
      </c>
      <c r="Q56" s="464">
        <v>33</v>
      </c>
      <c r="R56" s="464">
        <v>33</v>
      </c>
      <c r="S56" s="464"/>
      <c r="T56" s="464"/>
      <c r="U56" s="465"/>
      <c r="V56" s="465"/>
      <c r="W56" s="466"/>
      <c r="X56" s="465"/>
      <c r="Y56" s="465"/>
      <c r="Z56" s="465"/>
      <c r="AA56" s="465"/>
      <c r="AB56" s="465"/>
      <c r="AC56" s="465"/>
      <c r="AD56" s="465"/>
      <c r="AE56" s="467"/>
      <c r="AF56" s="467"/>
      <c r="AG56" s="465"/>
      <c r="AH56" s="465"/>
      <c r="AI56" s="468"/>
      <c r="AJ56" s="468"/>
      <c r="AK56" s="468"/>
      <c r="AL56" s="468"/>
      <c r="AM56" s="468"/>
      <c r="AN56" s="468"/>
      <c r="AO56" s="468"/>
      <c r="AP56" s="468"/>
      <c r="AQ56" s="468"/>
      <c r="AR56" s="468"/>
      <c r="AS56" s="468"/>
      <c r="AT56" s="468"/>
      <c r="AU56" s="468"/>
      <c r="AV56" s="468"/>
      <c r="AW56" s="468"/>
      <c r="AX56" s="468"/>
      <c r="AY56" s="468"/>
      <c r="AZ56" s="469"/>
      <c r="BA56" s="468"/>
      <c r="BB56" s="469"/>
    </row>
    <row r="57" spans="2:54" s="23" customFormat="1" ht="18.75" customHeight="1" thickBot="1" x14ac:dyDescent="0.3">
      <c r="B57" s="253" t="s">
        <v>1100</v>
      </c>
      <c r="C57" s="248">
        <f t="shared" ref="C57:AH57" si="18">C8+C17+C30+C38+C41+C44+C48+C50+C55</f>
        <v>0</v>
      </c>
      <c r="D57" s="248">
        <f t="shared" si="18"/>
        <v>0</v>
      </c>
      <c r="E57" s="248">
        <f t="shared" si="18"/>
        <v>169</v>
      </c>
      <c r="F57" s="248">
        <f t="shared" si="18"/>
        <v>167</v>
      </c>
      <c r="G57" s="248">
        <f t="shared" si="18"/>
        <v>248</v>
      </c>
      <c r="H57" s="248">
        <f t="shared" si="18"/>
        <v>565</v>
      </c>
      <c r="I57" s="248">
        <f t="shared" si="18"/>
        <v>371</v>
      </c>
      <c r="J57" s="248">
        <f t="shared" si="18"/>
        <v>0</v>
      </c>
      <c r="K57" s="248">
        <f t="shared" si="18"/>
        <v>851</v>
      </c>
      <c r="L57" s="248">
        <f t="shared" si="18"/>
        <v>933</v>
      </c>
      <c r="M57" s="248">
        <f t="shared" si="18"/>
        <v>949</v>
      </c>
      <c r="N57" s="248">
        <f t="shared" si="18"/>
        <v>846</v>
      </c>
      <c r="O57" s="248">
        <f t="shared" si="18"/>
        <v>1021</v>
      </c>
      <c r="P57" s="248">
        <f t="shared" si="18"/>
        <v>948</v>
      </c>
      <c r="Q57" s="248">
        <f t="shared" si="18"/>
        <v>880</v>
      </c>
      <c r="R57" s="248">
        <f t="shared" si="18"/>
        <v>889</v>
      </c>
      <c r="S57" s="248">
        <f t="shared" si="18"/>
        <v>661</v>
      </c>
      <c r="T57" s="248">
        <f t="shared" si="18"/>
        <v>482</v>
      </c>
      <c r="U57" s="248">
        <f t="shared" si="18"/>
        <v>482</v>
      </c>
      <c r="V57" s="248">
        <f t="shared" si="18"/>
        <v>387</v>
      </c>
      <c r="W57" s="248">
        <f t="shared" si="18"/>
        <v>338</v>
      </c>
      <c r="X57" s="248">
        <f t="shared" si="18"/>
        <v>287</v>
      </c>
      <c r="Y57" s="248">
        <f t="shared" si="18"/>
        <v>277</v>
      </c>
      <c r="Z57" s="248">
        <f t="shared" si="18"/>
        <v>246</v>
      </c>
      <c r="AA57" s="248">
        <f t="shared" si="18"/>
        <v>163</v>
      </c>
      <c r="AB57" s="249">
        <f t="shared" si="18"/>
        <v>154</v>
      </c>
      <c r="AC57" s="204">
        <f t="shared" si="18"/>
        <v>108</v>
      </c>
      <c r="AD57" s="204">
        <f t="shared" si="18"/>
        <v>153</v>
      </c>
      <c r="AE57" s="204">
        <f t="shared" si="18"/>
        <v>219</v>
      </c>
      <c r="AF57" s="204">
        <f t="shared" si="18"/>
        <v>215</v>
      </c>
      <c r="AG57" s="250">
        <f t="shared" si="18"/>
        <v>278</v>
      </c>
      <c r="AH57" s="248">
        <f t="shared" si="18"/>
        <v>237</v>
      </c>
      <c r="AI57" s="248">
        <f t="shared" ref="AI57:BB57" si="19">AI8+AI17+AI30+AI38+AI41+AI44+AI48+AI50+AI55</f>
        <v>211</v>
      </c>
      <c r="AJ57" s="248">
        <f t="shared" si="19"/>
        <v>515</v>
      </c>
      <c r="AK57" s="248">
        <f t="shared" si="19"/>
        <v>806</v>
      </c>
      <c r="AL57" s="248">
        <f t="shared" si="19"/>
        <v>859</v>
      </c>
      <c r="AM57" s="248">
        <f t="shared" si="19"/>
        <v>1025</v>
      </c>
      <c r="AN57" s="248">
        <f t="shared" si="19"/>
        <v>1019</v>
      </c>
      <c r="AO57" s="248">
        <f t="shared" si="19"/>
        <v>1249</v>
      </c>
      <c r="AP57" s="248">
        <f t="shared" si="19"/>
        <v>1304</v>
      </c>
      <c r="AQ57" s="248">
        <f t="shared" si="19"/>
        <v>1422</v>
      </c>
      <c r="AR57" s="248">
        <f t="shared" si="19"/>
        <v>1522</v>
      </c>
      <c r="AS57" s="248">
        <f t="shared" si="19"/>
        <v>1473</v>
      </c>
      <c r="AT57" s="248">
        <f t="shared" si="19"/>
        <v>1479</v>
      </c>
      <c r="AU57" s="248">
        <f t="shared" si="19"/>
        <v>1541</v>
      </c>
      <c r="AV57" s="248">
        <f t="shared" si="19"/>
        <v>1514</v>
      </c>
      <c r="AW57" s="248">
        <f t="shared" si="19"/>
        <v>1811</v>
      </c>
      <c r="AX57" s="248">
        <f t="shared" si="19"/>
        <v>1902</v>
      </c>
      <c r="AY57" s="248">
        <f t="shared" ref="AY57:AZ57" si="20">AY8+AY17+AY30+AY38+AY41+AY44+AY48+AY50+AY55</f>
        <v>2106</v>
      </c>
      <c r="AZ57" s="254">
        <f t="shared" si="20"/>
        <v>2099</v>
      </c>
      <c r="BA57" s="248">
        <f t="shared" si="19"/>
        <v>2353</v>
      </c>
      <c r="BB57" s="254">
        <f t="shared" si="19"/>
        <v>2321</v>
      </c>
    </row>
    <row r="58" spans="2:54" s="33" customFormat="1" ht="18.75" customHeight="1" x14ac:dyDescent="0.25">
      <c r="B58" s="17"/>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row>
    <row r="59" spans="2:54" s="13" customFormat="1" ht="18.75" customHeight="1" x14ac:dyDescent="0.25">
      <c r="B59" s="437" t="s">
        <v>1060</v>
      </c>
      <c r="C59" s="336">
        <f>'Historico MatriculaT Pregrado'!C63</f>
        <v>1884</v>
      </c>
      <c r="D59" s="336">
        <f>'Historico MatriculaT Pregrado'!D63</f>
        <v>1901</v>
      </c>
      <c r="E59" s="336">
        <f>'Historico MatriculaT Pregrado'!E63</f>
        <v>1987</v>
      </c>
      <c r="F59" s="336">
        <f>'Historico MatriculaT Pregrado'!F63</f>
        <v>1997</v>
      </c>
      <c r="G59" s="336">
        <f>'Historico MatriculaT Pregrado'!G63</f>
        <v>2014</v>
      </c>
      <c r="H59" s="336">
        <f>'Historico MatriculaT Pregrado'!H63</f>
        <v>2058</v>
      </c>
      <c r="I59" s="336">
        <f>'Historico MatriculaT Pregrado'!I63</f>
        <v>2372</v>
      </c>
      <c r="J59" s="336">
        <f>'Historico MatriculaT Pregrado'!J63</f>
        <v>2602</v>
      </c>
      <c r="K59" s="336">
        <f>'Historico MatriculaT Pregrado'!K63</f>
        <v>2800</v>
      </c>
      <c r="L59" s="336">
        <f>'Historico MatriculaT Pregrado'!L63</f>
        <v>2901</v>
      </c>
      <c r="M59" s="336">
        <f>'Historico MatriculaT Pregrado'!M63</f>
        <v>3456</v>
      </c>
      <c r="N59" s="336">
        <f>'Historico MatriculaT Pregrado'!N63</f>
        <v>3366</v>
      </c>
      <c r="O59" s="336">
        <f>'Historico MatriculaT Pregrado'!O63</f>
        <v>3852</v>
      </c>
      <c r="P59" s="336">
        <f>'Historico MatriculaT Pregrado'!P63</f>
        <v>3734</v>
      </c>
      <c r="Q59" s="336">
        <f>'Historico MatriculaT Pregrado'!Q63</f>
        <v>3923</v>
      </c>
      <c r="R59" s="336">
        <f>'Historico MatriculaT Pregrado'!R63</f>
        <v>3949</v>
      </c>
      <c r="S59" s="336">
        <f>'Historico MatriculaT Pregrado'!S63</f>
        <v>4372</v>
      </c>
      <c r="T59" s="336">
        <f>'Historico MatriculaT Pregrado'!T63</f>
        <v>3944</v>
      </c>
      <c r="U59" s="336">
        <f>'Historico MatriculaT Pregrado'!U63</f>
        <v>4339</v>
      </c>
      <c r="V59" s="336">
        <f>'Historico MatriculaT Pregrado'!V63</f>
        <v>4143</v>
      </c>
      <c r="W59" s="336">
        <f>'Historico MatriculaT Pregrado'!W63</f>
        <v>4701</v>
      </c>
      <c r="X59" s="336">
        <f>'Historico MatriculaT Pregrado'!X63</f>
        <v>4637</v>
      </c>
      <c r="Y59" s="336">
        <f>'Historico MatriculaT Pregrado'!Y63</f>
        <v>4867</v>
      </c>
      <c r="Z59" s="336">
        <f>'Historico MatriculaT Pregrado'!Z63</f>
        <v>4892</v>
      </c>
      <c r="AA59" s="336">
        <f>'Historico MatriculaT Pregrado'!AA63</f>
        <v>5239</v>
      </c>
      <c r="AB59" s="336">
        <f>'Historico MatriculaT Pregrado'!AB63</f>
        <v>5414</v>
      </c>
      <c r="AC59" s="336">
        <f>'Historico MatriculaT Pregrado'!AC63</f>
        <v>5757</v>
      </c>
      <c r="AD59" s="336">
        <f>'Historico MatriculaT Pregrado'!AD63</f>
        <v>6025</v>
      </c>
      <c r="AE59" s="336">
        <f>'Historico MatriculaT Pregrado'!AE63</f>
        <v>6380</v>
      </c>
      <c r="AF59" s="336">
        <f>'Historico MatriculaT Pregrado'!AF63</f>
        <v>6614</v>
      </c>
      <c r="AG59" s="336">
        <f>'Historico MatriculaT Pregrado'!AG63</f>
        <v>6871</v>
      </c>
      <c r="AH59" s="336">
        <f>'Historico MatriculaT Pregrado'!AH63</f>
        <v>6868</v>
      </c>
      <c r="AI59" s="336">
        <f>'Historico MatriculaT Pregrado'!AI63</f>
        <v>7126</v>
      </c>
      <c r="AJ59" s="336">
        <f>'Historico MatriculaT Pregrado'!AJ63</f>
        <v>7237</v>
      </c>
      <c r="AK59" s="336">
        <f>'Historico MatriculaT Pregrado'!AK63</f>
        <v>7418</v>
      </c>
      <c r="AL59" s="336">
        <f>'Historico MatriculaT Pregrado'!AL63</f>
        <v>7402</v>
      </c>
      <c r="AM59" s="336">
        <f>'Historico MatriculaT Pregrado'!AM63</f>
        <v>7504</v>
      </c>
      <c r="AN59" s="336">
        <f>'Historico MatriculaT Pregrado'!AN63</f>
        <v>7607</v>
      </c>
      <c r="AO59" s="336">
        <f>'Historico MatriculaT Pregrado'!AO63</f>
        <v>7850</v>
      </c>
      <c r="AP59" s="336">
        <f>'Historico MatriculaT Pregrado'!AP63</f>
        <v>7909</v>
      </c>
      <c r="AQ59" s="336">
        <f>'Historico MatriculaT Pregrado'!AQ63</f>
        <v>8118</v>
      </c>
      <c r="AR59" s="336">
        <f>'Historico MatriculaT Pregrado'!AR63</f>
        <v>8254</v>
      </c>
      <c r="AS59" s="336">
        <f>'Historico MatriculaT Pregrado'!AS63</f>
        <v>8385</v>
      </c>
      <c r="AT59" s="336">
        <f>'Historico MatriculaT Pregrado'!AT63</f>
        <v>8256</v>
      </c>
      <c r="AU59" s="336">
        <f>'Historico MatriculaT Pregrado'!AU63</f>
        <v>8289</v>
      </c>
      <c r="AV59" s="336">
        <f>'Historico MatriculaT Pregrado'!AV63</f>
        <v>8448</v>
      </c>
      <c r="AW59" s="336">
        <f>'Historico MatriculaT Pregrado'!AW63</f>
        <v>8804</v>
      </c>
      <c r="AX59" s="336">
        <f>'Historico MatriculaT Pregrado'!AX63</f>
        <v>9163</v>
      </c>
      <c r="AY59" s="336">
        <f>'Historico MatriculaT Pregrado'!AY63</f>
        <v>9244</v>
      </c>
      <c r="AZ59" s="336">
        <f>'Historico MatriculaT Pregrado'!AZ63</f>
        <v>9185</v>
      </c>
      <c r="BA59" s="336">
        <f>'Historico MatriculaT Pregrado'!BA63</f>
        <v>9264</v>
      </c>
      <c r="BB59" s="336">
        <f>'Historico MatriculaT Pregrado'!BB63</f>
        <v>9216</v>
      </c>
    </row>
    <row r="60" spans="2:54" s="13" customFormat="1" ht="18.75" customHeight="1" x14ac:dyDescent="0.25">
      <c r="B60" s="437" t="s">
        <v>1100</v>
      </c>
      <c r="C60" s="336">
        <f>C57</f>
        <v>0</v>
      </c>
      <c r="D60" s="336">
        <f t="shared" ref="D60:BB60" si="21">D57</f>
        <v>0</v>
      </c>
      <c r="E60" s="336">
        <f t="shared" si="21"/>
        <v>169</v>
      </c>
      <c r="F60" s="336">
        <f t="shared" si="21"/>
        <v>167</v>
      </c>
      <c r="G60" s="336">
        <f t="shared" si="21"/>
        <v>248</v>
      </c>
      <c r="H60" s="336">
        <f t="shared" si="21"/>
        <v>565</v>
      </c>
      <c r="I60" s="336">
        <f t="shared" si="21"/>
        <v>371</v>
      </c>
      <c r="J60" s="336">
        <f t="shared" si="21"/>
        <v>0</v>
      </c>
      <c r="K60" s="336">
        <f t="shared" si="21"/>
        <v>851</v>
      </c>
      <c r="L60" s="336">
        <f t="shared" si="21"/>
        <v>933</v>
      </c>
      <c r="M60" s="336">
        <f t="shared" si="21"/>
        <v>949</v>
      </c>
      <c r="N60" s="336">
        <f t="shared" si="21"/>
        <v>846</v>
      </c>
      <c r="O60" s="336">
        <f t="shared" si="21"/>
        <v>1021</v>
      </c>
      <c r="P60" s="336">
        <f t="shared" si="21"/>
        <v>948</v>
      </c>
      <c r="Q60" s="336">
        <f t="shared" si="21"/>
        <v>880</v>
      </c>
      <c r="R60" s="336">
        <f t="shared" si="21"/>
        <v>889</v>
      </c>
      <c r="S60" s="336">
        <f t="shared" si="21"/>
        <v>661</v>
      </c>
      <c r="T60" s="336">
        <f t="shared" si="21"/>
        <v>482</v>
      </c>
      <c r="U60" s="336">
        <f t="shared" si="21"/>
        <v>482</v>
      </c>
      <c r="V60" s="336">
        <f t="shared" si="21"/>
        <v>387</v>
      </c>
      <c r="W60" s="336">
        <f t="shared" si="21"/>
        <v>338</v>
      </c>
      <c r="X60" s="336">
        <f t="shared" si="21"/>
        <v>287</v>
      </c>
      <c r="Y60" s="336">
        <f t="shared" si="21"/>
        <v>277</v>
      </c>
      <c r="Z60" s="336">
        <f t="shared" si="21"/>
        <v>246</v>
      </c>
      <c r="AA60" s="336">
        <f t="shared" si="21"/>
        <v>163</v>
      </c>
      <c r="AB60" s="336">
        <f t="shared" si="21"/>
        <v>154</v>
      </c>
      <c r="AC60" s="336">
        <f t="shared" si="21"/>
        <v>108</v>
      </c>
      <c r="AD60" s="336">
        <f t="shared" si="21"/>
        <v>153</v>
      </c>
      <c r="AE60" s="336">
        <f t="shared" si="21"/>
        <v>219</v>
      </c>
      <c r="AF60" s="336">
        <f t="shared" si="21"/>
        <v>215</v>
      </c>
      <c r="AG60" s="336">
        <f t="shared" si="21"/>
        <v>278</v>
      </c>
      <c r="AH60" s="336">
        <f t="shared" si="21"/>
        <v>237</v>
      </c>
      <c r="AI60" s="336">
        <f t="shared" si="21"/>
        <v>211</v>
      </c>
      <c r="AJ60" s="336">
        <f t="shared" si="21"/>
        <v>515</v>
      </c>
      <c r="AK60" s="336">
        <f t="shared" si="21"/>
        <v>806</v>
      </c>
      <c r="AL60" s="336">
        <f t="shared" si="21"/>
        <v>859</v>
      </c>
      <c r="AM60" s="336">
        <f t="shared" si="21"/>
        <v>1025</v>
      </c>
      <c r="AN60" s="336">
        <f t="shared" si="21"/>
        <v>1019</v>
      </c>
      <c r="AO60" s="336">
        <f t="shared" si="21"/>
        <v>1249</v>
      </c>
      <c r="AP60" s="336">
        <f t="shared" si="21"/>
        <v>1304</v>
      </c>
      <c r="AQ60" s="336">
        <f t="shared" si="21"/>
        <v>1422</v>
      </c>
      <c r="AR60" s="336">
        <f t="shared" si="21"/>
        <v>1522</v>
      </c>
      <c r="AS60" s="336">
        <f t="shared" si="21"/>
        <v>1473</v>
      </c>
      <c r="AT60" s="336">
        <f t="shared" si="21"/>
        <v>1479</v>
      </c>
      <c r="AU60" s="336">
        <f t="shared" si="21"/>
        <v>1541</v>
      </c>
      <c r="AV60" s="336">
        <f t="shared" si="21"/>
        <v>1514</v>
      </c>
      <c r="AW60" s="336">
        <f t="shared" si="21"/>
        <v>1811</v>
      </c>
      <c r="AX60" s="336">
        <f t="shared" si="21"/>
        <v>1902</v>
      </c>
      <c r="AY60" s="336">
        <f t="shared" ref="AY60:AZ60" si="22">AY57</f>
        <v>2106</v>
      </c>
      <c r="AZ60" s="336">
        <f t="shared" si="22"/>
        <v>2099</v>
      </c>
      <c r="BA60" s="336">
        <f t="shared" si="21"/>
        <v>2353</v>
      </c>
      <c r="BB60" s="336">
        <f t="shared" si="21"/>
        <v>2321</v>
      </c>
    </row>
    <row r="61" spans="2:54" s="13" customFormat="1" ht="18.75" customHeight="1" x14ac:dyDescent="0.25">
      <c r="B61" s="437" t="s">
        <v>1334</v>
      </c>
      <c r="C61" s="336">
        <f>'Historico MatriculaT PregConv'!C50</f>
        <v>1187</v>
      </c>
      <c r="D61" s="336">
        <f>'Historico MatriculaT PregConv'!D50</f>
        <v>1142</v>
      </c>
      <c r="E61" s="336">
        <f>'Historico MatriculaT PregConv'!E50</f>
        <v>888</v>
      </c>
      <c r="F61" s="336">
        <f>'Historico MatriculaT PregConv'!F50</f>
        <v>860</v>
      </c>
      <c r="G61" s="336">
        <f>'Historico MatriculaT PregConv'!G50</f>
        <v>567</v>
      </c>
      <c r="H61" s="336">
        <f>'Historico MatriculaT PregConv'!H50</f>
        <v>525</v>
      </c>
      <c r="I61" s="336">
        <f>'Historico MatriculaT PregConv'!I50</f>
        <v>552</v>
      </c>
      <c r="J61" s="336">
        <f>'Historico MatriculaT PregConv'!J50</f>
        <v>541</v>
      </c>
      <c r="K61" s="336">
        <f>'Historico MatriculaT PregConv'!K50</f>
        <v>304</v>
      </c>
      <c r="L61" s="336">
        <f>'Historico MatriculaT PregConv'!L50</f>
        <v>347</v>
      </c>
      <c r="M61" s="336">
        <f>'Historico MatriculaT PregConv'!M50</f>
        <v>455</v>
      </c>
      <c r="N61" s="336">
        <f>'Historico MatriculaT PregConv'!N50</f>
        <v>400</v>
      </c>
      <c r="O61" s="336">
        <f>'Historico MatriculaT PregConv'!O50</f>
        <v>278</v>
      </c>
      <c r="P61" s="336">
        <f>'Historico MatriculaT PregConv'!P50</f>
        <v>279</v>
      </c>
      <c r="Q61" s="336">
        <f>'Historico MatriculaT PregConv'!Q50</f>
        <v>250</v>
      </c>
      <c r="R61" s="336">
        <f>'Historico MatriculaT PregConv'!R50</f>
        <v>227</v>
      </c>
      <c r="S61" s="336">
        <f>'Historico MatriculaT PregConv'!S50</f>
        <v>188</v>
      </c>
      <c r="T61" s="336">
        <f>'Historico MatriculaT PregConv'!T50</f>
        <v>167</v>
      </c>
      <c r="U61" s="336">
        <f>'Historico MatriculaT PregConv'!U50</f>
        <v>94</v>
      </c>
      <c r="V61" s="336">
        <f>'Historico MatriculaT PregConv'!V50</f>
        <v>9</v>
      </c>
      <c r="W61" s="336">
        <f>'Historico MatriculaT PregConv'!W50</f>
        <v>4</v>
      </c>
      <c r="X61" s="336">
        <f>'Historico MatriculaT PregConv'!X50</f>
        <v>0</v>
      </c>
      <c r="Y61" s="336">
        <f>'Historico MatriculaT PregConv'!Y50</f>
        <v>2</v>
      </c>
      <c r="Z61" s="336">
        <f>'Historico MatriculaT PregConv'!Z50</f>
        <v>562</v>
      </c>
      <c r="AA61" s="336">
        <f>'Historico MatriculaT PregConv'!AA50</f>
        <v>633</v>
      </c>
      <c r="AB61" s="336">
        <f>'Historico MatriculaT PregConv'!AB50</f>
        <v>624</v>
      </c>
      <c r="AC61" s="336">
        <f>'Historico MatriculaT PregConv'!AC50</f>
        <v>520</v>
      </c>
      <c r="AD61" s="336">
        <f>'Historico MatriculaT PregConv'!AD50</f>
        <v>523</v>
      </c>
      <c r="AE61" s="336">
        <f>'Historico MatriculaT PregConv'!AE50</f>
        <v>479</v>
      </c>
      <c r="AF61" s="336">
        <f>'Historico MatriculaT PregConv'!AF50</f>
        <v>385</v>
      </c>
      <c r="AG61" s="336">
        <f>'Historico MatriculaT PregConv'!AG50</f>
        <v>275</v>
      </c>
      <c r="AH61" s="336">
        <f>'Historico MatriculaT PregConv'!AH50</f>
        <v>164</v>
      </c>
      <c r="AI61" s="336">
        <f>'Historico MatriculaT PregConv'!AI50</f>
        <v>158</v>
      </c>
      <c r="AJ61" s="336">
        <f>'Historico MatriculaT PregConv'!AJ50</f>
        <v>104</v>
      </c>
      <c r="AK61" s="336">
        <f>'Historico MatriculaT PregConv'!AK50</f>
        <v>11</v>
      </c>
      <c r="AL61" s="336">
        <f>'Historico MatriculaT PregConv'!AL50</f>
        <v>6</v>
      </c>
      <c r="AM61" s="336">
        <f>'Historico MatriculaT PregConv'!AM50</f>
        <v>0</v>
      </c>
      <c r="AN61" s="336">
        <f>'Historico MatriculaT PregConv'!AN50</f>
        <v>0</v>
      </c>
      <c r="AO61" s="336">
        <f>'Historico MatriculaT PregConv'!AO50</f>
        <v>0</v>
      </c>
      <c r="AP61" s="336">
        <f>'Historico MatriculaT PregConv'!AP50</f>
        <v>0</v>
      </c>
      <c r="AQ61" s="336">
        <f>'Historico MatriculaT PregConv'!AQ50</f>
        <v>0</v>
      </c>
      <c r="AR61" s="336">
        <f>'Historico MatriculaT PregConv'!AR50</f>
        <v>0</v>
      </c>
      <c r="AS61" s="336">
        <f>'Historico MatriculaT PregConv'!AS50</f>
        <v>0</v>
      </c>
      <c r="AT61" s="336">
        <f>'Historico MatriculaT PregConv'!AT50</f>
        <v>0</v>
      </c>
      <c r="AU61" s="336">
        <f>'Historico MatriculaT PregConv'!AU50</f>
        <v>0</v>
      </c>
      <c r="AV61" s="336">
        <f>'Historico MatriculaT PregConv'!AV50</f>
        <v>0</v>
      </c>
      <c r="AW61" s="336">
        <f>'Historico MatriculaT PregConv'!AW50</f>
        <v>0</v>
      </c>
      <c r="AX61" s="336">
        <f>'Historico MatriculaT PregConv'!AX50</f>
        <v>0</v>
      </c>
      <c r="AY61" s="336">
        <f>'Historico MatriculaT PregConv'!BA50</f>
        <v>0</v>
      </c>
      <c r="AZ61" s="336">
        <f>'Historico MatriculaT PregConv'!BB50</f>
        <v>0</v>
      </c>
      <c r="BA61" s="336">
        <f>'Historico MatriculaT PregConv'!BC50</f>
        <v>0</v>
      </c>
      <c r="BB61" s="336">
        <f>'Historico MatriculaT PregConv'!BD50</f>
        <v>0</v>
      </c>
    </row>
    <row r="62" spans="2:54" s="13" customFormat="1" ht="18.75" customHeight="1" x14ac:dyDescent="0.25">
      <c r="B62" s="207" t="s">
        <v>1335</v>
      </c>
      <c r="C62" s="218">
        <f>SUM(C59:C61)</f>
        <v>3071</v>
      </c>
      <c r="D62" s="218">
        <f t="shared" ref="D62:BB62" si="23">SUM(D59:D61)</f>
        <v>3043</v>
      </c>
      <c r="E62" s="218">
        <f t="shared" si="23"/>
        <v>3044</v>
      </c>
      <c r="F62" s="218">
        <f t="shared" si="23"/>
        <v>3024</v>
      </c>
      <c r="G62" s="218">
        <f t="shared" si="23"/>
        <v>2829</v>
      </c>
      <c r="H62" s="218">
        <f t="shared" si="23"/>
        <v>3148</v>
      </c>
      <c r="I62" s="218">
        <f t="shared" si="23"/>
        <v>3295</v>
      </c>
      <c r="J62" s="218">
        <f t="shared" si="23"/>
        <v>3143</v>
      </c>
      <c r="K62" s="218">
        <f t="shared" si="23"/>
        <v>3955</v>
      </c>
      <c r="L62" s="218">
        <f t="shared" si="23"/>
        <v>4181</v>
      </c>
      <c r="M62" s="218">
        <f t="shared" si="23"/>
        <v>4860</v>
      </c>
      <c r="N62" s="218">
        <f t="shared" si="23"/>
        <v>4612</v>
      </c>
      <c r="O62" s="218">
        <f t="shared" si="23"/>
        <v>5151</v>
      </c>
      <c r="P62" s="218">
        <f t="shared" si="23"/>
        <v>4961</v>
      </c>
      <c r="Q62" s="218">
        <f t="shared" si="23"/>
        <v>5053</v>
      </c>
      <c r="R62" s="218">
        <f t="shared" si="23"/>
        <v>5065</v>
      </c>
      <c r="S62" s="218">
        <f t="shared" si="23"/>
        <v>5221</v>
      </c>
      <c r="T62" s="218">
        <f t="shared" si="23"/>
        <v>4593</v>
      </c>
      <c r="U62" s="218">
        <f t="shared" si="23"/>
        <v>4915</v>
      </c>
      <c r="V62" s="218">
        <f t="shared" si="23"/>
        <v>4539</v>
      </c>
      <c r="W62" s="218">
        <f t="shared" si="23"/>
        <v>5043</v>
      </c>
      <c r="X62" s="218">
        <f t="shared" si="23"/>
        <v>4924</v>
      </c>
      <c r="Y62" s="218">
        <f t="shared" si="23"/>
        <v>5146</v>
      </c>
      <c r="Z62" s="218">
        <f t="shared" si="23"/>
        <v>5700</v>
      </c>
      <c r="AA62" s="218">
        <f t="shared" si="23"/>
        <v>6035</v>
      </c>
      <c r="AB62" s="218">
        <f t="shared" si="23"/>
        <v>6192</v>
      </c>
      <c r="AC62" s="218">
        <f t="shared" si="23"/>
        <v>6385</v>
      </c>
      <c r="AD62" s="218">
        <f t="shared" si="23"/>
        <v>6701</v>
      </c>
      <c r="AE62" s="218">
        <f t="shared" si="23"/>
        <v>7078</v>
      </c>
      <c r="AF62" s="218">
        <f t="shared" si="23"/>
        <v>7214</v>
      </c>
      <c r="AG62" s="218">
        <f t="shared" si="23"/>
        <v>7424</v>
      </c>
      <c r="AH62" s="218">
        <f t="shared" si="23"/>
        <v>7269</v>
      </c>
      <c r="AI62" s="218">
        <f t="shared" si="23"/>
        <v>7495</v>
      </c>
      <c r="AJ62" s="218">
        <f t="shared" si="23"/>
        <v>7856</v>
      </c>
      <c r="AK62" s="218">
        <f t="shared" si="23"/>
        <v>8235</v>
      </c>
      <c r="AL62" s="218">
        <f t="shared" si="23"/>
        <v>8267</v>
      </c>
      <c r="AM62" s="218">
        <f t="shared" si="23"/>
        <v>8529</v>
      </c>
      <c r="AN62" s="218">
        <f t="shared" si="23"/>
        <v>8626</v>
      </c>
      <c r="AO62" s="218">
        <f t="shared" si="23"/>
        <v>9099</v>
      </c>
      <c r="AP62" s="218">
        <f t="shared" si="23"/>
        <v>9213</v>
      </c>
      <c r="AQ62" s="218">
        <f t="shared" si="23"/>
        <v>9540</v>
      </c>
      <c r="AR62" s="218">
        <f t="shared" si="23"/>
        <v>9776</v>
      </c>
      <c r="AS62" s="218">
        <f t="shared" si="23"/>
        <v>9858</v>
      </c>
      <c r="AT62" s="218">
        <f t="shared" si="23"/>
        <v>9735</v>
      </c>
      <c r="AU62" s="218">
        <f t="shared" si="23"/>
        <v>9830</v>
      </c>
      <c r="AV62" s="218">
        <f t="shared" si="23"/>
        <v>9962</v>
      </c>
      <c r="AW62" s="218">
        <f t="shared" si="23"/>
        <v>10615</v>
      </c>
      <c r="AX62" s="218">
        <f t="shared" si="23"/>
        <v>11065</v>
      </c>
      <c r="AY62" s="694">
        <f t="shared" ref="AY62:AZ62" si="24">SUM(AY59:AY61)</f>
        <v>11350</v>
      </c>
      <c r="AZ62" s="694">
        <f t="shared" si="24"/>
        <v>11284</v>
      </c>
      <c r="BA62" s="218">
        <f t="shared" si="23"/>
        <v>11617</v>
      </c>
      <c r="BB62" s="218">
        <f t="shared" si="23"/>
        <v>11537</v>
      </c>
    </row>
    <row r="63" spans="2:54" s="13" customFormat="1" ht="18.75" hidden="1" customHeight="1" x14ac:dyDescent="0.25">
      <c r="B63" s="232" t="s">
        <v>1340</v>
      </c>
      <c r="C63" s="2042">
        <f>SUM(C62:D62)</f>
        <v>6114</v>
      </c>
      <c r="D63" s="2043"/>
      <c r="E63" s="2042">
        <f>SUM(E62:F62)</f>
        <v>6068</v>
      </c>
      <c r="F63" s="2043"/>
      <c r="G63" s="2042">
        <f>SUM(G62:H62)</f>
        <v>5977</v>
      </c>
      <c r="H63" s="2043"/>
      <c r="I63" s="2042">
        <f>SUM(I62:J62)</f>
        <v>6438</v>
      </c>
      <c r="J63" s="2043"/>
      <c r="K63" s="2042">
        <f>SUM(K62:L62)</f>
        <v>8136</v>
      </c>
      <c r="L63" s="2043"/>
      <c r="M63" s="2042">
        <f>SUM(M62:N62)</f>
        <v>9472</v>
      </c>
      <c r="N63" s="2043"/>
      <c r="O63" s="2042">
        <f>SUM(O62:P62)</f>
        <v>10112</v>
      </c>
      <c r="P63" s="2043"/>
      <c r="Q63" s="2042">
        <f>SUM(Q62:R62)</f>
        <v>10118</v>
      </c>
      <c r="R63" s="2043"/>
      <c r="S63" s="2042">
        <f>SUM(S62:T62)</f>
        <v>9814</v>
      </c>
      <c r="T63" s="2043"/>
      <c r="U63" s="2042">
        <f>SUM(U62:V62)</f>
        <v>9454</v>
      </c>
      <c r="V63" s="2043"/>
      <c r="W63" s="2042">
        <f>SUM(W62:X62)</f>
        <v>9967</v>
      </c>
      <c r="X63" s="2043"/>
      <c r="Y63" s="2042">
        <f>SUM(Y62:Z62)</f>
        <v>10846</v>
      </c>
      <c r="Z63" s="2043"/>
      <c r="AA63" s="2042">
        <f>SUM(AA62:AB62)</f>
        <v>12227</v>
      </c>
      <c r="AB63" s="2043"/>
      <c r="AC63" s="2042">
        <f>SUM(AC62:AD62)</f>
        <v>13086</v>
      </c>
      <c r="AD63" s="2043"/>
      <c r="AE63" s="2042">
        <f>SUM(AE62:AF62)</f>
        <v>14292</v>
      </c>
      <c r="AF63" s="2043"/>
      <c r="AG63" s="2042">
        <f>SUM(AG62:AH62)</f>
        <v>14693</v>
      </c>
      <c r="AH63" s="2043"/>
      <c r="AI63" s="2042">
        <f>SUM(AI62:AJ62)</f>
        <v>15351</v>
      </c>
      <c r="AJ63" s="2043"/>
      <c r="AK63" s="2042">
        <f>SUM(AK62:AL62)</f>
        <v>16502</v>
      </c>
      <c r="AL63" s="2043"/>
      <c r="AM63" s="2042">
        <f>SUM(AM62:AN62)</f>
        <v>17155</v>
      </c>
      <c r="AN63" s="2043"/>
      <c r="AO63" s="2042">
        <f>SUM(AO62:AP62)</f>
        <v>18312</v>
      </c>
      <c r="AP63" s="2043"/>
      <c r="AQ63" s="2042">
        <f>SUM(AQ62:AR62)</f>
        <v>19316</v>
      </c>
      <c r="AR63" s="2043"/>
      <c r="AS63" s="2042">
        <f>SUM(AS62:AT62)</f>
        <v>19593</v>
      </c>
      <c r="AT63" s="2043"/>
      <c r="AU63" s="2042">
        <f>SUM(AU62:AV62)</f>
        <v>19792</v>
      </c>
      <c r="AV63" s="2043"/>
      <c r="AW63" s="2042">
        <f>SUM(AW62:AX62)</f>
        <v>21680</v>
      </c>
      <c r="AX63" s="2043"/>
      <c r="AY63" s="2042">
        <f>SUM(AY62:AZ62)</f>
        <v>22634</v>
      </c>
      <c r="AZ63" s="2043"/>
      <c r="BA63" s="2042">
        <f>SUM(BA62:BB62)</f>
        <v>23154</v>
      </c>
      <c r="BB63" s="2043"/>
    </row>
    <row r="64" spans="2:54" s="13" customFormat="1" ht="18.75" hidden="1" customHeight="1" x14ac:dyDescent="0.25">
      <c r="B64" s="232" t="s">
        <v>1341</v>
      </c>
      <c r="C64" s="2042">
        <f>E63-C63</f>
        <v>-46</v>
      </c>
      <c r="D64" s="2043"/>
      <c r="E64" s="2042">
        <f>G63-E63</f>
        <v>-91</v>
      </c>
      <c r="F64" s="2043"/>
      <c r="G64" s="2042">
        <f>I63-G63</f>
        <v>461</v>
      </c>
      <c r="H64" s="2043"/>
      <c r="I64" s="2042">
        <f>K63-I63</f>
        <v>1698</v>
      </c>
      <c r="J64" s="2043"/>
      <c r="K64" s="2042">
        <f>M63-K63</f>
        <v>1336</v>
      </c>
      <c r="L64" s="2043"/>
      <c r="M64" s="2042">
        <f>O63-M63</f>
        <v>640</v>
      </c>
      <c r="N64" s="2043"/>
      <c r="O64" s="2042">
        <f>Q63-O63</f>
        <v>6</v>
      </c>
      <c r="P64" s="2043"/>
      <c r="Q64" s="2042">
        <f>S63-Q63</f>
        <v>-304</v>
      </c>
      <c r="R64" s="2043"/>
      <c r="S64" s="2042">
        <f>U63-S63</f>
        <v>-360</v>
      </c>
      <c r="T64" s="2043"/>
      <c r="U64" s="2042">
        <f>W63-U63</f>
        <v>513</v>
      </c>
      <c r="V64" s="2043"/>
      <c r="W64" s="2042">
        <f>Y63-W63</f>
        <v>879</v>
      </c>
      <c r="X64" s="2043"/>
      <c r="Y64" s="2042">
        <f>AA63-Y63</f>
        <v>1381</v>
      </c>
      <c r="Z64" s="2043"/>
      <c r="AA64" s="2042">
        <f>AC63-AA63</f>
        <v>859</v>
      </c>
      <c r="AB64" s="2043"/>
      <c r="AC64" s="2042">
        <f>AE63-AC63</f>
        <v>1206</v>
      </c>
      <c r="AD64" s="2043"/>
      <c r="AE64" s="2042">
        <f>AG63-AE63</f>
        <v>401</v>
      </c>
      <c r="AF64" s="2043"/>
      <c r="AG64" s="2042">
        <f>AI63-AG63</f>
        <v>658</v>
      </c>
      <c r="AH64" s="2043"/>
      <c r="AI64" s="2042">
        <f>AK63-AI63</f>
        <v>1151</v>
      </c>
      <c r="AJ64" s="2043"/>
      <c r="AK64" s="2042">
        <f>AM63-AK63</f>
        <v>653</v>
      </c>
      <c r="AL64" s="2043"/>
      <c r="AM64" s="2042">
        <f>AO63-AM63</f>
        <v>1157</v>
      </c>
      <c r="AN64" s="2043"/>
      <c r="AO64" s="2042">
        <f>AQ63-AO63</f>
        <v>1004</v>
      </c>
      <c r="AP64" s="2043"/>
      <c r="AQ64" s="2042">
        <f>AS63-AQ63</f>
        <v>277</v>
      </c>
      <c r="AR64" s="2043"/>
      <c r="AS64" s="2042">
        <f>AU63-AS63</f>
        <v>199</v>
      </c>
      <c r="AT64" s="2043"/>
      <c r="AU64" s="2042">
        <f>AW63-AU63</f>
        <v>1888</v>
      </c>
      <c r="AV64" s="2043"/>
      <c r="AW64" s="2042">
        <f>BA63-AW63</f>
        <v>1474</v>
      </c>
      <c r="AX64" s="2043"/>
      <c r="AY64" s="2042"/>
      <c r="AZ64" s="2043"/>
      <c r="BA64" s="2042"/>
      <c r="BB64" s="2043"/>
    </row>
    <row r="65" spans="2:54" s="13" customFormat="1" ht="18.75" hidden="1" customHeight="1" x14ac:dyDescent="0.25">
      <c r="B65" s="232" t="s">
        <v>1342</v>
      </c>
      <c r="C65" s="2036">
        <f>C64/E63</f>
        <v>-7.5807514831905077E-3</v>
      </c>
      <c r="D65" s="2037"/>
      <c r="E65" s="2036">
        <f>E64/G63</f>
        <v>-1.5225029278902459E-2</v>
      </c>
      <c r="F65" s="2037"/>
      <c r="G65" s="2036">
        <f>G64/I63</f>
        <v>7.1606088847468163E-2</v>
      </c>
      <c r="H65" s="2037"/>
      <c r="I65" s="2036">
        <f>I64/K63</f>
        <v>0.20870206489675516</v>
      </c>
      <c r="J65" s="2037"/>
      <c r="K65" s="2036">
        <f>K64/M63</f>
        <v>0.14104729729729729</v>
      </c>
      <c r="L65" s="2037"/>
      <c r="M65" s="2036">
        <f>M64/O63</f>
        <v>6.3291139240506333E-2</v>
      </c>
      <c r="N65" s="2037"/>
      <c r="O65" s="2036">
        <f>O64/Q63</f>
        <v>5.9300256967780192E-4</v>
      </c>
      <c r="P65" s="2037"/>
      <c r="Q65" s="2036">
        <f>Q64/S63</f>
        <v>-3.0976156511106582E-2</v>
      </c>
      <c r="R65" s="2037"/>
      <c r="S65" s="2036">
        <f>S64/U63</f>
        <v>-3.8079119949227837E-2</v>
      </c>
      <c r="T65" s="2037"/>
      <c r="U65" s="2036">
        <f>U64/W63</f>
        <v>5.1469850506672014E-2</v>
      </c>
      <c r="V65" s="2037"/>
      <c r="W65" s="2036">
        <f>W64/Y63</f>
        <v>8.1043702747556706E-2</v>
      </c>
      <c r="X65" s="2037"/>
      <c r="Y65" s="2036">
        <f>Y64/AA63</f>
        <v>0.11294675717674001</v>
      </c>
      <c r="Z65" s="2037"/>
      <c r="AA65" s="2036">
        <f>AA64/AC63</f>
        <v>6.5642671557389579E-2</v>
      </c>
      <c r="AB65" s="2037"/>
      <c r="AC65" s="2036">
        <f>AC64/AE63</f>
        <v>8.4382871536523935E-2</v>
      </c>
      <c r="AD65" s="2037"/>
      <c r="AE65" s="2036">
        <f>AE64/AG63</f>
        <v>2.7291907711154972E-2</v>
      </c>
      <c r="AF65" s="2037"/>
      <c r="AG65" s="2036">
        <f>AG64/AI63</f>
        <v>4.2863657090743273E-2</v>
      </c>
      <c r="AH65" s="2037"/>
      <c r="AI65" s="2036">
        <f>AI64/AK63</f>
        <v>6.9749121318628052E-2</v>
      </c>
      <c r="AJ65" s="2037"/>
      <c r="AK65" s="2036">
        <f>AK64/AM63</f>
        <v>3.8064704167881082E-2</v>
      </c>
      <c r="AL65" s="2037"/>
      <c r="AM65" s="2036">
        <f>AM64/AO63</f>
        <v>6.3182612494539103E-2</v>
      </c>
      <c r="AN65" s="2037"/>
      <c r="AO65" s="2036">
        <f>AO64/AQ63</f>
        <v>5.1977635121143097E-2</v>
      </c>
      <c r="AP65" s="2037"/>
      <c r="AQ65" s="2036">
        <f>AQ64/AS63</f>
        <v>1.4137702240596132E-2</v>
      </c>
      <c r="AR65" s="2037"/>
      <c r="AS65" s="2036">
        <f>AS64/AU63</f>
        <v>1.0054567502021019E-2</v>
      </c>
      <c r="AT65" s="2037"/>
      <c r="AU65" s="2036">
        <f>AU64/AW63</f>
        <v>8.7084870848708487E-2</v>
      </c>
      <c r="AV65" s="2037"/>
      <c r="AW65" s="2036">
        <f>AW64/BA63</f>
        <v>6.3660706573378245E-2</v>
      </c>
      <c r="AX65" s="2037"/>
      <c r="AY65" s="2036"/>
      <c r="AZ65" s="2037"/>
      <c r="BA65" s="2036"/>
      <c r="BB65" s="2037"/>
    </row>
    <row r="66" spans="2:54" s="13" customFormat="1" ht="18.75" customHeight="1" x14ac:dyDescent="0.25">
      <c r="B66" s="437" t="s">
        <v>1339</v>
      </c>
      <c r="C66" s="336">
        <f>'Historico MatriculaT Postgrado'!C83</f>
        <v>12</v>
      </c>
      <c r="D66" s="336">
        <f>'Historico MatriculaT Postgrado'!D83</f>
        <v>4</v>
      </c>
      <c r="E66" s="336">
        <f>'Historico MatriculaT Postgrado'!E83</f>
        <v>24</v>
      </c>
      <c r="F66" s="336">
        <f>'Historico MatriculaT Postgrado'!F83</f>
        <v>22</v>
      </c>
      <c r="G66" s="336">
        <f>'Historico MatriculaT Postgrado'!G83</f>
        <v>38</v>
      </c>
      <c r="H66" s="336">
        <f>'Historico MatriculaT Postgrado'!H83</f>
        <v>23</v>
      </c>
      <c r="I66" s="336">
        <f>'Historico MatriculaT Postgrado'!I83</f>
        <v>207</v>
      </c>
      <c r="J66" s="336">
        <f>'Historico MatriculaT Postgrado'!J83</f>
        <v>175</v>
      </c>
      <c r="K66" s="336">
        <f>'Historico MatriculaT Postgrado'!K83</f>
        <v>494</v>
      </c>
      <c r="L66" s="336">
        <f>'Historico MatriculaT Postgrado'!L83</f>
        <v>532</v>
      </c>
      <c r="M66" s="336">
        <f>'Historico MatriculaT Postgrado'!M83</f>
        <v>560</v>
      </c>
      <c r="N66" s="336">
        <f>'Historico MatriculaT Postgrado'!N83</f>
        <v>496</v>
      </c>
      <c r="O66" s="336">
        <f>'Historico MatriculaT Postgrado'!O83</f>
        <v>533</v>
      </c>
      <c r="P66" s="336">
        <f>'Historico MatriculaT Postgrado'!P83</f>
        <v>387</v>
      </c>
      <c r="Q66" s="336">
        <f>'Historico MatriculaT Postgrado'!Q83</f>
        <v>340</v>
      </c>
      <c r="R66" s="336">
        <f>'Historico MatriculaT Postgrado'!R83</f>
        <v>311</v>
      </c>
      <c r="S66" s="336">
        <f>'Historico MatriculaT Postgrado'!S83</f>
        <v>266</v>
      </c>
      <c r="T66" s="336">
        <f>'Historico MatriculaT Postgrado'!T83</f>
        <v>174</v>
      </c>
      <c r="U66" s="336">
        <f>'Historico MatriculaT Postgrado'!U83</f>
        <v>129</v>
      </c>
      <c r="V66" s="336">
        <f>'Historico MatriculaT Postgrado'!V83</f>
        <v>110</v>
      </c>
      <c r="W66" s="336">
        <f>'Historico MatriculaT Postgrado'!W83</f>
        <v>82</v>
      </c>
      <c r="X66" s="336">
        <f>'Historico MatriculaT Postgrado'!X83</f>
        <v>100</v>
      </c>
      <c r="Y66" s="336">
        <f>'Historico MatriculaT Postgrado'!Y83</f>
        <v>126</v>
      </c>
      <c r="Z66" s="336">
        <f>'Historico MatriculaT Postgrado'!Z83</f>
        <v>123</v>
      </c>
      <c r="AA66" s="336">
        <f>'Historico MatriculaT Postgrado'!AA83</f>
        <v>142</v>
      </c>
      <c r="AB66" s="336">
        <f>'Historico MatriculaT Postgrado'!AB83</f>
        <v>217</v>
      </c>
      <c r="AC66" s="336">
        <f>'Historico MatriculaT Postgrado'!AC83</f>
        <v>237</v>
      </c>
      <c r="AD66" s="336">
        <f>'Historico MatriculaT Postgrado'!AD83</f>
        <v>325</v>
      </c>
      <c r="AE66" s="336">
        <f>'Historico MatriculaT Postgrado'!AE83</f>
        <v>337</v>
      </c>
      <c r="AF66" s="336">
        <f>'Historico MatriculaT Postgrado'!AF83</f>
        <v>462</v>
      </c>
      <c r="AG66" s="336">
        <f>'Historico MatriculaT Postgrado'!AG83</f>
        <v>340</v>
      </c>
      <c r="AH66" s="336">
        <f>'Historico MatriculaT Postgrado'!AH83</f>
        <v>329</v>
      </c>
      <c r="AI66" s="336">
        <f>'Historico MatriculaT Postgrado'!AI83</f>
        <v>351</v>
      </c>
      <c r="AJ66" s="336">
        <f>'Historico MatriculaT Postgrado'!AJ83</f>
        <v>539</v>
      </c>
      <c r="AK66" s="336">
        <f>'Historico MatriculaT Postgrado'!AK83</f>
        <v>590</v>
      </c>
      <c r="AL66" s="336">
        <f>'Historico MatriculaT Postgrado'!AL83</f>
        <v>615</v>
      </c>
      <c r="AM66" s="336">
        <f>'Historico MatriculaT Postgrado'!AM83</f>
        <v>665</v>
      </c>
      <c r="AN66" s="336">
        <f>'Historico MatriculaT Postgrado'!AN83</f>
        <v>634</v>
      </c>
      <c r="AO66" s="336">
        <f>'Historico MatriculaT Postgrado'!AO83</f>
        <v>511</v>
      </c>
      <c r="AP66" s="336">
        <f>'Historico MatriculaT Postgrado'!AP83</f>
        <v>391</v>
      </c>
      <c r="AQ66" s="336">
        <f>'Historico MatriculaT Postgrado'!AQ83</f>
        <v>415</v>
      </c>
      <c r="AR66" s="336">
        <f>'Historico MatriculaT Postgrado'!AR83</f>
        <v>369</v>
      </c>
      <c r="AS66" s="336">
        <f>'Historico MatriculaT Postgrado'!AS83</f>
        <v>409</v>
      </c>
      <c r="AT66" s="336">
        <f>'Historico MatriculaT Postgrado'!AT83</f>
        <v>433</v>
      </c>
      <c r="AU66" s="336">
        <f>'Historico MatriculaT Postgrado'!AU83</f>
        <v>548</v>
      </c>
      <c r="AV66" s="336">
        <f>'Historico MatriculaT Postgrado'!AV83</f>
        <v>433</v>
      </c>
      <c r="AW66" s="336">
        <f>'Historico MatriculaT Postgrado'!AW83</f>
        <v>638</v>
      </c>
      <c r="AX66" s="336">
        <f>'Historico MatriculaT Postgrado'!AX83</f>
        <v>704</v>
      </c>
      <c r="AY66" s="336">
        <f>'Historico MatriculaT Postgrado'!AY83</f>
        <v>821</v>
      </c>
      <c r="AZ66" s="336">
        <f>'Historico MatriculaT Postgrado'!AZ83</f>
        <v>784</v>
      </c>
      <c r="BA66" s="336">
        <f>'Historico MatriculaT Postgrado'!BA83</f>
        <v>855</v>
      </c>
      <c r="BB66" s="336">
        <f>'Historico MatriculaT Postgrado'!BB83</f>
        <v>793</v>
      </c>
    </row>
    <row r="67" spans="2:54" s="13" customFormat="1" ht="18.75" customHeight="1" x14ac:dyDescent="0.25">
      <c r="B67" s="437" t="s">
        <v>1336</v>
      </c>
      <c r="C67" s="336">
        <f>'Historico MatriculaT PostConve'!C40</f>
        <v>38</v>
      </c>
      <c r="D67" s="336">
        <f>'Historico MatriculaT PostConve'!D40</f>
        <v>38</v>
      </c>
      <c r="E67" s="336">
        <f>'Historico MatriculaT PostConve'!E40</f>
        <v>38</v>
      </c>
      <c r="F67" s="336">
        <f>'Historico MatriculaT PostConve'!F40</f>
        <v>38</v>
      </c>
      <c r="G67" s="336">
        <f>'Historico MatriculaT PostConve'!G40</f>
        <v>55</v>
      </c>
      <c r="H67" s="336">
        <f>'Historico MatriculaT PostConve'!H40</f>
        <v>57</v>
      </c>
      <c r="I67" s="336">
        <f>'Historico MatriculaT PostConve'!I40</f>
        <v>242</v>
      </c>
      <c r="J67" s="336">
        <f>'Historico MatriculaT PostConve'!J40</f>
        <v>185</v>
      </c>
      <c r="K67" s="336">
        <f>'Historico MatriculaT PostConve'!K40</f>
        <v>375</v>
      </c>
      <c r="L67" s="336">
        <f>'Historico MatriculaT PostConve'!L40</f>
        <v>358</v>
      </c>
      <c r="M67" s="336">
        <f>'Historico MatriculaT PostConve'!M40</f>
        <v>77</v>
      </c>
      <c r="N67" s="336">
        <f>'Historico MatriculaT PostConve'!N40</f>
        <v>77</v>
      </c>
      <c r="O67" s="336">
        <f>'Historico MatriculaT PostConve'!O40</f>
        <v>242</v>
      </c>
      <c r="P67" s="336">
        <f>'Historico MatriculaT PostConve'!P40</f>
        <v>230</v>
      </c>
      <c r="Q67" s="336">
        <f>'Historico MatriculaT PostConve'!Q40</f>
        <v>165</v>
      </c>
      <c r="R67" s="336">
        <f>'Historico MatriculaT PostConve'!R40</f>
        <v>134</v>
      </c>
      <c r="S67" s="336">
        <f>'Historico MatriculaT PostConve'!S40</f>
        <v>0</v>
      </c>
      <c r="T67" s="336">
        <f>'Historico MatriculaT PostConve'!T40</f>
        <v>12</v>
      </c>
      <c r="U67" s="336">
        <f>'Historico MatriculaT PostConve'!U40</f>
        <v>11</v>
      </c>
      <c r="V67" s="336">
        <f>'Historico MatriculaT PostConve'!V40</f>
        <v>62</v>
      </c>
      <c r="W67" s="336">
        <f>'Historico MatriculaT PostConve'!W40</f>
        <v>21</v>
      </c>
      <c r="X67" s="336">
        <f>'Historico MatriculaT PostConve'!X40</f>
        <v>54</v>
      </c>
      <c r="Y67" s="336">
        <f>'Historico MatriculaT PostConve'!Y40</f>
        <v>49</v>
      </c>
      <c r="Z67" s="336">
        <f>'Historico MatriculaT PostConve'!Z40</f>
        <v>15</v>
      </c>
      <c r="AA67" s="336">
        <f>'Historico MatriculaT PostConve'!AA40</f>
        <v>49</v>
      </c>
      <c r="AB67" s="336">
        <f>'Historico MatriculaT PostConve'!AB40</f>
        <v>56</v>
      </c>
      <c r="AC67" s="336">
        <f>'Historico MatriculaT PostConve'!AC40</f>
        <v>47</v>
      </c>
      <c r="AD67" s="336">
        <f>'Historico MatriculaT PostConve'!AD40</f>
        <v>75</v>
      </c>
      <c r="AE67" s="336">
        <f>'Historico MatriculaT PostConve'!AE40</f>
        <v>23</v>
      </c>
      <c r="AF67" s="336">
        <f>'Historico MatriculaT PostConve'!AF40</f>
        <v>142</v>
      </c>
      <c r="AG67" s="336">
        <f>'Historico MatriculaT PostConve'!AG40</f>
        <v>170</v>
      </c>
      <c r="AH67" s="336">
        <f>'Historico MatriculaT PostConve'!AH40</f>
        <v>187</v>
      </c>
      <c r="AI67" s="336">
        <f>'Historico MatriculaT PostConve'!AI40</f>
        <v>267</v>
      </c>
      <c r="AJ67" s="336">
        <f>'Historico MatriculaT PostConve'!AJ40</f>
        <v>259</v>
      </c>
      <c r="AK67" s="336">
        <f>'Historico MatriculaT PostConve'!AK40</f>
        <v>189</v>
      </c>
      <c r="AL67" s="336">
        <f>'Historico MatriculaT PostConve'!AL40</f>
        <v>143</v>
      </c>
      <c r="AM67" s="336">
        <f>'Historico MatriculaT PostConve'!AM40</f>
        <v>0</v>
      </c>
      <c r="AN67" s="336">
        <f>'Historico MatriculaT PostConve'!AN40</f>
        <v>0</v>
      </c>
      <c r="AO67" s="336">
        <f>'Historico MatriculaT PostConve'!AO40</f>
        <v>0</v>
      </c>
      <c r="AP67" s="336">
        <f>'Historico MatriculaT PostConve'!AP40</f>
        <v>0</v>
      </c>
      <c r="AQ67" s="336">
        <f>'Historico MatriculaT PostConve'!AQ40</f>
        <v>0</v>
      </c>
      <c r="AR67" s="336">
        <f>'Historico MatriculaT PostConve'!AR40</f>
        <v>0</v>
      </c>
      <c r="AS67" s="336">
        <f>'Historico MatriculaT PostConve'!AS40</f>
        <v>0</v>
      </c>
      <c r="AT67" s="336">
        <f>'Historico MatriculaT PostConve'!AT40</f>
        <v>0</v>
      </c>
      <c r="AU67" s="336">
        <f>'Historico MatriculaT PostConve'!AU40</f>
        <v>0</v>
      </c>
      <c r="AV67" s="336">
        <f>'Historico MatriculaT PostConve'!AV40</f>
        <v>0</v>
      </c>
      <c r="AW67" s="336">
        <f>'Historico MatriculaT PostConve'!AW40</f>
        <v>0</v>
      </c>
      <c r="AX67" s="336">
        <f>'Historico MatriculaT PostConve'!AX40</f>
        <v>0</v>
      </c>
      <c r="AY67" s="336">
        <f>'Historico MatriculaT PostConve'!BA40</f>
        <v>0</v>
      </c>
      <c r="AZ67" s="336">
        <f>'Historico MatriculaT PostConve'!BB40</f>
        <v>0</v>
      </c>
      <c r="BA67" s="336">
        <f>'Historico MatriculaT PostConve'!BC40</f>
        <v>0</v>
      </c>
      <c r="BB67" s="336">
        <f>'Historico MatriculaT PostConve'!BD40</f>
        <v>0</v>
      </c>
    </row>
    <row r="68" spans="2:54" s="13" customFormat="1" ht="18.75" customHeight="1" x14ac:dyDescent="0.25">
      <c r="B68" s="207" t="s">
        <v>1337</v>
      </c>
      <c r="C68" s="218">
        <f>SUM(C66:C67)</f>
        <v>50</v>
      </c>
      <c r="D68" s="218">
        <f t="shared" ref="D68:BB68" si="25">SUM(D66:D67)</f>
        <v>42</v>
      </c>
      <c r="E68" s="218">
        <f t="shared" si="25"/>
        <v>62</v>
      </c>
      <c r="F68" s="218">
        <f t="shared" si="25"/>
        <v>60</v>
      </c>
      <c r="G68" s="218">
        <f t="shared" si="25"/>
        <v>93</v>
      </c>
      <c r="H68" s="218">
        <f t="shared" si="25"/>
        <v>80</v>
      </c>
      <c r="I68" s="218">
        <f t="shared" si="25"/>
        <v>449</v>
      </c>
      <c r="J68" s="218">
        <f t="shared" si="25"/>
        <v>360</v>
      </c>
      <c r="K68" s="218">
        <f t="shared" si="25"/>
        <v>869</v>
      </c>
      <c r="L68" s="218">
        <f t="shared" si="25"/>
        <v>890</v>
      </c>
      <c r="M68" s="218">
        <f t="shared" si="25"/>
        <v>637</v>
      </c>
      <c r="N68" s="218">
        <f t="shared" si="25"/>
        <v>573</v>
      </c>
      <c r="O68" s="218">
        <f t="shared" si="25"/>
        <v>775</v>
      </c>
      <c r="P68" s="218">
        <f t="shared" si="25"/>
        <v>617</v>
      </c>
      <c r="Q68" s="218">
        <f t="shared" si="25"/>
        <v>505</v>
      </c>
      <c r="R68" s="218">
        <f t="shared" si="25"/>
        <v>445</v>
      </c>
      <c r="S68" s="218">
        <f t="shared" si="25"/>
        <v>266</v>
      </c>
      <c r="T68" s="218">
        <f t="shared" si="25"/>
        <v>186</v>
      </c>
      <c r="U68" s="218">
        <f t="shared" si="25"/>
        <v>140</v>
      </c>
      <c r="V68" s="218">
        <f t="shared" si="25"/>
        <v>172</v>
      </c>
      <c r="W68" s="218">
        <f t="shared" si="25"/>
        <v>103</v>
      </c>
      <c r="X68" s="218">
        <f t="shared" si="25"/>
        <v>154</v>
      </c>
      <c r="Y68" s="218">
        <f t="shared" si="25"/>
        <v>175</v>
      </c>
      <c r="Z68" s="218">
        <f t="shared" si="25"/>
        <v>138</v>
      </c>
      <c r="AA68" s="218">
        <f t="shared" si="25"/>
        <v>191</v>
      </c>
      <c r="AB68" s="218">
        <f t="shared" si="25"/>
        <v>273</v>
      </c>
      <c r="AC68" s="218">
        <f t="shared" si="25"/>
        <v>284</v>
      </c>
      <c r="AD68" s="218">
        <f t="shared" si="25"/>
        <v>400</v>
      </c>
      <c r="AE68" s="218">
        <f t="shared" si="25"/>
        <v>360</v>
      </c>
      <c r="AF68" s="218">
        <f t="shared" si="25"/>
        <v>604</v>
      </c>
      <c r="AG68" s="218">
        <f t="shared" si="25"/>
        <v>510</v>
      </c>
      <c r="AH68" s="218">
        <f t="shared" si="25"/>
        <v>516</v>
      </c>
      <c r="AI68" s="218">
        <f t="shared" si="25"/>
        <v>618</v>
      </c>
      <c r="AJ68" s="218">
        <f t="shared" si="25"/>
        <v>798</v>
      </c>
      <c r="AK68" s="218">
        <f t="shared" si="25"/>
        <v>779</v>
      </c>
      <c r="AL68" s="218">
        <f t="shared" si="25"/>
        <v>758</v>
      </c>
      <c r="AM68" s="218">
        <f t="shared" si="25"/>
        <v>665</v>
      </c>
      <c r="AN68" s="218">
        <f t="shared" si="25"/>
        <v>634</v>
      </c>
      <c r="AO68" s="218">
        <f t="shared" si="25"/>
        <v>511</v>
      </c>
      <c r="AP68" s="218">
        <f t="shared" si="25"/>
        <v>391</v>
      </c>
      <c r="AQ68" s="218">
        <f t="shared" si="25"/>
        <v>415</v>
      </c>
      <c r="AR68" s="218">
        <f t="shared" si="25"/>
        <v>369</v>
      </c>
      <c r="AS68" s="218">
        <f t="shared" si="25"/>
        <v>409</v>
      </c>
      <c r="AT68" s="218">
        <f t="shared" si="25"/>
        <v>433</v>
      </c>
      <c r="AU68" s="218">
        <f t="shared" si="25"/>
        <v>548</v>
      </c>
      <c r="AV68" s="218">
        <f t="shared" si="25"/>
        <v>433</v>
      </c>
      <c r="AW68" s="218">
        <f t="shared" si="25"/>
        <v>638</v>
      </c>
      <c r="AX68" s="218">
        <f t="shared" si="25"/>
        <v>704</v>
      </c>
      <c r="AY68" s="694">
        <f t="shared" ref="AY68:AZ68" si="26">SUM(AY66:AY67)</f>
        <v>821</v>
      </c>
      <c r="AZ68" s="694">
        <f t="shared" si="26"/>
        <v>784</v>
      </c>
      <c r="BA68" s="218">
        <f t="shared" si="25"/>
        <v>855</v>
      </c>
      <c r="BB68" s="218">
        <f t="shared" si="25"/>
        <v>793</v>
      </c>
    </row>
    <row r="69" spans="2:54" s="13" customFormat="1" ht="18.75" hidden="1" customHeight="1" x14ac:dyDescent="0.25">
      <c r="B69" s="207" t="s">
        <v>1343</v>
      </c>
      <c r="C69" s="2038">
        <f>SUM(C68:D68)</f>
        <v>92</v>
      </c>
      <c r="D69" s="2039"/>
      <c r="E69" s="2038">
        <f>SUM(E68:F68)</f>
        <v>122</v>
      </c>
      <c r="F69" s="2039"/>
      <c r="G69" s="2038">
        <f>SUM(G68:H68)</f>
        <v>173</v>
      </c>
      <c r="H69" s="2039"/>
      <c r="I69" s="2038">
        <f>SUM(I68:J68)</f>
        <v>809</v>
      </c>
      <c r="J69" s="2039"/>
      <c r="K69" s="2038">
        <f>SUM(K68:L68)</f>
        <v>1759</v>
      </c>
      <c r="L69" s="2039"/>
      <c r="M69" s="2038">
        <f>SUM(M68:N68)</f>
        <v>1210</v>
      </c>
      <c r="N69" s="2039"/>
      <c r="O69" s="2038">
        <f>SUM(O68:P68)</f>
        <v>1392</v>
      </c>
      <c r="P69" s="2039"/>
      <c r="Q69" s="2038">
        <f>SUM(Q68:R68)</f>
        <v>950</v>
      </c>
      <c r="R69" s="2039"/>
      <c r="S69" s="2038">
        <f>SUM(S68:T68)</f>
        <v>452</v>
      </c>
      <c r="T69" s="2039"/>
      <c r="U69" s="2038">
        <f>SUM(U68:V68)</f>
        <v>312</v>
      </c>
      <c r="V69" s="2039"/>
      <c r="W69" s="2038">
        <f>SUM(W68:X68)</f>
        <v>257</v>
      </c>
      <c r="X69" s="2039"/>
      <c r="Y69" s="2038">
        <f>SUM(Y68:Z68)</f>
        <v>313</v>
      </c>
      <c r="Z69" s="2039"/>
      <c r="AA69" s="2038">
        <f>SUM(AA68:AB68)</f>
        <v>464</v>
      </c>
      <c r="AB69" s="2039"/>
      <c r="AC69" s="2038">
        <f>SUM(AC68:AD68)</f>
        <v>684</v>
      </c>
      <c r="AD69" s="2039"/>
      <c r="AE69" s="2038">
        <f>SUM(AE68:AF68)</f>
        <v>964</v>
      </c>
      <c r="AF69" s="2039"/>
      <c r="AG69" s="2038">
        <f>SUM(AG68:AH68)</f>
        <v>1026</v>
      </c>
      <c r="AH69" s="2039"/>
      <c r="AI69" s="2038">
        <f>SUM(AI68:AJ68)</f>
        <v>1416</v>
      </c>
      <c r="AJ69" s="2039"/>
      <c r="AK69" s="2038">
        <f>SUM(AK68:AL68)</f>
        <v>1537</v>
      </c>
      <c r="AL69" s="2039"/>
      <c r="AM69" s="2038">
        <f>SUM(AM68:AN68)</f>
        <v>1299</v>
      </c>
      <c r="AN69" s="2039"/>
      <c r="AO69" s="2038">
        <f>SUM(AO68:AP68)</f>
        <v>902</v>
      </c>
      <c r="AP69" s="2039"/>
      <c r="AQ69" s="2038">
        <f>SUM(AQ68:AR68)</f>
        <v>784</v>
      </c>
      <c r="AR69" s="2039"/>
      <c r="AS69" s="2038">
        <f>SUM(AS68:AT68)</f>
        <v>842</v>
      </c>
      <c r="AT69" s="2039"/>
      <c r="AU69" s="2038">
        <f>SUM(AU68:AV68)</f>
        <v>981</v>
      </c>
      <c r="AV69" s="2039"/>
      <c r="AW69" s="2038">
        <f>SUM(AW68:AX68)</f>
        <v>1342</v>
      </c>
      <c r="AX69" s="2039"/>
      <c r="AY69" s="2038">
        <f>SUM(AY68:AZ68)</f>
        <v>1605</v>
      </c>
      <c r="AZ69" s="2039"/>
      <c r="BA69" s="2038">
        <f>SUM(BA68:BB68)</f>
        <v>1648</v>
      </c>
      <c r="BB69" s="2039"/>
    </row>
    <row r="70" spans="2:54" s="13" customFormat="1" ht="18.75" hidden="1" customHeight="1" x14ac:dyDescent="0.25">
      <c r="B70" s="207" t="s">
        <v>1341</v>
      </c>
      <c r="C70" s="2038">
        <f>E69-C69</f>
        <v>30</v>
      </c>
      <c r="D70" s="2039"/>
      <c r="E70" s="2038">
        <f>G69-E69</f>
        <v>51</v>
      </c>
      <c r="F70" s="2039"/>
      <c r="G70" s="2038">
        <f>I69-G69</f>
        <v>636</v>
      </c>
      <c r="H70" s="2039"/>
      <c r="I70" s="2038">
        <f>K69-I69</f>
        <v>950</v>
      </c>
      <c r="J70" s="2039"/>
      <c r="K70" s="2038">
        <f>M69-K69</f>
        <v>-549</v>
      </c>
      <c r="L70" s="2039"/>
      <c r="M70" s="2038">
        <f>O69-M69</f>
        <v>182</v>
      </c>
      <c r="N70" s="2039"/>
      <c r="O70" s="2038">
        <f>Q69-O69</f>
        <v>-442</v>
      </c>
      <c r="P70" s="2039"/>
      <c r="Q70" s="2038">
        <f>S69-Q69</f>
        <v>-498</v>
      </c>
      <c r="R70" s="2039"/>
      <c r="S70" s="2038">
        <f>U69-S69</f>
        <v>-140</v>
      </c>
      <c r="T70" s="2039"/>
      <c r="U70" s="2038">
        <f>W69-U69</f>
        <v>-55</v>
      </c>
      <c r="V70" s="2039"/>
      <c r="W70" s="2038">
        <f>Y69-W69</f>
        <v>56</v>
      </c>
      <c r="X70" s="2039"/>
      <c r="Y70" s="2038">
        <f>AA69-Y69</f>
        <v>151</v>
      </c>
      <c r="Z70" s="2039"/>
      <c r="AA70" s="2038">
        <f>AC69-AA69</f>
        <v>220</v>
      </c>
      <c r="AB70" s="2039"/>
      <c r="AC70" s="2038">
        <f>AE69-AC69</f>
        <v>280</v>
      </c>
      <c r="AD70" s="2039"/>
      <c r="AE70" s="2038">
        <f>AG69-AE69</f>
        <v>62</v>
      </c>
      <c r="AF70" s="2039"/>
      <c r="AG70" s="2038">
        <f>AI69-AG69</f>
        <v>390</v>
      </c>
      <c r="AH70" s="2039"/>
      <c r="AI70" s="2038">
        <f>AK69-AI69</f>
        <v>121</v>
      </c>
      <c r="AJ70" s="2039"/>
      <c r="AK70" s="2038">
        <f>AM69-AK69</f>
        <v>-238</v>
      </c>
      <c r="AL70" s="2039"/>
      <c r="AM70" s="2038">
        <f>AO69-AM69</f>
        <v>-397</v>
      </c>
      <c r="AN70" s="2039"/>
      <c r="AO70" s="2038">
        <f>AQ69-AO69</f>
        <v>-118</v>
      </c>
      <c r="AP70" s="2039"/>
      <c r="AQ70" s="2038">
        <f>AS69-AQ69</f>
        <v>58</v>
      </c>
      <c r="AR70" s="2039"/>
      <c r="AS70" s="2038">
        <f>AU69-AS69</f>
        <v>139</v>
      </c>
      <c r="AT70" s="2039"/>
      <c r="AU70" s="2038">
        <f>AW69-AU69</f>
        <v>361</v>
      </c>
      <c r="AV70" s="2039"/>
      <c r="AW70" s="2038">
        <f>BA69-AW69</f>
        <v>306</v>
      </c>
      <c r="AX70" s="2039"/>
      <c r="AY70" s="2038"/>
      <c r="AZ70" s="2039"/>
      <c r="BA70" s="2038"/>
      <c r="BB70" s="2039"/>
    </row>
    <row r="71" spans="2:54" s="13" customFormat="1" ht="18.75" hidden="1" customHeight="1" x14ac:dyDescent="0.25">
      <c r="B71" s="207" t="s">
        <v>1342</v>
      </c>
      <c r="C71" s="2040">
        <f>C70/E69</f>
        <v>0.24590163934426229</v>
      </c>
      <c r="D71" s="2041"/>
      <c r="E71" s="2040">
        <f>E70/G69</f>
        <v>0.2947976878612717</v>
      </c>
      <c r="F71" s="2041"/>
      <c r="G71" s="2040">
        <f>G70/I69</f>
        <v>0.78615574783683562</v>
      </c>
      <c r="H71" s="2041"/>
      <c r="I71" s="2040">
        <f>I70/K69</f>
        <v>0.54007959067652078</v>
      </c>
      <c r="J71" s="2041"/>
      <c r="K71" s="2040">
        <f>K70/M69</f>
        <v>-0.45371900826446282</v>
      </c>
      <c r="L71" s="2041"/>
      <c r="M71" s="2040">
        <f>M70/O69</f>
        <v>0.1307471264367816</v>
      </c>
      <c r="N71" s="2041"/>
      <c r="O71" s="2040">
        <f>O70/Q69</f>
        <v>-0.46526315789473682</v>
      </c>
      <c r="P71" s="2041"/>
      <c r="Q71" s="2040">
        <f>Q70/S69</f>
        <v>-1.1017699115044248</v>
      </c>
      <c r="R71" s="2041"/>
      <c r="S71" s="2040">
        <f>S70/U69</f>
        <v>-0.44871794871794873</v>
      </c>
      <c r="T71" s="2041"/>
      <c r="U71" s="2040">
        <f>U70/W69</f>
        <v>-0.2140077821011673</v>
      </c>
      <c r="V71" s="2041"/>
      <c r="W71" s="2040">
        <f>W70/Y69</f>
        <v>0.17891373801916932</v>
      </c>
      <c r="X71" s="2041"/>
      <c r="Y71" s="2040">
        <f>Y70/AA69</f>
        <v>0.32543103448275862</v>
      </c>
      <c r="Z71" s="2041"/>
      <c r="AA71" s="2040">
        <f>AA70/AC69</f>
        <v>0.32163742690058478</v>
      </c>
      <c r="AB71" s="2041"/>
      <c r="AC71" s="2040">
        <f>AC70/AE69</f>
        <v>0.29045643153526973</v>
      </c>
      <c r="AD71" s="2041"/>
      <c r="AE71" s="2040">
        <f>AE70/AG69</f>
        <v>6.042884990253411E-2</v>
      </c>
      <c r="AF71" s="2041"/>
      <c r="AG71" s="2040">
        <f>AG70/AI69</f>
        <v>0.27542372881355931</v>
      </c>
      <c r="AH71" s="2041"/>
      <c r="AI71" s="2040">
        <f>AI70/AK69</f>
        <v>7.8724788549121669E-2</v>
      </c>
      <c r="AJ71" s="2041"/>
      <c r="AK71" s="2040">
        <f>AK70/AM69</f>
        <v>-0.18321785989222478</v>
      </c>
      <c r="AL71" s="2041"/>
      <c r="AM71" s="2040">
        <f>AM70/AO69</f>
        <v>-0.4401330376940133</v>
      </c>
      <c r="AN71" s="2041"/>
      <c r="AO71" s="2040">
        <f>AO70/AQ69</f>
        <v>-0.15051020408163265</v>
      </c>
      <c r="AP71" s="2041"/>
      <c r="AQ71" s="2040">
        <f>AQ70/AS69</f>
        <v>6.8883610451306407E-2</v>
      </c>
      <c r="AR71" s="2041"/>
      <c r="AS71" s="2040">
        <f>AS70/AU69</f>
        <v>0.14169215086646278</v>
      </c>
      <c r="AT71" s="2041"/>
      <c r="AU71" s="2040">
        <f>AU70/AW69</f>
        <v>0.26900149031296572</v>
      </c>
      <c r="AV71" s="2041"/>
      <c r="AW71" s="2040">
        <f>AW70/BA69</f>
        <v>0.18567961165048544</v>
      </c>
      <c r="AX71" s="2041"/>
      <c r="AY71" s="2040"/>
      <c r="AZ71" s="2041"/>
      <c r="BA71" s="2040"/>
      <c r="BB71" s="2041"/>
    </row>
    <row r="72" spans="2:54" s="13" customFormat="1" ht="18.75" customHeight="1" x14ac:dyDescent="0.25">
      <c r="B72" s="207" t="s">
        <v>1338</v>
      </c>
      <c r="C72" s="218">
        <f>C68+C62</f>
        <v>3121</v>
      </c>
      <c r="D72" s="218">
        <f t="shared" ref="D72:BB72" si="27">D68+D62</f>
        <v>3085</v>
      </c>
      <c r="E72" s="218">
        <f t="shared" si="27"/>
        <v>3106</v>
      </c>
      <c r="F72" s="218">
        <f t="shared" si="27"/>
        <v>3084</v>
      </c>
      <c r="G72" s="218">
        <f t="shared" si="27"/>
        <v>2922</v>
      </c>
      <c r="H72" s="218">
        <f t="shared" si="27"/>
        <v>3228</v>
      </c>
      <c r="I72" s="218">
        <f t="shared" si="27"/>
        <v>3744</v>
      </c>
      <c r="J72" s="218">
        <f t="shared" si="27"/>
        <v>3503</v>
      </c>
      <c r="K72" s="218">
        <f t="shared" si="27"/>
        <v>4824</v>
      </c>
      <c r="L72" s="218">
        <f t="shared" si="27"/>
        <v>5071</v>
      </c>
      <c r="M72" s="218">
        <f t="shared" si="27"/>
        <v>5497</v>
      </c>
      <c r="N72" s="218">
        <f t="shared" si="27"/>
        <v>5185</v>
      </c>
      <c r="O72" s="218">
        <f t="shared" si="27"/>
        <v>5926</v>
      </c>
      <c r="P72" s="218">
        <f t="shared" si="27"/>
        <v>5578</v>
      </c>
      <c r="Q72" s="218">
        <f t="shared" si="27"/>
        <v>5558</v>
      </c>
      <c r="R72" s="218">
        <f t="shared" si="27"/>
        <v>5510</v>
      </c>
      <c r="S72" s="218">
        <f t="shared" si="27"/>
        <v>5487</v>
      </c>
      <c r="T72" s="218">
        <f t="shared" si="27"/>
        <v>4779</v>
      </c>
      <c r="U72" s="218">
        <f t="shared" si="27"/>
        <v>5055</v>
      </c>
      <c r="V72" s="218">
        <f t="shared" si="27"/>
        <v>4711</v>
      </c>
      <c r="W72" s="218">
        <f t="shared" si="27"/>
        <v>5146</v>
      </c>
      <c r="X72" s="218">
        <f t="shared" si="27"/>
        <v>5078</v>
      </c>
      <c r="Y72" s="218">
        <f t="shared" si="27"/>
        <v>5321</v>
      </c>
      <c r="Z72" s="218">
        <f t="shared" si="27"/>
        <v>5838</v>
      </c>
      <c r="AA72" s="218">
        <f t="shared" si="27"/>
        <v>6226</v>
      </c>
      <c r="AB72" s="218">
        <f t="shared" si="27"/>
        <v>6465</v>
      </c>
      <c r="AC72" s="218">
        <f t="shared" si="27"/>
        <v>6669</v>
      </c>
      <c r="AD72" s="218">
        <f t="shared" si="27"/>
        <v>7101</v>
      </c>
      <c r="AE72" s="218">
        <f t="shared" si="27"/>
        <v>7438</v>
      </c>
      <c r="AF72" s="218">
        <f t="shared" si="27"/>
        <v>7818</v>
      </c>
      <c r="AG72" s="218">
        <f t="shared" si="27"/>
        <v>7934</v>
      </c>
      <c r="AH72" s="218">
        <f t="shared" si="27"/>
        <v>7785</v>
      </c>
      <c r="AI72" s="218">
        <f t="shared" si="27"/>
        <v>8113</v>
      </c>
      <c r="AJ72" s="218">
        <f t="shared" si="27"/>
        <v>8654</v>
      </c>
      <c r="AK72" s="218">
        <f t="shared" si="27"/>
        <v>9014</v>
      </c>
      <c r="AL72" s="218">
        <f t="shared" si="27"/>
        <v>9025</v>
      </c>
      <c r="AM72" s="218">
        <f t="shared" si="27"/>
        <v>9194</v>
      </c>
      <c r="AN72" s="218">
        <f t="shared" si="27"/>
        <v>9260</v>
      </c>
      <c r="AO72" s="218">
        <f t="shared" si="27"/>
        <v>9610</v>
      </c>
      <c r="AP72" s="218">
        <f t="shared" si="27"/>
        <v>9604</v>
      </c>
      <c r="AQ72" s="218">
        <f t="shared" si="27"/>
        <v>9955</v>
      </c>
      <c r="AR72" s="218">
        <f t="shared" si="27"/>
        <v>10145</v>
      </c>
      <c r="AS72" s="218">
        <f t="shared" si="27"/>
        <v>10267</v>
      </c>
      <c r="AT72" s="218">
        <f t="shared" si="27"/>
        <v>10168</v>
      </c>
      <c r="AU72" s="218">
        <f t="shared" si="27"/>
        <v>10378</v>
      </c>
      <c r="AV72" s="218">
        <f t="shared" si="27"/>
        <v>10395</v>
      </c>
      <c r="AW72" s="218">
        <f t="shared" si="27"/>
        <v>11253</v>
      </c>
      <c r="AX72" s="218">
        <f t="shared" si="27"/>
        <v>11769</v>
      </c>
      <c r="AY72" s="694">
        <f t="shared" ref="AY72:AZ72" si="28">AY68+AY62</f>
        <v>12171</v>
      </c>
      <c r="AZ72" s="694">
        <f t="shared" si="28"/>
        <v>12068</v>
      </c>
      <c r="BA72" s="218">
        <f t="shared" si="27"/>
        <v>12472</v>
      </c>
      <c r="BB72" s="218">
        <f t="shared" si="27"/>
        <v>12330</v>
      </c>
    </row>
    <row r="73" spans="2:54" s="13" customFormat="1" ht="18.75" hidden="1" customHeight="1" x14ac:dyDescent="0.25">
      <c r="B73" s="232" t="s">
        <v>1344</v>
      </c>
      <c r="C73" s="2042">
        <f>SUM(C72:D72)</f>
        <v>6206</v>
      </c>
      <c r="D73" s="2043"/>
      <c r="E73" s="2042">
        <f>SUM(E72:F72)</f>
        <v>6190</v>
      </c>
      <c r="F73" s="2043"/>
      <c r="G73" s="2042">
        <f>SUM(G72:H72)</f>
        <v>6150</v>
      </c>
      <c r="H73" s="2043"/>
      <c r="I73" s="2042">
        <f>SUM(I72:J72)</f>
        <v>7247</v>
      </c>
      <c r="J73" s="2043"/>
      <c r="K73" s="2042">
        <f>SUM(K72:L72)</f>
        <v>9895</v>
      </c>
      <c r="L73" s="2043"/>
      <c r="M73" s="2042">
        <f>SUM(M72:N72)</f>
        <v>10682</v>
      </c>
      <c r="N73" s="2043"/>
      <c r="O73" s="2042">
        <f>SUM(O72:P72)</f>
        <v>11504</v>
      </c>
      <c r="P73" s="2043"/>
      <c r="Q73" s="2042">
        <f>SUM(Q72:R72)</f>
        <v>11068</v>
      </c>
      <c r="R73" s="2043"/>
      <c r="S73" s="2042">
        <f>SUM(S72:T72)</f>
        <v>10266</v>
      </c>
      <c r="T73" s="2043"/>
      <c r="U73" s="2042">
        <f>SUM(U72:V72)</f>
        <v>9766</v>
      </c>
      <c r="V73" s="2043"/>
      <c r="W73" s="2042">
        <f>SUM(W72:X72)</f>
        <v>10224</v>
      </c>
      <c r="X73" s="2043"/>
      <c r="Y73" s="2042">
        <f>SUM(Y72:Z72)</f>
        <v>11159</v>
      </c>
      <c r="Z73" s="2043"/>
      <c r="AA73" s="2042">
        <f>SUM(AA72:AB72)</f>
        <v>12691</v>
      </c>
      <c r="AB73" s="2043"/>
      <c r="AC73" s="2042">
        <f>SUM(AC72:AD72)</f>
        <v>13770</v>
      </c>
      <c r="AD73" s="2043"/>
      <c r="AE73" s="2042">
        <f>SUM(AE72:AF72)</f>
        <v>15256</v>
      </c>
      <c r="AF73" s="2043"/>
      <c r="AG73" s="2042">
        <f>SUM(AG72:AH72)</f>
        <v>15719</v>
      </c>
      <c r="AH73" s="2043"/>
      <c r="AI73" s="2042">
        <f>SUM(AI72:AJ72)</f>
        <v>16767</v>
      </c>
      <c r="AJ73" s="2043"/>
      <c r="AK73" s="2042">
        <f>SUM(AK72:AL72)</f>
        <v>18039</v>
      </c>
      <c r="AL73" s="2043"/>
      <c r="AM73" s="2042">
        <f>SUM(AM72:AN72)</f>
        <v>18454</v>
      </c>
      <c r="AN73" s="2043"/>
      <c r="AO73" s="2042">
        <f>SUM(AO72:AP72)</f>
        <v>19214</v>
      </c>
      <c r="AP73" s="2043"/>
      <c r="AQ73" s="2042">
        <f>SUM(AQ72:AR72)</f>
        <v>20100</v>
      </c>
      <c r="AR73" s="2043"/>
      <c r="AS73" s="2042">
        <f>SUM(AS72:AT72)</f>
        <v>20435</v>
      </c>
      <c r="AT73" s="2043"/>
      <c r="AU73" s="2042">
        <f>SUM(AU72:AV72)</f>
        <v>20773</v>
      </c>
      <c r="AV73" s="2043"/>
      <c r="AW73" s="2042">
        <f>SUM(AW72:AX72)</f>
        <v>23022</v>
      </c>
      <c r="AX73" s="2043"/>
      <c r="AY73" s="698"/>
      <c r="AZ73" s="698"/>
      <c r="BA73" s="2042">
        <f>SUM(BA72:BB72)</f>
        <v>24802</v>
      </c>
      <c r="BB73" s="2043"/>
    </row>
    <row r="74" spans="2:54" s="13" customFormat="1" ht="18.75" hidden="1" customHeight="1" x14ac:dyDescent="0.25">
      <c r="B74" s="232" t="s">
        <v>1341</v>
      </c>
      <c r="C74" s="2042">
        <f>E73-C73</f>
        <v>-16</v>
      </c>
      <c r="D74" s="2043"/>
      <c r="E74" s="2042">
        <f>G73-E73</f>
        <v>-40</v>
      </c>
      <c r="F74" s="2043"/>
      <c r="G74" s="2042">
        <f>I73-G73</f>
        <v>1097</v>
      </c>
      <c r="H74" s="2043"/>
      <c r="I74" s="2042">
        <f>K73-I73</f>
        <v>2648</v>
      </c>
      <c r="J74" s="2043"/>
      <c r="K74" s="2042">
        <f>M73-K73</f>
        <v>787</v>
      </c>
      <c r="L74" s="2043"/>
      <c r="M74" s="2042">
        <f>O73-M73</f>
        <v>822</v>
      </c>
      <c r="N74" s="2043"/>
      <c r="O74" s="2042">
        <f>Q73-O73</f>
        <v>-436</v>
      </c>
      <c r="P74" s="2043"/>
      <c r="Q74" s="2042">
        <f>S73-Q73</f>
        <v>-802</v>
      </c>
      <c r="R74" s="2043"/>
      <c r="S74" s="2042">
        <f>U73-S73</f>
        <v>-500</v>
      </c>
      <c r="T74" s="2043"/>
      <c r="U74" s="2042">
        <f>W73-U73</f>
        <v>458</v>
      </c>
      <c r="V74" s="2043"/>
      <c r="W74" s="2042">
        <f>Y73-W73</f>
        <v>935</v>
      </c>
      <c r="X74" s="2043"/>
      <c r="Y74" s="2042">
        <f>AA73-Y73</f>
        <v>1532</v>
      </c>
      <c r="Z74" s="2043"/>
      <c r="AA74" s="2042">
        <f>AC73-AA73</f>
        <v>1079</v>
      </c>
      <c r="AB74" s="2043"/>
      <c r="AC74" s="2042">
        <f>AE73-AC73</f>
        <v>1486</v>
      </c>
      <c r="AD74" s="2043"/>
      <c r="AE74" s="2042">
        <f>AG73-AE73</f>
        <v>463</v>
      </c>
      <c r="AF74" s="2043"/>
      <c r="AG74" s="2042">
        <f>AI73-AG73</f>
        <v>1048</v>
      </c>
      <c r="AH74" s="2043"/>
      <c r="AI74" s="2042">
        <f>AK73-AI73</f>
        <v>1272</v>
      </c>
      <c r="AJ74" s="2043"/>
      <c r="AK74" s="2042">
        <f>AM73-AK73</f>
        <v>415</v>
      </c>
      <c r="AL74" s="2043"/>
      <c r="AM74" s="2042">
        <f>AO73-AM73</f>
        <v>760</v>
      </c>
      <c r="AN74" s="2043"/>
      <c r="AO74" s="2042">
        <f>AQ73-AO73</f>
        <v>886</v>
      </c>
      <c r="AP74" s="2043"/>
      <c r="AQ74" s="2042">
        <f>AS73-AQ73</f>
        <v>335</v>
      </c>
      <c r="AR74" s="2043"/>
      <c r="AS74" s="2042">
        <f>AU73-AS73</f>
        <v>338</v>
      </c>
      <c r="AT74" s="2043"/>
      <c r="AU74" s="2042">
        <f>AW73-AU73</f>
        <v>2249</v>
      </c>
      <c r="AV74" s="2043"/>
      <c r="AW74" s="2042">
        <f>BA73-AW73</f>
        <v>1780</v>
      </c>
      <c r="AX74" s="2043"/>
      <c r="AY74" s="698"/>
      <c r="AZ74" s="698"/>
      <c r="BA74" s="2042"/>
      <c r="BB74" s="2043"/>
    </row>
    <row r="75" spans="2:54" s="13" customFormat="1" ht="18.75" hidden="1" customHeight="1" x14ac:dyDescent="0.25">
      <c r="B75" s="232" t="s">
        <v>1342</v>
      </c>
      <c r="C75" s="2036">
        <f>C74/E73</f>
        <v>-2.5848142164781908E-3</v>
      </c>
      <c r="D75" s="2037"/>
      <c r="E75" s="2036">
        <f>E74/G73</f>
        <v>-6.5040650406504065E-3</v>
      </c>
      <c r="F75" s="2037"/>
      <c r="G75" s="2036">
        <f>G74/I73</f>
        <v>0.15137298192355458</v>
      </c>
      <c r="H75" s="2037"/>
      <c r="I75" s="2036">
        <f>I74/K73</f>
        <v>0.26760990399191509</v>
      </c>
      <c r="J75" s="2037"/>
      <c r="K75" s="2036">
        <f>K74/M73</f>
        <v>7.3675341696311555E-2</v>
      </c>
      <c r="L75" s="2037"/>
      <c r="M75" s="2036">
        <f>M74/O73</f>
        <v>7.1453407510431152E-2</v>
      </c>
      <c r="N75" s="2037"/>
      <c r="O75" s="2036">
        <f>O74/Q73</f>
        <v>-3.9392844235634258E-2</v>
      </c>
      <c r="P75" s="2037"/>
      <c r="Q75" s="2036">
        <f>Q74/S73</f>
        <v>-7.8121955971166959E-2</v>
      </c>
      <c r="R75" s="2037"/>
      <c r="S75" s="2036">
        <f>S74/U73</f>
        <v>-5.1198033995494573E-2</v>
      </c>
      <c r="T75" s="2037"/>
      <c r="U75" s="2036">
        <f>U74/W73</f>
        <v>4.4796557120500784E-2</v>
      </c>
      <c r="V75" s="2037"/>
      <c r="W75" s="2036">
        <f>W74/Y73</f>
        <v>8.3788869970427463E-2</v>
      </c>
      <c r="X75" s="2037"/>
      <c r="Y75" s="2036">
        <f>Y74/AA73</f>
        <v>0.12071546765424317</v>
      </c>
      <c r="Z75" s="2037"/>
      <c r="AA75" s="2036">
        <f>AA74/AC73</f>
        <v>7.8358750907770516E-2</v>
      </c>
      <c r="AB75" s="2037"/>
      <c r="AC75" s="2036">
        <f>AC74/AE73</f>
        <v>9.7404299947561612E-2</v>
      </c>
      <c r="AD75" s="2037"/>
      <c r="AE75" s="2036">
        <f>AE74/AG73</f>
        <v>2.9454799923659267E-2</v>
      </c>
      <c r="AF75" s="2037"/>
      <c r="AG75" s="2036">
        <f>AG74/AI73</f>
        <v>6.2503727560088262E-2</v>
      </c>
      <c r="AH75" s="2037"/>
      <c r="AI75" s="2036">
        <f>AI74/AK73</f>
        <v>7.0513886579078658E-2</v>
      </c>
      <c r="AJ75" s="2037"/>
      <c r="AK75" s="2036">
        <f>AK74/AM73</f>
        <v>2.2488349409342148E-2</v>
      </c>
      <c r="AL75" s="2037"/>
      <c r="AM75" s="2036">
        <f>AM74/AO73</f>
        <v>3.955449151660248E-2</v>
      </c>
      <c r="AN75" s="2037"/>
      <c r="AO75" s="2036">
        <f>AO74/AQ73</f>
        <v>4.4079601990049753E-2</v>
      </c>
      <c r="AP75" s="2037"/>
      <c r="AQ75" s="2036">
        <f>AQ74/AS73</f>
        <v>1.6393442622950821E-2</v>
      </c>
      <c r="AR75" s="2037"/>
      <c r="AS75" s="2036">
        <f>AS74/AU73</f>
        <v>1.6271121166899341E-2</v>
      </c>
      <c r="AT75" s="2037"/>
      <c r="AU75" s="2036">
        <f>AU74/AW73</f>
        <v>9.7689166883850237E-2</v>
      </c>
      <c r="AV75" s="2037"/>
      <c r="AW75" s="2036">
        <f>AW74/BA73</f>
        <v>7.1768405773727922E-2</v>
      </c>
      <c r="AX75" s="2037"/>
      <c r="AY75" s="699"/>
      <c r="AZ75" s="699"/>
      <c r="BA75" s="2036"/>
      <c r="BB75" s="2037"/>
    </row>
    <row r="76" spans="2:54" ht="15" customHeight="1" x14ac:dyDescent="0.25"/>
    <row r="77" spans="2:54" ht="15" hidden="1" customHeight="1" x14ac:dyDescent="0.25"/>
    <row r="78" spans="2:54" ht="15" hidden="1" customHeight="1" x14ac:dyDescent="0.25"/>
    <row r="79" spans="2:54" ht="15" hidden="1" customHeight="1" x14ac:dyDescent="0.25"/>
    <row r="80" spans="2:5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customHeight="1" x14ac:dyDescent="0.25"/>
  </sheetData>
  <mergeCells count="261">
    <mergeCell ref="AE6:AF6"/>
    <mergeCell ref="AG6:AH6"/>
    <mergeCell ref="AI6:AJ6"/>
    <mergeCell ref="BA6:BB6"/>
    <mergeCell ref="AM6:AN6"/>
    <mergeCell ref="AO6:AP6"/>
    <mergeCell ref="AQ6:AR6"/>
    <mergeCell ref="AS6:AT6"/>
    <mergeCell ref="AU6:AV6"/>
    <mergeCell ref="AW6:AX6"/>
    <mergeCell ref="AY6:AZ6"/>
    <mergeCell ref="C63:D63"/>
    <mergeCell ref="E63:F63"/>
    <mergeCell ref="G63:H63"/>
    <mergeCell ref="I63:J63"/>
    <mergeCell ref="K63:L63"/>
    <mergeCell ref="B1:BB3"/>
    <mergeCell ref="B4:BB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W63:X63"/>
    <mergeCell ref="Y63:Z63"/>
    <mergeCell ref="AA63:AB63"/>
    <mergeCell ref="AC63:AD63"/>
    <mergeCell ref="AE63:AF63"/>
    <mergeCell ref="M63:N63"/>
    <mergeCell ref="O63:P63"/>
    <mergeCell ref="Q63:R63"/>
    <mergeCell ref="S63:T63"/>
    <mergeCell ref="U63:V63"/>
    <mergeCell ref="AQ63:AR63"/>
    <mergeCell ref="AS63:AT63"/>
    <mergeCell ref="AU63:AV63"/>
    <mergeCell ref="AW63:AX63"/>
    <mergeCell ref="BA63:BB63"/>
    <mergeCell ref="AG63:AH63"/>
    <mergeCell ref="AI63:AJ63"/>
    <mergeCell ref="AK63:AL63"/>
    <mergeCell ref="AM63:AN63"/>
    <mergeCell ref="AO63:AP63"/>
    <mergeCell ref="AY63:AZ63"/>
    <mergeCell ref="BA64:BB64"/>
    <mergeCell ref="AG64:AH64"/>
    <mergeCell ref="AI64:AJ64"/>
    <mergeCell ref="AK64:AL64"/>
    <mergeCell ref="AM64:AN64"/>
    <mergeCell ref="AO64:AP64"/>
    <mergeCell ref="W64:X64"/>
    <mergeCell ref="Y64:Z64"/>
    <mergeCell ref="AA64:AB64"/>
    <mergeCell ref="AC64:AD64"/>
    <mergeCell ref="AE64:AF64"/>
    <mergeCell ref="AY64:AZ64"/>
    <mergeCell ref="C65:D65"/>
    <mergeCell ref="E65:F65"/>
    <mergeCell ref="G65:H65"/>
    <mergeCell ref="I65:J65"/>
    <mergeCell ref="K65:L65"/>
    <mergeCell ref="AQ64:AR64"/>
    <mergeCell ref="AS64:AT64"/>
    <mergeCell ref="AU64:AV64"/>
    <mergeCell ref="AW64:AX64"/>
    <mergeCell ref="M64:N64"/>
    <mergeCell ref="O64:P64"/>
    <mergeCell ref="Q64:R64"/>
    <mergeCell ref="S64:T64"/>
    <mergeCell ref="U64:V64"/>
    <mergeCell ref="C64:D64"/>
    <mergeCell ref="E64:F64"/>
    <mergeCell ref="G64:H64"/>
    <mergeCell ref="I64:J64"/>
    <mergeCell ref="K64:L64"/>
    <mergeCell ref="W65:X65"/>
    <mergeCell ref="Y65:Z65"/>
    <mergeCell ref="AA65:AB65"/>
    <mergeCell ref="AC65:AD65"/>
    <mergeCell ref="AE65:AF65"/>
    <mergeCell ref="M65:N65"/>
    <mergeCell ref="O65:P65"/>
    <mergeCell ref="Q65:R65"/>
    <mergeCell ref="S65:T65"/>
    <mergeCell ref="U65:V65"/>
    <mergeCell ref="AQ65:AR65"/>
    <mergeCell ref="AS65:AT65"/>
    <mergeCell ref="AU65:AV65"/>
    <mergeCell ref="AW65:AX65"/>
    <mergeCell ref="BA65:BB65"/>
    <mergeCell ref="AG65:AH65"/>
    <mergeCell ref="AI65:AJ65"/>
    <mergeCell ref="AK65:AL65"/>
    <mergeCell ref="AM65:AN65"/>
    <mergeCell ref="AO65:AP65"/>
    <mergeCell ref="BA69:BB69"/>
    <mergeCell ref="AG69:AH69"/>
    <mergeCell ref="AI69:AJ69"/>
    <mergeCell ref="AK69:AL69"/>
    <mergeCell ref="AM69:AN69"/>
    <mergeCell ref="AO69:AP69"/>
    <mergeCell ref="AQ69:AR69"/>
    <mergeCell ref="AS69:AT69"/>
    <mergeCell ref="AU69:AV69"/>
    <mergeCell ref="AW69:AX69"/>
    <mergeCell ref="AY65:AZ65"/>
    <mergeCell ref="AY69:AZ69"/>
    <mergeCell ref="W69:X69"/>
    <mergeCell ref="Y69:Z69"/>
    <mergeCell ref="AA69:AB69"/>
    <mergeCell ref="AC69:AD69"/>
    <mergeCell ref="AE69:AF69"/>
    <mergeCell ref="C70:D70"/>
    <mergeCell ref="E70:F70"/>
    <mergeCell ref="G70:H70"/>
    <mergeCell ref="I70:J70"/>
    <mergeCell ref="K70:L70"/>
    <mergeCell ref="M69:N69"/>
    <mergeCell ref="O69:P69"/>
    <mergeCell ref="Q69:R69"/>
    <mergeCell ref="S69:T69"/>
    <mergeCell ref="U69:V69"/>
    <mergeCell ref="C69:D69"/>
    <mergeCell ref="E69:F69"/>
    <mergeCell ref="G69:H69"/>
    <mergeCell ref="I69:J69"/>
    <mergeCell ref="K69:L69"/>
    <mergeCell ref="W70:X70"/>
    <mergeCell ref="Y70:Z70"/>
    <mergeCell ref="AA70:AB70"/>
    <mergeCell ref="AC70:AD70"/>
    <mergeCell ref="AE70:AF70"/>
    <mergeCell ref="M70:N70"/>
    <mergeCell ref="O70:P70"/>
    <mergeCell ref="Q70:R70"/>
    <mergeCell ref="S70:T70"/>
    <mergeCell ref="U70:V70"/>
    <mergeCell ref="AQ70:AR70"/>
    <mergeCell ref="AS70:AT70"/>
    <mergeCell ref="AU70:AV70"/>
    <mergeCell ref="AW70:AX70"/>
    <mergeCell ref="BA70:BB70"/>
    <mergeCell ref="AG70:AH70"/>
    <mergeCell ref="AI70:AJ70"/>
    <mergeCell ref="AK70:AL70"/>
    <mergeCell ref="AM70:AN70"/>
    <mergeCell ref="AO70:AP70"/>
    <mergeCell ref="BA71:BB71"/>
    <mergeCell ref="AG71:AH71"/>
    <mergeCell ref="AI71:AJ71"/>
    <mergeCell ref="AK71:AL71"/>
    <mergeCell ref="AM71:AN71"/>
    <mergeCell ref="AO71:AP71"/>
    <mergeCell ref="AQ71:AR71"/>
    <mergeCell ref="AS71:AT71"/>
    <mergeCell ref="AU71:AV71"/>
    <mergeCell ref="AW71:AX71"/>
    <mergeCell ref="AY70:AZ70"/>
    <mergeCell ref="AY71:AZ71"/>
    <mergeCell ref="W71:X71"/>
    <mergeCell ref="Y71:Z71"/>
    <mergeCell ref="AA71:AB71"/>
    <mergeCell ref="AC71:AD71"/>
    <mergeCell ref="AE71:AF71"/>
    <mergeCell ref="C73:D73"/>
    <mergeCell ref="E73:F73"/>
    <mergeCell ref="G73:H73"/>
    <mergeCell ref="I73:J73"/>
    <mergeCell ref="K73:L73"/>
    <mergeCell ref="M71:N71"/>
    <mergeCell ref="O71:P71"/>
    <mergeCell ref="Q71:R71"/>
    <mergeCell ref="S71:T71"/>
    <mergeCell ref="U71:V71"/>
    <mergeCell ref="C71:D71"/>
    <mergeCell ref="E71:F71"/>
    <mergeCell ref="G71:H71"/>
    <mergeCell ref="I71:J71"/>
    <mergeCell ref="K71:L71"/>
    <mergeCell ref="W73:X73"/>
    <mergeCell ref="Y73:Z73"/>
    <mergeCell ref="AA73:AB73"/>
    <mergeCell ref="AC73:AD73"/>
    <mergeCell ref="AE73:AF73"/>
    <mergeCell ref="M73:N73"/>
    <mergeCell ref="O73:P73"/>
    <mergeCell ref="Q73:R73"/>
    <mergeCell ref="S73:T73"/>
    <mergeCell ref="U73:V73"/>
    <mergeCell ref="AQ73:AR73"/>
    <mergeCell ref="AS73:AT73"/>
    <mergeCell ref="AU73:AV73"/>
    <mergeCell ref="AW73:AX73"/>
    <mergeCell ref="BA73:BB73"/>
    <mergeCell ref="AG73:AH73"/>
    <mergeCell ref="AI73:AJ73"/>
    <mergeCell ref="AK73:AL73"/>
    <mergeCell ref="AM73:AN73"/>
    <mergeCell ref="AO73:AP73"/>
    <mergeCell ref="BA74:BB74"/>
    <mergeCell ref="AG74:AH74"/>
    <mergeCell ref="AI74:AJ74"/>
    <mergeCell ref="AK74:AL74"/>
    <mergeCell ref="AM74:AN74"/>
    <mergeCell ref="AO74:AP74"/>
    <mergeCell ref="AQ74:AR74"/>
    <mergeCell ref="AS74:AT74"/>
    <mergeCell ref="AU74:AV74"/>
    <mergeCell ref="AW74:AX74"/>
    <mergeCell ref="W74:X74"/>
    <mergeCell ref="Y74:Z74"/>
    <mergeCell ref="AA74:AB74"/>
    <mergeCell ref="AC74:AD74"/>
    <mergeCell ref="AE74:AF74"/>
    <mergeCell ref="C75:D75"/>
    <mergeCell ref="E75:F75"/>
    <mergeCell ref="G75:H75"/>
    <mergeCell ref="I75:J75"/>
    <mergeCell ref="K75:L75"/>
    <mergeCell ref="M74:N74"/>
    <mergeCell ref="O74:P74"/>
    <mergeCell ref="Q74:R74"/>
    <mergeCell ref="S74:T74"/>
    <mergeCell ref="U74:V74"/>
    <mergeCell ref="C74:D74"/>
    <mergeCell ref="E74:F74"/>
    <mergeCell ref="G74:H74"/>
    <mergeCell ref="I74:J74"/>
    <mergeCell ref="K74:L74"/>
    <mergeCell ref="W75:X75"/>
    <mergeCell ref="Y75:Z75"/>
    <mergeCell ref="AA75:AB75"/>
    <mergeCell ref="AC75:AD75"/>
    <mergeCell ref="AW75:AX75"/>
    <mergeCell ref="BA75:BB75"/>
    <mergeCell ref="AG75:AH75"/>
    <mergeCell ref="AI75:AJ75"/>
    <mergeCell ref="AK75:AL75"/>
    <mergeCell ref="AM75:AN75"/>
    <mergeCell ref="AO75:AP75"/>
    <mergeCell ref="AE75:AF75"/>
    <mergeCell ref="M75:N75"/>
    <mergeCell ref="O75:P75"/>
    <mergeCell ref="Q75:R75"/>
    <mergeCell ref="S75:T75"/>
    <mergeCell ref="U75:V75"/>
    <mergeCell ref="AQ75:AR75"/>
    <mergeCell ref="AS75:AT75"/>
    <mergeCell ref="AU75:AV75"/>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CJ159"/>
  <sheetViews>
    <sheetView showGridLines="0" zoomScale="85" zoomScaleNormal="85" workbookViewId="0">
      <pane xSplit="2" ySplit="7" topLeftCell="AO41"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3" customWidth="1"/>
    <col min="2" max="2" width="56.28515625" style="3" customWidth="1"/>
    <col min="3" max="54" width="11.140625" style="3" customWidth="1"/>
    <col min="55" max="55" width="9.140625" style="3" customWidth="1"/>
    <col min="56" max="16384" width="9.140625" style="3" hidden="1"/>
  </cols>
  <sheetData>
    <row r="1" spans="2:54"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3"/>
    </row>
    <row r="2" spans="2:54"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5"/>
      <c r="AZ2" s="1925"/>
      <c r="BA2" s="1925"/>
      <c r="BB2" s="1926"/>
    </row>
    <row r="3" spans="2:54"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8"/>
      <c r="AW3" s="1928"/>
      <c r="AX3" s="1928"/>
      <c r="AY3" s="1928"/>
      <c r="AZ3" s="1928"/>
      <c r="BA3" s="1928"/>
      <c r="BB3" s="1929"/>
    </row>
    <row r="4" spans="2:54" ht="21.75" thickBot="1" x14ac:dyDescent="0.4">
      <c r="B4" s="2079" t="s">
        <v>2586</v>
      </c>
      <c r="C4" s="2080"/>
      <c r="D4" s="2080"/>
      <c r="E4" s="2080"/>
      <c r="F4" s="2080"/>
      <c r="G4" s="2080"/>
      <c r="H4" s="2080"/>
      <c r="I4" s="2080"/>
      <c r="J4" s="2080"/>
      <c r="K4" s="2080"/>
      <c r="L4" s="2080"/>
      <c r="M4" s="2080"/>
      <c r="N4" s="2080"/>
      <c r="O4" s="2080"/>
      <c r="P4" s="2080"/>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c r="AP4" s="2080"/>
      <c r="AQ4" s="2080"/>
      <c r="AR4" s="2080"/>
      <c r="AS4" s="2080"/>
      <c r="AT4" s="2080"/>
      <c r="AU4" s="2080"/>
      <c r="AV4" s="2080"/>
      <c r="AW4" s="2080"/>
      <c r="AX4" s="2080"/>
      <c r="AY4" s="2080"/>
      <c r="AZ4" s="2080"/>
      <c r="BA4" s="2080"/>
      <c r="BB4" s="2081"/>
    </row>
    <row r="5" spans="2:54" s="213" customFormat="1" ht="15.75" x14ac:dyDescent="0.25">
      <c r="B5" s="1671"/>
      <c r="C5" s="1671"/>
      <c r="D5" s="1671"/>
      <c r="E5" s="1671"/>
      <c r="F5" s="1671"/>
      <c r="G5" s="1671"/>
      <c r="H5" s="1671"/>
      <c r="AY5" s="693"/>
      <c r="AZ5" s="693"/>
    </row>
    <row r="6" spans="2:54" s="14" customFormat="1" ht="18.75" customHeight="1" x14ac:dyDescent="0.25">
      <c r="B6" s="2082" t="s">
        <v>1099</v>
      </c>
      <c r="C6" s="2084">
        <v>1992</v>
      </c>
      <c r="D6" s="2085"/>
      <c r="E6" s="2084">
        <v>1993</v>
      </c>
      <c r="F6" s="2085"/>
      <c r="G6" s="2084">
        <v>1994</v>
      </c>
      <c r="H6" s="2085"/>
      <c r="I6" s="2084">
        <v>1995</v>
      </c>
      <c r="J6" s="2085"/>
      <c r="K6" s="2084">
        <v>1996</v>
      </c>
      <c r="L6" s="2085"/>
      <c r="M6" s="2084">
        <v>1997</v>
      </c>
      <c r="N6" s="2085"/>
      <c r="O6" s="2084">
        <v>1998</v>
      </c>
      <c r="P6" s="2085"/>
      <c r="Q6" s="2084">
        <v>1999</v>
      </c>
      <c r="R6" s="2085"/>
      <c r="S6" s="2084">
        <v>2000</v>
      </c>
      <c r="T6" s="2085"/>
      <c r="U6" s="2084">
        <v>2001</v>
      </c>
      <c r="V6" s="2085"/>
      <c r="W6" s="2084">
        <v>2002</v>
      </c>
      <c r="X6" s="2085"/>
      <c r="Y6" s="2084">
        <v>2003</v>
      </c>
      <c r="Z6" s="2085"/>
      <c r="AA6" s="2084">
        <v>2004</v>
      </c>
      <c r="AB6" s="2086"/>
      <c r="AC6" s="2038">
        <v>2005</v>
      </c>
      <c r="AD6" s="2039"/>
      <c r="AE6" s="2038">
        <v>2006</v>
      </c>
      <c r="AF6" s="2039"/>
      <c r="AG6" s="2087">
        <v>2007</v>
      </c>
      <c r="AH6" s="2085"/>
      <c r="AI6" s="2084">
        <v>2008</v>
      </c>
      <c r="AJ6" s="2085"/>
      <c r="AK6" s="2084">
        <v>2009</v>
      </c>
      <c r="AL6" s="2085"/>
      <c r="AM6" s="2088">
        <v>2010</v>
      </c>
      <c r="AN6" s="2089"/>
      <c r="AO6" s="2088">
        <v>2011</v>
      </c>
      <c r="AP6" s="2089"/>
      <c r="AQ6" s="2088">
        <v>2012</v>
      </c>
      <c r="AR6" s="2089"/>
      <c r="AS6" s="2088">
        <v>2013</v>
      </c>
      <c r="AT6" s="2089"/>
      <c r="AU6" s="2088">
        <v>2014</v>
      </c>
      <c r="AV6" s="2089"/>
      <c r="AW6" s="2088">
        <v>2015</v>
      </c>
      <c r="AX6" s="2089"/>
      <c r="AY6" s="2088">
        <v>2016</v>
      </c>
      <c r="AZ6" s="2089"/>
      <c r="BA6" s="2088">
        <v>2017</v>
      </c>
      <c r="BB6" s="2089"/>
    </row>
    <row r="7" spans="2:54" s="14" customFormat="1" ht="18.75" customHeight="1" x14ac:dyDescent="0.25">
      <c r="B7" s="2083"/>
      <c r="C7" s="255" t="s">
        <v>603</v>
      </c>
      <c r="D7" s="255" t="s">
        <v>604</v>
      </c>
      <c r="E7" s="255" t="s">
        <v>605</v>
      </c>
      <c r="F7" s="255" t="s">
        <v>606</v>
      </c>
      <c r="G7" s="255" t="s">
        <v>607</v>
      </c>
      <c r="H7" s="255" t="s">
        <v>608</v>
      </c>
      <c r="I7" s="255" t="s">
        <v>609</v>
      </c>
      <c r="J7" s="255" t="s">
        <v>610</v>
      </c>
      <c r="K7" s="255" t="s">
        <v>611</v>
      </c>
      <c r="L7" s="255" t="s">
        <v>612</v>
      </c>
      <c r="M7" s="255" t="s">
        <v>613</v>
      </c>
      <c r="N7" s="255" t="s">
        <v>614</v>
      </c>
      <c r="O7" s="255" t="s">
        <v>615</v>
      </c>
      <c r="P7" s="255" t="s">
        <v>616</v>
      </c>
      <c r="Q7" s="255" t="s">
        <v>617</v>
      </c>
      <c r="R7" s="255" t="s">
        <v>618</v>
      </c>
      <c r="S7" s="255" t="s">
        <v>619</v>
      </c>
      <c r="T7" s="255" t="s">
        <v>620</v>
      </c>
      <c r="U7" s="255" t="s">
        <v>621</v>
      </c>
      <c r="V7" s="255" t="s">
        <v>622</v>
      </c>
      <c r="W7" s="255" t="s">
        <v>623</v>
      </c>
      <c r="X7" s="255" t="s">
        <v>624</v>
      </c>
      <c r="Y7" s="255" t="s">
        <v>625</v>
      </c>
      <c r="Z7" s="255" t="s">
        <v>626</v>
      </c>
      <c r="AA7" s="255" t="s">
        <v>627</v>
      </c>
      <c r="AB7" s="256" t="s">
        <v>628</v>
      </c>
      <c r="AC7" s="218" t="s">
        <v>629</v>
      </c>
      <c r="AD7" s="218" t="s">
        <v>630</v>
      </c>
      <c r="AE7" s="218" t="s">
        <v>631</v>
      </c>
      <c r="AF7" s="218" t="s">
        <v>632</v>
      </c>
      <c r="AG7" s="257" t="s">
        <v>633</v>
      </c>
      <c r="AH7" s="255" t="s">
        <v>634</v>
      </c>
      <c r="AI7" s="258" t="s">
        <v>635</v>
      </c>
      <c r="AJ7" s="258" t="s">
        <v>636</v>
      </c>
      <c r="AK7" s="258" t="s">
        <v>637</v>
      </c>
      <c r="AL7" s="258" t="s">
        <v>638</v>
      </c>
      <c r="AM7" s="258" t="s">
        <v>639</v>
      </c>
      <c r="AN7" s="258" t="s">
        <v>640</v>
      </c>
      <c r="AO7" s="258" t="s">
        <v>641</v>
      </c>
      <c r="AP7" s="258" t="s">
        <v>642</v>
      </c>
      <c r="AQ7" s="258" t="s">
        <v>643</v>
      </c>
      <c r="AR7" s="258" t="s">
        <v>644</v>
      </c>
      <c r="AS7" s="258" t="s">
        <v>645</v>
      </c>
      <c r="AT7" s="258" t="s">
        <v>646</v>
      </c>
      <c r="AU7" s="258" t="s">
        <v>647</v>
      </c>
      <c r="AV7" s="258" t="s">
        <v>648</v>
      </c>
      <c r="AW7" s="258" t="s">
        <v>649</v>
      </c>
      <c r="AX7" s="258" t="s">
        <v>650</v>
      </c>
      <c r="AY7" s="696" t="s">
        <v>651</v>
      </c>
      <c r="AZ7" s="696" t="s">
        <v>201</v>
      </c>
      <c r="BA7" s="258" t="s">
        <v>1229</v>
      </c>
      <c r="BB7" s="258" t="s">
        <v>2626</v>
      </c>
    </row>
    <row r="8" spans="2:54" s="12" customFormat="1" ht="18.75" customHeight="1" x14ac:dyDescent="0.25">
      <c r="B8" s="259" t="s">
        <v>359</v>
      </c>
      <c r="C8" s="1372">
        <f>C9+C10+C11+C12+C13+C14+C15+C16+C17+C18+C19+C20+C21</f>
        <v>1142</v>
      </c>
      <c r="D8" s="1372">
        <f t="shared" ref="D8:BB8" si="0">D9+D10+D11+D12+D13+D14+D15+D16+D17+D18+D19+D20+D21</f>
        <v>1142</v>
      </c>
      <c r="E8" s="1372">
        <f t="shared" si="0"/>
        <v>888</v>
      </c>
      <c r="F8" s="1372">
        <f t="shared" si="0"/>
        <v>860</v>
      </c>
      <c r="G8" s="1372">
        <f t="shared" si="0"/>
        <v>567</v>
      </c>
      <c r="H8" s="1372">
        <f t="shared" si="0"/>
        <v>525</v>
      </c>
      <c r="I8" s="1372">
        <f t="shared" si="0"/>
        <v>552</v>
      </c>
      <c r="J8" s="1372">
        <f t="shared" si="0"/>
        <v>541</v>
      </c>
      <c r="K8" s="1372">
        <f t="shared" si="0"/>
        <v>304</v>
      </c>
      <c r="L8" s="1372">
        <f t="shared" si="0"/>
        <v>347</v>
      </c>
      <c r="M8" s="1372">
        <f t="shared" si="0"/>
        <v>455</v>
      </c>
      <c r="N8" s="1372">
        <f t="shared" si="0"/>
        <v>400</v>
      </c>
      <c r="O8" s="1372">
        <f t="shared" si="0"/>
        <v>278</v>
      </c>
      <c r="P8" s="1372">
        <f t="shared" si="0"/>
        <v>279</v>
      </c>
      <c r="Q8" s="1372">
        <f t="shared" si="0"/>
        <v>250</v>
      </c>
      <c r="R8" s="1372">
        <f t="shared" si="0"/>
        <v>227</v>
      </c>
      <c r="S8" s="1372">
        <f t="shared" si="0"/>
        <v>188</v>
      </c>
      <c r="T8" s="1372">
        <f t="shared" si="0"/>
        <v>167</v>
      </c>
      <c r="U8" s="1372">
        <f t="shared" si="0"/>
        <v>94</v>
      </c>
      <c r="V8" s="1372">
        <f t="shared" si="0"/>
        <v>9</v>
      </c>
      <c r="W8" s="1372">
        <f t="shared" si="0"/>
        <v>4</v>
      </c>
      <c r="X8" s="1372">
        <f t="shared" si="0"/>
        <v>0</v>
      </c>
      <c r="Y8" s="1372">
        <f t="shared" si="0"/>
        <v>2</v>
      </c>
      <c r="Z8" s="1372">
        <f t="shared" si="0"/>
        <v>562</v>
      </c>
      <c r="AA8" s="1372">
        <f t="shared" si="0"/>
        <v>633</v>
      </c>
      <c r="AB8" s="1372">
        <f t="shared" si="0"/>
        <v>624</v>
      </c>
      <c r="AC8" s="1372">
        <f t="shared" si="0"/>
        <v>520</v>
      </c>
      <c r="AD8" s="1372">
        <f t="shared" si="0"/>
        <v>523</v>
      </c>
      <c r="AE8" s="1372">
        <f t="shared" si="0"/>
        <v>479</v>
      </c>
      <c r="AF8" s="1372">
        <f t="shared" si="0"/>
        <v>385</v>
      </c>
      <c r="AG8" s="1372">
        <f t="shared" si="0"/>
        <v>275</v>
      </c>
      <c r="AH8" s="1372">
        <f t="shared" si="0"/>
        <v>164</v>
      </c>
      <c r="AI8" s="1372">
        <f t="shared" si="0"/>
        <v>158</v>
      </c>
      <c r="AJ8" s="1372">
        <f t="shared" si="0"/>
        <v>104</v>
      </c>
      <c r="AK8" s="1372">
        <f t="shared" si="0"/>
        <v>11</v>
      </c>
      <c r="AL8" s="1372">
        <f t="shared" si="0"/>
        <v>6</v>
      </c>
      <c r="AM8" s="1372">
        <f t="shared" si="0"/>
        <v>0</v>
      </c>
      <c r="AN8" s="1372">
        <f t="shared" si="0"/>
        <v>0</v>
      </c>
      <c r="AO8" s="1372">
        <f t="shared" si="0"/>
        <v>0</v>
      </c>
      <c r="AP8" s="1372">
        <f t="shared" si="0"/>
        <v>0</v>
      </c>
      <c r="AQ8" s="1372">
        <f t="shared" si="0"/>
        <v>0</v>
      </c>
      <c r="AR8" s="1372">
        <f t="shared" si="0"/>
        <v>0</v>
      </c>
      <c r="AS8" s="1372">
        <f t="shared" si="0"/>
        <v>0</v>
      </c>
      <c r="AT8" s="1372">
        <f t="shared" si="0"/>
        <v>0</v>
      </c>
      <c r="AU8" s="1372">
        <f t="shared" si="0"/>
        <v>0</v>
      </c>
      <c r="AV8" s="1372">
        <f t="shared" si="0"/>
        <v>0</v>
      </c>
      <c r="AW8" s="1372">
        <f t="shared" si="0"/>
        <v>0</v>
      </c>
      <c r="AX8" s="1372">
        <f t="shared" si="0"/>
        <v>0</v>
      </c>
      <c r="AY8" s="1372">
        <f t="shared" si="0"/>
        <v>0</v>
      </c>
      <c r="AZ8" s="1372">
        <f t="shared" si="0"/>
        <v>0</v>
      </c>
      <c r="BA8" s="1372">
        <f t="shared" si="0"/>
        <v>0</v>
      </c>
      <c r="BB8" s="1372">
        <f t="shared" si="0"/>
        <v>0</v>
      </c>
    </row>
    <row r="9" spans="2:54" s="12" customFormat="1" ht="18.75" customHeight="1" x14ac:dyDescent="0.25">
      <c r="B9" s="470" t="s">
        <v>1114</v>
      </c>
      <c r="C9" s="446">
        <v>187</v>
      </c>
      <c r="D9" s="446">
        <v>186</v>
      </c>
      <c r="E9" s="446">
        <v>2</v>
      </c>
      <c r="F9" s="446">
        <v>1</v>
      </c>
      <c r="G9" s="446">
        <v>255</v>
      </c>
      <c r="H9" s="446">
        <v>255</v>
      </c>
      <c r="I9" s="446">
        <v>281</v>
      </c>
      <c r="J9" s="446">
        <v>291</v>
      </c>
      <c r="K9" s="446">
        <v>186</v>
      </c>
      <c r="L9" s="446">
        <v>235</v>
      </c>
      <c r="M9" s="446">
        <v>225</v>
      </c>
      <c r="N9" s="446">
        <v>224</v>
      </c>
      <c r="O9" s="446">
        <v>206</v>
      </c>
      <c r="P9" s="446">
        <v>222</v>
      </c>
      <c r="Q9" s="446">
        <v>151</v>
      </c>
      <c r="R9" s="446">
        <v>175</v>
      </c>
      <c r="S9" s="446">
        <v>128</v>
      </c>
      <c r="T9" s="446">
        <v>127</v>
      </c>
      <c r="U9" s="337">
        <v>67</v>
      </c>
      <c r="V9" s="337"/>
      <c r="W9" s="337"/>
      <c r="X9" s="337"/>
      <c r="Y9" s="337"/>
      <c r="Z9" s="337"/>
      <c r="AA9" s="337"/>
      <c r="AB9" s="447"/>
      <c r="AC9" s="336"/>
      <c r="AD9" s="336"/>
      <c r="AE9" s="336"/>
      <c r="AF9" s="336"/>
      <c r="AG9" s="448"/>
      <c r="AH9" s="337"/>
      <c r="AI9" s="448"/>
      <c r="AJ9" s="448"/>
      <c r="AK9" s="448"/>
      <c r="AL9" s="448"/>
      <c r="AM9" s="448"/>
      <c r="AN9" s="448"/>
      <c r="AO9" s="448"/>
      <c r="AP9" s="448"/>
      <c r="AQ9" s="448"/>
      <c r="AR9" s="448"/>
      <c r="AS9" s="448"/>
      <c r="AT9" s="448"/>
      <c r="AU9" s="448"/>
      <c r="AV9" s="448"/>
      <c r="AW9" s="448"/>
      <c r="AX9" s="448"/>
      <c r="AY9" s="448"/>
      <c r="AZ9" s="448"/>
      <c r="BA9" s="448"/>
      <c r="BB9" s="448"/>
    </row>
    <row r="10" spans="2:54" s="12" customFormat="1" ht="18.75" customHeight="1" x14ac:dyDescent="0.25">
      <c r="B10" s="470" t="s">
        <v>1121</v>
      </c>
      <c r="C10" s="446"/>
      <c r="D10" s="446"/>
      <c r="E10" s="446"/>
      <c r="F10" s="446"/>
      <c r="G10" s="446">
        <v>56</v>
      </c>
      <c r="H10" s="446">
        <v>39</v>
      </c>
      <c r="I10" s="446">
        <v>20</v>
      </c>
      <c r="J10" s="446"/>
      <c r="K10" s="446"/>
      <c r="L10" s="446"/>
      <c r="M10" s="446"/>
      <c r="N10" s="446"/>
      <c r="O10" s="446"/>
      <c r="P10" s="446"/>
      <c r="Q10" s="446"/>
      <c r="R10" s="446"/>
      <c r="S10" s="446"/>
      <c r="T10" s="446"/>
      <c r="U10" s="337"/>
      <c r="V10" s="337"/>
      <c r="W10" s="337"/>
      <c r="X10" s="337"/>
      <c r="Y10" s="337"/>
      <c r="Z10" s="337"/>
      <c r="AA10" s="337"/>
      <c r="AB10" s="447"/>
      <c r="AC10" s="336"/>
      <c r="AD10" s="336"/>
      <c r="AE10" s="336"/>
      <c r="AF10" s="336"/>
      <c r="AG10" s="448"/>
      <c r="AH10" s="337"/>
      <c r="AI10" s="448"/>
      <c r="AJ10" s="448"/>
      <c r="AK10" s="448"/>
      <c r="AL10" s="448"/>
      <c r="AM10" s="448"/>
      <c r="AN10" s="448"/>
      <c r="AO10" s="448"/>
      <c r="AP10" s="448"/>
      <c r="AQ10" s="448"/>
      <c r="AR10" s="448"/>
      <c r="AS10" s="448"/>
      <c r="AT10" s="448"/>
      <c r="AU10" s="448"/>
      <c r="AV10" s="448"/>
      <c r="AW10" s="448"/>
      <c r="AX10" s="448"/>
      <c r="AY10" s="448"/>
      <c r="AZ10" s="448"/>
      <c r="BA10" s="448"/>
      <c r="BB10" s="448"/>
    </row>
    <row r="11" spans="2:54" s="12" customFormat="1" ht="18.75" customHeight="1" x14ac:dyDescent="0.25">
      <c r="B11" s="470" t="s">
        <v>1122</v>
      </c>
      <c r="C11" s="446"/>
      <c r="D11" s="446"/>
      <c r="E11" s="446"/>
      <c r="F11" s="446"/>
      <c r="G11" s="446">
        <v>30</v>
      </c>
      <c r="H11" s="446">
        <v>30</v>
      </c>
      <c r="I11" s="446">
        <v>31</v>
      </c>
      <c r="J11" s="446">
        <v>31</v>
      </c>
      <c r="K11" s="446">
        <v>59</v>
      </c>
      <c r="L11" s="446">
        <v>60</v>
      </c>
      <c r="M11" s="446">
        <v>59</v>
      </c>
      <c r="N11" s="446">
        <v>44</v>
      </c>
      <c r="O11" s="446"/>
      <c r="P11" s="446"/>
      <c r="Q11" s="446">
        <v>27</v>
      </c>
      <c r="R11" s="446">
        <v>21</v>
      </c>
      <c r="S11" s="446">
        <v>27</v>
      </c>
      <c r="T11" s="446">
        <v>26</v>
      </c>
      <c r="U11" s="337">
        <v>10</v>
      </c>
      <c r="V11" s="337">
        <v>9</v>
      </c>
      <c r="W11" s="337">
        <v>2</v>
      </c>
      <c r="X11" s="337"/>
      <c r="Y11" s="337">
        <v>2</v>
      </c>
      <c r="Z11" s="337">
        <v>3</v>
      </c>
      <c r="AA11" s="337">
        <v>4</v>
      </c>
      <c r="AB11" s="447"/>
      <c r="AC11" s="336">
        <v>4</v>
      </c>
      <c r="AD11" s="336"/>
      <c r="AE11" s="336"/>
      <c r="AF11" s="336"/>
      <c r="AG11" s="448"/>
      <c r="AH11" s="337"/>
      <c r="AI11" s="448"/>
      <c r="AJ11" s="448"/>
      <c r="AK11" s="448"/>
      <c r="AL11" s="448"/>
      <c r="AM11" s="448"/>
      <c r="AN11" s="448"/>
      <c r="AO11" s="448"/>
      <c r="AP11" s="448"/>
      <c r="AQ11" s="448"/>
      <c r="AR11" s="448"/>
      <c r="AS11" s="448"/>
      <c r="AT11" s="448"/>
      <c r="AU11" s="448"/>
      <c r="AV11" s="448"/>
      <c r="AW11" s="448"/>
      <c r="AX11" s="448"/>
      <c r="AY11" s="448"/>
      <c r="AZ11" s="448"/>
      <c r="BA11" s="448"/>
      <c r="BB11" s="448"/>
    </row>
    <row r="12" spans="2:54" s="12" customFormat="1" ht="18.75" customHeight="1" x14ac:dyDescent="0.25">
      <c r="B12" s="470" t="s">
        <v>1123</v>
      </c>
      <c r="C12" s="446">
        <v>69</v>
      </c>
      <c r="D12" s="446">
        <v>69</v>
      </c>
      <c r="E12" s="446">
        <v>1</v>
      </c>
      <c r="F12" s="446">
        <v>1</v>
      </c>
      <c r="G12" s="446">
        <v>30</v>
      </c>
      <c r="H12" s="446">
        <v>16</v>
      </c>
      <c r="I12" s="446">
        <v>10</v>
      </c>
      <c r="J12" s="446"/>
      <c r="K12" s="446"/>
      <c r="L12" s="446"/>
      <c r="M12" s="446"/>
      <c r="N12" s="446"/>
      <c r="O12" s="446"/>
      <c r="P12" s="446"/>
      <c r="Q12" s="446"/>
      <c r="R12" s="446"/>
      <c r="S12" s="446"/>
      <c r="T12" s="446"/>
      <c r="U12" s="337">
        <v>2</v>
      </c>
      <c r="V12" s="337"/>
      <c r="W12" s="337">
        <v>2</v>
      </c>
      <c r="X12" s="337"/>
      <c r="Y12" s="337"/>
      <c r="Z12" s="337">
        <v>184</v>
      </c>
      <c r="AA12" s="337">
        <v>211</v>
      </c>
      <c r="AB12" s="447">
        <v>219</v>
      </c>
      <c r="AC12" s="336">
        <v>180</v>
      </c>
      <c r="AD12" s="336">
        <v>184</v>
      </c>
      <c r="AE12" s="336">
        <v>183</v>
      </c>
      <c r="AF12" s="336">
        <v>156</v>
      </c>
      <c r="AG12" s="448">
        <v>64</v>
      </c>
      <c r="AH12" s="337">
        <v>6</v>
      </c>
      <c r="AI12" s="448">
        <v>10</v>
      </c>
      <c r="AJ12" s="448">
        <v>32</v>
      </c>
      <c r="AK12" s="448">
        <v>4</v>
      </c>
      <c r="AL12" s="448"/>
      <c r="AM12" s="448"/>
      <c r="AN12" s="448"/>
      <c r="AO12" s="448"/>
      <c r="AP12" s="448"/>
      <c r="AQ12" s="448"/>
      <c r="AR12" s="448"/>
      <c r="AS12" s="448"/>
      <c r="AT12" s="448"/>
      <c r="AU12" s="448"/>
      <c r="AV12" s="448"/>
      <c r="AW12" s="448"/>
      <c r="AX12" s="448"/>
      <c r="AY12" s="448"/>
      <c r="AZ12" s="448"/>
      <c r="BA12" s="448"/>
      <c r="BB12" s="448"/>
    </row>
    <row r="13" spans="2:54" s="12" customFormat="1" ht="18.75" customHeight="1" x14ac:dyDescent="0.25">
      <c r="B13" s="470" t="s">
        <v>1124</v>
      </c>
      <c r="C13" s="446"/>
      <c r="D13" s="446"/>
      <c r="E13" s="446"/>
      <c r="F13" s="446"/>
      <c r="G13" s="446"/>
      <c r="H13" s="446"/>
      <c r="I13" s="446"/>
      <c r="J13" s="446"/>
      <c r="K13" s="446"/>
      <c r="L13" s="446"/>
      <c r="M13" s="446"/>
      <c r="N13" s="446"/>
      <c r="O13" s="446"/>
      <c r="P13" s="446"/>
      <c r="Q13" s="446"/>
      <c r="R13" s="446"/>
      <c r="S13" s="446"/>
      <c r="T13" s="446"/>
      <c r="U13" s="337"/>
      <c r="V13" s="337"/>
      <c r="W13" s="337"/>
      <c r="X13" s="337"/>
      <c r="Y13" s="337"/>
      <c r="Z13" s="337">
        <v>164</v>
      </c>
      <c r="AA13" s="337">
        <v>208</v>
      </c>
      <c r="AB13" s="447">
        <v>193</v>
      </c>
      <c r="AC13" s="336">
        <v>162</v>
      </c>
      <c r="AD13" s="336">
        <v>176</v>
      </c>
      <c r="AE13" s="336">
        <v>151</v>
      </c>
      <c r="AF13" s="336">
        <v>144</v>
      </c>
      <c r="AG13" s="448">
        <v>163</v>
      </c>
      <c r="AH13" s="337">
        <v>151</v>
      </c>
      <c r="AI13" s="448">
        <v>148</v>
      </c>
      <c r="AJ13" s="448">
        <v>59</v>
      </c>
      <c r="AK13" s="448">
        <v>3</v>
      </c>
      <c r="AL13" s="448">
        <v>4</v>
      </c>
      <c r="AM13" s="448"/>
      <c r="AN13" s="448"/>
      <c r="AO13" s="448"/>
      <c r="AP13" s="448"/>
      <c r="AQ13" s="448"/>
      <c r="AR13" s="448"/>
      <c r="AS13" s="448"/>
      <c r="AT13" s="448"/>
      <c r="AU13" s="448"/>
      <c r="AV13" s="448"/>
      <c r="AW13" s="448"/>
      <c r="AX13" s="448"/>
      <c r="AY13" s="448"/>
      <c r="AZ13" s="448"/>
      <c r="BA13" s="448"/>
      <c r="BB13" s="448"/>
    </row>
    <row r="14" spans="2:54" s="12" customFormat="1" ht="18.75" customHeight="1" x14ac:dyDescent="0.25">
      <c r="B14" s="470" t="s">
        <v>1125</v>
      </c>
      <c r="C14" s="446"/>
      <c r="D14" s="446"/>
      <c r="E14" s="446"/>
      <c r="F14" s="446"/>
      <c r="G14" s="446"/>
      <c r="H14" s="446"/>
      <c r="I14" s="446"/>
      <c r="J14" s="446"/>
      <c r="K14" s="446"/>
      <c r="L14" s="446"/>
      <c r="M14" s="446">
        <v>119</v>
      </c>
      <c r="N14" s="446">
        <v>52</v>
      </c>
      <c r="O14" s="446"/>
      <c r="P14" s="446"/>
      <c r="Q14" s="446">
        <v>27</v>
      </c>
      <c r="R14" s="446">
        <v>25</v>
      </c>
      <c r="S14" s="446">
        <v>26</v>
      </c>
      <c r="T14" s="446">
        <v>9</v>
      </c>
      <c r="U14" s="337"/>
      <c r="V14" s="337"/>
      <c r="W14" s="337"/>
      <c r="X14" s="337"/>
      <c r="Y14" s="337"/>
      <c r="Z14" s="337">
        <v>52</v>
      </c>
      <c r="AA14" s="337">
        <v>40</v>
      </c>
      <c r="AB14" s="447">
        <v>34</v>
      </c>
      <c r="AC14" s="336">
        <v>33</v>
      </c>
      <c r="AD14" s="336">
        <v>32</v>
      </c>
      <c r="AE14" s="336">
        <v>23</v>
      </c>
      <c r="AF14" s="336">
        <v>15</v>
      </c>
      <c r="AG14" s="448"/>
      <c r="AH14" s="337">
        <v>1</v>
      </c>
      <c r="AI14" s="448"/>
      <c r="AJ14" s="448"/>
      <c r="AK14" s="448"/>
      <c r="AL14" s="448"/>
      <c r="AM14" s="448"/>
      <c r="AN14" s="448"/>
      <c r="AO14" s="448"/>
      <c r="AP14" s="448"/>
      <c r="AQ14" s="448"/>
      <c r="AR14" s="448"/>
      <c r="AS14" s="448"/>
      <c r="AT14" s="448"/>
      <c r="AU14" s="448"/>
      <c r="AV14" s="448"/>
      <c r="AW14" s="448"/>
      <c r="AX14" s="448"/>
      <c r="AY14" s="448"/>
      <c r="AZ14" s="448"/>
      <c r="BA14" s="448"/>
      <c r="BB14" s="448"/>
    </row>
    <row r="15" spans="2:54" s="12" customFormat="1" ht="18.75" customHeight="1" x14ac:dyDescent="0.25">
      <c r="B15" s="470" t="s">
        <v>1126</v>
      </c>
      <c r="C15" s="446">
        <v>23</v>
      </c>
      <c r="D15" s="446">
        <v>23</v>
      </c>
      <c r="E15" s="446">
        <v>22</v>
      </c>
      <c r="F15" s="446">
        <v>3</v>
      </c>
      <c r="G15" s="446">
        <v>80</v>
      </c>
      <c r="H15" s="446">
        <v>61</v>
      </c>
      <c r="I15" s="446">
        <v>56</v>
      </c>
      <c r="J15" s="446">
        <v>44</v>
      </c>
      <c r="K15" s="446"/>
      <c r="L15" s="446"/>
      <c r="M15" s="446"/>
      <c r="N15" s="446"/>
      <c r="O15" s="446"/>
      <c r="P15" s="446"/>
      <c r="Q15" s="446"/>
      <c r="R15" s="446"/>
      <c r="S15" s="446"/>
      <c r="T15" s="446"/>
      <c r="U15" s="337">
        <v>15</v>
      </c>
      <c r="V15" s="337"/>
      <c r="W15" s="337"/>
      <c r="X15" s="337"/>
      <c r="Y15" s="337"/>
      <c r="Z15" s="337">
        <v>6</v>
      </c>
      <c r="AA15" s="337"/>
      <c r="AB15" s="447"/>
      <c r="AC15" s="336"/>
      <c r="AD15" s="336"/>
      <c r="AE15" s="336"/>
      <c r="AF15" s="336"/>
      <c r="AG15" s="448"/>
      <c r="AH15" s="337"/>
      <c r="AI15" s="448"/>
      <c r="AJ15" s="448"/>
      <c r="AK15" s="448">
        <v>4</v>
      </c>
      <c r="AL15" s="448"/>
      <c r="AM15" s="448"/>
      <c r="AN15" s="448"/>
      <c r="AO15" s="448"/>
      <c r="AP15" s="448"/>
      <c r="AQ15" s="448"/>
      <c r="AR15" s="448"/>
      <c r="AS15" s="448"/>
      <c r="AT15" s="448"/>
      <c r="AU15" s="448"/>
      <c r="AV15" s="448"/>
      <c r="AW15" s="448"/>
      <c r="AX15" s="448"/>
      <c r="AY15" s="448"/>
      <c r="AZ15" s="448"/>
      <c r="BA15" s="448"/>
      <c r="BB15" s="448"/>
    </row>
    <row r="16" spans="2:54" s="12" customFormat="1" ht="15.75" x14ac:dyDescent="0.25">
      <c r="B16" s="470" t="s">
        <v>588</v>
      </c>
      <c r="C16" s="446"/>
      <c r="D16" s="446"/>
      <c r="E16" s="446"/>
      <c r="F16" s="446"/>
      <c r="G16" s="446"/>
      <c r="H16" s="446"/>
      <c r="I16" s="446"/>
      <c r="J16" s="446"/>
      <c r="K16" s="446"/>
      <c r="L16" s="446"/>
      <c r="M16" s="446"/>
      <c r="N16" s="446"/>
      <c r="O16" s="446"/>
      <c r="P16" s="446"/>
      <c r="Q16" s="446"/>
      <c r="R16" s="446"/>
      <c r="S16" s="446"/>
      <c r="T16" s="446"/>
      <c r="U16" s="337"/>
      <c r="V16" s="337"/>
      <c r="W16" s="337"/>
      <c r="X16" s="337"/>
      <c r="Y16" s="337"/>
      <c r="Z16" s="337">
        <v>34</v>
      </c>
      <c r="AA16" s="337">
        <v>30</v>
      </c>
      <c r="AB16" s="447">
        <v>26</v>
      </c>
      <c r="AC16" s="336">
        <v>27</v>
      </c>
      <c r="AD16" s="336">
        <v>25</v>
      </c>
      <c r="AE16" s="336">
        <v>25</v>
      </c>
      <c r="AF16" s="336">
        <v>1</v>
      </c>
      <c r="AG16" s="448"/>
      <c r="AH16" s="337"/>
      <c r="AI16" s="448"/>
      <c r="AJ16" s="448"/>
      <c r="AK16" s="448"/>
      <c r="AL16" s="448">
        <v>2</v>
      </c>
      <c r="AM16" s="448"/>
      <c r="AN16" s="448"/>
      <c r="AO16" s="448"/>
      <c r="AP16" s="448"/>
      <c r="AQ16" s="448"/>
      <c r="AR16" s="448"/>
      <c r="AS16" s="448"/>
      <c r="AT16" s="448"/>
      <c r="AU16" s="448"/>
      <c r="AV16" s="448"/>
      <c r="AW16" s="448"/>
      <c r="AX16" s="448"/>
      <c r="AY16" s="448"/>
      <c r="AZ16" s="448"/>
      <c r="BA16" s="448"/>
      <c r="BB16" s="448"/>
    </row>
    <row r="17" spans="2:88" s="12" customFormat="1" ht="15.75" x14ac:dyDescent="0.25">
      <c r="B17" s="470" t="s">
        <v>1127</v>
      </c>
      <c r="C17" s="446"/>
      <c r="D17" s="446"/>
      <c r="E17" s="446"/>
      <c r="F17" s="446"/>
      <c r="G17" s="446"/>
      <c r="H17" s="446"/>
      <c r="I17" s="446"/>
      <c r="J17" s="446"/>
      <c r="K17" s="446"/>
      <c r="L17" s="446"/>
      <c r="M17" s="446"/>
      <c r="N17" s="446"/>
      <c r="O17" s="446"/>
      <c r="P17" s="446"/>
      <c r="Q17" s="446"/>
      <c r="R17" s="446"/>
      <c r="S17" s="446">
        <v>7</v>
      </c>
      <c r="T17" s="446">
        <v>5</v>
      </c>
      <c r="U17" s="337"/>
      <c r="V17" s="337"/>
      <c r="W17" s="337"/>
      <c r="X17" s="337"/>
      <c r="Y17" s="337"/>
      <c r="Z17" s="337">
        <v>119</v>
      </c>
      <c r="AA17" s="337">
        <v>116</v>
      </c>
      <c r="AB17" s="447">
        <v>139</v>
      </c>
      <c r="AC17" s="336">
        <v>103</v>
      </c>
      <c r="AD17" s="336">
        <v>95</v>
      </c>
      <c r="AE17" s="336">
        <v>87</v>
      </c>
      <c r="AF17" s="336">
        <v>59</v>
      </c>
      <c r="AG17" s="448">
        <v>40</v>
      </c>
      <c r="AH17" s="337">
        <v>6</v>
      </c>
      <c r="AI17" s="448"/>
      <c r="AJ17" s="448">
        <v>13</v>
      </c>
      <c r="AK17" s="448"/>
      <c r="AL17" s="448"/>
      <c r="AM17" s="448"/>
      <c r="AN17" s="448"/>
      <c r="AO17" s="448"/>
      <c r="AP17" s="448"/>
      <c r="AQ17" s="448"/>
      <c r="AR17" s="448"/>
      <c r="AS17" s="448"/>
      <c r="AT17" s="448"/>
      <c r="AU17" s="448"/>
      <c r="AV17" s="448"/>
      <c r="AW17" s="448"/>
      <c r="AX17" s="448"/>
      <c r="AY17" s="448"/>
      <c r="AZ17" s="448"/>
      <c r="BA17" s="448"/>
      <c r="BB17" s="448"/>
    </row>
    <row r="18" spans="2:88" s="12" customFormat="1" ht="15.75" x14ac:dyDescent="0.25">
      <c r="B18" s="470" t="s">
        <v>1128</v>
      </c>
      <c r="C18" s="446"/>
      <c r="D18" s="446"/>
      <c r="E18" s="446"/>
      <c r="F18" s="446"/>
      <c r="G18" s="446"/>
      <c r="H18" s="446">
        <v>41</v>
      </c>
      <c r="I18" s="446">
        <v>69</v>
      </c>
      <c r="J18" s="446">
        <v>92</v>
      </c>
      <c r="K18" s="446">
        <v>59</v>
      </c>
      <c r="L18" s="446">
        <v>52</v>
      </c>
      <c r="M18" s="446">
        <v>52</v>
      </c>
      <c r="N18" s="446">
        <v>47</v>
      </c>
      <c r="O18" s="446">
        <v>38</v>
      </c>
      <c r="P18" s="446">
        <v>25</v>
      </c>
      <c r="Q18" s="446">
        <v>12</v>
      </c>
      <c r="R18" s="446">
        <v>6</v>
      </c>
      <c r="S18" s="446"/>
      <c r="T18" s="446"/>
      <c r="U18" s="337"/>
      <c r="V18" s="337"/>
      <c r="W18" s="337"/>
      <c r="X18" s="337"/>
      <c r="Y18" s="337"/>
      <c r="Z18" s="337"/>
      <c r="AA18" s="337">
        <v>24</v>
      </c>
      <c r="AB18" s="447">
        <v>13</v>
      </c>
      <c r="AC18" s="336">
        <v>11</v>
      </c>
      <c r="AD18" s="336">
        <v>11</v>
      </c>
      <c r="AE18" s="336">
        <v>10</v>
      </c>
      <c r="AF18" s="336">
        <v>10</v>
      </c>
      <c r="AG18" s="448">
        <v>8</v>
      </c>
      <c r="AH18" s="337"/>
      <c r="AI18" s="448"/>
      <c r="AJ18" s="448"/>
      <c r="AK18" s="448"/>
      <c r="AL18" s="448"/>
      <c r="AM18" s="448"/>
      <c r="AN18" s="448"/>
      <c r="AO18" s="448"/>
      <c r="AP18" s="448"/>
      <c r="AQ18" s="448"/>
      <c r="AR18" s="448"/>
      <c r="AS18" s="448"/>
      <c r="AT18" s="448"/>
      <c r="AU18" s="448"/>
      <c r="AV18" s="448"/>
      <c r="AW18" s="448"/>
      <c r="AX18" s="448"/>
      <c r="AY18" s="448"/>
      <c r="AZ18" s="448"/>
      <c r="BA18" s="448"/>
      <c r="BB18" s="448"/>
    </row>
    <row r="19" spans="2:88" s="12" customFormat="1" ht="15.75" x14ac:dyDescent="0.25">
      <c r="B19" s="470" t="s">
        <v>1129</v>
      </c>
      <c r="C19" s="446"/>
      <c r="D19" s="446"/>
      <c r="E19" s="446"/>
      <c r="F19" s="446"/>
      <c r="G19" s="446">
        <v>4</v>
      </c>
      <c r="H19" s="446"/>
      <c r="I19" s="446"/>
      <c r="J19" s="446"/>
      <c r="K19" s="446"/>
      <c r="L19" s="446"/>
      <c r="M19" s="446"/>
      <c r="N19" s="446"/>
      <c r="O19" s="446"/>
      <c r="P19" s="446"/>
      <c r="Q19" s="446"/>
      <c r="R19" s="446"/>
      <c r="S19" s="446"/>
      <c r="T19" s="446"/>
      <c r="U19" s="337"/>
      <c r="V19" s="337"/>
      <c r="W19" s="337"/>
      <c r="X19" s="337"/>
      <c r="Y19" s="337"/>
      <c r="Z19" s="337"/>
      <c r="AA19" s="337"/>
      <c r="AB19" s="447"/>
      <c r="AC19" s="336"/>
      <c r="AD19" s="336"/>
      <c r="AE19" s="336"/>
      <c r="AF19" s="336"/>
      <c r="AG19" s="448"/>
      <c r="AH19" s="337"/>
      <c r="AI19" s="448"/>
      <c r="AJ19" s="448"/>
      <c r="AK19" s="448"/>
      <c r="AL19" s="448"/>
      <c r="AM19" s="448"/>
      <c r="AN19" s="448"/>
      <c r="AO19" s="448"/>
      <c r="AP19" s="448"/>
      <c r="AQ19" s="448"/>
      <c r="AR19" s="448"/>
      <c r="AS19" s="448"/>
      <c r="AT19" s="448"/>
      <c r="AU19" s="448"/>
      <c r="AV19" s="448"/>
      <c r="AW19" s="448"/>
      <c r="AX19" s="448"/>
      <c r="AY19" s="448"/>
      <c r="AZ19" s="448"/>
      <c r="BA19" s="448"/>
      <c r="BB19" s="448"/>
    </row>
    <row r="20" spans="2:88" s="12" customFormat="1" ht="18.75" customHeight="1" x14ac:dyDescent="0.25">
      <c r="B20" s="470" t="s">
        <v>1130</v>
      </c>
      <c r="C20" s="446">
        <v>36</v>
      </c>
      <c r="D20" s="446">
        <v>36</v>
      </c>
      <c r="E20" s="446">
        <v>35</v>
      </c>
      <c r="F20" s="446">
        <v>28</v>
      </c>
      <c r="G20" s="446">
        <v>110</v>
      </c>
      <c r="H20" s="446">
        <v>83</v>
      </c>
      <c r="I20" s="446">
        <v>81</v>
      </c>
      <c r="J20" s="446">
        <v>83</v>
      </c>
      <c r="K20" s="446"/>
      <c r="L20" s="446"/>
      <c r="M20" s="446"/>
      <c r="N20" s="446"/>
      <c r="O20" s="446">
        <v>34</v>
      </c>
      <c r="P20" s="446">
        <v>32</v>
      </c>
      <c r="Q20" s="446">
        <v>33</v>
      </c>
      <c r="R20" s="446"/>
      <c r="S20" s="446"/>
      <c r="T20" s="446"/>
      <c r="U20" s="337"/>
      <c r="V20" s="337"/>
      <c r="W20" s="337"/>
      <c r="X20" s="337"/>
      <c r="Y20" s="337"/>
      <c r="Z20" s="337"/>
      <c r="AA20" s="337"/>
      <c r="AB20" s="447"/>
      <c r="AC20" s="336"/>
      <c r="AD20" s="336"/>
      <c r="AE20" s="336"/>
      <c r="AF20" s="336"/>
      <c r="AG20" s="448"/>
      <c r="AH20" s="337"/>
      <c r="AI20" s="448"/>
      <c r="AJ20" s="448"/>
      <c r="AK20" s="448"/>
      <c r="AL20" s="448"/>
      <c r="AM20" s="448"/>
      <c r="AN20" s="448"/>
      <c r="AO20" s="448"/>
      <c r="AP20" s="448"/>
      <c r="AQ20" s="448"/>
      <c r="AR20" s="448"/>
      <c r="AS20" s="448"/>
      <c r="AT20" s="448"/>
      <c r="AU20" s="448"/>
      <c r="AV20" s="448"/>
      <c r="AW20" s="448"/>
      <c r="AX20" s="448"/>
      <c r="AY20" s="448"/>
      <c r="AZ20" s="448"/>
      <c r="BA20" s="448"/>
      <c r="BB20" s="448"/>
    </row>
    <row r="21" spans="2:88" s="12" customFormat="1" ht="18.75" customHeight="1" x14ac:dyDescent="0.25">
      <c r="B21" s="470" t="s">
        <v>1131</v>
      </c>
      <c r="C21" s="446">
        <v>827</v>
      </c>
      <c r="D21" s="446">
        <v>828</v>
      </c>
      <c r="E21" s="446">
        <v>828</v>
      </c>
      <c r="F21" s="446">
        <v>827</v>
      </c>
      <c r="G21" s="446">
        <v>2</v>
      </c>
      <c r="H21" s="446"/>
      <c r="I21" s="446">
        <v>4</v>
      </c>
      <c r="J21" s="446">
        <v>0</v>
      </c>
      <c r="K21" s="446"/>
      <c r="L21" s="446"/>
      <c r="M21" s="446"/>
      <c r="N21" s="446">
        <v>33</v>
      </c>
      <c r="O21" s="446"/>
      <c r="P21" s="446"/>
      <c r="Q21" s="446"/>
      <c r="R21" s="446"/>
      <c r="S21" s="446"/>
      <c r="T21" s="446"/>
      <c r="U21" s="337"/>
      <c r="V21" s="337"/>
      <c r="W21" s="337"/>
      <c r="X21" s="337"/>
      <c r="Y21" s="337"/>
      <c r="Z21" s="337"/>
      <c r="AA21" s="337"/>
      <c r="AB21" s="447"/>
      <c r="AC21" s="336"/>
      <c r="AD21" s="336"/>
      <c r="AE21" s="336"/>
      <c r="AF21" s="336"/>
      <c r="AG21" s="448"/>
      <c r="AH21" s="337"/>
      <c r="AI21" s="448"/>
      <c r="AJ21" s="448"/>
      <c r="AK21" s="448"/>
      <c r="AL21" s="448"/>
      <c r="AM21" s="448"/>
      <c r="AN21" s="448"/>
      <c r="AO21" s="448"/>
      <c r="AP21" s="448"/>
      <c r="AQ21" s="448"/>
      <c r="AR21" s="448"/>
      <c r="AS21" s="448"/>
      <c r="AT21" s="448"/>
      <c r="AU21" s="448"/>
      <c r="AV21" s="448"/>
      <c r="AW21" s="448"/>
      <c r="AX21" s="448"/>
      <c r="AY21" s="448"/>
      <c r="AZ21" s="448"/>
      <c r="BA21" s="448"/>
      <c r="BB21" s="448"/>
    </row>
    <row r="22" spans="2:88" s="12" customFormat="1" ht="18.75" customHeight="1" x14ac:dyDescent="0.25">
      <c r="B22" s="259" t="s">
        <v>1132</v>
      </c>
      <c r="C22" s="259">
        <f>C23+C32+C39+C45+C48</f>
        <v>45</v>
      </c>
      <c r="D22" s="259">
        <f t="shared" ref="D22:BB22" si="1">D23+D32+D39+D45+D48</f>
        <v>45</v>
      </c>
      <c r="E22" s="259">
        <f t="shared" si="1"/>
        <v>45</v>
      </c>
      <c r="F22" s="259">
        <f t="shared" si="1"/>
        <v>45</v>
      </c>
      <c r="G22" s="259">
        <f t="shared" si="1"/>
        <v>72</v>
      </c>
      <c r="H22" s="259">
        <f t="shared" si="1"/>
        <v>22</v>
      </c>
      <c r="I22" s="259">
        <f t="shared" si="1"/>
        <v>65</v>
      </c>
      <c r="J22" s="259">
        <f t="shared" si="1"/>
        <v>49</v>
      </c>
      <c r="K22" s="259">
        <f t="shared" si="1"/>
        <v>168</v>
      </c>
      <c r="L22" s="259">
        <f t="shared" si="1"/>
        <v>144</v>
      </c>
      <c r="M22" s="259">
        <f t="shared" si="1"/>
        <v>200</v>
      </c>
      <c r="N22" s="259">
        <f t="shared" si="1"/>
        <v>210</v>
      </c>
      <c r="O22" s="259">
        <f t="shared" si="1"/>
        <v>131</v>
      </c>
      <c r="P22" s="259">
        <f t="shared" si="1"/>
        <v>126</v>
      </c>
      <c r="Q22" s="259">
        <f t="shared" si="1"/>
        <v>132</v>
      </c>
      <c r="R22" s="259">
        <f t="shared" si="1"/>
        <v>121</v>
      </c>
      <c r="S22" s="259">
        <f t="shared" si="1"/>
        <v>91</v>
      </c>
      <c r="T22" s="259">
        <f t="shared" si="1"/>
        <v>68</v>
      </c>
      <c r="U22" s="259">
        <f t="shared" si="1"/>
        <v>2</v>
      </c>
      <c r="V22" s="259">
        <f t="shared" si="1"/>
        <v>1</v>
      </c>
      <c r="W22" s="259">
        <f t="shared" si="1"/>
        <v>0</v>
      </c>
      <c r="X22" s="259">
        <f t="shared" si="1"/>
        <v>0</v>
      </c>
      <c r="Y22" s="259">
        <f t="shared" si="1"/>
        <v>0</v>
      </c>
      <c r="Z22" s="259">
        <f t="shared" si="1"/>
        <v>352</v>
      </c>
      <c r="AA22" s="259">
        <f t="shared" si="1"/>
        <v>334</v>
      </c>
      <c r="AB22" s="259">
        <f t="shared" si="1"/>
        <v>376</v>
      </c>
      <c r="AC22" s="259">
        <f t="shared" si="1"/>
        <v>318</v>
      </c>
      <c r="AD22" s="259">
        <f t="shared" si="1"/>
        <v>315</v>
      </c>
      <c r="AE22" s="259">
        <f t="shared" si="1"/>
        <v>292</v>
      </c>
      <c r="AF22" s="259">
        <f t="shared" si="1"/>
        <v>225</v>
      </c>
      <c r="AG22" s="259">
        <f t="shared" si="1"/>
        <v>133</v>
      </c>
      <c r="AH22" s="259">
        <f t="shared" si="1"/>
        <v>88</v>
      </c>
      <c r="AI22" s="259">
        <f t="shared" si="1"/>
        <v>67</v>
      </c>
      <c r="AJ22" s="259">
        <f t="shared" si="1"/>
        <v>64</v>
      </c>
      <c r="AK22" s="259">
        <f t="shared" si="1"/>
        <v>0</v>
      </c>
      <c r="AL22" s="259">
        <f t="shared" si="1"/>
        <v>1</v>
      </c>
      <c r="AM22" s="259">
        <f t="shared" si="1"/>
        <v>64</v>
      </c>
      <c r="AN22" s="259">
        <f t="shared" si="1"/>
        <v>64</v>
      </c>
      <c r="AO22" s="259">
        <f t="shared" si="1"/>
        <v>65</v>
      </c>
      <c r="AP22" s="259">
        <f t="shared" si="1"/>
        <v>148</v>
      </c>
      <c r="AQ22" s="259">
        <f t="shared" si="1"/>
        <v>103</v>
      </c>
      <c r="AR22" s="259">
        <f t="shared" si="1"/>
        <v>0</v>
      </c>
      <c r="AS22" s="259">
        <f t="shared" si="1"/>
        <v>275</v>
      </c>
      <c r="AT22" s="259">
        <f t="shared" si="1"/>
        <v>276</v>
      </c>
      <c r="AU22" s="259">
        <f t="shared" si="1"/>
        <v>296</v>
      </c>
      <c r="AV22" s="259">
        <f t="shared" si="1"/>
        <v>245</v>
      </c>
      <c r="AW22" s="259">
        <f t="shared" si="1"/>
        <v>306</v>
      </c>
      <c r="AX22" s="259">
        <f t="shared" si="1"/>
        <v>288</v>
      </c>
      <c r="AY22" s="259">
        <f t="shared" si="1"/>
        <v>319</v>
      </c>
      <c r="AZ22" s="259">
        <f t="shared" si="1"/>
        <v>282</v>
      </c>
      <c r="BA22" s="259">
        <f t="shared" si="1"/>
        <v>603</v>
      </c>
      <c r="BB22" s="259">
        <f t="shared" si="1"/>
        <v>595</v>
      </c>
    </row>
    <row r="23" spans="2:88" s="12" customFormat="1" ht="18.75" customHeight="1" x14ac:dyDescent="0.25">
      <c r="B23" s="259" t="s">
        <v>360</v>
      </c>
      <c r="C23" s="259">
        <f>C24+C25+C26+C27+C28+C29+C30+C31</f>
        <v>0</v>
      </c>
      <c r="D23" s="259">
        <f t="shared" ref="D23:AZ23" si="2">D24+D25+D26+D27+D28+D29+D30+D31</f>
        <v>0</v>
      </c>
      <c r="E23" s="259">
        <f t="shared" si="2"/>
        <v>0</v>
      </c>
      <c r="F23" s="259">
        <f t="shared" si="2"/>
        <v>0</v>
      </c>
      <c r="G23" s="259">
        <f t="shared" si="2"/>
        <v>30</v>
      </c>
      <c r="H23" s="259">
        <f t="shared" si="2"/>
        <v>22</v>
      </c>
      <c r="I23" s="259">
        <f t="shared" si="2"/>
        <v>23</v>
      </c>
      <c r="J23" s="259">
        <f t="shared" si="2"/>
        <v>23</v>
      </c>
      <c r="K23" s="259">
        <f t="shared" si="2"/>
        <v>60</v>
      </c>
      <c r="L23" s="259">
        <f t="shared" si="2"/>
        <v>53</v>
      </c>
      <c r="M23" s="259">
        <f t="shared" si="2"/>
        <v>89</v>
      </c>
      <c r="N23" s="259">
        <f t="shared" si="2"/>
        <v>75</v>
      </c>
      <c r="O23" s="259">
        <f t="shared" si="2"/>
        <v>20</v>
      </c>
      <c r="P23" s="259">
        <f t="shared" si="2"/>
        <v>20</v>
      </c>
      <c r="Q23" s="259">
        <f t="shared" si="2"/>
        <v>27</v>
      </c>
      <c r="R23" s="259">
        <f t="shared" si="2"/>
        <v>28</v>
      </c>
      <c r="S23" s="259">
        <f t="shared" si="2"/>
        <v>22</v>
      </c>
      <c r="T23" s="259">
        <f t="shared" si="2"/>
        <v>3</v>
      </c>
      <c r="U23" s="259">
        <f t="shared" si="2"/>
        <v>2</v>
      </c>
      <c r="V23" s="259">
        <f t="shared" si="2"/>
        <v>1</v>
      </c>
      <c r="W23" s="259">
        <f t="shared" si="2"/>
        <v>0</v>
      </c>
      <c r="X23" s="259">
        <f t="shared" si="2"/>
        <v>0</v>
      </c>
      <c r="Y23" s="259">
        <f t="shared" si="2"/>
        <v>0</v>
      </c>
      <c r="Z23" s="259">
        <f t="shared" si="2"/>
        <v>168</v>
      </c>
      <c r="AA23" s="259">
        <f t="shared" si="2"/>
        <v>151</v>
      </c>
      <c r="AB23" s="259">
        <f t="shared" si="2"/>
        <v>159</v>
      </c>
      <c r="AC23" s="259">
        <f t="shared" si="2"/>
        <v>133</v>
      </c>
      <c r="AD23" s="259">
        <f t="shared" si="2"/>
        <v>128</v>
      </c>
      <c r="AE23" s="259">
        <f t="shared" si="2"/>
        <v>119</v>
      </c>
      <c r="AF23" s="259">
        <f t="shared" si="2"/>
        <v>83</v>
      </c>
      <c r="AG23" s="259">
        <f t="shared" si="2"/>
        <v>48</v>
      </c>
      <c r="AH23" s="259">
        <f t="shared" si="2"/>
        <v>37</v>
      </c>
      <c r="AI23" s="259">
        <f t="shared" si="2"/>
        <v>29</v>
      </c>
      <c r="AJ23" s="259">
        <f t="shared" si="2"/>
        <v>14</v>
      </c>
      <c r="AK23" s="259">
        <f t="shared" si="2"/>
        <v>0</v>
      </c>
      <c r="AL23" s="259">
        <f t="shared" si="2"/>
        <v>1</v>
      </c>
      <c r="AM23" s="259">
        <f t="shared" si="2"/>
        <v>0</v>
      </c>
      <c r="AN23" s="259">
        <f t="shared" si="2"/>
        <v>0</v>
      </c>
      <c r="AO23" s="259">
        <f t="shared" si="2"/>
        <v>0</v>
      </c>
      <c r="AP23" s="259">
        <f t="shared" si="2"/>
        <v>0</v>
      </c>
      <c r="AQ23" s="259">
        <f t="shared" si="2"/>
        <v>0</v>
      </c>
      <c r="AR23" s="259">
        <f t="shared" si="2"/>
        <v>0</v>
      </c>
      <c r="AS23" s="259">
        <f t="shared" si="2"/>
        <v>0</v>
      </c>
      <c r="AT23" s="259">
        <f t="shared" si="2"/>
        <v>0</v>
      </c>
      <c r="AU23" s="259">
        <f t="shared" si="2"/>
        <v>0</v>
      </c>
      <c r="AV23" s="259">
        <f t="shared" si="2"/>
        <v>0</v>
      </c>
      <c r="AW23" s="259">
        <f t="shared" si="2"/>
        <v>0</v>
      </c>
      <c r="AX23" s="259">
        <f t="shared" si="2"/>
        <v>0</v>
      </c>
      <c r="AY23" s="259">
        <f t="shared" si="2"/>
        <v>0</v>
      </c>
      <c r="AZ23" s="259">
        <f t="shared" si="2"/>
        <v>0</v>
      </c>
      <c r="BA23" s="259">
        <v>415</v>
      </c>
      <c r="BB23" s="259">
        <v>417</v>
      </c>
    </row>
    <row r="24" spans="2:88" s="12" customFormat="1" ht="15.75" x14ac:dyDescent="0.25">
      <c r="B24" s="470" t="s">
        <v>1114</v>
      </c>
      <c r="C24" s="446"/>
      <c r="D24" s="446"/>
      <c r="E24" s="446"/>
      <c r="F24" s="446"/>
      <c r="G24" s="446">
        <v>20</v>
      </c>
      <c r="H24" s="446">
        <v>20</v>
      </c>
      <c r="I24" s="446">
        <v>23</v>
      </c>
      <c r="J24" s="446">
        <v>23</v>
      </c>
      <c r="K24" s="446">
        <v>23</v>
      </c>
      <c r="L24" s="446">
        <v>20</v>
      </c>
      <c r="M24" s="446">
        <v>20</v>
      </c>
      <c r="N24" s="446">
        <v>20</v>
      </c>
      <c r="O24" s="446">
        <v>20</v>
      </c>
      <c r="P24" s="446">
        <v>20</v>
      </c>
      <c r="Q24" s="446"/>
      <c r="R24" s="446"/>
      <c r="S24" s="446"/>
      <c r="T24" s="446"/>
      <c r="U24" s="337"/>
      <c r="V24" s="337"/>
      <c r="W24" s="337"/>
      <c r="X24" s="337"/>
      <c r="Y24" s="337"/>
      <c r="Z24" s="337"/>
      <c r="AA24" s="337"/>
      <c r="AB24" s="447"/>
      <c r="AC24" s="336"/>
      <c r="AD24" s="336"/>
      <c r="AE24" s="336"/>
      <c r="AF24" s="336"/>
      <c r="AG24" s="448"/>
      <c r="AH24" s="337"/>
      <c r="AI24" s="448"/>
      <c r="AJ24" s="448"/>
      <c r="AK24" s="448"/>
      <c r="AL24" s="448"/>
      <c r="AM24" s="448"/>
      <c r="AN24" s="448"/>
      <c r="AO24" s="448"/>
      <c r="AP24" s="448"/>
      <c r="AQ24" s="448"/>
      <c r="AR24" s="448"/>
      <c r="AS24" s="448"/>
      <c r="AT24" s="448"/>
      <c r="AU24" s="448"/>
      <c r="AV24" s="448"/>
      <c r="AW24" s="448"/>
      <c r="AX24" s="448"/>
      <c r="AY24" s="448"/>
      <c r="AZ24" s="448"/>
      <c r="BA24" s="448"/>
      <c r="BB24" s="448"/>
    </row>
    <row r="25" spans="2:88" s="12" customFormat="1" ht="18.75" customHeight="1" x14ac:dyDescent="0.25">
      <c r="B25" s="470" t="s">
        <v>1133</v>
      </c>
      <c r="C25" s="446"/>
      <c r="D25" s="446"/>
      <c r="E25" s="446"/>
      <c r="F25" s="446"/>
      <c r="G25" s="446"/>
      <c r="H25" s="446"/>
      <c r="I25" s="446"/>
      <c r="J25" s="446"/>
      <c r="K25" s="446"/>
      <c r="L25" s="446"/>
      <c r="M25" s="446"/>
      <c r="N25" s="446"/>
      <c r="O25" s="446"/>
      <c r="P25" s="446"/>
      <c r="Q25" s="446"/>
      <c r="R25" s="446"/>
      <c r="S25" s="446"/>
      <c r="T25" s="446"/>
      <c r="U25" s="337"/>
      <c r="V25" s="337"/>
      <c r="W25" s="337"/>
      <c r="X25" s="337"/>
      <c r="Y25" s="337"/>
      <c r="Z25" s="337">
        <v>27</v>
      </c>
      <c r="AA25" s="337">
        <v>24</v>
      </c>
      <c r="AB25" s="447">
        <v>23</v>
      </c>
      <c r="AC25" s="336">
        <v>19</v>
      </c>
      <c r="AD25" s="336">
        <v>21</v>
      </c>
      <c r="AE25" s="336">
        <v>18</v>
      </c>
      <c r="AF25" s="336">
        <v>5</v>
      </c>
      <c r="AG25" s="448"/>
      <c r="AH25" s="337">
        <v>1</v>
      </c>
      <c r="AI25" s="448"/>
      <c r="AJ25" s="448">
        <v>2</v>
      </c>
      <c r="AK25" s="448"/>
      <c r="AL25" s="448"/>
      <c r="AM25" s="448"/>
      <c r="AN25" s="448"/>
      <c r="AO25" s="448"/>
      <c r="AP25" s="448"/>
      <c r="AQ25" s="448"/>
      <c r="AR25" s="448"/>
      <c r="AS25" s="448"/>
      <c r="AT25" s="448"/>
      <c r="AU25" s="448"/>
      <c r="AV25" s="448"/>
      <c r="AW25" s="448"/>
      <c r="AX25" s="448"/>
      <c r="AY25" s="448"/>
      <c r="AZ25" s="448"/>
      <c r="BA25" s="448"/>
      <c r="BB25" s="448"/>
    </row>
    <row r="26" spans="2:88" s="12" customFormat="1" ht="18.75" customHeight="1" x14ac:dyDescent="0.25">
      <c r="B26" s="470" t="s">
        <v>1123</v>
      </c>
      <c r="C26" s="446"/>
      <c r="D26" s="446"/>
      <c r="E26" s="446"/>
      <c r="F26" s="446"/>
      <c r="G26" s="446"/>
      <c r="H26" s="446"/>
      <c r="I26" s="446"/>
      <c r="J26" s="446"/>
      <c r="K26" s="446"/>
      <c r="L26" s="446"/>
      <c r="M26" s="446"/>
      <c r="N26" s="446"/>
      <c r="O26" s="446"/>
      <c r="P26" s="446"/>
      <c r="Q26" s="446"/>
      <c r="R26" s="446"/>
      <c r="S26" s="446"/>
      <c r="T26" s="446"/>
      <c r="U26" s="337"/>
      <c r="V26" s="337"/>
      <c r="W26" s="337"/>
      <c r="X26" s="337"/>
      <c r="Y26" s="337"/>
      <c r="Z26" s="337">
        <v>49</v>
      </c>
      <c r="AA26" s="337">
        <v>56</v>
      </c>
      <c r="AB26" s="447">
        <v>50</v>
      </c>
      <c r="AC26" s="336">
        <v>48</v>
      </c>
      <c r="AD26" s="336">
        <v>45</v>
      </c>
      <c r="AE26" s="336">
        <v>39</v>
      </c>
      <c r="AF26" s="336">
        <v>31</v>
      </c>
      <c r="AG26" s="448">
        <v>10</v>
      </c>
      <c r="AH26" s="337">
        <v>1</v>
      </c>
      <c r="AI26" s="448">
        <v>1</v>
      </c>
      <c r="AJ26" s="448">
        <v>6</v>
      </c>
      <c r="AK26" s="448">
        <v>0</v>
      </c>
      <c r="AL26" s="448"/>
      <c r="AM26" s="448"/>
      <c r="AN26" s="448"/>
      <c r="AO26" s="448"/>
      <c r="AP26" s="448"/>
      <c r="AQ26" s="448"/>
      <c r="AR26" s="448"/>
      <c r="AS26" s="448"/>
      <c r="AT26" s="448"/>
      <c r="AU26" s="448"/>
      <c r="AV26" s="448"/>
      <c r="AW26" s="448"/>
      <c r="AX26" s="448"/>
      <c r="AY26" s="448"/>
      <c r="AZ26" s="448"/>
      <c r="BA26" s="448"/>
      <c r="BB26" s="448"/>
    </row>
    <row r="27" spans="2:88" s="12" customFormat="1" ht="18.75" customHeight="1" x14ac:dyDescent="0.25">
      <c r="B27" s="470" t="s">
        <v>1134</v>
      </c>
      <c r="C27" s="446"/>
      <c r="D27" s="446"/>
      <c r="E27" s="446"/>
      <c r="F27" s="446"/>
      <c r="G27" s="446">
        <v>10</v>
      </c>
      <c r="H27" s="446">
        <v>2</v>
      </c>
      <c r="I27" s="446"/>
      <c r="J27" s="446"/>
      <c r="K27" s="446"/>
      <c r="L27" s="446"/>
      <c r="M27" s="446"/>
      <c r="N27" s="446"/>
      <c r="O27" s="446"/>
      <c r="P27" s="446"/>
      <c r="Q27" s="446"/>
      <c r="R27" s="446"/>
      <c r="S27" s="446"/>
      <c r="T27" s="446"/>
      <c r="U27" s="337"/>
      <c r="V27" s="337"/>
      <c r="W27" s="337"/>
      <c r="X27" s="337"/>
      <c r="Y27" s="337"/>
      <c r="Z27" s="337"/>
      <c r="AA27" s="337"/>
      <c r="AB27" s="447"/>
      <c r="AC27" s="336"/>
      <c r="AD27" s="336"/>
      <c r="AE27" s="336"/>
      <c r="AF27" s="336"/>
      <c r="AG27" s="448"/>
      <c r="AH27" s="337"/>
      <c r="AI27" s="448"/>
      <c r="AJ27" s="448"/>
      <c r="AK27" s="448"/>
      <c r="AL27" s="448"/>
      <c r="AM27" s="448"/>
      <c r="AN27" s="448"/>
      <c r="AO27" s="448"/>
      <c r="AP27" s="448"/>
      <c r="AQ27" s="448"/>
      <c r="AR27" s="448"/>
      <c r="AS27" s="448"/>
      <c r="AT27" s="448"/>
      <c r="AU27" s="448"/>
      <c r="AV27" s="448"/>
      <c r="AW27" s="448"/>
      <c r="AX27" s="448"/>
      <c r="AY27" s="448"/>
      <c r="AZ27" s="448"/>
      <c r="BA27" s="448"/>
      <c r="BB27" s="448"/>
    </row>
    <row r="28" spans="2:88" s="12" customFormat="1" ht="18.75" customHeight="1" x14ac:dyDescent="0.25">
      <c r="B28" s="470" t="s">
        <v>1124</v>
      </c>
      <c r="C28" s="446"/>
      <c r="D28" s="446"/>
      <c r="E28" s="446"/>
      <c r="F28" s="446"/>
      <c r="G28" s="446"/>
      <c r="H28" s="446"/>
      <c r="I28" s="446"/>
      <c r="J28" s="446"/>
      <c r="K28" s="446"/>
      <c r="L28" s="446"/>
      <c r="M28" s="446"/>
      <c r="N28" s="446"/>
      <c r="O28" s="446"/>
      <c r="P28" s="446"/>
      <c r="Q28" s="446"/>
      <c r="R28" s="446"/>
      <c r="S28" s="446"/>
      <c r="T28" s="446"/>
      <c r="U28" s="337"/>
      <c r="V28" s="337"/>
      <c r="W28" s="337"/>
      <c r="X28" s="337"/>
      <c r="Y28" s="337"/>
      <c r="Z28" s="337">
        <v>34</v>
      </c>
      <c r="AA28" s="337">
        <v>34</v>
      </c>
      <c r="AB28" s="447">
        <v>30</v>
      </c>
      <c r="AC28" s="336">
        <v>28</v>
      </c>
      <c r="AD28" s="336">
        <v>28</v>
      </c>
      <c r="AE28" s="336">
        <v>28</v>
      </c>
      <c r="AF28" s="336">
        <v>28</v>
      </c>
      <c r="AG28" s="448">
        <v>28</v>
      </c>
      <c r="AH28" s="337">
        <v>28</v>
      </c>
      <c r="AI28" s="448">
        <v>28</v>
      </c>
      <c r="AJ28" s="448"/>
      <c r="AK28" s="448"/>
      <c r="AL28" s="448">
        <v>1</v>
      </c>
      <c r="AM28" s="448"/>
      <c r="AN28" s="448"/>
      <c r="AO28" s="448"/>
      <c r="AP28" s="448"/>
      <c r="AQ28" s="448"/>
      <c r="AR28" s="448"/>
      <c r="AS28" s="448"/>
      <c r="AT28" s="448"/>
      <c r="AU28" s="448"/>
      <c r="AV28" s="448"/>
      <c r="AW28" s="448"/>
      <c r="AX28" s="448"/>
      <c r="AY28" s="448"/>
      <c r="AZ28" s="448"/>
      <c r="BA28" s="448"/>
      <c r="BB28" s="448"/>
    </row>
    <row r="29" spans="2:88" s="12" customFormat="1" ht="18.75" customHeight="1" x14ac:dyDescent="0.25">
      <c r="B29" s="470" t="s">
        <v>1125</v>
      </c>
      <c r="C29" s="446"/>
      <c r="D29" s="446"/>
      <c r="E29" s="446"/>
      <c r="F29" s="446"/>
      <c r="G29" s="446"/>
      <c r="H29" s="446"/>
      <c r="I29" s="446"/>
      <c r="J29" s="446"/>
      <c r="K29" s="446"/>
      <c r="L29" s="446"/>
      <c r="M29" s="446">
        <v>69</v>
      </c>
      <c r="N29" s="446">
        <v>55</v>
      </c>
      <c r="O29" s="446"/>
      <c r="P29" s="446"/>
      <c r="Q29" s="446">
        <v>27</v>
      </c>
      <c r="R29" s="446">
        <v>28</v>
      </c>
      <c r="S29" s="446">
        <v>22</v>
      </c>
      <c r="T29" s="446">
        <v>3</v>
      </c>
      <c r="U29" s="337"/>
      <c r="V29" s="337"/>
      <c r="W29" s="337"/>
      <c r="X29" s="337"/>
      <c r="Y29" s="337"/>
      <c r="Z29" s="337">
        <v>34</v>
      </c>
      <c r="AA29" s="337">
        <v>24</v>
      </c>
      <c r="AB29" s="447">
        <v>21</v>
      </c>
      <c r="AC29" s="336">
        <v>20</v>
      </c>
      <c r="AD29" s="336">
        <v>19</v>
      </c>
      <c r="AE29" s="336">
        <v>19</v>
      </c>
      <c r="AF29" s="336">
        <v>8</v>
      </c>
      <c r="AG29" s="448">
        <v>2</v>
      </c>
      <c r="AH29" s="337"/>
      <c r="AI29" s="448"/>
      <c r="AJ29" s="448"/>
      <c r="AK29" s="448"/>
      <c r="AL29" s="448"/>
      <c r="AM29" s="448"/>
      <c r="AN29" s="448"/>
      <c r="AO29" s="448"/>
      <c r="AP29" s="448"/>
      <c r="AQ29" s="448"/>
      <c r="AR29" s="448"/>
      <c r="AS29" s="448"/>
      <c r="AT29" s="448"/>
      <c r="AU29" s="448"/>
      <c r="AV29" s="448"/>
      <c r="AW29" s="448"/>
      <c r="AX29" s="448"/>
      <c r="AY29" s="448"/>
      <c r="AZ29" s="448"/>
      <c r="BA29" s="448"/>
      <c r="BB29" s="448"/>
    </row>
    <row r="30" spans="2:88" s="12" customFormat="1" ht="18.75" customHeight="1" x14ac:dyDescent="0.25">
      <c r="B30" s="470" t="s">
        <v>1126</v>
      </c>
      <c r="C30" s="446"/>
      <c r="D30" s="446"/>
      <c r="E30" s="446"/>
      <c r="F30" s="446"/>
      <c r="G30" s="446"/>
      <c r="H30" s="446"/>
      <c r="I30" s="446"/>
      <c r="J30" s="446"/>
      <c r="K30" s="446">
        <v>37</v>
      </c>
      <c r="L30" s="446">
        <v>33</v>
      </c>
      <c r="M30" s="446"/>
      <c r="N30" s="446"/>
      <c r="O30" s="446"/>
      <c r="P30" s="446"/>
      <c r="Q30" s="446"/>
      <c r="R30" s="446"/>
      <c r="S30" s="446"/>
      <c r="T30" s="446"/>
      <c r="U30" s="337">
        <v>2</v>
      </c>
      <c r="V30" s="337">
        <v>1</v>
      </c>
      <c r="W30" s="337"/>
      <c r="X30" s="337"/>
      <c r="Y30" s="337"/>
      <c r="Z30" s="337">
        <v>3</v>
      </c>
      <c r="AA30" s="337"/>
      <c r="AB30" s="447"/>
      <c r="AC30" s="336">
        <v>1</v>
      </c>
      <c r="AD30" s="336">
        <v>1</v>
      </c>
      <c r="AE30" s="336">
        <v>1</v>
      </c>
      <c r="AF30" s="336"/>
      <c r="AG30" s="448">
        <v>1</v>
      </c>
      <c r="AH30" s="337"/>
      <c r="AI30" s="448"/>
      <c r="AJ30" s="448"/>
      <c r="AK30" s="448"/>
      <c r="AL30" s="448"/>
      <c r="AM30" s="448"/>
      <c r="AN30" s="448"/>
      <c r="AO30" s="448"/>
      <c r="AP30" s="448"/>
      <c r="AQ30" s="448"/>
      <c r="AR30" s="448"/>
      <c r="AS30" s="448"/>
      <c r="AT30" s="448"/>
      <c r="AU30" s="448"/>
      <c r="AV30" s="448"/>
      <c r="AW30" s="448"/>
      <c r="AX30" s="448"/>
      <c r="AY30" s="448"/>
      <c r="AZ30" s="448"/>
      <c r="BA30" s="448"/>
      <c r="BB30" s="448"/>
    </row>
    <row r="31" spans="2:88" s="12" customFormat="1" ht="18.75" customHeight="1" x14ac:dyDescent="0.25">
      <c r="B31" s="470" t="s">
        <v>1127</v>
      </c>
      <c r="C31" s="471"/>
      <c r="D31" s="471"/>
      <c r="E31" s="471"/>
      <c r="F31" s="471"/>
      <c r="G31" s="471"/>
      <c r="H31" s="471"/>
      <c r="I31" s="471"/>
      <c r="J31" s="471"/>
      <c r="K31" s="471"/>
      <c r="L31" s="471"/>
      <c r="M31" s="471"/>
      <c r="N31" s="471"/>
      <c r="O31" s="471"/>
      <c r="P31" s="471"/>
      <c r="Q31" s="471"/>
      <c r="R31" s="471"/>
      <c r="S31" s="471"/>
      <c r="T31" s="471"/>
      <c r="U31" s="472"/>
      <c r="V31" s="472"/>
      <c r="W31" s="472"/>
      <c r="X31" s="472"/>
      <c r="Y31" s="472"/>
      <c r="Z31" s="472">
        <v>21</v>
      </c>
      <c r="AA31" s="472">
        <v>13</v>
      </c>
      <c r="AB31" s="473">
        <v>35</v>
      </c>
      <c r="AC31" s="21">
        <v>17</v>
      </c>
      <c r="AD31" s="21">
        <v>14</v>
      </c>
      <c r="AE31" s="21">
        <v>14</v>
      </c>
      <c r="AF31" s="21">
        <v>11</v>
      </c>
      <c r="AG31" s="474">
        <v>7</v>
      </c>
      <c r="AH31" s="472">
        <v>7</v>
      </c>
      <c r="AI31" s="474"/>
      <c r="AJ31" s="474">
        <v>6</v>
      </c>
      <c r="AK31" s="474"/>
      <c r="AL31" s="474"/>
      <c r="AM31" s="474"/>
      <c r="AN31" s="474"/>
      <c r="AO31" s="474"/>
      <c r="AP31" s="474"/>
      <c r="AQ31" s="474"/>
      <c r="AR31" s="474"/>
      <c r="AS31" s="474"/>
      <c r="AT31" s="474"/>
      <c r="AU31" s="474"/>
      <c r="AV31" s="474"/>
      <c r="AW31" s="474"/>
      <c r="AX31" s="474"/>
      <c r="AY31" s="474"/>
      <c r="AZ31" s="474"/>
      <c r="BA31" s="474"/>
      <c r="BB31" s="474"/>
    </row>
    <row r="32" spans="2:88" s="23" customFormat="1" ht="18.75" customHeight="1" x14ac:dyDescent="0.25">
      <c r="B32" s="259" t="s">
        <v>361</v>
      </c>
      <c r="C32" s="259">
        <f>SUM(C33:C38)</f>
        <v>0</v>
      </c>
      <c r="D32" s="259">
        <f t="shared" ref="D32:AJ32" si="3">SUM(D33:D38)</f>
        <v>0</v>
      </c>
      <c r="E32" s="259">
        <f t="shared" si="3"/>
        <v>0</v>
      </c>
      <c r="F32" s="259">
        <f t="shared" si="3"/>
        <v>0</v>
      </c>
      <c r="G32" s="259">
        <f t="shared" si="3"/>
        <v>42</v>
      </c>
      <c r="H32" s="259">
        <f t="shared" si="3"/>
        <v>0</v>
      </c>
      <c r="I32" s="259">
        <f t="shared" si="3"/>
        <v>31</v>
      </c>
      <c r="J32" s="259">
        <f t="shared" si="3"/>
        <v>26</v>
      </c>
      <c r="K32" s="259">
        <f t="shared" si="3"/>
        <v>24</v>
      </c>
      <c r="L32" s="259">
        <f t="shared" si="3"/>
        <v>25</v>
      </c>
      <c r="M32" s="259">
        <f t="shared" si="3"/>
        <v>29</v>
      </c>
      <c r="N32" s="259">
        <f t="shared" si="3"/>
        <v>28</v>
      </c>
      <c r="O32" s="259">
        <f t="shared" si="3"/>
        <v>26</v>
      </c>
      <c r="P32" s="259">
        <f t="shared" si="3"/>
        <v>27</v>
      </c>
      <c r="Q32" s="259">
        <f t="shared" si="3"/>
        <v>27</v>
      </c>
      <c r="R32" s="259">
        <f t="shared" si="3"/>
        <v>27</v>
      </c>
      <c r="S32" s="259">
        <f t="shared" si="3"/>
        <v>0</v>
      </c>
      <c r="T32" s="259">
        <f t="shared" si="3"/>
        <v>0</v>
      </c>
      <c r="U32" s="259">
        <f t="shared" si="3"/>
        <v>0</v>
      </c>
      <c r="V32" s="259">
        <f t="shared" si="3"/>
        <v>0</v>
      </c>
      <c r="W32" s="259">
        <f t="shared" si="3"/>
        <v>0</v>
      </c>
      <c r="X32" s="259">
        <f t="shared" si="3"/>
        <v>0</v>
      </c>
      <c r="Y32" s="259">
        <f t="shared" si="3"/>
        <v>0</v>
      </c>
      <c r="Z32" s="259">
        <f t="shared" si="3"/>
        <v>97</v>
      </c>
      <c r="AA32" s="259">
        <f t="shared" si="3"/>
        <v>109</v>
      </c>
      <c r="AB32" s="259">
        <f t="shared" si="3"/>
        <v>147</v>
      </c>
      <c r="AC32" s="259">
        <f t="shared" si="3"/>
        <v>119</v>
      </c>
      <c r="AD32" s="259">
        <f t="shared" si="3"/>
        <v>123</v>
      </c>
      <c r="AE32" s="259">
        <f t="shared" si="3"/>
        <v>109</v>
      </c>
      <c r="AF32" s="259">
        <f t="shared" si="3"/>
        <v>92</v>
      </c>
      <c r="AG32" s="259">
        <f t="shared" si="3"/>
        <v>66</v>
      </c>
      <c r="AH32" s="259">
        <f t="shared" si="3"/>
        <v>34</v>
      </c>
      <c r="AI32" s="259">
        <f t="shared" si="3"/>
        <v>21</v>
      </c>
      <c r="AJ32" s="259">
        <f t="shared" si="3"/>
        <v>48</v>
      </c>
      <c r="AK32" s="259">
        <v>0</v>
      </c>
      <c r="AL32" s="259">
        <v>0</v>
      </c>
      <c r="AM32" s="259">
        <v>64</v>
      </c>
      <c r="AN32" s="259">
        <v>64</v>
      </c>
      <c r="AO32" s="259">
        <v>65</v>
      </c>
      <c r="AP32" s="259">
        <v>148</v>
      </c>
      <c r="AQ32" s="259">
        <v>103</v>
      </c>
      <c r="AR32" s="259">
        <v>0</v>
      </c>
      <c r="AS32" s="259">
        <v>275</v>
      </c>
      <c r="AT32" s="259">
        <v>276</v>
      </c>
      <c r="AU32" s="259">
        <v>296</v>
      </c>
      <c r="AV32" s="259">
        <v>245</v>
      </c>
      <c r="AW32" s="259">
        <v>306</v>
      </c>
      <c r="AX32" s="259">
        <v>288</v>
      </c>
      <c r="AY32" s="259">
        <v>319</v>
      </c>
      <c r="AZ32" s="259">
        <v>282</v>
      </c>
      <c r="BA32" s="259">
        <v>188</v>
      </c>
      <c r="BB32" s="259">
        <v>178</v>
      </c>
      <c r="BC32" s="23">
        <v>134</v>
      </c>
      <c r="BD32" s="23">
        <v>125</v>
      </c>
      <c r="BE32" s="23">
        <v>149</v>
      </c>
      <c r="BF32" s="23">
        <v>114</v>
      </c>
      <c r="BG32" s="23">
        <v>117</v>
      </c>
      <c r="BH32" s="23">
        <v>80</v>
      </c>
      <c r="BI32" s="23">
        <v>46</v>
      </c>
      <c r="BJ32" s="23">
        <v>42</v>
      </c>
      <c r="BK32" s="23">
        <v>21</v>
      </c>
      <c r="BL32" s="23">
        <v>12</v>
      </c>
      <c r="BM32" s="23">
        <v>56</v>
      </c>
      <c r="BN32" s="23">
        <v>67</v>
      </c>
      <c r="BO32" s="23">
        <v>105</v>
      </c>
      <c r="BP32" s="23">
        <v>103</v>
      </c>
      <c r="BQ32" s="23">
        <v>95</v>
      </c>
      <c r="BR32" s="23">
        <v>191</v>
      </c>
      <c r="BS32" s="23">
        <v>328</v>
      </c>
      <c r="BT32" s="23">
        <v>360</v>
      </c>
      <c r="BU32" s="23">
        <v>418</v>
      </c>
      <c r="BV32" s="23">
        <v>429</v>
      </c>
      <c r="BW32" s="23">
        <v>509</v>
      </c>
      <c r="BX32" s="23">
        <v>579</v>
      </c>
      <c r="BY32" s="23">
        <v>608</v>
      </c>
      <c r="BZ32" s="23">
        <v>686</v>
      </c>
      <c r="CA32" s="23">
        <v>641</v>
      </c>
      <c r="CB32" s="23">
        <v>691</v>
      </c>
      <c r="CC32" s="23">
        <v>808</v>
      </c>
      <c r="CD32" s="23">
        <v>806</v>
      </c>
      <c r="CE32" s="23">
        <v>972</v>
      </c>
      <c r="CF32" s="23">
        <v>1048</v>
      </c>
      <c r="CG32" s="23">
        <v>1147</v>
      </c>
      <c r="CH32" s="23">
        <v>1180</v>
      </c>
      <c r="CI32" s="23">
        <v>1309</v>
      </c>
      <c r="CJ32" s="23">
        <v>1307</v>
      </c>
    </row>
    <row r="33" spans="2:54" s="12" customFormat="1" ht="18.75" customHeight="1" x14ac:dyDescent="0.25">
      <c r="B33" s="470" t="s">
        <v>1114</v>
      </c>
      <c r="C33" s="471"/>
      <c r="D33" s="471"/>
      <c r="E33" s="471"/>
      <c r="F33" s="471"/>
      <c r="G33" s="471">
        <v>27</v>
      </c>
      <c r="H33" s="471"/>
      <c r="I33" s="471">
        <v>31</v>
      </c>
      <c r="J33" s="471">
        <v>26</v>
      </c>
      <c r="K33" s="471">
        <v>24</v>
      </c>
      <c r="L33" s="471">
        <v>25</v>
      </c>
      <c r="M33" s="471">
        <v>29</v>
      </c>
      <c r="N33" s="471">
        <v>28</v>
      </c>
      <c r="O33" s="471">
        <v>26</v>
      </c>
      <c r="P33" s="471">
        <v>27</v>
      </c>
      <c r="Q33" s="471">
        <v>27</v>
      </c>
      <c r="R33" s="471">
        <v>27</v>
      </c>
      <c r="S33" s="471"/>
      <c r="T33" s="471"/>
      <c r="U33" s="472"/>
      <c r="V33" s="472"/>
      <c r="W33" s="472"/>
      <c r="X33" s="472"/>
      <c r="Y33" s="472"/>
      <c r="Z33" s="472"/>
      <c r="AA33" s="472"/>
      <c r="AB33" s="473"/>
      <c r="AC33" s="21"/>
      <c r="AD33" s="21"/>
      <c r="AE33" s="21"/>
      <c r="AF33" s="21"/>
      <c r="AG33" s="474"/>
      <c r="AH33" s="472"/>
      <c r="AI33" s="474"/>
      <c r="AJ33" s="474"/>
      <c r="AK33" s="474"/>
      <c r="AL33" s="474"/>
      <c r="AM33" s="474"/>
      <c r="AN33" s="474"/>
      <c r="AO33" s="474"/>
      <c r="AP33" s="474"/>
      <c r="AQ33" s="474"/>
      <c r="AR33" s="474"/>
      <c r="AS33" s="474"/>
      <c r="AT33" s="474"/>
      <c r="AU33" s="474"/>
      <c r="AV33" s="474"/>
      <c r="AW33" s="474"/>
      <c r="AX33" s="474"/>
      <c r="AY33" s="474"/>
      <c r="AZ33" s="474"/>
      <c r="BA33" s="474"/>
      <c r="BB33" s="474"/>
    </row>
    <row r="34" spans="2:54" s="12" customFormat="1" ht="18.75" customHeight="1" x14ac:dyDescent="0.25">
      <c r="B34" s="470" t="s">
        <v>1135</v>
      </c>
      <c r="C34" s="471"/>
      <c r="D34" s="471"/>
      <c r="E34" s="471"/>
      <c r="F34" s="471"/>
      <c r="G34" s="471">
        <v>15</v>
      </c>
      <c r="H34" s="471"/>
      <c r="I34" s="471"/>
      <c r="J34" s="471"/>
      <c r="K34" s="471"/>
      <c r="L34" s="471"/>
      <c r="M34" s="471"/>
      <c r="N34" s="471"/>
      <c r="O34" s="471"/>
      <c r="P34" s="471"/>
      <c r="Q34" s="471"/>
      <c r="R34" s="471"/>
      <c r="S34" s="471"/>
      <c r="T34" s="471"/>
      <c r="U34" s="472"/>
      <c r="V34" s="472"/>
      <c r="W34" s="472"/>
      <c r="X34" s="472"/>
      <c r="Y34" s="472"/>
      <c r="Z34" s="472"/>
      <c r="AA34" s="472"/>
      <c r="AB34" s="473"/>
      <c r="AC34" s="21"/>
      <c r="AD34" s="21"/>
      <c r="AE34" s="21"/>
      <c r="AF34" s="21"/>
      <c r="AG34" s="474"/>
      <c r="AH34" s="472"/>
      <c r="AI34" s="474"/>
      <c r="AJ34" s="474"/>
      <c r="AK34" s="474"/>
      <c r="AL34" s="474"/>
      <c r="AM34" s="474"/>
      <c r="AN34" s="474"/>
      <c r="AO34" s="474"/>
      <c r="AP34" s="474"/>
      <c r="AQ34" s="474"/>
      <c r="AR34" s="474"/>
      <c r="AS34" s="474"/>
      <c r="AT34" s="474"/>
      <c r="AU34" s="474"/>
      <c r="AV34" s="474"/>
      <c r="AW34" s="474"/>
      <c r="AX34" s="474"/>
      <c r="AY34" s="474"/>
      <c r="AZ34" s="474"/>
      <c r="BA34" s="474"/>
      <c r="BB34" s="474"/>
    </row>
    <row r="35" spans="2:54" s="12" customFormat="1" ht="18.75" customHeight="1" x14ac:dyDescent="0.25">
      <c r="B35" s="470" t="s">
        <v>1123</v>
      </c>
      <c r="C35" s="471"/>
      <c r="D35" s="471"/>
      <c r="E35" s="471"/>
      <c r="F35" s="471"/>
      <c r="G35" s="471"/>
      <c r="H35" s="471"/>
      <c r="I35" s="471"/>
      <c r="J35" s="471"/>
      <c r="K35" s="471"/>
      <c r="L35" s="471"/>
      <c r="M35" s="471"/>
      <c r="N35" s="471"/>
      <c r="O35" s="471"/>
      <c r="P35" s="471"/>
      <c r="Q35" s="471"/>
      <c r="R35" s="471"/>
      <c r="S35" s="471"/>
      <c r="T35" s="471"/>
      <c r="U35" s="472"/>
      <c r="V35" s="472"/>
      <c r="W35" s="472"/>
      <c r="X35" s="472"/>
      <c r="Y35" s="472"/>
      <c r="Z35" s="472">
        <v>48</v>
      </c>
      <c r="AA35" s="472">
        <v>59</v>
      </c>
      <c r="AB35" s="473">
        <v>103</v>
      </c>
      <c r="AC35" s="21">
        <v>81</v>
      </c>
      <c r="AD35" s="21">
        <v>82</v>
      </c>
      <c r="AE35" s="21">
        <v>77</v>
      </c>
      <c r="AF35" s="21">
        <v>69</v>
      </c>
      <c r="AG35" s="474">
        <v>41</v>
      </c>
      <c r="AH35" s="472">
        <v>7</v>
      </c>
      <c r="AI35" s="474"/>
      <c r="AJ35" s="474">
        <v>44</v>
      </c>
      <c r="AK35" s="474"/>
      <c r="AL35" s="474"/>
      <c r="AM35" s="474"/>
      <c r="AN35" s="474"/>
      <c r="AO35" s="474"/>
      <c r="AP35" s="474"/>
      <c r="AQ35" s="474"/>
      <c r="AR35" s="474"/>
      <c r="AS35" s="474"/>
      <c r="AT35" s="474"/>
      <c r="AU35" s="474"/>
      <c r="AV35" s="474"/>
      <c r="AW35" s="474"/>
      <c r="AX35" s="474"/>
      <c r="AY35" s="474"/>
      <c r="AZ35" s="474"/>
      <c r="BA35" s="474"/>
      <c r="BB35" s="474"/>
    </row>
    <row r="36" spans="2:54" s="12" customFormat="1" ht="18.75" customHeight="1" x14ac:dyDescent="0.25">
      <c r="B36" s="470" t="s">
        <v>1124</v>
      </c>
      <c r="C36" s="471"/>
      <c r="D36" s="471"/>
      <c r="E36" s="471"/>
      <c r="F36" s="471"/>
      <c r="G36" s="471"/>
      <c r="H36" s="471"/>
      <c r="I36" s="471"/>
      <c r="J36" s="471"/>
      <c r="K36" s="471"/>
      <c r="L36" s="471"/>
      <c r="M36" s="471"/>
      <c r="N36" s="471"/>
      <c r="O36" s="471"/>
      <c r="P36" s="471"/>
      <c r="Q36" s="471"/>
      <c r="R36" s="471"/>
      <c r="S36" s="471"/>
      <c r="T36" s="471"/>
      <c r="U36" s="472"/>
      <c r="V36" s="472"/>
      <c r="W36" s="472"/>
      <c r="X36" s="472"/>
      <c r="Y36" s="472"/>
      <c r="Z36" s="472">
        <v>33</v>
      </c>
      <c r="AA36" s="472">
        <v>27</v>
      </c>
      <c r="AB36" s="473">
        <v>26</v>
      </c>
      <c r="AC36" s="21">
        <v>18</v>
      </c>
      <c r="AD36" s="21">
        <v>23</v>
      </c>
      <c r="AE36" s="21">
        <v>17</v>
      </c>
      <c r="AF36" s="21">
        <v>17</v>
      </c>
      <c r="AG36" s="474">
        <v>22</v>
      </c>
      <c r="AH36" s="472">
        <v>22</v>
      </c>
      <c r="AI36" s="474">
        <v>21</v>
      </c>
      <c r="AJ36" s="474"/>
      <c r="AK36" s="474">
        <v>3</v>
      </c>
      <c r="AL36" s="474"/>
      <c r="AM36" s="474"/>
      <c r="AN36" s="474"/>
      <c r="AO36" s="474"/>
      <c r="AP36" s="474"/>
      <c r="AQ36" s="474"/>
      <c r="AR36" s="474"/>
      <c r="AS36" s="474"/>
      <c r="AT36" s="474"/>
      <c r="AU36" s="474"/>
      <c r="AV36" s="474"/>
      <c r="AW36" s="474"/>
      <c r="AX36" s="474"/>
      <c r="AY36" s="474"/>
      <c r="AZ36" s="474"/>
      <c r="BA36" s="474"/>
      <c r="BB36" s="474"/>
    </row>
    <row r="37" spans="2:54" s="12" customFormat="1" ht="18.75" customHeight="1" x14ac:dyDescent="0.25">
      <c r="B37" s="470" t="s">
        <v>1136</v>
      </c>
      <c r="C37" s="471"/>
      <c r="D37" s="471"/>
      <c r="E37" s="471"/>
      <c r="F37" s="471"/>
      <c r="G37" s="471"/>
      <c r="H37" s="471"/>
      <c r="I37" s="471"/>
      <c r="J37" s="471"/>
      <c r="K37" s="471"/>
      <c r="L37" s="471"/>
      <c r="M37" s="471"/>
      <c r="N37" s="471"/>
      <c r="O37" s="471"/>
      <c r="P37" s="471"/>
      <c r="Q37" s="471"/>
      <c r="R37" s="471"/>
      <c r="S37" s="471"/>
      <c r="T37" s="471"/>
      <c r="U37" s="472"/>
      <c r="V37" s="472"/>
      <c r="W37" s="472"/>
      <c r="X37" s="472"/>
      <c r="Y37" s="472"/>
      <c r="Z37" s="472">
        <v>16</v>
      </c>
      <c r="AA37" s="472">
        <v>11</v>
      </c>
      <c r="AB37" s="473">
        <v>9</v>
      </c>
      <c r="AC37" s="21">
        <v>10</v>
      </c>
      <c r="AD37" s="21">
        <v>10</v>
      </c>
      <c r="AE37" s="21">
        <v>9</v>
      </c>
      <c r="AF37" s="21">
        <v>0</v>
      </c>
      <c r="AG37" s="474">
        <v>1</v>
      </c>
      <c r="AH37" s="472">
        <v>1</v>
      </c>
      <c r="AI37" s="474"/>
      <c r="AJ37" s="474"/>
      <c r="AK37" s="474"/>
      <c r="AL37" s="474"/>
      <c r="AM37" s="474"/>
      <c r="AN37" s="474"/>
      <c r="AO37" s="474"/>
      <c r="AP37" s="474"/>
      <c r="AQ37" s="474"/>
      <c r="AR37" s="474"/>
      <c r="AS37" s="474"/>
      <c r="AT37" s="474"/>
      <c r="AU37" s="474"/>
      <c r="AV37" s="474"/>
      <c r="AW37" s="474"/>
      <c r="AX37" s="474"/>
      <c r="AY37" s="474"/>
      <c r="AZ37" s="474"/>
      <c r="BA37" s="474"/>
      <c r="BB37" s="474"/>
    </row>
    <row r="38" spans="2:54" s="12" customFormat="1" ht="18.75" customHeight="1" x14ac:dyDescent="0.25">
      <c r="B38" s="470" t="s">
        <v>1127</v>
      </c>
      <c r="C38" s="471"/>
      <c r="D38" s="471"/>
      <c r="E38" s="471"/>
      <c r="F38" s="471"/>
      <c r="G38" s="471"/>
      <c r="H38" s="471"/>
      <c r="I38" s="471"/>
      <c r="J38" s="471"/>
      <c r="K38" s="471"/>
      <c r="L38" s="471"/>
      <c r="M38" s="471"/>
      <c r="N38" s="471"/>
      <c r="O38" s="471"/>
      <c r="P38" s="471"/>
      <c r="Q38" s="471"/>
      <c r="R38" s="471"/>
      <c r="S38" s="471"/>
      <c r="T38" s="471"/>
      <c r="U38" s="472"/>
      <c r="V38" s="472"/>
      <c r="W38" s="472"/>
      <c r="X38" s="472"/>
      <c r="Y38" s="472"/>
      <c r="Z38" s="472"/>
      <c r="AA38" s="472">
        <v>12</v>
      </c>
      <c r="AB38" s="473">
        <v>9</v>
      </c>
      <c r="AC38" s="21">
        <v>10</v>
      </c>
      <c r="AD38" s="21">
        <v>8</v>
      </c>
      <c r="AE38" s="21">
        <v>6</v>
      </c>
      <c r="AF38" s="21">
        <v>6</v>
      </c>
      <c r="AG38" s="474">
        <v>2</v>
      </c>
      <c r="AH38" s="472">
        <v>4</v>
      </c>
      <c r="AI38" s="474"/>
      <c r="AJ38" s="474">
        <v>4</v>
      </c>
      <c r="AK38" s="474">
        <v>1</v>
      </c>
      <c r="AL38" s="474"/>
      <c r="AM38" s="474"/>
      <c r="AN38" s="474"/>
      <c r="AO38" s="474"/>
      <c r="AP38" s="474"/>
      <c r="AQ38" s="474"/>
      <c r="AR38" s="474"/>
      <c r="AS38" s="474"/>
      <c r="AT38" s="474"/>
      <c r="AU38" s="474"/>
      <c r="AV38" s="474"/>
      <c r="AW38" s="474"/>
      <c r="AX38" s="474"/>
      <c r="AY38" s="474"/>
      <c r="AZ38" s="474"/>
      <c r="BA38" s="474"/>
      <c r="BB38" s="474"/>
    </row>
    <row r="39" spans="2:54" s="12" customFormat="1" ht="18.75" customHeight="1" x14ac:dyDescent="0.25">
      <c r="B39" s="259" t="s">
        <v>362</v>
      </c>
      <c r="C39" s="259">
        <f>C40+C41+C42+C43+C44</f>
        <v>45</v>
      </c>
      <c r="D39" s="259">
        <f t="shared" ref="D39:BB39" si="4">D40+D41+D42+D43+D44</f>
        <v>45</v>
      </c>
      <c r="E39" s="259">
        <f t="shared" si="4"/>
        <v>45</v>
      </c>
      <c r="F39" s="259">
        <f t="shared" si="4"/>
        <v>45</v>
      </c>
      <c r="G39" s="259">
        <f t="shared" si="4"/>
        <v>0</v>
      </c>
      <c r="H39" s="259">
        <f t="shared" si="4"/>
        <v>0</v>
      </c>
      <c r="I39" s="259">
        <f t="shared" si="4"/>
        <v>11</v>
      </c>
      <c r="J39" s="259">
        <f t="shared" si="4"/>
        <v>0</v>
      </c>
      <c r="K39" s="259">
        <f t="shared" si="4"/>
        <v>0</v>
      </c>
      <c r="L39" s="259">
        <f t="shared" si="4"/>
        <v>0</v>
      </c>
      <c r="M39" s="259">
        <f t="shared" si="4"/>
        <v>0</v>
      </c>
      <c r="N39" s="259">
        <f t="shared" si="4"/>
        <v>0</v>
      </c>
      <c r="O39" s="259">
        <f t="shared" si="4"/>
        <v>0</v>
      </c>
      <c r="P39" s="259">
        <f t="shared" si="4"/>
        <v>0</v>
      </c>
      <c r="Q39" s="259">
        <f t="shared" si="4"/>
        <v>0</v>
      </c>
      <c r="R39" s="259">
        <f t="shared" si="4"/>
        <v>0</v>
      </c>
      <c r="S39" s="259">
        <f t="shared" si="4"/>
        <v>0</v>
      </c>
      <c r="T39" s="259">
        <f t="shared" si="4"/>
        <v>0</v>
      </c>
      <c r="U39" s="259">
        <f t="shared" si="4"/>
        <v>0</v>
      </c>
      <c r="V39" s="259">
        <f t="shared" si="4"/>
        <v>0</v>
      </c>
      <c r="W39" s="259">
        <f t="shared" si="4"/>
        <v>0</v>
      </c>
      <c r="X39" s="259">
        <f t="shared" si="4"/>
        <v>0</v>
      </c>
      <c r="Y39" s="259">
        <f t="shared" si="4"/>
        <v>0</v>
      </c>
      <c r="Z39" s="259">
        <f t="shared" si="4"/>
        <v>87</v>
      </c>
      <c r="AA39" s="259">
        <f t="shared" si="4"/>
        <v>74</v>
      </c>
      <c r="AB39" s="259">
        <f t="shared" si="4"/>
        <v>70</v>
      </c>
      <c r="AC39" s="259">
        <f t="shared" si="4"/>
        <v>66</v>
      </c>
      <c r="AD39" s="259">
        <f t="shared" si="4"/>
        <v>64</v>
      </c>
      <c r="AE39" s="259">
        <f t="shared" si="4"/>
        <v>64</v>
      </c>
      <c r="AF39" s="259">
        <f t="shared" si="4"/>
        <v>50</v>
      </c>
      <c r="AG39" s="259">
        <f t="shared" si="4"/>
        <v>19</v>
      </c>
      <c r="AH39" s="259">
        <f t="shared" si="4"/>
        <v>17</v>
      </c>
      <c r="AI39" s="259">
        <f t="shared" si="4"/>
        <v>17</v>
      </c>
      <c r="AJ39" s="259">
        <f t="shared" si="4"/>
        <v>2</v>
      </c>
      <c r="AK39" s="259">
        <f t="shared" si="4"/>
        <v>0</v>
      </c>
      <c r="AL39" s="259">
        <f t="shared" si="4"/>
        <v>0</v>
      </c>
      <c r="AM39" s="259">
        <f t="shared" si="4"/>
        <v>0</v>
      </c>
      <c r="AN39" s="259">
        <f t="shared" si="4"/>
        <v>0</v>
      </c>
      <c r="AO39" s="259">
        <f t="shared" si="4"/>
        <v>0</v>
      </c>
      <c r="AP39" s="259">
        <f t="shared" si="4"/>
        <v>0</v>
      </c>
      <c r="AQ39" s="259">
        <f t="shared" si="4"/>
        <v>0</v>
      </c>
      <c r="AR39" s="259">
        <f t="shared" si="4"/>
        <v>0</v>
      </c>
      <c r="AS39" s="259">
        <f t="shared" si="4"/>
        <v>0</v>
      </c>
      <c r="AT39" s="259">
        <f t="shared" si="4"/>
        <v>0</v>
      </c>
      <c r="AU39" s="259">
        <f t="shared" si="4"/>
        <v>0</v>
      </c>
      <c r="AV39" s="259">
        <f t="shared" si="4"/>
        <v>0</v>
      </c>
      <c r="AW39" s="259">
        <f t="shared" si="4"/>
        <v>0</v>
      </c>
      <c r="AX39" s="259">
        <f t="shared" si="4"/>
        <v>0</v>
      </c>
      <c r="AY39" s="259">
        <f t="shared" si="4"/>
        <v>0</v>
      </c>
      <c r="AZ39" s="259">
        <f t="shared" si="4"/>
        <v>0</v>
      </c>
      <c r="BA39" s="259">
        <f t="shared" si="4"/>
        <v>0</v>
      </c>
      <c r="BB39" s="259">
        <f t="shared" si="4"/>
        <v>0</v>
      </c>
    </row>
    <row r="40" spans="2:54" s="12" customFormat="1" ht="18.75" customHeight="1" x14ac:dyDescent="0.25">
      <c r="B40" s="470" t="s">
        <v>1114</v>
      </c>
      <c r="C40" s="446"/>
      <c r="D40" s="446"/>
      <c r="E40" s="446"/>
      <c r="F40" s="446"/>
      <c r="G40" s="446"/>
      <c r="H40" s="446"/>
      <c r="I40" s="446">
        <v>11</v>
      </c>
      <c r="J40" s="446"/>
      <c r="K40" s="446"/>
      <c r="L40" s="446"/>
      <c r="M40" s="446"/>
      <c r="N40" s="446"/>
      <c r="O40" s="446"/>
      <c r="P40" s="446"/>
      <c r="Q40" s="446"/>
      <c r="R40" s="446"/>
      <c r="S40" s="446"/>
      <c r="T40" s="446"/>
      <c r="U40" s="337"/>
      <c r="V40" s="337"/>
      <c r="W40" s="337"/>
      <c r="X40" s="337"/>
      <c r="Y40" s="337"/>
      <c r="Z40" s="337"/>
      <c r="AA40" s="337"/>
      <c r="AB40" s="447"/>
      <c r="AC40" s="336"/>
      <c r="AD40" s="336"/>
      <c r="AE40" s="336"/>
      <c r="AF40" s="336"/>
      <c r="AG40" s="448"/>
      <c r="AH40" s="337"/>
      <c r="AI40" s="448"/>
      <c r="AJ40" s="448"/>
      <c r="AK40" s="448"/>
      <c r="AL40" s="448"/>
      <c r="AM40" s="448"/>
      <c r="AN40" s="448"/>
      <c r="AO40" s="448"/>
      <c r="AP40" s="448"/>
      <c r="AQ40" s="448"/>
      <c r="AR40" s="448"/>
      <c r="AS40" s="448"/>
      <c r="AT40" s="448"/>
      <c r="AU40" s="448"/>
      <c r="AV40" s="448"/>
      <c r="AW40" s="448"/>
      <c r="AX40" s="448"/>
      <c r="AY40" s="448"/>
      <c r="AZ40" s="448"/>
      <c r="BA40" s="448"/>
      <c r="BB40" s="448"/>
    </row>
    <row r="41" spans="2:54" s="12" customFormat="1" ht="15.75" x14ac:dyDescent="0.25">
      <c r="B41" s="470" t="s">
        <v>1123</v>
      </c>
      <c r="C41" s="446"/>
      <c r="D41" s="446"/>
      <c r="E41" s="446"/>
      <c r="F41" s="446"/>
      <c r="G41" s="446"/>
      <c r="H41" s="446"/>
      <c r="I41" s="446"/>
      <c r="J41" s="446"/>
      <c r="K41" s="446"/>
      <c r="L41" s="446"/>
      <c r="M41" s="446"/>
      <c r="N41" s="446"/>
      <c r="O41" s="446"/>
      <c r="P41" s="446"/>
      <c r="Q41" s="446"/>
      <c r="R41" s="446"/>
      <c r="S41" s="446"/>
      <c r="T41" s="446"/>
      <c r="U41" s="337"/>
      <c r="V41" s="337"/>
      <c r="W41" s="337"/>
      <c r="X41" s="337"/>
      <c r="Y41" s="337"/>
      <c r="Z41" s="337">
        <v>32</v>
      </c>
      <c r="AA41" s="337">
        <v>32</v>
      </c>
      <c r="AB41" s="447">
        <v>30</v>
      </c>
      <c r="AC41" s="336">
        <v>27</v>
      </c>
      <c r="AD41" s="336">
        <v>29</v>
      </c>
      <c r="AE41" s="336">
        <v>28</v>
      </c>
      <c r="AF41" s="336">
        <v>18</v>
      </c>
      <c r="AG41" s="448">
        <v>1</v>
      </c>
      <c r="AH41" s="337"/>
      <c r="AI41" s="448"/>
      <c r="AJ41" s="448">
        <v>1</v>
      </c>
      <c r="AK41" s="448"/>
      <c r="AL41" s="448"/>
      <c r="AM41" s="448"/>
      <c r="AN41" s="448"/>
      <c r="AO41" s="448"/>
      <c r="AP41" s="448"/>
      <c r="AQ41" s="448"/>
      <c r="AR41" s="448"/>
      <c r="AS41" s="448"/>
      <c r="AT41" s="448"/>
      <c r="AU41" s="448"/>
      <c r="AV41" s="448"/>
      <c r="AW41" s="448"/>
      <c r="AX41" s="448"/>
      <c r="AY41" s="448"/>
      <c r="AZ41" s="448"/>
      <c r="BA41" s="448"/>
      <c r="BB41" s="448"/>
    </row>
    <row r="42" spans="2:54" s="12" customFormat="1" ht="15.75" x14ac:dyDescent="0.25">
      <c r="B42" s="470" t="s">
        <v>1124</v>
      </c>
      <c r="C42" s="446"/>
      <c r="D42" s="446"/>
      <c r="E42" s="446"/>
      <c r="F42" s="446"/>
      <c r="G42" s="446"/>
      <c r="H42" s="446"/>
      <c r="I42" s="446"/>
      <c r="J42" s="446"/>
      <c r="K42" s="446"/>
      <c r="L42" s="446"/>
      <c r="M42" s="446"/>
      <c r="N42" s="446"/>
      <c r="O42" s="446"/>
      <c r="P42" s="446"/>
      <c r="Q42" s="446"/>
      <c r="R42" s="446"/>
      <c r="S42" s="446"/>
      <c r="T42" s="446"/>
      <c r="U42" s="337"/>
      <c r="V42" s="337"/>
      <c r="W42" s="337"/>
      <c r="X42" s="337"/>
      <c r="Y42" s="337"/>
      <c r="Z42" s="337">
        <v>24</v>
      </c>
      <c r="AA42" s="337">
        <v>19</v>
      </c>
      <c r="AB42" s="447">
        <v>19</v>
      </c>
      <c r="AC42" s="336">
        <v>18</v>
      </c>
      <c r="AD42" s="336">
        <v>18</v>
      </c>
      <c r="AE42" s="336">
        <v>18</v>
      </c>
      <c r="AF42" s="336">
        <v>17</v>
      </c>
      <c r="AG42" s="448">
        <v>18</v>
      </c>
      <c r="AH42" s="337">
        <v>17</v>
      </c>
      <c r="AI42" s="448">
        <v>17</v>
      </c>
      <c r="AJ42" s="448">
        <v>1</v>
      </c>
      <c r="AK42" s="448"/>
      <c r="AL42" s="448"/>
      <c r="AM42" s="448"/>
      <c r="AN42" s="448"/>
      <c r="AO42" s="448"/>
      <c r="AP42" s="448"/>
      <c r="AQ42" s="448"/>
      <c r="AR42" s="448"/>
      <c r="AS42" s="448"/>
      <c r="AT42" s="448"/>
      <c r="AU42" s="448"/>
      <c r="AV42" s="448"/>
      <c r="AW42" s="448"/>
      <c r="AX42" s="448"/>
      <c r="AY42" s="448"/>
      <c r="AZ42" s="448"/>
      <c r="BA42" s="448"/>
      <c r="BB42" s="448"/>
    </row>
    <row r="43" spans="2:54" s="12" customFormat="1" ht="15.75" x14ac:dyDescent="0.25">
      <c r="B43" s="470" t="s">
        <v>1127</v>
      </c>
      <c r="C43" s="446"/>
      <c r="D43" s="446"/>
      <c r="E43" s="446"/>
      <c r="F43" s="446"/>
      <c r="G43" s="446"/>
      <c r="H43" s="446"/>
      <c r="I43" s="446"/>
      <c r="J43" s="446"/>
      <c r="K43" s="446"/>
      <c r="L43" s="446"/>
      <c r="M43" s="446"/>
      <c r="N43" s="446"/>
      <c r="O43" s="446"/>
      <c r="P43" s="446"/>
      <c r="Q43" s="446"/>
      <c r="R43" s="446"/>
      <c r="S43" s="446"/>
      <c r="T43" s="446"/>
      <c r="U43" s="337"/>
      <c r="V43" s="337"/>
      <c r="W43" s="337"/>
      <c r="X43" s="337"/>
      <c r="Y43" s="337"/>
      <c r="Z43" s="337">
        <v>31</v>
      </c>
      <c r="AA43" s="337">
        <v>23</v>
      </c>
      <c r="AB43" s="447">
        <v>21</v>
      </c>
      <c r="AC43" s="336">
        <v>21</v>
      </c>
      <c r="AD43" s="336">
        <v>17</v>
      </c>
      <c r="AE43" s="336">
        <v>18</v>
      </c>
      <c r="AF43" s="336">
        <v>15</v>
      </c>
      <c r="AG43" s="448"/>
      <c r="AH43" s="337"/>
      <c r="AI43" s="448"/>
      <c r="AJ43" s="448"/>
      <c r="AK43" s="448"/>
      <c r="AL43" s="448"/>
      <c r="AM43" s="448"/>
      <c r="AN43" s="448"/>
      <c r="AO43" s="448"/>
      <c r="AP43" s="448"/>
      <c r="AQ43" s="448"/>
      <c r="AR43" s="448"/>
      <c r="AS43" s="448"/>
      <c r="AT43" s="448"/>
      <c r="AU43" s="448"/>
      <c r="AV43" s="448"/>
      <c r="AW43" s="448"/>
      <c r="AX43" s="448"/>
      <c r="AY43" s="448"/>
      <c r="AZ43" s="448"/>
      <c r="BA43" s="448"/>
      <c r="BB43" s="448"/>
    </row>
    <row r="44" spans="2:54" s="12" customFormat="1" ht="15.75" x14ac:dyDescent="0.25">
      <c r="B44" s="470" t="s">
        <v>1137</v>
      </c>
      <c r="C44" s="446">
        <v>45</v>
      </c>
      <c r="D44" s="446">
        <v>45</v>
      </c>
      <c r="E44" s="446">
        <v>45</v>
      </c>
      <c r="F44" s="446">
        <v>45</v>
      </c>
      <c r="G44" s="446"/>
      <c r="H44" s="446"/>
      <c r="I44" s="446"/>
      <c r="J44" s="446"/>
      <c r="K44" s="446"/>
      <c r="L44" s="446"/>
      <c r="M44" s="446"/>
      <c r="N44" s="446"/>
      <c r="O44" s="446"/>
      <c r="P44" s="446"/>
      <c r="Q44" s="446"/>
      <c r="R44" s="446"/>
      <c r="S44" s="446"/>
      <c r="T44" s="446"/>
      <c r="U44" s="337"/>
      <c r="V44" s="337"/>
      <c r="W44" s="337"/>
      <c r="X44" s="337"/>
      <c r="Y44" s="337"/>
      <c r="Z44" s="337"/>
      <c r="AA44" s="337"/>
      <c r="AB44" s="447"/>
      <c r="AC44" s="336"/>
      <c r="AD44" s="336"/>
      <c r="AE44" s="336"/>
      <c r="AF44" s="336"/>
      <c r="AG44" s="448"/>
      <c r="AH44" s="337"/>
      <c r="AI44" s="448"/>
      <c r="AJ44" s="448"/>
      <c r="AK44" s="448"/>
      <c r="AL44" s="448"/>
      <c r="AM44" s="448"/>
      <c r="AN44" s="448"/>
      <c r="AO44" s="448"/>
      <c r="AP44" s="448"/>
      <c r="AQ44" s="448"/>
      <c r="AR44" s="448"/>
      <c r="AS44" s="448"/>
      <c r="AT44" s="448"/>
      <c r="AU44" s="448"/>
      <c r="AV44" s="448"/>
      <c r="AW44" s="448"/>
      <c r="AX44" s="448"/>
      <c r="AY44" s="448"/>
      <c r="AZ44" s="448"/>
      <c r="BA44" s="448"/>
      <c r="BB44" s="448"/>
    </row>
    <row r="45" spans="2:54" s="12" customFormat="1" ht="15.75" x14ac:dyDescent="0.25">
      <c r="B45" s="259" t="s">
        <v>1017</v>
      </c>
      <c r="C45" s="259">
        <f>SUM(C46:C47)</f>
        <v>0</v>
      </c>
      <c r="D45" s="259">
        <f t="shared" ref="D45:BB45" si="5">SUM(D46:D47)</f>
        <v>0</v>
      </c>
      <c r="E45" s="259">
        <f t="shared" si="5"/>
        <v>0</v>
      </c>
      <c r="F45" s="259">
        <f t="shared" si="5"/>
        <v>0</v>
      </c>
      <c r="G45" s="259">
        <f t="shared" si="5"/>
        <v>0</v>
      </c>
      <c r="H45" s="259">
        <f t="shared" si="5"/>
        <v>0</v>
      </c>
      <c r="I45" s="259">
        <f t="shared" si="5"/>
        <v>0</v>
      </c>
      <c r="J45" s="259">
        <f t="shared" si="5"/>
        <v>0</v>
      </c>
      <c r="K45" s="259">
        <f t="shared" si="5"/>
        <v>51</v>
      </c>
      <c r="L45" s="259">
        <f t="shared" si="5"/>
        <v>39</v>
      </c>
      <c r="M45" s="259">
        <f t="shared" si="5"/>
        <v>55</v>
      </c>
      <c r="N45" s="259">
        <f t="shared" si="5"/>
        <v>81</v>
      </c>
      <c r="O45" s="259">
        <f t="shared" si="5"/>
        <v>63</v>
      </c>
      <c r="P45" s="259">
        <f t="shared" si="5"/>
        <v>58</v>
      </c>
      <c r="Q45" s="259">
        <f t="shared" si="5"/>
        <v>61</v>
      </c>
      <c r="R45" s="259">
        <f t="shared" si="5"/>
        <v>46</v>
      </c>
      <c r="S45" s="259">
        <f t="shared" si="5"/>
        <v>48</v>
      </c>
      <c r="T45" s="259">
        <f t="shared" si="5"/>
        <v>44</v>
      </c>
      <c r="U45" s="259">
        <f t="shared" si="5"/>
        <v>0</v>
      </c>
      <c r="V45" s="259">
        <f t="shared" si="5"/>
        <v>0</v>
      </c>
      <c r="W45" s="259">
        <f t="shared" si="5"/>
        <v>0</v>
      </c>
      <c r="X45" s="259">
        <f t="shared" si="5"/>
        <v>0</v>
      </c>
      <c r="Y45" s="259">
        <f t="shared" si="5"/>
        <v>0</v>
      </c>
      <c r="Z45" s="259">
        <f t="shared" si="5"/>
        <v>0</v>
      </c>
      <c r="AA45" s="259">
        <f t="shared" si="5"/>
        <v>0</v>
      </c>
      <c r="AB45" s="259">
        <f t="shared" si="5"/>
        <v>0</v>
      </c>
      <c r="AC45" s="259">
        <f t="shared" si="5"/>
        <v>0</v>
      </c>
      <c r="AD45" s="259">
        <f t="shared" si="5"/>
        <v>0</v>
      </c>
      <c r="AE45" s="259">
        <f t="shared" si="5"/>
        <v>0</v>
      </c>
      <c r="AF45" s="259">
        <f t="shared" si="5"/>
        <v>0</v>
      </c>
      <c r="AG45" s="259">
        <f t="shared" si="5"/>
        <v>0</v>
      </c>
      <c r="AH45" s="259">
        <f t="shared" si="5"/>
        <v>0</v>
      </c>
      <c r="AI45" s="259">
        <f t="shared" si="5"/>
        <v>0</v>
      </c>
      <c r="AJ45" s="259">
        <f t="shared" si="5"/>
        <v>0</v>
      </c>
      <c r="AK45" s="259">
        <f t="shared" si="5"/>
        <v>0</v>
      </c>
      <c r="AL45" s="259">
        <f t="shared" si="5"/>
        <v>0</v>
      </c>
      <c r="AM45" s="259">
        <f t="shared" si="5"/>
        <v>0</v>
      </c>
      <c r="AN45" s="259">
        <f t="shared" si="5"/>
        <v>0</v>
      </c>
      <c r="AO45" s="259">
        <f t="shared" si="5"/>
        <v>0</v>
      </c>
      <c r="AP45" s="259">
        <f t="shared" si="5"/>
        <v>0</v>
      </c>
      <c r="AQ45" s="259">
        <f t="shared" si="5"/>
        <v>0</v>
      </c>
      <c r="AR45" s="259">
        <f t="shared" si="5"/>
        <v>0</v>
      </c>
      <c r="AS45" s="259">
        <f t="shared" si="5"/>
        <v>0</v>
      </c>
      <c r="AT45" s="259">
        <f t="shared" si="5"/>
        <v>0</v>
      </c>
      <c r="AU45" s="259">
        <f t="shared" si="5"/>
        <v>0</v>
      </c>
      <c r="AV45" s="259">
        <f t="shared" si="5"/>
        <v>0</v>
      </c>
      <c r="AW45" s="259">
        <f t="shared" si="5"/>
        <v>0</v>
      </c>
      <c r="AX45" s="259">
        <f t="shared" si="5"/>
        <v>0</v>
      </c>
      <c r="AY45" s="259">
        <f t="shared" ref="AY45:AZ45" si="6">SUM(AY46:AY47)</f>
        <v>0</v>
      </c>
      <c r="AZ45" s="259">
        <f t="shared" si="6"/>
        <v>0</v>
      </c>
      <c r="BA45" s="259">
        <f t="shared" si="5"/>
        <v>0</v>
      </c>
      <c r="BB45" s="259">
        <f t="shared" si="5"/>
        <v>0</v>
      </c>
    </row>
    <row r="46" spans="2:54" s="12" customFormat="1" ht="18.75" customHeight="1" x14ac:dyDescent="0.25">
      <c r="B46" s="470" t="s">
        <v>1114</v>
      </c>
      <c r="C46" s="446"/>
      <c r="D46" s="446"/>
      <c r="E46" s="446"/>
      <c r="F46" s="446"/>
      <c r="G46" s="446"/>
      <c r="H46" s="446"/>
      <c r="I46" s="446"/>
      <c r="J46" s="446"/>
      <c r="K46" s="446">
        <v>51</v>
      </c>
      <c r="L46" s="446">
        <v>39</v>
      </c>
      <c r="M46" s="446">
        <v>37</v>
      </c>
      <c r="N46" s="446">
        <v>36</v>
      </c>
      <c r="O46" s="446">
        <v>33</v>
      </c>
      <c r="P46" s="446">
        <v>34</v>
      </c>
      <c r="Q46" s="446">
        <v>28</v>
      </c>
      <c r="R46" s="446">
        <v>24</v>
      </c>
      <c r="S46" s="446">
        <v>24</v>
      </c>
      <c r="T46" s="446">
        <v>23</v>
      </c>
      <c r="U46" s="337"/>
      <c r="V46" s="337"/>
      <c r="W46" s="337"/>
      <c r="X46" s="337"/>
      <c r="Y46" s="337"/>
      <c r="Z46" s="337"/>
      <c r="AA46" s="337"/>
      <c r="AB46" s="447"/>
      <c r="AC46" s="336"/>
      <c r="AD46" s="336"/>
      <c r="AE46" s="336"/>
      <c r="AF46" s="336"/>
      <c r="AG46" s="448"/>
      <c r="AH46" s="337"/>
      <c r="AI46" s="448"/>
      <c r="AJ46" s="448"/>
      <c r="AK46" s="448"/>
      <c r="AL46" s="448"/>
      <c r="AM46" s="448"/>
      <c r="AN46" s="448"/>
      <c r="AO46" s="448"/>
      <c r="AP46" s="448"/>
      <c r="AQ46" s="448"/>
      <c r="AR46" s="448"/>
      <c r="AS46" s="448"/>
      <c r="AT46" s="448"/>
      <c r="AU46" s="448"/>
      <c r="AV46" s="448"/>
      <c r="AW46" s="448"/>
      <c r="AX46" s="448"/>
      <c r="AY46" s="448"/>
      <c r="AZ46" s="448"/>
      <c r="BA46" s="448"/>
      <c r="BB46" s="448"/>
    </row>
    <row r="47" spans="2:54" s="12" customFormat="1" ht="18.75" customHeight="1" x14ac:dyDescent="0.25">
      <c r="B47" s="470" t="s">
        <v>1138</v>
      </c>
      <c r="C47" s="446"/>
      <c r="D47" s="446"/>
      <c r="E47" s="446"/>
      <c r="F47" s="446"/>
      <c r="G47" s="446"/>
      <c r="H47" s="446"/>
      <c r="I47" s="446"/>
      <c r="J47" s="446"/>
      <c r="K47" s="446"/>
      <c r="L47" s="446"/>
      <c r="M47" s="446">
        <v>18</v>
      </c>
      <c r="N47" s="446">
        <v>45</v>
      </c>
      <c r="O47" s="446">
        <v>30</v>
      </c>
      <c r="P47" s="446">
        <v>24</v>
      </c>
      <c r="Q47" s="446">
        <v>33</v>
      </c>
      <c r="R47" s="446">
        <v>22</v>
      </c>
      <c r="S47" s="446">
        <v>24</v>
      </c>
      <c r="T47" s="446">
        <v>21</v>
      </c>
      <c r="U47" s="337"/>
      <c r="V47" s="337"/>
      <c r="W47" s="337"/>
      <c r="X47" s="337"/>
      <c r="Y47" s="337"/>
      <c r="Z47" s="337"/>
      <c r="AA47" s="337"/>
      <c r="AB47" s="447"/>
      <c r="AC47" s="336"/>
      <c r="AD47" s="336"/>
      <c r="AE47" s="336"/>
      <c r="AF47" s="336"/>
      <c r="AG47" s="448"/>
      <c r="AH47" s="337"/>
      <c r="AI47" s="448"/>
      <c r="AJ47" s="448"/>
      <c r="AK47" s="448"/>
      <c r="AL47" s="448"/>
      <c r="AM47" s="448"/>
      <c r="AN47" s="448"/>
      <c r="AO47" s="448"/>
      <c r="AP47" s="448"/>
      <c r="AQ47" s="448"/>
      <c r="AR47" s="448"/>
      <c r="AS47" s="448"/>
      <c r="AT47" s="448"/>
      <c r="AU47" s="448"/>
      <c r="AV47" s="448"/>
      <c r="AW47" s="448"/>
      <c r="AX47" s="448"/>
      <c r="AY47" s="448"/>
      <c r="AZ47" s="448"/>
      <c r="BA47" s="448"/>
      <c r="BB47" s="448"/>
    </row>
    <row r="48" spans="2:54" s="12" customFormat="1" ht="18.75" customHeight="1" x14ac:dyDescent="0.25">
      <c r="B48" s="259" t="s">
        <v>999</v>
      </c>
      <c r="C48" s="259">
        <f>C49</f>
        <v>0</v>
      </c>
      <c r="D48" s="259">
        <f t="shared" ref="D48:BB48" si="7">D49</f>
        <v>0</v>
      </c>
      <c r="E48" s="259">
        <f t="shared" si="7"/>
        <v>0</v>
      </c>
      <c r="F48" s="259">
        <f t="shared" si="7"/>
        <v>0</v>
      </c>
      <c r="G48" s="259">
        <f t="shared" si="7"/>
        <v>0</v>
      </c>
      <c r="H48" s="259">
        <f t="shared" si="7"/>
        <v>0</v>
      </c>
      <c r="I48" s="259">
        <f t="shared" si="7"/>
        <v>0</v>
      </c>
      <c r="J48" s="259">
        <f t="shared" si="7"/>
        <v>0</v>
      </c>
      <c r="K48" s="259">
        <f t="shared" si="7"/>
        <v>33</v>
      </c>
      <c r="L48" s="259">
        <f t="shared" si="7"/>
        <v>27</v>
      </c>
      <c r="M48" s="259">
        <f t="shared" si="7"/>
        <v>27</v>
      </c>
      <c r="N48" s="259">
        <f t="shared" si="7"/>
        <v>26</v>
      </c>
      <c r="O48" s="259">
        <f t="shared" si="7"/>
        <v>22</v>
      </c>
      <c r="P48" s="259">
        <f t="shared" si="7"/>
        <v>21</v>
      </c>
      <c r="Q48" s="259">
        <f t="shared" si="7"/>
        <v>17</v>
      </c>
      <c r="R48" s="259">
        <f t="shared" si="7"/>
        <v>20</v>
      </c>
      <c r="S48" s="259">
        <f t="shared" si="7"/>
        <v>21</v>
      </c>
      <c r="T48" s="259">
        <f t="shared" si="7"/>
        <v>21</v>
      </c>
      <c r="U48" s="259">
        <f t="shared" si="7"/>
        <v>0</v>
      </c>
      <c r="V48" s="259">
        <f t="shared" si="7"/>
        <v>0</v>
      </c>
      <c r="W48" s="259">
        <f t="shared" si="7"/>
        <v>0</v>
      </c>
      <c r="X48" s="259">
        <f t="shared" si="7"/>
        <v>0</v>
      </c>
      <c r="Y48" s="259">
        <f t="shared" si="7"/>
        <v>0</v>
      </c>
      <c r="Z48" s="259">
        <f t="shared" si="7"/>
        <v>0</v>
      </c>
      <c r="AA48" s="259">
        <f t="shared" si="7"/>
        <v>0</v>
      </c>
      <c r="AB48" s="259">
        <f t="shared" si="7"/>
        <v>0</v>
      </c>
      <c r="AC48" s="259">
        <f t="shared" si="7"/>
        <v>0</v>
      </c>
      <c r="AD48" s="259">
        <f t="shared" si="7"/>
        <v>0</v>
      </c>
      <c r="AE48" s="259">
        <f t="shared" si="7"/>
        <v>0</v>
      </c>
      <c r="AF48" s="259">
        <f t="shared" si="7"/>
        <v>0</v>
      </c>
      <c r="AG48" s="259">
        <f t="shared" si="7"/>
        <v>0</v>
      </c>
      <c r="AH48" s="259">
        <f t="shared" si="7"/>
        <v>0</v>
      </c>
      <c r="AI48" s="259">
        <f t="shared" si="7"/>
        <v>0</v>
      </c>
      <c r="AJ48" s="259">
        <f t="shared" si="7"/>
        <v>0</v>
      </c>
      <c r="AK48" s="259">
        <f t="shared" si="7"/>
        <v>0</v>
      </c>
      <c r="AL48" s="259">
        <f t="shared" si="7"/>
        <v>0</v>
      </c>
      <c r="AM48" s="259">
        <f t="shared" si="7"/>
        <v>0</v>
      </c>
      <c r="AN48" s="259">
        <f t="shared" si="7"/>
        <v>0</v>
      </c>
      <c r="AO48" s="259">
        <f t="shared" si="7"/>
        <v>0</v>
      </c>
      <c r="AP48" s="259">
        <f t="shared" si="7"/>
        <v>0</v>
      </c>
      <c r="AQ48" s="259">
        <f t="shared" si="7"/>
        <v>0</v>
      </c>
      <c r="AR48" s="259">
        <f t="shared" si="7"/>
        <v>0</v>
      </c>
      <c r="AS48" s="259">
        <f t="shared" si="7"/>
        <v>0</v>
      </c>
      <c r="AT48" s="259">
        <f t="shared" si="7"/>
        <v>0</v>
      </c>
      <c r="AU48" s="259">
        <f t="shared" si="7"/>
        <v>0</v>
      </c>
      <c r="AV48" s="259">
        <f t="shared" si="7"/>
        <v>0</v>
      </c>
      <c r="AW48" s="259">
        <f t="shared" si="7"/>
        <v>0</v>
      </c>
      <c r="AX48" s="259">
        <f t="shared" si="7"/>
        <v>0</v>
      </c>
      <c r="AY48" s="259">
        <f t="shared" si="7"/>
        <v>0</v>
      </c>
      <c r="AZ48" s="259">
        <f t="shared" si="7"/>
        <v>0</v>
      </c>
      <c r="BA48" s="259">
        <f t="shared" si="7"/>
        <v>0</v>
      </c>
      <c r="BB48" s="259">
        <f t="shared" si="7"/>
        <v>0</v>
      </c>
    </row>
    <row r="49" spans="2:54" s="12" customFormat="1" ht="18.75" customHeight="1" x14ac:dyDescent="0.25">
      <c r="B49" s="470" t="s">
        <v>1139</v>
      </c>
      <c r="C49" s="446"/>
      <c r="D49" s="446"/>
      <c r="E49" s="446"/>
      <c r="F49" s="446"/>
      <c r="G49" s="446"/>
      <c r="H49" s="446"/>
      <c r="I49" s="446"/>
      <c r="J49" s="446"/>
      <c r="K49" s="446">
        <v>33</v>
      </c>
      <c r="L49" s="446">
        <v>27</v>
      </c>
      <c r="M49" s="446">
        <v>27</v>
      </c>
      <c r="N49" s="446">
        <v>26</v>
      </c>
      <c r="O49" s="446">
        <v>22</v>
      </c>
      <c r="P49" s="446">
        <v>21</v>
      </c>
      <c r="Q49" s="446">
        <v>17</v>
      </c>
      <c r="R49" s="446">
        <v>20</v>
      </c>
      <c r="S49" s="446">
        <v>21</v>
      </c>
      <c r="T49" s="446">
        <v>21</v>
      </c>
      <c r="U49" s="337"/>
      <c r="V49" s="337"/>
      <c r="W49" s="337"/>
      <c r="X49" s="337"/>
      <c r="Y49" s="337"/>
      <c r="Z49" s="337"/>
      <c r="AA49" s="337"/>
      <c r="AB49" s="337"/>
      <c r="AC49" s="337"/>
      <c r="AD49" s="337"/>
      <c r="AE49" s="447"/>
      <c r="AF49" s="447"/>
      <c r="AG49" s="337"/>
      <c r="AH49" s="337"/>
      <c r="AI49" s="448"/>
      <c r="AJ49" s="448"/>
      <c r="AK49" s="448"/>
      <c r="AL49" s="448"/>
      <c r="AM49" s="448"/>
      <c r="AN49" s="448"/>
      <c r="AO49" s="448"/>
      <c r="AP49" s="448"/>
      <c r="AQ49" s="448"/>
      <c r="AR49" s="448"/>
      <c r="AS49" s="448"/>
      <c r="AT49" s="448"/>
      <c r="AU49" s="448"/>
      <c r="AV49" s="448"/>
      <c r="AW49" s="448"/>
      <c r="AX49" s="448"/>
      <c r="AY49" s="448"/>
      <c r="AZ49" s="448"/>
      <c r="BA49" s="448"/>
      <c r="BB49" s="448"/>
    </row>
    <row r="50" spans="2:54" s="12" customFormat="1" ht="18.75" customHeight="1" x14ac:dyDescent="0.25">
      <c r="B50" s="261" t="s">
        <v>1334</v>
      </c>
      <c r="C50" s="262">
        <f>C8+C22</f>
        <v>1187</v>
      </c>
      <c r="D50" s="262">
        <v>1142</v>
      </c>
      <c r="E50" s="262">
        <v>888</v>
      </c>
      <c r="F50" s="262">
        <v>860</v>
      </c>
      <c r="G50" s="262">
        <v>567</v>
      </c>
      <c r="H50" s="262">
        <v>525</v>
      </c>
      <c r="I50" s="262">
        <v>552</v>
      </c>
      <c r="J50" s="262">
        <v>541</v>
      </c>
      <c r="K50" s="262">
        <v>304</v>
      </c>
      <c r="L50" s="262">
        <v>347</v>
      </c>
      <c r="M50" s="262">
        <v>455</v>
      </c>
      <c r="N50" s="262">
        <v>400</v>
      </c>
      <c r="O50" s="262">
        <v>278</v>
      </c>
      <c r="P50" s="262">
        <v>279</v>
      </c>
      <c r="Q50" s="262">
        <v>250</v>
      </c>
      <c r="R50" s="262">
        <v>227</v>
      </c>
      <c r="S50" s="262">
        <v>188</v>
      </c>
      <c r="T50" s="262">
        <v>167</v>
      </c>
      <c r="U50" s="262">
        <v>94</v>
      </c>
      <c r="V50" s="262">
        <v>9</v>
      </c>
      <c r="W50" s="262">
        <v>4</v>
      </c>
      <c r="X50" s="262">
        <v>0</v>
      </c>
      <c r="Y50" s="262">
        <v>2</v>
      </c>
      <c r="Z50" s="262">
        <v>562</v>
      </c>
      <c r="AA50" s="262">
        <v>633</v>
      </c>
      <c r="AB50" s="262">
        <v>624</v>
      </c>
      <c r="AC50" s="262">
        <v>520</v>
      </c>
      <c r="AD50" s="262">
        <v>523</v>
      </c>
      <c r="AE50" s="262">
        <v>479</v>
      </c>
      <c r="AF50" s="262">
        <v>385</v>
      </c>
      <c r="AG50" s="262">
        <v>275</v>
      </c>
      <c r="AH50" s="262">
        <v>164</v>
      </c>
      <c r="AI50" s="262">
        <v>158</v>
      </c>
      <c r="AJ50" s="262">
        <v>104</v>
      </c>
      <c r="AK50" s="262">
        <v>11</v>
      </c>
      <c r="AL50" s="262">
        <v>6</v>
      </c>
      <c r="AM50" s="262">
        <v>0</v>
      </c>
      <c r="AN50" s="262">
        <v>0</v>
      </c>
      <c r="AO50" s="262">
        <v>0</v>
      </c>
      <c r="AP50" s="262">
        <v>0</v>
      </c>
      <c r="AQ50" s="262">
        <v>0</v>
      </c>
      <c r="AR50" s="262">
        <v>0</v>
      </c>
      <c r="AS50" s="262">
        <v>0</v>
      </c>
      <c r="AT50" s="262">
        <v>0</v>
      </c>
      <c r="AU50" s="262">
        <v>0</v>
      </c>
      <c r="AV50" s="262">
        <v>0</v>
      </c>
      <c r="AW50" s="262">
        <v>0</v>
      </c>
      <c r="AX50" s="262">
        <v>0</v>
      </c>
      <c r="AY50" s="262">
        <v>0</v>
      </c>
      <c r="AZ50" s="262">
        <v>0</v>
      </c>
      <c r="BA50" s="262"/>
      <c r="BB50" s="262"/>
    </row>
    <row r="51" spans="2:54" s="263" customFormat="1" ht="18.75" customHeight="1" x14ac:dyDescent="0.25">
      <c r="B51" s="264"/>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row>
    <row r="52" spans="2:54" s="13" customFormat="1" ht="18.75" customHeight="1" x14ac:dyDescent="0.25">
      <c r="B52" s="475" t="s">
        <v>1060</v>
      </c>
      <c r="C52" s="442">
        <f>'Historico MatriculaT Pregrado'!C63</f>
        <v>1884</v>
      </c>
      <c r="D52" s="442">
        <f>'Historico MatriculaT Pregrado'!D63</f>
        <v>1901</v>
      </c>
      <c r="E52" s="442">
        <f>'Historico MatriculaT Pregrado'!E63</f>
        <v>1987</v>
      </c>
      <c r="F52" s="442">
        <f>'Historico MatriculaT Pregrado'!F63</f>
        <v>1997</v>
      </c>
      <c r="G52" s="442">
        <f>'Historico MatriculaT Pregrado'!G63</f>
        <v>2014</v>
      </c>
      <c r="H52" s="442">
        <f>'Historico MatriculaT Pregrado'!H63</f>
        <v>2058</v>
      </c>
      <c r="I52" s="442">
        <f>'Historico MatriculaT Pregrado'!I63</f>
        <v>2372</v>
      </c>
      <c r="J52" s="442">
        <f>'Historico MatriculaT Pregrado'!J63</f>
        <v>2602</v>
      </c>
      <c r="K52" s="442">
        <f>'Historico MatriculaT Pregrado'!K63</f>
        <v>2800</v>
      </c>
      <c r="L52" s="442">
        <f>'Historico MatriculaT Pregrado'!L63</f>
        <v>2901</v>
      </c>
      <c r="M52" s="442">
        <f>'Historico MatriculaT Pregrado'!M63</f>
        <v>3456</v>
      </c>
      <c r="N52" s="442">
        <f>'Historico MatriculaT Pregrado'!N63</f>
        <v>3366</v>
      </c>
      <c r="O52" s="442">
        <f>'Historico MatriculaT Pregrado'!O63</f>
        <v>3852</v>
      </c>
      <c r="P52" s="442">
        <f>'Historico MatriculaT Pregrado'!P63</f>
        <v>3734</v>
      </c>
      <c r="Q52" s="442">
        <f>'Historico MatriculaT Pregrado'!Q63</f>
        <v>3923</v>
      </c>
      <c r="R52" s="442">
        <f>'Historico MatriculaT Pregrado'!R63</f>
        <v>3949</v>
      </c>
      <c r="S52" s="442">
        <f>'Historico MatriculaT Pregrado'!S63</f>
        <v>4372</v>
      </c>
      <c r="T52" s="442">
        <f>'Historico MatriculaT Pregrado'!T63</f>
        <v>3944</v>
      </c>
      <c r="U52" s="442">
        <f>'Historico MatriculaT Pregrado'!U63</f>
        <v>4339</v>
      </c>
      <c r="V52" s="442">
        <f>'Historico MatriculaT Pregrado'!V63</f>
        <v>4143</v>
      </c>
      <c r="W52" s="442">
        <f>'Historico MatriculaT Pregrado'!W63</f>
        <v>4701</v>
      </c>
      <c r="X52" s="442">
        <f>'Historico MatriculaT Pregrado'!X63</f>
        <v>4637</v>
      </c>
      <c r="Y52" s="442">
        <f>'Historico MatriculaT Pregrado'!Y63</f>
        <v>4867</v>
      </c>
      <c r="Z52" s="442">
        <f>'Historico MatriculaT Pregrado'!Z63</f>
        <v>4892</v>
      </c>
      <c r="AA52" s="442">
        <f>'Historico MatriculaT Pregrado'!AA63</f>
        <v>5239</v>
      </c>
      <c r="AB52" s="442">
        <f>'Historico MatriculaT Pregrado'!AB63</f>
        <v>5414</v>
      </c>
      <c r="AC52" s="442">
        <f>'Historico MatriculaT Pregrado'!AC63</f>
        <v>5757</v>
      </c>
      <c r="AD52" s="442">
        <f>'Historico MatriculaT Pregrado'!AD63</f>
        <v>6025</v>
      </c>
      <c r="AE52" s="442">
        <f>'Historico MatriculaT Pregrado'!AE63</f>
        <v>6380</v>
      </c>
      <c r="AF52" s="442">
        <f>'Historico MatriculaT Pregrado'!AF63</f>
        <v>6614</v>
      </c>
      <c r="AG52" s="442">
        <f>'Historico MatriculaT Pregrado'!AG63</f>
        <v>6871</v>
      </c>
      <c r="AH52" s="442">
        <f>'Historico MatriculaT Pregrado'!AH63</f>
        <v>6868</v>
      </c>
      <c r="AI52" s="442">
        <f>'Historico MatriculaT Pregrado'!AI63</f>
        <v>7126</v>
      </c>
      <c r="AJ52" s="442">
        <f>'Historico MatriculaT Pregrado'!AJ63</f>
        <v>7237</v>
      </c>
      <c r="AK52" s="442">
        <f>'Historico MatriculaT Pregrado'!AK63</f>
        <v>7418</v>
      </c>
      <c r="AL52" s="442">
        <f>'Historico MatriculaT Pregrado'!AL63</f>
        <v>7402</v>
      </c>
      <c r="AM52" s="442">
        <f>'Historico MatriculaT Pregrado'!AM63</f>
        <v>7504</v>
      </c>
      <c r="AN52" s="442">
        <f>'Historico MatriculaT Pregrado'!AN63</f>
        <v>7607</v>
      </c>
      <c r="AO52" s="442">
        <f>'Historico MatriculaT Pregrado'!AO63</f>
        <v>7850</v>
      </c>
      <c r="AP52" s="442">
        <f>'Historico MatriculaT Pregrado'!AP63</f>
        <v>7909</v>
      </c>
      <c r="AQ52" s="442">
        <f>'Historico MatriculaT Pregrado'!AQ63</f>
        <v>8118</v>
      </c>
      <c r="AR52" s="442">
        <f>'Historico MatriculaT Pregrado'!AR63</f>
        <v>8254</v>
      </c>
      <c r="AS52" s="442">
        <f>'Historico MatriculaT Pregrado'!AS63</f>
        <v>8385</v>
      </c>
      <c r="AT52" s="442">
        <f>'Historico MatriculaT Pregrado'!AT63</f>
        <v>8256</v>
      </c>
      <c r="AU52" s="442">
        <f>'Historico MatriculaT Pregrado'!AU63</f>
        <v>8289</v>
      </c>
      <c r="AV52" s="442">
        <f>'Historico MatriculaT Pregrado'!AV63</f>
        <v>8448</v>
      </c>
      <c r="AW52" s="442">
        <f>'Historico MatriculaT Pregrado'!AW63</f>
        <v>8804</v>
      </c>
      <c r="AX52" s="442">
        <f>'Historico MatriculaT Pregrado'!AX63</f>
        <v>9163</v>
      </c>
      <c r="AY52" s="442">
        <f>'Historico MatriculaT Pregrado'!AY63</f>
        <v>9244</v>
      </c>
      <c r="AZ52" s="442">
        <f>'Historico MatriculaT Pregrado'!AZ63</f>
        <v>9185</v>
      </c>
      <c r="BA52" s="442">
        <f>'Historico MatriculaT Pregrado'!BA63</f>
        <v>9264</v>
      </c>
      <c r="BB52" s="442">
        <f>'Historico MatriculaT Pregrado'!BB63</f>
        <v>9216</v>
      </c>
    </row>
    <row r="53" spans="2:54" s="13" customFormat="1" ht="18.75" customHeight="1" x14ac:dyDescent="0.25">
      <c r="B53" s="437" t="s">
        <v>1100</v>
      </c>
      <c r="C53" s="336">
        <f>'Historico MatriculaT PregSede'!C57</f>
        <v>0</v>
      </c>
      <c r="D53" s="336">
        <f>'Historico MatriculaT PregSede'!D57</f>
        <v>0</v>
      </c>
      <c r="E53" s="336">
        <f>'Historico MatriculaT PregSede'!E57</f>
        <v>169</v>
      </c>
      <c r="F53" s="336">
        <f>'Historico MatriculaT PregSede'!F57</f>
        <v>167</v>
      </c>
      <c r="G53" s="336">
        <f>'Historico MatriculaT PregSede'!G57</f>
        <v>248</v>
      </c>
      <c r="H53" s="336">
        <f>'Historico MatriculaT PregSede'!H57</f>
        <v>565</v>
      </c>
      <c r="I53" s="336">
        <f>'Historico MatriculaT PregSede'!I57</f>
        <v>371</v>
      </c>
      <c r="J53" s="336">
        <f>'Historico MatriculaT PregSede'!J57</f>
        <v>0</v>
      </c>
      <c r="K53" s="336">
        <f>'Historico MatriculaT PregSede'!K57</f>
        <v>851</v>
      </c>
      <c r="L53" s="336">
        <f>'Historico MatriculaT PregSede'!L57</f>
        <v>933</v>
      </c>
      <c r="M53" s="336">
        <f>'Historico MatriculaT PregSede'!M57</f>
        <v>949</v>
      </c>
      <c r="N53" s="336">
        <f>'Historico MatriculaT PregSede'!N57</f>
        <v>846</v>
      </c>
      <c r="O53" s="336">
        <f>'Historico MatriculaT PregSede'!O57</f>
        <v>1021</v>
      </c>
      <c r="P53" s="336">
        <f>'Historico MatriculaT PregSede'!P57</f>
        <v>948</v>
      </c>
      <c r="Q53" s="336">
        <f>'Historico MatriculaT PregSede'!Q57</f>
        <v>880</v>
      </c>
      <c r="R53" s="336">
        <f>'Historico MatriculaT PregSede'!R57</f>
        <v>889</v>
      </c>
      <c r="S53" s="336">
        <f>'Historico MatriculaT PregSede'!S57</f>
        <v>661</v>
      </c>
      <c r="T53" s="336">
        <f>'Historico MatriculaT PregSede'!T57</f>
        <v>482</v>
      </c>
      <c r="U53" s="336">
        <f>'Historico MatriculaT PregSede'!U57</f>
        <v>482</v>
      </c>
      <c r="V53" s="336">
        <f>'Historico MatriculaT PregSede'!V57</f>
        <v>387</v>
      </c>
      <c r="W53" s="336">
        <f>'Historico MatriculaT PregSede'!W57</f>
        <v>338</v>
      </c>
      <c r="X53" s="336">
        <f>'Historico MatriculaT PregSede'!X57</f>
        <v>287</v>
      </c>
      <c r="Y53" s="336">
        <f>'Historico MatriculaT PregSede'!Y57</f>
        <v>277</v>
      </c>
      <c r="Z53" s="336">
        <f>'Historico MatriculaT PregSede'!Z57</f>
        <v>246</v>
      </c>
      <c r="AA53" s="336">
        <f>'Historico MatriculaT PregSede'!AA57</f>
        <v>163</v>
      </c>
      <c r="AB53" s="336">
        <f>'Historico MatriculaT PregSede'!AB57</f>
        <v>154</v>
      </c>
      <c r="AC53" s="336">
        <f>'Historico MatriculaT PregSede'!AC57</f>
        <v>108</v>
      </c>
      <c r="AD53" s="336">
        <f>'Historico MatriculaT PregSede'!AD57</f>
        <v>153</v>
      </c>
      <c r="AE53" s="336">
        <f>'Historico MatriculaT PregSede'!AE57</f>
        <v>219</v>
      </c>
      <c r="AF53" s="336">
        <f>'Historico MatriculaT PregSede'!AF57</f>
        <v>215</v>
      </c>
      <c r="AG53" s="336">
        <f>'Historico MatriculaT PregSede'!AG57</f>
        <v>278</v>
      </c>
      <c r="AH53" s="336">
        <f>'Historico MatriculaT PregSede'!AH57</f>
        <v>237</v>
      </c>
      <c r="AI53" s="336">
        <f>'Historico MatriculaT PregSede'!AI57</f>
        <v>211</v>
      </c>
      <c r="AJ53" s="336">
        <f>'Historico MatriculaT PregSede'!AJ57</f>
        <v>515</v>
      </c>
      <c r="AK53" s="336">
        <f>'Historico MatriculaT PregSede'!AK57</f>
        <v>806</v>
      </c>
      <c r="AL53" s="336">
        <f>'Historico MatriculaT PregSede'!AL57</f>
        <v>859</v>
      </c>
      <c r="AM53" s="336">
        <f>'Historico MatriculaT PregSede'!AM57</f>
        <v>1025</v>
      </c>
      <c r="AN53" s="336">
        <f>'Historico MatriculaT PregSede'!AN57</f>
        <v>1019</v>
      </c>
      <c r="AO53" s="336">
        <f>'Historico MatriculaT PregSede'!AO57</f>
        <v>1249</v>
      </c>
      <c r="AP53" s="336">
        <f>'Historico MatriculaT PregSede'!AP57</f>
        <v>1304</v>
      </c>
      <c r="AQ53" s="336">
        <f>'Historico MatriculaT PregSede'!AQ57</f>
        <v>1422</v>
      </c>
      <c r="AR53" s="336">
        <f>'Historico MatriculaT PregSede'!AR57</f>
        <v>1522</v>
      </c>
      <c r="AS53" s="336">
        <f>'Historico MatriculaT PregSede'!AS57</f>
        <v>1473</v>
      </c>
      <c r="AT53" s="336">
        <f>'Historico MatriculaT PregSede'!AT57</f>
        <v>1479</v>
      </c>
      <c r="AU53" s="336">
        <f>'Historico MatriculaT PregSede'!AU57</f>
        <v>1541</v>
      </c>
      <c r="AV53" s="336">
        <f>'Historico MatriculaT PregSede'!AV57</f>
        <v>1514</v>
      </c>
      <c r="AW53" s="336">
        <f>'Historico MatriculaT PregSede'!AW57</f>
        <v>1811</v>
      </c>
      <c r="AX53" s="336">
        <f>'Historico MatriculaT PregSede'!AX57</f>
        <v>1902</v>
      </c>
      <c r="AY53" s="336">
        <f>'Historico MatriculaT PregSede'!AY57</f>
        <v>2106</v>
      </c>
      <c r="AZ53" s="336">
        <f>'Historico MatriculaT PregSede'!AZ57</f>
        <v>2099</v>
      </c>
      <c r="BA53" s="336">
        <f>'Historico MatriculaT PregSede'!BA57</f>
        <v>2353</v>
      </c>
      <c r="BB53" s="336">
        <f>'Historico MatriculaT PregSede'!BB57</f>
        <v>2321</v>
      </c>
    </row>
    <row r="54" spans="2:54" s="13" customFormat="1" ht="18.75" customHeight="1" x14ac:dyDescent="0.25">
      <c r="B54" s="437" t="s">
        <v>1334</v>
      </c>
      <c r="C54" s="336">
        <f>C50</f>
        <v>1187</v>
      </c>
      <c r="D54" s="336">
        <f t="shared" ref="D54:BB54" si="8">D50</f>
        <v>1142</v>
      </c>
      <c r="E54" s="336">
        <f t="shared" si="8"/>
        <v>888</v>
      </c>
      <c r="F54" s="336">
        <f t="shared" si="8"/>
        <v>860</v>
      </c>
      <c r="G54" s="336">
        <f t="shared" si="8"/>
        <v>567</v>
      </c>
      <c r="H54" s="336">
        <f t="shared" si="8"/>
        <v>525</v>
      </c>
      <c r="I54" s="336">
        <f t="shared" si="8"/>
        <v>552</v>
      </c>
      <c r="J54" s="336">
        <f t="shared" si="8"/>
        <v>541</v>
      </c>
      <c r="K54" s="336">
        <f t="shared" si="8"/>
        <v>304</v>
      </c>
      <c r="L54" s="336">
        <f t="shared" si="8"/>
        <v>347</v>
      </c>
      <c r="M54" s="336">
        <f t="shared" si="8"/>
        <v>455</v>
      </c>
      <c r="N54" s="336">
        <f t="shared" si="8"/>
        <v>400</v>
      </c>
      <c r="O54" s="336">
        <f t="shared" si="8"/>
        <v>278</v>
      </c>
      <c r="P54" s="336">
        <f t="shared" si="8"/>
        <v>279</v>
      </c>
      <c r="Q54" s="336">
        <f t="shared" si="8"/>
        <v>250</v>
      </c>
      <c r="R54" s="336">
        <f t="shared" si="8"/>
        <v>227</v>
      </c>
      <c r="S54" s="336">
        <f t="shared" si="8"/>
        <v>188</v>
      </c>
      <c r="T54" s="336">
        <f t="shared" si="8"/>
        <v>167</v>
      </c>
      <c r="U54" s="336">
        <f t="shared" si="8"/>
        <v>94</v>
      </c>
      <c r="V54" s="336">
        <f t="shared" si="8"/>
        <v>9</v>
      </c>
      <c r="W54" s="336">
        <f t="shared" si="8"/>
        <v>4</v>
      </c>
      <c r="X54" s="336">
        <f t="shared" si="8"/>
        <v>0</v>
      </c>
      <c r="Y54" s="336">
        <f t="shared" si="8"/>
        <v>2</v>
      </c>
      <c r="Z54" s="336">
        <f t="shared" si="8"/>
        <v>562</v>
      </c>
      <c r="AA54" s="336">
        <f t="shared" si="8"/>
        <v>633</v>
      </c>
      <c r="AB54" s="336">
        <f t="shared" si="8"/>
        <v>624</v>
      </c>
      <c r="AC54" s="336">
        <f t="shared" si="8"/>
        <v>520</v>
      </c>
      <c r="AD54" s="336">
        <f t="shared" si="8"/>
        <v>523</v>
      </c>
      <c r="AE54" s="336">
        <f t="shared" si="8"/>
        <v>479</v>
      </c>
      <c r="AF54" s="336">
        <f t="shared" si="8"/>
        <v>385</v>
      </c>
      <c r="AG54" s="336">
        <f t="shared" si="8"/>
        <v>275</v>
      </c>
      <c r="AH54" s="336">
        <f t="shared" si="8"/>
        <v>164</v>
      </c>
      <c r="AI54" s="336">
        <f t="shared" si="8"/>
        <v>158</v>
      </c>
      <c r="AJ54" s="336">
        <f t="shared" si="8"/>
        <v>104</v>
      </c>
      <c r="AK54" s="336">
        <f t="shared" si="8"/>
        <v>11</v>
      </c>
      <c r="AL54" s="336">
        <f t="shared" si="8"/>
        <v>6</v>
      </c>
      <c r="AM54" s="336">
        <f t="shared" si="8"/>
        <v>0</v>
      </c>
      <c r="AN54" s="336">
        <f t="shared" si="8"/>
        <v>0</v>
      </c>
      <c r="AO54" s="336">
        <f t="shared" si="8"/>
        <v>0</v>
      </c>
      <c r="AP54" s="336">
        <f t="shared" si="8"/>
        <v>0</v>
      </c>
      <c r="AQ54" s="336">
        <f t="shared" si="8"/>
        <v>0</v>
      </c>
      <c r="AR54" s="336">
        <f t="shared" si="8"/>
        <v>0</v>
      </c>
      <c r="AS54" s="336">
        <f t="shared" si="8"/>
        <v>0</v>
      </c>
      <c r="AT54" s="336">
        <f t="shared" si="8"/>
        <v>0</v>
      </c>
      <c r="AU54" s="336">
        <f t="shared" si="8"/>
        <v>0</v>
      </c>
      <c r="AV54" s="336">
        <f t="shared" si="8"/>
        <v>0</v>
      </c>
      <c r="AW54" s="336">
        <f t="shared" si="8"/>
        <v>0</v>
      </c>
      <c r="AX54" s="336">
        <f t="shared" si="8"/>
        <v>0</v>
      </c>
      <c r="AY54" s="336">
        <f t="shared" ref="AY54:AZ54" si="9">AY50</f>
        <v>0</v>
      </c>
      <c r="AZ54" s="336">
        <f t="shared" si="9"/>
        <v>0</v>
      </c>
      <c r="BA54" s="336">
        <f t="shared" si="8"/>
        <v>0</v>
      </c>
      <c r="BB54" s="336">
        <f t="shared" si="8"/>
        <v>0</v>
      </c>
    </row>
    <row r="55" spans="2:54" s="13" customFormat="1" ht="18.75" customHeight="1" x14ac:dyDescent="0.25">
      <c r="B55" s="207" t="s">
        <v>1335</v>
      </c>
      <c r="C55" s="218">
        <f>SUM(C52:C54)</f>
        <v>3071</v>
      </c>
      <c r="D55" s="218">
        <f t="shared" ref="D55:BB55" si="10">SUM(D52:D54)</f>
        <v>3043</v>
      </c>
      <c r="E55" s="218">
        <f t="shared" si="10"/>
        <v>3044</v>
      </c>
      <c r="F55" s="218">
        <f t="shared" si="10"/>
        <v>3024</v>
      </c>
      <c r="G55" s="218">
        <f t="shared" si="10"/>
        <v>2829</v>
      </c>
      <c r="H55" s="218">
        <f t="shared" si="10"/>
        <v>3148</v>
      </c>
      <c r="I55" s="218">
        <f t="shared" si="10"/>
        <v>3295</v>
      </c>
      <c r="J55" s="218">
        <f t="shared" si="10"/>
        <v>3143</v>
      </c>
      <c r="K55" s="218">
        <f t="shared" si="10"/>
        <v>3955</v>
      </c>
      <c r="L55" s="218">
        <f t="shared" si="10"/>
        <v>4181</v>
      </c>
      <c r="M55" s="218">
        <f t="shared" si="10"/>
        <v>4860</v>
      </c>
      <c r="N55" s="218">
        <f t="shared" si="10"/>
        <v>4612</v>
      </c>
      <c r="O55" s="218">
        <f t="shared" si="10"/>
        <v>5151</v>
      </c>
      <c r="P55" s="218">
        <f t="shared" si="10"/>
        <v>4961</v>
      </c>
      <c r="Q55" s="218">
        <f t="shared" si="10"/>
        <v>5053</v>
      </c>
      <c r="R55" s="218">
        <f t="shared" si="10"/>
        <v>5065</v>
      </c>
      <c r="S55" s="218">
        <f t="shared" si="10"/>
        <v>5221</v>
      </c>
      <c r="T55" s="218">
        <f t="shared" si="10"/>
        <v>4593</v>
      </c>
      <c r="U55" s="218">
        <f t="shared" si="10"/>
        <v>4915</v>
      </c>
      <c r="V55" s="218">
        <f t="shared" si="10"/>
        <v>4539</v>
      </c>
      <c r="W55" s="218">
        <f t="shared" si="10"/>
        <v>5043</v>
      </c>
      <c r="X55" s="218">
        <f t="shared" si="10"/>
        <v>4924</v>
      </c>
      <c r="Y55" s="218">
        <f t="shared" si="10"/>
        <v>5146</v>
      </c>
      <c r="Z55" s="218">
        <f t="shared" si="10"/>
        <v>5700</v>
      </c>
      <c r="AA55" s="218">
        <f t="shared" si="10"/>
        <v>6035</v>
      </c>
      <c r="AB55" s="218">
        <f t="shared" si="10"/>
        <v>6192</v>
      </c>
      <c r="AC55" s="218">
        <f t="shared" si="10"/>
        <v>6385</v>
      </c>
      <c r="AD55" s="218">
        <f t="shared" si="10"/>
        <v>6701</v>
      </c>
      <c r="AE55" s="218">
        <f t="shared" si="10"/>
        <v>7078</v>
      </c>
      <c r="AF55" s="218">
        <f t="shared" si="10"/>
        <v>7214</v>
      </c>
      <c r="AG55" s="218">
        <f t="shared" si="10"/>
        <v>7424</v>
      </c>
      <c r="AH55" s="218">
        <f t="shared" si="10"/>
        <v>7269</v>
      </c>
      <c r="AI55" s="218">
        <f t="shared" si="10"/>
        <v>7495</v>
      </c>
      <c r="AJ55" s="218">
        <f t="shared" si="10"/>
        <v>7856</v>
      </c>
      <c r="AK55" s="218">
        <f t="shared" si="10"/>
        <v>8235</v>
      </c>
      <c r="AL55" s="218">
        <f t="shared" si="10"/>
        <v>8267</v>
      </c>
      <c r="AM55" s="218">
        <f t="shared" si="10"/>
        <v>8529</v>
      </c>
      <c r="AN55" s="218">
        <f t="shared" si="10"/>
        <v>8626</v>
      </c>
      <c r="AO55" s="218">
        <f t="shared" si="10"/>
        <v>9099</v>
      </c>
      <c r="AP55" s="218">
        <f t="shared" si="10"/>
        <v>9213</v>
      </c>
      <c r="AQ55" s="218">
        <f t="shared" si="10"/>
        <v>9540</v>
      </c>
      <c r="AR55" s="218">
        <f t="shared" si="10"/>
        <v>9776</v>
      </c>
      <c r="AS55" s="218">
        <f t="shared" si="10"/>
        <v>9858</v>
      </c>
      <c r="AT55" s="218">
        <f t="shared" si="10"/>
        <v>9735</v>
      </c>
      <c r="AU55" s="218">
        <f t="shared" si="10"/>
        <v>9830</v>
      </c>
      <c r="AV55" s="218">
        <f t="shared" si="10"/>
        <v>9962</v>
      </c>
      <c r="AW55" s="218">
        <f t="shared" si="10"/>
        <v>10615</v>
      </c>
      <c r="AX55" s="218">
        <f t="shared" si="10"/>
        <v>11065</v>
      </c>
      <c r="AY55" s="694">
        <f t="shared" ref="AY55:AZ55" si="11">SUM(AY52:AY54)</f>
        <v>11350</v>
      </c>
      <c r="AZ55" s="694">
        <f t="shared" si="11"/>
        <v>11284</v>
      </c>
      <c r="BA55" s="218">
        <f t="shared" si="10"/>
        <v>11617</v>
      </c>
      <c r="BB55" s="218">
        <f t="shared" si="10"/>
        <v>11537</v>
      </c>
    </row>
    <row r="56" spans="2:54" s="13" customFormat="1" ht="18.75" hidden="1" customHeight="1" x14ac:dyDescent="0.25">
      <c r="B56" s="714" t="s">
        <v>1340</v>
      </c>
      <c r="C56" s="2077">
        <f>SUM(C55:D55)</f>
        <v>6114</v>
      </c>
      <c r="D56" s="2078"/>
      <c r="E56" s="2077">
        <f>SUM(E55:F55)</f>
        <v>6068</v>
      </c>
      <c r="F56" s="2078"/>
      <c r="G56" s="2077">
        <f>SUM(G55:H55)</f>
        <v>5977</v>
      </c>
      <c r="H56" s="2078"/>
      <c r="I56" s="2077">
        <f>SUM(I55:J55)</f>
        <v>6438</v>
      </c>
      <c r="J56" s="2078"/>
      <c r="K56" s="2077">
        <f>SUM(K55:L55)</f>
        <v>8136</v>
      </c>
      <c r="L56" s="2078"/>
      <c r="M56" s="2077">
        <f>SUM(M55:N55)</f>
        <v>9472</v>
      </c>
      <c r="N56" s="2078"/>
      <c r="O56" s="2077">
        <f>SUM(O55:P55)</f>
        <v>10112</v>
      </c>
      <c r="P56" s="2078"/>
      <c r="Q56" s="2077">
        <f>SUM(Q55:R55)</f>
        <v>10118</v>
      </c>
      <c r="R56" s="2078"/>
      <c r="S56" s="2077">
        <f>SUM(S55:T55)</f>
        <v>9814</v>
      </c>
      <c r="T56" s="2078"/>
      <c r="U56" s="2077">
        <f>SUM(U55:V55)</f>
        <v>9454</v>
      </c>
      <c r="V56" s="2078"/>
      <c r="W56" s="2077">
        <f>SUM(W55:X55)</f>
        <v>9967</v>
      </c>
      <c r="X56" s="2078"/>
      <c r="Y56" s="2077">
        <f>SUM(Y55:Z55)</f>
        <v>10846</v>
      </c>
      <c r="Z56" s="2078"/>
      <c r="AA56" s="2077">
        <f>SUM(AA55:AB55)</f>
        <v>12227</v>
      </c>
      <c r="AB56" s="2078"/>
      <c r="AC56" s="2077">
        <f>SUM(AC55:AD55)</f>
        <v>13086</v>
      </c>
      <c r="AD56" s="2078"/>
      <c r="AE56" s="2077">
        <f>SUM(AE55:AF55)</f>
        <v>14292</v>
      </c>
      <c r="AF56" s="2078"/>
      <c r="AG56" s="2077">
        <f>SUM(AG55:AH55)</f>
        <v>14693</v>
      </c>
      <c r="AH56" s="2078"/>
      <c r="AI56" s="2077">
        <f>SUM(AI55:AJ55)</f>
        <v>15351</v>
      </c>
      <c r="AJ56" s="2078"/>
      <c r="AK56" s="2077">
        <f>SUM(AK55:AL55)</f>
        <v>16502</v>
      </c>
      <c r="AL56" s="2078"/>
      <c r="AM56" s="2077">
        <f>SUM(AM55:AN55)</f>
        <v>17155</v>
      </c>
      <c r="AN56" s="2078"/>
      <c r="AO56" s="2077">
        <f>SUM(AO55:AP55)</f>
        <v>18312</v>
      </c>
      <c r="AP56" s="2078"/>
      <c r="AQ56" s="2077">
        <f>SUM(AQ55:AR55)</f>
        <v>19316</v>
      </c>
      <c r="AR56" s="2078"/>
      <c r="AS56" s="2077">
        <f>SUM(AS55:AT55)</f>
        <v>19593</v>
      </c>
      <c r="AT56" s="2078"/>
      <c r="AU56" s="2077">
        <f>SUM(AU55:AV55)</f>
        <v>19792</v>
      </c>
      <c r="AV56" s="2078"/>
      <c r="AW56" s="2077">
        <f>SUM(AW55:AX55)</f>
        <v>21680</v>
      </c>
      <c r="AX56" s="2078"/>
      <c r="AY56" s="2077">
        <f>SUM(AY55:AZ55)</f>
        <v>22634</v>
      </c>
      <c r="AZ56" s="2078"/>
      <c r="BA56" s="2077">
        <f>SUM(BA55:BB55)</f>
        <v>23154</v>
      </c>
      <c r="BB56" s="2078"/>
    </row>
    <row r="57" spans="2:54" s="13" customFormat="1" ht="16.5" hidden="1" customHeight="1" x14ac:dyDescent="0.25">
      <c r="B57" s="714" t="s">
        <v>1341</v>
      </c>
      <c r="C57" s="2077">
        <f>E56-C56</f>
        <v>-46</v>
      </c>
      <c r="D57" s="2078"/>
      <c r="E57" s="2077">
        <f>G56-E56</f>
        <v>-91</v>
      </c>
      <c r="F57" s="2078"/>
      <c r="G57" s="2077">
        <f>I56-G56</f>
        <v>461</v>
      </c>
      <c r="H57" s="2078"/>
      <c r="I57" s="2077">
        <f>K56-I56</f>
        <v>1698</v>
      </c>
      <c r="J57" s="2078"/>
      <c r="K57" s="2077">
        <f>M56-K56</f>
        <v>1336</v>
      </c>
      <c r="L57" s="2078"/>
      <c r="M57" s="2077">
        <f>O56-M56</f>
        <v>640</v>
      </c>
      <c r="N57" s="2078"/>
      <c r="O57" s="2077">
        <f>Q56-O56</f>
        <v>6</v>
      </c>
      <c r="P57" s="2078"/>
      <c r="Q57" s="2077">
        <f>S56-Q56</f>
        <v>-304</v>
      </c>
      <c r="R57" s="2078"/>
      <c r="S57" s="2077">
        <f>U56-S56</f>
        <v>-360</v>
      </c>
      <c r="T57" s="2078"/>
      <c r="U57" s="2077">
        <f>W56-U56</f>
        <v>513</v>
      </c>
      <c r="V57" s="2078"/>
      <c r="W57" s="2077">
        <f>Y56-W56</f>
        <v>879</v>
      </c>
      <c r="X57" s="2078"/>
      <c r="Y57" s="2077">
        <f>AA56-Y56</f>
        <v>1381</v>
      </c>
      <c r="Z57" s="2078"/>
      <c r="AA57" s="2077">
        <f>AC56-AA56</f>
        <v>859</v>
      </c>
      <c r="AB57" s="2078"/>
      <c r="AC57" s="2077">
        <f>AE56-AC56</f>
        <v>1206</v>
      </c>
      <c r="AD57" s="2078"/>
      <c r="AE57" s="2077">
        <f>AG56-AE56</f>
        <v>401</v>
      </c>
      <c r="AF57" s="2078"/>
      <c r="AG57" s="2077">
        <f>AI56-AG56</f>
        <v>658</v>
      </c>
      <c r="AH57" s="2078"/>
      <c r="AI57" s="2077">
        <f>AK56-AI56</f>
        <v>1151</v>
      </c>
      <c r="AJ57" s="2078"/>
      <c r="AK57" s="2077">
        <f>AM56-AK56</f>
        <v>653</v>
      </c>
      <c r="AL57" s="2078"/>
      <c r="AM57" s="2077">
        <f>AO56-AM56</f>
        <v>1157</v>
      </c>
      <c r="AN57" s="2078"/>
      <c r="AO57" s="2077">
        <f>AQ56-AO56</f>
        <v>1004</v>
      </c>
      <c r="AP57" s="2078"/>
      <c r="AQ57" s="2077">
        <f>AS56-AQ56</f>
        <v>277</v>
      </c>
      <c r="AR57" s="2078"/>
      <c r="AS57" s="2077">
        <f>AU56-AS56</f>
        <v>199</v>
      </c>
      <c r="AT57" s="2078"/>
      <c r="AU57" s="2077">
        <f>AW56-AU56</f>
        <v>1888</v>
      </c>
      <c r="AV57" s="2078"/>
      <c r="AW57" s="2077">
        <f>BA56-AW56</f>
        <v>1474</v>
      </c>
      <c r="AX57" s="2078"/>
      <c r="AY57" s="2077"/>
      <c r="AZ57" s="2078"/>
      <c r="BA57" s="2077"/>
      <c r="BB57" s="2078"/>
    </row>
    <row r="58" spans="2:54" s="13" customFormat="1" ht="10.5" hidden="1" customHeight="1" x14ac:dyDescent="0.25">
      <c r="B58" s="714" t="s">
        <v>1342</v>
      </c>
      <c r="C58" s="2075">
        <f>C57/E56</f>
        <v>-7.5807514831905077E-3</v>
      </c>
      <c r="D58" s="2076"/>
      <c r="E58" s="2075">
        <f>E57/G56</f>
        <v>-1.5225029278902459E-2</v>
      </c>
      <c r="F58" s="2076"/>
      <c r="G58" s="2075">
        <f>G57/I56</f>
        <v>7.1606088847468163E-2</v>
      </c>
      <c r="H58" s="2076"/>
      <c r="I58" s="2075">
        <f>I57/K56</f>
        <v>0.20870206489675516</v>
      </c>
      <c r="J58" s="2076"/>
      <c r="K58" s="2075">
        <f>K57/M56</f>
        <v>0.14104729729729729</v>
      </c>
      <c r="L58" s="2076"/>
      <c r="M58" s="2075">
        <f>M57/O56</f>
        <v>6.3291139240506333E-2</v>
      </c>
      <c r="N58" s="2076"/>
      <c r="O58" s="2075">
        <f>O57/Q56</f>
        <v>5.9300256967780192E-4</v>
      </c>
      <c r="P58" s="2076"/>
      <c r="Q58" s="2075">
        <f>Q57/S56</f>
        <v>-3.0976156511106582E-2</v>
      </c>
      <c r="R58" s="2076"/>
      <c r="S58" s="2075">
        <f>S57/U56</f>
        <v>-3.8079119949227837E-2</v>
      </c>
      <c r="T58" s="2076"/>
      <c r="U58" s="2075">
        <f>U57/W56</f>
        <v>5.1469850506672014E-2</v>
      </c>
      <c r="V58" s="2076"/>
      <c r="W58" s="2075">
        <f>W57/Y56</f>
        <v>8.1043702747556706E-2</v>
      </c>
      <c r="X58" s="2076"/>
      <c r="Y58" s="2075">
        <f>Y57/AA56</f>
        <v>0.11294675717674001</v>
      </c>
      <c r="Z58" s="2076"/>
      <c r="AA58" s="2075">
        <f>AA57/AC56</f>
        <v>6.5642671557389579E-2</v>
      </c>
      <c r="AB58" s="2076"/>
      <c r="AC58" s="2075">
        <f>AC57/AE56</f>
        <v>8.4382871536523935E-2</v>
      </c>
      <c r="AD58" s="2076"/>
      <c r="AE58" s="2075">
        <f>AE57/AG56</f>
        <v>2.7291907711154972E-2</v>
      </c>
      <c r="AF58" s="2076"/>
      <c r="AG58" s="2075">
        <f>AG57/AI56</f>
        <v>4.2863657090743273E-2</v>
      </c>
      <c r="AH58" s="2076"/>
      <c r="AI58" s="2075">
        <f>AI57/AK56</f>
        <v>6.9749121318628052E-2</v>
      </c>
      <c r="AJ58" s="2076"/>
      <c r="AK58" s="2075">
        <f>AK57/AM56</f>
        <v>3.8064704167881082E-2</v>
      </c>
      <c r="AL58" s="2076"/>
      <c r="AM58" s="2075">
        <f>AM57/AO56</f>
        <v>6.3182612494539103E-2</v>
      </c>
      <c r="AN58" s="2076"/>
      <c r="AO58" s="2075">
        <f>AO57/AQ56</f>
        <v>5.1977635121143097E-2</v>
      </c>
      <c r="AP58" s="2076"/>
      <c r="AQ58" s="2075">
        <f>AQ57/AS56</f>
        <v>1.4137702240596132E-2</v>
      </c>
      <c r="AR58" s="2076"/>
      <c r="AS58" s="2075">
        <f>AS57/AU56</f>
        <v>1.0054567502021019E-2</v>
      </c>
      <c r="AT58" s="2076"/>
      <c r="AU58" s="2075">
        <f>AU57/AW56</f>
        <v>8.7084870848708487E-2</v>
      </c>
      <c r="AV58" s="2076"/>
      <c r="AW58" s="2075">
        <f>AW57/BA56</f>
        <v>6.3660706573378245E-2</v>
      </c>
      <c r="AX58" s="2076"/>
      <c r="AY58" s="2075"/>
      <c r="AZ58" s="2076"/>
      <c r="BA58" s="2075"/>
      <c r="BB58" s="2076"/>
    </row>
    <row r="59" spans="2:54" s="13" customFormat="1" ht="18.75" customHeight="1" x14ac:dyDescent="0.25">
      <c r="B59" s="437" t="s">
        <v>1339</v>
      </c>
      <c r="C59" s="336">
        <f>'Historico MatriculaT Postgrado'!C83</f>
        <v>12</v>
      </c>
      <c r="D59" s="336">
        <f>'Historico MatriculaT Postgrado'!D83</f>
        <v>4</v>
      </c>
      <c r="E59" s="336">
        <f>'Historico MatriculaT Postgrado'!E83</f>
        <v>24</v>
      </c>
      <c r="F59" s="336">
        <f>'Historico MatriculaT Postgrado'!F83</f>
        <v>22</v>
      </c>
      <c r="G59" s="336">
        <f>'Historico MatriculaT Postgrado'!G83</f>
        <v>38</v>
      </c>
      <c r="H59" s="336">
        <f>'Historico MatriculaT Postgrado'!H83</f>
        <v>23</v>
      </c>
      <c r="I59" s="336">
        <f>'Historico MatriculaT Postgrado'!I83</f>
        <v>207</v>
      </c>
      <c r="J59" s="336">
        <f>'Historico MatriculaT Postgrado'!J83</f>
        <v>175</v>
      </c>
      <c r="K59" s="336">
        <f>'Historico MatriculaT Postgrado'!K83</f>
        <v>494</v>
      </c>
      <c r="L59" s="336">
        <f>'Historico MatriculaT Postgrado'!L83</f>
        <v>532</v>
      </c>
      <c r="M59" s="336">
        <f>'Historico MatriculaT Postgrado'!M83</f>
        <v>560</v>
      </c>
      <c r="N59" s="336">
        <f>'Historico MatriculaT Postgrado'!N83</f>
        <v>496</v>
      </c>
      <c r="O59" s="336">
        <f>'Historico MatriculaT Postgrado'!O83</f>
        <v>533</v>
      </c>
      <c r="P59" s="336">
        <f>'Historico MatriculaT Postgrado'!P83</f>
        <v>387</v>
      </c>
      <c r="Q59" s="336">
        <f>'Historico MatriculaT Postgrado'!Q83</f>
        <v>340</v>
      </c>
      <c r="R59" s="336">
        <f>'Historico MatriculaT Postgrado'!R83</f>
        <v>311</v>
      </c>
      <c r="S59" s="336">
        <f>'Historico MatriculaT Postgrado'!S83</f>
        <v>266</v>
      </c>
      <c r="T59" s="336">
        <f>'Historico MatriculaT Postgrado'!T83</f>
        <v>174</v>
      </c>
      <c r="U59" s="336">
        <f>'Historico MatriculaT Postgrado'!U83</f>
        <v>129</v>
      </c>
      <c r="V59" s="336">
        <f>'Historico MatriculaT Postgrado'!V83</f>
        <v>110</v>
      </c>
      <c r="W59" s="336">
        <f>'Historico MatriculaT Postgrado'!W83</f>
        <v>82</v>
      </c>
      <c r="X59" s="336">
        <f>'Historico MatriculaT Postgrado'!X83</f>
        <v>100</v>
      </c>
      <c r="Y59" s="336">
        <f>'Historico MatriculaT Postgrado'!Y83</f>
        <v>126</v>
      </c>
      <c r="Z59" s="336">
        <f>'Historico MatriculaT Postgrado'!Z83</f>
        <v>123</v>
      </c>
      <c r="AA59" s="336">
        <f>'Historico MatriculaT Postgrado'!AA83</f>
        <v>142</v>
      </c>
      <c r="AB59" s="336">
        <f>'Historico MatriculaT Postgrado'!AB83</f>
        <v>217</v>
      </c>
      <c r="AC59" s="336">
        <f>'Historico MatriculaT Postgrado'!AC83</f>
        <v>237</v>
      </c>
      <c r="AD59" s="336">
        <f>'Historico MatriculaT Postgrado'!AD83</f>
        <v>325</v>
      </c>
      <c r="AE59" s="336">
        <f>'Historico MatriculaT Postgrado'!AE83</f>
        <v>337</v>
      </c>
      <c r="AF59" s="336">
        <f>'Historico MatriculaT Postgrado'!AF83</f>
        <v>462</v>
      </c>
      <c r="AG59" s="336">
        <f>'Historico MatriculaT Postgrado'!AG83</f>
        <v>340</v>
      </c>
      <c r="AH59" s="336">
        <f>'Historico MatriculaT Postgrado'!AH83</f>
        <v>329</v>
      </c>
      <c r="AI59" s="336">
        <f>'Historico MatriculaT Postgrado'!AI83</f>
        <v>351</v>
      </c>
      <c r="AJ59" s="336">
        <f>'Historico MatriculaT Postgrado'!AJ83</f>
        <v>539</v>
      </c>
      <c r="AK59" s="336">
        <f>'Historico MatriculaT Postgrado'!AK83</f>
        <v>590</v>
      </c>
      <c r="AL59" s="336">
        <f>'Historico MatriculaT Postgrado'!AL83</f>
        <v>615</v>
      </c>
      <c r="AM59" s="336">
        <f>'Historico MatriculaT Postgrado'!AM83</f>
        <v>665</v>
      </c>
      <c r="AN59" s="336">
        <f>'Historico MatriculaT Postgrado'!AN83</f>
        <v>634</v>
      </c>
      <c r="AO59" s="336">
        <f>'Historico MatriculaT Postgrado'!AO83</f>
        <v>511</v>
      </c>
      <c r="AP59" s="336">
        <f>'Historico MatriculaT Postgrado'!AP83</f>
        <v>391</v>
      </c>
      <c r="AQ59" s="336">
        <f>'Historico MatriculaT Postgrado'!AQ83</f>
        <v>415</v>
      </c>
      <c r="AR59" s="336">
        <f>'Historico MatriculaT Postgrado'!AR83</f>
        <v>369</v>
      </c>
      <c r="AS59" s="336">
        <f>'Historico MatriculaT Postgrado'!AS83</f>
        <v>409</v>
      </c>
      <c r="AT59" s="336">
        <f>'Historico MatriculaT Postgrado'!AT83</f>
        <v>433</v>
      </c>
      <c r="AU59" s="336">
        <f>'Historico MatriculaT Postgrado'!AU83</f>
        <v>548</v>
      </c>
      <c r="AV59" s="336">
        <f>'Historico MatriculaT Postgrado'!AV83</f>
        <v>433</v>
      </c>
      <c r="AW59" s="336">
        <f>'Historico MatriculaT Postgrado'!AW83</f>
        <v>638</v>
      </c>
      <c r="AX59" s="336">
        <f>'Historico MatriculaT Postgrado'!AX83</f>
        <v>704</v>
      </c>
      <c r="AY59" s="336">
        <f>'Historico MatriculaT Postgrado'!AY83</f>
        <v>821</v>
      </c>
      <c r="AZ59" s="336">
        <f>'Historico MatriculaT Postgrado'!AZ83</f>
        <v>784</v>
      </c>
      <c r="BA59" s="336">
        <f>'Historico MatriculaT Postgrado'!BA83</f>
        <v>855</v>
      </c>
      <c r="BB59" s="336">
        <f>'Historico MatriculaT Postgrado'!BB83</f>
        <v>793</v>
      </c>
    </row>
    <row r="60" spans="2:54" s="13" customFormat="1" ht="18.75" customHeight="1" x14ac:dyDescent="0.25">
      <c r="B60" s="437" t="s">
        <v>1336</v>
      </c>
      <c r="C60" s="336">
        <f>'Historico MatriculaT PostConve'!C40</f>
        <v>38</v>
      </c>
      <c r="D60" s="336">
        <f>'Historico MatriculaT PostConve'!D40</f>
        <v>38</v>
      </c>
      <c r="E60" s="336">
        <f>'Historico MatriculaT PostConve'!E40</f>
        <v>38</v>
      </c>
      <c r="F60" s="336">
        <f>'Historico MatriculaT PostConve'!F40</f>
        <v>38</v>
      </c>
      <c r="G60" s="336">
        <f>'Historico MatriculaT PostConve'!G40</f>
        <v>55</v>
      </c>
      <c r="H60" s="336">
        <f>'Historico MatriculaT PostConve'!H40</f>
        <v>57</v>
      </c>
      <c r="I60" s="336">
        <f>'Historico MatriculaT PostConve'!I40</f>
        <v>242</v>
      </c>
      <c r="J60" s="336">
        <f>'Historico MatriculaT PostConve'!J40</f>
        <v>185</v>
      </c>
      <c r="K60" s="336">
        <f>'Historico MatriculaT PostConve'!K40</f>
        <v>375</v>
      </c>
      <c r="L60" s="336">
        <f>'Historico MatriculaT PostConve'!L40</f>
        <v>358</v>
      </c>
      <c r="M60" s="336">
        <f>'Historico MatriculaT PostConve'!M40</f>
        <v>77</v>
      </c>
      <c r="N60" s="336">
        <f>'Historico MatriculaT PostConve'!N40</f>
        <v>77</v>
      </c>
      <c r="O60" s="336">
        <f>'Historico MatriculaT PostConve'!O40</f>
        <v>242</v>
      </c>
      <c r="P60" s="336">
        <f>'Historico MatriculaT PostConve'!P40</f>
        <v>230</v>
      </c>
      <c r="Q60" s="336">
        <f>'Historico MatriculaT PostConve'!Q40</f>
        <v>165</v>
      </c>
      <c r="R60" s="336">
        <f>'Historico MatriculaT PostConve'!R40</f>
        <v>134</v>
      </c>
      <c r="S60" s="336">
        <f>'Historico MatriculaT PostConve'!S40</f>
        <v>0</v>
      </c>
      <c r="T60" s="336">
        <f>'Historico MatriculaT PostConve'!T40</f>
        <v>12</v>
      </c>
      <c r="U60" s="336">
        <f>'Historico MatriculaT PostConve'!U40</f>
        <v>11</v>
      </c>
      <c r="V60" s="336">
        <f>'Historico MatriculaT PostConve'!V40</f>
        <v>62</v>
      </c>
      <c r="W60" s="336">
        <f>'Historico MatriculaT PostConve'!W40</f>
        <v>21</v>
      </c>
      <c r="X60" s="336">
        <f>'Historico MatriculaT PostConve'!X40</f>
        <v>54</v>
      </c>
      <c r="Y60" s="336">
        <f>'Historico MatriculaT PostConve'!Y40</f>
        <v>49</v>
      </c>
      <c r="Z60" s="336">
        <f>'Historico MatriculaT PostConve'!Z40</f>
        <v>15</v>
      </c>
      <c r="AA60" s="336">
        <f>'Historico MatriculaT PostConve'!AA40</f>
        <v>49</v>
      </c>
      <c r="AB60" s="336">
        <f>'Historico MatriculaT PostConve'!AB40</f>
        <v>56</v>
      </c>
      <c r="AC60" s="336">
        <f>'Historico MatriculaT PostConve'!AC40</f>
        <v>47</v>
      </c>
      <c r="AD60" s="336">
        <f>'Historico MatriculaT PostConve'!AD40</f>
        <v>75</v>
      </c>
      <c r="AE60" s="336">
        <f>'Historico MatriculaT PostConve'!AE40</f>
        <v>23</v>
      </c>
      <c r="AF60" s="336">
        <f>'Historico MatriculaT PostConve'!AF40</f>
        <v>142</v>
      </c>
      <c r="AG60" s="336">
        <f>'Historico MatriculaT PostConve'!AG40</f>
        <v>170</v>
      </c>
      <c r="AH60" s="336">
        <f>'Historico MatriculaT PostConve'!AH40</f>
        <v>187</v>
      </c>
      <c r="AI60" s="336">
        <f>'Historico MatriculaT PostConve'!AI40</f>
        <v>267</v>
      </c>
      <c r="AJ60" s="336">
        <f>'Historico MatriculaT PostConve'!AJ40</f>
        <v>259</v>
      </c>
      <c r="AK60" s="336">
        <f>'Historico MatriculaT PostConve'!AK40</f>
        <v>189</v>
      </c>
      <c r="AL60" s="336">
        <f>'Historico MatriculaT PostConve'!AL40</f>
        <v>143</v>
      </c>
      <c r="AM60" s="336">
        <f>'Historico MatriculaT PostConve'!AM40</f>
        <v>0</v>
      </c>
      <c r="AN60" s="336">
        <f>'Historico MatriculaT PostConve'!AN40</f>
        <v>0</v>
      </c>
      <c r="AO60" s="336">
        <f>'Historico MatriculaT PostConve'!AO40</f>
        <v>0</v>
      </c>
      <c r="AP60" s="336">
        <f>'Historico MatriculaT PostConve'!AP40</f>
        <v>0</v>
      </c>
      <c r="AQ60" s="336">
        <f>'Historico MatriculaT PostConve'!AQ40</f>
        <v>0</v>
      </c>
      <c r="AR60" s="336">
        <f>'Historico MatriculaT PostConve'!AR40</f>
        <v>0</v>
      </c>
      <c r="AS60" s="336">
        <f>'Historico MatriculaT PostConve'!AS40</f>
        <v>0</v>
      </c>
      <c r="AT60" s="336">
        <f>'Historico MatriculaT PostConve'!AT40</f>
        <v>0</v>
      </c>
      <c r="AU60" s="336">
        <f>'Historico MatriculaT PostConve'!AU40</f>
        <v>0</v>
      </c>
      <c r="AV60" s="336">
        <f>'Historico MatriculaT PostConve'!AV40</f>
        <v>0</v>
      </c>
      <c r="AW60" s="336">
        <f>'Historico MatriculaT PostConve'!AW40</f>
        <v>0</v>
      </c>
      <c r="AX60" s="336">
        <f>'Historico MatriculaT PostConve'!AX40</f>
        <v>0</v>
      </c>
      <c r="AY60" s="336">
        <f>'Historico MatriculaT PostConve'!BA40</f>
        <v>0</v>
      </c>
      <c r="AZ60" s="336">
        <f>'Historico MatriculaT PostConve'!BB40</f>
        <v>0</v>
      </c>
      <c r="BA60" s="336">
        <f>'Historico MatriculaT PostConve'!BC40</f>
        <v>0</v>
      </c>
      <c r="BB60" s="336">
        <f>'Historico MatriculaT PostConve'!BD40</f>
        <v>0</v>
      </c>
    </row>
    <row r="61" spans="2:54" s="13" customFormat="1" ht="18.75" customHeight="1" x14ac:dyDescent="0.25">
      <c r="B61" s="207" t="s">
        <v>1337</v>
      </c>
      <c r="C61" s="218">
        <f>SUM(C59:C60)</f>
        <v>50</v>
      </c>
      <c r="D61" s="218">
        <f t="shared" ref="D61:BB61" si="12">SUM(D59:D60)</f>
        <v>42</v>
      </c>
      <c r="E61" s="218">
        <f t="shared" si="12"/>
        <v>62</v>
      </c>
      <c r="F61" s="218">
        <f t="shared" si="12"/>
        <v>60</v>
      </c>
      <c r="G61" s="218">
        <f t="shared" si="12"/>
        <v>93</v>
      </c>
      <c r="H61" s="218">
        <f t="shared" si="12"/>
        <v>80</v>
      </c>
      <c r="I61" s="218">
        <f t="shared" si="12"/>
        <v>449</v>
      </c>
      <c r="J61" s="218">
        <f t="shared" si="12"/>
        <v>360</v>
      </c>
      <c r="K61" s="218">
        <f t="shared" si="12"/>
        <v>869</v>
      </c>
      <c r="L61" s="218">
        <f t="shared" si="12"/>
        <v>890</v>
      </c>
      <c r="M61" s="218">
        <f t="shared" si="12"/>
        <v>637</v>
      </c>
      <c r="N61" s="218">
        <f t="shared" si="12"/>
        <v>573</v>
      </c>
      <c r="O61" s="218">
        <f t="shared" si="12"/>
        <v>775</v>
      </c>
      <c r="P61" s="218">
        <f t="shared" si="12"/>
        <v>617</v>
      </c>
      <c r="Q61" s="218">
        <f t="shared" si="12"/>
        <v>505</v>
      </c>
      <c r="R61" s="218">
        <f t="shared" si="12"/>
        <v>445</v>
      </c>
      <c r="S61" s="218">
        <f t="shared" si="12"/>
        <v>266</v>
      </c>
      <c r="T61" s="218">
        <f t="shared" si="12"/>
        <v>186</v>
      </c>
      <c r="U61" s="218">
        <f t="shared" si="12"/>
        <v>140</v>
      </c>
      <c r="V61" s="218">
        <f t="shared" si="12"/>
        <v>172</v>
      </c>
      <c r="W61" s="218">
        <f t="shared" si="12"/>
        <v>103</v>
      </c>
      <c r="X61" s="218">
        <f t="shared" si="12"/>
        <v>154</v>
      </c>
      <c r="Y61" s="218">
        <f t="shared" si="12"/>
        <v>175</v>
      </c>
      <c r="Z61" s="218">
        <f t="shared" si="12"/>
        <v>138</v>
      </c>
      <c r="AA61" s="218">
        <f t="shared" si="12"/>
        <v>191</v>
      </c>
      <c r="AB61" s="218">
        <f t="shared" si="12"/>
        <v>273</v>
      </c>
      <c r="AC61" s="218">
        <f t="shared" si="12"/>
        <v>284</v>
      </c>
      <c r="AD61" s="218">
        <f t="shared" si="12"/>
        <v>400</v>
      </c>
      <c r="AE61" s="218">
        <f t="shared" si="12"/>
        <v>360</v>
      </c>
      <c r="AF61" s="218">
        <f t="shared" si="12"/>
        <v>604</v>
      </c>
      <c r="AG61" s="218">
        <f t="shared" si="12"/>
        <v>510</v>
      </c>
      <c r="AH61" s="218">
        <f t="shared" si="12"/>
        <v>516</v>
      </c>
      <c r="AI61" s="218">
        <f t="shared" si="12"/>
        <v>618</v>
      </c>
      <c r="AJ61" s="218">
        <f t="shared" si="12"/>
        <v>798</v>
      </c>
      <c r="AK61" s="218">
        <f t="shared" si="12"/>
        <v>779</v>
      </c>
      <c r="AL61" s="218">
        <f t="shared" si="12"/>
        <v>758</v>
      </c>
      <c r="AM61" s="218">
        <f t="shared" si="12"/>
        <v>665</v>
      </c>
      <c r="AN61" s="218">
        <f t="shared" si="12"/>
        <v>634</v>
      </c>
      <c r="AO61" s="218">
        <f t="shared" si="12"/>
        <v>511</v>
      </c>
      <c r="AP61" s="218">
        <f t="shared" si="12"/>
        <v>391</v>
      </c>
      <c r="AQ61" s="218">
        <f t="shared" si="12"/>
        <v>415</v>
      </c>
      <c r="AR61" s="218">
        <f t="shared" si="12"/>
        <v>369</v>
      </c>
      <c r="AS61" s="218">
        <f t="shared" si="12"/>
        <v>409</v>
      </c>
      <c r="AT61" s="218">
        <f t="shared" si="12"/>
        <v>433</v>
      </c>
      <c r="AU61" s="218">
        <f t="shared" si="12"/>
        <v>548</v>
      </c>
      <c r="AV61" s="218">
        <f t="shared" si="12"/>
        <v>433</v>
      </c>
      <c r="AW61" s="218">
        <f t="shared" si="12"/>
        <v>638</v>
      </c>
      <c r="AX61" s="218">
        <f t="shared" si="12"/>
        <v>704</v>
      </c>
      <c r="AY61" s="694">
        <f t="shared" ref="AY61:AZ61" si="13">SUM(AY59:AY60)</f>
        <v>821</v>
      </c>
      <c r="AZ61" s="694">
        <f t="shared" si="13"/>
        <v>784</v>
      </c>
      <c r="BA61" s="218">
        <f t="shared" si="12"/>
        <v>855</v>
      </c>
      <c r="BB61" s="218">
        <f t="shared" si="12"/>
        <v>793</v>
      </c>
    </row>
    <row r="62" spans="2:54" s="13" customFormat="1" ht="18.75" hidden="1" customHeight="1" x14ac:dyDescent="0.25">
      <c r="B62" s="207" t="s">
        <v>1343</v>
      </c>
      <c r="C62" s="2038">
        <f>SUM(C61:D61)</f>
        <v>92</v>
      </c>
      <c r="D62" s="2039"/>
      <c r="E62" s="2038">
        <f>SUM(E61:F61)</f>
        <v>122</v>
      </c>
      <c r="F62" s="2039"/>
      <c r="G62" s="2038">
        <f>SUM(G61:H61)</f>
        <v>173</v>
      </c>
      <c r="H62" s="2039"/>
      <c r="I62" s="2038">
        <f>SUM(I61:J61)</f>
        <v>809</v>
      </c>
      <c r="J62" s="2039"/>
      <c r="K62" s="2038">
        <f>SUM(K61:L61)</f>
        <v>1759</v>
      </c>
      <c r="L62" s="2039"/>
      <c r="M62" s="2038">
        <f>SUM(M61:N61)</f>
        <v>1210</v>
      </c>
      <c r="N62" s="2039"/>
      <c r="O62" s="2038">
        <f>SUM(O61:P61)</f>
        <v>1392</v>
      </c>
      <c r="P62" s="2039"/>
      <c r="Q62" s="2038">
        <f>SUM(Q61:R61)</f>
        <v>950</v>
      </c>
      <c r="R62" s="2039"/>
      <c r="S62" s="2038">
        <f>SUM(S61:T61)</f>
        <v>452</v>
      </c>
      <c r="T62" s="2039"/>
      <c r="U62" s="2038">
        <f>SUM(U61:V61)</f>
        <v>312</v>
      </c>
      <c r="V62" s="2039"/>
      <c r="W62" s="2038">
        <f>SUM(W61:X61)</f>
        <v>257</v>
      </c>
      <c r="X62" s="2039"/>
      <c r="Y62" s="2038">
        <f>SUM(Y61:Z61)</f>
        <v>313</v>
      </c>
      <c r="Z62" s="2039"/>
      <c r="AA62" s="2038">
        <f>SUM(AA61:AB61)</f>
        <v>464</v>
      </c>
      <c r="AB62" s="2039"/>
      <c r="AC62" s="2038">
        <f>SUM(AC61:AD61)</f>
        <v>684</v>
      </c>
      <c r="AD62" s="2039"/>
      <c r="AE62" s="2038">
        <f>SUM(AE61:AF61)</f>
        <v>964</v>
      </c>
      <c r="AF62" s="2039"/>
      <c r="AG62" s="2038">
        <f>SUM(AG61:AH61)</f>
        <v>1026</v>
      </c>
      <c r="AH62" s="2039"/>
      <c r="AI62" s="2038">
        <f>SUM(AI61:AJ61)</f>
        <v>1416</v>
      </c>
      <c r="AJ62" s="2039"/>
      <c r="AK62" s="2038">
        <f>SUM(AK61:AL61)</f>
        <v>1537</v>
      </c>
      <c r="AL62" s="2039"/>
      <c r="AM62" s="2038">
        <f>SUM(AM61:AN61)</f>
        <v>1299</v>
      </c>
      <c r="AN62" s="2039"/>
      <c r="AO62" s="2038">
        <f>SUM(AO61:AP61)</f>
        <v>902</v>
      </c>
      <c r="AP62" s="2039"/>
      <c r="AQ62" s="2038">
        <f>SUM(AQ61:AR61)</f>
        <v>784</v>
      </c>
      <c r="AR62" s="2039"/>
      <c r="AS62" s="2038">
        <f>SUM(AS61:AT61)</f>
        <v>842</v>
      </c>
      <c r="AT62" s="2039"/>
      <c r="AU62" s="2038">
        <f>SUM(AU61:AV61)</f>
        <v>981</v>
      </c>
      <c r="AV62" s="2039"/>
      <c r="AW62" s="2038">
        <f>SUM(AW61:AX61)</f>
        <v>1342</v>
      </c>
      <c r="AX62" s="2039"/>
      <c r="AY62" s="2038">
        <f>SUM(AY61:AZ61)</f>
        <v>1605</v>
      </c>
      <c r="AZ62" s="2039"/>
      <c r="BA62" s="2038">
        <f>SUM(BA61:BB61)</f>
        <v>1648</v>
      </c>
      <c r="BB62" s="2039"/>
    </row>
    <row r="63" spans="2:54" s="13" customFormat="1" ht="18.75" hidden="1" customHeight="1" x14ac:dyDescent="0.25">
      <c r="B63" s="207" t="s">
        <v>1341</v>
      </c>
      <c r="C63" s="2038">
        <f>E62-C62</f>
        <v>30</v>
      </c>
      <c r="D63" s="2039"/>
      <c r="E63" s="2038">
        <f>G62-E62</f>
        <v>51</v>
      </c>
      <c r="F63" s="2039"/>
      <c r="G63" s="2038">
        <f>I62-G62</f>
        <v>636</v>
      </c>
      <c r="H63" s="2039"/>
      <c r="I63" s="2038">
        <f>K62-I62</f>
        <v>950</v>
      </c>
      <c r="J63" s="2039"/>
      <c r="K63" s="2038">
        <f>M62-K62</f>
        <v>-549</v>
      </c>
      <c r="L63" s="2039"/>
      <c r="M63" s="2038">
        <f>O62-M62</f>
        <v>182</v>
      </c>
      <c r="N63" s="2039"/>
      <c r="O63" s="2038">
        <f>Q62-O62</f>
        <v>-442</v>
      </c>
      <c r="P63" s="2039"/>
      <c r="Q63" s="2038">
        <f>S62-Q62</f>
        <v>-498</v>
      </c>
      <c r="R63" s="2039"/>
      <c r="S63" s="2038">
        <f>U62-S62</f>
        <v>-140</v>
      </c>
      <c r="T63" s="2039"/>
      <c r="U63" s="2038">
        <f>W62-U62</f>
        <v>-55</v>
      </c>
      <c r="V63" s="2039"/>
      <c r="W63" s="2038">
        <f>Y62-W62</f>
        <v>56</v>
      </c>
      <c r="X63" s="2039"/>
      <c r="Y63" s="2038">
        <f>AA62-Y62</f>
        <v>151</v>
      </c>
      <c r="Z63" s="2039"/>
      <c r="AA63" s="2038">
        <f>AC62-AA62</f>
        <v>220</v>
      </c>
      <c r="AB63" s="2039"/>
      <c r="AC63" s="2038">
        <f>AE62-AC62</f>
        <v>280</v>
      </c>
      <c r="AD63" s="2039"/>
      <c r="AE63" s="2038">
        <f>AG62-AE62</f>
        <v>62</v>
      </c>
      <c r="AF63" s="2039"/>
      <c r="AG63" s="2038">
        <f>AI62-AG62</f>
        <v>390</v>
      </c>
      <c r="AH63" s="2039"/>
      <c r="AI63" s="2038">
        <f>AK62-AI62</f>
        <v>121</v>
      </c>
      <c r="AJ63" s="2039"/>
      <c r="AK63" s="2038">
        <f>AM62-AK62</f>
        <v>-238</v>
      </c>
      <c r="AL63" s="2039"/>
      <c r="AM63" s="2038">
        <f>AO62-AM62</f>
        <v>-397</v>
      </c>
      <c r="AN63" s="2039"/>
      <c r="AO63" s="2038">
        <f>AQ62-AO62</f>
        <v>-118</v>
      </c>
      <c r="AP63" s="2039"/>
      <c r="AQ63" s="2038">
        <f>AS62-AQ62</f>
        <v>58</v>
      </c>
      <c r="AR63" s="2039"/>
      <c r="AS63" s="2038">
        <f>AU62-AS62</f>
        <v>139</v>
      </c>
      <c r="AT63" s="2039"/>
      <c r="AU63" s="2038">
        <f>AW62-AU62</f>
        <v>361</v>
      </c>
      <c r="AV63" s="2039"/>
      <c r="AW63" s="2038">
        <f>BA62-AW62</f>
        <v>306</v>
      </c>
      <c r="AX63" s="2039"/>
      <c r="AY63" s="2038"/>
      <c r="AZ63" s="2039"/>
      <c r="BA63" s="2038"/>
      <c r="BB63" s="2039"/>
    </row>
    <row r="64" spans="2:54" s="13" customFormat="1" ht="18.75" hidden="1" customHeight="1" x14ac:dyDescent="0.25">
      <c r="B64" s="207" t="s">
        <v>1342</v>
      </c>
      <c r="C64" s="2040">
        <f>C63/E62</f>
        <v>0.24590163934426229</v>
      </c>
      <c r="D64" s="2041"/>
      <c r="E64" s="2040">
        <f>E63/G62</f>
        <v>0.2947976878612717</v>
      </c>
      <c r="F64" s="2041"/>
      <c r="G64" s="2040">
        <f>G63/I62</f>
        <v>0.78615574783683562</v>
      </c>
      <c r="H64" s="2041"/>
      <c r="I64" s="2040">
        <f>I63/K62</f>
        <v>0.54007959067652078</v>
      </c>
      <c r="J64" s="2041"/>
      <c r="K64" s="2040">
        <f>K63/M62</f>
        <v>-0.45371900826446282</v>
      </c>
      <c r="L64" s="2041"/>
      <c r="M64" s="2040">
        <f>M63/O62</f>
        <v>0.1307471264367816</v>
      </c>
      <c r="N64" s="2041"/>
      <c r="O64" s="2040">
        <f>O63/Q62</f>
        <v>-0.46526315789473682</v>
      </c>
      <c r="P64" s="2041"/>
      <c r="Q64" s="2040">
        <f>Q63/S62</f>
        <v>-1.1017699115044248</v>
      </c>
      <c r="R64" s="2041"/>
      <c r="S64" s="2040">
        <f>S63/U62</f>
        <v>-0.44871794871794873</v>
      </c>
      <c r="T64" s="2041"/>
      <c r="U64" s="2040">
        <f>U63/W62</f>
        <v>-0.2140077821011673</v>
      </c>
      <c r="V64" s="2041"/>
      <c r="W64" s="2040">
        <f>W63/Y62</f>
        <v>0.17891373801916932</v>
      </c>
      <c r="X64" s="2041"/>
      <c r="Y64" s="2040">
        <f>Y63/AA62</f>
        <v>0.32543103448275862</v>
      </c>
      <c r="Z64" s="2041"/>
      <c r="AA64" s="2040">
        <f>AA63/AC62</f>
        <v>0.32163742690058478</v>
      </c>
      <c r="AB64" s="2041"/>
      <c r="AC64" s="2040">
        <f>AC63/AE62</f>
        <v>0.29045643153526973</v>
      </c>
      <c r="AD64" s="2041"/>
      <c r="AE64" s="2040">
        <f>AE63/AG62</f>
        <v>6.042884990253411E-2</v>
      </c>
      <c r="AF64" s="2041"/>
      <c r="AG64" s="2040">
        <f>AG63/AI62</f>
        <v>0.27542372881355931</v>
      </c>
      <c r="AH64" s="2041"/>
      <c r="AI64" s="2040">
        <f>AI63/AK62</f>
        <v>7.8724788549121669E-2</v>
      </c>
      <c r="AJ64" s="2041"/>
      <c r="AK64" s="2040">
        <f>AK63/AM62</f>
        <v>-0.18321785989222478</v>
      </c>
      <c r="AL64" s="2041"/>
      <c r="AM64" s="2040">
        <f>AM63/AO62</f>
        <v>-0.4401330376940133</v>
      </c>
      <c r="AN64" s="2041"/>
      <c r="AO64" s="2040">
        <f>AO63/AQ62</f>
        <v>-0.15051020408163265</v>
      </c>
      <c r="AP64" s="2041"/>
      <c r="AQ64" s="2040">
        <f>AQ63/AS62</f>
        <v>6.8883610451306407E-2</v>
      </c>
      <c r="AR64" s="2041"/>
      <c r="AS64" s="2040">
        <f>AS63/AU62</f>
        <v>0.14169215086646278</v>
      </c>
      <c r="AT64" s="2041"/>
      <c r="AU64" s="2040">
        <f>AU63/AW62</f>
        <v>0.26900149031296572</v>
      </c>
      <c r="AV64" s="2041"/>
      <c r="AW64" s="2040">
        <f>AW63/BA62</f>
        <v>0.18567961165048544</v>
      </c>
      <c r="AX64" s="2041"/>
      <c r="AY64" s="2040"/>
      <c r="AZ64" s="2041"/>
      <c r="BA64" s="2040"/>
      <c r="BB64" s="2041"/>
    </row>
    <row r="65" spans="2:54" s="13" customFormat="1" ht="18.75" customHeight="1" x14ac:dyDescent="0.25">
      <c r="B65" s="207" t="s">
        <v>1338</v>
      </c>
      <c r="C65" s="218">
        <f t="shared" ref="C65:AH65" si="14">C61+C55</f>
        <v>3121</v>
      </c>
      <c r="D65" s="218">
        <f t="shared" si="14"/>
        <v>3085</v>
      </c>
      <c r="E65" s="218">
        <f t="shared" si="14"/>
        <v>3106</v>
      </c>
      <c r="F65" s="218">
        <f t="shared" si="14"/>
        <v>3084</v>
      </c>
      <c r="G65" s="218">
        <f t="shared" si="14"/>
        <v>2922</v>
      </c>
      <c r="H65" s="218">
        <f t="shared" si="14"/>
        <v>3228</v>
      </c>
      <c r="I65" s="218">
        <f t="shared" si="14"/>
        <v>3744</v>
      </c>
      <c r="J65" s="218">
        <f t="shared" si="14"/>
        <v>3503</v>
      </c>
      <c r="K65" s="218">
        <f t="shared" si="14"/>
        <v>4824</v>
      </c>
      <c r="L65" s="218">
        <f t="shared" si="14"/>
        <v>5071</v>
      </c>
      <c r="M65" s="218">
        <f t="shared" si="14"/>
        <v>5497</v>
      </c>
      <c r="N65" s="218">
        <f t="shared" si="14"/>
        <v>5185</v>
      </c>
      <c r="O65" s="218">
        <f t="shared" si="14"/>
        <v>5926</v>
      </c>
      <c r="P65" s="218">
        <f t="shared" si="14"/>
        <v>5578</v>
      </c>
      <c r="Q65" s="218">
        <f t="shared" si="14"/>
        <v>5558</v>
      </c>
      <c r="R65" s="218">
        <f t="shared" si="14"/>
        <v>5510</v>
      </c>
      <c r="S65" s="218">
        <f t="shared" si="14"/>
        <v>5487</v>
      </c>
      <c r="T65" s="218">
        <f t="shared" si="14"/>
        <v>4779</v>
      </c>
      <c r="U65" s="218">
        <f t="shared" si="14"/>
        <v>5055</v>
      </c>
      <c r="V65" s="218">
        <f t="shared" si="14"/>
        <v>4711</v>
      </c>
      <c r="W65" s="218">
        <f t="shared" si="14"/>
        <v>5146</v>
      </c>
      <c r="X65" s="218">
        <f t="shared" si="14"/>
        <v>5078</v>
      </c>
      <c r="Y65" s="218">
        <f t="shared" si="14"/>
        <v>5321</v>
      </c>
      <c r="Z65" s="218">
        <f t="shared" si="14"/>
        <v>5838</v>
      </c>
      <c r="AA65" s="218">
        <f t="shared" si="14"/>
        <v>6226</v>
      </c>
      <c r="AB65" s="218">
        <f t="shared" si="14"/>
        <v>6465</v>
      </c>
      <c r="AC65" s="218">
        <f t="shared" si="14"/>
        <v>6669</v>
      </c>
      <c r="AD65" s="218">
        <f t="shared" si="14"/>
        <v>7101</v>
      </c>
      <c r="AE65" s="218">
        <f t="shared" si="14"/>
        <v>7438</v>
      </c>
      <c r="AF65" s="218">
        <f t="shared" si="14"/>
        <v>7818</v>
      </c>
      <c r="AG65" s="218">
        <f t="shared" si="14"/>
        <v>7934</v>
      </c>
      <c r="AH65" s="218">
        <f t="shared" si="14"/>
        <v>7785</v>
      </c>
      <c r="AI65" s="218">
        <f t="shared" ref="AI65:BB65" si="15">AI61+AI55</f>
        <v>8113</v>
      </c>
      <c r="AJ65" s="218">
        <f t="shared" si="15"/>
        <v>8654</v>
      </c>
      <c r="AK65" s="218">
        <f t="shared" si="15"/>
        <v>9014</v>
      </c>
      <c r="AL65" s="218">
        <f t="shared" si="15"/>
        <v>9025</v>
      </c>
      <c r="AM65" s="218">
        <f t="shared" si="15"/>
        <v>9194</v>
      </c>
      <c r="AN65" s="218">
        <f t="shared" si="15"/>
        <v>9260</v>
      </c>
      <c r="AO65" s="218">
        <f t="shared" si="15"/>
        <v>9610</v>
      </c>
      <c r="AP65" s="218">
        <f t="shared" si="15"/>
        <v>9604</v>
      </c>
      <c r="AQ65" s="218">
        <f t="shared" si="15"/>
        <v>9955</v>
      </c>
      <c r="AR65" s="218">
        <f t="shared" si="15"/>
        <v>10145</v>
      </c>
      <c r="AS65" s="218">
        <f t="shared" si="15"/>
        <v>10267</v>
      </c>
      <c r="AT65" s="218">
        <f t="shared" si="15"/>
        <v>10168</v>
      </c>
      <c r="AU65" s="218">
        <f t="shared" si="15"/>
        <v>10378</v>
      </c>
      <c r="AV65" s="218">
        <f t="shared" si="15"/>
        <v>10395</v>
      </c>
      <c r="AW65" s="218">
        <f t="shared" si="15"/>
        <v>11253</v>
      </c>
      <c r="AX65" s="218">
        <f t="shared" si="15"/>
        <v>11769</v>
      </c>
      <c r="AY65" s="694">
        <f t="shared" ref="AY65:AZ65" si="16">AY61+AY55</f>
        <v>12171</v>
      </c>
      <c r="AZ65" s="694">
        <f t="shared" si="16"/>
        <v>12068</v>
      </c>
      <c r="BA65" s="218">
        <f t="shared" si="15"/>
        <v>12472</v>
      </c>
      <c r="BB65" s="218">
        <f t="shared" si="15"/>
        <v>12330</v>
      </c>
    </row>
    <row r="66" spans="2:54" s="13" customFormat="1" ht="18.75" hidden="1" customHeight="1" x14ac:dyDescent="0.25">
      <c r="B66" s="714" t="s">
        <v>1344</v>
      </c>
      <c r="C66" s="2077">
        <f>SUM(C65:D65)</f>
        <v>6206</v>
      </c>
      <c r="D66" s="2078"/>
      <c r="E66" s="2077">
        <f>SUM(E65:F65)</f>
        <v>6190</v>
      </c>
      <c r="F66" s="2078"/>
      <c r="G66" s="2077">
        <f>SUM(G65:H65)</f>
        <v>6150</v>
      </c>
      <c r="H66" s="2078"/>
      <c r="I66" s="2077">
        <f>SUM(I65:J65)</f>
        <v>7247</v>
      </c>
      <c r="J66" s="2078"/>
      <c r="K66" s="2077">
        <f>SUM(K65:L65)</f>
        <v>9895</v>
      </c>
      <c r="L66" s="2078"/>
      <c r="M66" s="2077">
        <f>SUM(M65:N65)</f>
        <v>10682</v>
      </c>
      <c r="N66" s="2078"/>
      <c r="O66" s="2077">
        <f>SUM(O65:P65)</f>
        <v>11504</v>
      </c>
      <c r="P66" s="2078"/>
      <c r="Q66" s="2077">
        <f>SUM(Q65:R65)</f>
        <v>11068</v>
      </c>
      <c r="R66" s="2078"/>
      <c r="S66" s="2077">
        <f>SUM(S65:T65)</f>
        <v>10266</v>
      </c>
      <c r="T66" s="2078"/>
      <c r="U66" s="2077">
        <f>SUM(U65:V65)</f>
        <v>9766</v>
      </c>
      <c r="V66" s="2078"/>
      <c r="W66" s="2077">
        <f>SUM(W65:X65)</f>
        <v>10224</v>
      </c>
      <c r="X66" s="2078"/>
      <c r="Y66" s="2077">
        <f>SUM(Y65:Z65)</f>
        <v>11159</v>
      </c>
      <c r="Z66" s="2078"/>
      <c r="AA66" s="2077">
        <f>SUM(AA65:AB65)</f>
        <v>12691</v>
      </c>
      <c r="AB66" s="2078"/>
      <c r="AC66" s="2077">
        <f>SUM(AC65:AD65)</f>
        <v>13770</v>
      </c>
      <c r="AD66" s="2078"/>
      <c r="AE66" s="2077">
        <f>SUM(AE65:AF65)</f>
        <v>15256</v>
      </c>
      <c r="AF66" s="2078"/>
      <c r="AG66" s="2077">
        <f>SUM(AG65:AH65)</f>
        <v>15719</v>
      </c>
      <c r="AH66" s="2078"/>
      <c r="AI66" s="2077">
        <f>SUM(AI65:AJ65)</f>
        <v>16767</v>
      </c>
      <c r="AJ66" s="2078"/>
      <c r="AK66" s="2077">
        <f>SUM(AK65:AL65)</f>
        <v>18039</v>
      </c>
      <c r="AL66" s="2078"/>
      <c r="AM66" s="2077">
        <f>SUM(AM65:AN65)</f>
        <v>18454</v>
      </c>
      <c r="AN66" s="2078"/>
      <c r="AO66" s="2077">
        <f>SUM(AO65:AP65)</f>
        <v>19214</v>
      </c>
      <c r="AP66" s="2078"/>
      <c r="AQ66" s="2077">
        <f>SUM(AQ65:AR65)</f>
        <v>20100</v>
      </c>
      <c r="AR66" s="2078"/>
      <c r="AS66" s="2077">
        <f>SUM(AS65:AT65)</f>
        <v>20435</v>
      </c>
      <c r="AT66" s="2078"/>
      <c r="AU66" s="2077">
        <f>SUM(AU65:AV65)</f>
        <v>20773</v>
      </c>
      <c r="AV66" s="2078"/>
      <c r="AW66" s="2077">
        <f>SUM(AW65:AX65)</f>
        <v>23022</v>
      </c>
      <c r="AX66" s="2078"/>
      <c r="AY66" s="715"/>
      <c r="AZ66" s="715"/>
      <c r="BA66" s="2077">
        <f>SUM(BA65:BB65)</f>
        <v>24802</v>
      </c>
      <c r="BB66" s="2078"/>
    </row>
    <row r="67" spans="2:54" s="13" customFormat="1" ht="18.75" hidden="1" customHeight="1" x14ac:dyDescent="0.25">
      <c r="B67" s="714" t="s">
        <v>1341</v>
      </c>
      <c r="C67" s="2077">
        <f>E66-C66</f>
        <v>-16</v>
      </c>
      <c r="D67" s="2078"/>
      <c r="E67" s="2077">
        <f>G66-E66</f>
        <v>-40</v>
      </c>
      <c r="F67" s="2078"/>
      <c r="G67" s="2077">
        <f>I66-G66</f>
        <v>1097</v>
      </c>
      <c r="H67" s="2078"/>
      <c r="I67" s="2077">
        <f>K66-I66</f>
        <v>2648</v>
      </c>
      <c r="J67" s="2078"/>
      <c r="K67" s="2077">
        <f>M66-K66</f>
        <v>787</v>
      </c>
      <c r="L67" s="2078"/>
      <c r="M67" s="2077">
        <f>O66-M66</f>
        <v>822</v>
      </c>
      <c r="N67" s="2078"/>
      <c r="O67" s="2077">
        <f>Q66-O66</f>
        <v>-436</v>
      </c>
      <c r="P67" s="2078"/>
      <c r="Q67" s="2077">
        <f>S66-Q66</f>
        <v>-802</v>
      </c>
      <c r="R67" s="2078"/>
      <c r="S67" s="2077">
        <f>U66-S66</f>
        <v>-500</v>
      </c>
      <c r="T67" s="2078"/>
      <c r="U67" s="2077">
        <f>W66-U66</f>
        <v>458</v>
      </c>
      <c r="V67" s="2078"/>
      <c r="W67" s="2077">
        <f>Y66-W66</f>
        <v>935</v>
      </c>
      <c r="X67" s="2078"/>
      <c r="Y67" s="2077">
        <f>AA66-Y66</f>
        <v>1532</v>
      </c>
      <c r="Z67" s="2078"/>
      <c r="AA67" s="2077">
        <f>AC66-AA66</f>
        <v>1079</v>
      </c>
      <c r="AB67" s="2078"/>
      <c r="AC67" s="2077">
        <f>AE66-AC66</f>
        <v>1486</v>
      </c>
      <c r="AD67" s="2078"/>
      <c r="AE67" s="2077">
        <f>AG66-AE66</f>
        <v>463</v>
      </c>
      <c r="AF67" s="2078"/>
      <c r="AG67" s="2077">
        <f>AI66-AG66</f>
        <v>1048</v>
      </c>
      <c r="AH67" s="2078"/>
      <c r="AI67" s="2077">
        <f>AK66-AI66</f>
        <v>1272</v>
      </c>
      <c r="AJ67" s="2078"/>
      <c r="AK67" s="2077">
        <f>AM66-AK66</f>
        <v>415</v>
      </c>
      <c r="AL67" s="2078"/>
      <c r="AM67" s="2077">
        <f>AO66-AM66</f>
        <v>760</v>
      </c>
      <c r="AN67" s="2078"/>
      <c r="AO67" s="2077">
        <f>AQ66-AO66</f>
        <v>886</v>
      </c>
      <c r="AP67" s="2078"/>
      <c r="AQ67" s="2077">
        <f>AS66-AQ66</f>
        <v>335</v>
      </c>
      <c r="AR67" s="2078"/>
      <c r="AS67" s="2077">
        <f>AU66-AS66</f>
        <v>338</v>
      </c>
      <c r="AT67" s="2078"/>
      <c r="AU67" s="2077">
        <f>AW66-AU66</f>
        <v>2249</v>
      </c>
      <c r="AV67" s="2078"/>
      <c r="AW67" s="2077">
        <f>BA66-AW66</f>
        <v>1780</v>
      </c>
      <c r="AX67" s="2078"/>
      <c r="AY67" s="715"/>
      <c r="AZ67" s="715"/>
      <c r="BA67" s="2077"/>
      <c r="BB67" s="2078"/>
    </row>
    <row r="68" spans="2:54" s="13" customFormat="1" ht="18.75" hidden="1" customHeight="1" x14ac:dyDescent="0.25">
      <c r="B68" s="714" t="s">
        <v>1342</v>
      </c>
      <c r="C68" s="2075">
        <f>C67/E66</f>
        <v>-2.5848142164781908E-3</v>
      </c>
      <c r="D68" s="2076"/>
      <c r="E68" s="2075">
        <f>E67/G66</f>
        <v>-6.5040650406504065E-3</v>
      </c>
      <c r="F68" s="2076"/>
      <c r="G68" s="2075">
        <f>G67/I66</f>
        <v>0.15137298192355458</v>
      </c>
      <c r="H68" s="2076"/>
      <c r="I68" s="2075">
        <f>I67/K66</f>
        <v>0.26760990399191509</v>
      </c>
      <c r="J68" s="2076"/>
      <c r="K68" s="2075">
        <f>K67/M66</f>
        <v>7.3675341696311555E-2</v>
      </c>
      <c r="L68" s="2076"/>
      <c r="M68" s="2075">
        <f>M67/O66</f>
        <v>7.1453407510431152E-2</v>
      </c>
      <c r="N68" s="2076"/>
      <c r="O68" s="2075">
        <f>O67/Q66</f>
        <v>-3.9392844235634258E-2</v>
      </c>
      <c r="P68" s="2076"/>
      <c r="Q68" s="2075">
        <f>Q67/S66</f>
        <v>-7.8121955971166959E-2</v>
      </c>
      <c r="R68" s="2076"/>
      <c r="S68" s="2075">
        <f>S67/U66</f>
        <v>-5.1198033995494573E-2</v>
      </c>
      <c r="T68" s="2076"/>
      <c r="U68" s="2075">
        <f>U67/W66</f>
        <v>4.4796557120500784E-2</v>
      </c>
      <c r="V68" s="2076"/>
      <c r="W68" s="2075">
        <f>W67/Y66</f>
        <v>8.3788869970427463E-2</v>
      </c>
      <c r="X68" s="2076"/>
      <c r="Y68" s="2075">
        <f>Y67/AA66</f>
        <v>0.12071546765424317</v>
      </c>
      <c r="Z68" s="2076"/>
      <c r="AA68" s="2075">
        <f>AA67/AC66</f>
        <v>7.8358750907770516E-2</v>
      </c>
      <c r="AB68" s="2076"/>
      <c r="AC68" s="2075">
        <f>AC67/AE66</f>
        <v>9.7404299947561612E-2</v>
      </c>
      <c r="AD68" s="2076"/>
      <c r="AE68" s="2075">
        <f>AE67/AG66</f>
        <v>2.9454799923659267E-2</v>
      </c>
      <c r="AF68" s="2076"/>
      <c r="AG68" s="2075">
        <f>AG67/AI66</f>
        <v>6.2503727560088262E-2</v>
      </c>
      <c r="AH68" s="2076"/>
      <c r="AI68" s="2075">
        <f>AI67/AK66</f>
        <v>7.0513886579078658E-2</v>
      </c>
      <c r="AJ68" s="2076"/>
      <c r="AK68" s="2075">
        <f>AK67/AM66</f>
        <v>2.2488349409342148E-2</v>
      </c>
      <c r="AL68" s="2076"/>
      <c r="AM68" s="2075">
        <f>AM67/AO66</f>
        <v>3.955449151660248E-2</v>
      </c>
      <c r="AN68" s="2076"/>
      <c r="AO68" s="2075">
        <f>AO67/AQ66</f>
        <v>4.4079601990049753E-2</v>
      </c>
      <c r="AP68" s="2076"/>
      <c r="AQ68" s="2075">
        <f>AQ67/AS66</f>
        <v>1.6393442622950821E-2</v>
      </c>
      <c r="AR68" s="2076"/>
      <c r="AS68" s="2075">
        <f>AS67/AU66</f>
        <v>1.6271121166899341E-2</v>
      </c>
      <c r="AT68" s="2076"/>
      <c r="AU68" s="2075">
        <f>AU67/AW66</f>
        <v>9.7689166883850237E-2</v>
      </c>
      <c r="AV68" s="2076"/>
      <c r="AW68" s="2075">
        <f>AW67/BA66</f>
        <v>7.1768405773727922E-2</v>
      </c>
      <c r="AX68" s="2076"/>
      <c r="AY68" s="716"/>
      <c r="AZ68" s="716"/>
      <c r="BA68" s="2075"/>
      <c r="BB68" s="2076"/>
    </row>
    <row r="69" spans="2:54" ht="15" customHeight="1" x14ac:dyDescent="0.25"/>
    <row r="70" spans="2:54" ht="15" hidden="1" customHeight="1" x14ac:dyDescent="0.25"/>
    <row r="71" spans="2:54" ht="15" hidden="1" customHeight="1" x14ac:dyDescent="0.25"/>
    <row r="72" spans="2:54" ht="15" hidden="1" customHeight="1" x14ac:dyDescent="0.25"/>
    <row r="73" spans="2:54" ht="15" hidden="1" customHeight="1" x14ac:dyDescent="0.25"/>
    <row r="74" spans="2:54" ht="15" hidden="1" customHeight="1" x14ac:dyDescent="0.25"/>
    <row r="75" spans="2:54" ht="15" hidden="1" customHeight="1" x14ac:dyDescent="0.25"/>
    <row r="76" spans="2:54" ht="15" hidden="1" customHeight="1" x14ac:dyDescent="0.25"/>
    <row r="77" spans="2:54" ht="15" hidden="1" customHeight="1" x14ac:dyDescent="0.25"/>
    <row r="78" spans="2:54" ht="15" hidden="1" customHeight="1" x14ac:dyDescent="0.25"/>
    <row r="79" spans="2:54" ht="15" hidden="1" customHeight="1" x14ac:dyDescent="0.25"/>
    <row r="80" spans="2:5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sheetData>
  <mergeCells count="261">
    <mergeCell ref="AE6:AF6"/>
    <mergeCell ref="AG6:AH6"/>
    <mergeCell ref="AI6:AJ6"/>
    <mergeCell ref="BA6:BB6"/>
    <mergeCell ref="AM6:AN6"/>
    <mergeCell ref="AO6:AP6"/>
    <mergeCell ref="AQ6:AR6"/>
    <mergeCell ref="AS6:AT6"/>
    <mergeCell ref="AU6:AV6"/>
    <mergeCell ref="AW6:AX6"/>
    <mergeCell ref="AY6:AZ6"/>
    <mergeCell ref="C66:D66"/>
    <mergeCell ref="E66:F66"/>
    <mergeCell ref="G66:H66"/>
    <mergeCell ref="I66:J66"/>
    <mergeCell ref="K66:L66"/>
    <mergeCell ref="B1:BB3"/>
    <mergeCell ref="B4:BB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W66:X66"/>
    <mergeCell ref="Y66:Z66"/>
    <mergeCell ref="AA66:AB66"/>
    <mergeCell ref="AC66:AD66"/>
    <mergeCell ref="AE66:AF66"/>
    <mergeCell ref="M66:N66"/>
    <mergeCell ref="O66:P66"/>
    <mergeCell ref="Q66:R66"/>
    <mergeCell ref="S66:T66"/>
    <mergeCell ref="U66:V66"/>
    <mergeCell ref="AQ66:AR66"/>
    <mergeCell ref="AS66:AT66"/>
    <mergeCell ref="AU66:AV66"/>
    <mergeCell ref="AW66:AX66"/>
    <mergeCell ref="BA66:BB66"/>
    <mergeCell ref="AG66:AH66"/>
    <mergeCell ref="AI66:AJ66"/>
    <mergeCell ref="AK66:AL66"/>
    <mergeCell ref="AM66:AN66"/>
    <mergeCell ref="AO66:AP66"/>
    <mergeCell ref="O67:P67"/>
    <mergeCell ref="Q67:R67"/>
    <mergeCell ref="S67:T67"/>
    <mergeCell ref="U67:V67"/>
    <mergeCell ref="C67:D67"/>
    <mergeCell ref="E67:F67"/>
    <mergeCell ref="G67:H67"/>
    <mergeCell ref="I67:J67"/>
    <mergeCell ref="K67:L67"/>
    <mergeCell ref="BA67:BB67"/>
    <mergeCell ref="AG67:AH67"/>
    <mergeCell ref="AI67:AJ67"/>
    <mergeCell ref="AK67:AL67"/>
    <mergeCell ref="AM67:AN67"/>
    <mergeCell ref="AO67:AP67"/>
    <mergeCell ref="W67:X67"/>
    <mergeCell ref="Y67:Z67"/>
    <mergeCell ref="AA67:AB67"/>
    <mergeCell ref="AC67:AD67"/>
    <mergeCell ref="AE67:AF67"/>
    <mergeCell ref="BA68:BB68"/>
    <mergeCell ref="AG68:AH68"/>
    <mergeCell ref="AI68:AJ68"/>
    <mergeCell ref="AK68:AL68"/>
    <mergeCell ref="AM68:AN68"/>
    <mergeCell ref="AO68:AP68"/>
    <mergeCell ref="W68:X68"/>
    <mergeCell ref="Y68:Z68"/>
    <mergeCell ref="AA68:AB68"/>
    <mergeCell ref="AC68:AD68"/>
    <mergeCell ref="AE68:AF68"/>
    <mergeCell ref="C62:D62"/>
    <mergeCell ref="E62:F62"/>
    <mergeCell ref="G62:H62"/>
    <mergeCell ref="I62:J62"/>
    <mergeCell ref="K62:L62"/>
    <mergeCell ref="AQ68:AR68"/>
    <mergeCell ref="AS68:AT68"/>
    <mergeCell ref="AU68:AV68"/>
    <mergeCell ref="AW68:AX68"/>
    <mergeCell ref="M68:N68"/>
    <mergeCell ref="O68:P68"/>
    <mergeCell ref="Q68:R68"/>
    <mergeCell ref="S68:T68"/>
    <mergeCell ref="U68:V68"/>
    <mergeCell ref="C68:D68"/>
    <mergeCell ref="E68:F68"/>
    <mergeCell ref="G68:H68"/>
    <mergeCell ref="I68:J68"/>
    <mergeCell ref="K68:L68"/>
    <mergeCell ref="AQ67:AR67"/>
    <mergeCell ref="AS67:AT67"/>
    <mergeCell ref="AU67:AV67"/>
    <mergeCell ref="AW67:AX67"/>
    <mergeCell ref="M67:N67"/>
    <mergeCell ref="W62:X62"/>
    <mergeCell ref="Y62:Z62"/>
    <mergeCell ref="AA62:AB62"/>
    <mergeCell ref="AC62:AD62"/>
    <mergeCell ref="AE62:AF62"/>
    <mergeCell ref="M62:N62"/>
    <mergeCell ref="O62:P62"/>
    <mergeCell ref="Q62:R62"/>
    <mergeCell ref="S62:T62"/>
    <mergeCell ref="U62:V62"/>
    <mergeCell ref="AQ62:AR62"/>
    <mergeCell ref="AS62:AT62"/>
    <mergeCell ref="AU62:AV62"/>
    <mergeCell ref="AW62:AX62"/>
    <mergeCell ref="BA62:BB62"/>
    <mergeCell ref="AG62:AH62"/>
    <mergeCell ref="AI62:AJ62"/>
    <mergeCell ref="AK62:AL62"/>
    <mergeCell ref="AM62:AN62"/>
    <mergeCell ref="AO62:AP62"/>
    <mergeCell ref="AY62:AZ62"/>
    <mergeCell ref="O63:P63"/>
    <mergeCell ref="Q63:R63"/>
    <mergeCell ref="S63:T63"/>
    <mergeCell ref="U63:V63"/>
    <mergeCell ref="C63:D63"/>
    <mergeCell ref="E63:F63"/>
    <mergeCell ref="G63:H63"/>
    <mergeCell ref="I63:J63"/>
    <mergeCell ref="K63:L63"/>
    <mergeCell ref="BA63:BB63"/>
    <mergeCell ref="AG63:AH63"/>
    <mergeCell ref="AI63:AJ63"/>
    <mergeCell ref="AK63:AL63"/>
    <mergeCell ref="AM63:AN63"/>
    <mergeCell ref="AO63:AP63"/>
    <mergeCell ref="W63:X63"/>
    <mergeCell ref="Y63:Z63"/>
    <mergeCell ref="AA63:AB63"/>
    <mergeCell ref="AC63:AD63"/>
    <mergeCell ref="AE63:AF63"/>
    <mergeCell ref="AY63:AZ63"/>
    <mergeCell ref="BA64:BB64"/>
    <mergeCell ref="AG64:AH64"/>
    <mergeCell ref="AI64:AJ64"/>
    <mergeCell ref="AK64:AL64"/>
    <mergeCell ref="AM64:AN64"/>
    <mergeCell ref="AO64:AP64"/>
    <mergeCell ref="W64:X64"/>
    <mergeCell ref="Y64:Z64"/>
    <mergeCell ref="AA64:AB64"/>
    <mergeCell ref="AC64:AD64"/>
    <mergeCell ref="AE64:AF64"/>
    <mergeCell ref="AY64:AZ64"/>
    <mergeCell ref="C56:D56"/>
    <mergeCell ref="E56:F56"/>
    <mergeCell ref="G56:H56"/>
    <mergeCell ref="I56:J56"/>
    <mergeCell ref="K56:L56"/>
    <mergeCell ref="AQ64:AR64"/>
    <mergeCell ref="AS64:AT64"/>
    <mergeCell ref="AU64:AV64"/>
    <mergeCell ref="AW64:AX64"/>
    <mergeCell ref="M64:N64"/>
    <mergeCell ref="O64:P64"/>
    <mergeCell ref="Q64:R64"/>
    <mergeCell ref="S64:T64"/>
    <mergeCell ref="U64:V64"/>
    <mergeCell ref="C64:D64"/>
    <mergeCell ref="E64:F64"/>
    <mergeCell ref="G64:H64"/>
    <mergeCell ref="I64:J64"/>
    <mergeCell ref="K64:L64"/>
    <mergeCell ref="AQ63:AR63"/>
    <mergeCell ref="AS63:AT63"/>
    <mergeCell ref="AU63:AV63"/>
    <mergeCell ref="AW63:AX63"/>
    <mergeCell ref="M63:N63"/>
    <mergeCell ref="W56:X56"/>
    <mergeCell ref="Y56:Z56"/>
    <mergeCell ref="AA56:AB56"/>
    <mergeCell ref="AC56:AD56"/>
    <mergeCell ref="AE56:AF56"/>
    <mergeCell ref="M56:N56"/>
    <mergeCell ref="O56:P56"/>
    <mergeCell ref="Q56:R56"/>
    <mergeCell ref="S56:T56"/>
    <mergeCell ref="U56:V56"/>
    <mergeCell ref="AQ56:AR56"/>
    <mergeCell ref="AS56:AT56"/>
    <mergeCell ref="AU56:AV56"/>
    <mergeCell ref="AW56:AX56"/>
    <mergeCell ref="BA56:BB56"/>
    <mergeCell ref="AG56:AH56"/>
    <mergeCell ref="AI56:AJ56"/>
    <mergeCell ref="AK56:AL56"/>
    <mergeCell ref="AM56:AN56"/>
    <mergeCell ref="AO56:AP56"/>
    <mergeCell ref="AY56:AZ56"/>
    <mergeCell ref="BA57:BB57"/>
    <mergeCell ref="AG57:AH57"/>
    <mergeCell ref="AI57:AJ57"/>
    <mergeCell ref="AK57:AL57"/>
    <mergeCell ref="AM57:AN57"/>
    <mergeCell ref="AO57:AP57"/>
    <mergeCell ref="W57:X57"/>
    <mergeCell ref="Y57:Z57"/>
    <mergeCell ref="AA57:AB57"/>
    <mergeCell ref="AC57:AD57"/>
    <mergeCell ref="AE57:AF57"/>
    <mergeCell ref="AY57:AZ57"/>
    <mergeCell ref="C58:D58"/>
    <mergeCell ref="E58:F58"/>
    <mergeCell ref="G58:H58"/>
    <mergeCell ref="I58:J58"/>
    <mergeCell ref="K58:L58"/>
    <mergeCell ref="AQ57:AR57"/>
    <mergeCell ref="AS57:AT57"/>
    <mergeCell ref="AU57:AV57"/>
    <mergeCell ref="AW57:AX57"/>
    <mergeCell ref="M57:N57"/>
    <mergeCell ref="O57:P57"/>
    <mergeCell ref="Q57:R57"/>
    <mergeCell ref="S57:T57"/>
    <mergeCell ref="U57:V57"/>
    <mergeCell ref="C57:D57"/>
    <mergeCell ref="E57:F57"/>
    <mergeCell ref="G57:H57"/>
    <mergeCell ref="I57:J57"/>
    <mergeCell ref="K57:L57"/>
    <mergeCell ref="W58:X58"/>
    <mergeCell ref="Y58:Z58"/>
    <mergeCell ref="AA58:AB58"/>
    <mergeCell ref="AC58:AD58"/>
    <mergeCell ref="AE58:AF58"/>
    <mergeCell ref="BA58:BB58"/>
    <mergeCell ref="AG58:AH58"/>
    <mergeCell ref="AI58:AJ58"/>
    <mergeCell ref="AK58:AL58"/>
    <mergeCell ref="AM58:AN58"/>
    <mergeCell ref="AO58:AP58"/>
    <mergeCell ref="M58:N58"/>
    <mergeCell ref="O58:P58"/>
    <mergeCell ref="Q58:R58"/>
    <mergeCell ref="S58:T58"/>
    <mergeCell ref="U58:V58"/>
    <mergeCell ref="AQ58:AR58"/>
    <mergeCell ref="AS58:AT58"/>
    <mergeCell ref="AU58:AV58"/>
    <mergeCell ref="AW58:AX58"/>
    <mergeCell ref="AY58:AZ58"/>
  </mergeCell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T308"/>
  <sheetViews>
    <sheetView showGridLines="0" zoomScale="70" zoomScaleNormal="70" workbookViewId="0">
      <pane xSplit="1" ySplit="4" topLeftCell="B5" activePane="bottomRight" state="frozen"/>
      <selection activeCell="C5" sqref="C5"/>
      <selection pane="topRight" activeCell="C5" sqref="C5"/>
      <selection pane="bottomLeft" activeCell="C5" sqref="C5"/>
      <selection pane="bottomRight" activeCell="B5" sqref="B5:R5"/>
    </sheetView>
  </sheetViews>
  <sheetFormatPr baseColWidth="10" defaultColWidth="0" defaultRowHeight="0" customHeight="1" zeroHeight="1" x14ac:dyDescent="0.25"/>
  <cols>
    <col min="1" max="1" width="3.5703125" style="4" customWidth="1"/>
    <col min="2" max="18" width="15" style="4" customWidth="1"/>
    <col min="19" max="19" width="5" style="4" customWidth="1"/>
    <col min="20" max="20" width="0" style="4" hidden="1" customWidth="1"/>
    <col min="21" max="16384" width="9.140625" style="4" hidden="1"/>
  </cols>
  <sheetData>
    <row r="1" spans="2:20" ht="15" x14ac:dyDescent="0.25">
      <c r="B1" s="1777"/>
      <c r="C1" s="1778"/>
      <c r="D1" s="1778"/>
      <c r="E1" s="1778"/>
      <c r="F1" s="1778"/>
      <c r="G1" s="1778"/>
      <c r="H1" s="1778"/>
      <c r="I1" s="1778"/>
      <c r="J1" s="1778"/>
      <c r="K1" s="1778"/>
      <c r="L1" s="1778"/>
      <c r="M1" s="1778"/>
      <c r="N1" s="1778"/>
      <c r="O1" s="1778"/>
      <c r="P1" s="1778"/>
      <c r="Q1" s="1778"/>
      <c r="R1" s="1779"/>
    </row>
    <row r="2" spans="2:20" ht="15" x14ac:dyDescent="0.25">
      <c r="B2" s="1780"/>
      <c r="C2" s="1781"/>
      <c r="D2" s="1781"/>
      <c r="E2" s="1781"/>
      <c r="F2" s="1781"/>
      <c r="G2" s="1781"/>
      <c r="H2" s="1781"/>
      <c r="I2" s="1781"/>
      <c r="J2" s="1781"/>
      <c r="K2" s="1781"/>
      <c r="L2" s="1781"/>
      <c r="M2" s="1781"/>
      <c r="N2" s="1781"/>
      <c r="O2" s="1781"/>
      <c r="P2" s="1781"/>
      <c r="Q2" s="1781"/>
      <c r="R2" s="1782"/>
    </row>
    <row r="3" spans="2:20" ht="16.5" thickBot="1" x14ac:dyDescent="0.3">
      <c r="B3" s="1783"/>
      <c r="C3" s="1784"/>
      <c r="D3" s="1784"/>
      <c r="E3" s="1784"/>
      <c r="F3" s="1784"/>
      <c r="G3" s="1784"/>
      <c r="H3" s="1784"/>
      <c r="I3" s="1784"/>
      <c r="J3" s="1784"/>
      <c r="K3" s="1784"/>
      <c r="L3" s="1784"/>
      <c r="M3" s="1784"/>
      <c r="N3" s="1784"/>
      <c r="O3" s="1784"/>
      <c r="P3" s="1784"/>
      <c r="Q3" s="1784"/>
      <c r="R3" s="1785"/>
      <c r="S3" s="3"/>
      <c r="T3" s="3"/>
    </row>
    <row r="4" spans="2:20" ht="21.75" thickBot="1" x14ac:dyDescent="0.4">
      <c r="B4" s="1789" t="s">
        <v>2551</v>
      </c>
      <c r="C4" s="1790"/>
      <c r="D4" s="1790"/>
      <c r="E4" s="1790"/>
      <c r="F4" s="1790"/>
      <c r="G4" s="1790"/>
      <c r="H4" s="1790"/>
      <c r="I4" s="1790"/>
      <c r="J4" s="1790"/>
      <c r="K4" s="1790"/>
      <c r="L4" s="1790"/>
      <c r="M4" s="1790"/>
      <c r="N4" s="1790"/>
      <c r="O4" s="1790"/>
      <c r="P4" s="1790"/>
      <c r="Q4" s="1790"/>
      <c r="R4" s="1791"/>
      <c r="S4" s="3"/>
      <c r="T4" s="3"/>
    </row>
    <row r="5" spans="2:20" s="5" customFormat="1" ht="15.75" x14ac:dyDescent="0.25">
      <c r="B5" s="1671"/>
      <c r="C5" s="1671"/>
      <c r="D5" s="1671"/>
      <c r="E5" s="1671"/>
      <c r="F5" s="1671"/>
      <c r="G5" s="1671"/>
      <c r="H5" s="1671"/>
      <c r="I5" s="1671"/>
      <c r="J5" s="1671"/>
      <c r="K5" s="1671"/>
      <c r="L5" s="1671"/>
      <c r="M5" s="1671"/>
      <c r="N5" s="1671"/>
      <c r="O5" s="1671"/>
      <c r="P5" s="1671"/>
      <c r="Q5" s="1671"/>
      <c r="R5" s="1671"/>
      <c r="S5" s="213"/>
      <c r="T5" s="213"/>
    </row>
    <row r="6" spans="2:20" s="5" customFormat="1" ht="19.5" customHeight="1" x14ac:dyDescent="0.25">
      <c r="B6" s="122"/>
      <c r="C6" s="123"/>
      <c r="D6" s="123"/>
      <c r="E6" s="123"/>
      <c r="F6" s="123"/>
      <c r="G6" s="123"/>
      <c r="H6" s="123"/>
      <c r="I6" s="123"/>
      <c r="J6" s="123"/>
      <c r="K6" s="123"/>
      <c r="L6" s="123"/>
      <c r="M6" s="123"/>
      <c r="N6" s="123"/>
      <c r="O6" s="123"/>
      <c r="P6" s="123"/>
      <c r="Q6" s="123"/>
      <c r="R6" s="124"/>
      <c r="S6" s="213"/>
      <c r="T6" s="213"/>
    </row>
    <row r="7" spans="2:20" s="5" customFormat="1" ht="18.75" customHeight="1" x14ac:dyDescent="0.25">
      <c r="B7" s="125"/>
      <c r="C7" s="121"/>
      <c r="D7" s="121"/>
      <c r="E7" s="121"/>
      <c r="F7" s="121"/>
      <c r="G7" s="121"/>
      <c r="H7" s="121"/>
      <c r="I7" s="121"/>
      <c r="J7" s="121"/>
      <c r="K7" s="121"/>
      <c r="L7" s="121"/>
      <c r="M7" s="121"/>
      <c r="N7" s="121"/>
      <c r="O7" s="121"/>
      <c r="P7" s="121"/>
      <c r="Q7" s="121"/>
      <c r="R7" s="126"/>
      <c r="S7" s="213"/>
      <c r="T7" s="213"/>
    </row>
    <row r="8" spans="2:20" s="5" customFormat="1" ht="18.75" customHeight="1" x14ac:dyDescent="0.25">
      <c r="B8" s="125"/>
      <c r="C8" s="121"/>
      <c r="D8" s="121"/>
      <c r="E8" s="121"/>
      <c r="F8" s="121"/>
      <c r="G8" s="121"/>
      <c r="H8" s="121"/>
      <c r="I8" s="121"/>
      <c r="J8" s="121"/>
      <c r="K8" s="121"/>
      <c r="L8" s="121"/>
      <c r="M8" s="121"/>
      <c r="N8" s="121"/>
      <c r="O8" s="121"/>
      <c r="P8" s="121"/>
      <c r="Q8" s="121"/>
      <c r="R8" s="126"/>
      <c r="S8" s="213"/>
      <c r="T8" s="213"/>
    </row>
    <row r="9" spans="2:20" s="5" customFormat="1" ht="18.75" customHeight="1" x14ac:dyDescent="0.25">
      <c r="B9" s="125"/>
      <c r="C9" s="121"/>
      <c r="D9" s="121"/>
      <c r="E9" s="121"/>
      <c r="F9" s="121"/>
      <c r="G9" s="121"/>
      <c r="H9" s="121"/>
      <c r="I9" s="121"/>
      <c r="J9" s="121"/>
      <c r="K9" s="121"/>
      <c r="L9" s="121"/>
      <c r="M9" s="121"/>
      <c r="N9" s="121"/>
      <c r="O9" s="121"/>
      <c r="P9" s="121"/>
      <c r="Q9" s="121"/>
      <c r="R9" s="126"/>
    </row>
    <row r="10" spans="2:20" ht="18.75" customHeight="1" x14ac:dyDescent="0.25">
      <c r="B10" s="125"/>
      <c r="C10" s="121"/>
      <c r="D10" s="121"/>
      <c r="E10" s="121"/>
      <c r="F10" s="121"/>
      <c r="G10" s="121"/>
      <c r="H10" s="121"/>
      <c r="I10" s="121"/>
      <c r="J10" s="121"/>
      <c r="K10" s="121"/>
      <c r="L10" s="121"/>
      <c r="M10" s="121"/>
      <c r="N10" s="121"/>
      <c r="O10" s="121"/>
      <c r="P10" s="121"/>
      <c r="Q10" s="121"/>
      <c r="R10" s="126"/>
    </row>
    <row r="11" spans="2:20" ht="18.75" customHeight="1" x14ac:dyDescent="0.25">
      <c r="B11" s="125"/>
      <c r="C11" s="121"/>
      <c r="D11" s="121"/>
      <c r="E11" s="121"/>
      <c r="F11" s="121"/>
      <c r="G11" s="121"/>
      <c r="H11" s="121"/>
      <c r="I11" s="121"/>
      <c r="J11" s="121"/>
      <c r="K11" s="121"/>
      <c r="L11" s="121"/>
      <c r="M11" s="121"/>
      <c r="N11" s="121"/>
      <c r="O11" s="121"/>
      <c r="P11" s="121"/>
      <c r="Q11" s="121"/>
      <c r="R11" s="126"/>
    </row>
    <row r="12" spans="2:20" ht="18.75" customHeight="1" x14ac:dyDescent="0.25">
      <c r="B12" s="125"/>
      <c r="C12" s="121"/>
      <c r="D12" s="121"/>
      <c r="E12" s="121"/>
      <c r="F12" s="121"/>
      <c r="G12" s="121"/>
      <c r="H12" s="121"/>
      <c r="I12" s="121"/>
      <c r="J12" s="121"/>
      <c r="K12" s="121"/>
      <c r="L12" s="121"/>
      <c r="M12" s="121"/>
      <c r="N12" s="121"/>
      <c r="O12" s="121"/>
      <c r="P12" s="121"/>
      <c r="Q12" s="121"/>
      <c r="R12" s="126"/>
    </row>
    <row r="13" spans="2:20" ht="18.75" customHeight="1" x14ac:dyDescent="0.25">
      <c r="B13" s="125"/>
      <c r="C13" s="121"/>
      <c r="D13" s="121"/>
      <c r="E13" s="121"/>
      <c r="F13" s="121"/>
      <c r="G13" s="121"/>
      <c r="H13" s="121"/>
      <c r="I13" s="121"/>
      <c r="J13" s="121"/>
      <c r="K13" s="121"/>
      <c r="L13" s="121"/>
      <c r="M13" s="121"/>
      <c r="N13" s="121"/>
      <c r="O13" s="121"/>
      <c r="P13" s="121"/>
      <c r="Q13" s="121"/>
      <c r="R13" s="126"/>
    </row>
    <row r="14" spans="2:20" ht="18.75" customHeight="1" x14ac:dyDescent="0.25">
      <c r="B14" s="125"/>
      <c r="C14" s="121"/>
      <c r="D14" s="121"/>
      <c r="E14" s="121"/>
      <c r="F14" s="121"/>
      <c r="G14" s="121"/>
      <c r="H14" s="121"/>
      <c r="I14" s="121"/>
      <c r="J14" s="121"/>
      <c r="K14" s="121"/>
      <c r="L14" s="121"/>
      <c r="M14" s="121"/>
      <c r="N14" s="121"/>
      <c r="O14" s="121"/>
      <c r="P14" s="121"/>
      <c r="Q14" s="121"/>
      <c r="R14" s="126"/>
    </row>
    <row r="15" spans="2:20" ht="18.75" customHeight="1" x14ac:dyDescent="0.25">
      <c r="B15" s="125"/>
      <c r="C15" s="121"/>
      <c r="D15" s="121"/>
      <c r="E15" s="121"/>
      <c r="F15" s="121"/>
      <c r="G15" s="121"/>
      <c r="H15" s="121"/>
      <c r="I15" s="121"/>
      <c r="J15" s="121"/>
      <c r="K15" s="121"/>
      <c r="L15" s="121"/>
      <c r="M15" s="121"/>
      <c r="N15" s="121"/>
      <c r="O15" s="121"/>
      <c r="P15" s="121"/>
      <c r="Q15" s="121"/>
      <c r="R15" s="126"/>
    </row>
    <row r="16" spans="2:20" ht="18.75" customHeight="1" x14ac:dyDescent="0.25">
      <c r="B16" s="125"/>
      <c r="C16" s="121"/>
      <c r="D16" s="121"/>
      <c r="E16" s="121"/>
      <c r="F16" s="121"/>
      <c r="G16" s="121"/>
      <c r="H16" s="121"/>
      <c r="I16" s="121"/>
      <c r="J16" s="121"/>
      <c r="K16" s="121"/>
      <c r="L16" s="121"/>
      <c r="M16" s="121"/>
      <c r="N16" s="121"/>
      <c r="O16" s="121"/>
      <c r="P16" s="121"/>
      <c r="Q16" s="121"/>
      <c r="R16" s="126"/>
    </row>
    <row r="17" spans="2:18" ht="18.75" customHeight="1" x14ac:dyDescent="0.25">
      <c r="B17" s="125"/>
      <c r="C17" s="121"/>
      <c r="D17" s="121"/>
      <c r="E17" s="121"/>
      <c r="F17" s="121"/>
      <c r="G17" s="121"/>
      <c r="H17" s="121"/>
      <c r="I17" s="121"/>
      <c r="J17" s="121"/>
      <c r="K17" s="121"/>
      <c r="L17" s="121"/>
      <c r="M17" s="121"/>
      <c r="N17" s="121"/>
      <c r="O17" s="121"/>
      <c r="P17" s="121"/>
      <c r="Q17" s="121"/>
      <c r="R17" s="126"/>
    </row>
    <row r="18" spans="2:18" ht="18.75" customHeight="1" x14ac:dyDescent="0.25">
      <c r="B18" s="125"/>
      <c r="C18" s="121"/>
      <c r="D18" s="121"/>
      <c r="E18" s="121"/>
      <c r="F18" s="121"/>
      <c r="G18" s="121"/>
      <c r="H18" s="121"/>
      <c r="I18" s="121"/>
      <c r="J18" s="121"/>
      <c r="K18" s="121"/>
      <c r="L18" s="121"/>
      <c r="M18" s="121"/>
      <c r="N18" s="121"/>
      <c r="O18" s="121"/>
      <c r="P18" s="121"/>
      <c r="Q18" s="121"/>
      <c r="R18" s="126"/>
    </row>
    <row r="19" spans="2:18" ht="18.75" customHeight="1" x14ac:dyDescent="0.25">
      <c r="B19" s="125"/>
      <c r="C19" s="121"/>
      <c r="D19" s="121"/>
      <c r="E19" s="121"/>
      <c r="F19" s="121"/>
      <c r="G19" s="121"/>
      <c r="H19" s="121"/>
      <c r="I19" s="121"/>
      <c r="J19" s="121"/>
      <c r="K19" s="121"/>
      <c r="L19" s="121"/>
      <c r="M19" s="121"/>
      <c r="N19" s="121"/>
      <c r="O19" s="121"/>
      <c r="P19" s="121"/>
      <c r="Q19" s="121"/>
      <c r="R19" s="126"/>
    </row>
    <row r="20" spans="2:18" ht="18.75" customHeight="1" x14ac:dyDescent="0.25">
      <c r="B20" s="125"/>
      <c r="C20" s="121"/>
      <c r="D20" s="121"/>
      <c r="E20" s="121"/>
      <c r="F20" s="121"/>
      <c r="G20" s="121"/>
      <c r="H20" s="121"/>
      <c r="I20" s="121"/>
      <c r="J20" s="121"/>
      <c r="K20" s="121"/>
      <c r="L20" s="121"/>
      <c r="M20" s="121"/>
      <c r="N20" s="121"/>
      <c r="O20" s="121"/>
      <c r="P20" s="121"/>
      <c r="Q20" s="121"/>
      <c r="R20" s="126"/>
    </row>
    <row r="21" spans="2:18" ht="18.75" customHeight="1" x14ac:dyDescent="0.25">
      <c r="B21" s="125"/>
      <c r="C21" s="121"/>
      <c r="D21" s="121"/>
      <c r="E21" s="121"/>
      <c r="F21" s="121"/>
      <c r="G21" s="121"/>
      <c r="H21" s="121"/>
      <c r="I21" s="121"/>
      <c r="J21" s="121"/>
      <c r="K21" s="121"/>
      <c r="L21" s="121"/>
      <c r="M21" s="121"/>
      <c r="N21" s="121"/>
      <c r="O21" s="121"/>
      <c r="P21" s="121"/>
      <c r="Q21" s="121"/>
      <c r="R21" s="126"/>
    </row>
    <row r="22" spans="2:18" ht="18.75" customHeight="1" x14ac:dyDescent="0.25">
      <c r="B22" s="125"/>
      <c r="C22" s="121"/>
      <c r="D22" s="121"/>
      <c r="E22" s="121"/>
      <c r="F22" s="121"/>
      <c r="G22" s="121"/>
      <c r="H22" s="121"/>
      <c r="I22" s="121"/>
      <c r="J22" s="121"/>
      <c r="K22" s="121"/>
      <c r="L22" s="121"/>
      <c r="M22" s="121"/>
      <c r="N22" s="121"/>
      <c r="O22" s="121"/>
      <c r="P22" s="121"/>
      <c r="Q22" s="121"/>
      <c r="R22" s="126"/>
    </row>
    <row r="23" spans="2:18" ht="18.75" customHeight="1" x14ac:dyDescent="0.25">
      <c r="B23" s="125"/>
      <c r="C23" s="121"/>
      <c r="D23" s="121"/>
      <c r="E23" s="121"/>
      <c r="F23" s="121"/>
      <c r="G23" s="121"/>
      <c r="H23" s="121"/>
      <c r="I23" s="121"/>
      <c r="J23" s="121"/>
      <c r="K23" s="121"/>
      <c r="L23" s="121"/>
      <c r="M23" s="121"/>
      <c r="N23" s="121"/>
      <c r="O23" s="121"/>
      <c r="P23" s="121"/>
      <c r="Q23" s="121"/>
      <c r="R23" s="126"/>
    </row>
    <row r="24" spans="2:18" ht="18.75" customHeight="1" x14ac:dyDescent="0.25">
      <c r="B24" s="125"/>
      <c r="C24" s="121"/>
      <c r="D24" s="121"/>
      <c r="E24" s="121"/>
      <c r="F24" s="121"/>
      <c r="G24" s="121"/>
      <c r="H24" s="121"/>
      <c r="I24" s="121"/>
      <c r="J24" s="121"/>
      <c r="K24" s="121"/>
      <c r="L24" s="121"/>
      <c r="M24" s="121"/>
      <c r="N24" s="121"/>
      <c r="O24" s="121"/>
      <c r="P24" s="121"/>
      <c r="Q24" s="121"/>
      <c r="R24" s="126"/>
    </row>
    <row r="25" spans="2:18" ht="18.75" customHeight="1" x14ac:dyDescent="0.25">
      <c r="B25" s="125"/>
      <c r="C25" s="121"/>
      <c r="D25" s="121"/>
      <c r="E25" s="121"/>
      <c r="F25" s="121"/>
      <c r="G25" s="121"/>
      <c r="H25" s="121"/>
      <c r="I25" s="121"/>
      <c r="J25" s="121"/>
      <c r="K25" s="121"/>
      <c r="L25" s="121"/>
      <c r="M25" s="121"/>
      <c r="N25" s="121"/>
      <c r="O25" s="121"/>
      <c r="P25" s="121"/>
      <c r="Q25" s="121"/>
      <c r="R25" s="126"/>
    </row>
    <row r="26" spans="2:18" ht="18.75" customHeight="1" x14ac:dyDescent="0.25">
      <c r="B26" s="125"/>
      <c r="C26" s="121"/>
      <c r="D26" s="121"/>
      <c r="E26" s="121"/>
      <c r="F26" s="121"/>
      <c r="G26" s="121"/>
      <c r="H26" s="121"/>
      <c r="I26" s="121"/>
      <c r="J26" s="121"/>
      <c r="K26" s="121"/>
      <c r="L26" s="121"/>
      <c r="M26" s="121"/>
      <c r="N26" s="121"/>
      <c r="O26" s="121"/>
      <c r="P26" s="121"/>
      <c r="Q26" s="121"/>
      <c r="R26" s="126"/>
    </row>
    <row r="27" spans="2:18" ht="18.75" customHeight="1" x14ac:dyDescent="0.25">
      <c r="B27" s="125"/>
      <c r="C27" s="121"/>
      <c r="D27" s="121"/>
      <c r="E27" s="121"/>
      <c r="F27" s="121"/>
      <c r="G27" s="121"/>
      <c r="H27" s="121"/>
      <c r="I27" s="121"/>
      <c r="J27" s="121"/>
      <c r="K27" s="121"/>
      <c r="L27" s="121"/>
      <c r="M27" s="121"/>
      <c r="N27" s="121"/>
      <c r="O27" s="121"/>
      <c r="P27" s="121"/>
      <c r="Q27" s="121"/>
      <c r="R27" s="126"/>
    </row>
    <row r="28" spans="2:18" ht="18.75" customHeight="1" x14ac:dyDescent="0.25">
      <c r="B28" s="125"/>
      <c r="C28" s="121"/>
      <c r="D28" s="121"/>
      <c r="E28" s="121"/>
      <c r="F28" s="121"/>
      <c r="G28" s="121"/>
      <c r="H28" s="121"/>
      <c r="I28" s="121"/>
      <c r="J28" s="121"/>
      <c r="K28" s="121"/>
      <c r="L28" s="121"/>
      <c r="M28" s="121"/>
      <c r="N28" s="121"/>
      <c r="O28" s="121"/>
      <c r="P28" s="121"/>
      <c r="Q28" s="121"/>
      <c r="R28" s="126"/>
    </row>
    <row r="29" spans="2:18" ht="18.75" customHeight="1" x14ac:dyDescent="0.25">
      <c r="B29" s="125"/>
      <c r="C29" s="121"/>
      <c r="D29" s="121"/>
      <c r="E29" s="121"/>
      <c r="F29" s="121"/>
      <c r="G29" s="121"/>
      <c r="H29" s="121"/>
      <c r="I29" s="121"/>
      <c r="J29" s="121"/>
      <c r="K29" s="121"/>
      <c r="L29" s="121"/>
      <c r="M29" s="121"/>
      <c r="N29" s="121"/>
      <c r="O29" s="121"/>
      <c r="P29" s="121"/>
      <c r="Q29" s="121"/>
      <c r="R29" s="126"/>
    </row>
    <row r="30" spans="2:18" ht="18.75" customHeight="1" x14ac:dyDescent="0.25">
      <c r="B30" s="125"/>
      <c r="C30" s="121"/>
      <c r="D30" s="121"/>
      <c r="E30" s="121"/>
      <c r="F30" s="121"/>
      <c r="G30" s="121"/>
      <c r="H30" s="121"/>
      <c r="I30" s="121"/>
      <c r="J30" s="121"/>
      <c r="K30" s="121"/>
      <c r="L30" s="121"/>
      <c r="M30" s="121"/>
      <c r="N30" s="121"/>
      <c r="O30" s="121"/>
      <c r="P30" s="121"/>
      <c r="Q30" s="121"/>
      <c r="R30" s="126"/>
    </row>
    <row r="31" spans="2:18" ht="18.75" customHeight="1" x14ac:dyDescent="0.25">
      <c r="B31" s="125"/>
      <c r="C31" s="121"/>
      <c r="D31" s="121"/>
      <c r="E31" s="121"/>
      <c r="F31" s="121"/>
      <c r="G31" s="121"/>
      <c r="H31" s="121"/>
      <c r="I31" s="121"/>
      <c r="J31" s="121"/>
      <c r="K31" s="121"/>
      <c r="L31" s="121"/>
      <c r="M31" s="121"/>
      <c r="N31" s="121"/>
      <c r="O31" s="121"/>
      <c r="P31" s="121"/>
      <c r="Q31" s="121"/>
      <c r="R31" s="126"/>
    </row>
    <row r="32" spans="2:18" ht="18.75" customHeight="1" x14ac:dyDescent="0.25">
      <c r="B32" s="125"/>
      <c r="C32" s="121"/>
      <c r="D32" s="121"/>
      <c r="E32" s="121"/>
      <c r="F32" s="121"/>
      <c r="G32" s="121"/>
      <c r="H32" s="121"/>
      <c r="I32" s="121"/>
      <c r="J32" s="121"/>
      <c r="K32" s="121"/>
      <c r="L32" s="121"/>
      <c r="M32" s="121"/>
      <c r="N32" s="121"/>
      <c r="O32" s="121"/>
      <c r="P32" s="121"/>
      <c r="Q32" s="121"/>
      <c r="R32" s="126"/>
    </row>
    <row r="33" spans="2:18" ht="18.75" customHeight="1" x14ac:dyDescent="0.25">
      <c r="B33" s="125"/>
      <c r="C33" s="121"/>
      <c r="D33" s="121"/>
      <c r="E33" s="121"/>
      <c r="F33" s="121"/>
      <c r="G33" s="121"/>
      <c r="H33" s="121"/>
      <c r="I33" s="121"/>
      <c r="J33" s="121"/>
      <c r="K33" s="121"/>
      <c r="L33" s="121"/>
      <c r="M33" s="121"/>
      <c r="N33" s="121"/>
      <c r="O33" s="121"/>
      <c r="P33" s="121"/>
      <c r="Q33" s="121"/>
      <c r="R33" s="126"/>
    </row>
    <row r="34" spans="2:18" ht="18.75" customHeight="1" x14ac:dyDescent="0.25">
      <c r="B34" s="125"/>
      <c r="C34" s="121"/>
      <c r="D34" s="121"/>
      <c r="E34" s="121"/>
      <c r="F34" s="121"/>
      <c r="G34" s="121"/>
      <c r="H34" s="121"/>
      <c r="I34" s="121"/>
      <c r="J34" s="121"/>
      <c r="K34" s="121"/>
      <c r="L34" s="121"/>
      <c r="M34" s="121"/>
      <c r="N34" s="121"/>
      <c r="O34" s="121"/>
      <c r="P34" s="121"/>
      <c r="Q34" s="121"/>
      <c r="R34" s="126"/>
    </row>
    <row r="35" spans="2:18" ht="18.75" customHeight="1" x14ac:dyDescent="0.25">
      <c r="B35" s="125"/>
      <c r="C35" s="121"/>
      <c r="D35" s="121"/>
      <c r="E35" s="121"/>
      <c r="F35" s="121"/>
      <c r="G35" s="121"/>
      <c r="H35" s="121"/>
      <c r="I35" s="121"/>
      <c r="J35" s="121"/>
      <c r="K35" s="121"/>
      <c r="L35" s="121"/>
      <c r="M35" s="121"/>
      <c r="N35" s="121"/>
      <c r="O35" s="121"/>
      <c r="P35" s="121"/>
      <c r="Q35" s="121"/>
      <c r="R35" s="126"/>
    </row>
    <row r="36" spans="2:18" ht="18.75" customHeight="1" x14ac:dyDescent="0.25">
      <c r="B36" s="125"/>
      <c r="C36" s="121"/>
      <c r="D36" s="121"/>
      <c r="E36" s="121"/>
      <c r="F36" s="121"/>
      <c r="G36" s="121"/>
      <c r="H36" s="121"/>
      <c r="I36" s="121"/>
      <c r="J36" s="121"/>
      <c r="K36" s="121"/>
      <c r="L36" s="121"/>
      <c r="M36" s="121"/>
      <c r="N36" s="121"/>
      <c r="O36" s="121"/>
      <c r="P36" s="121"/>
      <c r="Q36" s="121"/>
      <c r="R36" s="126"/>
    </row>
    <row r="37" spans="2:18" ht="18.75" customHeight="1" x14ac:dyDescent="0.25">
      <c r="B37" s="127"/>
      <c r="C37" s="128"/>
      <c r="D37" s="128"/>
      <c r="E37" s="128"/>
      <c r="F37" s="128"/>
      <c r="G37" s="128"/>
      <c r="H37" s="128"/>
      <c r="I37" s="128"/>
      <c r="J37" s="128"/>
      <c r="K37" s="128"/>
      <c r="L37" s="128"/>
      <c r="M37" s="128"/>
      <c r="N37" s="128"/>
      <c r="O37" s="128"/>
      <c r="P37" s="128"/>
      <c r="Q37" s="128"/>
      <c r="R37" s="129"/>
    </row>
    <row r="38" spans="2:18" ht="15"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BC165"/>
  <sheetViews>
    <sheetView showGridLines="0" zoomScale="90" zoomScaleNormal="90" workbookViewId="0">
      <pane xSplit="2" ySplit="7" topLeftCell="AO80" activePane="bottomRight" state="frozen"/>
      <selection activeCell="C5" sqref="C5"/>
      <selection pane="topRight" activeCell="C5" sqref="C5"/>
      <selection pane="bottomLeft" activeCell="C5" sqref="C5"/>
      <selection pane="bottomRight" activeCell="C8" sqref="C8:BB98"/>
    </sheetView>
  </sheetViews>
  <sheetFormatPr baseColWidth="10" defaultColWidth="0" defaultRowHeight="15" customHeight="1" zeroHeight="1" x14ac:dyDescent="0.25"/>
  <cols>
    <col min="1" max="1" width="3.5703125" style="3" customWidth="1"/>
    <col min="2" max="2" width="56.28515625" style="3" customWidth="1"/>
    <col min="3" max="54" width="11.140625" style="3" customWidth="1"/>
    <col min="55" max="55" width="9.140625" style="3" customWidth="1"/>
    <col min="56" max="16384" width="9.140625" style="3" hidden="1"/>
  </cols>
  <sheetData>
    <row r="1" spans="2:54"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3"/>
    </row>
    <row r="2" spans="2:54"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5"/>
      <c r="AZ2" s="1925"/>
      <c r="BA2" s="1925"/>
      <c r="BB2" s="1926"/>
    </row>
    <row r="3" spans="2:54"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8"/>
      <c r="AW3" s="1928"/>
      <c r="AX3" s="1928"/>
      <c r="AY3" s="1928"/>
      <c r="AZ3" s="1928"/>
      <c r="BA3" s="1928"/>
      <c r="BB3" s="1929"/>
    </row>
    <row r="4" spans="2:54" ht="21.75" thickBot="1" x14ac:dyDescent="0.4">
      <c r="B4" s="2079" t="s">
        <v>2587</v>
      </c>
      <c r="C4" s="2080"/>
      <c r="D4" s="2080"/>
      <c r="E4" s="2080"/>
      <c r="F4" s="2080"/>
      <c r="G4" s="2080"/>
      <c r="H4" s="2080"/>
      <c r="I4" s="2080"/>
      <c r="J4" s="2080"/>
      <c r="K4" s="2080"/>
      <c r="L4" s="2080"/>
      <c r="M4" s="2080"/>
      <c r="N4" s="2080"/>
      <c r="O4" s="2080"/>
      <c r="P4" s="2080"/>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c r="AP4" s="2080"/>
      <c r="AQ4" s="2080"/>
      <c r="AR4" s="2080"/>
      <c r="AS4" s="2080"/>
      <c r="AT4" s="2080"/>
      <c r="AU4" s="2080"/>
      <c r="AV4" s="2080"/>
      <c r="AW4" s="2080"/>
      <c r="AX4" s="2080"/>
      <c r="AY4" s="2080"/>
      <c r="AZ4" s="2080"/>
      <c r="BA4" s="2080"/>
      <c r="BB4" s="2081"/>
    </row>
    <row r="5" spans="2:54" s="213" customFormat="1" ht="15.75" x14ac:dyDescent="0.25">
      <c r="B5" s="1671"/>
      <c r="C5" s="1671"/>
      <c r="D5" s="1671"/>
      <c r="E5" s="1671"/>
      <c r="F5" s="1671"/>
      <c r="G5" s="1671"/>
      <c r="H5" s="1671"/>
      <c r="AY5" s="693"/>
      <c r="AZ5" s="693"/>
    </row>
    <row r="6" spans="2:54" s="23" customFormat="1" ht="18.75" customHeight="1" x14ac:dyDescent="0.3">
      <c r="B6" s="2093" t="s">
        <v>472</v>
      </c>
      <c r="C6" s="2090">
        <v>1992</v>
      </c>
      <c r="D6" s="2090"/>
      <c r="E6" s="2090">
        <v>1993</v>
      </c>
      <c r="F6" s="2090"/>
      <c r="G6" s="2090">
        <v>1994</v>
      </c>
      <c r="H6" s="2090"/>
      <c r="I6" s="2090">
        <v>1995</v>
      </c>
      <c r="J6" s="2090"/>
      <c r="K6" s="2090">
        <v>1996</v>
      </c>
      <c r="L6" s="2090"/>
      <c r="M6" s="2090">
        <v>1997</v>
      </c>
      <c r="N6" s="2090"/>
      <c r="O6" s="2090">
        <v>1998</v>
      </c>
      <c r="P6" s="2090"/>
      <c r="Q6" s="2090">
        <v>1999</v>
      </c>
      <c r="R6" s="2090"/>
      <c r="S6" s="2090">
        <v>2000</v>
      </c>
      <c r="T6" s="2090"/>
      <c r="U6" s="2090">
        <v>2001</v>
      </c>
      <c r="V6" s="2090"/>
      <c r="W6" s="2090">
        <v>2002</v>
      </c>
      <c r="X6" s="2090"/>
      <c r="Y6" s="2090">
        <v>2003</v>
      </c>
      <c r="Z6" s="2090"/>
      <c r="AA6" s="2090">
        <v>2004</v>
      </c>
      <c r="AB6" s="2090"/>
      <c r="AC6" s="2090">
        <v>2005</v>
      </c>
      <c r="AD6" s="2090"/>
      <c r="AE6" s="2092">
        <v>2006</v>
      </c>
      <c r="AF6" s="2092"/>
      <c r="AG6" s="2090">
        <v>2007</v>
      </c>
      <c r="AH6" s="2090"/>
      <c r="AI6" s="2090">
        <v>2008</v>
      </c>
      <c r="AJ6" s="2090"/>
      <c r="AK6" s="2090">
        <v>2009</v>
      </c>
      <c r="AL6" s="2090"/>
      <c r="AM6" s="2091">
        <v>2010</v>
      </c>
      <c r="AN6" s="2091"/>
      <c r="AO6" s="2091">
        <v>2011</v>
      </c>
      <c r="AP6" s="2091"/>
      <c r="AQ6" s="2091">
        <v>2012</v>
      </c>
      <c r="AR6" s="2091"/>
      <c r="AS6" s="2091">
        <v>2013</v>
      </c>
      <c r="AT6" s="2091"/>
      <c r="AU6" s="2091">
        <v>2014</v>
      </c>
      <c r="AV6" s="2091"/>
      <c r="AW6" s="2091">
        <v>2015</v>
      </c>
      <c r="AX6" s="2091"/>
      <c r="AY6" s="2091">
        <v>2016</v>
      </c>
      <c r="AZ6" s="2091"/>
      <c r="BA6" s="2091">
        <v>2017</v>
      </c>
      <c r="BB6" s="2091"/>
    </row>
    <row r="7" spans="2:54" s="23" customFormat="1" ht="18.75" customHeight="1" x14ac:dyDescent="0.3">
      <c r="B7" s="2093"/>
      <c r="C7" s="266" t="s">
        <v>603</v>
      </c>
      <c r="D7" s="266" t="s">
        <v>604</v>
      </c>
      <c r="E7" s="266" t="s">
        <v>605</v>
      </c>
      <c r="F7" s="266" t="s">
        <v>606</v>
      </c>
      <c r="G7" s="266" t="s">
        <v>607</v>
      </c>
      <c r="H7" s="266" t="s">
        <v>608</v>
      </c>
      <c r="I7" s="266" t="s">
        <v>609</v>
      </c>
      <c r="J7" s="266" t="s">
        <v>610</v>
      </c>
      <c r="K7" s="266" t="s">
        <v>611</v>
      </c>
      <c r="L7" s="266" t="s">
        <v>612</v>
      </c>
      <c r="M7" s="266" t="s">
        <v>613</v>
      </c>
      <c r="N7" s="266" t="s">
        <v>614</v>
      </c>
      <c r="O7" s="266" t="s">
        <v>615</v>
      </c>
      <c r="P7" s="266" t="s">
        <v>616</v>
      </c>
      <c r="Q7" s="266" t="s">
        <v>617</v>
      </c>
      <c r="R7" s="266" t="s">
        <v>618</v>
      </c>
      <c r="S7" s="266" t="s">
        <v>619</v>
      </c>
      <c r="T7" s="266" t="s">
        <v>620</v>
      </c>
      <c r="U7" s="266" t="s">
        <v>621</v>
      </c>
      <c r="V7" s="266" t="s">
        <v>622</v>
      </c>
      <c r="W7" s="266" t="s">
        <v>623</v>
      </c>
      <c r="X7" s="266" t="s">
        <v>624</v>
      </c>
      <c r="Y7" s="266" t="s">
        <v>625</v>
      </c>
      <c r="Z7" s="266" t="s">
        <v>626</v>
      </c>
      <c r="AA7" s="266" t="s">
        <v>627</v>
      </c>
      <c r="AB7" s="266" t="s">
        <v>628</v>
      </c>
      <c r="AC7" s="266" t="s">
        <v>629</v>
      </c>
      <c r="AD7" s="266" t="s">
        <v>630</v>
      </c>
      <c r="AE7" s="267" t="s">
        <v>631</v>
      </c>
      <c r="AF7" s="267" t="s">
        <v>632</v>
      </c>
      <c r="AG7" s="266" t="s">
        <v>633</v>
      </c>
      <c r="AH7" s="266" t="s">
        <v>634</v>
      </c>
      <c r="AI7" s="268" t="s">
        <v>635</v>
      </c>
      <c r="AJ7" s="268" t="s">
        <v>636</v>
      </c>
      <c r="AK7" s="268" t="s">
        <v>637</v>
      </c>
      <c r="AL7" s="268" t="s">
        <v>638</v>
      </c>
      <c r="AM7" s="268" t="s">
        <v>639</v>
      </c>
      <c r="AN7" s="268" t="s">
        <v>640</v>
      </c>
      <c r="AO7" s="268" t="s">
        <v>641</v>
      </c>
      <c r="AP7" s="268" t="s">
        <v>642</v>
      </c>
      <c r="AQ7" s="268" t="s">
        <v>643</v>
      </c>
      <c r="AR7" s="268" t="s">
        <v>644</v>
      </c>
      <c r="AS7" s="268" t="s">
        <v>645</v>
      </c>
      <c r="AT7" s="268" t="s">
        <v>646</v>
      </c>
      <c r="AU7" s="268" t="s">
        <v>647</v>
      </c>
      <c r="AV7" s="268" t="s">
        <v>648</v>
      </c>
      <c r="AW7" s="268" t="s">
        <v>649</v>
      </c>
      <c r="AX7" s="268" t="s">
        <v>650</v>
      </c>
      <c r="AY7" s="268" t="s">
        <v>651</v>
      </c>
      <c r="AZ7" s="268" t="s">
        <v>201</v>
      </c>
      <c r="BA7" s="268" t="s">
        <v>1229</v>
      </c>
      <c r="BB7" s="268" t="s">
        <v>2626</v>
      </c>
    </row>
    <row r="8" spans="2:54" s="23" customFormat="1" ht="18.75" customHeight="1" x14ac:dyDescent="0.25">
      <c r="B8" s="259" t="s">
        <v>1141</v>
      </c>
      <c r="C8" s="259">
        <f t="shared" ref="C8" si="0">SUM(C9:C22)</f>
        <v>9</v>
      </c>
      <c r="D8" s="259">
        <f t="shared" ref="D8" si="1">SUM(D9:D22)</f>
        <v>2</v>
      </c>
      <c r="E8" s="259">
        <f t="shared" ref="E8" si="2">SUM(E9:E22)</f>
        <v>19</v>
      </c>
      <c r="F8" s="259">
        <f t="shared" ref="F8" si="3">SUM(F9:F22)</f>
        <v>19</v>
      </c>
      <c r="G8" s="259">
        <f t="shared" ref="G8" si="4">SUM(G9:G22)</f>
        <v>35</v>
      </c>
      <c r="H8" s="259">
        <f t="shared" ref="H8" si="5">SUM(H9:H22)</f>
        <v>21</v>
      </c>
      <c r="I8" s="259">
        <f t="shared" ref="I8" si="6">SUM(I9:I22)</f>
        <v>118</v>
      </c>
      <c r="J8" s="259">
        <f t="shared" ref="J8" si="7">SUM(J9:J22)</f>
        <v>115</v>
      </c>
      <c r="K8" s="259">
        <f t="shared" ref="K8" si="8">SUM(K9:K22)</f>
        <v>192</v>
      </c>
      <c r="L8" s="259">
        <f t="shared" ref="L8" si="9">SUM(L9:L22)</f>
        <v>224</v>
      </c>
      <c r="M8" s="259">
        <f t="shared" ref="M8" si="10">SUM(M9:M22)</f>
        <v>292</v>
      </c>
      <c r="N8" s="259">
        <f t="shared" ref="N8" si="11">SUM(N9:N22)</f>
        <v>260</v>
      </c>
      <c r="O8" s="259">
        <f t="shared" ref="O8" si="12">SUM(O9:O22)</f>
        <v>185</v>
      </c>
      <c r="P8" s="259">
        <f t="shared" ref="P8" si="13">SUM(P9:P22)</f>
        <v>112</v>
      </c>
      <c r="Q8" s="259">
        <f t="shared" ref="Q8" si="14">SUM(Q9:Q22)</f>
        <v>74</v>
      </c>
      <c r="R8" s="259">
        <f t="shared" ref="R8" si="15">SUM(R9:R22)</f>
        <v>63</v>
      </c>
      <c r="S8" s="259">
        <f t="shared" ref="S8" si="16">SUM(S9:S22)</f>
        <v>62</v>
      </c>
      <c r="T8" s="259">
        <f t="shared" ref="T8" si="17">SUM(T9:T22)</f>
        <v>31</v>
      </c>
      <c r="U8" s="259">
        <f t="shared" ref="U8" si="18">SUM(U9:U22)</f>
        <v>53</v>
      </c>
      <c r="V8" s="259">
        <f t="shared" ref="V8" si="19">SUM(V9:V22)</f>
        <v>46</v>
      </c>
      <c r="W8" s="259">
        <f t="shared" ref="W8" si="20">SUM(W9:W22)</f>
        <v>15</v>
      </c>
      <c r="X8" s="259">
        <f t="shared" ref="X8" si="21">SUM(X9:X22)</f>
        <v>35</v>
      </c>
      <c r="Y8" s="259">
        <f t="shared" ref="Y8" si="22">SUM(Y9:Y22)</f>
        <v>35</v>
      </c>
      <c r="Z8" s="259">
        <f t="shared" ref="Z8" si="23">SUM(Z9:Z22)</f>
        <v>35</v>
      </c>
      <c r="AA8" s="259">
        <f t="shared" ref="AA8" si="24">SUM(AA9:AA22)</f>
        <v>33</v>
      </c>
      <c r="AB8" s="259">
        <f t="shared" ref="AB8" si="25">SUM(AB9:AB22)</f>
        <v>31</v>
      </c>
      <c r="AC8" s="259">
        <f t="shared" ref="AC8" si="26">SUM(AC9:AC22)</f>
        <v>66</v>
      </c>
      <c r="AD8" s="259">
        <f t="shared" ref="AD8" si="27">SUM(AD9:AD22)</f>
        <v>84</v>
      </c>
      <c r="AE8" s="259">
        <f t="shared" ref="AE8" si="28">SUM(AE9:AE22)</f>
        <v>125</v>
      </c>
      <c r="AF8" s="259">
        <f t="shared" ref="AF8" si="29">SUM(AF9:AF22)</f>
        <v>115</v>
      </c>
      <c r="AG8" s="259">
        <f t="shared" ref="AG8" si="30">SUM(AG9:AG22)</f>
        <v>100</v>
      </c>
      <c r="AH8" s="259">
        <f t="shared" ref="AH8" si="31">SUM(AH9:AH22)</f>
        <v>69</v>
      </c>
      <c r="AI8" s="259">
        <f t="shared" ref="AI8" si="32">SUM(AI9:AI22)</f>
        <v>65</v>
      </c>
      <c r="AJ8" s="259">
        <f t="shared" ref="AJ8" si="33">SUM(AJ9:AJ22)</f>
        <v>105</v>
      </c>
      <c r="AK8" s="259">
        <f t="shared" ref="AK8" si="34">SUM(AK9:AK22)</f>
        <v>103</v>
      </c>
      <c r="AL8" s="259">
        <f t="shared" ref="AL8" si="35">SUM(AL9:AL22)</f>
        <v>131</v>
      </c>
      <c r="AM8" s="259">
        <f t="shared" ref="AM8" si="36">SUM(AM9:AM22)</f>
        <v>129</v>
      </c>
      <c r="AN8" s="259">
        <f t="shared" ref="AN8" si="37">SUM(AN9:AN22)</f>
        <v>122</v>
      </c>
      <c r="AO8" s="259">
        <f t="shared" ref="AO8" si="38">SUM(AO9:AO22)</f>
        <v>96</v>
      </c>
      <c r="AP8" s="259">
        <f t="shared" ref="AP8" si="39">SUM(AP9:AP22)</f>
        <v>100</v>
      </c>
      <c r="AQ8" s="259">
        <f t="shared" ref="AQ8" si="40">SUM(AQ9:AQ22)</f>
        <v>86</v>
      </c>
      <c r="AR8" s="259">
        <f t="shared" ref="AR8" si="41">SUM(AR9:AR22)</f>
        <v>87</v>
      </c>
      <c r="AS8" s="259">
        <f t="shared" ref="AS8" si="42">SUM(AS9:AS22)</f>
        <v>84</v>
      </c>
      <c r="AT8" s="259">
        <f t="shared" ref="AT8" si="43">SUM(AT9:AT22)</f>
        <v>101</v>
      </c>
      <c r="AU8" s="259">
        <f t="shared" ref="AU8:AZ8" si="44">SUM(AU9:AU22)</f>
        <v>98</v>
      </c>
      <c r="AV8" s="259">
        <f t="shared" si="44"/>
        <v>101</v>
      </c>
      <c r="AW8" s="259">
        <f t="shared" si="44"/>
        <v>99</v>
      </c>
      <c r="AX8" s="259">
        <f t="shared" si="44"/>
        <v>126</v>
      </c>
      <c r="AY8" s="259">
        <f t="shared" si="44"/>
        <v>178</v>
      </c>
      <c r="AZ8" s="259">
        <f t="shared" si="44"/>
        <v>169</v>
      </c>
      <c r="BA8" s="259">
        <f>SUM(BA9:BA22)</f>
        <v>231</v>
      </c>
      <c r="BB8" s="259">
        <f>SUM(BB9:BB22)</f>
        <v>228</v>
      </c>
    </row>
    <row r="9" spans="2:54" s="23" customFormat="1" ht="18.75" customHeight="1" x14ac:dyDescent="0.25">
      <c r="B9" s="470" t="s">
        <v>318</v>
      </c>
      <c r="C9" s="446"/>
      <c r="D9" s="446"/>
      <c r="E9" s="446"/>
      <c r="F9" s="446"/>
      <c r="G9" s="446">
        <v>17</v>
      </c>
      <c r="H9" s="446">
        <v>20</v>
      </c>
      <c r="I9" s="446">
        <v>86</v>
      </c>
      <c r="J9" s="446">
        <v>86</v>
      </c>
      <c r="K9" s="446">
        <v>127</v>
      </c>
      <c r="L9" s="446">
        <v>82</v>
      </c>
      <c r="M9" s="446">
        <v>79</v>
      </c>
      <c r="N9" s="446">
        <v>43</v>
      </c>
      <c r="O9" s="446">
        <v>40</v>
      </c>
      <c r="P9" s="446">
        <v>40</v>
      </c>
      <c r="Q9" s="446">
        <v>44</v>
      </c>
      <c r="R9" s="446">
        <v>37</v>
      </c>
      <c r="S9" s="446">
        <v>36</v>
      </c>
      <c r="T9" s="446">
        <v>31</v>
      </c>
      <c r="U9" s="337">
        <v>31</v>
      </c>
      <c r="V9" s="337">
        <v>30</v>
      </c>
      <c r="W9" s="337"/>
      <c r="X9" s="337">
        <v>35</v>
      </c>
      <c r="Y9" s="337">
        <v>35</v>
      </c>
      <c r="Z9" s="337">
        <v>35</v>
      </c>
      <c r="AA9" s="337">
        <v>33</v>
      </c>
      <c r="AB9" s="337">
        <v>31</v>
      </c>
      <c r="AC9" s="337">
        <v>30</v>
      </c>
      <c r="AD9" s="337">
        <v>49</v>
      </c>
      <c r="AE9" s="337">
        <v>91</v>
      </c>
      <c r="AF9" s="337">
        <v>78</v>
      </c>
      <c r="AG9" s="337">
        <v>64</v>
      </c>
      <c r="AH9" s="337">
        <v>35</v>
      </c>
      <c r="AI9" s="337">
        <v>33</v>
      </c>
      <c r="AJ9" s="337">
        <v>36</v>
      </c>
      <c r="AK9" s="448">
        <v>35</v>
      </c>
      <c r="AL9" s="448">
        <v>65</v>
      </c>
      <c r="AM9" s="448">
        <v>68</v>
      </c>
      <c r="AN9" s="448">
        <v>61</v>
      </c>
      <c r="AO9" s="448">
        <v>30</v>
      </c>
      <c r="AP9" s="448">
        <v>38</v>
      </c>
      <c r="AQ9" s="448">
        <v>37</v>
      </c>
      <c r="AR9" s="448">
        <v>36</v>
      </c>
      <c r="AS9" s="448">
        <v>34</v>
      </c>
      <c r="AT9" s="448">
        <v>57</v>
      </c>
      <c r="AU9" s="448">
        <v>59</v>
      </c>
      <c r="AV9" s="448">
        <v>57</v>
      </c>
      <c r="AW9" s="448">
        <v>44</v>
      </c>
      <c r="AX9" s="448">
        <v>52</v>
      </c>
      <c r="AY9" s="448">
        <v>47</v>
      </c>
      <c r="AZ9" s="448">
        <v>59</v>
      </c>
      <c r="BA9" s="448">
        <v>57</v>
      </c>
      <c r="BB9" s="448">
        <v>38</v>
      </c>
    </row>
    <row r="10" spans="2:54" s="23" customFormat="1" ht="18.75" customHeight="1" x14ac:dyDescent="0.25">
      <c r="B10" s="470" t="s">
        <v>1142</v>
      </c>
      <c r="C10" s="446"/>
      <c r="D10" s="446"/>
      <c r="E10" s="446"/>
      <c r="F10" s="446"/>
      <c r="G10" s="446"/>
      <c r="H10" s="446"/>
      <c r="I10" s="446"/>
      <c r="J10" s="446"/>
      <c r="K10" s="446"/>
      <c r="L10" s="446"/>
      <c r="M10" s="446">
        <v>48</v>
      </c>
      <c r="N10" s="446">
        <v>48</v>
      </c>
      <c r="O10" s="446">
        <v>48</v>
      </c>
      <c r="P10" s="446"/>
      <c r="Q10" s="446"/>
      <c r="R10" s="446"/>
      <c r="S10" s="446"/>
      <c r="T10" s="446"/>
      <c r="U10" s="337"/>
      <c r="V10" s="337"/>
      <c r="W10" s="337"/>
      <c r="X10" s="337"/>
      <c r="Y10" s="337"/>
      <c r="Z10" s="337"/>
      <c r="AA10" s="337"/>
      <c r="AB10" s="337"/>
      <c r="AC10" s="337"/>
      <c r="AD10" s="337"/>
      <c r="AE10" s="337"/>
      <c r="AF10" s="337"/>
      <c r="AG10" s="337"/>
      <c r="AH10" s="337"/>
      <c r="AI10" s="337"/>
      <c r="AJ10" s="337"/>
      <c r="AK10" s="448"/>
      <c r="AL10" s="448"/>
      <c r="AM10" s="448"/>
      <c r="AN10" s="448"/>
      <c r="AO10" s="448"/>
      <c r="AP10" s="448"/>
      <c r="AQ10" s="448"/>
      <c r="AR10" s="448"/>
      <c r="AS10" s="448"/>
      <c r="AT10" s="448"/>
      <c r="AU10" s="448"/>
      <c r="AV10" s="448"/>
      <c r="AW10" s="1577"/>
      <c r="AX10" s="1577"/>
      <c r="AY10" s="1577"/>
      <c r="AZ10" s="1577"/>
      <c r="BA10" s="1577"/>
      <c r="BB10" s="1577"/>
    </row>
    <row r="11" spans="2:54" s="23" customFormat="1" ht="18.75" customHeight="1" x14ac:dyDescent="0.25">
      <c r="B11" s="470" t="s">
        <v>1143</v>
      </c>
      <c r="C11" s="446"/>
      <c r="D11" s="446">
        <v>1</v>
      </c>
      <c r="E11" s="446"/>
      <c r="F11" s="446"/>
      <c r="G11" s="446"/>
      <c r="H11" s="446"/>
      <c r="I11" s="446"/>
      <c r="J11" s="446"/>
      <c r="K11" s="446"/>
      <c r="L11" s="446">
        <v>37</v>
      </c>
      <c r="M11" s="446">
        <v>37</v>
      </c>
      <c r="N11" s="446">
        <v>78</v>
      </c>
      <c r="O11" s="446">
        <v>34</v>
      </c>
      <c r="P11" s="446">
        <v>34</v>
      </c>
      <c r="Q11" s="446">
        <v>30</v>
      </c>
      <c r="R11" s="446">
        <v>26</v>
      </c>
      <c r="S11" s="446">
        <v>26</v>
      </c>
      <c r="T11" s="446"/>
      <c r="U11" s="337">
        <v>22</v>
      </c>
      <c r="V11" s="337">
        <v>16</v>
      </c>
      <c r="W11" s="337">
        <v>15</v>
      </c>
      <c r="X11" s="337"/>
      <c r="Y11" s="337"/>
      <c r="Z11" s="337"/>
      <c r="AA11" s="337"/>
      <c r="AB11" s="337"/>
      <c r="AC11" s="337">
        <v>36</v>
      </c>
      <c r="AD11" s="337">
        <v>35</v>
      </c>
      <c r="AE11" s="337">
        <v>34</v>
      </c>
      <c r="AF11" s="337">
        <v>37</v>
      </c>
      <c r="AG11" s="337">
        <v>36</v>
      </c>
      <c r="AH11" s="337">
        <v>34</v>
      </c>
      <c r="AI11" s="337">
        <v>32</v>
      </c>
      <c r="AJ11" s="337">
        <v>28</v>
      </c>
      <c r="AK11" s="448">
        <v>29</v>
      </c>
      <c r="AL11" s="448">
        <v>27</v>
      </c>
      <c r="AM11" s="448">
        <v>30</v>
      </c>
      <c r="AN11" s="448">
        <v>32</v>
      </c>
      <c r="AO11" s="448">
        <v>30</v>
      </c>
      <c r="AP11" s="448">
        <v>28</v>
      </c>
      <c r="AQ11" s="448">
        <v>27</v>
      </c>
      <c r="AR11" s="448">
        <v>28</v>
      </c>
      <c r="AS11" s="448">
        <v>27</v>
      </c>
      <c r="AT11" s="448">
        <v>21</v>
      </c>
      <c r="AU11" s="448">
        <v>20</v>
      </c>
      <c r="AV11" s="1545">
        <v>21</v>
      </c>
      <c r="AW11" s="663">
        <v>23</v>
      </c>
      <c r="AX11" s="663">
        <v>23</v>
      </c>
      <c r="AY11" s="663">
        <v>22</v>
      </c>
      <c r="AZ11" s="663">
        <v>20</v>
      </c>
      <c r="BA11" s="663">
        <v>20</v>
      </c>
      <c r="BB11" s="663">
        <v>27</v>
      </c>
    </row>
    <row r="12" spans="2:54" s="23" customFormat="1" ht="18.75" customHeight="1" x14ac:dyDescent="0.25">
      <c r="B12" s="470" t="s">
        <v>319</v>
      </c>
      <c r="C12" s="446"/>
      <c r="D12" s="446"/>
      <c r="E12" s="446"/>
      <c r="F12" s="446"/>
      <c r="G12" s="446"/>
      <c r="H12" s="446"/>
      <c r="I12" s="446"/>
      <c r="J12" s="446"/>
      <c r="K12" s="446"/>
      <c r="L12" s="446"/>
      <c r="M12" s="446"/>
      <c r="N12" s="446"/>
      <c r="O12" s="446"/>
      <c r="P12" s="446"/>
      <c r="Q12" s="446"/>
      <c r="R12" s="446"/>
      <c r="S12" s="446"/>
      <c r="T12" s="446"/>
      <c r="U12" s="337"/>
      <c r="V12" s="337"/>
      <c r="W12" s="337"/>
      <c r="X12" s="337"/>
      <c r="Y12" s="337"/>
      <c r="Z12" s="337"/>
      <c r="AA12" s="337"/>
      <c r="AB12" s="337"/>
      <c r="AC12" s="337"/>
      <c r="AD12" s="337"/>
      <c r="AE12" s="337"/>
      <c r="AF12" s="337"/>
      <c r="AG12" s="337"/>
      <c r="AH12" s="337"/>
      <c r="AI12" s="337"/>
      <c r="AJ12" s="337">
        <v>41</v>
      </c>
      <c r="AK12" s="448">
        <v>39</v>
      </c>
      <c r="AL12" s="448">
        <v>39</v>
      </c>
      <c r="AM12" s="448">
        <v>31</v>
      </c>
      <c r="AN12" s="448">
        <v>29</v>
      </c>
      <c r="AO12" s="448">
        <v>36</v>
      </c>
      <c r="AP12" s="448">
        <v>34</v>
      </c>
      <c r="AQ12" s="448">
        <v>22</v>
      </c>
      <c r="AR12" s="448">
        <v>23</v>
      </c>
      <c r="AS12" s="448">
        <v>23</v>
      </c>
      <c r="AT12" s="448">
        <v>23</v>
      </c>
      <c r="AU12" s="448">
        <v>19</v>
      </c>
      <c r="AV12" s="1578">
        <v>23</v>
      </c>
      <c r="AW12" s="1579">
        <v>32</v>
      </c>
      <c r="AX12" s="1579">
        <v>33</v>
      </c>
      <c r="AY12" s="1579">
        <v>21</v>
      </c>
      <c r="AZ12" s="1579">
        <v>21</v>
      </c>
      <c r="BA12" s="1579">
        <v>30</v>
      </c>
      <c r="BB12" s="1579">
        <v>30</v>
      </c>
    </row>
    <row r="13" spans="2:54" s="23" customFormat="1" ht="18.75" customHeight="1" x14ac:dyDescent="0.25">
      <c r="B13" s="470" t="s">
        <v>1144</v>
      </c>
      <c r="C13" s="446"/>
      <c r="D13" s="446"/>
      <c r="E13" s="446"/>
      <c r="F13" s="446"/>
      <c r="G13" s="446"/>
      <c r="H13" s="446"/>
      <c r="I13" s="446"/>
      <c r="J13" s="446"/>
      <c r="K13" s="446"/>
      <c r="L13" s="446"/>
      <c r="M13" s="446"/>
      <c r="N13" s="446"/>
      <c r="O13" s="446"/>
      <c r="P13" s="446"/>
      <c r="Q13" s="446"/>
      <c r="R13" s="446"/>
      <c r="S13" s="446"/>
      <c r="T13" s="446"/>
      <c r="U13" s="337"/>
      <c r="V13" s="337"/>
      <c r="W13" s="337"/>
      <c r="X13" s="337"/>
      <c r="Y13" s="337"/>
      <c r="Z13" s="337"/>
      <c r="AA13" s="337"/>
      <c r="AB13" s="337"/>
      <c r="AC13" s="337"/>
      <c r="AD13" s="337"/>
      <c r="AE13" s="337"/>
      <c r="AF13" s="337"/>
      <c r="AG13" s="337"/>
      <c r="AH13" s="337"/>
      <c r="AI13" s="337"/>
      <c r="AJ13" s="337"/>
      <c r="AK13" s="448"/>
      <c r="AL13" s="448"/>
      <c r="AM13" s="448"/>
      <c r="AN13" s="448"/>
      <c r="AO13" s="448"/>
      <c r="AP13" s="448"/>
      <c r="AQ13" s="448"/>
      <c r="AR13" s="448"/>
      <c r="AS13" s="448"/>
      <c r="AT13" s="448"/>
      <c r="AU13" s="1545"/>
      <c r="AV13" s="336"/>
      <c r="AW13" s="663"/>
      <c r="AX13" s="663">
        <v>18</v>
      </c>
      <c r="AY13" s="663">
        <v>17</v>
      </c>
      <c r="AZ13" s="663"/>
      <c r="BA13" s="663"/>
      <c r="BB13" s="663"/>
    </row>
    <row r="14" spans="2:54" s="23" customFormat="1" ht="31.5" x14ac:dyDescent="0.25">
      <c r="B14" s="470" t="s">
        <v>1145</v>
      </c>
      <c r="C14" s="446">
        <v>9</v>
      </c>
      <c r="D14" s="446">
        <v>1</v>
      </c>
      <c r="E14" s="446">
        <v>19</v>
      </c>
      <c r="F14" s="446">
        <v>19</v>
      </c>
      <c r="G14" s="446">
        <v>18</v>
      </c>
      <c r="H14" s="446">
        <v>1</v>
      </c>
      <c r="I14" s="446">
        <v>32</v>
      </c>
      <c r="J14" s="446">
        <v>29</v>
      </c>
      <c r="K14" s="446"/>
      <c r="L14" s="446"/>
      <c r="M14" s="446"/>
      <c r="N14" s="446"/>
      <c r="O14" s="446"/>
      <c r="P14" s="446"/>
      <c r="Q14" s="446"/>
      <c r="R14" s="446"/>
      <c r="S14" s="446"/>
      <c r="T14" s="446"/>
      <c r="U14" s="337"/>
      <c r="V14" s="337"/>
      <c r="W14" s="337"/>
      <c r="X14" s="337"/>
      <c r="Y14" s="337"/>
      <c r="Z14" s="337"/>
      <c r="AA14" s="337"/>
      <c r="AB14" s="337"/>
      <c r="AC14" s="337"/>
      <c r="AD14" s="337"/>
      <c r="AE14" s="337"/>
      <c r="AF14" s="337"/>
      <c r="AG14" s="337"/>
      <c r="AH14" s="337"/>
      <c r="AI14" s="337"/>
      <c r="AJ14" s="337"/>
      <c r="AK14" s="448"/>
      <c r="AL14" s="448"/>
      <c r="AM14" s="448"/>
      <c r="AN14" s="448"/>
      <c r="AO14" s="448"/>
      <c r="AP14" s="448"/>
      <c r="AQ14" s="448"/>
      <c r="AR14" s="448"/>
      <c r="AS14" s="448"/>
      <c r="AT14" s="448"/>
      <c r="AU14" s="448"/>
      <c r="AV14" s="443"/>
      <c r="AW14" s="443"/>
      <c r="AX14" s="443"/>
      <c r="AY14" s="443"/>
      <c r="AZ14" s="443"/>
      <c r="BA14" s="443"/>
      <c r="BB14" s="443"/>
    </row>
    <row r="15" spans="2:54" s="23" customFormat="1" ht="18.75" customHeight="1" x14ac:dyDescent="0.25">
      <c r="B15" s="470" t="s">
        <v>1146</v>
      </c>
      <c r="C15" s="446"/>
      <c r="D15" s="446"/>
      <c r="E15" s="446"/>
      <c r="F15" s="446"/>
      <c r="G15" s="446"/>
      <c r="H15" s="446"/>
      <c r="I15" s="446"/>
      <c r="J15" s="446"/>
      <c r="K15" s="446">
        <v>25</v>
      </c>
      <c r="L15" s="446"/>
      <c r="M15" s="446"/>
      <c r="N15" s="446"/>
      <c r="O15" s="446">
        <v>22</v>
      </c>
      <c r="P15" s="446"/>
      <c r="Q15" s="446"/>
      <c r="R15" s="446"/>
      <c r="S15" s="446"/>
      <c r="T15" s="446"/>
      <c r="U15" s="337"/>
      <c r="V15" s="337"/>
      <c r="W15" s="337"/>
      <c r="X15" s="337"/>
      <c r="Y15" s="337"/>
      <c r="Z15" s="337"/>
      <c r="AA15" s="337"/>
      <c r="AB15" s="337"/>
      <c r="AC15" s="337"/>
      <c r="AD15" s="337"/>
      <c r="AE15" s="337"/>
      <c r="AF15" s="337"/>
      <c r="AG15" s="337"/>
      <c r="AH15" s="337"/>
      <c r="AI15" s="337"/>
      <c r="AJ15" s="337"/>
      <c r="AK15" s="448"/>
      <c r="AL15" s="448"/>
      <c r="AM15" s="448"/>
      <c r="AN15" s="448"/>
      <c r="AO15" s="448"/>
      <c r="AP15" s="448"/>
      <c r="AQ15" s="448"/>
      <c r="AR15" s="448"/>
      <c r="AS15" s="448"/>
      <c r="AT15" s="448"/>
      <c r="AU15" s="448"/>
      <c r="AV15" s="448"/>
      <c r="AW15" s="448"/>
      <c r="AX15" s="448"/>
      <c r="AY15" s="448"/>
      <c r="AZ15" s="448"/>
      <c r="BA15" s="448"/>
      <c r="BB15" s="448"/>
    </row>
    <row r="16" spans="2:54" s="23" customFormat="1" ht="18.75" customHeight="1" x14ac:dyDescent="0.25">
      <c r="B16" s="470" t="s">
        <v>1147</v>
      </c>
      <c r="C16" s="446"/>
      <c r="D16" s="446"/>
      <c r="E16" s="446"/>
      <c r="F16" s="446"/>
      <c r="G16" s="446"/>
      <c r="H16" s="446"/>
      <c r="I16" s="446"/>
      <c r="J16" s="446"/>
      <c r="K16" s="446"/>
      <c r="L16" s="446">
        <v>33</v>
      </c>
      <c r="M16" s="446">
        <v>33</v>
      </c>
      <c r="N16" s="446">
        <v>33</v>
      </c>
      <c r="O16" s="446"/>
      <c r="P16" s="446"/>
      <c r="Q16" s="446"/>
      <c r="R16" s="446"/>
      <c r="S16" s="446"/>
      <c r="T16" s="446"/>
      <c r="U16" s="337"/>
      <c r="V16" s="337"/>
      <c r="W16" s="337"/>
      <c r="X16" s="337"/>
      <c r="Y16" s="337"/>
      <c r="Z16" s="337"/>
      <c r="AA16" s="337"/>
      <c r="AB16" s="337"/>
      <c r="AC16" s="337"/>
      <c r="AD16" s="337"/>
      <c r="AE16" s="337"/>
      <c r="AF16" s="337"/>
      <c r="AG16" s="337"/>
      <c r="AH16" s="337"/>
      <c r="AI16" s="337"/>
      <c r="AJ16" s="337"/>
      <c r="AK16" s="448"/>
      <c r="AL16" s="448"/>
      <c r="AM16" s="448"/>
      <c r="AN16" s="448"/>
      <c r="AO16" s="448"/>
      <c r="AP16" s="448"/>
      <c r="AQ16" s="448"/>
      <c r="AR16" s="448"/>
      <c r="AS16" s="448"/>
      <c r="AT16" s="448"/>
      <c r="AU16" s="448"/>
      <c r="AV16" s="448"/>
      <c r="AW16" s="448"/>
      <c r="AX16" s="448"/>
      <c r="AY16" s="448"/>
      <c r="AZ16" s="448"/>
      <c r="BA16" s="448"/>
      <c r="BB16" s="448"/>
    </row>
    <row r="17" spans="2:54" s="23" customFormat="1" ht="18.75" customHeight="1" x14ac:dyDescent="0.25">
      <c r="B17" s="470" t="s">
        <v>1148</v>
      </c>
      <c r="C17" s="446"/>
      <c r="D17" s="446"/>
      <c r="E17" s="446"/>
      <c r="F17" s="446"/>
      <c r="G17" s="446"/>
      <c r="H17" s="446"/>
      <c r="I17" s="446"/>
      <c r="J17" s="446"/>
      <c r="K17" s="446">
        <v>40</v>
      </c>
      <c r="L17" s="446">
        <v>37</v>
      </c>
      <c r="M17" s="446">
        <v>65</v>
      </c>
      <c r="N17" s="446">
        <v>28</v>
      </c>
      <c r="O17" s="446">
        <v>19</v>
      </c>
      <c r="P17" s="446">
        <v>16</v>
      </c>
      <c r="Q17" s="446"/>
      <c r="R17" s="446"/>
      <c r="S17" s="446"/>
      <c r="T17" s="446"/>
      <c r="U17" s="337"/>
      <c r="V17" s="337"/>
      <c r="W17" s="337"/>
      <c r="X17" s="337"/>
      <c r="Y17" s="337"/>
      <c r="Z17" s="337"/>
      <c r="AA17" s="337"/>
      <c r="AB17" s="337"/>
      <c r="AC17" s="337"/>
      <c r="AD17" s="337"/>
      <c r="AE17" s="337"/>
      <c r="AF17" s="337"/>
      <c r="AG17" s="337"/>
      <c r="AH17" s="337"/>
      <c r="AI17" s="337"/>
      <c r="AJ17" s="337"/>
      <c r="AK17" s="448"/>
      <c r="AL17" s="448"/>
      <c r="AM17" s="448"/>
      <c r="AN17" s="448"/>
      <c r="AO17" s="448"/>
      <c r="AP17" s="448"/>
      <c r="AQ17" s="448"/>
      <c r="AR17" s="448"/>
      <c r="AS17" s="448"/>
      <c r="AT17" s="448"/>
      <c r="AU17" s="448"/>
      <c r="AV17" s="448"/>
      <c r="AW17" s="448"/>
      <c r="AX17" s="448"/>
      <c r="AY17" s="448"/>
      <c r="AZ17" s="448"/>
      <c r="BA17" s="448"/>
      <c r="BB17" s="448"/>
    </row>
    <row r="18" spans="2:54" s="23" customFormat="1" ht="18.75" customHeight="1" x14ac:dyDescent="0.25">
      <c r="B18" s="470" t="s">
        <v>1149</v>
      </c>
      <c r="C18" s="446"/>
      <c r="D18" s="446"/>
      <c r="E18" s="446"/>
      <c r="F18" s="446"/>
      <c r="G18" s="446"/>
      <c r="H18" s="446"/>
      <c r="I18" s="446"/>
      <c r="J18" s="446"/>
      <c r="K18" s="446"/>
      <c r="L18" s="446">
        <v>35</v>
      </c>
      <c r="M18" s="446">
        <v>30</v>
      </c>
      <c r="N18" s="446">
        <v>30</v>
      </c>
      <c r="O18" s="446">
        <v>22</v>
      </c>
      <c r="P18" s="446">
        <v>22</v>
      </c>
      <c r="Q18" s="446"/>
      <c r="R18" s="446"/>
      <c r="S18" s="446"/>
      <c r="T18" s="446"/>
      <c r="U18" s="337"/>
      <c r="V18" s="337"/>
      <c r="W18" s="337"/>
      <c r="X18" s="337"/>
      <c r="Y18" s="337"/>
      <c r="Z18" s="337"/>
      <c r="AA18" s="337"/>
      <c r="AB18" s="337"/>
      <c r="AC18" s="337"/>
      <c r="AD18" s="337"/>
      <c r="AE18" s="337"/>
      <c r="AF18" s="337"/>
      <c r="AG18" s="337"/>
      <c r="AH18" s="337"/>
      <c r="AI18" s="337"/>
      <c r="AJ18" s="337"/>
      <c r="AK18" s="448"/>
      <c r="AL18" s="448"/>
      <c r="AM18" s="448"/>
      <c r="AN18" s="448"/>
      <c r="AO18" s="448"/>
      <c r="AP18" s="448"/>
      <c r="AQ18" s="448"/>
      <c r="AR18" s="448"/>
      <c r="AS18" s="448"/>
      <c r="AT18" s="448"/>
      <c r="AU18" s="448"/>
      <c r="AV18" s="448"/>
      <c r="AW18" s="448"/>
      <c r="AX18" s="448"/>
      <c r="AY18" s="448"/>
      <c r="AZ18" s="448"/>
      <c r="BA18" s="448"/>
      <c r="BB18" s="448"/>
    </row>
    <row r="19" spans="2:54" s="23" customFormat="1" ht="18.75" customHeight="1" x14ac:dyDescent="0.25">
      <c r="B19" s="470" t="s">
        <v>1150</v>
      </c>
      <c r="C19" s="446"/>
      <c r="D19" s="446"/>
      <c r="E19" s="446"/>
      <c r="F19" s="446"/>
      <c r="G19" s="446"/>
      <c r="H19" s="446"/>
      <c r="I19" s="446"/>
      <c r="J19" s="446"/>
      <c r="K19" s="446"/>
      <c r="L19" s="446"/>
      <c r="M19" s="446"/>
      <c r="N19" s="446"/>
      <c r="O19" s="446"/>
      <c r="P19" s="446"/>
      <c r="Q19" s="446"/>
      <c r="R19" s="446"/>
      <c r="S19" s="446"/>
      <c r="T19" s="446"/>
      <c r="U19" s="337"/>
      <c r="V19" s="337"/>
      <c r="W19" s="337"/>
      <c r="X19" s="337"/>
      <c r="Y19" s="337"/>
      <c r="Z19" s="337"/>
      <c r="AA19" s="337"/>
      <c r="AB19" s="337"/>
      <c r="AC19" s="337"/>
      <c r="AD19" s="337"/>
      <c r="AE19" s="337"/>
      <c r="AF19" s="337"/>
      <c r="AG19" s="337"/>
      <c r="AH19" s="337"/>
      <c r="AI19" s="337"/>
      <c r="AJ19" s="337"/>
      <c r="AK19" s="448"/>
      <c r="AL19" s="448"/>
      <c r="AM19" s="448"/>
      <c r="AN19" s="448"/>
      <c r="AO19" s="448"/>
      <c r="AP19" s="448"/>
      <c r="AQ19" s="448"/>
      <c r="AR19" s="448"/>
      <c r="AS19" s="448"/>
      <c r="AT19" s="448"/>
      <c r="AU19" s="448"/>
      <c r="AV19" s="448"/>
      <c r="AW19" s="448"/>
      <c r="AX19" s="448"/>
      <c r="AY19" s="448">
        <v>36</v>
      </c>
      <c r="AZ19" s="448">
        <v>34</v>
      </c>
      <c r="BA19" s="448">
        <v>36</v>
      </c>
      <c r="BB19" s="448">
        <v>34</v>
      </c>
    </row>
    <row r="20" spans="2:54" s="23" customFormat="1" ht="18.75" customHeight="1" x14ac:dyDescent="0.25">
      <c r="B20" s="470" t="s">
        <v>1151</v>
      </c>
      <c r="C20" s="446"/>
      <c r="D20" s="446"/>
      <c r="E20" s="446"/>
      <c r="F20" s="446"/>
      <c r="G20" s="446"/>
      <c r="H20" s="446"/>
      <c r="I20" s="446"/>
      <c r="J20" s="446"/>
      <c r="K20" s="446"/>
      <c r="L20" s="446"/>
      <c r="M20" s="446"/>
      <c r="N20" s="446"/>
      <c r="O20" s="446"/>
      <c r="P20" s="446"/>
      <c r="Q20" s="446"/>
      <c r="R20" s="446"/>
      <c r="S20" s="446"/>
      <c r="T20" s="446"/>
      <c r="U20" s="337"/>
      <c r="V20" s="337"/>
      <c r="W20" s="337"/>
      <c r="X20" s="337"/>
      <c r="Y20" s="337"/>
      <c r="Z20" s="337"/>
      <c r="AA20" s="337"/>
      <c r="AB20" s="337"/>
      <c r="AC20" s="337"/>
      <c r="AD20" s="337"/>
      <c r="AE20" s="337"/>
      <c r="AF20" s="337"/>
      <c r="AG20" s="337"/>
      <c r="AH20" s="337"/>
      <c r="AI20" s="337"/>
      <c r="AJ20" s="337"/>
      <c r="AK20" s="448"/>
      <c r="AL20" s="448"/>
      <c r="AM20" s="448"/>
      <c r="AN20" s="448"/>
      <c r="AO20" s="448"/>
      <c r="AP20" s="448"/>
      <c r="AQ20" s="448"/>
      <c r="AR20" s="448"/>
      <c r="AS20" s="448"/>
      <c r="AT20" s="448"/>
      <c r="AU20" s="448"/>
      <c r="AV20" s="448"/>
      <c r="AW20" s="448"/>
      <c r="AX20" s="448"/>
      <c r="AY20" s="448">
        <v>35</v>
      </c>
      <c r="AZ20" s="448">
        <v>35</v>
      </c>
      <c r="BA20" s="448">
        <v>36</v>
      </c>
      <c r="BB20" s="448">
        <v>35</v>
      </c>
    </row>
    <row r="21" spans="2:54" s="23" customFormat="1" ht="18.75" customHeight="1" x14ac:dyDescent="0.25">
      <c r="B21" s="470" t="s">
        <v>2776</v>
      </c>
      <c r="C21" s="446"/>
      <c r="D21" s="446"/>
      <c r="E21" s="446"/>
      <c r="F21" s="446"/>
      <c r="G21" s="446"/>
      <c r="H21" s="446"/>
      <c r="I21" s="446"/>
      <c r="J21" s="446"/>
      <c r="K21" s="446"/>
      <c r="L21" s="446"/>
      <c r="M21" s="446"/>
      <c r="N21" s="446"/>
      <c r="O21" s="446"/>
      <c r="P21" s="446"/>
      <c r="Q21" s="446"/>
      <c r="R21" s="446"/>
      <c r="S21" s="446"/>
      <c r="T21" s="446"/>
      <c r="U21" s="337"/>
      <c r="V21" s="337"/>
      <c r="W21" s="337"/>
      <c r="X21" s="337"/>
      <c r="Y21" s="337"/>
      <c r="Z21" s="337"/>
      <c r="AA21" s="337"/>
      <c r="AB21" s="337"/>
      <c r="AC21" s="337"/>
      <c r="AD21" s="337"/>
      <c r="AE21" s="337"/>
      <c r="AF21" s="337"/>
      <c r="AG21" s="337"/>
      <c r="AH21" s="337"/>
      <c r="AI21" s="337"/>
      <c r="AJ21" s="337"/>
      <c r="AK21" s="448"/>
      <c r="AL21" s="448"/>
      <c r="AM21" s="448"/>
      <c r="AN21" s="448"/>
      <c r="AO21" s="448"/>
      <c r="AP21" s="448"/>
      <c r="AQ21" s="448"/>
      <c r="AR21" s="448"/>
      <c r="AS21" s="448"/>
      <c r="AT21" s="448"/>
      <c r="AU21" s="448"/>
      <c r="AV21" s="448"/>
      <c r="AW21" s="448"/>
      <c r="AX21" s="448"/>
      <c r="AY21" s="448"/>
      <c r="AZ21" s="448"/>
      <c r="BA21" s="448">
        <v>16</v>
      </c>
      <c r="BB21" s="448">
        <v>30</v>
      </c>
    </row>
    <row r="22" spans="2:54" s="23" customFormat="1" ht="18.75" customHeight="1" x14ac:dyDescent="0.25">
      <c r="B22" s="470" t="s">
        <v>2777</v>
      </c>
      <c r="C22" s="446"/>
      <c r="D22" s="446"/>
      <c r="E22" s="446"/>
      <c r="F22" s="446"/>
      <c r="G22" s="446"/>
      <c r="H22" s="446"/>
      <c r="I22" s="446"/>
      <c r="J22" s="446"/>
      <c r="K22" s="446"/>
      <c r="L22" s="446"/>
      <c r="M22" s="446"/>
      <c r="N22" s="446"/>
      <c r="O22" s="446"/>
      <c r="P22" s="446"/>
      <c r="Q22" s="446"/>
      <c r="R22" s="446"/>
      <c r="S22" s="446"/>
      <c r="T22" s="446"/>
      <c r="U22" s="337"/>
      <c r="V22" s="337"/>
      <c r="W22" s="337"/>
      <c r="X22" s="337"/>
      <c r="Y22" s="337"/>
      <c r="Z22" s="337"/>
      <c r="AA22" s="337"/>
      <c r="AB22" s="337"/>
      <c r="AC22" s="337"/>
      <c r="AD22" s="337"/>
      <c r="AE22" s="337"/>
      <c r="AF22" s="337"/>
      <c r="AG22" s="337"/>
      <c r="AH22" s="337"/>
      <c r="AI22" s="337"/>
      <c r="AJ22" s="337"/>
      <c r="AK22" s="448"/>
      <c r="AL22" s="448"/>
      <c r="AM22" s="448"/>
      <c r="AN22" s="448"/>
      <c r="AO22" s="448"/>
      <c r="AP22" s="448"/>
      <c r="AQ22" s="448"/>
      <c r="AR22" s="448"/>
      <c r="AS22" s="448"/>
      <c r="AT22" s="448"/>
      <c r="AU22" s="448"/>
      <c r="AV22" s="448"/>
      <c r="AW22" s="448"/>
      <c r="AX22" s="448"/>
      <c r="AY22" s="448"/>
      <c r="AZ22" s="448"/>
      <c r="BA22" s="448">
        <v>36</v>
      </c>
      <c r="BB22" s="448">
        <v>34</v>
      </c>
    </row>
    <row r="23" spans="2:54" s="23" customFormat="1" ht="18.75" customHeight="1" x14ac:dyDescent="0.25">
      <c r="B23" s="259" t="s">
        <v>280</v>
      </c>
      <c r="C23" s="259">
        <f t="shared" ref="C23:AZ23" si="45">SUM(C24:C40)</f>
        <v>0</v>
      </c>
      <c r="D23" s="259">
        <f t="shared" si="45"/>
        <v>0</v>
      </c>
      <c r="E23" s="259">
        <f t="shared" si="45"/>
        <v>0</v>
      </c>
      <c r="F23" s="259">
        <f t="shared" si="45"/>
        <v>0</v>
      </c>
      <c r="G23" s="259">
        <f t="shared" si="45"/>
        <v>0</v>
      </c>
      <c r="H23" s="259">
        <f t="shared" si="45"/>
        <v>0</v>
      </c>
      <c r="I23" s="259">
        <f t="shared" si="45"/>
        <v>17</v>
      </c>
      <c r="J23" s="259">
        <f t="shared" si="45"/>
        <v>30</v>
      </c>
      <c r="K23" s="259">
        <f t="shared" si="45"/>
        <v>72</v>
      </c>
      <c r="L23" s="259">
        <f t="shared" si="45"/>
        <v>80</v>
      </c>
      <c r="M23" s="259">
        <f t="shared" si="45"/>
        <v>166</v>
      </c>
      <c r="N23" s="259">
        <f t="shared" si="45"/>
        <v>168</v>
      </c>
      <c r="O23" s="259">
        <f t="shared" si="45"/>
        <v>73</v>
      </c>
      <c r="P23" s="259">
        <f t="shared" si="45"/>
        <v>82</v>
      </c>
      <c r="Q23" s="259">
        <f t="shared" si="45"/>
        <v>14</v>
      </c>
      <c r="R23" s="259">
        <f t="shared" si="45"/>
        <v>15</v>
      </c>
      <c r="S23" s="259">
        <f t="shared" si="45"/>
        <v>88</v>
      </c>
      <c r="T23" s="259">
        <f t="shared" si="45"/>
        <v>56</v>
      </c>
      <c r="U23" s="259">
        <f t="shared" si="45"/>
        <v>76</v>
      </c>
      <c r="V23" s="259">
        <f t="shared" si="45"/>
        <v>43</v>
      </c>
      <c r="W23" s="259">
        <f t="shared" si="45"/>
        <v>51</v>
      </c>
      <c r="X23" s="259">
        <f t="shared" si="45"/>
        <v>35</v>
      </c>
      <c r="Y23" s="259">
        <f t="shared" si="45"/>
        <v>23</v>
      </c>
      <c r="Z23" s="259">
        <f t="shared" si="45"/>
        <v>47</v>
      </c>
      <c r="AA23" s="259">
        <f t="shared" si="45"/>
        <v>78</v>
      </c>
      <c r="AB23" s="259">
        <f t="shared" si="45"/>
        <v>109</v>
      </c>
      <c r="AC23" s="259">
        <f t="shared" si="45"/>
        <v>70</v>
      </c>
      <c r="AD23" s="259">
        <f t="shared" si="45"/>
        <v>101</v>
      </c>
      <c r="AE23" s="259">
        <f t="shared" si="45"/>
        <v>76</v>
      </c>
      <c r="AF23" s="259">
        <f t="shared" si="45"/>
        <v>122</v>
      </c>
      <c r="AG23" s="259">
        <f t="shared" si="45"/>
        <v>86</v>
      </c>
      <c r="AH23" s="259">
        <f t="shared" si="45"/>
        <v>125</v>
      </c>
      <c r="AI23" s="259">
        <f t="shared" si="45"/>
        <v>111</v>
      </c>
      <c r="AJ23" s="259">
        <f t="shared" si="45"/>
        <v>160</v>
      </c>
      <c r="AK23" s="259">
        <f t="shared" si="45"/>
        <v>136</v>
      </c>
      <c r="AL23" s="259">
        <f t="shared" si="45"/>
        <v>104</v>
      </c>
      <c r="AM23" s="259">
        <f t="shared" si="45"/>
        <v>129</v>
      </c>
      <c r="AN23" s="259">
        <f t="shared" si="45"/>
        <v>110</v>
      </c>
      <c r="AO23" s="259">
        <f t="shared" si="45"/>
        <v>124</v>
      </c>
      <c r="AP23" s="259">
        <f t="shared" si="45"/>
        <v>95</v>
      </c>
      <c r="AQ23" s="259">
        <f t="shared" si="45"/>
        <v>105</v>
      </c>
      <c r="AR23" s="259">
        <f t="shared" si="45"/>
        <v>82</v>
      </c>
      <c r="AS23" s="259">
        <f t="shared" si="45"/>
        <v>101</v>
      </c>
      <c r="AT23" s="259">
        <f t="shared" si="45"/>
        <v>83</v>
      </c>
      <c r="AU23" s="259">
        <f t="shared" si="45"/>
        <v>104</v>
      </c>
      <c r="AV23" s="259">
        <f t="shared" si="45"/>
        <v>83</v>
      </c>
      <c r="AW23" s="259">
        <f t="shared" si="45"/>
        <v>92</v>
      </c>
      <c r="AX23" s="259">
        <f t="shared" si="45"/>
        <v>111</v>
      </c>
      <c r="AY23" s="259">
        <f t="shared" si="45"/>
        <v>138</v>
      </c>
      <c r="AZ23" s="259">
        <f t="shared" si="45"/>
        <v>134</v>
      </c>
      <c r="BA23" s="259">
        <f>SUM(BA24:BA40)</f>
        <v>146</v>
      </c>
      <c r="BB23" s="259">
        <f>SUM(BB24:BB40)</f>
        <v>101</v>
      </c>
    </row>
    <row r="24" spans="2:54" s="23" customFormat="1" ht="18.75" customHeight="1" x14ac:dyDescent="0.25">
      <c r="B24" s="470" t="s">
        <v>1152</v>
      </c>
      <c r="C24" s="446"/>
      <c r="D24" s="446"/>
      <c r="E24" s="446"/>
      <c r="F24" s="446"/>
      <c r="G24" s="446"/>
      <c r="H24" s="446"/>
      <c r="I24" s="446">
        <v>17</v>
      </c>
      <c r="J24" s="446">
        <v>16</v>
      </c>
      <c r="K24" s="446">
        <v>16</v>
      </c>
      <c r="L24" s="446"/>
      <c r="M24" s="446"/>
      <c r="N24" s="446"/>
      <c r="O24" s="446"/>
      <c r="P24" s="446"/>
      <c r="Q24" s="446"/>
      <c r="R24" s="446"/>
      <c r="S24" s="446"/>
      <c r="T24" s="446"/>
      <c r="U24" s="337"/>
      <c r="V24" s="337"/>
      <c r="W24" s="337"/>
      <c r="X24" s="337"/>
      <c r="Y24" s="337"/>
      <c r="Z24" s="337"/>
      <c r="AA24" s="337"/>
      <c r="AB24" s="337"/>
      <c r="AC24" s="337"/>
      <c r="AD24" s="337"/>
      <c r="AE24" s="337"/>
      <c r="AF24" s="337"/>
      <c r="AG24" s="337"/>
      <c r="AH24" s="337"/>
      <c r="AI24" s="337"/>
      <c r="AJ24" s="337"/>
      <c r="AK24" s="448"/>
      <c r="AL24" s="448"/>
      <c r="AM24" s="448"/>
      <c r="AN24" s="448"/>
      <c r="AO24" s="448"/>
      <c r="AP24" s="448"/>
      <c r="AQ24" s="448"/>
      <c r="AR24" s="448"/>
      <c r="AS24" s="448"/>
      <c r="AT24" s="448"/>
      <c r="AU24" s="448"/>
      <c r="AV24" s="448"/>
      <c r="AW24" s="448"/>
      <c r="AX24" s="448"/>
      <c r="AY24" s="448"/>
      <c r="AZ24" s="448"/>
      <c r="BA24" s="448"/>
      <c r="BB24" s="448"/>
    </row>
    <row r="25" spans="2:54" s="23" customFormat="1" ht="18.75" customHeight="1" x14ac:dyDescent="0.25">
      <c r="B25" s="470" t="s">
        <v>1153</v>
      </c>
      <c r="C25" s="446"/>
      <c r="D25" s="446"/>
      <c r="E25" s="446"/>
      <c r="F25" s="446"/>
      <c r="G25" s="446"/>
      <c r="H25" s="446"/>
      <c r="I25" s="446"/>
      <c r="J25" s="446">
        <v>14</v>
      </c>
      <c r="K25" s="446">
        <v>28</v>
      </c>
      <c r="L25" s="446">
        <v>27</v>
      </c>
      <c r="M25" s="446"/>
      <c r="N25" s="446">
        <v>37</v>
      </c>
      <c r="O25" s="446"/>
      <c r="P25" s="446"/>
      <c r="Q25" s="446"/>
      <c r="R25" s="446"/>
      <c r="S25" s="446">
        <v>33</v>
      </c>
      <c r="T25" s="446">
        <v>28</v>
      </c>
      <c r="U25" s="337">
        <v>29</v>
      </c>
      <c r="V25" s="337">
        <v>22</v>
      </c>
      <c r="W25" s="337">
        <v>21</v>
      </c>
      <c r="X25" s="337">
        <v>21</v>
      </c>
      <c r="Y25" s="337"/>
      <c r="Z25" s="337">
        <v>17</v>
      </c>
      <c r="AA25" s="337">
        <v>15</v>
      </c>
      <c r="AB25" s="337">
        <v>29</v>
      </c>
      <c r="AC25" s="337">
        <v>16</v>
      </c>
      <c r="AD25" s="337">
        <v>37</v>
      </c>
      <c r="AE25" s="337">
        <v>19</v>
      </c>
      <c r="AF25" s="337">
        <v>42</v>
      </c>
      <c r="AG25" s="337">
        <v>18</v>
      </c>
      <c r="AH25" s="337">
        <v>37</v>
      </c>
      <c r="AI25" s="337">
        <v>19</v>
      </c>
      <c r="AJ25" s="337">
        <v>47</v>
      </c>
      <c r="AK25" s="448">
        <v>22</v>
      </c>
      <c r="AL25" s="448">
        <v>22</v>
      </c>
      <c r="AM25" s="448">
        <v>25</v>
      </c>
      <c r="AN25" s="448">
        <v>25</v>
      </c>
      <c r="AO25" s="448">
        <v>36</v>
      </c>
      <c r="AP25" s="448">
        <v>14</v>
      </c>
      <c r="AQ25" s="448">
        <v>24</v>
      </c>
      <c r="AR25" s="448">
        <v>9</v>
      </c>
      <c r="AS25" s="448">
        <v>11</v>
      </c>
      <c r="AT25" s="448"/>
      <c r="AU25" s="448"/>
      <c r="AV25" s="448"/>
      <c r="AW25" s="448"/>
      <c r="AX25" s="448"/>
      <c r="AY25" s="448"/>
      <c r="AZ25" s="448"/>
      <c r="BA25" s="448"/>
      <c r="BB25" s="448"/>
    </row>
    <row r="26" spans="2:54" s="23" customFormat="1" ht="31.5" x14ac:dyDescent="0.25">
      <c r="B26" s="470" t="s">
        <v>1154</v>
      </c>
      <c r="C26" s="446"/>
      <c r="D26" s="446"/>
      <c r="E26" s="446"/>
      <c r="F26" s="446"/>
      <c r="G26" s="446"/>
      <c r="H26" s="446"/>
      <c r="I26" s="446"/>
      <c r="J26" s="446"/>
      <c r="K26" s="446"/>
      <c r="L26" s="446">
        <v>27</v>
      </c>
      <c r="M26" s="446">
        <v>27</v>
      </c>
      <c r="N26" s="446">
        <v>27</v>
      </c>
      <c r="O26" s="446">
        <v>34</v>
      </c>
      <c r="P26" s="446">
        <v>34</v>
      </c>
      <c r="Q26" s="446"/>
      <c r="R26" s="446"/>
      <c r="S26" s="446"/>
      <c r="T26" s="446"/>
      <c r="U26" s="337"/>
      <c r="V26" s="337"/>
      <c r="W26" s="337"/>
      <c r="X26" s="337"/>
      <c r="Y26" s="337"/>
      <c r="Z26" s="337"/>
      <c r="AA26" s="337"/>
      <c r="AB26" s="337"/>
      <c r="AC26" s="337"/>
      <c r="AD26" s="337"/>
      <c r="AE26" s="337"/>
      <c r="AF26" s="337"/>
      <c r="AG26" s="337"/>
      <c r="AH26" s="337"/>
      <c r="AI26" s="337"/>
      <c r="AJ26" s="337"/>
      <c r="AK26" s="448"/>
      <c r="AL26" s="448"/>
      <c r="AM26" s="448"/>
      <c r="AN26" s="448"/>
      <c r="AO26" s="448"/>
      <c r="AP26" s="448"/>
      <c r="AQ26" s="448"/>
      <c r="AR26" s="448"/>
      <c r="AS26" s="448"/>
      <c r="AT26" s="448"/>
      <c r="AU26" s="448"/>
      <c r="AV26" s="448"/>
      <c r="AW26" s="448"/>
      <c r="AX26" s="448"/>
      <c r="AY26" s="448"/>
      <c r="AZ26" s="448"/>
      <c r="BA26" s="448"/>
      <c r="BB26" s="448"/>
    </row>
    <row r="27" spans="2:54" s="23" customFormat="1" ht="18.75" customHeight="1" x14ac:dyDescent="0.25">
      <c r="B27" s="470" t="s">
        <v>327</v>
      </c>
      <c r="C27" s="446"/>
      <c r="D27" s="446"/>
      <c r="E27" s="446"/>
      <c r="F27" s="446"/>
      <c r="G27" s="446"/>
      <c r="H27" s="446"/>
      <c r="I27" s="446"/>
      <c r="J27" s="446"/>
      <c r="K27" s="446"/>
      <c r="L27" s="446"/>
      <c r="M27" s="446"/>
      <c r="N27" s="446"/>
      <c r="O27" s="446"/>
      <c r="P27" s="446"/>
      <c r="Q27" s="446"/>
      <c r="R27" s="446"/>
      <c r="S27" s="446">
        <v>29</v>
      </c>
      <c r="T27" s="446">
        <v>24</v>
      </c>
      <c r="U27" s="337">
        <v>24</v>
      </c>
      <c r="V27" s="337">
        <v>1</v>
      </c>
      <c r="W27" s="337"/>
      <c r="X27" s="337"/>
      <c r="Y27" s="337"/>
      <c r="Z27" s="337">
        <v>13</v>
      </c>
      <c r="AA27" s="337">
        <v>19</v>
      </c>
      <c r="AB27" s="337">
        <v>37</v>
      </c>
      <c r="AC27" s="337">
        <v>14</v>
      </c>
      <c r="AD27" s="337">
        <v>35</v>
      </c>
      <c r="AE27" s="337">
        <v>17</v>
      </c>
      <c r="AF27" s="337">
        <v>37</v>
      </c>
      <c r="AG27" s="337">
        <v>22</v>
      </c>
      <c r="AH27" s="337">
        <v>42</v>
      </c>
      <c r="AI27" s="337">
        <v>26</v>
      </c>
      <c r="AJ27" s="337">
        <v>43</v>
      </c>
      <c r="AK27" s="448">
        <v>37</v>
      </c>
      <c r="AL27" s="448">
        <v>16</v>
      </c>
      <c r="AM27" s="448">
        <v>18</v>
      </c>
      <c r="AN27" s="448">
        <v>19</v>
      </c>
      <c r="AO27" s="448">
        <v>21</v>
      </c>
      <c r="AP27" s="448">
        <v>20</v>
      </c>
      <c r="AQ27" s="448">
        <v>15</v>
      </c>
      <c r="AR27" s="448">
        <v>14</v>
      </c>
      <c r="AS27" s="448">
        <v>19</v>
      </c>
      <c r="AT27" s="448">
        <v>19</v>
      </c>
      <c r="AU27" s="448">
        <v>33</v>
      </c>
      <c r="AV27" s="448">
        <v>19</v>
      </c>
      <c r="AW27" s="448">
        <v>24</v>
      </c>
      <c r="AX27" s="448">
        <v>21</v>
      </c>
      <c r="AY27" s="448">
        <v>44</v>
      </c>
      <c r="AZ27" s="448">
        <v>34</v>
      </c>
      <c r="BA27" s="448">
        <v>47</v>
      </c>
      <c r="BB27" s="448">
        <v>22</v>
      </c>
    </row>
    <row r="28" spans="2:54" s="23" customFormat="1" ht="18.75" customHeight="1" x14ac:dyDescent="0.25">
      <c r="B28" s="470" t="s">
        <v>1155</v>
      </c>
      <c r="C28" s="446"/>
      <c r="D28" s="446"/>
      <c r="E28" s="446"/>
      <c r="F28" s="446"/>
      <c r="G28" s="446"/>
      <c r="H28" s="446"/>
      <c r="I28" s="446"/>
      <c r="J28" s="446"/>
      <c r="K28" s="446"/>
      <c r="L28" s="446"/>
      <c r="M28" s="446"/>
      <c r="N28" s="446"/>
      <c r="O28" s="446"/>
      <c r="P28" s="446"/>
      <c r="Q28" s="446"/>
      <c r="R28" s="446"/>
      <c r="S28" s="446"/>
      <c r="T28" s="446"/>
      <c r="U28" s="337"/>
      <c r="V28" s="337"/>
      <c r="W28" s="337"/>
      <c r="X28" s="337"/>
      <c r="Y28" s="337"/>
      <c r="Z28" s="337"/>
      <c r="AA28" s="337"/>
      <c r="AB28" s="337"/>
      <c r="AC28" s="337"/>
      <c r="AD28" s="337"/>
      <c r="AE28" s="337"/>
      <c r="AF28" s="337"/>
      <c r="AG28" s="337"/>
      <c r="AH28" s="337"/>
      <c r="AI28" s="337">
        <v>17</v>
      </c>
      <c r="AJ28" s="337">
        <v>17</v>
      </c>
      <c r="AK28" s="448">
        <v>27</v>
      </c>
      <c r="AL28" s="448">
        <v>10</v>
      </c>
      <c r="AM28" s="448">
        <v>9</v>
      </c>
      <c r="AN28" s="448"/>
      <c r="AO28" s="448"/>
      <c r="AP28" s="448"/>
      <c r="AQ28" s="448"/>
      <c r="AR28" s="448"/>
      <c r="AS28" s="448"/>
      <c r="AT28" s="448"/>
      <c r="AU28" s="448"/>
      <c r="AV28" s="448"/>
      <c r="AW28" s="448"/>
      <c r="AX28" s="448"/>
      <c r="AY28" s="448"/>
      <c r="AZ28" s="448"/>
      <c r="BA28" s="448"/>
      <c r="BB28" s="448"/>
    </row>
    <row r="29" spans="2:54" s="23" customFormat="1" ht="18.75" customHeight="1" x14ac:dyDescent="0.25">
      <c r="B29" s="470" t="s">
        <v>1156</v>
      </c>
      <c r="C29" s="446"/>
      <c r="D29" s="446"/>
      <c r="E29" s="446"/>
      <c r="F29" s="446"/>
      <c r="G29" s="446"/>
      <c r="H29" s="446"/>
      <c r="I29" s="446"/>
      <c r="J29" s="446"/>
      <c r="K29" s="446">
        <v>24</v>
      </c>
      <c r="L29" s="446">
        <v>22</v>
      </c>
      <c r="M29" s="446">
        <v>22</v>
      </c>
      <c r="N29" s="446">
        <v>21</v>
      </c>
      <c r="O29" s="446">
        <v>21</v>
      </c>
      <c r="P29" s="446">
        <v>21</v>
      </c>
      <c r="Q29" s="446"/>
      <c r="R29" s="446"/>
      <c r="S29" s="446"/>
      <c r="T29" s="446"/>
      <c r="U29" s="337"/>
      <c r="V29" s="337"/>
      <c r="W29" s="337"/>
      <c r="X29" s="337"/>
      <c r="Y29" s="337"/>
      <c r="Z29" s="337"/>
      <c r="AA29" s="337">
        <v>20</v>
      </c>
      <c r="AB29" s="337">
        <v>16</v>
      </c>
      <c r="AC29" s="337">
        <v>14</v>
      </c>
      <c r="AD29" s="337"/>
      <c r="AE29" s="337">
        <v>1</v>
      </c>
      <c r="AF29" s="337"/>
      <c r="AG29" s="337"/>
      <c r="AH29" s="337"/>
      <c r="AI29" s="337"/>
      <c r="AJ29" s="337"/>
      <c r="AK29" s="448"/>
      <c r="AL29" s="448"/>
      <c r="AM29" s="448"/>
      <c r="AN29" s="448"/>
      <c r="AO29" s="448"/>
      <c r="AP29" s="448"/>
      <c r="AQ29" s="448"/>
      <c r="AR29" s="448"/>
      <c r="AS29" s="448"/>
      <c r="AT29" s="448"/>
      <c r="AU29" s="448"/>
      <c r="AV29" s="448"/>
      <c r="AW29" s="448"/>
      <c r="AX29" s="448"/>
      <c r="AY29" s="448"/>
      <c r="AZ29" s="448"/>
      <c r="BA29" s="448"/>
      <c r="BB29" s="448"/>
    </row>
    <row r="30" spans="2:54" s="23" customFormat="1" ht="18.75" customHeight="1" x14ac:dyDescent="0.25">
      <c r="B30" s="470" t="s">
        <v>3053</v>
      </c>
      <c r="C30" s="446"/>
      <c r="D30" s="446"/>
      <c r="E30" s="446"/>
      <c r="F30" s="446"/>
      <c r="G30" s="446"/>
      <c r="H30" s="446"/>
      <c r="I30" s="446"/>
      <c r="J30" s="446"/>
      <c r="K30" s="446"/>
      <c r="L30" s="446"/>
      <c r="M30" s="446"/>
      <c r="N30" s="446"/>
      <c r="O30" s="446"/>
      <c r="P30" s="446"/>
      <c r="Q30" s="446"/>
      <c r="R30" s="446"/>
      <c r="S30" s="446"/>
      <c r="T30" s="446"/>
      <c r="U30" s="337"/>
      <c r="V30" s="337"/>
      <c r="W30" s="337"/>
      <c r="X30" s="337"/>
      <c r="Y30" s="337"/>
      <c r="Z30" s="337"/>
      <c r="AA30" s="337"/>
      <c r="AB30" s="337"/>
      <c r="AC30" s="337"/>
      <c r="AD30" s="337"/>
      <c r="AE30" s="337"/>
      <c r="AF30" s="337"/>
      <c r="AG30" s="337"/>
      <c r="AH30" s="337"/>
      <c r="AI30" s="337"/>
      <c r="AJ30" s="337"/>
      <c r="AK30" s="448"/>
      <c r="AL30" s="448"/>
      <c r="AM30" s="448"/>
      <c r="AN30" s="448"/>
      <c r="AO30" s="448"/>
      <c r="AP30" s="448"/>
      <c r="AQ30" s="448"/>
      <c r="AR30" s="448"/>
      <c r="AS30" s="448"/>
      <c r="AT30" s="448"/>
      <c r="AU30" s="448"/>
      <c r="AV30" s="448"/>
      <c r="AW30" s="448"/>
      <c r="AX30" s="448"/>
      <c r="AY30" s="448"/>
      <c r="AZ30" s="448"/>
      <c r="BA30" s="448">
        <v>4</v>
      </c>
      <c r="BB30" s="448">
        <v>3</v>
      </c>
    </row>
    <row r="31" spans="2:54" s="23" customFormat="1" ht="18.75" customHeight="1" x14ac:dyDescent="0.25">
      <c r="B31" s="470" t="s">
        <v>1157</v>
      </c>
      <c r="C31" s="446"/>
      <c r="D31" s="446"/>
      <c r="E31" s="446"/>
      <c r="F31" s="446"/>
      <c r="G31" s="446"/>
      <c r="H31" s="446"/>
      <c r="I31" s="446"/>
      <c r="J31" s="446"/>
      <c r="K31" s="446">
        <v>4</v>
      </c>
      <c r="L31" s="446">
        <v>4</v>
      </c>
      <c r="M31" s="446">
        <v>4</v>
      </c>
      <c r="N31" s="446">
        <v>4</v>
      </c>
      <c r="O31" s="446">
        <v>8</v>
      </c>
      <c r="P31" s="446">
        <v>12</v>
      </c>
      <c r="Q31" s="446">
        <v>7</v>
      </c>
      <c r="R31" s="446">
        <v>8</v>
      </c>
      <c r="S31" s="446">
        <v>6</v>
      </c>
      <c r="T31" s="446">
        <v>0</v>
      </c>
      <c r="U31" s="337">
        <v>4</v>
      </c>
      <c r="V31" s="337">
        <v>3</v>
      </c>
      <c r="W31" s="337">
        <v>4</v>
      </c>
      <c r="X31" s="337">
        <v>2</v>
      </c>
      <c r="Y31" s="337">
        <v>6</v>
      </c>
      <c r="Z31" s="337">
        <v>5</v>
      </c>
      <c r="AA31" s="337">
        <v>5</v>
      </c>
      <c r="AB31" s="337">
        <v>5</v>
      </c>
      <c r="AC31" s="337">
        <v>4</v>
      </c>
      <c r="AD31" s="337">
        <v>4</v>
      </c>
      <c r="AE31" s="337">
        <v>6</v>
      </c>
      <c r="AF31" s="337">
        <v>6</v>
      </c>
      <c r="AG31" s="337">
        <v>6</v>
      </c>
      <c r="AH31" s="337">
        <v>6</v>
      </c>
      <c r="AI31" s="337">
        <v>7</v>
      </c>
      <c r="AJ31" s="337">
        <v>7</v>
      </c>
      <c r="AK31" s="448">
        <v>9</v>
      </c>
      <c r="AL31" s="448">
        <v>6</v>
      </c>
      <c r="AM31" s="448">
        <v>10</v>
      </c>
      <c r="AN31" s="448">
        <v>8</v>
      </c>
      <c r="AO31" s="448">
        <v>7</v>
      </c>
      <c r="AP31" s="448">
        <v>6</v>
      </c>
      <c r="AQ31" s="448">
        <v>6</v>
      </c>
      <c r="AR31" s="448">
        <v>7</v>
      </c>
      <c r="AS31" s="448">
        <v>8</v>
      </c>
      <c r="AT31" s="448">
        <v>8</v>
      </c>
      <c r="AU31" s="448">
        <v>12</v>
      </c>
      <c r="AV31" s="448">
        <v>8</v>
      </c>
      <c r="AW31" s="448">
        <v>11</v>
      </c>
      <c r="AX31" s="448">
        <v>12</v>
      </c>
      <c r="AY31" s="448">
        <v>12</v>
      </c>
      <c r="AZ31" s="448">
        <v>12</v>
      </c>
      <c r="BA31" s="448">
        <v>11</v>
      </c>
      <c r="BB31" s="448">
        <v>14</v>
      </c>
    </row>
    <row r="32" spans="2:54" s="23" customFormat="1" ht="18.75" customHeight="1" x14ac:dyDescent="0.25">
      <c r="B32" s="470" t="s">
        <v>1158</v>
      </c>
      <c r="C32" s="446"/>
      <c r="D32" s="446"/>
      <c r="E32" s="446"/>
      <c r="F32" s="446"/>
      <c r="G32" s="446"/>
      <c r="H32" s="446"/>
      <c r="I32" s="446"/>
      <c r="J32" s="446"/>
      <c r="K32" s="446"/>
      <c r="L32" s="446"/>
      <c r="M32" s="446">
        <v>2</v>
      </c>
      <c r="N32" s="446">
        <v>2</v>
      </c>
      <c r="O32" s="446">
        <v>2</v>
      </c>
      <c r="P32" s="446">
        <v>4</v>
      </c>
      <c r="Q32" s="446">
        <v>2</v>
      </c>
      <c r="R32" s="446">
        <v>2</v>
      </c>
      <c r="S32" s="446">
        <v>2</v>
      </c>
      <c r="T32" s="446">
        <v>1</v>
      </c>
      <c r="U32" s="337">
        <v>6</v>
      </c>
      <c r="V32" s="337">
        <v>2</v>
      </c>
      <c r="W32" s="337">
        <v>6</v>
      </c>
      <c r="X32" s="337">
        <v>2</v>
      </c>
      <c r="Y32" s="337">
        <v>5</v>
      </c>
      <c r="Z32" s="337">
        <v>3</v>
      </c>
      <c r="AA32" s="337">
        <v>5</v>
      </c>
      <c r="AB32" s="337">
        <v>4</v>
      </c>
      <c r="AC32" s="337">
        <v>3</v>
      </c>
      <c r="AD32" s="337">
        <v>3</v>
      </c>
      <c r="AE32" s="337">
        <v>5</v>
      </c>
      <c r="AF32" s="337">
        <v>5</v>
      </c>
      <c r="AG32" s="337">
        <v>7</v>
      </c>
      <c r="AH32" s="337">
        <v>7</v>
      </c>
      <c r="AI32" s="337">
        <v>8</v>
      </c>
      <c r="AJ32" s="337">
        <v>8</v>
      </c>
      <c r="AK32" s="448">
        <v>7</v>
      </c>
      <c r="AL32" s="448">
        <v>5</v>
      </c>
      <c r="AM32" s="448">
        <v>8</v>
      </c>
      <c r="AN32" s="448">
        <v>8</v>
      </c>
      <c r="AO32" s="448">
        <v>8</v>
      </c>
      <c r="AP32" s="448">
        <v>7</v>
      </c>
      <c r="AQ32" s="448">
        <v>8</v>
      </c>
      <c r="AR32" s="448">
        <v>8</v>
      </c>
      <c r="AS32" s="448">
        <v>10</v>
      </c>
      <c r="AT32" s="448">
        <v>6</v>
      </c>
      <c r="AU32" s="448">
        <v>9</v>
      </c>
      <c r="AV32" s="448">
        <v>6</v>
      </c>
      <c r="AW32" s="448">
        <v>11</v>
      </c>
      <c r="AX32" s="448">
        <v>11</v>
      </c>
      <c r="AY32" s="448">
        <v>12</v>
      </c>
      <c r="AZ32" s="448">
        <v>11</v>
      </c>
      <c r="BA32" s="448">
        <v>9</v>
      </c>
      <c r="BB32" s="448">
        <v>9</v>
      </c>
    </row>
    <row r="33" spans="2:54" s="23" customFormat="1" ht="18.75" customHeight="1" x14ac:dyDescent="0.25">
      <c r="B33" s="470" t="s">
        <v>1159</v>
      </c>
      <c r="C33" s="446"/>
      <c r="D33" s="446"/>
      <c r="E33" s="446"/>
      <c r="F33" s="446"/>
      <c r="G33" s="446"/>
      <c r="H33" s="446"/>
      <c r="I33" s="446"/>
      <c r="J33" s="446"/>
      <c r="K33" s="446"/>
      <c r="L33" s="446"/>
      <c r="M33" s="446">
        <v>3</v>
      </c>
      <c r="N33" s="446">
        <v>3</v>
      </c>
      <c r="O33" s="446"/>
      <c r="P33" s="446"/>
      <c r="Q33" s="446">
        <v>2</v>
      </c>
      <c r="R33" s="446">
        <v>2</v>
      </c>
      <c r="S33" s="446">
        <v>8</v>
      </c>
      <c r="T33" s="446">
        <v>0</v>
      </c>
      <c r="U33" s="337">
        <v>6</v>
      </c>
      <c r="V33" s="337">
        <v>5</v>
      </c>
      <c r="W33" s="337">
        <v>6</v>
      </c>
      <c r="X33" s="337">
        <v>2</v>
      </c>
      <c r="Y33" s="337">
        <v>4</v>
      </c>
      <c r="Z33" s="337">
        <v>3</v>
      </c>
      <c r="AA33" s="337">
        <v>5</v>
      </c>
      <c r="AB33" s="337">
        <v>5</v>
      </c>
      <c r="AC33" s="337">
        <v>6</v>
      </c>
      <c r="AD33" s="337">
        <v>6</v>
      </c>
      <c r="AE33" s="337">
        <v>8</v>
      </c>
      <c r="AF33" s="337">
        <v>8</v>
      </c>
      <c r="AG33" s="337">
        <v>9</v>
      </c>
      <c r="AH33" s="337">
        <v>8</v>
      </c>
      <c r="AI33" s="337">
        <v>8</v>
      </c>
      <c r="AJ33" s="337">
        <v>9</v>
      </c>
      <c r="AK33" s="448">
        <v>9</v>
      </c>
      <c r="AL33" s="448">
        <v>8</v>
      </c>
      <c r="AM33" s="448">
        <v>10</v>
      </c>
      <c r="AN33" s="448">
        <v>10</v>
      </c>
      <c r="AO33" s="448">
        <v>10</v>
      </c>
      <c r="AP33" s="448">
        <v>9</v>
      </c>
      <c r="AQ33" s="448">
        <v>10</v>
      </c>
      <c r="AR33" s="448">
        <v>9</v>
      </c>
      <c r="AS33" s="448">
        <v>9</v>
      </c>
      <c r="AT33" s="448">
        <v>9</v>
      </c>
      <c r="AU33" s="448">
        <v>9</v>
      </c>
      <c r="AV33" s="448">
        <v>9</v>
      </c>
      <c r="AW33" s="448">
        <v>6</v>
      </c>
      <c r="AX33" s="448">
        <v>9</v>
      </c>
      <c r="AY33" s="448">
        <v>9</v>
      </c>
      <c r="AZ33" s="448">
        <v>9</v>
      </c>
      <c r="BA33" s="448">
        <v>10</v>
      </c>
      <c r="BB33" s="448">
        <v>9</v>
      </c>
    </row>
    <row r="34" spans="2:54" s="23" customFormat="1" ht="18.75" customHeight="1" x14ac:dyDescent="0.25">
      <c r="B34" s="470" t="s">
        <v>1160</v>
      </c>
      <c r="C34" s="446"/>
      <c r="D34" s="446"/>
      <c r="E34" s="446"/>
      <c r="F34" s="446"/>
      <c r="G34" s="446"/>
      <c r="H34" s="446"/>
      <c r="I34" s="446"/>
      <c r="J34" s="446"/>
      <c r="K34" s="446"/>
      <c r="L34" s="446"/>
      <c r="M34" s="446">
        <v>2</v>
      </c>
      <c r="N34" s="446">
        <v>2</v>
      </c>
      <c r="O34" s="446">
        <v>1</v>
      </c>
      <c r="P34" s="446">
        <v>2</v>
      </c>
      <c r="Q34" s="446">
        <v>1</v>
      </c>
      <c r="R34" s="446">
        <v>1</v>
      </c>
      <c r="S34" s="446">
        <v>2</v>
      </c>
      <c r="T34" s="446">
        <v>2</v>
      </c>
      <c r="U34" s="337">
        <v>5</v>
      </c>
      <c r="V34" s="337">
        <v>4</v>
      </c>
      <c r="W34" s="337">
        <v>6</v>
      </c>
      <c r="X34" s="337">
        <v>5</v>
      </c>
      <c r="Y34" s="337">
        <v>5</v>
      </c>
      <c r="Z34" s="337">
        <v>3</v>
      </c>
      <c r="AA34" s="337">
        <v>4</v>
      </c>
      <c r="AB34" s="337">
        <v>6</v>
      </c>
      <c r="AC34" s="337">
        <v>6</v>
      </c>
      <c r="AD34" s="337">
        <v>8</v>
      </c>
      <c r="AE34" s="337">
        <v>9</v>
      </c>
      <c r="AF34" s="337">
        <v>11</v>
      </c>
      <c r="AG34" s="337">
        <v>10</v>
      </c>
      <c r="AH34" s="337">
        <v>10</v>
      </c>
      <c r="AI34" s="337">
        <v>9</v>
      </c>
      <c r="AJ34" s="337">
        <v>11</v>
      </c>
      <c r="AK34" s="448">
        <v>8</v>
      </c>
      <c r="AL34" s="448">
        <v>8</v>
      </c>
      <c r="AM34" s="448">
        <v>13</v>
      </c>
      <c r="AN34" s="448">
        <v>8</v>
      </c>
      <c r="AO34" s="448">
        <v>13</v>
      </c>
      <c r="AP34" s="448">
        <v>14</v>
      </c>
      <c r="AQ34" s="448">
        <v>15</v>
      </c>
      <c r="AR34" s="448">
        <v>14</v>
      </c>
      <c r="AS34" s="448">
        <v>19</v>
      </c>
      <c r="AT34" s="448">
        <v>16</v>
      </c>
      <c r="AU34" s="448">
        <v>16</v>
      </c>
      <c r="AV34" s="448">
        <v>16</v>
      </c>
      <c r="AW34" s="448">
        <v>15</v>
      </c>
      <c r="AX34" s="448">
        <v>12</v>
      </c>
      <c r="AY34" s="448">
        <v>15</v>
      </c>
      <c r="AZ34" s="448">
        <v>12</v>
      </c>
      <c r="BA34" s="448">
        <v>12</v>
      </c>
      <c r="BB34" s="448">
        <v>12</v>
      </c>
    </row>
    <row r="35" spans="2:54" s="23" customFormat="1" ht="18.75" customHeight="1" x14ac:dyDescent="0.25">
      <c r="B35" s="470" t="s">
        <v>1161</v>
      </c>
      <c r="C35" s="446"/>
      <c r="D35" s="446"/>
      <c r="E35" s="446"/>
      <c r="F35" s="446"/>
      <c r="G35" s="446"/>
      <c r="H35" s="446"/>
      <c r="I35" s="446"/>
      <c r="J35" s="446"/>
      <c r="K35" s="446"/>
      <c r="L35" s="446"/>
      <c r="M35" s="446">
        <v>4</v>
      </c>
      <c r="N35" s="446">
        <v>4</v>
      </c>
      <c r="O35" s="446">
        <v>3</v>
      </c>
      <c r="P35" s="446">
        <v>5</v>
      </c>
      <c r="Q35" s="446">
        <v>2</v>
      </c>
      <c r="R35" s="446">
        <v>2</v>
      </c>
      <c r="S35" s="446">
        <v>8</v>
      </c>
      <c r="T35" s="446">
        <v>1</v>
      </c>
      <c r="U35" s="337">
        <v>2</v>
      </c>
      <c r="V35" s="337">
        <v>4</v>
      </c>
      <c r="W35" s="337">
        <v>6</v>
      </c>
      <c r="X35" s="337">
        <v>3</v>
      </c>
      <c r="Y35" s="337">
        <v>2</v>
      </c>
      <c r="Z35" s="337">
        <v>3</v>
      </c>
      <c r="AA35" s="337">
        <v>5</v>
      </c>
      <c r="AB35" s="337">
        <v>5</v>
      </c>
      <c r="AC35" s="337">
        <v>6</v>
      </c>
      <c r="AD35" s="337">
        <v>8</v>
      </c>
      <c r="AE35" s="337">
        <v>11</v>
      </c>
      <c r="AF35" s="337">
        <v>13</v>
      </c>
      <c r="AG35" s="337">
        <v>14</v>
      </c>
      <c r="AH35" s="337">
        <v>15</v>
      </c>
      <c r="AI35" s="337">
        <v>17</v>
      </c>
      <c r="AJ35" s="337">
        <v>18</v>
      </c>
      <c r="AK35" s="448">
        <v>17</v>
      </c>
      <c r="AL35" s="448">
        <v>17</v>
      </c>
      <c r="AM35" s="448">
        <v>20</v>
      </c>
      <c r="AN35" s="448">
        <v>16</v>
      </c>
      <c r="AO35" s="448">
        <v>19</v>
      </c>
      <c r="AP35" s="448">
        <v>16</v>
      </c>
      <c r="AQ35" s="448">
        <v>19</v>
      </c>
      <c r="AR35" s="448">
        <v>17</v>
      </c>
      <c r="AS35" s="448">
        <v>18</v>
      </c>
      <c r="AT35" s="448">
        <v>18</v>
      </c>
      <c r="AU35" s="448">
        <v>18</v>
      </c>
      <c r="AV35" s="448">
        <v>18</v>
      </c>
      <c r="AW35" s="448">
        <v>18</v>
      </c>
      <c r="AX35" s="448">
        <v>18</v>
      </c>
      <c r="AY35" s="448">
        <v>19</v>
      </c>
      <c r="AZ35" s="448">
        <v>18</v>
      </c>
      <c r="BA35" s="448">
        <v>19</v>
      </c>
      <c r="BB35" s="448">
        <v>18</v>
      </c>
    </row>
    <row r="36" spans="2:54" s="23" customFormat="1" ht="18.75" customHeight="1" x14ac:dyDescent="0.25">
      <c r="B36" s="470" t="s">
        <v>1162</v>
      </c>
      <c r="C36" s="446"/>
      <c r="D36" s="446"/>
      <c r="E36" s="446"/>
      <c r="F36" s="446"/>
      <c r="G36" s="446"/>
      <c r="H36" s="446"/>
      <c r="I36" s="446"/>
      <c r="J36" s="446"/>
      <c r="K36" s="446"/>
      <c r="L36" s="446"/>
      <c r="M36" s="446"/>
      <c r="N36" s="446"/>
      <c r="O36" s="446">
        <v>4</v>
      </c>
      <c r="P36" s="446">
        <v>4</v>
      </c>
      <c r="Q36" s="446"/>
      <c r="R36" s="446"/>
      <c r="S36" s="446"/>
      <c r="T36" s="446"/>
      <c r="U36" s="337"/>
      <c r="V36" s="337">
        <v>2</v>
      </c>
      <c r="W36" s="337">
        <v>2</v>
      </c>
      <c r="X36" s="337"/>
      <c r="Y36" s="337">
        <v>1</v>
      </c>
      <c r="Z36" s="337"/>
      <c r="AA36" s="337"/>
      <c r="AB36" s="337"/>
      <c r="AC36" s="337"/>
      <c r="AD36" s="337"/>
      <c r="AE36" s="337"/>
      <c r="AF36" s="337"/>
      <c r="AG36" s="337"/>
      <c r="AH36" s="337"/>
      <c r="AI36" s="337"/>
      <c r="AJ36" s="337"/>
      <c r="AK36" s="448"/>
      <c r="AL36" s="448"/>
      <c r="AM36" s="448">
        <v>5</v>
      </c>
      <c r="AN36" s="448">
        <v>5</v>
      </c>
      <c r="AO36" s="448">
        <v>5</v>
      </c>
      <c r="AP36" s="448">
        <v>5</v>
      </c>
      <c r="AQ36" s="448">
        <v>4</v>
      </c>
      <c r="AR36" s="448">
        <v>4</v>
      </c>
      <c r="AS36" s="448">
        <v>4</v>
      </c>
      <c r="AT36" s="448">
        <v>4</v>
      </c>
      <c r="AU36" s="448">
        <v>4</v>
      </c>
      <c r="AV36" s="448">
        <v>4</v>
      </c>
      <c r="AW36" s="448">
        <v>6</v>
      </c>
      <c r="AX36" s="448">
        <v>6</v>
      </c>
      <c r="AY36" s="448">
        <v>2</v>
      </c>
      <c r="AZ36" s="448">
        <v>1</v>
      </c>
      <c r="BA36" s="448">
        <v>1</v>
      </c>
      <c r="BB36" s="448"/>
    </row>
    <row r="37" spans="2:54" s="23" customFormat="1" ht="18.75" customHeight="1" x14ac:dyDescent="0.25">
      <c r="B37" s="470" t="s">
        <v>1163</v>
      </c>
      <c r="C37" s="446"/>
      <c r="D37" s="446"/>
      <c r="E37" s="446"/>
      <c r="F37" s="446"/>
      <c r="G37" s="446"/>
      <c r="H37" s="446"/>
      <c r="I37" s="446"/>
      <c r="J37" s="446"/>
      <c r="K37" s="446"/>
      <c r="L37" s="446"/>
      <c r="M37" s="446"/>
      <c r="N37" s="446"/>
      <c r="O37" s="446"/>
      <c r="P37" s="446"/>
      <c r="Q37" s="446"/>
      <c r="R37" s="446"/>
      <c r="S37" s="446"/>
      <c r="T37" s="446"/>
      <c r="U37" s="337"/>
      <c r="V37" s="337"/>
      <c r="W37" s="337"/>
      <c r="X37" s="337"/>
      <c r="Y37" s="337"/>
      <c r="Z37" s="337"/>
      <c r="AA37" s="337"/>
      <c r="AB37" s="337"/>
      <c r="AC37" s="337"/>
      <c r="AD37" s="337"/>
      <c r="AE37" s="337"/>
      <c r="AF37" s="337"/>
      <c r="AG37" s="337"/>
      <c r="AH37" s="337"/>
      <c r="AI37" s="337"/>
      <c r="AJ37" s="337"/>
      <c r="AK37" s="448"/>
      <c r="AL37" s="448">
        <v>12</v>
      </c>
      <c r="AM37" s="448">
        <v>11</v>
      </c>
      <c r="AN37" s="448">
        <v>11</v>
      </c>
      <c r="AO37" s="448">
        <v>5</v>
      </c>
      <c r="AP37" s="448">
        <v>4</v>
      </c>
      <c r="AQ37" s="448">
        <v>4</v>
      </c>
      <c r="AR37" s="448"/>
      <c r="AS37" s="448">
        <v>3</v>
      </c>
      <c r="AT37" s="448">
        <v>3</v>
      </c>
      <c r="AU37" s="448">
        <v>3</v>
      </c>
      <c r="AV37" s="448">
        <v>3</v>
      </c>
      <c r="AW37" s="448">
        <v>1</v>
      </c>
      <c r="AX37" s="448">
        <v>1</v>
      </c>
      <c r="AY37" s="448">
        <v>5</v>
      </c>
      <c r="AZ37" s="448">
        <v>5</v>
      </c>
      <c r="BA37" s="448">
        <v>5</v>
      </c>
      <c r="BB37" s="448"/>
    </row>
    <row r="38" spans="2:54" s="23" customFormat="1" ht="18.75" customHeight="1" x14ac:dyDescent="0.25">
      <c r="B38" s="470" t="s">
        <v>1164</v>
      </c>
      <c r="C38" s="446"/>
      <c r="D38" s="446"/>
      <c r="E38" s="446"/>
      <c r="F38" s="446"/>
      <c r="G38" s="446"/>
      <c r="H38" s="446"/>
      <c r="I38" s="446"/>
      <c r="J38" s="446"/>
      <c r="K38" s="446"/>
      <c r="L38" s="446"/>
      <c r="M38" s="446">
        <v>102</v>
      </c>
      <c r="N38" s="446">
        <v>68</v>
      </c>
      <c r="O38" s="446"/>
      <c r="P38" s="446"/>
      <c r="Q38" s="446"/>
      <c r="R38" s="446"/>
      <c r="S38" s="446"/>
      <c r="T38" s="446"/>
      <c r="U38" s="337"/>
      <c r="V38" s="337"/>
      <c r="W38" s="337"/>
      <c r="X38" s="337"/>
      <c r="Y38" s="337"/>
      <c r="Z38" s="337"/>
      <c r="AA38" s="337"/>
      <c r="AB38" s="337">
        <v>2</v>
      </c>
      <c r="AC38" s="337">
        <v>1</v>
      </c>
      <c r="AD38" s="337"/>
      <c r="AE38" s="337"/>
      <c r="AF38" s="337"/>
      <c r="AG38" s="337"/>
      <c r="AH38" s="337"/>
      <c r="AI38" s="337"/>
      <c r="AJ38" s="337"/>
      <c r="AK38" s="448"/>
      <c r="AL38" s="448"/>
      <c r="AM38" s="448"/>
      <c r="AN38" s="448"/>
      <c r="AO38" s="448"/>
      <c r="AP38" s="448"/>
      <c r="AQ38" s="448"/>
      <c r="AR38" s="448"/>
      <c r="AS38" s="448"/>
      <c r="AT38" s="448"/>
      <c r="AU38" s="448"/>
      <c r="AV38" s="448"/>
      <c r="AW38" s="448"/>
      <c r="AX38" s="448"/>
      <c r="AY38" s="448"/>
      <c r="AZ38" s="448"/>
      <c r="BA38" s="448"/>
      <c r="BB38" s="448"/>
    </row>
    <row r="39" spans="2:54" s="23" customFormat="1" ht="18.75" customHeight="1" x14ac:dyDescent="0.25">
      <c r="B39" s="470" t="s">
        <v>1165</v>
      </c>
      <c r="C39" s="446"/>
      <c r="D39" s="446"/>
      <c r="E39" s="446"/>
      <c r="F39" s="446"/>
      <c r="G39" s="446"/>
      <c r="H39" s="446"/>
      <c r="I39" s="446"/>
      <c r="J39" s="446"/>
      <c r="K39" s="446"/>
      <c r="L39" s="446"/>
      <c r="M39" s="446"/>
      <c r="N39" s="446"/>
      <c r="O39" s="446"/>
      <c r="P39" s="446"/>
      <c r="Q39" s="446"/>
      <c r="R39" s="446"/>
      <c r="S39" s="446"/>
      <c r="T39" s="446"/>
      <c r="U39" s="337"/>
      <c r="V39" s="337"/>
      <c r="W39" s="337"/>
      <c r="X39" s="337"/>
      <c r="Y39" s="337"/>
      <c r="Z39" s="337"/>
      <c r="AA39" s="337"/>
      <c r="AB39" s="337"/>
      <c r="AC39" s="337"/>
      <c r="AD39" s="337"/>
      <c r="AE39" s="337"/>
      <c r="AF39" s="337"/>
      <c r="AG39" s="337"/>
      <c r="AH39" s="337"/>
      <c r="AI39" s="337"/>
      <c r="AJ39" s="337"/>
      <c r="AK39" s="448"/>
      <c r="AL39" s="448"/>
      <c r="AM39" s="448"/>
      <c r="AN39" s="448"/>
      <c r="AO39" s="448"/>
      <c r="AP39" s="448"/>
      <c r="AQ39" s="448"/>
      <c r="AR39" s="448"/>
      <c r="AS39" s="448"/>
      <c r="AT39" s="448"/>
      <c r="AU39" s="448"/>
      <c r="AV39" s="448"/>
      <c r="AW39" s="448"/>
      <c r="AX39" s="448">
        <v>21</v>
      </c>
      <c r="AY39" s="448">
        <v>20</v>
      </c>
      <c r="AZ39" s="448">
        <v>32</v>
      </c>
      <c r="BA39" s="448">
        <v>26</v>
      </c>
      <c r="BB39" s="448">
        <v>12</v>
      </c>
    </row>
    <row r="40" spans="2:54" s="23" customFormat="1" ht="18.75" customHeight="1" x14ac:dyDescent="0.25">
      <c r="B40" s="470" t="s">
        <v>2754</v>
      </c>
      <c r="C40" s="446"/>
      <c r="D40" s="446"/>
      <c r="E40" s="446"/>
      <c r="F40" s="446"/>
      <c r="G40" s="446"/>
      <c r="H40" s="446"/>
      <c r="I40" s="446"/>
      <c r="J40" s="446"/>
      <c r="K40" s="446"/>
      <c r="L40" s="446"/>
      <c r="M40" s="446"/>
      <c r="N40" s="446"/>
      <c r="O40" s="446"/>
      <c r="P40" s="446"/>
      <c r="Q40" s="446"/>
      <c r="R40" s="446"/>
      <c r="S40" s="446"/>
      <c r="T40" s="446"/>
      <c r="U40" s="337"/>
      <c r="V40" s="337"/>
      <c r="W40" s="337"/>
      <c r="X40" s="337"/>
      <c r="Y40" s="337"/>
      <c r="Z40" s="337"/>
      <c r="AA40" s="337"/>
      <c r="AB40" s="337"/>
      <c r="AC40" s="337"/>
      <c r="AD40" s="337"/>
      <c r="AE40" s="337"/>
      <c r="AF40" s="337"/>
      <c r="AG40" s="337"/>
      <c r="AH40" s="337"/>
      <c r="AI40" s="337"/>
      <c r="AJ40" s="337"/>
      <c r="AK40" s="448"/>
      <c r="AL40" s="448"/>
      <c r="AM40" s="448"/>
      <c r="AN40" s="448"/>
      <c r="AO40" s="448"/>
      <c r="AP40" s="448"/>
      <c r="AQ40" s="448"/>
      <c r="AR40" s="448"/>
      <c r="AS40" s="448"/>
      <c r="AT40" s="448"/>
      <c r="AU40" s="448"/>
      <c r="AV40" s="448"/>
      <c r="AW40" s="448"/>
      <c r="AX40" s="448"/>
      <c r="AY40" s="448"/>
      <c r="AZ40" s="448"/>
      <c r="BA40" s="448">
        <v>2</v>
      </c>
      <c r="BB40" s="448">
        <v>2</v>
      </c>
    </row>
    <row r="41" spans="2:54" s="23" customFormat="1" ht="18.75" customHeight="1" x14ac:dyDescent="0.25">
      <c r="B41" s="259" t="s">
        <v>272</v>
      </c>
      <c r="C41" s="259">
        <f>SUM(C42:C46)</f>
        <v>0</v>
      </c>
      <c r="D41" s="259">
        <f t="shared" ref="D41:BB41" si="46">SUM(D42:D46)</f>
        <v>0</v>
      </c>
      <c r="E41" s="259">
        <f t="shared" si="46"/>
        <v>0</v>
      </c>
      <c r="F41" s="259">
        <f t="shared" si="46"/>
        <v>0</v>
      </c>
      <c r="G41" s="259">
        <f t="shared" si="46"/>
        <v>0</v>
      </c>
      <c r="H41" s="259">
        <f t="shared" si="46"/>
        <v>0</v>
      </c>
      <c r="I41" s="259">
        <f t="shared" si="46"/>
        <v>0</v>
      </c>
      <c r="J41" s="259">
        <f t="shared" si="46"/>
        <v>30</v>
      </c>
      <c r="K41" s="259">
        <f t="shared" si="46"/>
        <v>61</v>
      </c>
      <c r="L41" s="259">
        <f t="shared" si="46"/>
        <v>68</v>
      </c>
      <c r="M41" s="259">
        <f t="shared" si="46"/>
        <v>102</v>
      </c>
      <c r="N41" s="259">
        <f t="shared" si="46"/>
        <v>68</v>
      </c>
      <c r="O41" s="259">
        <f t="shared" si="46"/>
        <v>72</v>
      </c>
      <c r="P41" s="259">
        <f t="shared" si="46"/>
        <v>35</v>
      </c>
      <c r="Q41" s="259">
        <f t="shared" si="46"/>
        <v>60</v>
      </c>
      <c r="R41" s="259">
        <f t="shared" si="46"/>
        <v>44</v>
      </c>
      <c r="S41" s="259">
        <f t="shared" si="46"/>
        <v>0</v>
      </c>
      <c r="T41" s="259">
        <f t="shared" si="46"/>
        <v>15</v>
      </c>
      <c r="U41" s="259">
        <f t="shared" si="46"/>
        <v>0</v>
      </c>
      <c r="V41" s="259">
        <f t="shared" si="46"/>
        <v>0</v>
      </c>
      <c r="W41" s="259">
        <f t="shared" si="46"/>
        <v>0</v>
      </c>
      <c r="X41" s="259">
        <f t="shared" si="46"/>
        <v>30</v>
      </c>
      <c r="Y41" s="259">
        <f t="shared" si="46"/>
        <v>57</v>
      </c>
      <c r="Z41" s="259">
        <f t="shared" si="46"/>
        <v>31</v>
      </c>
      <c r="AA41" s="259">
        <f t="shared" si="46"/>
        <v>31</v>
      </c>
      <c r="AB41" s="259">
        <f t="shared" si="46"/>
        <v>29</v>
      </c>
      <c r="AC41" s="259">
        <f t="shared" si="46"/>
        <v>31</v>
      </c>
      <c r="AD41" s="259">
        <f t="shared" si="46"/>
        <v>34</v>
      </c>
      <c r="AE41" s="259">
        <f t="shared" si="46"/>
        <v>37</v>
      </c>
      <c r="AF41" s="259">
        <f t="shared" si="46"/>
        <v>80</v>
      </c>
      <c r="AG41" s="259">
        <f t="shared" si="46"/>
        <v>63</v>
      </c>
      <c r="AH41" s="259">
        <f t="shared" si="46"/>
        <v>40</v>
      </c>
      <c r="AI41" s="259">
        <f t="shared" si="46"/>
        <v>58</v>
      </c>
      <c r="AJ41" s="259">
        <f t="shared" si="46"/>
        <v>55</v>
      </c>
      <c r="AK41" s="259">
        <f t="shared" si="46"/>
        <v>42</v>
      </c>
      <c r="AL41" s="259">
        <f t="shared" si="46"/>
        <v>89</v>
      </c>
      <c r="AM41" s="259">
        <f t="shared" si="46"/>
        <v>89</v>
      </c>
      <c r="AN41" s="259">
        <f t="shared" si="46"/>
        <v>109</v>
      </c>
      <c r="AO41" s="259">
        <f t="shared" si="46"/>
        <v>100</v>
      </c>
      <c r="AP41" s="259">
        <f t="shared" si="46"/>
        <v>78</v>
      </c>
      <c r="AQ41" s="259">
        <f t="shared" si="46"/>
        <v>77</v>
      </c>
      <c r="AR41" s="259">
        <f t="shared" si="46"/>
        <v>85</v>
      </c>
      <c r="AS41" s="259">
        <f t="shared" si="46"/>
        <v>79</v>
      </c>
      <c r="AT41" s="259">
        <f t="shared" si="46"/>
        <v>88</v>
      </c>
      <c r="AU41" s="259">
        <f t="shared" si="46"/>
        <v>93</v>
      </c>
      <c r="AV41" s="259">
        <f t="shared" si="46"/>
        <v>88</v>
      </c>
      <c r="AW41" s="259">
        <f t="shared" si="46"/>
        <v>67</v>
      </c>
      <c r="AX41" s="259">
        <f t="shared" si="46"/>
        <v>58</v>
      </c>
      <c r="AY41" s="259">
        <f t="shared" ref="AY41:AZ41" si="47">SUM(AY42:AY46)</f>
        <v>70</v>
      </c>
      <c r="AZ41" s="259">
        <f t="shared" si="47"/>
        <v>63</v>
      </c>
      <c r="BA41" s="259">
        <f t="shared" si="46"/>
        <v>55</v>
      </c>
      <c r="BB41" s="259">
        <f t="shared" si="46"/>
        <v>69</v>
      </c>
    </row>
    <row r="42" spans="2:54" s="23" customFormat="1" ht="18.75" customHeight="1" x14ac:dyDescent="0.25">
      <c r="B42" s="470" t="s">
        <v>1166</v>
      </c>
      <c r="C42" s="446"/>
      <c r="D42" s="446"/>
      <c r="E42" s="446"/>
      <c r="F42" s="446"/>
      <c r="G42" s="446"/>
      <c r="H42" s="446"/>
      <c r="I42" s="446"/>
      <c r="J42" s="446">
        <v>30</v>
      </c>
      <c r="K42" s="446">
        <v>61</v>
      </c>
      <c r="L42" s="446">
        <v>68</v>
      </c>
      <c r="M42" s="446">
        <v>102</v>
      </c>
      <c r="N42" s="446">
        <v>68</v>
      </c>
      <c r="O42" s="446">
        <v>53</v>
      </c>
      <c r="P42" s="446">
        <v>19</v>
      </c>
      <c r="Q42" s="446">
        <v>44</v>
      </c>
      <c r="R42" s="446">
        <v>44</v>
      </c>
      <c r="S42" s="446">
        <v>0</v>
      </c>
      <c r="T42" s="446">
        <v>15</v>
      </c>
      <c r="U42" s="337"/>
      <c r="V42" s="337"/>
      <c r="W42" s="337"/>
      <c r="X42" s="337">
        <v>30</v>
      </c>
      <c r="Y42" s="337">
        <v>57</v>
      </c>
      <c r="Z42" s="337">
        <v>31</v>
      </c>
      <c r="AA42" s="337">
        <v>31</v>
      </c>
      <c r="AB42" s="337">
        <v>29</v>
      </c>
      <c r="AC42" s="337">
        <v>31</v>
      </c>
      <c r="AD42" s="337">
        <v>33</v>
      </c>
      <c r="AE42" s="337">
        <v>37</v>
      </c>
      <c r="AF42" s="337">
        <v>80</v>
      </c>
      <c r="AG42" s="337">
        <v>63</v>
      </c>
      <c r="AH42" s="337">
        <v>40</v>
      </c>
      <c r="AI42" s="337">
        <v>58</v>
      </c>
      <c r="AJ42" s="337">
        <v>55</v>
      </c>
      <c r="AK42" s="448">
        <v>42</v>
      </c>
      <c r="AL42" s="448">
        <v>57</v>
      </c>
      <c r="AM42" s="448">
        <v>57</v>
      </c>
      <c r="AN42" s="448">
        <v>62</v>
      </c>
      <c r="AO42" s="448">
        <v>56</v>
      </c>
      <c r="AP42" s="448">
        <v>49</v>
      </c>
      <c r="AQ42" s="448">
        <v>47</v>
      </c>
      <c r="AR42" s="448">
        <v>56</v>
      </c>
      <c r="AS42" s="448">
        <v>49</v>
      </c>
      <c r="AT42" s="448">
        <v>54</v>
      </c>
      <c r="AU42" s="448">
        <v>30</v>
      </c>
      <c r="AV42" s="448">
        <v>54</v>
      </c>
      <c r="AW42" s="448"/>
      <c r="AX42" s="448"/>
      <c r="AY42" s="448">
        <v>5</v>
      </c>
      <c r="AZ42" s="448">
        <v>5</v>
      </c>
      <c r="BA42" s="448"/>
      <c r="BB42" s="448"/>
    </row>
    <row r="43" spans="2:54" s="23" customFormat="1" ht="18.75" customHeight="1" x14ac:dyDescent="0.25">
      <c r="B43" s="470" t="s">
        <v>1167</v>
      </c>
      <c r="C43" s="446"/>
      <c r="D43" s="446"/>
      <c r="E43" s="446"/>
      <c r="F43" s="446"/>
      <c r="G43" s="446"/>
      <c r="H43" s="446"/>
      <c r="I43" s="446"/>
      <c r="J43" s="446"/>
      <c r="K43" s="446"/>
      <c r="L43" s="446"/>
      <c r="M43" s="446"/>
      <c r="N43" s="446"/>
      <c r="O43" s="446">
        <v>19</v>
      </c>
      <c r="P43" s="446">
        <v>16</v>
      </c>
      <c r="Q43" s="446">
        <v>16</v>
      </c>
      <c r="R43" s="446"/>
      <c r="S43" s="446"/>
      <c r="T43" s="446"/>
      <c r="U43" s="337"/>
      <c r="V43" s="337"/>
      <c r="W43" s="337"/>
      <c r="X43" s="337"/>
      <c r="Y43" s="337"/>
      <c r="Z43" s="337"/>
      <c r="AA43" s="337"/>
      <c r="AB43" s="337"/>
      <c r="AC43" s="337"/>
      <c r="AD43" s="337">
        <v>1</v>
      </c>
      <c r="AE43" s="337"/>
      <c r="AF43" s="337"/>
      <c r="AG43" s="337"/>
      <c r="AH43" s="337"/>
      <c r="AI43" s="337"/>
      <c r="AJ43" s="337"/>
      <c r="AK43" s="448"/>
      <c r="AL43" s="448"/>
      <c r="AM43" s="448"/>
      <c r="AN43" s="448"/>
      <c r="AO43" s="448"/>
      <c r="AP43" s="448"/>
      <c r="AQ43" s="448"/>
      <c r="AR43" s="448"/>
      <c r="AS43" s="448"/>
      <c r="AT43" s="448"/>
      <c r="AU43" s="448"/>
      <c r="AV43" s="448"/>
      <c r="AW43" s="448"/>
      <c r="AX43" s="448"/>
      <c r="AY43" s="448"/>
      <c r="AZ43" s="448"/>
      <c r="BA43" s="448"/>
      <c r="BB43" s="448"/>
    </row>
    <row r="44" spans="2:54" s="23" customFormat="1" ht="18.75" customHeight="1" x14ac:dyDescent="0.25">
      <c r="B44" s="470" t="s">
        <v>1168</v>
      </c>
      <c r="C44" s="446"/>
      <c r="D44" s="446"/>
      <c r="E44" s="446"/>
      <c r="F44" s="446"/>
      <c r="G44" s="446"/>
      <c r="H44" s="446"/>
      <c r="I44" s="446"/>
      <c r="J44" s="446"/>
      <c r="K44" s="446"/>
      <c r="L44" s="446"/>
      <c r="M44" s="446"/>
      <c r="N44" s="446"/>
      <c r="O44" s="446"/>
      <c r="P44" s="446"/>
      <c r="Q44" s="446"/>
      <c r="R44" s="446"/>
      <c r="S44" s="446"/>
      <c r="T44" s="446"/>
      <c r="U44" s="337"/>
      <c r="V44" s="337"/>
      <c r="W44" s="337"/>
      <c r="X44" s="337"/>
      <c r="Y44" s="337"/>
      <c r="Z44" s="337"/>
      <c r="AA44" s="337"/>
      <c r="AB44" s="337"/>
      <c r="AC44" s="337"/>
      <c r="AD44" s="337"/>
      <c r="AE44" s="337"/>
      <c r="AF44" s="337"/>
      <c r="AG44" s="337"/>
      <c r="AH44" s="337"/>
      <c r="AI44" s="337"/>
      <c r="AJ44" s="337"/>
      <c r="AK44" s="448"/>
      <c r="AL44" s="448">
        <v>32</v>
      </c>
      <c r="AM44" s="448">
        <v>32</v>
      </c>
      <c r="AN44" s="448">
        <v>47</v>
      </c>
      <c r="AO44" s="448">
        <v>44</v>
      </c>
      <c r="AP44" s="448">
        <v>29</v>
      </c>
      <c r="AQ44" s="448">
        <v>30</v>
      </c>
      <c r="AR44" s="448">
        <v>29</v>
      </c>
      <c r="AS44" s="448">
        <v>30</v>
      </c>
      <c r="AT44" s="448">
        <v>16</v>
      </c>
      <c r="AU44" s="448">
        <v>20</v>
      </c>
      <c r="AV44" s="448">
        <v>16</v>
      </c>
      <c r="AW44" s="448"/>
      <c r="AX44" s="448"/>
      <c r="AY44" s="448">
        <v>3</v>
      </c>
      <c r="AZ44" s="448">
        <v>3</v>
      </c>
      <c r="BA44" s="448">
        <v>4</v>
      </c>
      <c r="BB44" s="448">
        <v>26</v>
      </c>
    </row>
    <row r="45" spans="2:54" s="23" customFormat="1" ht="18.75" customHeight="1" x14ac:dyDescent="0.25">
      <c r="B45" s="476" t="s">
        <v>1169</v>
      </c>
      <c r="C45" s="446"/>
      <c r="D45" s="446"/>
      <c r="E45" s="446"/>
      <c r="F45" s="446"/>
      <c r="G45" s="446"/>
      <c r="H45" s="446"/>
      <c r="I45" s="446"/>
      <c r="J45" s="446"/>
      <c r="K45" s="446"/>
      <c r="L45" s="446"/>
      <c r="M45" s="446"/>
      <c r="N45" s="446"/>
      <c r="O45" s="446"/>
      <c r="P45" s="446"/>
      <c r="Q45" s="446"/>
      <c r="R45" s="446"/>
      <c r="S45" s="446"/>
      <c r="T45" s="446"/>
      <c r="U45" s="337"/>
      <c r="V45" s="337"/>
      <c r="W45" s="337"/>
      <c r="X45" s="337"/>
      <c r="Y45" s="337"/>
      <c r="Z45" s="337"/>
      <c r="AA45" s="337"/>
      <c r="AB45" s="337"/>
      <c r="AC45" s="337"/>
      <c r="AD45" s="337"/>
      <c r="AE45" s="337"/>
      <c r="AF45" s="337"/>
      <c r="AG45" s="337"/>
      <c r="AH45" s="337"/>
      <c r="AI45" s="337"/>
      <c r="AJ45" s="337"/>
      <c r="AK45" s="448"/>
      <c r="AL45" s="448"/>
      <c r="AM45" s="448"/>
      <c r="AN45" s="448"/>
      <c r="AO45" s="448"/>
      <c r="AP45" s="448"/>
      <c r="AQ45" s="448"/>
      <c r="AR45" s="448"/>
      <c r="AS45" s="448"/>
      <c r="AT45" s="448">
        <v>18</v>
      </c>
      <c r="AU45" s="448">
        <v>43</v>
      </c>
      <c r="AV45" s="448">
        <v>18</v>
      </c>
      <c r="AW45" s="448">
        <v>64</v>
      </c>
      <c r="AX45" s="448">
        <v>55</v>
      </c>
      <c r="AY45" s="448">
        <v>55</v>
      </c>
      <c r="AZ45" s="448">
        <v>49</v>
      </c>
      <c r="BA45" s="448">
        <v>44</v>
      </c>
      <c r="BB45" s="448">
        <v>36</v>
      </c>
    </row>
    <row r="46" spans="2:54" s="23" customFormat="1" ht="31.5" x14ac:dyDescent="0.25">
      <c r="B46" s="427" t="s">
        <v>1170</v>
      </c>
      <c r="C46" s="1571"/>
      <c r="D46" s="446"/>
      <c r="E46" s="446"/>
      <c r="F46" s="446"/>
      <c r="G46" s="446"/>
      <c r="H46" s="446"/>
      <c r="I46" s="446"/>
      <c r="J46" s="446"/>
      <c r="K46" s="446"/>
      <c r="L46" s="446"/>
      <c r="M46" s="446"/>
      <c r="N46" s="446"/>
      <c r="O46" s="446"/>
      <c r="P46" s="446"/>
      <c r="Q46" s="446"/>
      <c r="R46" s="446"/>
      <c r="S46" s="446"/>
      <c r="T46" s="446"/>
      <c r="U46" s="337"/>
      <c r="V46" s="337"/>
      <c r="W46" s="337"/>
      <c r="X46" s="337"/>
      <c r="Y46" s="337"/>
      <c r="Z46" s="337"/>
      <c r="AA46" s="337"/>
      <c r="AB46" s="337"/>
      <c r="AC46" s="337"/>
      <c r="AD46" s="337"/>
      <c r="AE46" s="337"/>
      <c r="AF46" s="337"/>
      <c r="AG46" s="337"/>
      <c r="AH46" s="337"/>
      <c r="AI46" s="337"/>
      <c r="AJ46" s="337"/>
      <c r="AK46" s="448"/>
      <c r="AL46" s="448"/>
      <c r="AM46" s="448"/>
      <c r="AN46" s="448"/>
      <c r="AO46" s="448"/>
      <c r="AP46" s="448"/>
      <c r="AQ46" s="448"/>
      <c r="AR46" s="448"/>
      <c r="AS46" s="448"/>
      <c r="AT46" s="448"/>
      <c r="AU46" s="448"/>
      <c r="AV46" s="448"/>
      <c r="AW46" s="448">
        <v>3</v>
      </c>
      <c r="AX46" s="448">
        <v>3</v>
      </c>
      <c r="AY46" s="448">
        <v>7</v>
      </c>
      <c r="AZ46" s="448">
        <v>6</v>
      </c>
      <c r="BA46" s="448">
        <v>7</v>
      </c>
      <c r="BB46" s="448">
        <v>7</v>
      </c>
    </row>
    <row r="47" spans="2:54" s="23" customFormat="1" ht="18.75" customHeight="1" x14ac:dyDescent="0.25">
      <c r="B47" s="269" t="s">
        <v>677</v>
      </c>
      <c r="C47" s="259">
        <f>SUM(C48:C76)</f>
        <v>3</v>
      </c>
      <c r="D47" s="259">
        <f t="shared" ref="D47:BB47" si="48">SUM(D48:D76)</f>
        <v>2</v>
      </c>
      <c r="E47" s="259">
        <f t="shared" si="48"/>
        <v>5</v>
      </c>
      <c r="F47" s="259">
        <f t="shared" si="48"/>
        <v>3</v>
      </c>
      <c r="G47" s="259">
        <f t="shared" si="48"/>
        <v>3</v>
      </c>
      <c r="H47" s="259">
        <f t="shared" si="48"/>
        <v>2</v>
      </c>
      <c r="I47" s="259">
        <f t="shared" si="48"/>
        <v>72</v>
      </c>
      <c r="J47" s="259">
        <f t="shared" si="48"/>
        <v>0</v>
      </c>
      <c r="K47" s="259">
        <f t="shared" si="48"/>
        <v>169</v>
      </c>
      <c r="L47" s="259">
        <f t="shared" si="48"/>
        <v>160</v>
      </c>
      <c r="M47" s="259">
        <f t="shared" si="48"/>
        <v>0</v>
      </c>
      <c r="N47" s="259">
        <f t="shared" si="48"/>
        <v>0</v>
      </c>
      <c r="O47" s="259">
        <f t="shared" si="48"/>
        <v>203</v>
      </c>
      <c r="P47" s="259">
        <f t="shared" si="48"/>
        <v>158</v>
      </c>
      <c r="Q47" s="259">
        <f t="shared" si="48"/>
        <v>192</v>
      </c>
      <c r="R47" s="259">
        <f t="shared" si="48"/>
        <v>189</v>
      </c>
      <c r="S47" s="259">
        <f t="shared" si="48"/>
        <v>116</v>
      </c>
      <c r="T47" s="259">
        <f t="shared" si="48"/>
        <v>72</v>
      </c>
      <c r="U47" s="259">
        <f t="shared" si="48"/>
        <v>0</v>
      </c>
      <c r="V47" s="259">
        <f t="shared" si="48"/>
        <v>21</v>
      </c>
      <c r="W47" s="259">
        <f t="shared" si="48"/>
        <v>16</v>
      </c>
      <c r="X47" s="259">
        <f t="shared" si="48"/>
        <v>0</v>
      </c>
      <c r="Y47" s="259">
        <f t="shared" si="48"/>
        <v>11</v>
      </c>
      <c r="Z47" s="259">
        <f t="shared" si="48"/>
        <v>10</v>
      </c>
      <c r="AA47" s="259">
        <f t="shared" si="48"/>
        <v>0</v>
      </c>
      <c r="AB47" s="259">
        <f t="shared" si="48"/>
        <v>48</v>
      </c>
      <c r="AC47" s="259">
        <f t="shared" si="48"/>
        <v>70</v>
      </c>
      <c r="AD47" s="259">
        <f t="shared" si="48"/>
        <v>106</v>
      </c>
      <c r="AE47" s="259">
        <f t="shared" si="48"/>
        <v>99</v>
      </c>
      <c r="AF47" s="259">
        <f t="shared" si="48"/>
        <v>145</v>
      </c>
      <c r="AG47" s="259">
        <f t="shared" si="48"/>
        <v>91</v>
      </c>
      <c r="AH47" s="259">
        <f t="shared" si="48"/>
        <v>95</v>
      </c>
      <c r="AI47" s="259">
        <f t="shared" si="48"/>
        <v>117</v>
      </c>
      <c r="AJ47" s="259">
        <f t="shared" si="48"/>
        <v>190</v>
      </c>
      <c r="AK47" s="259">
        <f t="shared" si="48"/>
        <v>289</v>
      </c>
      <c r="AL47" s="259">
        <f t="shared" si="48"/>
        <v>251</v>
      </c>
      <c r="AM47" s="259">
        <f t="shared" si="48"/>
        <v>289</v>
      </c>
      <c r="AN47" s="259">
        <f t="shared" si="48"/>
        <v>266</v>
      </c>
      <c r="AO47" s="259">
        <f t="shared" si="48"/>
        <v>167</v>
      </c>
      <c r="AP47" s="259">
        <f t="shared" si="48"/>
        <v>98</v>
      </c>
      <c r="AQ47" s="259">
        <f t="shared" si="48"/>
        <v>133</v>
      </c>
      <c r="AR47" s="259">
        <f t="shared" si="48"/>
        <v>98</v>
      </c>
      <c r="AS47" s="259">
        <f t="shared" si="48"/>
        <v>130</v>
      </c>
      <c r="AT47" s="259">
        <f t="shared" si="48"/>
        <v>144</v>
      </c>
      <c r="AU47" s="259">
        <f t="shared" si="48"/>
        <v>187</v>
      </c>
      <c r="AV47" s="259">
        <f t="shared" si="48"/>
        <v>144</v>
      </c>
      <c r="AW47" s="259">
        <f t="shared" si="48"/>
        <v>277</v>
      </c>
      <c r="AX47" s="259">
        <f t="shared" si="48"/>
        <v>318</v>
      </c>
      <c r="AY47" s="259">
        <f t="shared" ref="AY47:AZ47" si="49">SUM(AY48:AY76)</f>
        <v>338</v>
      </c>
      <c r="AZ47" s="259">
        <f t="shared" si="49"/>
        <v>303</v>
      </c>
      <c r="BA47" s="259">
        <f t="shared" si="48"/>
        <v>295</v>
      </c>
      <c r="BB47" s="259">
        <f t="shared" si="48"/>
        <v>281</v>
      </c>
    </row>
    <row r="48" spans="2:54" s="23" customFormat="1" ht="18.75" customHeight="1" x14ac:dyDescent="0.25">
      <c r="B48" s="470" t="s">
        <v>1171</v>
      </c>
      <c r="C48" s="446"/>
      <c r="D48" s="446"/>
      <c r="E48" s="446"/>
      <c r="F48" s="446"/>
      <c r="G48" s="446"/>
      <c r="H48" s="446"/>
      <c r="I48" s="446"/>
      <c r="J48" s="446"/>
      <c r="K48" s="446"/>
      <c r="L48" s="446"/>
      <c r="M48" s="446"/>
      <c r="N48" s="446"/>
      <c r="O48" s="446"/>
      <c r="P48" s="446"/>
      <c r="Q48" s="446">
        <v>32</v>
      </c>
      <c r="R48" s="446">
        <v>32</v>
      </c>
      <c r="S48" s="446">
        <v>4</v>
      </c>
      <c r="T48" s="446">
        <v>0</v>
      </c>
      <c r="U48" s="337"/>
      <c r="V48" s="337"/>
      <c r="W48" s="337"/>
      <c r="X48" s="337"/>
      <c r="Y48" s="337"/>
      <c r="Z48" s="337"/>
      <c r="AA48" s="337"/>
      <c r="AB48" s="337"/>
      <c r="AC48" s="337"/>
      <c r="AD48" s="337"/>
      <c r="AE48" s="337"/>
      <c r="AF48" s="337"/>
      <c r="AG48" s="337"/>
      <c r="AH48" s="337"/>
      <c r="AI48" s="337"/>
      <c r="AJ48" s="337"/>
      <c r="AK48" s="448"/>
      <c r="AL48" s="448"/>
      <c r="AM48" s="448"/>
      <c r="AN48" s="448"/>
      <c r="AO48" s="448"/>
      <c r="AP48" s="448"/>
      <c r="AQ48" s="448"/>
      <c r="AR48" s="448"/>
      <c r="AS48" s="448"/>
      <c r="AT48" s="448"/>
      <c r="AU48" s="448"/>
      <c r="AV48" s="448"/>
      <c r="AW48" s="448">
        <v>24</v>
      </c>
      <c r="AX48" s="448">
        <v>46</v>
      </c>
      <c r="AY48" s="448">
        <v>43</v>
      </c>
      <c r="AZ48" s="448">
        <v>30</v>
      </c>
      <c r="BA48" s="448"/>
      <c r="BB48" s="448"/>
    </row>
    <row r="49" spans="2:54" s="23" customFormat="1" ht="31.5" x14ac:dyDescent="0.25">
      <c r="B49" s="470" t="s">
        <v>1172</v>
      </c>
      <c r="C49" s="446"/>
      <c r="D49" s="446"/>
      <c r="E49" s="446"/>
      <c r="F49" s="446"/>
      <c r="G49" s="446"/>
      <c r="H49" s="446"/>
      <c r="I49" s="446">
        <v>41</v>
      </c>
      <c r="J49" s="446"/>
      <c r="K49" s="446">
        <v>45</v>
      </c>
      <c r="L49" s="446">
        <v>36</v>
      </c>
      <c r="M49" s="446"/>
      <c r="N49" s="446"/>
      <c r="O49" s="446"/>
      <c r="P49" s="446"/>
      <c r="Q49" s="446"/>
      <c r="R49" s="446"/>
      <c r="S49" s="446"/>
      <c r="T49" s="446"/>
      <c r="U49" s="337"/>
      <c r="V49" s="337"/>
      <c r="W49" s="337"/>
      <c r="X49" s="337"/>
      <c r="Y49" s="337"/>
      <c r="Z49" s="337"/>
      <c r="AA49" s="337"/>
      <c r="AB49" s="337"/>
      <c r="AC49" s="337"/>
      <c r="AD49" s="337"/>
      <c r="AE49" s="337"/>
      <c r="AF49" s="337"/>
      <c r="AG49" s="337"/>
      <c r="AH49" s="337"/>
      <c r="AI49" s="337"/>
      <c r="AJ49" s="337"/>
      <c r="AK49" s="448"/>
      <c r="AL49" s="448"/>
      <c r="AM49" s="448"/>
      <c r="AN49" s="448"/>
      <c r="AO49" s="448"/>
      <c r="AP49" s="448"/>
      <c r="AQ49" s="448"/>
      <c r="AR49" s="448"/>
      <c r="AS49" s="448"/>
      <c r="AT49" s="448"/>
      <c r="AU49" s="448"/>
      <c r="AV49" s="448"/>
      <c r="AW49" s="448"/>
      <c r="AX49" s="448"/>
      <c r="AY49" s="448"/>
      <c r="AZ49" s="448"/>
      <c r="BA49" s="448"/>
      <c r="BB49" s="448"/>
    </row>
    <row r="50" spans="2:54" s="23" customFormat="1" ht="18.75" customHeight="1" x14ac:dyDescent="0.25">
      <c r="B50" s="470" t="s">
        <v>1173</v>
      </c>
      <c r="C50" s="446"/>
      <c r="D50" s="446"/>
      <c r="E50" s="446"/>
      <c r="F50" s="446"/>
      <c r="G50" s="446"/>
      <c r="H50" s="446"/>
      <c r="I50" s="446"/>
      <c r="J50" s="446"/>
      <c r="K50" s="446">
        <v>39</v>
      </c>
      <c r="L50" s="446"/>
      <c r="M50" s="446"/>
      <c r="N50" s="446"/>
      <c r="O50" s="446"/>
      <c r="P50" s="446"/>
      <c r="Q50" s="446"/>
      <c r="R50" s="446"/>
      <c r="S50" s="446"/>
      <c r="T50" s="446"/>
      <c r="U50" s="337"/>
      <c r="V50" s="337"/>
      <c r="W50" s="337"/>
      <c r="X50" s="337"/>
      <c r="Y50" s="337"/>
      <c r="Z50" s="337"/>
      <c r="AA50" s="337"/>
      <c r="AB50" s="337"/>
      <c r="AC50" s="337"/>
      <c r="AD50" s="337"/>
      <c r="AE50" s="337"/>
      <c r="AF50" s="337"/>
      <c r="AG50" s="337"/>
      <c r="AH50" s="337"/>
      <c r="AI50" s="337"/>
      <c r="AJ50" s="337"/>
      <c r="AK50" s="448"/>
      <c r="AL50" s="448"/>
      <c r="AM50" s="448"/>
      <c r="AN50" s="448"/>
      <c r="AO50" s="448"/>
      <c r="AP50" s="448"/>
      <c r="AQ50" s="448"/>
      <c r="AR50" s="448"/>
      <c r="AS50" s="448"/>
      <c r="AT50" s="448"/>
      <c r="AU50" s="448"/>
      <c r="AV50" s="448"/>
      <c r="AW50" s="448"/>
      <c r="AX50" s="448"/>
      <c r="AY50" s="448"/>
      <c r="AZ50" s="448"/>
      <c r="BA50" s="448"/>
      <c r="BB50" s="448"/>
    </row>
    <row r="51" spans="2:54" s="23" customFormat="1" ht="31.5" x14ac:dyDescent="0.25">
      <c r="B51" s="470" t="s">
        <v>1174</v>
      </c>
      <c r="C51" s="446"/>
      <c r="D51" s="446"/>
      <c r="E51" s="446"/>
      <c r="F51" s="446"/>
      <c r="G51" s="446"/>
      <c r="H51" s="446"/>
      <c r="I51" s="446"/>
      <c r="J51" s="446"/>
      <c r="K51" s="446"/>
      <c r="L51" s="446">
        <v>39</v>
      </c>
      <c r="M51" s="446"/>
      <c r="N51" s="446"/>
      <c r="O51" s="446"/>
      <c r="P51" s="446"/>
      <c r="Q51" s="446"/>
      <c r="R51" s="446"/>
      <c r="S51" s="446"/>
      <c r="T51" s="446"/>
      <c r="U51" s="337"/>
      <c r="V51" s="337"/>
      <c r="W51" s="337"/>
      <c r="X51" s="337"/>
      <c r="Y51" s="337"/>
      <c r="Z51" s="337"/>
      <c r="AA51" s="337"/>
      <c r="AB51" s="337"/>
      <c r="AC51" s="337"/>
      <c r="AD51" s="337"/>
      <c r="AE51" s="337"/>
      <c r="AF51" s="337"/>
      <c r="AG51" s="337"/>
      <c r="AH51" s="337"/>
      <c r="AI51" s="337"/>
      <c r="AJ51" s="337"/>
      <c r="AK51" s="448"/>
      <c r="AL51" s="448"/>
      <c r="AM51" s="448"/>
      <c r="AN51" s="448"/>
      <c r="AO51" s="448"/>
      <c r="AP51" s="448"/>
      <c r="AQ51" s="448"/>
      <c r="AR51" s="448"/>
      <c r="AS51" s="448"/>
      <c r="AT51" s="448"/>
      <c r="AU51" s="448"/>
      <c r="AV51" s="448"/>
      <c r="AW51" s="448"/>
      <c r="AX51" s="448"/>
      <c r="AY51" s="448"/>
      <c r="AZ51" s="448"/>
      <c r="BA51" s="448"/>
      <c r="BB51" s="448"/>
    </row>
    <row r="52" spans="2:54" s="23" customFormat="1" ht="18.75" customHeight="1" x14ac:dyDescent="0.25">
      <c r="B52" s="470" t="s">
        <v>1175</v>
      </c>
      <c r="C52" s="446"/>
      <c r="D52" s="446"/>
      <c r="E52" s="446"/>
      <c r="F52" s="446"/>
      <c r="G52" s="446"/>
      <c r="H52" s="446"/>
      <c r="I52" s="446"/>
      <c r="J52" s="446"/>
      <c r="K52" s="446">
        <v>24</v>
      </c>
      <c r="L52" s="446">
        <v>24</v>
      </c>
      <c r="M52" s="446"/>
      <c r="N52" s="446"/>
      <c r="O52" s="446"/>
      <c r="P52" s="446"/>
      <c r="Q52" s="446"/>
      <c r="R52" s="446"/>
      <c r="S52" s="446"/>
      <c r="T52" s="446"/>
      <c r="U52" s="337"/>
      <c r="V52" s="337"/>
      <c r="W52" s="337"/>
      <c r="X52" s="337"/>
      <c r="Y52" s="337"/>
      <c r="Z52" s="337"/>
      <c r="AA52" s="337"/>
      <c r="AB52" s="337"/>
      <c r="AC52" s="337"/>
      <c r="AD52" s="337"/>
      <c r="AE52" s="337"/>
      <c r="AF52" s="337"/>
      <c r="AG52" s="337"/>
      <c r="AH52" s="337"/>
      <c r="AI52" s="337"/>
      <c r="AJ52" s="337"/>
      <c r="AK52" s="448"/>
      <c r="AL52" s="448"/>
      <c r="AM52" s="448"/>
      <c r="AN52" s="448"/>
      <c r="AO52" s="448"/>
      <c r="AP52" s="448"/>
      <c r="AQ52" s="448"/>
      <c r="AR52" s="448"/>
      <c r="AS52" s="448"/>
      <c r="AT52" s="448"/>
      <c r="AU52" s="448"/>
      <c r="AV52" s="448"/>
      <c r="AW52" s="448"/>
      <c r="AX52" s="448"/>
      <c r="AY52" s="448"/>
      <c r="AZ52" s="448"/>
      <c r="BA52" s="448"/>
      <c r="BB52" s="448"/>
    </row>
    <row r="53" spans="2:54" s="23" customFormat="1" ht="18.75" customHeight="1" x14ac:dyDescent="0.25">
      <c r="B53" s="470" t="s">
        <v>1176</v>
      </c>
      <c r="C53" s="446"/>
      <c r="D53" s="446"/>
      <c r="E53" s="446"/>
      <c r="F53" s="446"/>
      <c r="G53" s="446"/>
      <c r="H53" s="446"/>
      <c r="I53" s="446">
        <v>31</v>
      </c>
      <c r="J53" s="446"/>
      <c r="K53" s="446">
        <v>33</v>
      </c>
      <c r="L53" s="446">
        <v>33</v>
      </c>
      <c r="M53" s="446"/>
      <c r="N53" s="446"/>
      <c r="O53" s="446"/>
      <c r="P53" s="446"/>
      <c r="Q53" s="446"/>
      <c r="R53" s="446"/>
      <c r="S53" s="446"/>
      <c r="T53" s="446"/>
      <c r="U53" s="337"/>
      <c r="V53" s="337"/>
      <c r="W53" s="337"/>
      <c r="X53" s="337"/>
      <c r="Y53" s="337"/>
      <c r="Z53" s="337"/>
      <c r="AA53" s="337"/>
      <c r="AB53" s="337"/>
      <c r="AC53" s="337"/>
      <c r="AD53" s="337"/>
      <c r="AE53" s="337"/>
      <c r="AF53" s="337"/>
      <c r="AG53" s="337"/>
      <c r="AH53" s="337"/>
      <c r="AI53" s="337"/>
      <c r="AJ53" s="337"/>
      <c r="AK53" s="448"/>
      <c r="AL53" s="448"/>
      <c r="AM53" s="448"/>
      <c r="AN53" s="448"/>
      <c r="AO53" s="448"/>
      <c r="AP53" s="448"/>
      <c r="AQ53" s="448"/>
      <c r="AR53" s="448"/>
      <c r="AS53" s="448"/>
      <c r="AT53" s="448"/>
      <c r="AU53" s="448"/>
      <c r="AV53" s="448"/>
      <c r="AW53" s="448"/>
      <c r="AX53" s="448"/>
      <c r="AY53" s="448"/>
      <c r="AZ53" s="448"/>
      <c r="BA53" s="448"/>
      <c r="BB53" s="448"/>
    </row>
    <row r="54" spans="2:54" s="23" customFormat="1" ht="18.75" customHeight="1" x14ac:dyDescent="0.25">
      <c r="B54" s="470" t="s">
        <v>1177</v>
      </c>
      <c r="C54" s="446"/>
      <c r="D54" s="446"/>
      <c r="E54" s="446"/>
      <c r="F54" s="446"/>
      <c r="G54" s="446"/>
      <c r="H54" s="446"/>
      <c r="I54" s="446"/>
      <c r="J54" s="446"/>
      <c r="K54" s="446"/>
      <c r="L54" s="446"/>
      <c r="M54" s="446"/>
      <c r="N54" s="446"/>
      <c r="O54" s="446">
        <v>24</v>
      </c>
      <c r="P54" s="446">
        <v>24</v>
      </c>
      <c r="Q54" s="446">
        <v>18</v>
      </c>
      <c r="R54" s="446">
        <v>17</v>
      </c>
      <c r="S54" s="446"/>
      <c r="T54" s="446"/>
      <c r="U54" s="337"/>
      <c r="V54" s="337"/>
      <c r="W54" s="337"/>
      <c r="X54" s="337"/>
      <c r="Y54" s="337"/>
      <c r="Z54" s="337"/>
      <c r="AA54" s="337"/>
      <c r="AB54" s="337"/>
      <c r="AC54" s="337"/>
      <c r="AD54" s="337"/>
      <c r="AE54" s="337"/>
      <c r="AF54" s="337"/>
      <c r="AG54" s="337"/>
      <c r="AH54" s="337"/>
      <c r="AI54" s="337"/>
      <c r="AJ54" s="337"/>
      <c r="AK54" s="448"/>
      <c r="AL54" s="448"/>
      <c r="AM54" s="448"/>
      <c r="AN54" s="448"/>
      <c r="AO54" s="448"/>
      <c r="AP54" s="448"/>
      <c r="AQ54" s="448"/>
      <c r="AR54" s="448"/>
      <c r="AS54" s="448"/>
      <c r="AT54" s="448"/>
      <c r="AU54" s="448"/>
      <c r="AV54" s="448"/>
      <c r="AW54" s="448"/>
      <c r="AX54" s="448"/>
      <c r="AY54" s="448"/>
      <c r="AZ54" s="448"/>
      <c r="BA54" s="448"/>
      <c r="BB54" s="448"/>
    </row>
    <row r="55" spans="2:54" s="8" customFormat="1" ht="18.75" customHeight="1" x14ac:dyDescent="0.25">
      <c r="B55" s="470" t="s">
        <v>1178</v>
      </c>
      <c r="C55" s="446"/>
      <c r="D55" s="446"/>
      <c r="E55" s="446"/>
      <c r="F55" s="446"/>
      <c r="G55" s="446"/>
      <c r="H55" s="446"/>
      <c r="I55" s="446"/>
      <c r="J55" s="446"/>
      <c r="K55" s="446"/>
      <c r="L55" s="446"/>
      <c r="M55" s="446"/>
      <c r="N55" s="446"/>
      <c r="O55" s="446">
        <v>45</v>
      </c>
      <c r="P55" s="446"/>
      <c r="Q55" s="446">
        <v>74</v>
      </c>
      <c r="R55" s="446">
        <v>73</v>
      </c>
      <c r="S55" s="446">
        <v>45</v>
      </c>
      <c r="T55" s="446">
        <v>46</v>
      </c>
      <c r="U55" s="337"/>
      <c r="V55" s="337"/>
      <c r="W55" s="446"/>
      <c r="X55" s="337"/>
      <c r="Y55" s="337"/>
      <c r="Z55" s="337"/>
      <c r="AA55" s="337"/>
      <c r="AB55" s="337">
        <v>12</v>
      </c>
      <c r="AC55" s="337">
        <v>21</v>
      </c>
      <c r="AD55" s="337">
        <v>31</v>
      </c>
      <c r="AE55" s="337">
        <v>27</v>
      </c>
      <c r="AF55" s="337">
        <v>37</v>
      </c>
      <c r="AG55" s="337">
        <v>17</v>
      </c>
      <c r="AH55" s="337">
        <v>25</v>
      </c>
      <c r="AI55" s="337">
        <v>15</v>
      </c>
      <c r="AJ55" s="337">
        <v>15</v>
      </c>
      <c r="AK55" s="448">
        <v>28</v>
      </c>
      <c r="AL55" s="448">
        <v>31</v>
      </c>
      <c r="AM55" s="448">
        <v>51</v>
      </c>
      <c r="AN55" s="448">
        <v>32</v>
      </c>
      <c r="AO55" s="448">
        <v>32</v>
      </c>
      <c r="AP55" s="448">
        <v>22</v>
      </c>
      <c r="AQ55" s="448">
        <v>24</v>
      </c>
      <c r="AR55" s="448">
        <v>14</v>
      </c>
      <c r="AS55" s="448">
        <v>13</v>
      </c>
      <c r="AT55" s="448">
        <v>12</v>
      </c>
      <c r="AU55" s="448">
        <v>16</v>
      </c>
      <c r="AV55" s="448">
        <v>12</v>
      </c>
      <c r="AW55" s="448">
        <v>18</v>
      </c>
      <c r="AX55" s="448">
        <v>25</v>
      </c>
      <c r="AY55" s="448">
        <v>22</v>
      </c>
      <c r="AZ55" s="448">
        <v>20</v>
      </c>
      <c r="BA55" s="448">
        <v>24</v>
      </c>
      <c r="BB55" s="448">
        <v>26</v>
      </c>
    </row>
    <row r="56" spans="2:54" s="8" customFormat="1" ht="18.75" customHeight="1" x14ac:dyDescent="0.25">
      <c r="B56" s="470" t="s">
        <v>1179</v>
      </c>
      <c r="C56" s="446"/>
      <c r="D56" s="446"/>
      <c r="E56" s="446"/>
      <c r="F56" s="446"/>
      <c r="G56" s="446"/>
      <c r="H56" s="446"/>
      <c r="I56" s="446"/>
      <c r="J56" s="446"/>
      <c r="K56" s="446"/>
      <c r="L56" s="446"/>
      <c r="M56" s="446"/>
      <c r="N56" s="446"/>
      <c r="O56" s="446">
        <v>47</v>
      </c>
      <c r="P56" s="446">
        <v>49</v>
      </c>
      <c r="Q56" s="446"/>
      <c r="R56" s="446"/>
      <c r="S56" s="446"/>
      <c r="T56" s="446"/>
      <c r="U56" s="337"/>
      <c r="V56" s="337"/>
      <c r="W56" s="446"/>
      <c r="X56" s="337"/>
      <c r="Y56" s="337"/>
      <c r="Z56" s="337"/>
      <c r="AA56" s="337"/>
      <c r="AB56" s="337"/>
      <c r="AC56" s="337"/>
      <c r="AD56" s="337"/>
      <c r="AE56" s="337"/>
      <c r="AF56" s="337"/>
      <c r="AG56" s="337"/>
      <c r="AH56" s="337"/>
      <c r="AI56" s="337"/>
      <c r="AJ56" s="337"/>
      <c r="AK56" s="448"/>
      <c r="AL56" s="448"/>
      <c r="AM56" s="448"/>
      <c r="AN56" s="448"/>
      <c r="AO56" s="448"/>
      <c r="AP56" s="448"/>
      <c r="AQ56" s="448"/>
      <c r="AR56" s="448"/>
      <c r="AS56" s="448"/>
      <c r="AT56" s="448"/>
      <c r="AU56" s="448"/>
      <c r="AV56" s="448"/>
      <c r="AW56" s="448"/>
      <c r="AX56" s="448"/>
      <c r="AY56" s="448"/>
      <c r="AZ56" s="448"/>
      <c r="BA56" s="448"/>
      <c r="BB56" s="448"/>
    </row>
    <row r="57" spans="2:54" s="8" customFormat="1" ht="31.5" x14ac:dyDescent="0.25">
      <c r="B57" s="470" t="s">
        <v>1180</v>
      </c>
      <c r="C57" s="446">
        <v>3</v>
      </c>
      <c r="D57" s="446">
        <v>2</v>
      </c>
      <c r="E57" s="446">
        <v>5</v>
      </c>
      <c r="F57" s="446">
        <v>3</v>
      </c>
      <c r="G57" s="446">
        <v>3</v>
      </c>
      <c r="H57" s="446">
        <v>2</v>
      </c>
      <c r="I57" s="446"/>
      <c r="J57" s="446"/>
      <c r="K57" s="446"/>
      <c r="L57" s="446"/>
      <c r="M57" s="446"/>
      <c r="N57" s="446"/>
      <c r="O57" s="446">
        <v>17</v>
      </c>
      <c r="P57" s="446">
        <v>16</v>
      </c>
      <c r="Q57" s="446">
        <v>18</v>
      </c>
      <c r="R57" s="446">
        <v>18</v>
      </c>
      <c r="S57" s="446">
        <v>16</v>
      </c>
      <c r="T57" s="446">
        <v>0</v>
      </c>
      <c r="U57" s="337"/>
      <c r="V57" s="337"/>
      <c r="W57" s="446"/>
      <c r="X57" s="337"/>
      <c r="Y57" s="337"/>
      <c r="Z57" s="337"/>
      <c r="AA57" s="337"/>
      <c r="AB57" s="337">
        <v>12</v>
      </c>
      <c r="AC57" s="337">
        <v>18</v>
      </c>
      <c r="AD57" s="337">
        <v>30</v>
      </c>
      <c r="AE57" s="337">
        <v>20</v>
      </c>
      <c r="AF57" s="337">
        <v>10</v>
      </c>
      <c r="AG57" s="337">
        <v>18</v>
      </c>
      <c r="AH57" s="337">
        <v>15</v>
      </c>
      <c r="AI57" s="337">
        <v>16</v>
      </c>
      <c r="AJ57" s="337">
        <v>12</v>
      </c>
      <c r="AK57" s="448">
        <v>26</v>
      </c>
      <c r="AL57" s="448">
        <v>36</v>
      </c>
      <c r="AM57" s="448">
        <v>37</v>
      </c>
      <c r="AN57" s="448">
        <v>26</v>
      </c>
      <c r="AO57" s="448">
        <v>18</v>
      </c>
      <c r="AP57" s="448">
        <v>11</v>
      </c>
      <c r="AQ57" s="448">
        <v>14</v>
      </c>
      <c r="AR57" s="448">
        <v>17</v>
      </c>
      <c r="AS57" s="448">
        <v>17</v>
      </c>
      <c r="AT57" s="448">
        <v>19</v>
      </c>
      <c r="AU57" s="448">
        <v>21</v>
      </c>
      <c r="AV57" s="448">
        <v>19</v>
      </c>
      <c r="AW57" s="448">
        <v>22</v>
      </c>
      <c r="AX57" s="448">
        <v>27</v>
      </c>
      <c r="AY57" s="448">
        <v>26</v>
      </c>
      <c r="AZ57" s="448">
        <v>30</v>
      </c>
      <c r="BA57" s="448">
        <v>23</v>
      </c>
      <c r="BB57" s="448">
        <v>22</v>
      </c>
    </row>
    <row r="58" spans="2:54" s="8" customFormat="1" ht="31.5" x14ac:dyDescent="0.25">
      <c r="B58" s="470" t="s">
        <v>1181</v>
      </c>
      <c r="C58" s="446"/>
      <c r="D58" s="446"/>
      <c r="E58" s="446"/>
      <c r="F58" s="446"/>
      <c r="G58" s="446"/>
      <c r="H58" s="446"/>
      <c r="I58" s="446"/>
      <c r="J58" s="446"/>
      <c r="K58" s="446">
        <v>28</v>
      </c>
      <c r="L58" s="446">
        <v>28</v>
      </c>
      <c r="M58" s="446"/>
      <c r="N58" s="446"/>
      <c r="O58" s="446">
        <v>17</v>
      </c>
      <c r="P58" s="446">
        <v>17</v>
      </c>
      <c r="Q58" s="446"/>
      <c r="R58" s="446"/>
      <c r="S58" s="446"/>
      <c r="T58" s="446"/>
      <c r="U58" s="337"/>
      <c r="V58" s="337"/>
      <c r="W58" s="446"/>
      <c r="X58" s="337"/>
      <c r="Y58" s="337"/>
      <c r="Z58" s="337"/>
      <c r="AA58" s="337"/>
      <c r="AB58" s="337"/>
      <c r="AC58" s="337"/>
      <c r="AD58" s="337"/>
      <c r="AE58" s="337"/>
      <c r="AF58" s="337"/>
      <c r="AG58" s="337"/>
      <c r="AH58" s="337"/>
      <c r="AI58" s="337"/>
      <c r="AJ58" s="337"/>
      <c r="AK58" s="448"/>
      <c r="AL58" s="448"/>
      <c r="AM58" s="448"/>
      <c r="AN58" s="448"/>
      <c r="AO58" s="448"/>
      <c r="AP58" s="448"/>
      <c r="AQ58" s="448"/>
      <c r="AR58" s="448"/>
      <c r="AS58" s="448"/>
      <c r="AT58" s="448"/>
      <c r="AU58" s="448"/>
      <c r="AV58" s="448"/>
      <c r="AW58" s="448"/>
      <c r="AX58" s="448"/>
      <c r="AY58" s="448"/>
      <c r="AZ58" s="448"/>
      <c r="BA58" s="448"/>
      <c r="BB58" s="448"/>
    </row>
    <row r="59" spans="2:54" s="8" customFormat="1" ht="31.5" x14ac:dyDescent="0.25">
      <c r="B59" s="470" t="s">
        <v>1182</v>
      </c>
      <c r="C59" s="446"/>
      <c r="D59" s="446"/>
      <c r="E59" s="446"/>
      <c r="F59" s="446"/>
      <c r="G59" s="446"/>
      <c r="H59" s="446"/>
      <c r="I59" s="446"/>
      <c r="J59" s="446"/>
      <c r="K59" s="446"/>
      <c r="L59" s="446"/>
      <c r="M59" s="446"/>
      <c r="N59" s="446"/>
      <c r="O59" s="446"/>
      <c r="P59" s="446"/>
      <c r="Q59" s="446">
        <v>25</v>
      </c>
      <c r="R59" s="446">
        <v>24</v>
      </c>
      <c r="S59" s="446">
        <v>25</v>
      </c>
      <c r="T59" s="446">
        <v>0</v>
      </c>
      <c r="U59" s="337"/>
      <c r="V59" s="337"/>
      <c r="W59" s="446"/>
      <c r="X59" s="337"/>
      <c r="Y59" s="337"/>
      <c r="Z59" s="337"/>
      <c r="AA59" s="337"/>
      <c r="AB59" s="337"/>
      <c r="AC59" s="337"/>
      <c r="AD59" s="337"/>
      <c r="AE59" s="337"/>
      <c r="AF59" s="337"/>
      <c r="AG59" s="337"/>
      <c r="AH59" s="337"/>
      <c r="AI59" s="337"/>
      <c r="AJ59" s="337"/>
      <c r="AK59" s="448"/>
      <c r="AL59" s="448"/>
      <c r="AM59" s="448"/>
      <c r="AN59" s="448"/>
      <c r="AO59" s="448"/>
      <c r="AP59" s="448"/>
      <c r="AQ59" s="448"/>
      <c r="AR59" s="448"/>
      <c r="AS59" s="448"/>
      <c r="AT59" s="448"/>
      <c r="AU59" s="448"/>
      <c r="AV59" s="448"/>
      <c r="AW59" s="448"/>
      <c r="AX59" s="448"/>
      <c r="AY59" s="448"/>
      <c r="AZ59" s="448"/>
      <c r="BA59" s="448"/>
      <c r="BB59" s="448"/>
    </row>
    <row r="60" spans="2:54" s="8" customFormat="1" ht="31.5" x14ac:dyDescent="0.25">
      <c r="B60" s="470" t="s">
        <v>1183</v>
      </c>
      <c r="C60" s="446"/>
      <c r="D60" s="446"/>
      <c r="E60" s="446"/>
      <c r="F60" s="446"/>
      <c r="G60" s="446"/>
      <c r="H60" s="446"/>
      <c r="I60" s="446"/>
      <c r="J60" s="446"/>
      <c r="K60" s="446"/>
      <c r="L60" s="446"/>
      <c r="M60" s="446"/>
      <c r="N60" s="446"/>
      <c r="O60" s="446">
        <v>17</v>
      </c>
      <c r="P60" s="446">
        <v>16</v>
      </c>
      <c r="Q60" s="446"/>
      <c r="R60" s="446"/>
      <c r="S60" s="446"/>
      <c r="T60" s="446"/>
      <c r="U60" s="337"/>
      <c r="V60" s="337"/>
      <c r="W60" s="446"/>
      <c r="X60" s="337"/>
      <c r="Y60" s="337"/>
      <c r="Z60" s="337"/>
      <c r="AA60" s="337"/>
      <c r="AB60" s="337"/>
      <c r="AC60" s="337"/>
      <c r="AD60" s="337"/>
      <c r="AE60" s="337"/>
      <c r="AF60" s="337"/>
      <c r="AG60" s="337"/>
      <c r="AH60" s="337"/>
      <c r="AI60" s="337"/>
      <c r="AJ60" s="337"/>
      <c r="AK60" s="448"/>
      <c r="AL60" s="448"/>
      <c r="AM60" s="448"/>
      <c r="AN60" s="448"/>
      <c r="AO60" s="448"/>
      <c r="AP60" s="448"/>
      <c r="AQ60" s="448"/>
      <c r="AR60" s="448"/>
      <c r="AS60" s="448"/>
      <c r="AT60" s="448"/>
      <c r="AU60" s="448"/>
      <c r="AV60" s="448"/>
      <c r="AW60" s="448"/>
      <c r="AX60" s="448"/>
      <c r="AY60" s="448"/>
      <c r="AZ60" s="448"/>
      <c r="BA60" s="448"/>
      <c r="BB60" s="448"/>
    </row>
    <row r="61" spans="2:54" s="8" customFormat="1" ht="31.5" x14ac:dyDescent="0.25">
      <c r="B61" s="470" t="s">
        <v>1184</v>
      </c>
      <c r="C61" s="446"/>
      <c r="D61" s="446"/>
      <c r="E61" s="446"/>
      <c r="F61" s="446"/>
      <c r="G61" s="446"/>
      <c r="H61" s="446"/>
      <c r="I61" s="446"/>
      <c r="J61" s="446"/>
      <c r="K61" s="446"/>
      <c r="L61" s="446"/>
      <c r="M61" s="446"/>
      <c r="N61" s="446"/>
      <c r="O61" s="446"/>
      <c r="P61" s="446"/>
      <c r="Q61" s="446"/>
      <c r="R61" s="446"/>
      <c r="S61" s="446"/>
      <c r="T61" s="446"/>
      <c r="U61" s="337"/>
      <c r="V61" s="337"/>
      <c r="W61" s="446"/>
      <c r="X61" s="337"/>
      <c r="Y61" s="337"/>
      <c r="Z61" s="337"/>
      <c r="AA61" s="337"/>
      <c r="AB61" s="337"/>
      <c r="AC61" s="337"/>
      <c r="AD61" s="337"/>
      <c r="AE61" s="337"/>
      <c r="AF61" s="337"/>
      <c r="AG61" s="337"/>
      <c r="AH61" s="337"/>
      <c r="AI61" s="337"/>
      <c r="AJ61" s="337"/>
      <c r="AK61" s="448"/>
      <c r="AL61" s="448"/>
      <c r="AM61" s="448"/>
      <c r="AN61" s="448"/>
      <c r="AO61" s="448"/>
      <c r="AP61" s="448"/>
      <c r="AQ61" s="448"/>
      <c r="AR61" s="448"/>
      <c r="AS61" s="448"/>
      <c r="AT61" s="448"/>
      <c r="AU61" s="448"/>
      <c r="AV61" s="448"/>
      <c r="AW61" s="448"/>
      <c r="AX61" s="448"/>
      <c r="AY61" s="448"/>
      <c r="AZ61" s="448"/>
      <c r="BA61" s="448"/>
      <c r="BB61" s="448"/>
    </row>
    <row r="62" spans="2:54" s="8" customFormat="1" ht="31.5" x14ac:dyDescent="0.25">
      <c r="B62" s="470" t="s">
        <v>1185</v>
      </c>
      <c r="C62" s="446"/>
      <c r="D62" s="446"/>
      <c r="E62" s="446"/>
      <c r="F62" s="446"/>
      <c r="G62" s="446"/>
      <c r="H62" s="446"/>
      <c r="I62" s="446"/>
      <c r="J62" s="446"/>
      <c r="K62" s="446"/>
      <c r="L62" s="446"/>
      <c r="M62" s="446"/>
      <c r="N62" s="446"/>
      <c r="O62" s="446"/>
      <c r="P62" s="446"/>
      <c r="Q62" s="446"/>
      <c r="R62" s="446"/>
      <c r="S62" s="446"/>
      <c r="T62" s="446"/>
      <c r="U62" s="337"/>
      <c r="V62" s="337"/>
      <c r="W62" s="446"/>
      <c r="X62" s="337"/>
      <c r="Y62" s="337"/>
      <c r="Z62" s="337"/>
      <c r="AA62" s="337"/>
      <c r="AB62" s="337"/>
      <c r="AC62" s="337"/>
      <c r="AD62" s="337"/>
      <c r="AE62" s="337"/>
      <c r="AF62" s="337"/>
      <c r="AG62" s="337"/>
      <c r="AH62" s="337"/>
      <c r="AI62" s="337"/>
      <c r="AJ62" s="337"/>
      <c r="AK62" s="448"/>
      <c r="AL62" s="448"/>
      <c r="AM62" s="448"/>
      <c r="AN62" s="448"/>
      <c r="AO62" s="448"/>
      <c r="AP62" s="448"/>
      <c r="AQ62" s="448"/>
      <c r="AR62" s="448"/>
      <c r="AS62" s="448"/>
      <c r="AT62" s="448"/>
      <c r="AU62" s="448"/>
      <c r="AV62" s="448"/>
      <c r="AW62" s="448"/>
      <c r="AX62" s="448"/>
      <c r="AY62" s="448"/>
      <c r="AZ62" s="448"/>
      <c r="BA62" s="448"/>
      <c r="BB62" s="448"/>
    </row>
    <row r="63" spans="2:54" s="8" customFormat="1" ht="31.5" x14ac:dyDescent="0.25">
      <c r="B63" s="470" t="s">
        <v>1186</v>
      </c>
      <c r="C63" s="446"/>
      <c r="D63" s="446"/>
      <c r="E63" s="446"/>
      <c r="F63" s="446"/>
      <c r="G63" s="446"/>
      <c r="H63" s="446"/>
      <c r="I63" s="446"/>
      <c r="J63" s="446"/>
      <c r="K63" s="446"/>
      <c r="L63" s="446"/>
      <c r="M63" s="446"/>
      <c r="N63" s="446"/>
      <c r="O63" s="446"/>
      <c r="P63" s="446"/>
      <c r="Q63" s="446"/>
      <c r="R63" s="446"/>
      <c r="S63" s="446"/>
      <c r="T63" s="446"/>
      <c r="U63" s="337"/>
      <c r="V63" s="337"/>
      <c r="W63" s="446"/>
      <c r="X63" s="337"/>
      <c r="Y63" s="337"/>
      <c r="Z63" s="337"/>
      <c r="AA63" s="337"/>
      <c r="AB63" s="337">
        <v>12</v>
      </c>
      <c r="AC63" s="337">
        <v>19</v>
      </c>
      <c r="AD63" s="337">
        <v>33</v>
      </c>
      <c r="AE63" s="337">
        <v>35</v>
      </c>
      <c r="AF63" s="337">
        <v>43</v>
      </c>
      <c r="AG63" s="337">
        <v>18</v>
      </c>
      <c r="AH63" s="337">
        <v>30</v>
      </c>
      <c r="AI63" s="337">
        <v>34</v>
      </c>
      <c r="AJ63" s="337">
        <v>36</v>
      </c>
      <c r="AK63" s="448">
        <v>34</v>
      </c>
      <c r="AL63" s="448">
        <v>48</v>
      </c>
      <c r="AM63" s="448">
        <v>52</v>
      </c>
      <c r="AN63" s="448">
        <v>40</v>
      </c>
      <c r="AO63" s="448">
        <v>48</v>
      </c>
      <c r="AP63" s="448">
        <v>35</v>
      </c>
      <c r="AQ63" s="448">
        <v>45</v>
      </c>
      <c r="AR63" s="448">
        <v>32</v>
      </c>
      <c r="AS63" s="448">
        <v>29</v>
      </c>
      <c r="AT63" s="448">
        <v>29</v>
      </c>
      <c r="AU63" s="448">
        <v>33</v>
      </c>
      <c r="AV63" s="448">
        <v>29</v>
      </c>
      <c r="AW63" s="448">
        <v>17</v>
      </c>
      <c r="AX63" s="448"/>
      <c r="AY63" s="448">
        <v>4</v>
      </c>
      <c r="AZ63" s="448"/>
      <c r="BA63" s="448"/>
      <c r="BB63" s="448"/>
    </row>
    <row r="64" spans="2:54" s="8" customFormat="1" ht="31.5" x14ac:dyDescent="0.25">
      <c r="B64" s="470" t="s">
        <v>1187</v>
      </c>
      <c r="C64" s="446"/>
      <c r="D64" s="446"/>
      <c r="E64" s="446"/>
      <c r="F64" s="446"/>
      <c r="G64" s="446"/>
      <c r="H64" s="446"/>
      <c r="I64" s="446"/>
      <c r="J64" s="446"/>
      <c r="K64" s="446"/>
      <c r="L64" s="446"/>
      <c r="M64" s="446"/>
      <c r="N64" s="446"/>
      <c r="O64" s="446">
        <v>36</v>
      </c>
      <c r="P64" s="446">
        <v>36</v>
      </c>
      <c r="Q64" s="446">
        <v>25</v>
      </c>
      <c r="R64" s="446">
        <v>25</v>
      </c>
      <c r="S64" s="446">
        <v>26</v>
      </c>
      <c r="T64" s="446">
        <v>26</v>
      </c>
      <c r="U64" s="337"/>
      <c r="V64" s="337">
        <v>21</v>
      </c>
      <c r="W64" s="337">
        <v>16</v>
      </c>
      <c r="X64" s="337"/>
      <c r="Y64" s="337">
        <v>11</v>
      </c>
      <c r="Z64" s="337">
        <v>10</v>
      </c>
      <c r="AA64" s="337"/>
      <c r="AB64" s="337">
        <v>12</v>
      </c>
      <c r="AC64" s="337">
        <v>12</v>
      </c>
      <c r="AD64" s="337">
        <v>12</v>
      </c>
      <c r="AE64" s="337">
        <v>17</v>
      </c>
      <c r="AF64" s="446">
        <v>37</v>
      </c>
      <c r="AG64" s="337">
        <v>21</v>
      </c>
      <c r="AH64" s="1580">
        <v>25</v>
      </c>
      <c r="AI64" s="337">
        <v>22</v>
      </c>
      <c r="AJ64" s="337">
        <v>26</v>
      </c>
      <c r="AK64" s="448">
        <v>51</v>
      </c>
      <c r="AL64" s="448">
        <v>24</v>
      </c>
      <c r="AM64" s="448">
        <v>25</v>
      </c>
      <c r="AN64" s="448">
        <v>45</v>
      </c>
      <c r="AO64" s="448">
        <v>22</v>
      </c>
      <c r="AP64" s="448"/>
      <c r="AQ64" s="448"/>
      <c r="AR64" s="448"/>
      <c r="AS64" s="448"/>
      <c r="AT64" s="448"/>
      <c r="AU64" s="448"/>
      <c r="AV64" s="448"/>
      <c r="AW64" s="448"/>
      <c r="AX64" s="448"/>
      <c r="AY64" s="448"/>
      <c r="AZ64" s="448"/>
      <c r="BA64" s="448"/>
      <c r="BB64" s="448"/>
    </row>
    <row r="65" spans="2:54" s="8" customFormat="1" ht="31.5" x14ac:dyDescent="0.25">
      <c r="B65" s="470" t="s">
        <v>1188</v>
      </c>
      <c r="C65" s="446"/>
      <c r="D65" s="446"/>
      <c r="E65" s="446"/>
      <c r="F65" s="446"/>
      <c r="G65" s="446"/>
      <c r="H65" s="446"/>
      <c r="I65" s="446"/>
      <c r="J65" s="446"/>
      <c r="K65" s="446"/>
      <c r="L65" s="446"/>
      <c r="M65" s="446"/>
      <c r="N65" s="446"/>
      <c r="O65" s="446"/>
      <c r="P65" s="446"/>
      <c r="Q65" s="446"/>
      <c r="R65" s="446"/>
      <c r="S65" s="446"/>
      <c r="T65" s="446"/>
      <c r="U65" s="337"/>
      <c r="V65" s="337"/>
      <c r="W65" s="337"/>
      <c r="X65" s="337"/>
      <c r="Y65" s="337"/>
      <c r="Z65" s="337"/>
      <c r="AA65" s="337"/>
      <c r="AB65" s="337"/>
      <c r="AC65" s="337"/>
      <c r="AD65" s="337"/>
      <c r="AE65" s="337"/>
      <c r="AF65" s="446">
        <v>18</v>
      </c>
      <c r="AG65" s="337">
        <v>17</v>
      </c>
      <c r="AH65" s="337"/>
      <c r="AI65" s="337"/>
      <c r="AJ65" s="337"/>
      <c r="AK65" s="448">
        <v>27</v>
      </c>
      <c r="AL65" s="448">
        <v>25</v>
      </c>
      <c r="AM65" s="448">
        <v>23</v>
      </c>
      <c r="AN65" s="448">
        <v>23</v>
      </c>
      <c r="AO65" s="448"/>
      <c r="AP65" s="448"/>
      <c r="AQ65" s="448"/>
      <c r="AR65" s="448"/>
      <c r="AS65" s="448"/>
      <c r="AT65" s="448"/>
      <c r="AU65" s="448"/>
      <c r="AV65" s="448"/>
      <c r="AW65" s="448"/>
      <c r="AX65" s="448"/>
      <c r="AY65" s="448"/>
      <c r="AZ65" s="448"/>
      <c r="BA65" s="448"/>
      <c r="BB65" s="448"/>
    </row>
    <row r="66" spans="2:54" s="8" customFormat="1" ht="31.5" x14ac:dyDescent="0.25">
      <c r="B66" s="470" t="s">
        <v>1189</v>
      </c>
      <c r="C66" s="446"/>
      <c r="D66" s="446"/>
      <c r="E66" s="446"/>
      <c r="F66" s="446"/>
      <c r="G66" s="446"/>
      <c r="H66" s="446"/>
      <c r="I66" s="446"/>
      <c r="J66" s="446"/>
      <c r="K66" s="446"/>
      <c r="L66" s="446"/>
      <c r="M66" s="446"/>
      <c r="N66" s="446"/>
      <c r="O66" s="446"/>
      <c r="P66" s="446"/>
      <c r="Q66" s="446"/>
      <c r="R66" s="446"/>
      <c r="S66" s="446"/>
      <c r="T66" s="446"/>
      <c r="U66" s="337"/>
      <c r="V66" s="337"/>
      <c r="W66" s="337"/>
      <c r="X66" s="337"/>
      <c r="Y66" s="337"/>
      <c r="Z66" s="337"/>
      <c r="AA66" s="337"/>
      <c r="AB66" s="337"/>
      <c r="AC66" s="337"/>
      <c r="AD66" s="337"/>
      <c r="AE66" s="337"/>
      <c r="AF66" s="446"/>
      <c r="AG66" s="337"/>
      <c r="AH66" s="337"/>
      <c r="AI66" s="337">
        <v>30</v>
      </c>
      <c r="AJ66" s="337">
        <v>50</v>
      </c>
      <c r="AK66" s="448">
        <v>45</v>
      </c>
      <c r="AL66" s="448">
        <v>23</v>
      </c>
      <c r="AM66" s="448">
        <v>22</v>
      </c>
      <c r="AN66" s="448">
        <v>45</v>
      </c>
      <c r="AO66" s="448">
        <v>22</v>
      </c>
      <c r="AP66" s="448"/>
      <c r="AQ66" s="448"/>
      <c r="AR66" s="448"/>
      <c r="AS66" s="448"/>
      <c r="AT66" s="448"/>
      <c r="AU66" s="448"/>
      <c r="AV66" s="448"/>
      <c r="AW66" s="448"/>
      <c r="AX66" s="448"/>
      <c r="AY66" s="448"/>
      <c r="AZ66" s="448"/>
      <c r="BA66" s="448"/>
      <c r="BB66" s="448"/>
    </row>
    <row r="67" spans="2:54" s="8" customFormat="1" ht="31.5" x14ac:dyDescent="0.25">
      <c r="B67" s="470" t="s">
        <v>1190</v>
      </c>
      <c r="C67" s="446"/>
      <c r="D67" s="446"/>
      <c r="E67" s="446"/>
      <c r="F67" s="446"/>
      <c r="G67" s="446"/>
      <c r="H67" s="446"/>
      <c r="I67" s="446"/>
      <c r="J67" s="446"/>
      <c r="K67" s="446"/>
      <c r="L67" s="446"/>
      <c r="M67" s="446"/>
      <c r="N67" s="446"/>
      <c r="O67" s="446"/>
      <c r="P67" s="446"/>
      <c r="Q67" s="446"/>
      <c r="R67" s="446"/>
      <c r="S67" s="446"/>
      <c r="T67" s="446"/>
      <c r="U67" s="337"/>
      <c r="V67" s="337"/>
      <c r="W67" s="337"/>
      <c r="X67" s="337"/>
      <c r="Y67" s="337"/>
      <c r="Z67" s="337"/>
      <c r="AA67" s="337"/>
      <c r="AB67" s="337"/>
      <c r="AC67" s="337"/>
      <c r="AD67" s="337"/>
      <c r="AE67" s="337"/>
      <c r="AF67" s="446"/>
      <c r="AG67" s="337"/>
      <c r="AH67" s="337"/>
      <c r="AI67" s="337"/>
      <c r="AJ67" s="337">
        <v>24</v>
      </c>
      <c r="AK67" s="448">
        <v>42</v>
      </c>
      <c r="AL67" s="448">
        <v>19</v>
      </c>
      <c r="AM67" s="448">
        <v>30</v>
      </c>
      <c r="AN67" s="448">
        <v>29</v>
      </c>
      <c r="AO67" s="448"/>
      <c r="AP67" s="448"/>
      <c r="AQ67" s="448"/>
      <c r="AR67" s="448"/>
      <c r="AS67" s="448"/>
      <c r="AT67" s="448"/>
      <c r="AU67" s="448"/>
      <c r="AV67" s="448"/>
      <c r="AW67" s="448"/>
      <c r="AX67" s="448"/>
      <c r="AY67" s="448"/>
      <c r="AZ67" s="448"/>
      <c r="BA67" s="448"/>
      <c r="BB67" s="448"/>
    </row>
    <row r="68" spans="2:54" s="8" customFormat="1" ht="18.75" customHeight="1" x14ac:dyDescent="0.25">
      <c r="B68" s="470" t="s">
        <v>1191</v>
      </c>
      <c r="C68" s="446"/>
      <c r="D68" s="446"/>
      <c r="E68" s="446"/>
      <c r="F68" s="446"/>
      <c r="G68" s="446"/>
      <c r="H68" s="446"/>
      <c r="I68" s="446"/>
      <c r="J68" s="446"/>
      <c r="K68" s="446"/>
      <c r="L68" s="446"/>
      <c r="M68" s="446"/>
      <c r="N68" s="446"/>
      <c r="O68" s="446"/>
      <c r="P68" s="446"/>
      <c r="Q68" s="446"/>
      <c r="R68" s="446"/>
      <c r="S68" s="446"/>
      <c r="T68" s="446"/>
      <c r="U68" s="337"/>
      <c r="V68" s="337"/>
      <c r="W68" s="337"/>
      <c r="X68" s="337"/>
      <c r="Y68" s="337"/>
      <c r="Z68" s="337"/>
      <c r="AA68" s="337"/>
      <c r="AB68" s="337"/>
      <c r="AC68" s="337"/>
      <c r="AD68" s="337"/>
      <c r="AE68" s="337"/>
      <c r="AF68" s="446"/>
      <c r="AG68" s="337"/>
      <c r="AH68" s="337"/>
      <c r="AI68" s="337"/>
      <c r="AJ68" s="337">
        <v>27</v>
      </c>
      <c r="AK68" s="448">
        <v>36</v>
      </c>
      <c r="AL68" s="448">
        <v>45</v>
      </c>
      <c r="AM68" s="448">
        <v>49</v>
      </c>
      <c r="AN68" s="448">
        <v>26</v>
      </c>
      <c r="AO68" s="448">
        <v>25</v>
      </c>
      <c r="AP68" s="448">
        <v>30</v>
      </c>
      <c r="AQ68" s="448">
        <v>50</v>
      </c>
      <c r="AR68" s="448">
        <v>35</v>
      </c>
      <c r="AS68" s="448">
        <v>47</v>
      </c>
      <c r="AT68" s="448">
        <v>64</v>
      </c>
      <c r="AU68" s="448">
        <v>39</v>
      </c>
      <c r="AV68" s="448">
        <v>64</v>
      </c>
      <c r="AW68" s="448">
        <v>4</v>
      </c>
      <c r="AX68" s="448">
        <v>25</v>
      </c>
      <c r="AY68" s="448">
        <v>11</v>
      </c>
      <c r="AZ68" s="448">
        <v>13</v>
      </c>
      <c r="BA68" s="448">
        <v>7</v>
      </c>
      <c r="BB68" s="448">
        <v>8</v>
      </c>
    </row>
    <row r="69" spans="2:54" s="8" customFormat="1" ht="31.5" x14ac:dyDescent="0.25">
      <c r="B69" s="470" t="s">
        <v>1192</v>
      </c>
      <c r="C69" s="446"/>
      <c r="D69" s="446"/>
      <c r="E69" s="446"/>
      <c r="F69" s="446"/>
      <c r="G69" s="446"/>
      <c r="H69" s="446"/>
      <c r="I69" s="446"/>
      <c r="J69" s="446"/>
      <c r="K69" s="446"/>
      <c r="L69" s="446"/>
      <c r="M69" s="446"/>
      <c r="N69" s="446"/>
      <c r="O69" s="446"/>
      <c r="P69" s="446"/>
      <c r="Q69" s="446"/>
      <c r="R69" s="446"/>
      <c r="S69" s="446"/>
      <c r="T69" s="446"/>
      <c r="U69" s="337"/>
      <c r="V69" s="337"/>
      <c r="W69" s="337"/>
      <c r="X69" s="337"/>
      <c r="Y69" s="337"/>
      <c r="Z69" s="337"/>
      <c r="AA69" s="337"/>
      <c r="AB69" s="337"/>
      <c r="AC69" s="337"/>
      <c r="AD69" s="337"/>
      <c r="AE69" s="337"/>
      <c r="AF69" s="446"/>
      <c r="AG69" s="337"/>
      <c r="AH69" s="337"/>
      <c r="AI69" s="337"/>
      <c r="AJ69" s="337"/>
      <c r="AK69" s="448"/>
      <c r="AL69" s="448"/>
      <c r="AM69" s="448"/>
      <c r="AN69" s="448"/>
      <c r="AO69" s="448"/>
      <c r="AP69" s="448"/>
      <c r="AQ69" s="448"/>
      <c r="AR69" s="448"/>
      <c r="AS69" s="448"/>
      <c r="AT69" s="448"/>
      <c r="AU69" s="448"/>
      <c r="AV69" s="448"/>
      <c r="AW69" s="448"/>
      <c r="AX69" s="448"/>
      <c r="AY69" s="448"/>
      <c r="AZ69" s="448"/>
      <c r="BA69" s="448"/>
      <c r="BB69" s="448"/>
    </row>
    <row r="70" spans="2:54" s="8" customFormat="1" ht="15.75" x14ac:dyDescent="0.25">
      <c r="B70" s="470" t="s">
        <v>3054</v>
      </c>
      <c r="C70" s="446"/>
      <c r="D70" s="446"/>
      <c r="E70" s="446"/>
      <c r="F70" s="446"/>
      <c r="G70" s="446"/>
      <c r="H70" s="446"/>
      <c r="I70" s="446"/>
      <c r="J70" s="446"/>
      <c r="K70" s="446"/>
      <c r="L70" s="446"/>
      <c r="M70" s="446"/>
      <c r="N70" s="446"/>
      <c r="O70" s="446"/>
      <c r="P70" s="446"/>
      <c r="Q70" s="446"/>
      <c r="R70" s="446"/>
      <c r="S70" s="446"/>
      <c r="T70" s="446"/>
      <c r="U70" s="337"/>
      <c r="V70" s="337"/>
      <c r="W70" s="337"/>
      <c r="X70" s="337"/>
      <c r="Y70" s="337"/>
      <c r="Z70" s="337"/>
      <c r="AA70" s="337"/>
      <c r="AB70" s="337"/>
      <c r="AC70" s="337"/>
      <c r="AD70" s="337"/>
      <c r="AE70" s="337"/>
      <c r="AF70" s="446"/>
      <c r="AG70" s="337"/>
      <c r="AH70" s="337"/>
      <c r="AI70" s="337"/>
      <c r="AJ70" s="337"/>
      <c r="AK70" s="448"/>
      <c r="AL70" s="448"/>
      <c r="AM70" s="448"/>
      <c r="AN70" s="448"/>
      <c r="AO70" s="448"/>
      <c r="AP70" s="448"/>
      <c r="AQ70" s="448"/>
      <c r="AR70" s="448"/>
      <c r="AS70" s="448"/>
      <c r="AT70" s="448"/>
      <c r="AU70" s="448"/>
      <c r="AV70" s="448"/>
      <c r="AW70" s="448"/>
      <c r="AX70" s="448"/>
      <c r="AY70" s="448"/>
      <c r="AZ70" s="448"/>
      <c r="BA70" s="448">
        <v>44</v>
      </c>
      <c r="BB70" s="448">
        <v>14</v>
      </c>
    </row>
    <row r="71" spans="2:54" s="8" customFormat="1" ht="18.75" customHeight="1" x14ac:dyDescent="0.25">
      <c r="B71" s="470" t="s">
        <v>1193</v>
      </c>
      <c r="C71" s="446"/>
      <c r="D71" s="446"/>
      <c r="E71" s="446"/>
      <c r="F71" s="446"/>
      <c r="G71" s="446"/>
      <c r="H71" s="446"/>
      <c r="I71" s="446"/>
      <c r="J71" s="446"/>
      <c r="K71" s="446"/>
      <c r="L71" s="446"/>
      <c r="M71" s="446"/>
      <c r="N71" s="446"/>
      <c r="O71" s="446"/>
      <c r="P71" s="446"/>
      <c r="Q71" s="446"/>
      <c r="R71" s="446"/>
      <c r="S71" s="446"/>
      <c r="T71" s="446"/>
      <c r="U71" s="337"/>
      <c r="V71" s="337"/>
      <c r="W71" s="337"/>
      <c r="X71" s="337"/>
      <c r="Y71" s="337"/>
      <c r="Z71" s="337"/>
      <c r="AA71" s="337"/>
      <c r="AB71" s="337"/>
      <c r="AC71" s="337"/>
      <c r="AD71" s="337"/>
      <c r="AE71" s="337"/>
      <c r="AF71" s="446"/>
      <c r="AG71" s="337"/>
      <c r="AH71" s="337"/>
      <c r="AI71" s="337"/>
      <c r="AJ71" s="337"/>
      <c r="AK71" s="448"/>
      <c r="AL71" s="448"/>
      <c r="AM71" s="448"/>
      <c r="AN71" s="448"/>
      <c r="AO71" s="448"/>
      <c r="AP71" s="448"/>
      <c r="AQ71" s="448"/>
      <c r="AR71" s="448"/>
      <c r="AS71" s="448">
        <v>24</v>
      </c>
      <c r="AT71" s="448">
        <v>20</v>
      </c>
      <c r="AU71" s="448">
        <v>38</v>
      </c>
      <c r="AV71" s="448">
        <v>20</v>
      </c>
      <c r="AW71" s="448">
        <v>55</v>
      </c>
      <c r="AX71" s="448">
        <v>51</v>
      </c>
      <c r="AY71" s="448">
        <v>64</v>
      </c>
      <c r="AZ71" s="448">
        <v>55</v>
      </c>
      <c r="BA71" s="448">
        <v>39</v>
      </c>
      <c r="BB71" s="448">
        <v>45</v>
      </c>
    </row>
    <row r="72" spans="2:54" s="8" customFormat="1" ht="18.75" customHeight="1" x14ac:dyDescent="0.25">
      <c r="B72" s="470" t="s">
        <v>1194</v>
      </c>
      <c r="C72" s="446"/>
      <c r="D72" s="446"/>
      <c r="E72" s="446"/>
      <c r="F72" s="446"/>
      <c r="G72" s="446"/>
      <c r="H72" s="446"/>
      <c r="I72" s="446"/>
      <c r="J72" s="446"/>
      <c r="K72" s="446"/>
      <c r="L72" s="446"/>
      <c r="M72" s="446"/>
      <c r="N72" s="446"/>
      <c r="O72" s="446"/>
      <c r="P72" s="446"/>
      <c r="Q72" s="446"/>
      <c r="R72" s="446"/>
      <c r="S72" s="446"/>
      <c r="T72" s="446"/>
      <c r="U72" s="337"/>
      <c r="V72" s="337"/>
      <c r="W72" s="337"/>
      <c r="X72" s="337"/>
      <c r="Y72" s="337"/>
      <c r="Z72" s="337"/>
      <c r="AA72" s="337"/>
      <c r="AB72" s="337"/>
      <c r="AC72" s="337"/>
      <c r="AD72" s="337"/>
      <c r="AE72" s="337"/>
      <c r="AF72" s="446"/>
      <c r="AG72" s="337"/>
      <c r="AH72" s="337"/>
      <c r="AI72" s="337"/>
      <c r="AJ72" s="337"/>
      <c r="AK72" s="448"/>
      <c r="AL72" s="448"/>
      <c r="AM72" s="448"/>
      <c r="AN72" s="448"/>
      <c r="AO72" s="448"/>
      <c r="AP72" s="448"/>
      <c r="AQ72" s="448"/>
      <c r="AR72" s="448"/>
      <c r="AS72" s="448"/>
      <c r="AT72" s="448"/>
      <c r="AU72" s="448"/>
      <c r="AV72" s="448"/>
      <c r="AW72" s="448">
        <v>32</v>
      </c>
      <c r="AX72" s="448">
        <v>30</v>
      </c>
      <c r="AY72" s="448">
        <v>62</v>
      </c>
      <c r="AZ72" s="448">
        <v>48</v>
      </c>
      <c r="BA72" s="448">
        <v>54</v>
      </c>
      <c r="BB72" s="448">
        <v>55</v>
      </c>
    </row>
    <row r="73" spans="2:54" s="8" customFormat="1" ht="18.75" customHeight="1" x14ac:dyDescent="0.25">
      <c r="B73" s="470" t="s">
        <v>341</v>
      </c>
      <c r="C73" s="446"/>
      <c r="D73" s="446"/>
      <c r="E73" s="446"/>
      <c r="F73" s="446"/>
      <c r="G73" s="446"/>
      <c r="H73" s="446"/>
      <c r="I73" s="446"/>
      <c r="J73" s="446"/>
      <c r="K73" s="446"/>
      <c r="L73" s="446"/>
      <c r="M73" s="446"/>
      <c r="N73" s="446"/>
      <c r="O73" s="446"/>
      <c r="P73" s="446"/>
      <c r="Q73" s="446"/>
      <c r="R73" s="446"/>
      <c r="S73" s="446"/>
      <c r="T73" s="446"/>
      <c r="U73" s="337"/>
      <c r="V73" s="337"/>
      <c r="W73" s="337"/>
      <c r="X73" s="337"/>
      <c r="Y73" s="337"/>
      <c r="Z73" s="337"/>
      <c r="AA73" s="337"/>
      <c r="AB73" s="337"/>
      <c r="AC73" s="337"/>
      <c r="AD73" s="337"/>
      <c r="AE73" s="337"/>
      <c r="AF73" s="446"/>
      <c r="AG73" s="337"/>
      <c r="AH73" s="337"/>
      <c r="AI73" s="337"/>
      <c r="AJ73" s="337"/>
      <c r="AK73" s="448"/>
      <c r="AL73" s="448"/>
      <c r="AM73" s="448"/>
      <c r="AN73" s="448"/>
      <c r="AO73" s="448"/>
      <c r="AP73" s="448"/>
      <c r="AQ73" s="448"/>
      <c r="AR73" s="448"/>
      <c r="AS73" s="448"/>
      <c r="AT73" s="448"/>
      <c r="AU73" s="448">
        <v>26</v>
      </c>
      <c r="AV73" s="448"/>
      <c r="AW73" s="448">
        <v>23</v>
      </c>
      <c r="AX73" s="448">
        <v>43</v>
      </c>
      <c r="AY73" s="448">
        <v>23</v>
      </c>
      <c r="AZ73" s="448">
        <v>23</v>
      </c>
      <c r="BA73" s="448">
        <v>15</v>
      </c>
      <c r="BB73" s="448">
        <v>19</v>
      </c>
    </row>
    <row r="74" spans="2:54" s="8" customFormat="1" ht="18.75" customHeight="1" x14ac:dyDescent="0.25">
      <c r="B74" s="470" t="s">
        <v>1195</v>
      </c>
      <c r="C74" s="446"/>
      <c r="D74" s="446"/>
      <c r="E74" s="446"/>
      <c r="F74" s="446"/>
      <c r="G74" s="446"/>
      <c r="H74" s="446"/>
      <c r="I74" s="446"/>
      <c r="J74" s="446"/>
      <c r="K74" s="446"/>
      <c r="L74" s="446"/>
      <c r="M74" s="446"/>
      <c r="N74" s="446"/>
      <c r="O74" s="446"/>
      <c r="P74" s="446"/>
      <c r="Q74" s="446"/>
      <c r="R74" s="446"/>
      <c r="S74" s="446"/>
      <c r="T74" s="446"/>
      <c r="U74" s="337"/>
      <c r="V74" s="337"/>
      <c r="W74" s="337"/>
      <c r="X74" s="337"/>
      <c r="Y74" s="337"/>
      <c r="Z74" s="337"/>
      <c r="AA74" s="337"/>
      <c r="AB74" s="337"/>
      <c r="AC74" s="337"/>
      <c r="AD74" s="337"/>
      <c r="AE74" s="337"/>
      <c r="AF74" s="446"/>
      <c r="AG74" s="337"/>
      <c r="AH74" s="337"/>
      <c r="AI74" s="337"/>
      <c r="AJ74" s="337"/>
      <c r="AK74" s="448"/>
      <c r="AL74" s="448"/>
      <c r="AM74" s="448"/>
      <c r="AN74" s="448"/>
      <c r="AO74" s="448"/>
      <c r="AP74" s="448"/>
      <c r="AQ74" s="448"/>
      <c r="AR74" s="448"/>
      <c r="AS74" s="448"/>
      <c r="AT74" s="448"/>
      <c r="AU74" s="448">
        <v>14</v>
      </c>
      <c r="AV74" s="448"/>
      <c r="AW74" s="448">
        <v>78</v>
      </c>
      <c r="AX74" s="448">
        <v>67</v>
      </c>
      <c r="AY74" s="448">
        <v>79</v>
      </c>
      <c r="AZ74" s="448">
        <v>60</v>
      </c>
      <c r="BA74" s="448">
        <v>34</v>
      </c>
      <c r="BB74" s="448">
        <v>26</v>
      </c>
    </row>
    <row r="75" spans="2:54" s="8" customFormat="1" ht="18.75" customHeight="1" x14ac:dyDescent="0.25">
      <c r="B75" s="470" t="s">
        <v>1196</v>
      </c>
      <c r="C75" s="446"/>
      <c r="D75" s="446"/>
      <c r="E75" s="446"/>
      <c r="F75" s="446"/>
      <c r="G75" s="446"/>
      <c r="H75" s="446"/>
      <c r="I75" s="446"/>
      <c r="J75" s="446"/>
      <c r="K75" s="446"/>
      <c r="L75" s="446"/>
      <c r="M75" s="446"/>
      <c r="N75" s="446"/>
      <c r="O75" s="446"/>
      <c r="P75" s="446"/>
      <c r="Q75" s="446"/>
      <c r="R75" s="446"/>
      <c r="S75" s="446"/>
      <c r="T75" s="446"/>
      <c r="U75" s="337"/>
      <c r="V75" s="337"/>
      <c r="W75" s="337"/>
      <c r="X75" s="337"/>
      <c r="Y75" s="337"/>
      <c r="Z75" s="337"/>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v>20</v>
      </c>
      <c r="BA75" s="337">
        <v>42</v>
      </c>
      <c r="BB75" s="337">
        <v>56</v>
      </c>
    </row>
    <row r="76" spans="2:54" s="8" customFormat="1" ht="18.75" customHeight="1" x14ac:dyDescent="0.25">
      <c r="B76" s="470" t="s">
        <v>1197</v>
      </c>
      <c r="C76" s="446"/>
      <c r="D76" s="446"/>
      <c r="E76" s="446"/>
      <c r="F76" s="446"/>
      <c r="G76" s="446"/>
      <c r="H76" s="446"/>
      <c r="I76" s="446"/>
      <c r="J76" s="446"/>
      <c r="K76" s="446"/>
      <c r="L76" s="446"/>
      <c r="M76" s="446"/>
      <c r="N76" s="446"/>
      <c r="O76" s="446"/>
      <c r="P76" s="446"/>
      <c r="Q76" s="446"/>
      <c r="R76" s="446"/>
      <c r="S76" s="446"/>
      <c r="T76" s="446"/>
      <c r="U76" s="337"/>
      <c r="V76" s="337"/>
      <c r="W76" s="337"/>
      <c r="X76" s="337"/>
      <c r="Y76" s="337"/>
      <c r="Z76" s="337"/>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v>4</v>
      </c>
      <c r="AX76" s="337">
        <v>4</v>
      </c>
      <c r="AY76" s="337">
        <v>4</v>
      </c>
      <c r="AZ76" s="337">
        <v>4</v>
      </c>
      <c r="BA76" s="337">
        <v>13</v>
      </c>
      <c r="BB76" s="337">
        <v>10</v>
      </c>
    </row>
    <row r="77" spans="2:54" s="8" customFormat="1" ht="18.75" customHeight="1" x14ac:dyDescent="0.25">
      <c r="B77" s="259" t="s">
        <v>861</v>
      </c>
      <c r="C77" s="259">
        <f>C78</f>
        <v>0</v>
      </c>
      <c r="D77" s="259">
        <f t="shared" ref="D77:BB77" si="50">D78</f>
        <v>0</v>
      </c>
      <c r="E77" s="259">
        <f t="shared" si="50"/>
        <v>0</v>
      </c>
      <c r="F77" s="259">
        <f t="shared" si="50"/>
        <v>0</v>
      </c>
      <c r="G77" s="259">
        <f t="shared" si="50"/>
        <v>0</v>
      </c>
      <c r="H77" s="259">
        <f t="shared" si="50"/>
        <v>0</v>
      </c>
      <c r="I77" s="259">
        <f t="shared" si="50"/>
        <v>0</v>
      </c>
      <c r="J77" s="259">
        <f t="shared" si="50"/>
        <v>0</v>
      </c>
      <c r="K77" s="259">
        <f t="shared" si="50"/>
        <v>0</v>
      </c>
      <c r="L77" s="259">
        <f t="shared" si="50"/>
        <v>0</v>
      </c>
      <c r="M77" s="259">
        <f t="shared" si="50"/>
        <v>0</v>
      </c>
      <c r="N77" s="259">
        <f t="shared" si="50"/>
        <v>0</v>
      </c>
      <c r="O77" s="259">
        <f t="shared" si="50"/>
        <v>0</v>
      </c>
      <c r="P77" s="259">
        <f t="shared" si="50"/>
        <v>0</v>
      </c>
      <c r="Q77" s="259">
        <f t="shared" si="50"/>
        <v>0</v>
      </c>
      <c r="R77" s="259">
        <f t="shared" si="50"/>
        <v>0</v>
      </c>
      <c r="S77" s="259">
        <f t="shared" si="50"/>
        <v>0</v>
      </c>
      <c r="T77" s="259">
        <f t="shared" si="50"/>
        <v>0</v>
      </c>
      <c r="U77" s="259">
        <f t="shared" si="50"/>
        <v>0</v>
      </c>
      <c r="V77" s="259">
        <f t="shared" si="50"/>
        <v>0</v>
      </c>
      <c r="W77" s="259">
        <f t="shared" si="50"/>
        <v>0</v>
      </c>
      <c r="X77" s="259">
        <f t="shared" si="50"/>
        <v>0</v>
      </c>
      <c r="Y77" s="259">
        <f t="shared" si="50"/>
        <v>0</v>
      </c>
      <c r="Z77" s="259">
        <f t="shared" si="50"/>
        <v>0</v>
      </c>
      <c r="AA77" s="259">
        <f t="shared" si="50"/>
        <v>0</v>
      </c>
      <c r="AB77" s="259">
        <f t="shared" si="50"/>
        <v>0</v>
      </c>
      <c r="AC77" s="259">
        <f t="shared" si="50"/>
        <v>0</v>
      </c>
      <c r="AD77" s="259">
        <f t="shared" si="50"/>
        <v>0</v>
      </c>
      <c r="AE77" s="259">
        <f t="shared" si="50"/>
        <v>0</v>
      </c>
      <c r="AF77" s="259">
        <f t="shared" si="50"/>
        <v>0</v>
      </c>
      <c r="AG77" s="259">
        <f t="shared" si="50"/>
        <v>0</v>
      </c>
      <c r="AH77" s="259">
        <f t="shared" si="50"/>
        <v>0</v>
      </c>
      <c r="AI77" s="259">
        <f t="shared" si="50"/>
        <v>0</v>
      </c>
      <c r="AJ77" s="259">
        <f t="shared" si="50"/>
        <v>0</v>
      </c>
      <c r="AK77" s="259">
        <f t="shared" si="50"/>
        <v>0</v>
      </c>
      <c r="AL77" s="259">
        <f t="shared" si="50"/>
        <v>0</v>
      </c>
      <c r="AM77" s="259">
        <f t="shared" si="50"/>
        <v>0</v>
      </c>
      <c r="AN77" s="259">
        <f t="shared" si="50"/>
        <v>0</v>
      </c>
      <c r="AO77" s="259">
        <f t="shared" si="50"/>
        <v>0</v>
      </c>
      <c r="AP77" s="259">
        <f t="shared" si="50"/>
        <v>0</v>
      </c>
      <c r="AQ77" s="259">
        <f t="shared" si="50"/>
        <v>0</v>
      </c>
      <c r="AR77" s="259">
        <f t="shared" si="50"/>
        <v>0</v>
      </c>
      <c r="AS77" s="259">
        <f t="shared" si="50"/>
        <v>0</v>
      </c>
      <c r="AT77" s="259">
        <f t="shared" si="50"/>
        <v>0</v>
      </c>
      <c r="AU77" s="259">
        <f t="shared" si="50"/>
        <v>0</v>
      </c>
      <c r="AV77" s="259">
        <f t="shared" si="50"/>
        <v>0</v>
      </c>
      <c r="AW77" s="259">
        <f t="shared" si="50"/>
        <v>0</v>
      </c>
      <c r="AX77" s="259">
        <f t="shared" si="50"/>
        <v>0</v>
      </c>
      <c r="AY77" s="259">
        <f t="shared" si="50"/>
        <v>0</v>
      </c>
      <c r="AZ77" s="259">
        <f t="shared" si="50"/>
        <v>25</v>
      </c>
      <c r="BA77" s="259">
        <f t="shared" si="50"/>
        <v>50</v>
      </c>
      <c r="BB77" s="259">
        <f t="shared" si="50"/>
        <v>49</v>
      </c>
    </row>
    <row r="78" spans="2:54" s="8" customFormat="1" ht="31.5" x14ac:dyDescent="0.25">
      <c r="B78" s="470" t="s">
        <v>1198</v>
      </c>
      <c r="C78" s="446"/>
      <c r="D78" s="446"/>
      <c r="E78" s="446"/>
      <c r="F78" s="446"/>
      <c r="G78" s="446"/>
      <c r="H78" s="446"/>
      <c r="I78" s="446"/>
      <c r="J78" s="446"/>
      <c r="K78" s="446"/>
      <c r="L78" s="446"/>
      <c r="M78" s="446"/>
      <c r="N78" s="446"/>
      <c r="O78" s="446"/>
      <c r="P78" s="446"/>
      <c r="Q78" s="446"/>
      <c r="R78" s="446"/>
      <c r="S78" s="446"/>
      <c r="T78" s="446"/>
      <c r="U78" s="337"/>
      <c r="V78" s="337"/>
      <c r="W78" s="337"/>
      <c r="X78" s="337"/>
      <c r="Y78" s="337"/>
      <c r="Z78" s="337"/>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v>25</v>
      </c>
      <c r="BA78" s="337">
        <v>50</v>
      </c>
      <c r="BB78" s="337">
        <v>49</v>
      </c>
    </row>
    <row r="79" spans="2:54" s="8" customFormat="1" ht="18.75" customHeight="1" x14ac:dyDescent="0.25">
      <c r="B79" s="259" t="s">
        <v>294</v>
      </c>
      <c r="C79" s="259">
        <f>C80</f>
        <v>0</v>
      </c>
      <c r="D79" s="259">
        <f t="shared" ref="D79:BB79" si="51">D80</f>
        <v>0</v>
      </c>
      <c r="E79" s="259">
        <f t="shared" si="51"/>
        <v>0</v>
      </c>
      <c r="F79" s="259">
        <f t="shared" si="51"/>
        <v>0</v>
      </c>
      <c r="G79" s="259">
        <f t="shared" si="51"/>
        <v>0</v>
      </c>
      <c r="H79" s="259">
        <f t="shared" si="51"/>
        <v>0</v>
      </c>
      <c r="I79" s="259">
        <f t="shared" si="51"/>
        <v>0</v>
      </c>
      <c r="J79" s="259">
        <f t="shared" si="51"/>
        <v>0</v>
      </c>
      <c r="K79" s="259">
        <f t="shared" si="51"/>
        <v>0</v>
      </c>
      <c r="L79" s="259">
        <f t="shared" si="51"/>
        <v>0</v>
      </c>
      <c r="M79" s="259">
        <f t="shared" si="51"/>
        <v>0</v>
      </c>
      <c r="N79" s="259">
        <f t="shared" si="51"/>
        <v>0</v>
      </c>
      <c r="O79" s="259">
        <f t="shared" si="51"/>
        <v>0</v>
      </c>
      <c r="P79" s="259">
        <f t="shared" si="51"/>
        <v>0</v>
      </c>
      <c r="Q79" s="259">
        <f t="shared" si="51"/>
        <v>0</v>
      </c>
      <c r="R79" s="259">
        <f t="shared" si="51"/>
        <v>0</v>
      </c>
      <c r="S79" s="259">
        <f t="shared" si="51"/>
        <v>0</v>
      </c>
      <c r="T79" s="259">
        <f t="shared" si="51"/>
        <v>0</v>
      </c>
      <c r="U79" s="259">
        <f t="shared" si="51"/>
        <v>0</v>
      </c>
      <c r="V79" s="259">
        <f t="shared" si="51"/>
        <v>0</v>
      </c>
      <c r="W79" s="259">
        <f t="shared" si="51"/>
        <v>0</v>
      </c>
      <c r="X79" s="259">
        <f t="shared" si="51"/>
        <v>0</v>
      </c>
      <c r="Y79" s="259">
        <f t="shared" si="51"/>
        <v>0</v>
      </c>
      <c r="Z79" s="259">
        <f t="shared" si="51"/>
        <v>0</v>
      </c>
      <c r="AA79" s="259">
        <f t="shared" si="51"/>
        <v>0</v>
      </c>
      <c r="AB79" s="259">
        <f t="shared" si="51"/>
        <v>0</v>
      </c>
      <c r="AC79" s="259">
        <f t="shared" si="51"/>
        <v>0</v>
      </c>
      <c r="AD79" s="259">
        <f t="shared" si="51"/>
        <v>0</v>
      </c>
      <c r="AE79" s="259">
        <f t="shared" si="51"/>
        <v>0</v>
      </c>
      <c r="AF79" s="259">
        <f t="shared" si="51"/>
        <v>0</v>
      </c>
      <c r="AG79" s="259">
        <f t="shared" si="51"/>
        <v>0</v>
      </c>
      <c r="AH79" s="259">
        <f t="shared" si="51"/>
        <v>0</v>
      </c>
      <c r="AI79" s="259">
        <f t="shared" si="51"/>
        <v>0</v>
      </c>
      <c r="AJ79" s="259">
        <f t="shared" si="51"/>
        <v>29</v>
      </c>
      <c r="AK79" s="259">
        <f t="shared" si="51"/>
        <v>20</v>
      </c>
      <c r="AL79" s="259">
        <f t="shared" si="51"/>
        <v>40</v>
      </c>
      <c r="AM79" s="259">
        <f t="shared" si="51"/>
        <v>29</v>
      </c>
      <c r="AN79" s="259">
        <f t="shared" si="51"/>
        <v>27</v>
      </c>
      <c r="AO79" s="259">
        <f t="shared" si="51"/>
        <v>24</v>
      </c>
      <c r="AP79" s="259">
        <f t="shared" si="51"/>
        <v>20</v>
      </c>
      <c r="AQ79" s="259">
        <f t="shared" si="51"/>
        <v>14</v>
      </c>
      <c r="AR79" s="259">
        <f t="shared" si="51"/>
        <v>17</v>
      </c>
      <c r="AS79" s="259">
        <f t="shared" si="51"/>
        <v>15</v>
      </c>
      <c r="AT79" s="259">
        <f t="shared" si="51"/>
        <v>17</v>
      </c>
      <c r="AU79" s="259">
        <f t="shared" si="51"/>
        <v>19</v>
      </c>
      <c r="AV79" s="259">
        <f t="shared" si="51"/>
        <v>17</v>
      </c>
      <c r="AW79" s="259">
        <f t="shared" si="51"/>
        <v>28</v>
      </c>
      <c r="AX79" s="259">
        <f t="shared" si="51"/>
        <v>17</v>
      </c>
      <c r="AY79" s="259">
        <f t="shared" si="51"/>
        <v>26</v>
      </c>
      <c r="AZ79" s="259">
        <f t="shared" si="51"/>
        <v>21</v>
      </c>
      <c r="BA79" s="259">
        <f t="shared" si="51"/>
        <v>15</v>
      </c>
      <c r="BB79" s="259">
        <f t="shared" si="51"/>
        <v>23</v>
      </c>
    </row>
    <row r="80" spans="2:54" s="8" customFormat="1" ht="18.75" customHeight="1" x14ac:dyDescent="0.25">
      <c r="B80" s="470" t="s">
        <v>1199</v>
      </c>
      <c r="C80" s="446"/>
      <c r="D80" s="446"/>
      <c r="E80" s="446"/>
      <c r="F80" s="446"/>
      <c r="G80" s="446"/>
      <c r="H80" s="446"/>
      <c r="I80" s="446"/>
      <c r="J80" s="446"/>
      <c r="K80" s="446"/>
      <c r="L80" s="446"/>
      <c r="M80" s="446"/>
      <c r="N80" s="446"/>
      <c r="O80" s="446"/>
      <c r="P80" s="446"/>
      <c r="Q80" s="446"/>
      <c r="R80" s="446"/>
      <c r="S80" s="446"/>
      <c r="T80" s="446"/>
      <c r="U80" s="337"/>
      <c r="V80" s="337"/>
      <c r="W80" s="337"/>
      <c r="X80" s="337"/>
      <c r="Y80" s="337"/>
      <c r="Z80" s="337"/>
      <c r="AA80" s="337"/>
      <c r="AB80" s="337"/>
      <c r="AC80" s="337"/>
      <c r="AD80" s="337"/>
      <c r="AE80" s="337"/>
      <c r="AF80" s="337"/>
      <c r="AG80" s="337"/>
      <c r="AH80" s="337"/>
      <c r="AI80" s="337"/>
      <c r="AJ80" s="337">
        <v>29</v>
      </c>
      <c r="AK80" s="337">
        <v>20</v>
      </c>
      <c r="AL80" s="337">
        <v>40</v>
      </c>
      <c r="AM80" s="337">
        <v>29</v>
      </c>
      <c r="AN80" s="337">
        <v>27</v>
      </c>
      <c r="AO80" s="337">
        <v>24</v>
      </c>
      <c r="AP80" s="337">
        <v>20</v>
      </c>
      <c r="AQ80" s="337">
        <v>14</v>
      </c>
      <c r="AR80" s="337">
        <v>17</v>
      </c>
      <c r="AS80" s="337">
        <v>15</v>
      </c>
      <c r="AT80" s="337">
        <v>17</v>
      </c>
      <c r="AU80" s="337">
        <v>19</v>
      </c>
      <c r="AV80" s="337">
        <v>17</v>
      </c>
      <c r="AW80" s="337">
        <v>28</v>
      </c>
      <c r="AX80" s="337">
        <v>17</v>
      </c>
      <c r="AY80" s="337">
        <v>26</v>
      </c>
      <c r="AZ80" s="337">
        <v>21</v>
      </c>
      <c r="BA80" s="337">
        <v>15</v>
      </c>
      <c r="BB80" s="337">
        <v>23</v>
      </c>
    </row>
    <row r="81" spans="2:54" s="8" customFormat="1" ht="18.75" customHeight="1" x14ac:dyDescent="0.25">
      <c r="B81" s="259" t="s">
        <v>1200</v>
      </c>
      <c r="C81" s="259">
        <f>C82</f>
        <v>0</v>
      </c>
      <c r="D81" s="259">
        <f t="shared" ref="D81:BB81" si="52">D82</f>
        <v>0</v>
      </c>
      <c r="E81" s="259">
        <f t="shared" si="52"/>
        <v>0</v>
      </c>
      <c r="F81" s="259">
        <f t="shared" si="52"/>
        <v>0</v>
      </c>
      <c r="G81" s="259">
        <f t="shared" si="52"/>
        <v>0</v>
      </c>
      <c r="H81" s="259">
        <f t="shared" si="52"/>
        <v>0</v>
      </c>
      <c r="I81" s="259">
        <f t="shared" si="52"/>
        <v>0</v>
      </c>
      <c r="J81" s="259">
        <f t="shared" si="52"/>
        <v>0</v>
      </c>
      <c r="K81" s="259">
        <f t="shared" si="52"/>
        <v>0</v>
      </c>
      <c r="L81" s="259">
        <f t="shared" si="52"/>
        <v>0</v>
      </c>
      <c r="M81" s="259">
        <f t="shared" si="52"/>
        <v>0</v>
      </c>
      <c r="N81" s="259">
        <f t="shared" si="52"/>
        <v>0</v>
      </c>
      <c r="O81" s="259">
        <f t="shared" si="52"/>
        <v>0</v>
      </c>
      <c r="P81" s="259">
        <f t="shared" si="52"/>
        <v>0</v>
      </c>
      <c r="Q81" s="259">
        <f t="shared" si="52"/>
        <v>0</v>
      </c>
      <c r="R81" s="259">
        <f t="shared" si="52"/>
        <v>0</v>
      </c>
      <c r="S81" s="259">
        <f t="shared" si="52"/>
        <v>0</v>
      </c>
      <c r="T81" s="259">
        <f t="shared" si="52"/>
        <v>0</v>
      </c>
      <c r="U81" s="259">
        <f t="shared" si="52"/>
        <v>0</v>
      </c>
      <c r="V81" s="259">
        <f t="shared" si="52"/>
        <v>0</v>
      </c>
      <c r="W81" s="259">
        <f t="shared" si="52"/>
        <v>0</v>
      </c>
      <c r="X81" s="259">
        <f t="shared" si="52"/>
        <v>0</v>
      </c>
      <c r="Y81" s="259">
        <f t="shared" si="52"/>
        <v>0</v>
      </c>
      <c r="Z81" s="259">
        <f t="shared" si="52"/>
        <v>0</v>
      </c>
      <c r="AA81" s="259">
        <f t="shared" si="52"/>
        <v>0</v>
      </c>
      <c r="AB81" s="259">
        <f t="shared" si="52"/>
        <v>0</v>
      </c>
      <c r="AC81" s="259">
        <f t="shared" si="52"/>
        <v>0</v>
      </c>
      <c r="AD81" s="259">
        <f t="shared" si="52"/>
        <v>0</v>
      </c>
      <c r="AE81" s="259">
        <f t="shared" si="52"/>
        <v>0</v>
      </c>
      <c r="AF81" s="259">
        <f t="shared" si="52"/>
        <v>0</v>
      </c>
      <c r="AG81" s="259">
        <f t="shared" si="52"/>
        <v>0</v>
      </c>
      <c r="AH81" s="259">
        <f t="shared" si="52"/>
        <v>0</v>
      </c>
      <c r="AI81" s="259">
        <f t="shared" si="52"/>
        <v>0</v>
      </c>
      <c r="AJ81" s="259">
        <f t="shared" si="52"/>
        <v>0</v>
      </c>
      <c r="AK81" s="259">
        <f t="shared" si="52"/>
        <v>0</v>
      </c>
      <c r="AL81" s="259">
        <f t="shared" si="52"/>
        <v>0</v>
      </c>
      <c r="AM81" s="259">
        <f t="shared" si="52"/>
        <v>0</v>
      </c>
      <c r="AN81" s="259">
        <f t="shared" si="52"/>
        <v>0</v>
      </c>
      <c r="AO81" s="259">
        <f t="shared" si="52"/>
        <v>0</v>
      </c>
      <c r="AP81" s="259">
        <f t="shared" si="52"/>
        <v>0</v>
      </c>
      <c r="AQ81" s="259">
        <f t="shared" si="52"/>
        <v>0</v>
      </c>
      <c r="AR81" s="259">
        <f t="shared" si="52"/>
        <v>0</v>
      </c>
      <c r="AS81" s="259">
        <f t="shared" si="52"/>
        <v>0</v>
      </c>
      <c r="AT81" s="259">
        <f t="shared" si="52"/>
        <v>0</v>
      </c>
      <c r="AU81" s="259">
        <f t="shared" si="52"/>
        <v>47</v>
      </c>
      <c r="AV81" s="259">
        <f t="shared" si="52"/>
        <v>0</v>
      </c>
      <c r="AW81" s="259">
        <f t="shared" si="52"/>
        <v>75</v>
      </c>
      <c r="AX81" s="259">
        <f t="shared" si="52"/>
        <v>74</v>
      </c>
      <c r="AY81" s="259">
        <f t="shared" si="52"/>
        <v>71</v>
      </c>
      <c r="AZ81" s="259">
        <f t="shared" si="52"/>
        <v>69</v>
      </c>
      <c r="BA81" s="259">
        <f t="shared" si="52"/>
        <v>63</v>
      </c>
      <c r="BB81" s="259">
        <f t="shared" si="52"/>
        <v>42</v>
      </c>
    </row>
    <row r="82" spans="2:54" s="8" customFormat="1" ht="18.75" customHeight="1" x14ac:dyDescent="0.25">
      <c r="B82" s="477" t="s">
        <v>1201</v>
      </c>
      <c r="C82" s="446"/>
      <c r="D82" s="446"/>
      <c r="E82" s="446"/>
      <c r="F82" s="446"/>
      <c r="G82" s="446"/>
      <c r="H82" s="446"/>
      <c r="I82" s="446"/>
      <c r="J82" s="446"/>
      <c r="K82" s="446"/>
      <c r="L82" s="446"/>
      <c r="M82" s="446"/>
      <c r="N82" s="446"/>
      <c r="O82" s="446"/>
      <c r="P82" s="446"/>
      <c r="Q82" s="446"/>
      <c r="R82" s="446"/>
      <c r="S82" s="446"/>
      <c r="T82" s="446"/>
      <c r="U82" s="337"/>
      <c r="V82" s="337"/>
      <c r="W82" s="337"/>
      <c r="X82" s="337"/>
      <c r="Y82" s="337"/>
      <c r="Z82" s="337"/>
      <c r="AA82" s="337"/>
      <c r="AB82" s="337"/>
      <c r="AC82" s="337"/>
      <c r="AD82" s="337"/>
      <c r="AE82" s="337"/>
      <c r="AF82" s="337"/>
      <c r="AG82" s="337"/>
      <c r="AH82" s="337"/>
      <c r="AI82" s="337"/>
      <c r="AJ82" s="337"/>
      <c r="AK82" s="337"/>
      <c r="AL82" s="337"/>
      <c r="AM82" s="337"/>
      <c r="AN82" s="337"/>
      <c r="AO82" s="337"/>
      <c r="AP82" s="337"/>
      <c r="AQ82" s="337"/>
      <c r="AR82" s="337"/>
      <c r="AS82" s="337"/>
      <c r="AT82" s="337"/>
      <c r="AU82" s="337">
        <v>47</v>
      </c>
      <c r="AV82" s="337"/>
      <c r="AW82" s="337">
        <v>75</v>
      </c>
      <c r="AX82" s="337">
        <v>74</v>
      </c>
      <c r="AY82" s="337">
        <v>71</v>
      </c>
      <c r="AZ82" s="337">
        <v>69</v>
      </c>
      <c r="BA82" s="337">
        <v>63</v>
      </c>
      <c r="BB82" s="337">
        <v>42</v>
      </c>
    </row>
    <row r="83" spans="2:54" s="23" customFormat="1" ht="18.75" customHeight="1" x14ac:dyDescent="0.25">
      <c r="B83" s="270" t="s">
        <v>1140</v>
      </c>
      <c r="C83" s="259">
        <f t="shared" ref="C83:AH83" si="53">C8+C23+C41+C47+C81+C77+C79</f>
        <v>12</v>
      </c>
      <c r="D83" s="259">
        <f t="shared" si="53"/>
        <v>4</v>
      </c>
      <c r="E83" s="259">
        <f t="shared" si="53"/>
        <v>24</v>
      </c>
      <c r="F83" s="259">
        <f t="shared" si="53"/>
        <v>22</v>
      </c>
      <c r="G83" s="259">
        <f t="shared" si="53"/>
        <v>38</v>
      </c>
      <c r="H83" s="259">
        <f t="shared" si="53"/>
        <v>23</v>
      </c>
      <c r="I83" s="259">
        <f t="shared" si="53"/>
        <v>207</v>
      </c>
      <c r="J83" s="259">
        <f t="shared" si="53"/>
        <v>175</v>
      </c>
      <c r="K83" s="259">
        <f t="shared" si="53"/>
        <v>494</v>
      </c>
      <c r="L83" s="259">
        <f t="shared" si="53"/>
        <v>532</v>
      </c>
      <c r="M83" s="259">
        <f t="shared" si="53"/>
        <v>560</v>
      </c>
      <c r="N83" s="259">
        <f t="shared" si="53"/>
        <v>496</v>
      </c>
      <c r="O83" s="259">
        <f t="shared" si="53"/>
        <v>533</v>
      </c>
      <c r="P83" s="259">
        <f t="shared" si="53"/>
        <v>387</v>
      </c>
      <c r="Q83" s="259">
        <f t="shared" si="53"/>
        <v>340</v>
      </c>
      <c r="R83" s="259">
        <f t="shared" si="53"/>
        <v>311</v>
      </c>
      <c r="S83" s="259">
        <f t="shared" si="53"/>
        <v>266</v>
      </c>
      <c r="T83" s="259">
        <f t="shared" si="53"/>
        <v>174</v>
      </c>
      <c r="U83" s="259">
        <f t="shared" si="53"/>
        <v>129</v>
      </c>
      <c r="V83" s="259">
        <f t="shared" si="53"/>
        <v>110</v>
      </c>
      <c r="W83" s="259">
        <f t="shared" si="53"/>
        <v>82</v>
      </c>
      <c r="X83" s="259">
        <f t="shared" si="53"/>
        <v>100</v>
      </c>
      <c r="Y83" s="259">
        <f t="shared" si="53"/>
        <v>126</v>
      </c>
      <c r="Z83" s="259">
        <f t="shared" si="53"/>
        <v>123</v>
      </c>
      <c r="AA83" s="259">
        <f t="shared" si="53"/>
        <v>142</v>
      </c>
      <c r="AB83" s="259">
        <f t="shared" si="53"/>
        <v>217</v>
      </c>
      <c r="AC83" s="259">
        <f t="shared" si="53"/>
        <v>237</v>
      </c>
      <c r="AD83" s="259">
        <f t="shared" si="53"/>
        <v>325</v>
      </c>
      <c r="AE83" s="259">
        <f t="shared" si="53"/>
        <v>337</v>
      </c>
      <c r="AF83" s="259">
        <f t="shared" si="53"/>
        <v>462</v>
      </c>
      <c r="AG83" s="259">
        <f t="shared" si="53"/>
        <v>340</v>
      </c>
      <c r="AH83" s="259">
        <f t="shared" si="53"/>
        <v>329</v>
      </c>
      <c r="AI83" s="259">
        <f t="shared" ref="AI83:BB83" si="54">AI8+AI23+AI41+AI47+AI81+AI77+AI79</f>
        <v>351</v>
      </c>
      <c r="AJ83" s="259">
        <f t="shared" si="54"/>
        <v>539</v>
      </c>
      <c r="AK83" s="259">
        <f t="shared" si="54"/>
        <v>590</v>
      </c>
      <c r="AL83" s="259">
        <f t="shared" si="54"/>
        <v>615</v>
      </c>
      <c r="AM83" s="259">
        <f t="shared" si="54"/>
        <v>665</v>
      </c>
      <c r="AN83" s="259">
        <f t="shared" si="54"/>
        <v>634</v>
      </c>
      <c r="AO83" s="259">
        <f t="shared" si="54"/>
        <v>511</v>
      </c>
      <c r="AP83" s="259">
        <f t="shared" si="54"/>
        <v>391</v>
      </c>
      <c r="AQ83" s="259">
        <f t="shared" si="54"/>
        <v>415</v>
      </c>
      <c r="AR83" s="259">
        <f t="shared" si="54"/>
        <v>369</v>
      </c>
      <c r="AS83" s="259">
        <f t="shared" si="54"/>
        <v>409</v>
      </c>
      <c r="AT83" s="259">
        <f t="shared" si="54"/>
        <v>433</v>
      </c>
      <c r="AU83" s="259">
        <f t="shared" si="54"/>
        <v>548</v>
      </c>
      <c r="AV83" s="259">
        <f t="shared" si="54"/>
        <v>433</v>
      </c>
      <c r="AW83" s="259">
        <f t="shared" si="54"/>
        <v>638</v>
      </c>
      <c r="AX83" s="259">
        <f t="shared" si="54"/>
        <v>704</v>
      </c>
      <c r="AY83" s="259">
        <f t="shared" si="54"/>
        <v>821</v>
      </c>
      <c r="AZ83" s="259">
        <f t="shared" si="54"/>
        <v>784</v>
      </c>
      <c r="BA83" s="259">
        <f t="shared" si="54"/>
        <v>855</v>
      </c>
      <c r="BB83" s="259">
        <f t="shared" si="54"/>
        <v>793</v>
      </c>
    </row>
    <row r="84" spans="2:54" ht="15" customHeight="1" x14ac:dyDescent="0.25">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row>
    <row r="85" spans="2:54" s="13" customFormat="1" ht="18.75" customHeight="1" x14ac:dyDescent="0.25">
      <c r="B85" s="437" t="s">
        <v>1060</v>
      </c>
      <c r="C85" s="336">
        <f>'Historico MatriculaT Pregrado'!C63</f>
        <v>1884</v>
      </c>
      <c r="D85" s="336">
        <f>'Historico MatriculaT Pregrado'!D63</f>
        <v>1901</v>
      </c>
      <c r="E85" s="336">
        <f>'Historico MatriculaT Pregrado'!E63</f>
        <v>1987</v>
      </c>
      <c r="F85" s="336">
        <f>'Historico MatriculaT Pregrado'!F63</f>
        <v>1997</v>
      </c>
      <c r="G85" s="336">
        <f>'Historico MatriculaT Pregrado'!G63</f>
        <v>2014</v>
      </c>
      <c r="H85" s="336">
        <f>'Historico MatriculaT Pregrado'!H63</f>
        <v>2058</v>
      </c>
      <c r="I85" s="336">
        <f>'Historico MatriculaT Pregrado'!I63</f>
        <v>2372</v>
      </c>
      <c r="J85" s="336">
        <f>'Historico MatriculaT Pregrado'!J63</f>
        <v>2602</v>
      </c>
      <c r="K85" s="336">
        <f>'Historico MatriculaT Pregrado'!K63</f>
        <v>2800</v>
      </c>
      <c r="L85" s="336">
        <f>'Historico MatriculaT Pregrado'!L63</f>
        <v>2901</v>
      </c>
      <c r="M85" s="336">
        <f>'Historico MatriculaT Pregrado'!M63</f>
        <v>3456</v>
      </c>
      <c r="N85" s="336">
        <f>'Historico MatriculaT Pregrado'!N63</f>
        <v>3366</v>
      </c>
      <c r="O85" s="336">
        <f>'Historico MatriculaT Pregrado'!O63</f>
        <v>3852</v>
      </c>
      <c r="P85" s="336">
        <f>'Historico MatriculaT Pregrado'!P63</f>
        <v>3734</v>
      </c>
      <c r="Q85" s="336">
        <f>'Historico MatriculaT Pregrado'!Q63</f>
        <v>3923</v>
      </c>
      <c r="R85" s="336">
        <f>'Historico MatriculaT Pregrado'!R63</f>
        <v>3949</v>
      </c>
      <c r="S85" s="336">
        <f>'Historico MatriculaT Pregrado'!S63</f>
        <v>4372</v>
      </c>
      <c r="T85" s="336">
        <f>'Historico MatriculaT Pregrado'!T63</f>
        <v>3944</v>
      </c>
      <c r="U85" s="336">
        <f>'Historico MatriculaT Pregrado'!U63</f>
        <v>4339</v>
      </c>
      <c r="V85" s="336">
        <f>'Historico MatriculaT Pregrado'!V63</f>
        <v>4143</v>
      </c>
      <c r="W85" s="336">
        <f>'Historico MatriculaT Pregrado'!W63</f>
        <v>4701</v>
      </c>
      <c r="X85" s="336">
        <f>'Historico MatriculaT Pregrado'!X63</f>
        <v>4637</v>
      </c>
      <c r="Y85" s="336">
        <f>'Historico MatriculaT Pregrado'!Y63</f>
        <v>4867</v>
      </c>
      <c r="Z85" s="336">
        <f>'Historico MatriculaT Pregrado'!Z63</f>
        <v>4892</v>
      </c>
      <c r="AA85" s="336">
        <f>'Historico MatriculaT Pregrado'!AA63</f>
        <v>5239</v>
      </c>
      <c r="AB85" s="336">
        <f>'Historico MatriculaT Pregrado'!AB63</f>
        <v>5414</v>
      </c>
      <c r="AC85" s="336">
        <f>'Historico MatriculaT Pregrado'!AC63</f>
        <v>5757</v>
      </c>
      <c r="AD85" s="336">
        <f>'Historico MatriculaT Pregrado'!AD63</f>
        <v>6025</v>
      </c>
      <c r="AE85" s="336">
        <f>'Historico MatriculaT Pregrado'!AE63</f>
        <v>6380</v>
      </c>
      <c r="AF85" s="336">
        <f>'Historico MatriculaT Pregrado'!AF63</f>
        <v>6614</v>
      </c>
      <c r="AG85" s="336">
        <f>'Historico MatriculaT Pregrado'!AG63</f>
        <v>6871</v>
      </c>
      <c r="AH85" s="336">
        <f>'Historico MatriculaT Pregrado'!AH63</f>
        <v>6868</v>
      </c>
      <c r="AI85" s="336">
        <f>'Historico MatriculaT Pregrado'!AI63</f>
        <v>7126</v>
      </c>
      <c r="AJ85" s="336">
        <f>'Historico MatriculaT Pregrado'!AJ63</f>
        <v>7237</v>
      </c>
      <c r="AK85" s="336">
        <f>'Historico MatriculaT Pregrado'!AK63</f>
        <v>7418</v>
      </c>
      <c r="AL85" s="336">
        <f>'Historico MatriculaT Pregrado'!AL63</f>
        <v>7402</v>
      </c>
      <c r="AM85" s="336">
        <f>'Historico MatriculaT Pregrado'!AM63</f>
        <v>7504</v>
      </c>
      <c r="AN85" s="336">
        <f>'Historico MatriculaT Pregrado'!AN63</f>
        <v>7607</v>
      </c>
      <c r="AO85" s="336">
        <f>'Historico MatriculaT Pregrado'!AO63</f>
        <v>7850</v>
      </c>
      <c r="AP85" s="336">
        <f>'Historico MatriculaT Pregrado'!AP63</f>
        <v>7909</v>
      </c>
      <c r="AQ85" s="336">
        <f>'Historico MatriculaT Pregrado'!AQ63</f>
        <v>8118</v>
      </c>
      <c r="AR85" s="336">
        <f>'Historico MatriculaT Pregrado'!AR63</f>
        <v>8254</v>
      </c>
      <c r="AS85" s="336">
        <f>'Historico MatriculaT Pregrado'!AS63</f>
        <v>8385</v>
      </c>
      <c r="AT85" s="336">
        <f>'Historico MatriculaT Pregrado'!AT63</f>
        <v>8256</v>
      </c>
      <c r="AU85" s="336">
        <f>'Historico MatriculaT Pregrado'!AU63</f>
        <v>8289</v>
      </c>
      <c r="AV85" s="336">
        <f>'Historico MatriculaT Pregrado'!AV63</f>
        <v>8448</v>
      </c>
      <c r="AW85" s="336">
        <f>'Historico MatriculaT Pregrado'!AW63</f>
        <v>8804</v>
      </c>
      <c r="AX85" s="336">
        <f>'Historico MatriculaT Pregrado'!AX63</f>
        <v>9163</v>
      </c>
      <c r="AY85" s="336">
        <f>'Historico MatriculaT Pregrado'!AY63</f>
        <v>9244</v>
      </c>
      <c r="AZ85" s="336">
        <f>'Historico MatriculaT Pregrado'!AZ63</f>
        <v>9185</v>
      </c>
      <c r="BA85" s="336">
        <f>'Historico MatriculaT Pregrado'!BA63</f>
        <v>9264</v>
      </c>
      <c r="BB85" s="336">
        <f>'Historico MatriculaT Pregrado'!BB63</f>
        <v>9216</v>
      </c>
    </row>
    <row r="86" spans="2:54" s="13" customFormat="1" ht="18.75" customHeight="1" x14ac:dyDescent="0.25">
      <c r="B86" s="437" t="s">
        <v>1100</v>
      </c>
      <c r="C86" s="336">
        <f>'Historico MatriculaT PregSede'!C57</f>
        <v>0</v>
      </c>
      <c r="D86" s="336">
        <f>'Historico MatriculaT PregSede'!D57</f>
        <v>0</v>
      </c>
      <c r="E86" s="336">
        <f>'Historico MatriculaT PregSede'!E57</f>
        <v>169</v>
      </c>
      <c r="F86" s="336">
        <f>'Historico MatriculaT PregSede'!F57</f>
        <v>167</v>
      </c>
      <c r="G86" s="336">
        <f>'Historico MatriculaT PregSede'!G57</f>
        <v>248</v>
      </c>
      <c r="H86" s="336">
        <f>'Historico MatriculaT PregSede'!H57</f>
        <v>565</v>
      </c>
      <c r="I86" s="336">
        <f>'Historico MatriculaT PregSede'!I57</f>
        <v>371</v>
      </c>
      <c r="J86" s="336">
        <f>'Historico MatriculaT PregSede'!J57</f>
        <v>0</v>
      </c>
      <c r="K86" s="336">
        <f>'Historico MatriculaT PregSede'!K57</f>
        <v>851</v>
      </c>
      <c r="L86" s="336">
        <f>'Historico MatriculaT PregSede'!L57</f>
        <v>933</v>
      </c>
      <c r="M86" s="336">
        <f>'Historico MatriculaT PregSede'!M57</f>
        <v>949</v>
      </c>
      <c r="N86" s="336">
        <f>'Historico MatriculaT PregSede'!N57</f>
        <v>846</v>
      </c>
      <c r="O86" s="336">
        <f>'Historico MatriculaT PregSede'!O57</f>
        <v>1021</v>
      </c>
      <c r="P86" s="336">
        <f>'Historico MatriculaT PregSede'!P57</f>
        <v>948</v>
      </c>
      <c r="Q86" s="336">
        <f>'Historico MatriculaT PregSede'!Q57</f>
        <v>880</v>
      </c>
      <c r="R86" s="336">
        <f>'Historico MatriculaT PregSede'!R57</f>
        <v>889</v>
      </c>
      <c r="S86" s="336">
        <f>'Historico MatriculaT PregSede'!S57</f>
        <v>661</v>
      </c>
      <c r="T86" s="336">
        <f>'Historico MatriculaT PregSede'!T57</f>
        <v>482</v>
      </c>
      <c r="U86" s="336">
        <f>'Historico MatriculaT PregSede'!U57</f>
        <v>482</v>
      </c>
      <c r="V86" s="336">
        <f>'Historico MatriculaT PregSede'!V57</f>
        <v>387</v>
      </c>
      <c r="W86" s="336">
        <f>'Historico MatriculaT PregSede'!W57</f>
        <v>338</v>
      </c>
      <c r="X86" s="336">
        <f>'Historico MatriculaT PregSede'!X57</f>
        <v>287</v>
      </c>
      <c r="Y86" s="336">
        <f>'Historico MatriculaT PregSede'!Y57</f>
        <v>277</v>
      </c>
      <c r="Z86" s="336">
        <f>'Historico MatriculaT PregSede'!Z57</f>
        <v>246</v>
      </c>
      <c r="AA86" s="336">
        <f>'Historico MatriculaT PregSede'!AA57</f>
        <v>163</v>
      </c>
      <c r="AB86" s="336">
        <f>'Historico MatriculaT PregSede'!AB57</f>
        <v>154</v>
      </c>
      <c r="AC86" s="336">
        <f>'Historico MatriculaT PregSede'!AC57</f>
        <v>108</v>
      </c>
      <c r="AD86" s="336">
        <f>'Historico MatriculaT PregSede'!AD57</f>
        <v>153</v>
      </c>
      <c r="AE86" s="336">
        <f>'Historico MatriculaT PregSede'!AE57</f>
        <v>219</v>
      </c>
      <c r="AF86" s="336">
        <f>'Historico MatriculaT PregSede'!AF57</f>
        <v>215</v>
      </c>
      <c r="AG86" s="336">
        <f>'Historico MatriculaT PregSede'!AG57</f>
        <v>278</v>
      </c>
      <c r="AH86" s="336">
        <f>'Historico MatriculaT PregSede'!AH57</f>
        <v>237</v>
      </c>
      <c r="AI86" s="336">
        <f>'Historico MatriculaT PregSede'!AI57</f>
        <v>211</v>
      </c>
      <c r="AJ86" s="336">
        <f>'Historico MatriculaT PregSede'!AJ57</f>
        <v>515</v>
      </c>
      <c r="AK86" s="336">
        <f>'Historico MatriculaT PregSede'!AK57</f>
        <v>806</v>
      </c>
      <c r="AL86" s="336">
        <f>'Historico MatriculaT PregSede'!AL57</f>
        <v>859</v>
      </c>
      <c r="AM86" s="336">
        <f>'Historico MatriculaT PregSede'!AM57</f>
        <v>1025</v>
      </c>
      <c r="AN86" s="336">
        <f>'Historico MatriculaT PregSede'!AN57</f>
        <v>1019</v>
      </c>
      <c r="AO86" s="336">
        <f>'Historico MatriculaT PregSede'!AO57</f>
        <v>1249</v>
      </c>
      <c r="AP86" s="336">
        <f>'Historico MatriculaT PregSede'!AP57</f>
        <v>1304</v>
      </c>
      <c r="AQ86" s="336">
        <f>'Historico MatriculaT PregSede'!AQ57</f>
        <v>1422</v>
      </c>
      <c r="AR86" s="336">
        <f>'Historico MatriculaT PregSede'!AR57</f>
        <v>1522</v>
      </c>
      <c r="AS86" s="336">
        <f>'Historico MatriculaT PregSede'!AS57</f>
        <v>1473</v>
      </c>
      <c r="AT86" s="336">
        <f>'Historico MatriculaT PregSede'!AT57</f>
        <v>1479</v>
      </c>
      <c r="AU86" s="336">
        <f>'Historico MatriculaT PregSede'!AU57</f>
        <v>1541</v>
      </c>
      <c r="AV86" s="336">
        <f>'Historico MatriculaT PregSede'!AV57</f>
        <v>1514</v>
      </c>
      <c r="AW86" s="336">
        <f>'Historico MatriculaT PregSede'!AW57</f>
        <v>1811</v>
      </c>
      <c r="AX86" s="336">
        <f>'Historico MatriculaT PregSede'!AX57</f>
        <v>1902</v>
      </c>
      <c r="AY86" s="336">
        <f>'Historico MatriculaT PregSede'!AY57</f>
        <v>2106</v>
      </c>
      <c r="AZ86" s="336">
        <f>'Historico MatriculaT PregSede'!AZ57</f>
        <v>2099</v>
      </c>
      <c r="BA86" s="336">
        <f>'Historico MatriculaT PregSede'!BA57</f>
        <v>2353</v>
      </c>
      <c r="BB86" s="336">
        <f>'Historico MatriculaT PregSede'!BB57</f>
        <v>2321</v>
      </c>
    </row>
    <row r="87" spans="2:54" s="13" customFormat="1" ht="18.75" customHeight="1" x14ac:dyDescent="0.25">
      <c r="B87" s="437" t="s">
        <v>1334</v>
      </c>
      <c r="C87" s="336">
        <f>'Historico MatriculaT PregConv'!C50</f>
        <v>1187</v>
      </c>
      <c r="D87" s="336">
        <f>'Historico MatriculaT PregConv'!D50</f>
        <v>1142</v>
      </c>
      <c r="E87" s="336">
        <f>'Historico MatriculaT PregConv'!E50</f>
        <v>888</v>
      </c>
      <c r="F87" s="336">
        <f>'Historico MatriculaT PregConv'!F50</f>
        <v>860</v>
      </c>
      <c r="G87" s="336">
        <f>'Historico MatriculaT PregConv'!G50</f>
        <v>567</v>
      </c>
      <c r="H87" s="336">
        <f>'Historico MatriculaT PregConv'!H50</f>
        <v>525</v>
      </c>
      <c r="I87" s="336">
        <f>'Historico MatriculaT PregConv'!I50</f>
        <v>552</v>
      </c>
      <c r="J87" s="336">
        <f>'Historico MatriculaT PregConv'!J50</f>
        <v>541</v>
      </c>
      <c r="K87" s="336">
        <f>'Historico MatriculaT PregConv'!K50</f>
        <v>304</v>
      </c>
      <c r="L87" s="336">
        <f>'Historico MatriculaT PregConv'!L50</f>
        <v>347</v>
      </c>
      <c r="M87" s="336">
        <f>'Historico MatriculaT PregConv'!M50</f>
        <v>455</v>
      </c>
      <c r="N87" s="336">
        <f>'Historico MatriculaT PregConv'!N50</f>
        <v>400</v>
      </c>
      <c r="O87" s="336">
        <f>'Historico MatriculaT PregConv'!O50</f>
        <v>278</v>
      </c>
      <c r="P87" s="336">
        <f>'Historico MatriculaT PregConv'!P50</f>
        <v>279</v>
      </c>
      <c r="Q87" s="336">
        <f>'Historico MatriculaT PregConv'!Q50</f>
        <v>250</v>
      </c>
      <c r="R87" s="336">
        <f>'Historico MatriculaT PregConv'!R50</f>
        <v>227</v>
      </c>
      <c r="S87" s="336">
        <f>'Historico MatriculaT PregConv'!S50</f>
        <v>188</v>
      </c>
      <c r="T87" s="336">
        <f>'Historico MatriculaT PregConv'!T50</f>
        <v>167</v>
      </c>
      <c r="U87" s="336">
        <f>'Historico MatriculaT PregConv'!U50</f>
        <v>94</v>
      </c>
      <c r="V87" s="336">
        <f>'Historico MatriculaT PregConv'!V50</f>
        <v>9</v>
      </c>
      <c r="W87" s="336">
        <f>'Historico MatriculaT PregConv'!W50</f>
        <v>4</v>
      </c>
      <c r="X87" s="336">
        <f>'Historico MatriculaT PregConv'!X50</f>
        <v>0</v>
      </c>
      <c r="Y87" s="336">
        <f>'Historico MatriculaT PregConv'!Y50</f>
        <v>2</v>
      </c>
      <c r="Z87" s="336">
        <f>'Historico MatriculaT PregConv'!Z50</f>
        <v>562</v>
      </c>
      <c r="AA87" s="336">
        <f>'Historico MatriculaT PregConv'!AA50</f>
        <v>633</v>
      </c>
      <c r="AB87" s="336">
        <f>'Historico MatriculaT PregConv'!AB50</f>
        <v>624</v>
      </c>
      <c r="AC87" s="336">
        <f>'Historico MatriculaT PregConv'!AC50</f>
        <v>520</v>
      </c>
      <c r="AD87" s="336">
        <f>'Historico MatriculaT PregConv'!AD50</f>
        <v>523</v>
      </c>
      <c r="AE87" s="336">
        <f>'Historico MatriculaT PregConv'!AE50</f>
        <v>479</v>
      </c>
      <c r="AF87" s="336">
        <f>'Historico MatriculaT PregConv'!AF50</f>
        <v>385</v>
      </c>
      <c r="AG87" s="336">
        <f>'Historico MatriculaT PregConv'!AG50</f>
        <v>275</v>
      </c>
      <c r="AH87" s="336">
        <f>'Historico MatriculaT PregConv'!AH50</f>
        <v>164</v>
      </c>
      <c r="AI87" s="336">
        <f>'Historico MatriculaT PregConv'!AI50</f>
        <v>158</v>
      </c>
      <c r="AJ87" s="336">
        <f>'Historico MatriculaT PregConv'!AJ50</f>
        <v>104</v>
      </c>
      <c r="AK87" s="336">
        <f>'Historico MatriculaT PregConv'!AK50</f>
        <v>11</v>
      </c>
      <c r="AL87" s="336">
        <f>'Historico MatriculaT PregConv'!AL50</f>
        <v>6</v>
      </c>
      <c r="AM87" s="336">
        <f>'Historico MatriculaT PregConv'!AM50</f>
        <v>0</v>
      </c>
      <c r="AN87" s="336">
        <f>'Historico MatriculaT PregConv'!AN50</f>
        <v>0</v>
      </c>
      <c r="AO87" s="336">
        <f>'Historico MatriculaT PregConv'!AO50</f>
        <v>0</v>
      </c>
      <c r="AP87" s="336">
        <f>'Historico MatriculaT PregConv'!AP50</f>
        <v>0</v>
      </c>
      <c r="AQ87" s="336">
        <f>'Historico MatriculaT PregConv'!AQ50</f>
        <v>0</v>
      </c>
      <c r="AR87" s="336">
        <f>'Historico MatriculaT PregConv'!AR50</f>
        <v>0</v>
      </c>
      <c r="AS87" s="336">
        <f>'Historico MatriculaT PregConv'!AS50</f>
        <v>0</v>
      </c>
      <c r="AT87" s="336">
        <f>'Historico MatriculaT PregConv'!AT50</f>
        <v>0</v>
      </c>
      <c r="AU87" s="336">
        <f>'Historico MatriculaT PregConv'!AU50</f>
        <v>0</v>
      </c>
      <c r="AV87" s="336">
        <f>'Historico MatriculaT PregConv'!AV50</f>
        <v>0</v>
      </c>
      <c r="AW87" s="336">
        <f>'Historico MatriculaT PregConv'!AW50</f>
        <v>0</v>
      </c>
      <c r="AX87" s="336">
        <f>'Historico MatriculaT PregConv'!AX50</f>
        <v>0</v>
      </c>
      <c r="AY87" s="336">
        <f>'Historico MatriculaT PregConv'!AY50</f>
        <v>0</v>
      </c>
      <c r="AZ87" s="336">
        <f>'Historico MatriculaT PregConv'!AZ50</f>
        <v>0</v>
      </c>
      <c r="BA87" s="336">
        <f>'Historico MatriculaT PregConv'!BA50</f>
        <v>0</v>
      </c>
      <c r="BB87" s="336">
        <f>'Historico MatriculaT PregConv'!BB50</f>
        <v>0</v>
      </c>
    </row>
    <row r="88" spans="2:54" s="13" customFormat="1" ht="18.75" customHeight="1" x14ac:dyDescent="0.25">
      <c r="B88" s="207" t="s">
        <v>1335</v>
      </c>
      <c r="C88" s="694">
        <f>SUM(C85:C87)</f>
        <v>3071</v>
      </c>
      <c r="D88" s="694">
        <f t="shared" ref="D88:BB88" si="55">SUM(D85:D87)</f>
        <v>3043</v>
      </c>
      <c r="E88" s="694">
        <f t="shared" si="55"/>
        <v>3044</v>
      </c>
      <c r="F88" s="694">
        <f t="shared" si="55"/>
        <v>3024</v>
      </c>
      <c r="G88" s="694">
        <f t="shared" si="55"/>
        <v>2829</v>
      </c>
      <c r="H88" s="694">
        <f t="shared" si="55"/>
        <v>3148</v>
      </c>
      <c r="I88" s="694">
        <f t="shared" si="55"/>
        <v>3295</v>
      </c>
      <c r="J88" s="694">
        <f t="shared" si="55"/>
        <v>3143</v>
      </c>
      <c r="K88" s="694">
        <f t="shared" si="55"/>
        <v>3955</v>
      </c>
      <c r="L88" s="694">
        <f t="shared" si="55"/>
        <v>4181</v>
      </c>
      <c r="M88" s="694">
        <f t="shared" si="55"/>
        <v>4860</v>
      </c>
      <c r="N88" s="694">
        <f t="shared" si="55"/>
        <v>4612</v>
      </c>
      <c r="O88" s="694">
        <f t="shared" si="55"/>
        <v>5151</v>
      </c>
      <c r="P88" s="694">
        <f t="shared" si="55"/>
        <v>4961</v>
      </c>
      <c r="Q88" s="694">
        <f t="shared" si="55"/>
        <v>5053</v>
      </c>
      <c r="R88" s="694">
        <f t="shared" si="55"/>
        <v>5065</v>
      </c>
      <c r="S88" s="694">
        <f t="shared" si="55"/>
        <v>5221</v>
      </c>
      <c r="T88" s="694">
        <f t="shared" si="55"/>
        <v>4593</v>
      </c>
      <c r="U88" s="694">
        <f t="shared" si="55"/>
        <v>4915</v>
      </c>
      <c r="V88" s="694">
        <f t="shared" si="55"/>
        <v>4539</v>
      </c>
      <c r="W88" s="694">
        <f t="shared" si="55"/>
        <v>5043</v>
      </c>
      <c r="X88" s="694">
        <f t="shared" si="55"/>
        <v>4924</v>
      </c>
      <c r="Y88" s="694">
        <f t="shared" si="55"/>
        <v>5146</v>
      </c>
      <c r="Z88" s="694">
        <f t="shared" si="55"/>
        <v>5700</v>
      </c>
      <c r="AA88" s="694">
        <f t="shared" si="55"/>
        <v>6035</v>
      </c>
      <c r="AB88" s="694">
        <f t="shared" si="55"/>
        <v>6192</v>
      </c>
      <c r="AC88" s="694">
        <f t="shared" si="55"/>
        <v>6385</v>
      </c>
      <c r="AD88" s="694">
        <f t="shared" si="55"/>
        <v>6701</v>
      </c>
      <c r="AE88" s="694">
        <f t="shared" si="55"/>
        <v>7078</v>
      </c>
      <c r="AF88" s="694">
        <f t="shared" si="55"/>
        <v>7214</v>
      </c>
      <c r="AG88" s="694">
        <f t="shared" si="55"/>
        <v>7424</v>
      </c>
      <c r="AH88" s="694">
        <f t="shared" si="55"/>
        <v>7269</v>
      </c>
      <c r="AI88" s="694">
        <f t="shared" si="55"/>
        <v>7495</v>
      </c>
      <c r="AJ88" s="694">
        <f t="shared" si="55"/>
        <v>7856</v>
      </c>
      <c r="AK88" s="694">
        <f t="shared" si="55"/>
        <v>8235</v>
      </c>
      <c r="AL88" s="694">
        <f t="shared" si="55"/>
        <v>8267</v>
      </c>
      <c r="AM88" s="694">
        <f t="shared" si="55"/>
        <v>8529</v>
      </c>
      <c r="AN88" s="694">
        <f t="shared" si="55"/>
        <v>8626</v>
      </c>
      <c r="AO88" s="694">
        <f t="shared" si="55"/>
        <v>9099</v>
      </c>
      <c r="AP88" s="694">
        <f t="shared" si="55"/>
        <v>9213</v>
      </c>
      <c r="AQ88" s="694">
        <f t="shared" si="55"/>
        <v>9540</v>
      </c>
      <c r="AR88" s="694">
        <f t="shared" si="55"/>
        <v>9776</v>
      </c>
      <c r="AS88" s="694">
        <f t="shared" si="55"/>
        <v>9858</v>
      </c>
      <c r="AT88" s="694">
        <f t="shared" si="55"/>
        <v>9735</v>
      </c>
      <c r="AU88" s="694">
        <f t="shared" si="55"/>
        <v>9830</v>
      </c>
      <c r="AV88" s="694">
        <f t="shared" si="55"/>
        <v>9962</v>
      </c>
      <c r="AW88" s="694">
        <f t="shared" si="55"/>
        <v>10615</v>
      </c>
      <c r="AX88" s="694">
        <f t="shared" si="55"/>
        <v>11065</v>
      </c>
      <c r="AY88" s="694">
        <f t="shared" ref="AY88:AZ88" si="56">SUM(AY85:AY87)</f>
        <v>11350</v>
      </c>
      <c r="AZ88" s="694">
        <f t="shared" si="56"/>
        <v>11284</v>
      </c>
      <c r="BA88" s="694">
        <f t="shared" si="55"/>
        <v>11617</v>
      </c>
      <c r="BB88" s="694">
        <f t="shared" si="55"/>
        <v>11537</v>
      </c>
    </row>
    <row r="89" spans="2:54" s="13" customFormat="1" ht="18.75" hidden="1" customHeight="1" x14ac:dyDescent="0.25">
      <c r="B89" s="714" t="s">
        <v>1340</v>
      </c>
      <c r="C89" s="2077">
        <f>SUM(C88:D88)</f>
        <v>6114</v>
      </c>
      <c r="D89" s="2078"/>
      <c r="E89" s="2077">
        <f>SUM(E88:F88)</f>
        <v>6068</v>
      </c>
      <c r="F89" s="2078"/>
      <c r="G89" s="2077">
        <f>SUM(G88:H88)</f>
        <v>5977</v>
      </c>
      <c r="H89" s="2078"/>
      <c r="I89" s="2077">
        <f>SUM(I88:J88)</f>
        <v>6438</v>
      </c>
      <c r="J89" s="2078"/>
      <c r="K89" s="2077">
        <f>SUM(K88:L88)</f>
        <v>8136</v>
      </c>
      <c r="L89" s="2078"/>
      <c r="M89" s="2077">
        <f>SUM(M88:N88)</f>
        <v>9472</v>
      </c>
      <c r="N89" s="2078"/>
      <c r="O89" s="2077">
        <f>SUM(O88:P88)</f>
        <v>10112</v>
      </c>
      <c r="P89" s="2078"/>
      <c r="Q89" s="2077">
        <f>SUM(Q88:R88)</f>
        <v>10118</v>
      </c>
      <c r="R89" s="2078"/>
      <c r="S89" s="2077">
        <f>SUM(S88:T88)</f>
        <v>9814</v>
      </c>
      <c r="T89" s="2078"/>
      <c r="U89" s="2077">
        <f>SUM(U88:V88)</f>
        <v>9454</v>
      </c>
      <c r="V89" s="2078"/>
      <c r="W89" s="2077">
        <f>SUM(W88:X88)</f>
        <v>9967</v>
      </c>
      <c r="X89" s="2078"/>
      <c r="Y89" s="2077">
        <f>SUM(Y88:Z88)</f>
        <v>10846</v>
      </c>
      <c r="Z89" s="2078"/>
      <c r="AA89" s="2077">
        <f>SUM(AA88:AB88)</f>
        <v>12227</v>
      </c>
      <c r="AB89" s="2078"/>
      <c r="AC89" s="2077">
        <f>SUM(AC88:AD88)</f>
        <v>13086</v>
      </c>
      <c r="AD89" s="2078"/>
      <c r="AE89" s="2077">
        <f>SUM(AE88:AF88)</f>
        <v>14292</v>
      </c>
      <c r="AF89" s="2078"/>
      <c r="AG89" s="2077">
        <f>SUM(AG88:AH88)</f>
        <v>14693</v>
      </c>
      <c r="AH89" s="2078"/>
      <c r="AI89" s="2077">
        <f>SUM(AI88:AJ88)</f>
        <v>15351</v>
      </c>
      <c r="AJ89" s="2078"/>
      <c r="AK89" s="2077">
        <f>SUM(AK88:AL88)</f>
        <v>16502</v>
      </c>
      <c r="AL89" s="2078"/>
      <c r="AM89" s="2077">
        <f>SUM(AM88:AN88)</f>
        <v>17155</v>
      </c>
      <c r="AN89" s="2078"/>
      <c r="AO89" s="2077">
        <f>SUM(AO88:AP88)</f>
        <v>18312</v>
      </c>
      <c r="AP89" s="2078"/>
      <c r="AQ89" s="2077">
        <f>SUM(AQ88:AR88)</f>
        <v>19316</v>
      </c>
      <c r="AR89" s="2078"/>
      <c r="AS89" s="2077">
        <f>SUM(AS88:AT88)</f>
        <v>19593</v>
      </c>
      <c r="AT89" s="2078"/>
      <c r="AU89" s="2077">
        <f>SUM(AU88:AV88)</f>
        <v>19792</v>
      </c>
      <c r="AV89" s="2078"/>
      <c r="AW89" s="2077">
        <f>SUM(AW88:AX88)</f>
        <v>21680</v>
      </c>
      <c r="AX89" s="2078"/>
      <c r="AY89" s="2077">
        <f>SUM(AY88:AZ88)</f>
        <v>22634</v>
      </c>
      <c r="AZ89" s="2078"/>
      <c r="BA89" s="2077">
        <f>SUM(BA88:BB88)</f>
        <v>23154</v>
      </c>
      <c r="BB89" s="2078"/>
    </row>
    <row r="90" spans="2:54" s="13" customFormat="1" ht="18.75" hidden="1" customHeight="1" x14ac:dyDescent="0.25">
      <c r="B90" s="714" t="s">
        <v>1341</v>
      </c>
      <c r="C90" s="2077">
        <f>E89-C89</f>
        <v>-46</v>
      </c>
      <c r="D90" s="2078"/>
      <c r="E90" s="2077">
        <f>G89-E89</f>
        <v>-91</v>
      </c>
      <c r="F90" s="2078"/>
      <c r="G90" s="2077">
        <f>I89-G89</f>
        <v>461</v>
      </c>
      <c r="H90" s="2078"/>
      <c r="I90" s="2077">
        <f>K89-I89</f>
        <v>1698</v>
      </c>
      <c r="J90" s="2078"/>
      <c r="K90" s="2077">
        <f>M89-K89</f>
        <v>1336</v>
      </c>
      <c r="L90" s="2078"/>
      <c r="M90" s="2077">
        <f>O89-M89</f>
        <v>640</v>
      </c>
      <c r="N90" s="2078"/>
      <c r="O90" s="2077">
        <f>Q89-O89</f>
        <v>6</v>
      </c>
      <c r="P90" s="2078"/>
      <c r="Q90" s="2077">
        <f>S89-Q89</f>
        <v>-304</v>
      </c>
      <c r="R90" s="2078"/>
      <c r="S90" s="2077">
        <f>U89-S89</f>
        <v>-360</v>
      </c>
      <c r="T90" s="2078"/>
      <c r="U90" s="2077">
        <f>W89-U89</f>
        <v>513</v>
      </c>
      <c r="V90" s="2078"/>
      <c r="W90" s="2077">
        <f>Y89-W89</f>
        <v>879</v>
      </c>
      <c r="X90" s="2078"/>
      <c r="Y90" s="2077">
        <f>AA89-Y89</f>
        <v>1381</v>
      </c>
      <c r="Z90" s="2078"/>
      <c r="AA90" s="2077">
        <f>AC89-AA89</f>
        <v>859</v>
      </c>
      <c r="AB90" s="2078"/>
      <c r="AC90" s="2077">
        <f>AE89-AC89</f>
        <v>1206</v>
      </c>
      <c r="AD90" s="2078"/>
      <c r="AE90" s="2077">
        <f>AG89-AE89</f>
        <v>401</v>
      </c>
      <c r="AF90" s="2078"/>
      <c r="AG90" s="2077">
        <f>AI89-AG89</f>
        <v>658</v>
      </c>
      <c r="AH90" s="2078"/>
      <c r="AI90" s="2077">
        <f>AK89-AI89</f>
        <v>1151</v>
      </c>
      <c r="AJ90" s="2078"/>
      <c r="AK90" s="2077">
        <f>AM89-AK89</f>
        <v>653</v>
      </c>
      <c r="AL90" s="2078"/>
      <c r="AM90" s="2077">
        <f>AO89-AM89</f>
        <v>1157</v>
      </c>
      <c r="AN90" s="2078"/>
      <c r="AO90" s="2077">
        <f>AQ89-AO89</f>
        <v>1004</v>
      </c>
      <c r="AP90" s="2078"/>
      <c r="AQ90" s="2077">
        <f>AS89-AQ89</f>
        <v>277</v>
      </c>
      <c r="AR90" s="2078"/>
      <c r="AS90" s="2077">
        <f>AU89-AS89</f>
        <v>199</v>
      </c>
      <c r="AT90" s="2078"/>
      <c r="AU90" s="2077">
        <f>AW89-AU89</f>
        <v>1888</v>
      </c>
      <c r="AV90" s="2078"/>
      <c r="AW90" s="2077">
        <f t="shared" ref="AW90" si="57">AY89-AW89</f>
        <v>954</v>
      </c>
      <c r="AX90" s="2078"/>
      <c r="AY90" s="2077">
        <f t="shared" ref="AY90" si="58">BA89-AY89</f>
        <v>520</v>
      </c>
      <c r="AZ90" s="2078"/>
      <c r="BA90" s="2077">
        <f t="shared" ref="BA90" si="59">BC89-BA89</f>
        <v>-23154</v>
      </c>
      <c r="BB90" s="2078"/>
    </row>
    <row r="91" spans="2:54" s="13" customFormat="1" ht="18.75" hidden="1" customHeight="1" x14ac:dyDescent="0.25">
      <c r="B91" s="714" t="s">
        <v>1342</v>
      </c>
      <c r="C91" s="2075">
        <f>IFERROR(C90/E89,0)</f>
        <v>-7.5807514831905077E-3</v>
      </c>
      <c r="D91" s="2076"/>
      <c r="E91" s="2075">
        <f t="shared" ref="E91" si="60">IFERROR(E90/G89,0)</f>
        <v>-1.5225029278902459E-2</v>
      </c>
      <c r="F91" s="2076"/>
      <c r="G91" s="2075">
        <f t="shared" ref="G91" si="61">IFERROR(G90/I89,0)</f>
        <v>7.1606088847468163E-2</v>
      </c>
      <c r="H91" s="2076"/>
      <c r="I91" s="2075">
        <f t="shared" ref="I91" si="62">IFERROR(I90/K89,0)</f>
        <v>0.20870206489675516</v>
      </c>
      <c r="J91" s="2076"/>
      <c r="K91" s="2075">
        <f t="shared" ref="K91" si="63">IFERROR(K90/M89,0)</f>
        <v>0.14104729729729729</v>
      </c>
      <c r="L91" s="2076"/>
      <c r="M91" s="2075">
        <f t="shared" ref="M91" si="64">IFERROR(M90/O89,0)</f>
        <v>6.3291139240506333E-2</v>
      </c>
      <c r="N91" s="2076"/>
      <c r="O91" s="2075">
        <f t="shared" ref="O91" si="65">IFERROR(O90/Q89,0)</f>
        <v>5.9300256967780192E-4</v>
      </c>
      <c r="P91" s="2076"/>
      <c r="Q91" s="2075">
        <f t="shared" ref="Q91" si="66">IFERROR(Q90/S89,0)</f>
        <v>-3.0976156511106582E-2</v>
      </c>
      <c r="R91" s="2076"/>
      <c r="S91" s="2075">
        <f t="shared" ref="S91" si="67">IFERROR(S90/U89,0)</f>
        <v>-3.8079119949227837E-2</v>
      </c>
      <c r="T91" s="2076"/>
      <c r="U91" s="2075">
        <f t="shared" ref="U91" si="68">IFERROR(U90/W89,0)</f>
        <v>5.1469850506672014E-2</v>
      </c>
      <c r="V91" s="2076"/>
      <c r="W91" s="2075">
        <f t="shared" ref="W91" si="69">IFERROR(W90/Y89,0)</f>
        <v>8.1043702747556706E-2</v>
      </c>
      <c r="X91" s="2076"/>
      <c r="Y91" s="2075">
        <f t="shared" ref="Y91" si="70">IFERROR(Y90/AA89,0)</f>
        <v>0.11294675717674001</v>
      </c>
      <c r="Z91" s="2076"/>
      <c r="AA91" s="2075">
        <f t="shared" ref="AA91" si="71">IFERROR(AA90/AC89,0)</f>
        <v>6.5642671557389579E-2</v>
      </c>
      <c r="AB91" s="2076"/>
      <c r="AC91" s="2075">
        <f t="shared" ref="AC91" si="72">IFERROR(AC90/AE89,0)</f>
        <v>8.4382871536523935E-2</v>
      </c>
      <c r="AD91" s="2076"/>
      <c r="AE91" s="2075">
        <f t="shared" ref="AE91" si="73">IFERROR(AE90/AG89,0)</f>
        <v>2.7291907711154972E-2</v>
      </c>
      <c r="AF91" s="2076"/>
      <c r="AG91" s="2075">
        <f t="shared" ref="AG91" si="74">IFERROR(AG90/AI89,0)</f>
        <v>4.2863657090743273E-2</v>
      </c>
      <c r="AH91" s="2076"/>
      <c r="AI91" s="2075">
        <f t="shared" ref="AI91" si="75">IFERROR(AI90/AK89,0)</f>
        <v>6.9749121318628052E-2</v>
      </c>
      <c r="AJ91" s="2076"/>
      <c r="AK91" s="2075">
        <f t="shared" ref="AK91" si="76">IFERROR(AK90/AM89,0)</f>
        <v>3.8064704167881082E-2</v>
      </c>
      <c r="AL91" s="2076"/>
      <c r="AM91" s="2075">
        <f t="shared" ref="AM91" si="77">IFERROR(AM90/AO89,0)</f>
        <v>6.3182612494539103E-2</v>
      </c>
      <c r="AN91" s="2076"/>
      <c r="AO91" s="2075">
        <f t="shared" ref="AO91" si="78">IFERROR(AO90/AQ89,0)</f>
        <v>5.1977635121143097E-2</v>
      </c>
      <c r="AP91" s="2076"/>
      <c r="AQ91" s="2075">
        <f t="shared" ref="AQ91" si="79">IFERROR(AQ90/AS89,0)</f>
        <v>1.4137702240596132E-2</v>
      </c>
      <c r="AR91" s="2076"/>
      <c r="AS91" s="2075">
        <f t="shared" ref="AS91" si="80">IFERROR(AS90/AU89,0)</f>
        <v>1.0054567502021019E-2</v>
      </c>
      <c r="AT91" s="2076"/>
      <c r="AU91" s="2075">
        <f t="shared" ref="AU91" si="81">IFERROR(AU90/AW89,0)</f>
        <v>8.7084870848708487E-2</v>
      </c>
      <c r="AV91" s="2076"/>
      <c r="AW91" s="2075">
        <f t="shared" ref="AW91" si="82">IFERROR(AW90/AY89,0)</f>
        <v>4.2148979411504812E-2</v>
      </c>
      <c r="AX91" s="2076"/>
      <c r="AY91" s="2075">
        <f t="shared" ref="AY91" si="83">IFERROR(AY90/BA89,0)</f>
        <v>2.2458322536062884E-2</v>
      </c>
      <c r="AZ91" s="2076"/>
      <c r="BA91" s="2075">
        <f t="shared" ref="BA91" si="84">IFERROR(BA90/BC89,0)</f>
        <v>0</v>
      </c>
      <c r="BB91" s="2076"/>
    </row>
    <row r="92" spans="2:54" s="13" customFormat="1" ht="18.75" customHeight="1" x14ac:dyDescent="0.25">
      <c r="B92" s="437" t="s">
        <v>1339</v>
      </c>
      <c r="C92" s="336">
        <f>C83</f>
        <v>12</v>
      </c>
      <c r="D92" s="336">
        <f t="shared" ref="D92:BB92" si="85">D83</f>
        <v>4</v>
      </c>
      <c r="E92" s="336">
        <f t="shared" si="85"/>
        <v>24</v>
      </c>
      <c r="F92" s="336">
        <f t="shared" si="85"/>
        <v>22</v>
      </c>
      <c r="G92" s="336">
        <f t="shared" si="85"/>
        <v>38</v>
      </c>
      <c r="H92" s="336">
        <f t="shared" si="85"/>
        <v>23</v>
      </c>
      <c r="I92" s="336">
        <f t="shared" si="85"/>
        <v>207</v>
      </c>
      <c r="J92" s="336">
        <f t="shared" si="85"/>
        <v>175</v>
      </c>
      <c r="K92" s="336">
        <f t="shared" si="85"/>
        <v>494</v>
      </c>
      <c r="L92" s="336">
        <f t="shared" si="85"/>
        <v>532</v>
      </c>
      <c r="M92" s="336">
        <f t="shared" si="85"/>
        <v>560</v>
      </c>
      <c r="N92" s="336">
        <f t="shared" si="85"/>
        <v>496</v>
      </c>
      <c r="O92" s="336">
        <f t="shared" si="85"/>
        <v>533</v>
      </c>
      <c r="P92" s="336">
        <f t="shared" si="85"/>
        <v>387</v>
      </c>
      <c r="Q92" s="336">
        <f t="shared" si="85"/>
        <v>340</v>
      </c>
      <c r="R92" s="336">
        <f t="shared" si="85"/>
        <v>311</v>
      </c>
      <c r="S92" s="336">
        <f t="shared" si="85"/>
        <v>266</v>
      </c>
      <c r="T92" s="336">
        <f t="shared" si="85"/>
        <v>174</v>
      </c>
      <c r="U92" s="336">
        <f t="shared" si="85"/>
        <v>129</v>
      </c>
      <c r="V92" s="336">
        <f t="shared" si="85"/>
        <v>110</v>
      </c>
      <c r="W92" s="336">
        <f t="shared" si="85"/>
        <v>82</v>
      </c>
      <c r="X92" s="336">
        <f t="shared" si="85"/>
        <v>100</v>
      </c>
      <c r="Y92" s="336">
        <f t="shared" si="85"/>
        <v>126</v>
      </c>
      <c r="Z92" s="336">
        <f t="shared" si="85"/>
        <v>123</v>
      </c>
      <c r="AA92" s="336">
        <f t="shared" si="85"/>
        <v>142</v>
      </c>
      <c r="AB92" s="336">
        <f t="shared" si="85"/>
        <v>217</v>
      </c>
      <c r="AC92" s="336">
        <f t="shared" si="85"/>
        <v>237</v>
      </c>
      <c r="AD92" s="336">
        <f t="shared" si="85"/>
        <v>325</v>
      </c>
      <c r="AE92" s="336">
        <f t="shared" si="85"/>
        <v>337</v>
      </c>
      <c r="AF92" s="336">
        <f t="shared" si="85"/>
        <v>462</v>
      </c>
      <c r="AG92" s="336">
        <f t="shared" si="85"/>
        <v>340</v>
      </c>
      <c r="AH92" s="336">
        <f t="shared" si="85"/>
        <v>329</v>
      </c>
      <c r="AI92" s="336">
        <f t="shared" si="85"/>
        <v>351</v>
      </c>
      <c r="AJ92" s="336">
        <f t="shared" si="85"/>
        <v>539</v>
      </c>
      <c r="AK92" s="336">
        <f t="shared" si="85"/>
        <v>590</v>
      </c>
      <c r="AL92" s="336">
        <f t="shared" si="85"/>
        <v>615</v>
      </c>
      <c r="AM92" s="336">
        <f t="shared" si="85"/>
        <v>665</v>
      </c>
      <c r="AN92" s="336">
        <f t="shared" si="85"/>
        <v>634</v>
      </c>
      <c r="AO92" s="336">
        <f t="shared" si="85"/>
        <v>511</v>
      </c>
      <c r="AP92" s="336">
        <f t="shared" si="85"/>
        <v>391</v>
      </c>
      <c r="AQ92" s="336">
        <f t="shared" si="85"/>
        <v>415</v>
      </c>
      <c r="AR92" s="336">
        <f t="shared" si="85"/>
        <v>369</v>
      </c>
      <c r="AS92" s="336">
        <f t="shared" si="85"/>
        <v>409</v>
      </c>
      <c r="AT92" s="336">
        <f t="shared" si="85"/>
        <v>433</v>
      </c>
      <c r="AU92" s="336">
        <f t="shared" si="85"/>
        <v>548</v>
      </c>
      <c r="AV92" s="336">
        <f t="shared" si="85"/>
        <v>433</v>
      </c>
      <c r="AW92" s="336">
        <f t="shared" si="85"/>
        <v>638</v>
      </c>
      <c r="AX92" s="336">
        <f t="shared" si="85"/>
        <v>704</v>
      </c>
      <c r="AY92" s="336">
        <f t="shared" ref="AY92:AZ92" si="86">AY83</f>
        <v>821</v>
      </c>
      <c r="AZ92" s="336">
        <f t="shared" si="86"/>
        <v>784</v>
      </c>
      <c r="BA92" s="336">
        <f t="shared" si="85"/>
        <v>855</v>
      </c>
      <c r="BB92" s="336">
        <f t="shared" si="85"/>
        <v>793</v>
      </c>
    </row>
    <row r="93" spans="2:54" s="13" customFormat="1" ht="18.75" customHeight="1" x14ac:dyDescent="0.25">
      <c r="B93" s="437" t="s">
        <v>1336</v>
      </c>
      <c r="C93" s="336">
        <f>'Historico MatriculaT PostConve'!C40</f>
        <v>38</v>
      </c>
      <c r="D93" s="336">
        <f>'Historico MatriculaT PostConve'!D40</f>
        <v>38</v>
      </c>
      <c r="E93" s="336">
        <f>'Historico MatriculaT PostConve'!E40</f>
        <v>38</v>
      </c>
      <c r="F93" s="336">
        <f>'Historico MatriculaT PostConve'!F40</f>
        <v>38</v>
      </c>
      <c r="G93" s="336">
        <f>'Historico MatriculaT PostConve'!G40</f>
        <v>55</v>
      </c>
      <c r="H93" s="336">
        <f>'Historico MatriculaT PostConve'!H40</f>
        <v>57</v>
      </c>
      <c r="I93" s="336">
        <f>'Historico MatriculaT PostConve'!I40</f>
        <v>242</v>
      </c>
      <c r="J93" s="336">
        <f>'Historico MatriculaT PostConve'!J40</f>
        <v>185</v>
      </c>
      <c r="K93" s="336">
        <f>'Historico MatriculaT PostConve'!K40</f>
        <v>375</v>
      </c>
      <c r="L93" s="336">
        <f>'Historico MatriculaT PostConve'!L40</f>
        <v>358</v>
      </c>
      <c r="M93" s="336">
        <f>'Historico MatriculaT PostConve'!M40</f>
        <v>77</v>
      </c>
      <c r="N93" s="336">
        <f>'Historico MatriculaT PostConve'!N40</f>
        <v>77</v>
      </c>
      <c r="O93" s="336">
        <f>'Historico MatriculaT PostConve'!O40</f>
        <v>242</v>
      </c>
      <c r="P93" s="336">
        <f>'Historico MatriculaT PostConve'!P40</f>
        <v>230</v>
      </c>
      <c r="Q93" s="336">
        <f>'Historico MatriculaT PostConve'!Q40</f>
        <v>165</v>
      </c>
      <c r="R93" s="336">
        <f>'Historico MatriculaT PostConve'!R40</f>
        <v>134</v>
      </c>
      <c r="S93" s="336">
        <f>'Historico MatriculaT PostConve'!S40</f>
        <v>0</v>
      </c>
      <c r="T93" s="336">
        <f>'Historico MatriculaT PostConve'!T40</f>
        <v>12</v>
      </c>
      <c r="U93" s="336">
        <f>'Historico MatriculaT PostConve'!U40</f>
        <v>11</v>
      </c>
      <c r="V93" s="336">
        <f>'Historico MatriculaT PostConve'!V40</f>
        <v>62</v>
      </c>
      <c r="W93" s="336">
        <f>'Historico MatriculaT PostConve'!W40</f>
        <v>21</v>
      </c>
      <c r="X93" s="336">
        <f>'Historico MatriculaT PostConve'!X40</f>
        <v>54</v>
      </c>
      <c r="Y93" s="336">
        <f>'Historico MatriculaT PostConve'!Y40</f>
        <v>49</v>
      </c>
      <c r="Z93" s="336">
        <f>'Historico MatriculaT PostConve'!Z40</f>
        <v>15</v>
      </c>
      <c r="AA93" s="336">
        <f>'Historico MatriculaT PostConve'!AA40</f>
        <v>49</v>
      </c>
      <c r="AB93" s="336">
        <f>'Historico MatriculaT PostConve'!AB40</f>
        <v>56</v>
      </c>
      <c r="AC93" s="336">
        <f>'Historico MatriculaT PostConve'!AC40</f>
        <v>47</v>
      </c>
      <c r="AD93" s="336">
        <f>'Historico MatriculaT PostConve'!AD40</f>
        <v>75</v>
      </c>
      <c r="AE93" s="336">
        <f>'Historico MatriculaT PostConve'!AE40</f>
        <v>23</v>
      </c>
      <c r="AF93" s="336">
        <f>'Historico MatriculaT PostConve'!AF40</f>
        <v>142</v>
      </c>
      <c r="AG93" s="336">
        <f>'Historico MatriculaT PostConve'!AG40</f>
        <v>170</v>
      </c>
      <c r="AH93" s="336">
        <f>'Historico MatriculaT PostConve'!AH40</f>
        <v>187</v>
      </c>
      <c r="AI93" s="336">
        <f>'Historico MatriculaT PostConve'!AI40</f>
        <v>267</v>
      </c>
      <c r="AJ93" s="336">
        <f>'Historico MatriculaT PostConve'!AJ40</f>
        <v>259</v>
      </c>
      <c r="AK93" s="336">
        <f>'Historico MatriculaT PostConve'!AK40</f>
        <v>189</v>
      </c>
      <c r="AL93" s="336">
        <f>'Historico MatriculaT PostConve'!AL40</f>
        <v>143</v>
      </c>
      <c r="AM93" s="336">
        <f>'Historico MatriculaT PostConve'!AM40</f>
        <v>0</v>
      </c>
      <c r="AN93" s="336">
        <f>'Historico MatriculaT PostConve'!AN40</f>
        <v>0</v>
      </c>
      <c r="AO93" s="336">
        <f>'Historico MatriculaT PostConve'!AO40</f>
        <v>0</v>
      </c>
      <c r="AP93" s="336">
        <f>'Historico MatriculaT PostConve'!AP40</f>
        <v>0</v>
      </c>
      <c r="AQ93" s="336">
        <f>'Historico MatriculaT PostConve'!AQ40</f>
        <v>0</v>
      </c>
      <c r="AR93" s="336">
        <f>'Historico MatriculaT PostConve'!AR40</f>
        <v>0</v>
      </c>
      <c r="AS93" s="336">
        <f>'Historico MatriculaT PostConve'!AS40</f>
        <v>0</v>
      </c>
      <c r="AT93" s="336">
        <f>'Historico MatriculaT PostConve'!AT40</f>
        <v>0</v>
      </c>
      <c r="AU93" s="336">
        <f>'Historico MatriculaT PostConve'!AU40</f>
        <v>0</v>
      </c>
      <c r="AV93" s="336">
        <f>'Historico MatriculaT PostConve'!AV40</f>
        <v>0</v>
      </c>
      <c r="AW93" s="336">
        <f>'Historico MatriculaT PostConve'!AW40</f>
        <v>0</v>
      </c>
      <c r="AX93" s="336">
        <f>'Historico MatriculaT PostConve'!AX40</f>
        <v>0</v>
      </c>
      <c r="AY93" s="336">
        <f>'Historico MatriculaT PostConve'!BA40</f>
        <v>0</v>
      </c>
      <c r="AZ93" s="336">
        <f>'Historico MatriculaT PostConve'!BB40</f>
        <v>0</v>
      </c>
      <c r="BA93" s="336">
        <f>'Historico MatriculaT PostConve'!BC40</f>
        <v>0</v>
      </c>
      <c r="BB93" s="336">
        <f>'Historico MatriculaT PostConve'!BD40</f>
        <v>0</v>
      </c>
    </row>
    <row r="94" spans="2:54" s="13" customFormat="1" ht="18.75" customHeight="1" x14ac:dyDescent="0.25">
      <c r="B94" s="207" t="s">
        <v>1337</v>
      </c>
      <c r="C94" s="694">
        <f>SUM(C92:C93)</f>
        <v>50</v>
      </c>
      <c r="D94" s="694">
        <f t="shared" ref="D94:BB94" si="87">SUM(D92:D93)</f>
        <v>42</v>
      </c>
      <c r="E94" s="694">
        <f t="shared" si="87"/>
        <v>62</v>
      </c>
      <c r="F94" s="694">
        <f t="shared" si="87"/>
        <v>60</v>
      </c>
      <c r="G94" s="694">
        <f t="shared" si="87"/>
        <v>93</v>
      </c>
      <c r="H94" s="694">
        <f t="shared" si="87"/>
        <v>80</v>
      </c>
      <c r="I94" s="694">
        <f t="shared" si="87"/>
        <v>449</v>
      </c>
      <c r="J94" s="694">
        <f t="shared" si="87"/>
        <v>360</v>
      </c>
      <c r="K94" s="694">
        <f t="shared" si="87"/>
        <v>869</v>
      </c>
      <c r="L94" s="694">
        <f t="shared" si="87"/>
        <v>890</v>
      </c>
      <c r="M94" s="694">
        <f t="shared" si="87"/>
        <v>637</v>
      </c>
      <c r="N94" s="694">
        <f t="shared" si="87"/>
        <v>573</v>
      </c>
      <c r="O94" s="694">
        <f t="shared" si="87"/>
        <v>775</v>
      </c>
      <c r="P94" s="694">
        <f t="shared" si="87"/>
        <v>617</v>
      </c>
      <c r="Q94" s="694">
        <f t="shared" si="87"/>
        <v>505</v>
      </c>
      <c r="R94" s="694">
        <f t="shared" si="87"/>
        <v>445</v>
      </c>
      <c r="S94" s="694">
        <f t="shared" si="87"/>
        <v>266</v>
      </c>
      <c r="T94" s="694">
        <f t="shared" si="87"/>
        <v>186</v>
      </c>
      <c r="U94" s="694">
        <f t="shared" si="87"/>
        <v>140</v>
      </c>
      <c r="V94" s="694">
        <f t="shared" si="87"/>
        <v>172</v>
      </c>
      <c r="W94" s="694">
        <f t="shared" si="87"/>
        <v>103</v>
      </c>
      <c r="X94" s="694">
        <f t="shared" si="87"/>
        <v>154</v>
      </c>
      <c r="Y94" s="694">
        <f t="shared" si="87"/>
        <v>175</v>
      </c>
      <c r="Z94" s="694">
        <f t="shared" si="87"/>
        <v>138</v>
      </c>
      <c r="AA94" s="694">
        <f t="shared" si="87"/>
        <v>191</v>
      </c>
      <c r="AB94" s="694">
        <f t="shared" si="87"/>
        <v>273</v>
      </c>
      <c r="AC94" s="694">
        <f t="shared" si="87"/>
        <v>284</v>
      </c>
      <c r="AD94" s="694">
        <f t="shared" si="87"/>
        <v>400</v>
      </c>
      <c r="AE94" s="694">
        <f t="shared" si="87"/>
        <v>360</v>
      </c>
      <c r="AF94" s="694">
        <f t="shared" si="87"/>
        <v>604</v>
      </c>
      <c r="AG94" s="694">
        <f t="shared" si="87"/>
        <v>510</v>
      </c>
      <c r="AH94" s="694">
        <f t="shared" si="87"/>
        <v>516</v>
      </c>
      <c r="AI94" s="694">
        <f t="shared" si="87"/>
        <v>618</v>
      </c>
      <c r="AJ94" s="694">
        <f t="shared" si="87"/>
        <v>798</v>
      </c>
      <c r="AK94" s="694">
        <f t="shared" si="87"/>
        <v>779</v>
      </c>
      <c r="AL94" s="694">
        <f t="shared" si="87"/>
        <v>758</v>
      </c>
      <c r="AM94" s="694">
        <f t="shared" si="87"/>
        <v>665</v>
      </c>
      <c r="AN94" s="694">
        <f t="shared" si="87"/>
        <v>634</v>
      </c>
      <c r="AO94" s="694">
        <f t="shared" si="87"/>
        <v>511</v>
      </c>
      <c r="AP94" s="694">
        <f t="shared" si="87"/>
        <v>391</v>
      </c>
      <c r="AQ94" s="694">
        <f t="shared" si="87"/>
        <v>415</v>
      </c>
      <c r="AR94" s="694">
        <f t="shared" si="87"/>
        <v>369</v>
      </c>
      <c r="AS94" s="694">
        <f t="shared" si="87"/>
        <v>409</v>
      </c>
      <c r="AT94" s="694">
        <f t="shared" si="87"/>
        <v>433</v>
      </c>
      <c r="AU94" s="694">
        <f t="shared" si="87"/>
        <v>548</v>
      </c>
      <c r="AV94" s="694">
        <f t="shared" si="87"/>
        <v>433</v>
      </c>
      <c r="AW94" s="694">
        <f t="shared" si="87"/>
        <v>638</v>
      </c>
      <c r="AX94" s="694">
        <f t="shared" si="87"/>
        <v>704</v>
      </c>
      <c r="AY94" s="694">
        <f t="shared" ref="AY94:AZ94" si="88">SUM(AY92:AY93)</f>
        <v>821</v>
      </c>
      <c r="AZ94" s="694">
        <f t="shared" si="88"/>
        <v>784</v>
      </c>
      <c r="BA94" s="694">
        <f t="shared" si="87"/>
        <v>855</v>
      </c>
      <c r="BB94" s="694">
        <f t="shared" si="87"/>
        <v>793</v>
      </c>
    </row>
    <row r="95" spans="2:54" s="13" customFormat="1" ht="18.75" hidden="1" customHeight="1" x14ac:dyDescent="0.25">
      <c r="B95" s="207" t="s">
        <v>1343</v>
      </c>
      <c r="C95" s="2038">
        <f>SUM(C94:D94)</f>
        <v>92</v>
      </c>
      <c r="D95" s="2039"/>
      <c r="E95" s="2038">
        <f>SUM(E94:F94)</f>
        <v>122</v>
      </c>
      <c r="F95" s="2039"/>
      <c r="G95" s="2038">
        <f>SUM(G94:H94)</f>
        <v>173</v>
      </c>
      <c r="H95" s="2039"/>
      <c r="I95" s="2038">
        <f>SUM(I94:J94)</f>
        <v>809</v>
      </c>
      <c r="J95" s="2039"/>
      <c r="K95" s="2038">
        <f>SUM(K94:L94)</f>
        <v>1759</v>
      </c>
      <c r="L95" s="2039"/>
      <c r="M95" s="2038">
        <f>SUM(M94:N94)</f>
        <v>1210</v>
      </c>
      <c r="N95" s="2039"/>
      <c r="O95" s="2038">
        <f>SUM(O94:P94)</f>
        <v>1392</v>
      </c>
      <c r="P95" s="2039"/>
      <c r="Q95" s="2038">
        <f>SUM(Q94:R94)</f>
        <v>950</v>
      </c>
      <c r="R95" s="2039"/>
      <c r="S95" s="2038">
        <f>SUM(S94:T94)</f>
        <v>452</v>
      </c>
      <c r="T95" s="2039"/>
      <c r="U95" s="2038">
        <f>SUM(U94:V94)</f>
        <v>312</v>
      </c>
      <c r="V95" s="2039"/>
      <c r="W95" s="2038">
        <f>SUM(W94:X94)</f>
        <v>257</v>
      </c>
      <c r="X95" s="2039"/>
      <c r="Y95" s="2038">
        <f>SUM(Y94:Z94)</f>
        <v>313</v>
      </c>
      <c r="Z95" s="2039"/>
      <c r="AA95" s="2038">
        <f>SUM(AA94:AB94)</f>
        <v>464</v>
      </c>
      <c r="AB95" s="2039"/>
      <c r="AC95" s="2038">
        <f>SUM(AC94:AD94)</f>
        <v>684</v>
      </c>
      <c r="AD95" s="2039"/>
      <c r="AE95" s="2038">
        <f>SUM(AE94:AF94)</f>
        <v>964</v>
      </c>
      <c r="AF95" s="2039"/>
      <c r="AG95" s="2038">
        <f>SUM(AG94:AH94)</f>
        <v>1026</v>
      </c>
      <c r="AH95" s="2039"/>
      <c r="AI95" s="2038">
        <f>SUM(AI94:AJ94)</f>
        <v>1416</v>
      </c>
      <c r="AJ95" s="2039"/>
      <c r="AK95" s="2038">
        <f>SUM(AK94:AL94)</f>
        <v>1537</v>
      </c>
      <c r="AL95" s="2039"/>
      <c r="AM95" s="2038">
        <f>SUM(AM94:AN94)</f>
        <v>1299</v>
      </c>
      <c r="AN95" s="2039"/>
      <c r="AO95" s="2038">
        <f>SUM(AO94:AP94)</f>
        <v>902</v>
      </c>
      <c r="AP95" s="2039"/>
      <c r="AQ95" s="2038">
        <f>SUM(AQ94:AR94)</f>
        <v>784</v>
      </c>
      <c r="AR95" s="2039"/>
      <c r="AS95" s="2038">
        <f>SUM(AS94:AT94)</f>
        <v>842</v>
      </c>
      <c r="AT95" s="2039"/>
      <c r="AU95" s="2038">
        <f>SUM(AU94:AV94)</f>
        <v>981</v>
      </c>
      <c r="AV95" s="2039"/>
      <c r="AW95" s="2038">
        <f>SUM(AW94:AX94)</f>
        <v>1342</v>
      </c>
      <c r="AX95" s="2039"/>
      <c r="AY95" s="2038">
        <f>SUM(AY94:AZ94)</f>
        <v>1605</v>
      </c>
      <c r="AZ95" s="2039"/>
      <c r="BA95" s="2038">
        <f>SUM(BA94:BB94)</f>
        <v>1648</v>
      </c>
      <c r="BB95" s="2039"/>
    </row>
    <row r="96" spans="2:54" s="13" customFormat="1" ht="18.75" hidden="1" customHeight="1" x14ac:dyDescent="0.25">
      <c r="B96" s="207" t="s">
        <v>1341</v>
      </c>
      <c r="C96" s="2038">
        <f>E95-C95</f>
        <v>30</v>
      </c>
      <c r="D96" s="2039"/>
      <c r="E96" s="2038">
        <f>G95-E95</f>
        <v>51</v>
      </c>
      <c r="F96" s="2039"/>
      <c r="G96" s="2038">
        <f>I95-G95</f>
        <v>636</v>
      </c>
      <c r="H96" s="2039"/>
      <c r="I96" s="2038">
        <f>K95-I95</f>
        <v>950</v>
      </c>
      <c r="J96" s="2039"/>
      <c r="K96" s="2038">
        <f>M95-K95</f>
        <v>-549</v>
      </c>
      <c r="L96" s="2039"/>
      <c r="M96" s="2038">
        <f>O95-M95</f>
        <v>182</v>
      </c>
      <c r="N96" s="2039"/>
      <c r="O96" s="2038">
        <f>Q95-O95</f>
        <v>-442</v>
      </c>
      <c r="P96" s="2039"/>
      <c r="Q96" s="2038">
        <f>S95-Q95</f>
        <v>-498</v>
      </c>
      <c r="R96" s="2039"/>
      <c r="S96" s="2038">
        <f>U95-S95</f>
        <v>-140</v>
      </c>
      <c r="T96" s="2039"/>
      <c r="U96" s="2038">
        <f>W95-U95</f>
        <v>-55</v>
      </c>
      <c r="V96" s="2039"/>
      <c r="W96" s="2038">
        <f>Y95-W95</f>
        <v>56</v>
      </c>
      <c r="X96" s="2039"/>
      <c r="Y96" s="2038">
        <f>AA95-Y95</f>
        <v>151</v>
      </c>
      <c r="Z96" s="2039"/>
      <c r="AA96" s="2038">
        <f>AC95-AA95</f>
        <v>220</v>
      </c>
      <c r="AB96" s="2039"/>
      <c r="AC96" s="2038">
        <f>AE95-AC95</f>
        <v>280</v>
      </c>
      <c r="AD96" s="2039"/>
      <c r="AE96" s="2038">
        <f>AG95-AE95</f>
        <v>62</v>
      </c>
      <c r="AF96" s="2039"/>
      <c r="AG96" s="2038">
        <f>AI95-AG95</f>
        <v>390</v>
      </c>
      <c r="AH96" s="2039"/>
      <c r="AI96" s="2038">
        <f>AK95-AI95</f>
        <v>121</v>
      </c>
      <c r="AJ96" s="2039"/>
      <c r="AK96" s="2038">
        <f>AM95-AK95</f>
        <v>-238</v>
      </c>
      <c r="AL96" s="2039"/>
      <c r="AM96" s="2038">
        <f>AO95-AM95</f>
        <v>-397</v>
      </c>
      <c r="AN96" s="2039"/>
      <c r="AO96" s="2038">
        <f>AQ95-AO95</f>
        <v>-118</v>
      </c>
      <c r="AP96" s="2039"/>
      <c r="AQ96" s="2038">
        <f>AS95-AQ95</f>
        <v>58</v>
      </c>
      <c r="AR96" s="2039"/>
      <c r="AS96" s="2038">
        <f>AU95-AS95</f>
        <v>139</v>
      </c>
      <c r="AT96" s="2039"/>
      <c r="AU96" s="2038">
        <f>AW95-AU95</f>
        <v>361</v>
      </c>
      <c r="AV96" s="2039"/>
      <c r="AW96" s="2038">
        <f t="shared" ref="AW96" si="89">AY95-AW95</f>
        <v>263</v>
      </c>
      <c r="AX96" s="2039"/>
      <c r="AY96" s="2038">
        <f t="shared" ref="AY96" si="90">BA95-AY95</f>
        <v>43</v>
      </c>
      <c r="AZ96" s="2039"/>
      <c r="BA96" s="2038">
        <f t="shared" ref="BA96" si="91">BC95-BA95</f>
        <v>-1648</v>
      </c>
      <c r="BB96" s="2039"/>
    </row>
    <row r="97" spans="2:54" s="13" customFormat="1" ht="18.75" hidden="1" customHeight="1" x14ac:dyDescent="0.25">
      <c r="B97" s="207" t="s">
        <v>1342</v>
      </c>
      <c r="C97" s="2040">
        <f>IFERROR(C96/E95,0)</f>
        <v>0.24590163934426229</v>
      </c>
      <c r="D97" s="2041"/>
      <c r="E97" s="2040">
        <f t="shared" ref="E97" si="92">IFERROR(E96/G95,0)</f>
        <v>0.2947976878612717</v>
      </c>
      <c r="F97" s="2041"/>
      <c r="G97" s="2040">
        <f t="shared" ref="G97" si="93">IFERROR(G96/I95,0)</f>
        <v>0.78615574783683562</v>
      </c>
      <c r="H97" s="2041"/>
      <c r="I97" s="2040">
        <f t="shared" ref="I97" si="94">IFERROR(I96/K95,0)</f>
        <v>0.54007959067652078</v>
      </c>
      <c r="J97" s="2041"/>
      <c r="K97" s="2040">
        <f t="shared" ref="K97" si="95">IFERROR(K96/M95,0)</f>
        <v>-0.45371900826446282</v>
      </c>
      <c r="L97" s="2041"/>
      <c r="M97" s="2040">
        <f t="shared" ref="M97" si="96">IFERROR(M96/O95,0)</f>
        <v>0.1307471264367816</v>
      </c>
      <c r="N97" s="2041"/>
      <c r="O97" s="2040">
        <f t="shared" ref="O97" si="97">IFERROR(O96/Q95,0)</f>
        <v>-0.46526315789473682</v>
      </c>
      <c r="P97" s="2041"/>
      <c r="Q97" s="2040">
        <f t="shared" ref="Q97" si="98">IFERROR(Q96/S95,0)</f>
        <v>-1.1017699115044248</v>
      </c>
      <c r="R97" s="2041"/>
      <c r="S97" s="2040">
        <f t="shared" ref="S97" si="99">IFERROR(S96/U95,0)</f>
        <v>-0.44871794871794873</v>
      </c>
      <c r="T97" s="2041"/>
      <c r="U97" s="2040">
        <f t="shared" ref="U97" si="100">IFERROR(U96/W95,0)</f>
        <v>-0.2140077821011673</v>
      </c>
      <c r="V97" s="2041"/>
      <c r="W97" s="2040">
        <f t="shared" ref="W97" si="101">IFERROR(W96/Y95,0)</f>
        <v>0.17891373801916932</v>
      </c>
      <c r="X97" s="2041"/>
      <c r="Y97" s="2040">
        <f t="shared" ref="Y97" si="102">IFERROR(Y96/AA95,0)</f>
        <v>0.32543103448275862</v>
      </c>
      <c r="Z97" s="2041"/>
      <c r="AA97" s="2040">
        <f t="shared" ref="AA97" si="103">IFERROR(AA96/AC95,0)</f>
        <v>0.32163742690058478</v>
      </c>
      <c r="AB97" s="2041"/>
      <c r="AC97" s="2040">
        <f t="shared" ref="AC97" si="104">IFERROR(AC96/AE95,0)</f>
        <v>0.29045643153526973</v>
      </c>
      <c r="AD97" s="2041"/>
      <c r="AE97" s="2040">
        <f t="shared" ref="AE97" si="105">IFERROR(AE96/AG95,0)</f>
        <v>6.042884990253411E-2</v>
      </c>
      <c r="AF97" s="2041"/>
      <c r="AG97" s="2040">
        <f t="shared" ref="AG97" si="106">IFERROR(AG96/AI95,0)</f>
        <v>0.27542372881355931</v>
      </c>
      <c r="AH97" s="2041"/>
      <c r="AI97" s="2040">
        <f t="shared" ref="AI97" si="107">IFERROR(AI96/AK95,0)</f>
        <v>7.8724788549121669E-2</v>
      </c>
      <c r="AJ97" s="2041"/>
      <c r="AK97" s="2040">
        <f t="shared" ref="AK97" si="108">IFERROR(AK96/AM95,0)</f>
        <v>-0.18321785989222478</v>
      </c>
      <c r="AL97" s="2041"/>
      <c r="AM97" s="2040">
        <f t="shared" ref="AM97" si="109">IFERROR(AM96/AO95,0)</f>
        <v>-0.4401330376940133</v>
      </c>
      <c r="AN97" s="2041"/>
      <c r="AO97" s="2040">
        <f t="shared" ref="AO97" si="110">IFERROR(AO96/AQ95,0)</f>
        <v>-0.15051020408163265</v>
      </c>
      <c r="AP97" s="2041"/>
      <c r="AQ97" s="2040">
        <f t="shared" ref="AQ97" si="111">IFERROR(AQ96/AS95,0)</f>
        <v>6.8883610451306407E-2</v>
      </c>
      <c r="AR97" s="2041"/>
      <c r="AS97" s="2040">
        <f t="shared" ref="AS97" si="112">IFERROR(AS96/AU95,0)</f>
        <v>0.14169215086646278</v>
      </c>
      <c r="AT97" s="2041"/>
      <c r="AU97" s="2040">
        <f t="shared" ref="AU97" si="113">IFERROR(AU96/AW95,0)</f>
        <v>0.26900149031296572</v>
      </c>
      <c r="AV97" s="2041"/>
      <c r="AW97" s="2040">
        <f t="shared" ref="AW97" si="114">IFERROR(AW96/AY95,0)</f>
        <v>0.16386292834890967</v>
      </c>
      <c r="AX97" s="2041"/>
      <c r="AY97" s="2040">
        <f t="shared" ref="AY97" si="115">IFERROR(AY96/BA95,0)</f>
        <v>2.6092233009708737E-2</v>
      </c>
      <c r="AZ97" s="2041"/>
      <c r="BA97" s="2040">
        <f t="shared" ref="BA97" si="116">IFERROR(BA96/BC95,0)</f>
        <v>0</v>
      </c>
      <c r="BB97" s="2041"/>
    </row>
    <row r="98" spans="2:54" s="13" customFormat="1" ht="18.75" customHeight="1" x14ac:dyDescent="0.25">
      <c r="B98" s="207" t="s">
        <v>1338</v>
      </c>
      <c r="C98" s="694">
        <f>C94+C88</f>
        <v>3121</v>
      </c>
      <c r="D98" s="694">
        <f t="shared" ref="D98:BB98" si="117">D94+D88</f>
        <v>3085</v>
      </c>
      <c r="E98" s="694">
        <f t="shared" si="117"/>
        <v>3106</v>
      </c>
      <c r="F98" s="694">
        <f t="shared" si="117"/>
        <v>3084</v>
      </c>
      <c r="G98" s="694">
        <f t="shared" si="117"/>
        <v>2922</v>
      </c>
      <c r="H98" s="694">
        <f t="shared" si="117"/>
        <v>3228</v>
      </c>
      <c r="I98" s="694">
        <f t="shared" si="117"/>
        <v>3744</v>
      </c>
      <c r="J98" s="694">
        <f t="shared" si="117"/>
        <v>3503</v>
      </c>
      <c r="K98" s="694">
        <f t="shared" si="117"/>
        <v>4824</v>
      </c>
      <c r="L98" s="694">
        <f t="shared" si="117"/>
        <v>5071</v>
      </c>
      <c r="M98" s="694">
        <f t="shared" si="117"/>
        <v>5497</v>
      </c>
      <c r="N98" s="694">
        <f t="shared" si="117"/>
        <v>5185</v>
      </c>
      <c r="O98" s="694">
        <f t="shared" si="117"/>
        <v>5926</v>
      </c>
      <c r="P98" s="694">
        <f t="shared" si="117"/>
        <v>5578</v>
      </c>
      <c r="Q98" s="694">
        <f t="shared" si="117"/>
        <v>5558</v>
      </c>
      <c r="R98" s="694">
        <f t="shared" si="117"/>
        <v>5510</v>
      </c>
      <c r="S98" s="694">
        <f t="shared" si="117"/>
        <v>5487</v>
      </c>
      <c r="T98" s="694">
        <f t="shared" si="117"/>
        <v>4779</v>
      </c>
      <c r="U98" s="694">
        <f t="shared" si="117"/>
        <v>5055</v>
      </c>
      <c r="V98" s="694">
        <f t="shared" si="117"/>
        <v>4711</v>
      </c>
      <c r="W98" s="694">
        <f t="shared" si="117"/>
        <v>5146</v>
      </c>
      <c r="X98" s="694">
        <f t="shared" si="117"/>
        <v>5078</v>
      </c>
      <c r="Y98" s="694">
        <f t="shared" si="117"/>
        <v>5321</v>
      </c>
      <c r="Z98" s="694">
        <f t="shared" si="117"/>
        <v>5838</v>
      </c>
      <c r="AA98" s="694">
        <f t="shared" si="117"/>
        <v>6226</v>
      </c>
      <c r="AB98" s="694">
        <f t="shared" si="117"/>
        <v>6465</v>
      </c>
      <c r="AC98" s="694">
        <f t="shared" si="117"/>
        <v>6669</v>
      </c>
      <c r="AD98" s="694">
        <f t="shared" si="117"/>
        <v>7101</v>
      </c>
      <c r="AE98" s="694">
        <f t="shared" si="117"/>
        <v>7438</v>
      </c>
      <c r="AF98" s="694">
        <f t="shared" si="117"/>
        <v>7818</v>
      </c>
      <c r="AG98" s="694">
        <f t="shared" si="117"/>
        <v>7934</v>
      </c>
      <c r="AH98" s="694">
        <f t="shared" si="117"/>
        <v>7785</v>
      </c>
      <c r="AI98" s="694">
        <f t="shared" si="117"/>
        <v>8113</v>
      </c>
      <c r="AJ98" s="694">
        <f t="shared" si="117"/>
        <v>8654</v>
      </c>
      <c r="AK98" s="694">
        <f t="shared" si="117"/>
        <v>9014</v>
      </c>
      <c r="AL98" s="694">
        <f t="shared" si="117"/>
        <v>9025</v>
      </c>
      <c r="AM98" s="694">
        <f t="shared" si="117"/>
        <v>9194</v>
      </c>
      <c r="AN98" s="694">
        <f t="shared" si="117"/>
        <v>9260</v>
      </c>
      <c r="AO98" s="694">
        <f t="shared" si="117"/>
        <v>9610</v>
      </c>
      <c r="AP98" s="694">
        <f t="shared" si="117"/>
        <v>9604</v>
      </c>
      <c r="AQ98" s="694">
        <f t="shared" si="117"/>
        <v>9955</v>
      </c>
      <c r="AR98" s="694">
        <f t="shared" si="117"/>
        <v>10145</v>
      </c>
      <c r="AS98" s="694">
        <f t="shared" si="117"/>
        <v>10267</v>
      </c>
      <c r="AT98" s="694">
        <f t="shared" si="117"/>
        <v>10168</v>
      </c>
      <c r="AU98" s="694">
        <f t="shared" si="117"/>
        <v>10378</v>
      </c>
      <c r="AV98" s="694">
        <f t="shared" si="117"/>
        <v>10395</v>
      </c>
      <c r="AW98" s="694">
        <f t="shared" si="117"/>
        <v>11253</v>
      </c>
      <c r="AX98" s="694">
        <f t="shared" si="117"/>
        <v>11769</v>
      </c>
      <c r="AY98" s="694">
        <f t="shared" ref="AY98:AZ98" si="118">AY94+AY88</f>
        <v>12171</v>
      </c>
      <c r="AZ98" s="694">
        <f t="shared" si="118"/>
        <v>12068</v>
      </c>
      <c r="BA98" s="694">
        <f t="shared" si="117"/>
        <v>12472</v>
      </c>
      <c r="BB98" s="694">
        <f t="shared" si="117"/>
        <v>12330</v>
      </c>
    </row>
    <row r="99" spans="2:54" s="13" customFormat="1" ht="18.75" hidden="1" customHeight="1" x14ac:dyDescent="0.25">
      <c r="B99" s="714" t="s">
        <v>1344</v>
      </c>
      <c r="C99" s="2077">
        <f>SUM(C98:D98)</f>
        <v>6206</v>
      </c>
      <c r="D99" s="2078"/>
      <c r="E99" s="2077">
        <f>SUM(E98:F98)</f>
        <v>6190</v>
      </c>
      <c r="F99" s="2078"/>
      <c r="G99" s="2077">
        <f>SUM(G98:H98)</f>
        <v>6150</v>
      </c>
      <c r="H99" s="2078"/>
      <c r="I99" s="2077">
        <f>SUM(I98:J98)</f>
        <v>7247</v>
      </c>
      <c r="J99" s="2078"/>
      <c r="K99" s="2077">
        <f>SUM(K98:L98)</f>
        <v>9895</v>
      </c>
      <c r="L99" s="2078"/>
      <c r="M99" s="2077">
        <f>SUM(M98:N98)</f>
        <v>10682</v>
      </c>
      <c r="N99" s="2078"/>
      <c r="O99" s="2077">
        <f>SUM(O98:P98)</f>
        <v>11504</v>
      </c>
      <c r="P99" s="2078"/>
      <c r="Q99" s="2077">
        <f>SUM(Q98:R98)</f>
        <v>11068</v>
      </c>
      <c r="R99" s="2078"/>
      <c r="S99" s="2077">
        <f>SUM(S98:T98)</f>
        <v>10266</v>
      </c>
      <c r="T99" s="2078"/>
      <c r="U99" s="2077">
        <f>SUM(U98:V98)</f>
        <v>9766</v>
      </c>
      <c r="V99" s="2078"/>
      <c r="W99" s="2077">
        <f>SUM(W98:X98)</f>
        <v>10224</v>
      </c>
      <c r="X99" s="2078"/>
      <c r="Y99" s="2077">
        <f>SUM(Y98:Z98)</f>
        <v>11159</v>
      </c>
      <c r="Z99" s="2078"/>
      <c r="AA99" s="2077">
        <f>SUM(AA98:AB98)</f>
        <v>12691</v>
      </c>
      <c r="AB99" s="2078"/>
      <c r="AC99" s="2077">
        <f>SUM(AC98:AD98)</f>
        <v>13770</v>
      </c>
      <c r="AD99" s="2078"/>
      <c r="AE99" s="2077">
        <f>SUM(AE98:AF98)</f>
        <v>15256</v>
      </c>
      <c r="AF99" s="2078"/>
      <c r="AG99" s="2077">
        <f>SUM(AG98:AH98)</f>
        <v>15719</v>
      </c>
      <c r="AH99" s="2078"/>
      <c r="AI99" s="2077">
        <f>SUM(AI98:AJ98)</f>
        <v>16767</v>
      </c>
      <c r="AJ99" s="2078"/>
      <c r="AK99" s="2077">
        <f>SUM(AK98:AL98)</f>
        <v>18039</v>
      </c>
      <c r="AL99" s="2078"/>
      <c r="AM99" s="2077">
        <f>SUM(AM98:AN98)</f>
        <v>18454</v>
      </c>
      <c r="AN99" s="2078"/>
      <c r="AO99" s="2077">
        <f>SUM(AO98:AP98)</f>
        <v>19214</v>
      </c>
      <c r="AP99" s="2078"/>
      <c r="AQ99" s="2077">
        <f>SUM(AQ98:AR98)</f>
        <v>20100</v>
      </c>
      <c r="AR99" s="2078"/>
      <c r="AS99" s="2077">
        <f>SUM(AS98:AT98)</f>
        <v>20435</v>
      </c>
      <c r="AT99" s="2078"/>
      <c r="AU99" s="2077">
        <f>SUM(AU98:AV98)</f>
        <v>20773</v>
      </c>
      <c r="AV99" s="2078"/>
      <c r="AW99" s="2077">
        <f t="shared" ref="AW99" si="119">SUM(AW98:AX98)</f>
        <v>23022</v>
      </c>
      <c r="AX99" s="2078"/>
      <c r="AY99" s="2077">
        <f t="shared" ref="AY99" si="120">SUM(AY98:AZ98)</f>
        <v>24239</v>
      </c>
      <c r="AZ99" s="2078"/>
      <c r="BA99" s="2077">
        <f>SUM(BA98:BB98)</f>
        <v>24802</v>
      </c>
      <c r="BB99" s="2078"/>
    </row>
    <row r="100" spans="2:54" s="13" customFormat="1" ht="18.75" hidden="1" customHeight="1" x14ac:dyDescent="0.25">
      <c r="B100" s="714" t="s">
        <v>1341</v>
      </c>
      <c r="C100" s="2077">
        <f>E99-C99</f>
        <v>-16</v>
      </c>
      <c r="D100" s="2078"/>
      <c r="E100" s="2077">
        <f>G99-E99</f>
        <v>-40</v>
      </c>
      <c r="F100" s="2078"/>
      <c r="G100" s="2077">
        <f>I99-G99</f>
        <v>1097</v>
      </c>
      <c r="H100" s="2078"/>
      <c r="I100" s="2077">
        <f>K99-I99</f>
        <v>2648</v>
      </c>
      <c r="J100" s="2078"/>
      <c r="K100" s="2077">
        <f>M99-K99</f>
        <v>787</v>
      </c>
      <c r="L100" s="2078"/>
      <c r="M100" s="2077">
        <f>O99-M99</f>
        <v>822</v>
      </c>
      <c r="N100" s="2078"/>
      <c r="O100" s="2077">
        <f>Q99-O99</f>
        <v>-436</v>
      </c>
      <c r="P100" s="2078"/>
      <c r="Q100" s="2077">
        <f>S99-Q99</f>
        <v>-802</v>
      </c>
      <c r="R100" s="2078"/>
      <c r="S100" s="2077">
        <f>U99-S99</f>
        <v>-500</v>
      </c>
      <c r="T100" s="2078"/>
      <c r="U100" s="2077">
        <f>W99-U99</f>
        <v>458</v>
      </c>
      <c r="V100" s="2078"/>
      <c r="W100" s="2077">
        <f>Y99-W99</f>
        <v>935</v>
      </c>
      <c r="X100" s="2078"/>
      <c r="Y100" s="2077">
        <f>AA99-Y99</f>
        <v>1532</v>
      </c>
      <c r="Z100" s="2078"/>
      <c r="AA100" s="2077">
        <f>AC99-AA99</f>
        <v>1079</v>
      </c>
      <c r="AB100" s="2078"/>
      <c r="AC100" s="2077">
        <f>AE99-AC99</f>
        <v>1486</v>
      </c>
      <c r="AD100" s="2078"/>
      <c r="AE100" s="2077">
        <f>AG99-AE99</f>
        <v>463</v>
      </c>
      <c r="AF100" s="2078"/>
      <c r="AG100" s="2077">
        <f>AI99-AG99</f>
        <v>1048</v>
      </c>
      <c r="AH100" s="2078"/>
      <c r="AI100" s="2077">
        <f>AK99-AI99</f>
        <v>1272</v>
      </c>
      <c r="AJ100" s="2078"/>
      <c r="AK100" s="2077">
        <f>AM99-AK99</f>
        <v>415</v>
      </c>
      <c r="AL100" s="2078"/>
      <c r="AM100" s="2077">
        <f>AO99-AM99</f>
        <v>760</v>
      </c>
      <c r="AN100" s="2078"/>
      <c r="AO100" s="2077">
        <f>AQ99-AO99</f>
        <v>886</v>
      </c>
      <c r="AP100" s="2078"/>
      <c r="AQ100" s="2077">
        <f>AS99-AQ99</f>
        <v>335</v>
      </c>
      <c r="AR100" s="2078"/>
      <c r="AS100" s="2077">
        <f>AU99-AS99</f>
        <v>338</v>
      </c>
      <c r="AT100" s="2078"/>
      <c r="AU100" s="2077">
        <f>AW99-AU99</f>
        <v>2249</v>
      </c>
      <c r="AV100" s="2078"/>
      <c r="AW100" s="2077">
        <f t="shared" ref="AW100" si="121">AY99-AW99</f>
        <v>1217</v>
      </c>
      <c r="AX100" s="2078"/>
      <c r="AY100" s="2077">
        <f t="shared" ref="AY100" si="122">BA99-AY99</f>
        <v>563</v>
      </c>
      <c r="AZ100" s="2078"/>
      <c r="BA100" s="2077">
        <f>BC99-BA99</f>
        <v>-24802</v>
      </c>
      <c r="BB100" s="2078"/>
    </row>
    <row r="101" spans="2:54" s="13" customFormat="1" ht="18.75" hidden="1" customHeight="1" x14ac:dyDescent="0.25">
      <c r="B101" s="714" t="s">
        <v>1342</v>
      </c>
      <c r="C101" s="2075">
        <f>IFERROR(C100/E99,0)</f>
        <v>-2.5848142164781908E-3</v>
      </c>
      <c r="D101" s="2076"/>
      <c r="E101" s="2075">
        <f t="shared" ref="E101" si="123">IFERROR(E100/G99,0)</f>
        <v>-6.5040650406504065E-3</v>
      </c>
      <c r="F101" s="2076"/>
      <c r="G101" s="2075">
        <f t="shared" ref="G101" si="124">IFERROR(G100/I99,0)</f>
        <v>0.15137298192355458</v>
      </c>
      <c r="H101" s="2076"/>
      <c r="I101" s="2075">
        <f t="shared" ref="I101" si="125">IFERROR(I100/K99,0)</f>
        <v>0.26760990399191509</v>
      </c>
      <c r="J101" s="2076"/>
      <c r="K101" s="2075">
        <f t="shared" ref="K101" si="126">IFERROR(K100/M99,0)</f>
        <v>7.3675341696311555E-2</v>
      </c>
      <c r="L101" s="2076"/>
      <c r="M101" s="2075">
        <f t="shared" ref="M101" si="127">IFERROR(M100/O99,0)</f>
        <v>7.1453407510431152E-2</v>
      </c>
      <c r="N101" s="2076"/>
      <c r="O101" s="2075">
        <f t="shared" ref="O101" si="128">IFERROR(O100/Q99,0)</f>
        <v>-3.9392844235634258E-2</v>
      </c>
      <c r="P101" s="2076"/>
      <c r="Q101" s="2075">
        <f t="shared" ref="Q101" si="129">IFERROR(Q100/S99,0)</f>
        <v>-7.8121955971166959E-2</v>
      </c>
      <c r="R101" s="2076"/>
      <c r="S101" s="2075">
        <f t="shared" ref="S101" si="130">IFERROR(S100/U99,0)</f>
        <v>-5.1198033995494573E-2</v>
      </c>
      <c r="T101" s="2076"/>
      <c r="U101" s="2075">
        <f t="shared" ref="U101" si="131">IFERROR(U100/W99,0)</f>
        <v>4.4796557120500784E-2</v>
      </c>
      <c r="V101" s="2076"/>
      <c r="W101" s="2075">
        <f t="shared" ref="W101" si="132">IFERROR(W100/Y99,0)</f>
        <v>8.3788869970427463E-2</v>
      </c>
      <c r="X101" s="2076"/>
      <c r="Y101" s="2075">
        <f t="shared" ref="Y101" si="133">IFERROR(Y100/AA99,0)</f>
        <v>0.12071546765424317</v>
      </c>
      <c r="Z101" s="2076"/>
      <c r="AA101" s="2075">
        <f t="shared" ref="AA101" si="134">IFERROR(AA100/AC99,0)</f>
        <v>7.8358750907770516E-2</v>
      </c>
      <c r="AB101" s="2076"/>
      <c r="AC101" s="2075">
        <f t="shared" ref="AC101" si="135">IFERROR(AC100/AE99,0)</f>
        <v>9.7404299947561612E-2</v>
      </c>
      <c r="AD101" s="2076"/>
      <c r="AE101" s="2075">
        <f t="shared" ref="AE101" si="136">IFERROR(AE100/AG99,0)</f>
        <v>2.9454799923659267E-2</v>
      </c>
      <c r="AF101" s="2076"/>
      <c r="AG101" s="2075">
        <f t="shared" ref="AG101" si="137">IFERROR(AG100/AI99,0)</f>
        <v>6.2503727560088262E-2</v>
      </c>
      <c r="AH101" s="2076"/>
      <c r="AI101" s="2075">
        <f t="shared" ref="AI101" si="138">IFERROR(AI100/AK99,0)</f>
        <v>7.0513886579078658E-2</v>
      </c>
      <c r="AJ101" s="2076"/>
      <c r="AK101" s="2075">
        <f t="shared" ref="AK101" si="139">IFERROR(AK100/AM99,0)</f>
        <v>2.2488349409342148E-2</v>
      </c>
      <c r="AL101" s="2076"/>
      <c r="AM101" s="2075">
        <f t="shared" ref="AM101" si="140">IFERROR(AM100/AO99,0)</f>
        <v>3.955449151660248E-2</v>
      </c>
      <c r="AN101" s="2076"/>
      <c r="AO101" s="2075">
        <f t="shared" ref="AO101" si="141">IFERROR(AO100/AQ99,0)</f>
        <v>4.4079601990049753E-2</v>
      </c>
      <c r="AP101" s="2076"/>
      <c r="AQ101" s="2075">
        <f t="shared" ref="AQ101" si="142">IFERROR(AQ100/AS99,0)</f>
        <v>1.6393442622950821E-2</v>
      </c>
      <c r="AR101" s="2076"/>
      <c r="AS101" s="2075">
        <f t="shared" ref="AS101" si="143">IFERROR(AS100/AU99,0)</f>
        <v>1.6271121166899341E-2</v>
      </c>
      <c r="AT101" s="2076"/>
      <c r="AU101" s="2075">
        <f t="shared" ref="AU101" si="144">IFERROR(AU100/AW99,0)</f>
        <v>9.7689166883850237E-2</v>
      </c>
      <c r="AV101" s="2076"/>
      <c r="AW101" s="2075">
        <f t="shared" ref="AW101" si="145">IFERROR(AW100/AY99,0)</f>
        <v>5.0208341928297373E-2</v>
      </c>
      <c r="AX101" s="2076"/>
      <c r="AY101" s="2075">
        <f t="shared" ref="AY101" si="146">IFERROR(AY100/BA99,0)</f>
        <v>2.2699782275622932E-2</v>
      </c>
      <c r="AZ101" s="2076"/>
      <c r="BA101" s="2075">
        <f t="shared" ref="BA101" si="147">IFERROR(BA100/BC99,0)</f>
        <v>0</v>
      </c>
      <c r="BB101" s="2076"/>
    </row>
    <row r="102" spans="2:54" ht="15" customHeight="1" x14ac:dyDescent="0.25"/>
    <row r="103" spans="2:54" ht="15" hidden="1" customHeight="1" x14ac:dyDescent="0.25"/>
    <row r="104" spans="2:54" ht="15" hidden="1" customHeight="1" x14ac:dyDescent="0.25"/>
    <row r="105" spans="2:54" ht="15" hidden="1" customHeight="1" x14ac:dyDescent="0.25"/>
    <row r="106" spans="2:54" ht="15" hidden="1" customHeight="1" x14ac:dyDescent="0.25"/>
    <row r="107" spans="2:54" ht="15" hidden="1" customHeight="1" x14ac:dyDescent="0.25"/>
    <row r="108" spans="2:54" ht="15" hidden="1" customHeight="1" x14ac:dyDescent="0.25"/>
    <row r="109" spans="2:54" ht="15" hidden="1" customHeight="1" x14ac:dyDescent="0.25"/>
    <row r="110" spans="2:54" ht="15" hidden="1" customHeight="1" x14ac:dyDescent="0.25"/>
    <row r="111" spans="2:54" ht="15" hidden="1" customHeight="1" x14ac:dyDescent="0.25"/>
    <row r="112" spans="2:54"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sheetData>
  <mergeCells count="264">
    <mergeCell ref="B1:BB3"/>
    <mergeCell ref="B4:BB4"/>
    <mergeCell ref="B5:H5"/>
    <mergeCell ref="B6:B7"/>
    <mergeCell ref="C6:D6"/>
    <mergeCell ref="E6:F6"/>
    <mergeCell ref="G6:H6"/>
    <mergeCell ref="I6:J6"/>
    <mergeCell ref="K6:L6"/>
    <mergeCell ref="M6:N6"/>
    <mergeCell ref="AK6:AL6"/>
    <mergeCell ref="O6:P6"/>
    <mergeCell ref="Q6:R6"/>
    <mergeCell ref="S6:T6"/>
    <mergeCell ref="U6:V6"/>
    <mergeCell ref="W6:X6"/>
    <mergeCell ref="AY6:AZ6"/>
    <mergeCell ref="C89:D89"/>
    <mergeCell ref="E89:F89"/>
    <mergeCell ref="G89:H89"/>
    <mergeCell ref="I89:J89"/>
    <mergeCell ref="K89:L89"/>
    <mergeCell ref="AI6:AJ6"/>
    <mergeCell ref="BA6:BB6"/>
    <mergeCell ref="AM6:AN6"/>
    <mergeCell ref="AO6:AP6"/>
    <mergeCell ref="AQ6:AR6"/>
    <mergeCell ref="AS6:AT6"/>
    <mergeCell ref="AU6:AV6"/>
    <mergeCell ref="AW6:AX6"/>
    <mergeCell ref="Y6:Z6"/>
    <mergeCell ref="AA6:AB6"/>
    <mergeCell ref="AC6:AD6"/>
    <mergeCell ref="AE6:AF6"/>
    <mergeCell ref="AG6:AH6"/>
    <mergeCell ref="W89:X89"/>
    <mergeCell ref="Y89:Z89"/>
    <mergeCell ref="AA89:AB89"/>
    <mergeCell ref="AC89:AD89"/>
    <mergeCell ref="AE89:AF89"/>
    <mergeCell ref="M89:N89"/>
    <mergeCell ref="O89:P89"/>
    <mergeCell ref="Q89:R89"/>
    <mergeCell ref="S89:T89"/>
    <mergeCell ref="U89:V89"/>
    <mergeCell ref="AQ89:AR89"/>
    <mergeCell ref="AS89:AT89"/>
    <mergeCell ref="AU89:AV89"/>
    <mergeCell ref="AW89:AX89"/>
    <mergeCell ref="BA89:BB89"/>
    <mergeCell ref="AG89:AH89"/>
    <mergeCell ref="AI89:AJ89"/>
    <mergeCell ref="AK89:AL89"/>
    <mergeCell ref="AM89:AN89"/>
    <mergeCell ref="AO89:AP89"/>
    <mergeCell ref="AY89:AZ89"/>
    <mergeCell ref="BA90:BB90"/>
    <mergeCell ref="AG90:AH90"/>
    <mergeCell ref="AI90:AJ90"/>
    <mergeCell ref="AK90:AL90"/>
    <mergeCell ref="AM90:AN90"/>
    <mergeCell ref="AO90:AP90"/>
    <mergeCell ref="W90:X90"/>
    <mergeCell ref="Y90:Z90"/>
    <mergeCell ref="AA90:AB90"/>
    <mergeCell ref="AC90:AD90"/>
    <mergeCell ref="AE90:AF90"/>
    <mergeCell ref="AY90:AZ90"/>
    <mergeCell ref="C91:D91"/>
    <mergeCell ref="E91:F91"/>
    <mergeCell ref="G91:H91"/>
    <mergeCell ref="I91:J91"/>
    <mergeCell ref="K91:L91"/>
    <mergeCell ref="AQ90:AR90"/>
    <mergeCell ref="AS90:AT90"/>
    <mergeCell ref="AU90:AV90"/>
    <mergeCell ref="AW90:AX90"/>
    <mergeCell ref="M90:N90"/>
    <mergeCell ref="O90:P90"/>
    <mergeCell ref="Q90:R90"/>
    <mergeCell ref="S90:T90"/>
    <mergeCell ref="U90:V90"/>
    <mergeCell ref="C90:D90"/>
    <mergeCell ref="E90:F90"/>
    <mergeCell ref="G90:H90"/>
    <mergeCell ref="I90:J90"/>
    <mergeCell ref="K90:L90"/>
    <mergeCell ref="W91:X91"/>
    <mergeCell ref="Y91:Z91"/>
    <mergeCell ref="AA91:AB91"/>
    <mergeCell ref="AC91:AD91"/>
    <mergeCell ref="AE91:AF91"/>
    <mergeCell ref="M91:N91"/>
    <mergeCell ref="O91:P91"/>
    <mergeCell ref="Q91:R91"/>
    <mergeCell ref="S91:T91"/>
    <mergeCell ref="U91:V91"/>
    <mergeCell ref="AQ91:AR91"/>
    <mergeCell ref="AS91:AT91"/>
    <mergeCell ref="AU91:AV91"/>
    <mergeCell ref="AW91:AX91"/>
    <mergeCell ref="BA91:BB91"/>
    <mergeCell ref="AG91:AH91"/>
    <mergeCell ref="AI91:AJ91"/>
    <mergeCell ref="AK91:AL91"/>
    <mergeCell ref="AM91:AN91"/>
    <mergeCell ref="AO91:AP91"/>
    <mergeCell ref="BA95:BB95"/>
    <mergeCell ref="AG95:AH95"/>
    <mergeCell ref="AI95:AJ95"/>
    <mergeCell ref="AK95:AL95"/>
    <mergeCell ref="AM95:AN95"/>
    <mergeCell ref="AO95:AP95"/>
    <mergeCell ref="AQ95:AR95"/>
    <mergeCell ref="AS95:AT95"/>
    <mergeCell ref="AU95:AV95"/>
    <mergeCell ref="AW95:AX95"/>
    <mergeCell ref="AY91:AZ91"/>
    <mergeCell ref="AY95:AZ95"/>
    <mergeCell ref="W95:X95"/>
    <mergeCell ref="Y95:Z95"/>
    <mergeCell ref="AA95:AB95"/>
    <mergeCell ref="AC95:AD95"/>
    <mergeCell ref="AE95:AF95"/>
    <mergeCell ref="C96:D96"/>
    <mergeCell ref="E96:F96"/>
    <mergeCell ref="G96:H96"/>
    <mergeCell ref="I96:J96"/>
    <mergeCell ref="K96:L96"/>
    <mergeCell ref="M95:N95"/>
    <mergeCell ref="O95:P95"/>
    <mergeCell ref="Q95:R95"/>
    <mergeCell ref="S95:T95"/>
    <mergeCell ref="U95:V95"/>
    <mergeCell ref="C95:D95"/>
    <mergeCell ref="E95:F95"/>
    <mergeCell ref="G95:H95"/>
    <mergeCell ref="I95:J95"/>
    <mergeCell ref="K95:L95"/>
    <mergeCell ref="W96:X96"/>
    <mergeCell ref="Y96:Z96"/>
    <mergeCell ref="AA96:AB96"/>
    <mergeCell ref="AC96:AD96"/>
    <mergeCell ref="AE96:AF96"/>
    <mergeCell ref="M96:N96"/>
    <mergeCell ref="O96:P96"/>
    <mergeCell ref="Q96:R96"/>
    <mergeCell ref="S96:T96"/>
    <mergeCell ref="U96:V96"/>
    <mergeCell ref="AQ96:AR96"/>
    <mergeCell ref="AS96:AT96"/>
    <mergeCell ref="AU96:AV96"/>
    <mergeCell ref="AW96:AX96"/>
    <mergeCell ref="BA96:BB96"/>
    <mergeCell ref="AG96:AH96"/>
    <mergeCell ref="AI96:AJ96"/>
    <mergeCell ref="AK96:AL96"/>
    <mergeCell ref="AM96:AN96"/>
    <mergeCell ref="AO96:AP96"/>
    <mergeCell ref="BA97:BB97"/>
    <mergeCell ref="AG97:AH97"/>
    <mergeCell ref="AI97:AJ97"/>
    <mergeCell ref="AK97:AL97"/>
    <mergeCell ref="AM97:AN97"/>
    <mergeCell ref="AO97:AP97"/>
    <mergeCell ref="AQ97:AR97"/>
    <mergeCell ref="AS97:AT97"/>
    <mergeCell ref="AU97:AV97"/>
    <mergeCell ref="AW97:AX97"/>
    <mergeCell ref="AY96:AZ96"/>
    <mergeCell ref="AY97:AZ97"/>
    <mergeCell ref="W97:X97"/>
    <mergeCell ref="Y97:Z97"/>
    <mergeCell ref="AA97:AB97"/>
    <mergeCell ref="AC97:AD97"/>
    <mergeCell ref="AE97:AF97"/>
    <mergeCell ref="C99:D99"/>
    <mergeCell ref="E99:F99"/>
    <mergeCell ref="G99:H99"/>
    <mergeCell ref="I99:J99"/>
    <mergeCell ref="K99:L99"/>
    <mergeCell ref="M97:N97"/>
    <mergeCell ref="O97:P97"/>
    <mergeCell ref="Q97:R97"/>
    <mergeCell ref="S97:T97"/>
    <mergeCell ref="U97:V97"/>
    <mergeCell ref="C97:D97"/>
    <mergeCell ref="E97:F97"/>
    <mergeCell ref="G97:H97"/>
    <mergeCell ref="I97:J97"/>
    <mergeCell ref="K97:L97"/>
    <mergeCell ref="W99:X99"/>
    <mergeCell ref="Y99:Z99"/>
    <mergeCell ref="AA99:AB99"/>
    <mergeCell ref="AC99:AD99"/>
    <mergeCell ref="AE99:AF99"/>
    <mergeCell ref="M99:N99"/>
    <mergeCell ref="O99:P99"/>
    <mergeCell ref="Q99:R99"/>
    <mergeCell ref="S99:T99"/>
    <mergeCell ref="U99:V99"/>
    <mergeCell ref="AQ99:AR99"/>
    <mergeCell ref="AS99:AT99"/>
    <mergeCell ref="AU99:AV99"/>
    <mergeCell ref="AW99:AX99"/>
    <mergeCell ref="BA99:BB99"/>
    <mergeCell ref="AG99:AH99"/>
    <mergeCell ref="AI99:AJ99"/>
    <mergeCell ref="AK99:AL99"/>
    <mergeCell ref="AM99:AN99"/>
    <mergeCell ref="AO99:AP99"/>
    <mergeCell ref="BA100:BB100"/>
    <mergeCell ref="AG100:AH100"/>
    <mergeCell ref="AI100:AJ100"/>
    <mergeCell ref="AK100:AL100"/>
    <mergeCell ref="AM100:AN100"/>
    <mergeCell ref="AO100:AP100"/>
    <mergeCell ref="AQ100:AR100"/>
    <mergeCell ref="AS100:AT100"/>
    <mergeCell ref="AU100:AV100"/>
    <mergeCell ref="AW100:AX100"/>
    <mergeCell ref="AY99:AZ99"/>
    <mergeCell ref="AY100:AZ100"/>
    <mergeCell ref="W100:X100"/>
    <mergeCell ref="Y100:Z100"/>
    <mergeCell ref="AA100:AB100"/>
    <mergeCell ref="AC100:AD100"/>
    <mergeCell ref="AE100:AF100"/>
    <mergeCell ref="C101:D101"/>
    <mergeCell ref="E101:F101"/>
    <mergeCell ref="G101:H101"/>
    <mergeCell ref="I101:J101"/>
    <mergeCell ref="K101:L101"/>
    <mergeCell ref="M100:N100"/>
    <mergeCell ref="O100:P100"/>
    <mergeCell ref="Q100:R100"/>
    <mergeCell ref="S100:T100"/>
    <mergeCell ref="U100:V100"/>
    <mergeCell ref="C100:D100"/>
    <mergeCell ref="E100:F100"/>
    <mergeCell ref="G100:H100"/>
    <mergeCell ref="I100:J100"/>
    <mergeCell ref="K100:L100"/>
    <mergeCell ref="W101:X101"/>
    <mergeCell ref="Y101:Z101"/>
    <mergeCell ref="AA101:AB101"/>
    <mergeCell ref="AC101:AD101"/>
    <mergeCell ref="AW101:AX101"/>
    <mergeCell ref="BA101:BB101"/>
    <mergeCell ref="AG101:AH101"/>
    <mergeCell ref="AI101:AJ101"/>
    <mergeCell ref="AK101:AL101"/>
    <mergeCell ref="AM101:AN101"/>
    <mergeCell ref="AO101:AP101"/>
    <mergeCell ref="AE101:AF101"/>
    <mergeCell ref="M101:N101"/>
    <mergeCell ref="O101:P101"/>
    <mergeCell ref="Q101:R101"/>
    <mergeCell ref="S101:T101"/>
    <mergeCell ref="U101:V101"/>
    <mergeCell ref="AQ101:AR101"/>
    <mergeCell ref="AS101:AT101"/>
    <mergeCell ref="AU101:AV101"/>
    <mergeCell ref="AY101:AZ101"/>
  </mergeCell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BC60"/>
  <sheetViews>
    <sheetView showGridLines="0" zoomScale="85" zoomScaleNormal="85" workbookViewId="0">
      <pane xSplit="2" ySplit="7" topLeftCell="AN8" activePane="bottomRight" state="frozen"/>
      <selection activeCell="C5" sqref="C5"/>
      <selection pane="topRight" activeCell="C5" sqref="C5"/>
      <selection pane="bottomLeft" activeCell="C5" sqref="C5"/>
      <selection pane="bottomRight" activeCell="AQ50" sqref="AQ50"/>
    </sheetView>
  </sheetViews>
  <sheetFormatPr baseColWidth="10" defaultColWidth="0" defaultRowHeight="15" customHeight="1" zeroHeight="1" x14ac:dyDescent="0.25"/>
  <cols>
    <col min="1" max="1" width="3.5703125" style="3" customWidth="1"/>
    <col min="2" max="2" width="56.28515625" style="3" customWidth="1"/>
    <col min="3" max="54" width="11.140625" style="3" customWidth="1"/>
    <col min="55" max="55" width="9.140625" style="3" customWidth="1"/>
    <col min="56" max="16384" width="9.140625" style="3" hidden="1"/>
  </cols>
  <sheetData>
    <row r="1" spans="2:54"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3"/>
    </row>
    <row r="2" spans="2:54"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5"/>
      <c r="AZ2" s="1925"/>
      <c r="BA2" s="1925"/>
      <c r="BB2" s="1926"/>
    </row>
    <row r="3" spans="2:54"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8"/>
      <c r="AW3" s="1928"/>
      <c r="AX3" s="1928"/>
      <c r="AY3" s="1928"/>
      <c r="AZ3" s="1928"/>
      <c r="BA3" s="1928"/>
      <c r="BB3" s="1929"/>
    </row>
    <row r="4" spans="2:54" ht="21.75" thickBot="1" x14ac:dyDescent="0.4">
      <c r="B4" s="1789" t="s">
        <v>2588</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1"/>
    </row>
    <row r="5" spans="2:54" s="213" customFormat="1" ht="15.75" x14ac:dyDescent="0.25">
      <c r="B5" s="1671"/>
      <c r="C5" s="1671"/>
      <c r="D5" s="1671"/>
      <c r="E5" s="1671"/>
      <c r="F5" s="1671"/>
      <c r="G5" s="1671"/>
      <c r="H5" s="1671"/>
      <c r="AY5" s="693"/>
      <c r="AZ5" s="693"/>
    </row>
    <row r="6" spans="2:54" s="23" customFormat="1" ht="18.75" customHeight="1" x14ac:dyDescent="0.25">
      <c r="B6" s="2082" t="s">
        <v>472</v>
      </c>
      <c r="C6" s="2084">
        <v>1992</v>
      </c>
      <c r="D6" s="2085"/>
      <c r="E6" s="2084">
        <v>1993</v>
      </c>
      <c r="F6" s="2085"/>
      <c r="G6" s="2084">
        <v>1994</v>
      </c>
      <c r="H6" s="2085"/>
      <c r="I6" s="2084">
        <v>1995</v>
      </c>
      <c r="J6" s="2085"/>
      <c r="K6" s="2084">
        <v>1996</v>
      </c>
      <c r="L6" s="2085"/>
      <c r="M6" s="2084">
        <v>1997</v>
      </c>
      <c r="N6" s="2085"/>
      <c r="O6" s="2084">
        <v>1998</v>
      </c>
      <c r="P6" s="2085"/>
      <c r="Q6" s="2084">
        <v>1999</v>
      </c>
      <c r="R6" s="2085"/>
      <c r="S6" s="2084">
        <v>2000</v>
      </c>
      <c r="T6" s="2085"/>
      <c r="U6" s="2084">
        <v>2001</v>
      </c>
      <c r="V6" s="2085"/>
      <c r="W6" s="2084">
        <v>2002</v>
      </c>
      <c r="X6" s="2085"/>
      <c r="Y6" s="2084">
        <v>2003</v>
      </c>
      <c r="Z6" s="2085"/>
      <c r="AA6" s="2084">
        <v>2004</v>
      </c>
      <c r="AB6" s="2085"/>
      <c r="AC6" s="2084">
        <v>2005</v>
      </c>
      <c r="AD6" s="2085"/>
      <c r="AE6" s="2084">
        <v>2006</v>
      </c>
      <c r="AF6" s="2085"/>
      <c r="AG6" s="2084">
        <v>2007</v>
      </c>
      <c r="AH6" s="2085"/>
      <c r="AI6" s="2084">
        <v>2008</v>
      </c>
      <c r="AJ6" s="2085"/>
      <c r="AK6" s="2084">
        <v>2009</v>
      </c>
      <c r="AL6" s="2085"/>
      <c r="AM6" s="2084">
        <v>2010</v>
      </c>
      <c r="AN6" s="2085"/>
      <c r="AO6" s="2084">
        <v>2011</v>
      </c>
      <c r="AP6" s="2085"/>
      <c r="AQ6" s="2084">
        <v>2012</v>
      </c>
      <c r="AR6" s="2085"/>
      <c r="AS6" s="2084">
        <v>2013</v>
      </c>
      <c r="AT6" s="2085"/>
      <c r="AU6" s="2084">
        <v>2014</v>
      </c>
      <c r="AV6" s="2085"/>
      <c r="AW6" s="2084">
        <v>2015</v>
      </c>
      <c r="AX6" s="2085"/>
      <c r="AY6" s="2084">
        <v>2016</v>
      </c>
      <c r="AZ6" s="2085"/>
      <c r="BA6" s="2084">
        <v>2017</v>
      </c>
      <c r="BB6" s="2085"/>
    </row>
    <row r="7" spans="2:54" s="23" customFormat="1" ht="18.75" customHeight="1" x14ac:dyDescent="0.25">
      <c r="B7" s="2083"/>
      <c r="C7" s="255" t="s">
        <v>603</v>
      </c>
      <c r="D7" s="255" t="s">
        <v>604</v>
      </c>
      <c r="E7" s="255" t="s">
        <v>605</v>
      </c>
      <c r="F7" s="255" t="s">
        <v>606</v>
      </c>
      <c r="G7" s="255" t="s">
        <v>607</v>
      </c>
      <c r="H7" s="255" t="s">
        <v>608</v>
      </c>
      <c r="I7" s="255" t="s">
        <v>609</v>
      </c>
      <c r="J7" s="255" t="s">
        <v>610</v>
      </c>
      <c r="K7" s="255" t="s">
        <v>611</v>
      </c>
      <c r="L7" s="255" t="s">
        <v>612</v>
      </c>
      <c r="M7" s="255" t="s">
        <v>613</v>
      </c>
      <c r="N7" s="255" t="s">
        <v>614</v>
      </c>
      <c r="O7" s="255" t="s">
        <v>615</v>
      </c>
      <c r="P7" s="255" t="s">
        <v>616</v>
      </c>
      <c r="Q7" s="255" t="s">
        <v>617</v>
      </c>
      <c r="R7" s="255" t="s">
        <v>618</v>
      </c>
      <c r="S7" s="255" t="s">
        <v>619</v>
      </c>
      <c r="T7" s="255" t="s">
        <v>620</v>
      </c>
      <c r="U7" s="255" t="s">
        <v>621</v>
      </c>
      <c r="V7" s="255" t="s">
        <v>622</v>
      </c>
      <c r="W7" s="255" t="s">
        <v>623</v>
      </c>
      <c r="X7" s="255" t="s">
        <v>624</v>
      </c>
      <c r="Y7" s="255" t="s">
        <v>625</v>
      </c>
      <c r="Z7" s="255" t="s">
        <v>626</v>
      </c>
      <c r="AA7" s="255" t="s">
        <v>627</v>
      </c>
      <c r="AB7" s="255" t="s">
        <v>628</v>
      </c>
      <c r="AC7" s="255" t="s">
        <v>629</v>
      </c>
      <c r="AD7" s="255" t="s">
        <v>630</v>
      </c>
      <c r="AE7" s="256" t="s">
        <v>631</v>
      </c>
      <c r="AF7" s="256" t="s">
        <v>632</v>
      </c>
      <c r="AG7" s="255" t="s">
        <v>633</v>
      </c>
      <c r="AH7" s="255" t="s">
        <v>634</v>
      </c>
      <c r="AI7" s="258" t="s">
        <v>635</v>
      </c>
      <c r="AJ7" s="258" t="s">
        <v>636</v>
      </c>
      <c r="AK7" s="258" t="s">
        <v>637</v>
      </c>
      <c r="AL7" s="258" t="s">
        <v>638</v>
      </c>
      <c r="AM7" s="258" t="s">
        <v>639</v>
      </c>
      <c r="AN7" s="258" t="s">
        <v>640</v>
      </c>
      <c r="AO7" s="258" t="s">
        <v>641</v>
      </c>
      <c r="AP7" s="258" t="s">
        <v>642</v>
      </c>
      <c r="AQ7" s="258" t="s">
        <v>643</v>
      </c>
      <c r="AR7" s="258" t="s">
        <v>644</v>
      </c>
      <c r="AS7" s="258" t="s">
        <v>645</v>
      </c>
      <c r="AT7" s="258" t="s">
        <v>646</v>
      </c>
      <c r="AU7" s="258" t="s">
        <v>647</v>
      </c>
      <c r="AV7" s="258" t="s">
        <v>648</v>
      </c>
      <c r="AW7" s="258" t="s">
        <v>649</v>
      </c>
      <c r="AX7" s="258" t="s">
        <v>650</v>
      </c>
      <c r="AY7" s="696" t="s">
        <v>651</v>
      </c>
      <c r="AZ7" s="696" t="s">
        <v>201</v>
      </c>
      <c r="BA7" s="258" t="s">
        <v>1229</v>
      </c>
      <c r="BB7" s="258" t="s">
        <v>2626</v>
      </c>
    </row>
    <row r="8" spans="2:54" s="23" customFormat="1" ht="18.75" customHeight="1" x14ac:dyDescent="0.25">
      <c r="B8" s="259" t="s">
        <v>1141</v>
      </c>
      <c r="C8" s="259">
        <f t="shared" ref="C8:H8" si="0">C9+C10+C11+C12+C13+C14</f>
        <v>0</v>
      </c>
      <c r="D8" s="259">
        <f t="shared" si="0"/>
        <v>0</v>
      </c>
      <c r="E8" s="259">
        <f t="shared" si="0"/>
        <v>0</v>
      </c>
      <c r="F8" s="259">
        <f t="shared" si="0"/>
        <v>0</v>
      </c>
      <c r="G8" s="259">
        <f t="shared" si="0"/>
        <v>0</v>
      </c>
      <c r="H8" s="259">
        <f t="shared" si="0"/>
        <v>0</v>
      </c>
      <c r="I8" s="259">
        <f>SUM(I9:I14)</f>
        <v>39</v>
      </c>
      <c r="J8" s="259">
        <f t="shared" ref="J8:BB8" si="1">SUM(J9:J14)</f>
        <v>38</v>
      </c>
      <c r="K8" s="259">
        <f t="shared" si="1"/>
        <v>77</v>
      </c>
      <c r="L8" s="259">
        <f t="shared" si="1"/>
        <v>35</v>
      </c>
      <c r="M8" s="259">
        <f t="shared" si="1"/>
        <v>77</v>
      </c>
      <c r="N8" s="259">
        <f t="shared" si="1"/>
        <v>77</v>
      </c>
      <c r="O8" s="259">
        <f t="shared" si="1"/>
        <v>0</v>
      </c>
      <c r="P8" s="259">
        <f t="shared" si="1"/>
        <v>0</v>
      </c>
      <c r="Q8" s="259">
        <f t="shared" si="1"/>
        <v>36</v>
      </c>
      <c r="R8" s="259">
        <f t="shared" si="1"/>
        <v>64</v>
      </c>
      <c r="S8" s="259">
        <f t="shared" si="1"/>
        <v>0</v>
      </c>
      <c r="T8" s="259">
        <f t="shared" si="1"/>
        <v>0</v>
      </c>
      <c r="U8" s="259">
        <f t="shared" si="1"/>
        <v>0</v>
      </c>
      <c r="V8" s="259">
        <f t="shared" si="1"/>
        <v>58</v>
      </c>
      <c r="W8" s="259">
        <f t="shared" si="1"/>
        <v>0</v>
      </c>
      <c r="X8" s="259">
        <f t="shared" si="1"/>
        <v>0</v>
      </c>
      <c r="Y8" s="259">
        <f t="shared" si="1"/>
        <v>0</v>
      </c>
      <c r="Z8" s="259">
        <f t="shared" si="1"/>
        <v>0</v>
      </c>
      <c r="AA8" s="259">
        <f t="shared" si="1"/>
        <v>0</v>
      </c>
      <c r="AB8" s="259">
        <f t="shared" si="1"/>
        <v>0</v>
      </c>
      <c r="AC8" s="259">
        <f t="shared" si="1"/>
        <v>23</v>
      </c>
      <c r="AD8" s="259">
        <f t="shared" si="1"/>
        <v>23</v>
      </c>
      <c r="AE8" s="259">
        <f t="shared" si="1"/>
        <v>23</v>
      </c>
      <c r="AF8" s="259">
        <f t="shared" si="1"/>
        <v>21</v>
      </c>
      <c r="AG8" s="259">
        <f t="shared" si="1"/>
        <v>21</v>
      </c>
      <c r="AH8" s="259">
        <f t="shared" si="1"/>
        <v>35</v>
      </c>
      <c r="AI8" s="259">
        <f t="shared" si="1"/>
        <v>61</v>
      </c>
      <c r="AJ8" s="259">
        <f t="shared" si="1"/>
        <v>49</v>
      </c>
      <c r="AK8" s="259">
        <f t="shared" si="1"/>
        <v>82</v>
      </c>
      <c r="AL8" s="259">
        <f t="shared" si="1"/>
        <v>52</v>
      </c>
      <c r="AM8" s="259">
        <f t="shared" si="1"/>
        <v>0</v>
      </c>
      <c r="AN8" s="259">
        <f t="shared" si="1"/>
        <v>0</v>
      </c>
      <c r="AO8" s="259">
        <f t="shared" si="1"/>
        <v>0</v>
      </c>
      <c r="AP8" s="259">
        <f t="shared" si="1"/>
        <v>0</v>
      </c>
      <c r="AQ8" s="259">
        <f t="shared" si="1"/>
        <v>0</v>
      </c>
      <c r="AR8" s="259">
        <f t="shared" si="1"/>
        <v>0</v>
      </c>
      <c r="AS8" s="259">
        <f t="shared" si="1"/>
        <v>0</v>
      </c>
      <c r="AT8" s="259">
        <f t="shared" si="1"/>
        <v>0</v>
      </c>
      <c r="AU8" s="259">
        <f t="shared" si="1"/>
        <v>0</v>
      </c>
      <c r="AV8" s="259">
        <f t="shared" si="1"/>
        <v>0</v>
      </c>
      <c r="AW8" s="259">
        <f t="shared" si="1"/>
        <v>0</v>
      </c>
      <c r="AX8" s="259">
        <f t="shared" si="1"/>
        <v>0</v>
      </c>
      <c r="AY8" s="259">
        <f t="shared" ref="AY8:AZ8" si="2">SUM(AY9:AY14)</f>
        <v>0</v>
      </c>
      <c r="AZ8" s="259">
        <f t="shared" si="2"/>
        <v>0</v>
      </c>
      <c r="BA8" s="259">
        <f t="shared" si="1"/>
        <v>0</v>
      </c>
      <c r="BB8" s="259">
        <f t="shared" si="1"/>
        <v>0</v>
      </c>
    </row>
    <row r="9" spans="2:54" s="23" customFormat="1" ht="31.5" x14ac:dyDescent="0.25">
      <c r="B9" s="470" t="s">
        <v>1203</v>
      </c>
      <c r="C9" s="446"/>
      <c r="D9" s="446"/>
      <c r="E9" s="446"/>
      <c r="F9" s="446"/>
      <c r="G9" s="446"/>
      <c r="H9" s="446"/>
      <c r="I9" s="446"/>
      <c r="J9" s="446"/>
      <c r="K9" s="446"/>
      <c r="L9" s="446"/>
      <c r="M9" s="446"/>
      <c r="N9" s="446"/>
      <c r="O9" s="446"/>
      <c r="P9" s="446"/>
      <c r="Q9" s="446"/>
      <c r="R9" s="446"/>
      <c r="S9" s="446"/>
      <c r="T9" s="446"/>
      <c r="U9" s="337"/>
      <c r="V9" s="337">
        <v>25</v>
      </c>
      <c r="W9" s="337"/>
      <c r="X9" s="337"/>
      <c r="Y9" s="337"/>
      <c r="Z9" s="337"/>
      <c r="AA9" s="337"/>
      <c r="AB9" s="337"/>
      <c r="AC9" s="337"/>
      <c r="AD9" s="337"/>
      <c r="AE9" s="337"/>
      <c r="AF9" s="337">
        <v>21</v>
      </c>
      <c r="AG9" s="337">
        <v>21</v>
      </c>
      <c r="AH9" s="337">
        <v>35</v>
      </c>
      <c r="AI9" s="337">
        <v>35</v>
      </c>
      <c r="AJ9" s="337">
        <v>23</v>
      </c>
      <c r="AK9" s="448">
        <v>23</v>
      </c>
      <c r="AL9" s="448"/>
      <c r="AM9" s="448"/>
      <c r="AN9" s="448"/>
      <c r="AO9" s="448"/>
      <c r="AP9" s="448"/>
      <c r="AQ9" s="448"/>
      <c r="AR9" s="448"/>
      <c r="AS9" s="448"/>
      <c r="AT9" s="448"/>
      <c r="AU9" s="448"/>
      <c r="AV9" s="448"/>
      <c r="AW9" s="448"/>
      <c r="AX9" s="448"/>
      <c r="AY9" s="448"/>
      <c r="AZ9" s="448"/>
      <c r="BA9" s="448"/>
      <c r="BB9" s="448"/>
    </row>
    <row r="10" spans="2:54" s="23" customFormat="1" ht="18.75" customHeight="1" x14ac:dyDescent="0.25">
      <c r="B10" s="470" t="s">
        <v>1204</v>
      </c>
      <c r="C10" s="446"/>
      <c r="D10" s="446"/>
      <c r="E10" s="446"/>
      <c r="F10" s="446"/>
      <c r="G10" s="446"/>
      <c r="H10" s="446"/>
      <c r="I10" s="446"/>
      <c r="J10" s="446"/>
      <c r="K10" s="446"/>
      <c r="L10" s="446"/>
      <c r="M10" s="446"/>
      <c r="N10" s="446"/>
      <c r="O10" s="446"/>
      <c r="P10" s="446"/>
      <c r="Q10" s="446"/>
      <c r="R10" s="446"/>
      <c r="S10" s="446"/>
      <c r="T10" s="446"/>
      <c r="U10" s="337"/>
      <c r="V10" s="337">
        <v>33</v>
      </c>
      <c r="W10" s="337"/>
      <c r="X10" s="337"/>
      <c r="Y10" s="337"/>
      <c r="Z10" s="337"/>
      <c r="AA10" s="337"/>
      <c r="AB10" s="337"/>
      <c r="AC10" s="337">
        <v>23</v>
      </c>
      <c r="AD10" s="337">
        <v>23</v>
      </c>
      <c r="AE10" s="337">
        <v>23</v>
      </c>
      <c r="AF10" s="337"/>
      <c r="AG10" s="337"/>
      <c r="AH10" s="337"/>
      <c r="AI10" s="337">
        <v>26</v>
      </c>
      <c r="AJ10" s="337">
        <v>26</v>
      </c>
      <c r="AK10" s="448">
        <v>26</v>
      </c>
      <c r="AL10" s="448"/>
      <c r="AM10" s="448"/>
      <c r="AN10" s="448"/>
      <c r="AO10" s="448"/>
      <c r="AP10" s="448"/>
      <c r="AQ10" s="448"/>
      <c r="AR10" s="448"/>
      <c r="AS10" s="448"/>
      <c r="AT10" s="448"/>
      <c r="AU10" s="448"/>
      <c r="AV10" s="448"/>
      <c r="AW10" s="448"/>
      <c r="AX10" s="448"/>
      <c r="AY10" s="448"/>
      <c r="AZ10" s="448"/>
      <c r="BA10" s="448"/>
      <c r="BB10" s="448"/>
    </row>
    <row r="11" spans="2:54" s="23" customFormat="1" ht="31.5" x14ac:dyDescent="0.25">
      <c r="B11" s="470" t="s">
        <v>1205</v>
      </c>
      <c r="C11" s="446"/>
      <c r="D11" s="446"/>
      <c r="E11" s="446"/>
      <c r="F11" s="446"/>
      <c r="G11" s="446"/>
      <c r="H11" s="446"/>
      <c r="I11" s="446"/>
      <c r="J11" s="446"/>
      <c r="K11" s="446"/>
      <c r="L11" s="446"/>
      <c r="M11" s="446"/>
      <c r="N11" s="446"/>
      <c r="O11" s="446"/>
      <c r="P11" s="446"/>
      <c r="Q11" s="446"/>
      <c r="R11" s="446"/>
      <c r="S11" s="446"/>
      <c r="T11" s="446"/>
      <c r="U11" s="337"/>
      <c r="V11" s="337"/>
      <c r="W11" s="337"/>
      <c r="X11" s="337"/>
      <c r="Y11" s="337"/>
      <c r="Z11" s="337"/>
      <c r="AA11" s="337"/>
      <c r="AB11" s="337"/>
      <c r="AC11" s="337"/>
      <c r="AD11" s="337"/>
      <c r="AE11" s="337"/>
      <c r="AF11" s="337"/>
      <c r="AG11" s="337"/>
      <c r="AH11" s="337"/>
      <c r="AI11" s="337"/>
      <c r="AJ11" s="337"/>
      <c r="AK11" s="448"/>
      <c r="AL11" s="448">
        <v>19</v>
      </c>
      <c r="AM11" s="448"/>
      <c r="AN11" s="448"/>
      <c r="AO11" s="448"/>
      <c r="AP11" s="448"/>
      <c r="AQ11" s="448"/>
      <c r="AR11" s="448"/>
      <c r="AS11" s="448"/>
      <c r="AT11" s="448"/>
      <c r="AU11" s="448"/>
      <c r="AV11" s="448"/>
      <c r="AW11" s="448"/>
      <c r="AX11" s="448"/>
      <c r="AY11" s="448"/>
      <c r="AZ11" s="448"/>
      <c r="BA11" s="448"/>
      <c r="BB11" s="448"/>
    </row>
    <row r="12" spans="2:54" s="23" customFormat="1" ht="18.75" customHeight="1" x14ac:dyDescent="0.25">
      <c r="B12" s="470" t="s">
        <v>1206</v>
      </c>
      <c r="C12" s="446"/>
      <c r="D12" s="446"/>
      <c r="E12" s="446"/>
      <c r="F12" s="446"/>
      <c r="G12" s="446"/>
      <c r="H12" s="446"/>
      <c r="I12" s="446"/>
      <c r="J12" s="446"/>
      <c r="K12" s="446"/>
      <c r="L12" s="446"/>
      <c r="M12" s="446"/>
      <c r="N12" s="446"/>
      <c r="O12" s="446"/>
      <c r="P12" s="446"/>
      <c r="Q12" s="446"/>
      <c r="R12" s="446"/>
      <c r="S12" s="446"/>
      <c r="T12" s="446"/>
      <c r="U12" s="337"/>
      <c r="V12" s="337"/>
      <c r="W12" s="337"/>
      <c r="X12" s="337"/>
      <c r="Y12" s="337"/>
      <c r="Z12" s="337"/>
      <c r="AA12" s="337"/>
      <c r="AB12" s="337"/>
      <c r="AC12" s="337"/>
      <c r="AD12" s="337"/>
      <c r="AE12" s="337"/>
      <c r="AF12" s="337"/>
      <c r="AG12" s="337"/>
      <c r="AH12" s="337"/>
      <c r="AI12" s="337"/>
      <c r="AJ12" s="337"/>
      <c r="AK12" s="448">
        <v>33</v>
      </c>
      <c r="AL12" s="448">
        <v>33</v>
      </c>
      <c r="AM12" s="448"/>
      <c r="AN12" s="448"/>
      <c r="AO12" s="448"/>
      <c r="AP12" s="448"/>
      <c r="AQ12" s="448"/>
      <c r="AR12" s="448"/>
      <c r="AS12" s="448"/>
      <c r="AT12" s="448"/>
      <c r="AU12" s="448"/>
      <c r="AV12" s="448"/>
      <c r="AW12" s="448"/>
      <c r="AX12" s="448"/>
      <c r="AY12" s="448"/>
      <c r="AZ12" s="448"/>
      <c r="BA12" s="448"/>
      <c r="BB12" s="448"/>
    </row>
    <row r="13" spans="2:54" s="23" customFormat="1" ht="15.75" x14ac:dyDescent="0.25">
      <c r="B13" s="470" t="s">
        <v>1207</v>
      </c>
      <c r="C13" s="446"/>
      <c r="D13" s="446"/>
      <c r="E13" s="446"/>
      <c r="F13" s="446"/>
      <c r="G13" s="446"/>
      <c r="H13" s="446"/>
      <c r="I13" s="446">
        <v>39</v>
      </c>
      <c r="J13" s="446">
        <v>38</v>
      </c>
      <c r="K13" s="446">
        <v>38</v>
      </c>
      <c r="L13" s="446">
        <v>35</v>
      </c>
      <c r="M13" s="446">
        <v>38</v>
      </c>
      <c r="N13" s="446">
        <v>38</v>
      </c>
      <c r="O13" s="446"/>
      <c r="P13" s="446"/>
      <c r="Q13" s="446"/>
      <c r="R13" s="446">
        <v>29</v>
      </c>
      <c r="S13" s="446"/>
      <c r="T13" s="446"/>
      <c r="U13" s="337"/>
      <c r="V13" s="337"/>
      <c r="W13" s="337"/>
      <c r="X13" s="337"/>
      <c r="Y13" s="337"/>
      <c r="Z13" s="337"/>
      <c r="AA13" s="337"/>
      <c r="AB13" s="337"/>
      <c r="AC13" s="337"/>
      <c r="AD13" s="337"/>
      <c r="AE13" s="337"/>
      <c r="AF13" s="337"/>
      <c r="AG13" s="337"/>
      <c r="AH13" s="337"/>
      <c r="AI13" s="337"/>
      <c r="AJ13" s="337"/>
      <c r="AK13" s="448"/>
      <c r="AL13" s="448"/>
      <c r="AM13" s="448"/>
      <c r="AN13" s="448"/>
      <c r="AO13" s="448"/>
      <c r="AP13" s="448"/>
      <c r="AQ13" s="448"/>
      <c r="AR13" s="448"/>
      <c r="AS13" s="448"/>
      <c r="AT13" s="448"/>
      <c r="AU13" s="448"/>
      <c r="AV13" s="448"/>
      <c r="AW13" s="448"/>
      <c r="AX13" s="448"/>
      <c r="AY13" s="448"/>
      <c r="AZ13" s="448"/>
      <c r="BA13" s="448"/>
      <c r="BB13" s="448"/>
    </row>
    <row r="14" spans="2:54" s="23" customFormat="1" ht="18.75" customHeight="1" x14ac:dyDescent="0.25">
      <c r="B14" s="470" t="s">
        <v>1208</v>
      </c>
      <c r="C14" s="446"/>
      <c r="D14" s="446"/>
      <c r="E14" s="446"/>
      <c r="F14" s="446"/>
      <c r="G14" s="446"/>
      <c r="H14" s="446"/>
      <c r="I14" s="446"/>
      <c r="J14" s="446"/>
      <c r="K14" s="446">
        <v>39</v>
      </c>
      <c r="L14" s="446"/>
      <c r="M14" s="446">
        <v>39</v>
      </c>
      <c r="N14" s="446">
        <v>39</v>
      </c>
      <c r="O14" s="446"/>
      <c r="P14" s="446"/>
      <c r="Q14" s="446">
        <v>36</v>
      </c>
      <c r="R14" s="446">
        <v>35</v>
      </c>
      <c r="S14" s="446"/>
      <c r="T14" s="446"/>
      <c r="U14" s="337"/>
      <c r="V14" s="337"/>
      <c r="W14" s="337"/>
      <c r="X14" s="337"/>
      <c r="Y14" s="337"/>
      <c r="Z14" s="337"/>
      <c r="AA14" s="337"/>
      <c r="AB14" s="337"/>
      <c r="AC14" s="337"/>
      <c r="AD14" s="337"/>
      <c r="AE14" s="337"/>
      <c r="AF14" s="337"/>
      <c r="AG14" s="337"/>
      <c r="AH14" s="337"/>
      <c r="AI14" s="337"/>
      <c r="AJ14" s="337"/>
      <c r="AK14" s="448"/>
      <c r="AL14" s="448"/>
      <c r="AM14" s="448"/>
      <c r="AN14" s="448"/>
      <c r="AO14" s="448"/>
      <c r="AP14" s="448"/>
      <c r="AQ14" s="448"/>
      <c r="AR14" s="448"/>
      <c r="AS14" s="448"/>
      <c r="AT14" s="448"/>
      <c r="AU14" s="448"/>
      <c r="AV14" s="448"/>
      <c r="AW14" s="448"/>
      <c r="AX14" s="448"/>
      <c r="AY14" s="448"/>
      <c r="AZ14" s="448"/>
      <c r="BA14" s="448"/>
      <c r="BB14" s="448"/>
    </row>
    <row r="15" spans="2:54" s="23" customFormat="1" ht="18.75" customHeight="1" x14ac:dyDescent="0.25">
      <c r="B15" s="259" t="s">
        <v>280</v>
      </c>
      <c r="C15" s="259">
        <f>SUM(C16:C17)</f>
        <v>0</v>
      </c>
      <c r="D15" s="259">
        <f t="shared" ref="D15:BB15" si="3">SUM(D16:D17)</f>
        <v>0</v>
      </c>
      <c r="E15" s="259">
        <f t="shared" si="3"/>
        <v>0</v>
      </c>
      <c r="F15" s="259">
        <f t="shared" si="3"/>
        <v>0</v>
      </c>
      <c r="G15" s="259">
        <f t="shared" si="3"/>
        <v>0</v>
      </c>
      <c r="H15" s="259">
        <f t="shared" si="3"/>
        <v>0</v>
      </c>
      <c r="I15" s="259">
        <f t="shared" si="3"/>
        <v>0</v>
      </c>
      <c r="J15" s="259">
        <f t="shared" si="3"/>
        <v>36</v>
      </c>
      <c r="K15" s="259">
        <f t="shared" si="3"/>
        <v>36</v>
      </c>
      <c r="L15" s="259">
        <f t="shared" si="3"/>
        <v>36</v>
      </c>
      <c r="M15" s="259">
        <f t="shared" si="3"/>
        <v>0</v>
      </c>
      <c r="N15" s="259">
        <f t="shared" si="3"/>
        <v>0</v>
      </c>
      <c r="O15" s="259">
        <f t="shared" si="3"/>
        <v>0</v>
      </c>
      <c r="P15" s="259">
        <f t="shared" si="3"/>
        <v>0</v>
      </c>
      <c r="Q15" s="259">
        <f t="shared" si="3"/>
        <v>0</v>
      </c>
      <c r="R15" s="259">
        <f t="shared" si="3"/>
        <v>0</v>
      </c>
      <c r="S15" s="259">
        <f t="shared" si="3"/>
        <v>0</v>
      </c>
      <c r="T15" s="259">
        <f t="shared" si="3"/>
        <v>0</v>
      </c>
      <c r="U15" s="259">
        <f t="shared" si="3"/>
        <v>0</v>
      </c>
      <c r="V15" s="259">
        <f t="shared" si="3"/>
        <v>0</v>
      </c>
      <c r="W15" s="259">
        <f t="shared" si="3"/>
        <v>0</v>
      </c>
      <c r="X15" s="259">
        <f t="shared" si="3"/>
        <v>0</v>
      </c>
      <c r="Y15" s="259">
        <f t="shared" si="3"/>
        <v>0</v>
      </c>
      <c r="Z15" s="259">
        <f t="shared" si="3"/>
        <v>0</v>
      </c>
      <c r="AA15" s="259">
        <f t="shared" si="3"/>
        <v>0</v>
      </c>
      <c r="AB15" s="259">
        <f t="shared" si="3"/>
        <v>0</v>
      </c>
      <c r="AC15" s="259">
        <f t="shared" si="3"/>
        <v>0</v>
      </c>
      <c r="AD15" s="259">
        <f t="shared" si="3"/>
        <v>0</v>
      </c>
      <c r="AE15" s="259">
        <f t="shared" si="3"/>
        <v>0</v>
      </c>
      <c r="AF15" s="259">
        <f t="shared" si="3"/>
        <v>50</v>
      </c>
      <c r="AG15" s="259">
        <f t="shared" si="3"/>
        <v>50</v>
      </c>
      <c r="AH15" s="259">
        <f t="shared" si="3"/>
        <v>82</v>
      </c>
      <c r="AI15" s="259">
        <f t="shared" si="3"/>
        <v>102</v>
      </c>
      <c r="AJ15" s="259">
        <f t="shared" si="3"/>
        <v>93</v>
      </c>
      <c r="AK15" s="259">
        <f t="shared" si="3"/>
        <v>93</v>
      </c>
      <c r="AL15" s="259">
        <f t="shared" si="3"/>
        <v>33</v>
      </c>
      <c r="AM15" s="259">
        <f t="shared" si="3"/>
        <v>0</v>
      </c>
      <c r="AN15" s="259">
        <f t="shared" si="3"/>
        <v>0</v>
      </c>
      <c r="AO15" s="259">
        <f t="shared" si="3"/>
        <v>0</v>
      </c>
      <c r="AP15" s="259">
        <f t="shared" si="3"/>
        <v>0</v>
      </c>
      <c r="AQ15" s="259">
        <f t="shared" si="3"/>
        <v>0</v>
      </c>
      <c r="AR15" s="259">
        <f t="shared" si="3"/>
        <v>0</v>
      </c>
      <c r="AS15" s="259">
        <f t="shared" si="3"/>
        <v>0</v>
      </c>
      <c r="AT15" s="259">
        <f t="shared" si="3"/>
        <v>0</v>
      </c>
      <c r="AU15" s="259">
        <f t="shared" si="3"/>
        <v>0</v>
      </c>
      <c r="AV15" s="259">
        <f t="shared" si="3"/>
        <v>0</v>
      </c>
      <c r="AW15" s="259">
        <f t="shared" si="3"/>
        <v>0</v>
      </c>
      <c r="AX15" s="259">
        <f t="shared" si="3"/>
        <v>0</v>
      </c>
      <c r="AY15" s="259">
        <f t="shared" ref="AY15:AZ15" si="4">SUM(AY16:AY17)</f>
        <v>0</v>
      </c>
      <c r="AZ15" s="259">
        <f t="shared" si="4"/>
        <v>0</v>
      </c>
      <c r="BA15" s="259">
        <f t="shared" si="3"/>
        <v>0</v>
      </c>
      <c r="BB15" s="259">
        <f t="shared" si="3"/>
        <v>0</v>
      </c>
    </row>
    <row r="16" spans="2:54" s="23" customFormat="1" ht="18.75" customHeight="1" x14ac:dyDescent="0.25">
      <c r="B16" s="470" t="s">
        <v>1209</v>
      </c>
      <c r="C16" s="446"/>
      <c r="D16" s="446"/>
      <c r="E16" s="446"/>
      <c r="F16" s="446"/>
      <c r="G16" s="446"/>
      <c r="H16" s="446"/>
      <c r="I16" s="446"/>
      <c r="J16" s="446">
        <v>36</v>
      </c>
      <c r="K16" s="446">
        <v>36</v>
      </c>
      <c r="L16" s="446">
        <v>36</v>
      </c>
      <c r="M16" s="446"/>
      <c r="N16" s="446"/>
      <c r="O16" s="446"/>
      <c r="P16" s="446"/>
      <c r="Q16" s="446"/>
      <c r="R16" s="446"/>
      <c r="S16" s="446"/>
      <c r="T16" s="446"/>
      <c r="U16" s="337"/>
      <c r="V16" s="337"/>
      <c r="W16" s="337"/>
      <c r="X16" s="337"/>
      <c r="Y16" s="337"/>
      <c r="Z16" s="337"/>
      <c r="AA16" s="337"/>
      <c r="AB16" s="337"/>
      <c r="AC16" s="337"/>
      <c r="AD16" s="337"/>
      <c r="AE16" s="337"/>
      <c r="AF16" s="337"/>
      <c r="AG16" s="337"/>
      <c r="AH16" s="337"/>
      <c r="AI16" s="337"/>
      <c r="AJ16" s="337"/>
      <c r="AK16" s="448"/>
      <c r="AL16" s="448"/>
      <c r="AM16" s="448"/>
      <c r="AN16" s="448"/>
      <c r="AO16" s="448"/>
      <c r="AP16" s="448"/>
      <c r="AQ16" s="448"/>
      <c r="AR16" s="448"/>
      <c r="AS16" s="448"/>
      <c r="AT16" s="448"/>
      <c r="AU16" s="448"/>
      <c r="AV16" s="448"/>
      <c r="AW16" s="448"/>
      <c r="AX16" s="448"/>
      <c r="AY16" s="448"/>
      <c r="AZ16" s="448"/>
      <c r="BA16" s="448"/>
      <c r="BB16" s="448"/>
    </row>
    <row r="17" spans="2:54" s="23" customFormat="1" ht="31.5" x14ac:dyDescent="0.25">
      <c r="B17" s="470" t="s">
        <v>1210</v>
      </c>
      <c r="C17" s="446"/>
      <c r="D17" s="446"/>
      <c r="E17" s="446"/>
      <c r="F17" s="446"/>
      <c r="G17" s="446"/>
      <c r="H17" s="446"/>
      <c r="I17" s="446"/>
      <c r="J17" s="446"/>
      <c r="K17" s="446"/>
      <c r="L17" s="446"/>
      <c r="M17" s="446"/>
      <c r="N17" s="446"/>
      <c r="O17" s="446"/>
      <c r="P17" s="446"/>
      <c r="Q17" s="446"/>
      <c r="R17" s="446"/>
      <c r="S17" s="446"/>
      <c r="T17" s="446"/>
      <c r="U17" s="337"/>
      <c r="V17" s="337"/>
      <c r="W17" s="337"/>
      <c r="X17" s="337"/>
      <c r="Y17" s="337"/>
      <c r="Z17" s="337"/>
      <c r="AA17" s="337"/>
      <c r="AB17" s="337"/>
      <c r="AC17" s="337"/>
      <c r="AD17" s="337"/>
      <c r="AE17" s="337"/>
      <c r="AF17" s="337">
        <v>50</v>
      </c>
      <c r="AG17" s="337">
        <v>50</v>
      </c>
      <c r="AH17" s="337">
        <v>82</v>
      </c>
      <c r="AI17" s="337">
        <v>102</v>
      </c>
      <c r="AJ17" s="337">
        <v>93</v>
      </c>
      <c r="AK17" s="448">
        <v>93</v>
      </c>
      <c r="AL17" s="448">
        <v>33</v>
      </c>
      <c r="AM17" s="448"/>
      <c r="AN17" s="448"/>
      <c r="AO17" s="448"/>
      <c r="AP17" s="448"/>
      <c r="AQ17" s="448"/>
      <c r="AR17" s="448"/>
      <c r="AS17" s="448"/>
      <c r="AT17" s="448"/>
      <c r="AU17" s="448"/>
      <c r="AV17" s="448"/>
      <c r="AW17" s="448"/>
      <c r="AX17" s="448"/>
      <c r="AY17" s="448"/>
      <c r="AZ17" s="448"/>
      <c r="BA17" s="448"/>
      <c r="BB17" s="448"/>
    </row>
    <row r="18" spans="2:54" s="23" customFormat="1" ht="18.75" customHeight="1" x14ac:dyDescent="0.25">
      <c r="B18" s="259" t="s">
        <v>272</v>
      </c>
      <c r="C18" s="259">
        <f t="shared" ref="C18:AH18" si="5">SUM(C19:C20)</f>
        <v>0</v>
      </c>
      <c r="D18" s="259">
        <f t="shared" si="5"/>
        <v>0</v>
      </c>
      <c r="E18" s="259">
        <f t="shared" si="5"/>
        <v>0</v>
      </c>
      <c r="F18" s="259">
        <f t="shared" si="5"/>
        <v>0</v>
      </c>
      <c r="G18" s="259">
        <f t="shared" si="5"/>
        <v>0</v>
      </c>
      <c r="H18" s="259">
        <f t="shared" si="5"/>
        <v>0</v>
      </c>
      <c r="I18" s="259">
        <f t="shared" si="5"/>
        <v>0</v>
      </c>
      <c r="J18" s="259">
        <f t="shared" si="5"/>
        <v>0</v>
      </c>
      <c r="K18" s="259">
        <f t="shared" si="5"/>
        <v>0</v>
      </c>
      <c r="L18" s="259">
        <f t="shared" si="5"/>
        <v>0</v>
      </c>
      <c r="M18" s="259">
        <f t="shared" si="5"/>
        <v>0</v>
      </c>
      <c r="N18" s="259">
        <f t="shared" si="5"/>
        <v>0</v>
      </c>
      <c r="O18" s="259">
        <f t="shared" si="5"/>
        <v>0</v>
      </c>
      <c r="P18" s="259">
        <f t="shared" si="5"/>
        <v>0</v>
      </c>
      <c r="Q18" s="259">
        <f t="shared" si="5"/>
        <v>0</v>
      </c>
      <c r="R18" s="259">
        <f t="shared" si="5"/>
        <v>0</v>
      </c>
      <c r="S18" s="259">
        <f t="shared" si="5"/>
        <v>0</v>
      </c>
      <c r="T18" s="259">
        <f t="shared" si="5"/>
        <v>12</v>
      </c>
      <c r="U18" s="259">
        <f t="shared" si="5"/>
        <v>11</v>
      </c>
      <c r="V18" s="259">
        <f t="shared" si="5"/>
        <v>4</v>
      </c>
      <c r="W18" s="259">
        <f t="shared" si="5"/>
        <v>0</v>
      </c>
      <c r="X18" s="259">
        <f t="shared" si="5"/>
        <v>0</v>
      </c>
      <c r="Y18" s="259">
        <f t="shared" si="5"/>
        <v>0</v>
      </c>
      <c r="Z18" s="259">
        <f t="shared" si="5"/>
        <v>0</v>
      </c>
      <c r="AA18" s="259">
        <f t="shared" si="5"/>
        <v>0</v>
      </c>
      <c r="AB18" s="259">
        <f t="shared" si="5"/>
        <v>0</v>
      </c>
      <c r="AC18" s="259">
        <f t="shared" si="5"/>
        <v>0</v>
      </c>
      <c r="AD18" s="259">
        <f t="shared" si="5"/>
        <v>0</v>
      </c>
      <c r="AE18" s="259">
        <f t="shared" si="5"/>
        <v>0</v>
      </c>
      <c r="AF18" s="259">
        <f t="shared" si="5"/>
        <v>34</v>
      </c>
      <c r="AG18" s="259">
        <f t="shared" si="5"/>
        <v>29</v>
      </c>
      <c r="AH18" s="259">
        <f t="shared" si="5"/>
        <v>0</v>
      </c>
      <c r="AI18" s="259">
        <f t="shared" ref="AI18:BB18" si="6">SUM(AI19:AI20)</f>
        <v>0</v>
      </c>
      <c r="AJ18" s="259">
        <f t="shared" si="6"/>
        <v>0</v>
      </c>
      <c r="AK18" s="259">
        <f t="shared" si="6"/>
        <v>0</v>
      </c>
      <c r="AL18" s="259">
        <f t="shared" si="6"/>
        <v>0</v>
      </c>
      <c r="AM18" s="259">
        <f t="shared" si="6"/>
        <v>0</v>
      </c>
      <c r="AN18" s="259">
        <f t="shared" si="6"/>
        <v>0</v>
      </c>
      <c r="AO18" s="259">
        <f t="shared" si="6"/>
        <v>0</v>
      </c>
      <c r="AP18" s="259">
        <f t="shared" si="6"/>
        <v>0</v>
      </c>
      <c r="AQ18" s="259">
        <f t="shared" si="6"/>
        <v>0</v>
      </c>
      <c r="AR18" s="259">
        <f t="shared" si="6"/>
        <v>0</v>
      </c>
      <c r="AS18" s="259">
        <f t="shared" si="6"/>
        <v>0</v>
      </c>
      <c r="AT18" s="259">
        <f t="shared" si="6"/>
        <v>0</v>
      </c>
      <c r="AU18" s="259">
        <f t="shared" si="6"/>
        <v>0</v>
      </c>
      <c r="AV18" s="259">
        <f t="shared" si="6"/>
        <v>0</v>
      </c>
      <c r="AW18" s="259">
        <f t="shared" si="6"/>
        <v>0</v>
      </c>
      <c r="AX18" s="259">
        <f t="shared" si="6"/>
        <v>0</v>
      </c>
      <c r="AY18" s="259">
        <f t="shared" ref="AY18:AZ18" si="7">SUM(AY19:AY20)</f>
        <v>0</v>
      </c>
      <c r="AZ18" s="259">
        <f t="shared" si="7"/>
        <v>0</v>
      </c>
      <c r="BA18" s="259">
        <f t="shared" si="6"/>
        <v>0</v>
      </c>
      <c r="BB18" s="259">
        <f t="shared" si="6"/>
        <v>0</v>
      </c>
    </row>
    <row r="19" spans="2:54" s="23" customFormat="1" ht="31.5" x14ac:dyDescent="0.25">
      <c r="B19" s="470" t="s">
        <v>1211</v>
      </c>
      <c r="C19" s="446"/>
      <c r="D19" s="446"/>
      <c r="E19" s="446"/>
      <c r="F19" s="446"/>
      <c r="G19" s="446"/>
      <c r="H19" s="446"/>
      <c r="I19" s="446"/>
      <c r="J19" s="446"/>
      <c r="K19" s="446"/>
      <c r="L19" s="446"/>
      <c r="M19" s="446"/>
      <c r="N19" s="446"/>
      <c r="O19" s="446"/>
      <c r="P19" s="446"/>
      <c r="Q19" s="446"/>
      <c r="R19" s="446"/>
      <c r="S19" s="446">
        <v>0</v>
      </c>
      <c r="T19" s="446">
        <v>12</v>
      </c>
      <c r="U19" s="337">
        <v>11</v>
      </c>
      <c r="V19" s="337">
        <v>4</v>
      </c>
      <c r="W19" s="337"/>
      <c r="X19" s="337"/>
      <c r="Y19" s="337"/>
      <c r="Z19" s="337"/>
      <c r="AA19" s="337"/>
      <c r="AB19" s="337"/>
      <c r="AC19" s="337"/>
      <c r="AD19" s="337"/>
      <c r="AE19" s="337"/>
      <c r="AF19" s="337">
        <v>19</v>
      </c>
      <c r="AG19" s="337">
        <v>15</v>
      </c>
      <c r="AH19" s="337"/>
      <c r="AI19" s="337"/>
      <c r="AJ19" s="337"/>
      <c r="AK19" s="448"/>
      <c r="AL19" s="448"/>
      <c r="AM19" s="448"/>
      <c r="AN19" s="448"/>
      <c r="AO19" s="448"/>
      <c r="AP19" s="448"/>
      <c r="AQ19" s="448"/>
      <c r="AR19" s="448"/>
      <c r="AS19" s="448"/>
      <c r="AT19" s="448"/>
      <c r="AU19" s="448"/>
      <c r="AV19" s="448"/>
      <c r="AW19" s="448"/>
      <c r="AX19" s="448"/>
      <c r="AY19" s="448"/>
      <c r="AZ19" s="448"/>
      <c r="BA19" s="448"/>
      <c r="BB19" s="448"/>
    </row>
    <row r="20" spans="2:54" s="23" customFormat="1" ht="31.5" x14ac:dyDescent="0.25">
      <c r="B20" s="470" t="s">
        <v>1212</v>
      </c>
      <c r="C20" s="446"/>
      <c r="D20" s="446"/>
      <c r="E20" s="446"/>
      <c r="F20" s="446"/>
      <c r="G20" s="446"/>
      <c r="H20" s="446"/>
      <c r="I20" s="446"/>
      <c r="J20" s="446"/>
      <c r="K20" s="446"/>
      <c r="L20" s="446"/>
      <c r="M20" s="446"/>
      <c r="N20" s="446"/>
      <c r="O20" s="446"/>
      <c r="P20" s="446"/>
      <c r="Q20" s="446"/>
      <c r="R20" s="446"/>
      <c r="S20" s="446"/>
      <c r="T20" s="446"/>
      <c r="U20" s="337"/>
      <c r="V20" s="337"/>
      <c r="W20" s="337"/>
      <c r="X20" s="337"/>
      <c r="Y20" s="337"/>
      <c r="Z20" s="337"/>
      <c r="AA20" s="337"/>
      <c r="AB20" s="337"/>
      <c r="AC20" s="337"/>
      <c r="AD20" s="337"/>
      <c r="AE20" s="337"/>
      <c r="AF20" s="337">
        <v>15</v>
      </c>
      <c r="AG20" s="337">
        <v>14</v>
      </c>
      <c r="AH20" s="337"/>
      <c r="AI20" s="337"/>
      <c r="AJ20" s="337"/>
      <c r="AK20" s="448"/>
      <c r="AL20" s="448"/>
      <c r="AM20" s="448"/>
      <c r="AN20" s="448"/>
      <c r="AO20" s="448"/>
      <c r="AP20" s="448"/>
      <c r="AQ20" s="448"/>
      <c r="AR20" s="448"/>
      <c r="AS20" s="448"/>
      <c r="AT20" s="448"/>
      <c r="AU20" s="448"/>
      <c r="AV20" s="448"/>
      <c r="AW20" s="448"/>
      <c r="AX20" s="448"/>
      <c r="AY20" s="448"/>
      <c r="AZ20" s="448"/>
      <c r="BA20" s="448"/>
      <c r="BB20" s="448"/>
    </row>
    <row r="21" spans="2:54" s="23" customFormat="1" ht="18.75" customHeight="1" x14ac:dyDescent="0.25">
      <c r="B21" s="259" t="s">
        <v>677</v>
      </c>
      <c r="C21" s="259">
        <f>SUM(C22:C28)</f>
        <v>38</v>
      </c>
      <c r="D21" s="259">
        <f t="shared" ref="D21:BB21" si="8">SUM(D22:D28)</f>
        <v>38</v>
      </c>
      <c r="E21" s="259">
        <f t="shared" si="8"/>
        <v>38</v>
      </c>
      <c r="F21" s="259">
        <f t="shared" si="8"/>
        <v>38</v>
      </c>
      <c r="G21" s="259">
        <f t="shared" si="8"/>
        <v>55</v>
      </c>
      <c r="H21" s="259">
        <f t="shared" si="8"/>
        <v>57</v>
      </c>
      <c r="I21" s="259">
        <f t="shared" si="8"/>
        <v>95</v>
      </c>
      <c r="J21" s="259">
        <f t="shared" si="8"/>
        <v>0</v>
      </c>
      <c r="K21" s="259">
        <f t="shared" si="8"/>
        <v>189</v>
      </c>
      <c r="L21" s="259">
        <f t="shared" si="8"/>
        <v>251</v>
      </c>
      <c r="M21" s="259">
        <f t="shared" si="8"/>
        <v>0</v>
      </c>
      <c r="N21" s="259">
        <f t="shared" si="8"/>
        <v>0</v>
      </c>
      <c r="O21" s="259">
        <f t="shared" si="8"/>
        <v>213</v>
      </c>
      <c r="P21" s="259">
        <f t="shared" si="8"/>
        <v>207</v>
      </c>
      <c r="Q21" s="259">
        <f t="shared" si="8"/>
        <v>78</v>
      </c>
      <c r="R21" s="259">
        <f t="shared" si="8"/>
        <v>48</v>
      </c>
      <c r="S21" s="259">
        <f t="shared" si="8"/>
        <v>0</v>
      </c>
      <c r="T21" s="259">
        <f t="shared" si="8"/>
        <v>0</v>
      </c>
      <c r="U21" s="259">
        <f t="shared" si="8"/>
        <v>0</v>
      </c>
      <c r="V21" s="259">
        <f t="shared" si="8"/>
        <v>0</v>
      </c>
      <c r="W21" s="259">
        <f t="shared" si="8"/>
        <v>0</v>
      </c>
      <c r="X21" s="259">
        <f t="shared" si="8"/>
        <v>0</v>
      </c>
      <c r="Y21" s="259">
        <f t="shared" si="8"/>
        <v>0</v>
      </c>
      <c r="Z21" s="259">
        <f t="shared" si="8"/>
        <v>0</v>
      </c>
      <c r="AA21" s="259">
        <f t="shared" si="8"/>
        <v>0</v>
      </c>
      <c r="AB21" s="259">
        <f t="shared" si="8"/>
        <v>0</v>
      </c>
      <c r="AC21" s="259">
        <f t="shared" si="8"/>
        <v>0</v>
      </c>
      <c r="AD21" s="259">
        <f t="shared" si="8"/>
        <v>0</v>
      </c>
      <c r="AE21" s="259">
        <f t="shared" si="8"/>
        <v>0</v>
      </c>
      <c r="AF21" s="259">
        <f t="shared" si="8"/>
        <v>0</v>
      </c>
      <c r="AG21" s="259">
        <f t="shared" si="8"/>
        <v>33</v>
      </c>
      <c r="AH21" s="259">
        <f t="shared" si="8"/>
        <v>33</v>
      </c>
      <c r="AI21" s="259">
        <f t="shared" si="8"/>
        <v>31</v>
      </c>
      <c r="AJ21" s="259">
        <f t="shared" si="8"/>
        <v>44</v>
      </c>
      <c r="AK21" s="259">
        <f t="shared" si="8"/>
        <v>14</v>
      </c>
      <c r="AL21" s="259">
        <f t="shared" si="8"/>
        <v>32</v>
      </c>
      <c r="AM21" s="259">
        <f t="shared" si="8"/>
        <v>0</v>
      </c>
      <c r="AN21" s="259">
        <f t="shared" si="8"/>
        <v>0</v>
      </c>
      <c r="AO21" s="259">
        <f t="shared" si="8"/>
        <v>0</v>
      </c>
      <c r="AP21" s="259">
        <f t="shared" si="8"/>
        <v>0</v>
      </c>
      <c r="AQ21" s="259">
        <f t="shared" si="8"/>
        <v>0</v>
      </c>
      <c r="AR21" s="259">
        <f t="shared" si="8"/>
        <v>0</v>
      </c>
      <c r="AS21" s="259">
        <f t="shared" si="8"/>
        <v>0</v>
      </c>
      <c r="AT21" s="259">
        <f t="shared" si="8"/>
        <v>0</v>
      </c>
      <c r="AU21" s="259">
        <f t="shared" si="8"/>
        <v>0</v>
      </c>
      <c r="AV21" s="259">
        <f t="shared" si="8"/>
        <v>0</v>
      </c>
      <c r="AW21" s="259">
        <f t="shared" si="8"/>
        <v>0</v>
      </c>
      <c r="AX21" s="259">
        <f t="shared" si="8"/>
        <v>0</v>
      </c>
      <c r="AY21" s="259">
        <f t="shared" ref="AY21:AZ21" si="9">SUM(AY22:AY28)</f>
        <v>0</v>
      </c>
      <c r="AZ21" s="259">
        <f t="shared" si="9"/>
        <v>0</v>
      </c>
      <c r="BA21" s="259">
        <f t="shared" si="8"/>
        <v>0</v>
      </c>
      <c r="BB21" s="259">
        <f t="shared" si="8"/>
        <v>0</v>
      </c>
    </row>
    <row r="22" spans="2:54" s="23" customFormat="1" ht="31.5" x14ac:dyDescent="0.25">
      <c r="B22" s="470" t="s">
        <v>1213</v>
      </c>
      <c r="C22" s="446">
        <v>38</v>
      </c>
      <c r="D22" s="446">
        <v>38</v>
      </c>
      <c r="E22" s="446">
        <v>38</v>
      </c>
      <c r="F22" s="446">
        <v>38</v>
      </c>
      <c r="G22" s="446">
        <v>55</v>
      </c>
      <c r="H22" s="446">
        <v>57</v>
      </c>
      <c r="I22" s="446">
        <v>95</v>
      </c>
      <c r="J22" s="446"/>
      <c r="K22" s="446">
        <v>45</v>
      </c>
      <c r="L22" s="446">
        <v>40</v>
      </c>
      <c r="M22" s="446"/>
      <c r="N22" s="446"/>
      <c r="O22" s="446">
        <v>79</v>
      </c>
      <c r="P22" s="446">
        <v>79</v>
      </c>
      <c r="Q22" s="446">
        <v>22</v>
      </c>
      <c r="R22" s="446">
        <v>21</v>
      </c>
      <c r="S22" s="446"/>
      <c r="T22" s="446"/>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row>
    <row r="23" spans="2:54" s="23" customFormat="1" ht="31.5" x14ac:dyDescent="0.25">
      <c r="B23" s="470" t="s">
        <v>1214</v>
      </c>
      <c r="C23" s="446"/>
      <c r="D23" s="446"/>
      <c r="E23" s="446"/>
      <c r="F23" s="446"/>
      <c r="G23" s="446"/>
      <c r="H23" s="446"/>
      <c r="I23" s="446"/>
      <c r="J23" s="446"/>
      <c r="K23" s="446">
        <v>32</v>
      </c>
      <c r="L23" s="446">
        <v>31</v>
      </c>
      <c r="M23" s="446"/>
      <c r="N23" s="446"/>
      <c r="O23" s="446"/>
      <c r="P23" s="446"/>
      <c r="Q23" s="446"/>
      <c r="R23" s="446"/>
      <c r="S23" s="446"/>
      <c r="T23" s="446"/>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row>
    <row r="24" spans="2:54" s="23" customFormat="1" ht="31.5" x14ac:dyDescent="0.25">
      <c r="B24" s="470" t="s">
        <v>1215</v>
      </c>
      <c r="C24" s="446"/>
      <c r="D24" s="446"/>
      <c r="E24" s="446"/>
      <c r="F24" s="446"/>
      <c r="G24" s="446"/>
      <c r="H24" s="446"/>
      <c r="I24" s="446"/>
      <c r="J24" s="446"/>
      <c r="K24" s="446">
        <v>39</v>
      </c>
      <c r="L24" s="446">
        <v>76</v>
      </c>
      <c r="M24" s="446"/>
      <c r="N24" s="446"/>
      <c r="O24" s="446">
        <v>74</v>
      </c>
      <c r="P24" s="446">
        <v>68</v>
      </c>
      <c r="Q24" s="446">
        <v>27</v>
      </c>
      <c r="R24" s="446">
        <v>27</v>
      </c>
      <c r="S24" s="446"/>
      <c r="T24" s="446"/>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row>
    <row r="25" spans="2:54" s="23" customFormat="1" ht="31.5" x14ac:dyDescent="0.25">
      <c r="B25" s="470" t="s">
        <v>1216</v>
      </c>
      <c r="C25" s="446"/>
      <c r="D25" s="446"/>
      <c r="E25" s="446"/>
      <c r="F25" s="446"/>
      <c r="G25" s="446"/>
      <c r="H25" s="446"/>
      <c r="I25" s="446"/>
      <c r="J25" s="446"/>
      <c r="K25" s="446">
        <v>40</v>
      </c>
      <c r="L25" s="446">
        <v>71</v>
      </c>
      <c r="M25" s="446"/>
      <c r="N25" s="446"/>
      <c r="O25" s="446">
        <v>31</v>
      </c>
      <c r="P25" s="446">
        <v>31</v>
      </c>
      <c r="Q25" s="446"/>
      <c r="R25" s="446"/>
      <c r="S25" s="446"/>
      <c r="T25" s="446"/>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row>
    <row r="26" spans="2:54" s="23" customFormat="1" ht="31.5" x14ac:dyDescent="0.25">
      <c r="B26" s="470" t="s">
        <v>1217</v>
      </c>
      <c r="C26" s="446"/>
      <c r="D26" s="446"/>
      <c r="E26" s="446"/>
      <c r="F26" s="446"/>
      <c r="G26" s="446"/>
      <c r="H26" s="446"/>
      <c r="I26" s="446"/>
      <c r="J26" s="446"/>
      <c r="K26" s="446"/>
      <c r="L26" s="446"/>
      <c r="M26" s="446"/>
      <c r="N26" s="446"/>
      <c r="O26" s="446">
        <v>29</v>
      </c>
      <c r="P26" s="446">
        <v>29</v>
      </c>
      <c r="Q26" s="446">
        <v>29</v>
      </c>
      <c r="R26" s="446"/>
      <c r="S26" s="446"/>
      <c r="T26" s="446"/>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row>
    <row r="27" spans="2:54" s="23" customFormat="1" ht="18.75" customHeight="1" x14ac:dyDescent="0.25">
      <c r="B27" s="470" t="s">
        <v>1218</v>
      </c>
      <c r="C27" s="446"/>
      <c r="D27" s="446"/>
      <c r="E27" s="446"/>
      <c r="F27" s="446"/>
      <c r="G27" s="446"/>
      <c r="H27" s="446"/>
      <c r="I27" s="446"/>
      <c r="J27" s="446"/>
      <c r="K27" s="446">
        <v>33</v>
      </c>
      <c r="L27" s="446">
        <v>33</v>
      </c>
      <c r="M27" s="446"/>
      <c r="N27" s="446"/>
      <c r="O27" s="446"/>
      <c r="P27" s="446"/>
      <c r="Q27" s="446"/>
      <c r="R27" s="446"/>
      <c r="S27" s="446"/>
      <c r="T27" s="446"/>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row>
    <row r="28" spans="2:54" s="23" customFormat="1" ht="31.5" x14ac:dyDescent="0.25">
      <c r="B28" s="470" t="s">
        <v>1219</v>
      </c>
      <c r="C28" s="446"/>
      <c r="D28" s="446"/>
      <c r="E28" s="446"/>
      <c r="F28" s="446"/>
      <c r="G28" s="446"/>
      <c r="H28" s="446"/>
      <c r="I28" s="446"/>
      <c r="J28" s="446"/>
      <c r="K28" s="446"/>
      <c r="L28" s="446"/>
      <c r="M28" s="446"/>
      <c r="N28" s="446"/>
      <c r="O28" s="446"/>
      <c r="P28" s="446"/>
      <c r="Q28" s="446"/>
      <c r="R28" s="446"/>
      <c r="S28" s="446"/>
      <c r="T28" s="446"/>
      <c r="U28" s="337"/>
      <c r="V28" s="337"/>
      <c r="W28" s="446"/>
      <c r="X28" s="337"/>
      <c r="Y28" s="337"/>
      <c r="Z28" s="337"/>
      <c r="AA28" s="337"/>
      <c r="AB28" s="337"/>
      <c r="AC28" s="337"/>
      <c r="AD28" s="337"/>
      <c r="AE28" s="337"/>
      <c r="AF28" s="337"/>
      <c r="AG28" s="337">
        <v>33</v>
      </c>
      <c r="AH28" s="337">
        <v>33</v>
      </c>
      <c r="AI28" s="337">
        <v>31</v>
      </c>
      <c r="AJ28" s="337">
        <v>44</v>
      </c>
      <c r="AK28" s="337">
        <v>14</v>
      </c>
      <c r="AL28" s="337">
        <v>32</v>
      </c>
      <c r="AM28" s="337"/>
      <c r="AN28" s="337"/>
      <c r="AO28" s="337"/>
      <c r="AP28" s="337"/>
      <c r="AQ28" s="337"/>
      <c r="AR28" s="337"/>
      <c r="AS28" s="337"/>
      <c r="AT28" s="337"/>
      <c r="AU28" s="337"/>
      <c r="AV28" s="337"/>
      <c r="AW28" s="337"/>
      <c r="AX28" s="337"/>
      <c r="AY28" s="337"/>
      <c r="AZ28" s="337"/>
      <c r="BA28" s="337"/>
      <c r="BB28" s="337"/>
    </row>
    <row r="29" spans="2:54" s="23" customFormat="1" ht="18.75" customHeight="1" x14ac:dyDescent="0.25">
      <c r="B29" s="259" t="s">
        <v>424</v>
      </c>
      <c r="C29" s="259">
        <f>SUM(C30:C35)</f>
        <v>0</v>
      </c>
      <c r="D29" s="259">
        <f t="shared" ref="D29:BB29" si="10">SUM(D30:D35)</f>
        <v>0</v>
      </c>
      <c r="E29" s="259">
        <f t="shared" si="10"/>
        <v>0</v>
      </c>
      <c r="F29" s="259">
        <f t="shared" si="10"/>
        <v>0</v>
      </c>
      <c r="G29" s="259">
        <f t="shared" si="10"/>
        <v>0</v>
      </c>
      <c r="H29" s="259">
        <f t="shared" si="10"/>
        <v>0</v>
      </c>
      <c r="I29" s="259">
        <f t="shared" si="10"/>
        <v>108</v>
      </c>
      <c r="J29" s="259">
        <f t="shared" si="10"/>
        <v>111</v>
      </c>
      <c r="K29" s="259">
        <f t="shared" si="10"/>
        <v>73</v>
      </c>
      <c r="L29" s="259">
        <f t="shared" si="10"/>
        <v>36</v>
      </c>
      <c r="M29" s="259">
        <f t="shared" si="10"/>
        <v>0</v>
      </c>
      <c r="N29" s="259">
        <f t="shared" si="10"/>
        <v>0</v>
      </c>
      <c r="O29" s="259">
        <f t="shared" si="10"/>
        <v>29</v>
      </c>
      <c r="P29" s="259">
        <f t="shared" si="10"/>
        <v>23</v>
      </c>
      <c r="Q29" s="259">
        <f t="shared" si="10"/>
        <v>51</v>
      </c>
      <c r="R29" s="259">
        <f t="shared" si="10"/>
        <v>22</v>
      </c>
      <c r="S29" s="259">
        <f t="shared" si="10"/>
        <v>0</v>
      </c>
      <c r="T29" s="259">
        <f t="shared" si="10"/>
        <v>0</v>
      </c>
      <c r="U29" s="259">
        <f t="shared" si="10"/>
        <v>0</v>
      </c>
      <c r="V29" s="259">
        <f t="shared" si="10"/>
        <v>0</v>
      </c>
      <c r="W29" s="259">
        <f t="shared" si="10"/>
        <v>0</v>
      </c>
      <c r="X29" s="259">
        <f t="shared" si="10"/>
        <v>33</v>
      </c>
      <c r="Y29" s="259">
        <f t="shared" si="10"/>
        <v>31</v>
      </c>
      <c r="Z29" s="259">
        <f t="shared" si="10"/>
        <v>0</v>
      </c>
      <c r="AA29" s="259">
        <f t="shared" si="10"/>
        <v>30</v>
      </c>
      <c r="AB29" s="259">
        <f t="shared" si="10"/>
        <v>28</v>
      </c>
      <c r="AC29" s="259">
        <f t="shared" si="10"/>
        <v>0</v>
      </c>
      <c r="AD29" s="259">
        <f t="shared" si="10"/>
        <v>28</v>
      </c>
      <c r="AE29" s="259">
        <f t="shared" si="10"/>
        <v>0</v>
      </c>
      <c r="AF29" s="259">
        <f t="shared" si="10"/>
        <v>37</v>
      </c>
      <c r="AG29" s="259">
        <f t="shared" si="10"/>
        <v>37</v>
      </c>
      <c r="AH29" s="259">
        <f t="shared" si="10"/>
        <v>37</v>
      </c>
      <c r="AI29" s="259">
        <f t="shared" si="10"/>
        <v>73</v>
      </c>
      <c r="AJ29" s="259">
        <f t="shared" si="10"/>
        <v>73</v>
      </c>
      <c r="AK29" s="259">
        <f t="shared" si="10"/>
        <v>0</v>
      </c>
      <c r="AL29" s="259">
        <f t="shared" si="10"/>
        <v>26</v>
      </c>
      <c r="AM29" s="259">
        <f t="shared" si="10"/>
        <v>0</v>
      </c>
      <c r="AN29" s="259">
        <f t="shared" si="10"/>
        <v>0</v>
      </c>
      <c r="AO29" s="259">
        <f t="shared" si="10"/>
        <v>0</v>
      </c>
      <c r="AP29" s="259">
        <f t="shared" si="10"/>
        <v>0</v>
      </c>
      <c r="AQ29" s="259">
        <f t="shared" si="10"/>
        <v>0</v>
      </c>
      <c r="AR29" s="259">
        <f t="shared" si="10"/>
        <v>0</v>
      </c>
      <c r="AS29" s="259">
        <f t="shared" si="10"/>
        <v>0</v>
      </c>
      <c r="AT29" s="259">
        <f t="shared" si="10"/>
        <v>0</v>
      </c>
      <c r="AU29" s="259">
        <f t="shared" si="10"/>
        <v>0</v>
      </c>
      <c r="AV29" s="259">
        <f t="shared" si="10"/>
        <v>0</v>
      </c>
      <c r="AW29" s="259">
        <f t="shared" si="10"/>
        <v>0</v>
      </c>
      <c r="AX29" s="259">
        <f t="shared" si="10"/>
        <v>0</v>
      </c>
      <c r="AY29" s="259">
        <f t="shared" ref="AY29:AZ29" si="11">SUM(AY30:AY35)</f>
        <v>0</v>
      </c>
      <c r="AZ29" s="259">
        <f t="shared" si="11"/>
        <v>0</v>
      </c>
      <c r="BA29" s="259">
        <f t="shared" si="10"/>
        <v>0</v>
      </c>
      <c r="BB29" s="259">
        <f t="shared" si="10"/>
        <v>0</v>
      </c>
    </row>
    <row r="30" spans="2:54" s="23" customFormat="1" ht="18.75" customHeight="1" x14ac:dyDescent="0.25">
      <c r="B30" s="470" t="s">
        <v>1220</v>
      </c>
      <c r="C30" s="446"/>
      <c r="D30" s="446"/>
      <c r="E30" s="446"/>
      <c r="F30" s="446"/>
      <c r="G30" s="446"/>
      <c r="H30" s="446"/>
      <c r="I30" s="446">
        <v>70</v>
      </c>
      <c r="J30" s="446">
        <v>35</v>
      </c>
      <c r="K30" s="446">
        <v>35</v>
      </c>
      <c r="L30" s="446">
        <v>0</v>
      </c>
      <c r="M30" s="446"/>
      <c r="N30" s="446"/>
      <c r="O30" s="446"/>
      <c r="P30" s="446"/>
      <c r="Q30" s="446">
        <v>22</v>
      </c>
      <c r="R30" s="446">
        <v>22</v>
      </c>
      <c r="S30" s="446"/>
      <c r="T30" s="446"/>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row>
    <row r="31" spans="2:54" s="23" customFormat="1" ht="18.75" customHeight="1" x14ac:dyDescent="0.25">
      <c r="B31" s="470" t="s">
        <v>1221</v>
      </c>
      <c r="C31" s="446"/>
      <c r="D31" s="446"/>
      <c r="E31" s="446"/>
      <c r="F31" s="446"/>
      <c r="G31" s="446"/>
      <c r="H31" s="446"/>
      <c r="I31" s="446">
        <v>38</v>
      </c>
      <c r="J31" s="446">
        <v>76</v>
      </c>
      <c r="K31" s="446">
        <v>38</v>
      </c>
      <c r="L31" s="446">
        <v>36</v>
      </c>
      <c r="M31" s="446"/>
      <c r="N31" s="446"/>
      <c r="O31" s="446">
        <v>29</v>
      </c>
      <c r="P31" s="446">
        <v>23</v>
      </c>
      <c r="Q31" s="446">
        <v>29</v>
      </c>
      <c r="R31" s="446"/>
      <c r="S31" s="446"/>
      <c r="T31" s="446"/>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row>
    <row r="32" spans="2:54" s="23" customFormat="1" ht="18.75" customHeight="1" x14ac:dyDescent="0.25">
      <c r="B32" s="470" t="s">
        <v>1222</v>
      </c>
      <c r="C32" s="446"/>
      <c r="D32" s="446"/>
      <c r="E32" s="446"/>
      <c r="F32" s="446"/>
      <c r="G32" s="446"/>
      <c r="H32" s="446"/>
      <c r="I32" s="446"/>
      <c r="J32" s="446"/>
      <c r="K32" s="446"/>
      <c r="L32" s="446"/>
      <c r="M32" s="446"/>
      <c r="N32" s="446"/>
      <c r="O32" s="446"/>
      <c r="P32" s="446"/>
      <c r="Q32" s="446"/>
      <c r="R32" s="446"/>
      <c r="S32" s="446"/>
      <c r="T32" s="446"/>
      <c r="U32" s="337"/>
      <c r="V32" s="337"/>
      <c r="W32" s="337"/>
      <c r="X32" s="337">
        <v>33</v>
      </c>
      <c r="Y32" s="337">
        <v>31</v>
      </c>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row>
    <row r="33" spans="2:54" s="23" customFormat="1" ht="31.5" x14ac:dyDescent="0.25">
      <c r="B33" s="470" t="s">
        <v>1223</v>
      </c>
      <c r="C33" s="446"/>
      <c r="D33" s="446"/>
      <c r="E33" s="446"/>
      <c r="F33" s="446"/>
      <c r="G33" s="446"/>
      <c r="H33" s="446"/>
      <c r="I33" s="446"/>
      <c r="J33" s="446"/>
      <c r="K33" s="446"/>
      <c r="L33" s="446"/>
      <c r="M33" s="446"/>
      <c r="N33" s="446"/>
      <c r="O33" s="446"/>
      <c r="P33" s="446"/>
      <c r="Q33" s="446"/>
      <c r="R33" s="446"/>
      <c r="S33" s="446"/>
      <c r="T33" s="446"/>
      <c r="U33" s="337"/>
      <c r="V33" s="337"/>
      <c r="W33" s="337"/>
      <c r="X33" s="337"/>
      <c r="Y33" s="337"/>
      <c r="Z33" s="337"/>
      <c r="AA33" s="337">
        <v>30</v>
      </c>
      <c r="AB33" s="337">
        <v>28</v>
      </c>
      <c r="AC33" s="337"/>
      <c r="AD33" s="337">
        <v>28</v>
      </c>
      <c r="AE33" s="337"/>
      <c r="AF33" s="337">
        <v>37</v>
      </c>
      <c r="AG33" s="337">
        <v>37</v>
      </c>
      <c r="AH33" s="337">
        <v>37</v>
      </c>
      <c r="AI33" s="337">
        <v>42</v>
      </c>
      <c r="AJ33" s="337">
        <v>42</v>
      </c>
      <c r="AK33" s="337"/>
      <c r="AL33" s="337"/>
      <c r="AM33" s="337"/>
      <c r="AN33" s="337"/>
      <c r="AO33" s="337"/>
      <c r="AP33" s="337"/>
      <c r="AQ33" s="337"/>
      <c r="AR33" s="337"/>
      <c r="AS33" s="337"/>
      <c r="AT33" s="337"/>
      <c r="AU33" s="337"/>
      <c r="AV33" s="337"/>
      <c r="AW33" s="337"/>
      <c r="AX33" s="337"/>
      <c r="AY33" s="337"/>
      <c r="AZ33" s="337"/>
      <c r="BA33" s="337"/>
      <c r="BB33" s="337"/>
    </row>
    <row r="34" spans="2:54" s="23" customFormat="1" ht="31.5" x14ac:dyDescent="0.25">
      <c r="B34" s="470" t="s">
        <v>1224</v>
      </c>
      <c r="C34" s="446"/>
      <c r="D34" s="446"/>
      <c r="E34" s="446"/>
      <c r="F34" s="446"/>
      <c r="G34" s="446"/>
      <c r="H34" s="446"/>
      <c r="I34" s="446"/>
      <c r="J34" s="446"/>
      <c r="K34" s="446"/>
      <c r="L34" s="446"/>
      <c r="M34" s="446"/>
      <c r="N34" s="446"/>
      <c r="O34" s="446"/>
      <c r="P34" s="446"/>
      <c r="Q34" s="446"/>
      <c r="R34" s="446"/>
      <c r="S34" s="446"/>
      <c r="T34" s="446"/>
      <c r="U34" s="337"/>
      <c r="V34" s="337"/>
      <c r="W34" s="337"/>
      <c r="X34" s="337"/>
      <c r="Y34" s="337"/>
      <c r="Z34" s="337"/>
      <c r="AA34" s="337"/>
      <c r="AB34" s="337"/>
      <c r="AC34" s="337"/>
      <c r="AD34" s="337"/>
      <c r="AE34" s="337"/>
      <c r="AF34" s="337"/>
      <c r="AG34" s="337"/>
      <c r="AH34" s="337"/>
      <c r="AI34" s="337">
        <v>31</v>
      </c>
      <c r="AJ34" s="337">
        <v>31</v>
      </c>
      <c r="AK34" s="337"/>
      <c r="AL34" s="337"/>
      <c r="AM34" s="337"/>
      <c r="AN34" s="337"/>
      <c r="AO34" s="337"/>
      <c r="AP34" s="337"/>
      <c r="AQ34" s="337"/>
      <c r="AR34" s="337"/>
      <c r="AS34" s="337"/>
      <c r="AT34" s="337"/>
      <c r="AU34" s="337"/>
      <c r="AV34" s="337"/>
      <c r="AW34" s="337"/>
      <c r="AX34" s="337"/>
      <c r="AY34" s="337"/>
      <c r="AZ34" s="337"/>
      <c r="BA34" s="337"/>
      <c r="BB34" s="337"/>
    </row>
    <row r="35" spans="2:54" s="23" customFormat="1" ht="31.5" x14ac:dyDescent="0.25">
      <c r="B35" s="470" t="s">
        <v>1225</v>
      </c>
      <c r="C35" s="446"/>
      <c r="D35" s="446"/>
      <c r="E35" s="446"/>
      <c r="F35" s="446"/>
      <c r="G35" s="446"/>
      <c r="H35" s="446"/>
      <c r="I35" s="446"/>
      <c r="J35" s="446"/>
      <c r="K35" s="446"/>
      <c r="L35" s="446"/>
      <c r="M35" s="446"/>
      <c r="N35" s="446"/>
      <c r="O35" s="446"/>
      <c r="P35" s="446"/>
      <c r="Q35" s="446"/>
      <c r="R35" s="446"/>
      <c r="S35" s="446"/>
      <c r="T35" s="446"/>
      <c r="U35" s="337"/>
      <c r="V35" s="337"/>
      <c r="W35" s="337"/>
      <c r="X35" s="337"/>
      <c r="Y35" s="337"/>
      <c r="Z35" s="337"/>
      <c r="AA35" s="337"/>
      <c r="AB35" s="337"/>
      <c r="AC35" s="337"/>
      <c r="AD35" s="337"/>
      <c r="AE35" s="337"/>
      <c r="AF35" s="337"/>
      <c r="AG35" s="337"/>
      <c r="AH35" s="337"/>
      <c r="AI35" s="337"/>
      <c r="AJ35" s="337"/>
      <c r="AK35" s="337"/>
      <c r="AL35" s="337">
        <v>26</v>
      </c>
      <c r="AM35" s="337"/>
      <c r="AN35" s="337"/>
      <c r="AO35" s="337"/>
      <c r="AP35" s="337"/>
      <c r="AQ35" s="337"/>
      <c r="AR35" s="337"/>
      <c r="AS35" s="337"/>
      <c r="AT35" s="337"/>
      <c r="AU35" s="337"/>
      <c r="AV35" s="337"/>
      <c r="AW35" s="337"/>
      <c r="AX35" s="337"/>
      <c r="AY35" s="337"/>
      <c r="AZ35" s="337"/>
      <c r="BA35" s="337"/>
      <c r="BB35" s="337"/>
    </row>
    <row r="36" spans="2:54" s="23" customFormat="1" ht="18.75" customHeight="1" x14ac:dyDescent="0.25">
      <c r="B36" s="259" t="s">
        <v>1226</v>
      </c>
      <c r="C36" s="259">
        <f>C37</f>
        <v>0</v>
      </c>
      <c r="D36" s="259">
        <f t="shared" ref="D36:BB36" si="12">D37</f>
        <v>0</v>
      </c>
      <c r="E36" s="259">
        <f t="shared" si="12"/>
        <v>0</v>
      </c>
      <c r="F36" s="259">
        <f t="shared" si="12"/>
        <v>0</v>
      </c>
      <c r="G36" s="259">
        <f t="shared" si="12"/>
        <v>0</v>
      </c>
      <c r="H36" s="259">
        <f t="shared" si="12"/>
        <v>0</v>
      </c>
      <c r="I36" s="259">
        <f t="shared" si="12"/>
        <v>0</v>
      </c>
      <c r="J36" s="259">
        <f t="shared" si="12"/>
        <v>0</v>
      </c>
      <c r="K36" s="259">
        <f t="shared" si="12"/>
        <v>0</v>
      </c>
      <c r="L36" s="259">
        <f t="shared" si="12"/>
        <v>0</v>
      </c>
      <c r="M36" s="259">
        <f t="shared" si="12"/>
        <v>0</v>
      </c>
      <c r="N36" s="259">
        <f t="shared" si="12"/>
        <v>0</v>
      </c>
      <c r="O36" s="259">
        <f t="shared" si="12"/>
        <v>0</v>
      </c>
      <c r="P36" s="259">
        <f t="shared" si="12"/>
        <v>0</v>
      </c>
      <c r="Q36" s="259">
        <f t="shared" si="12"/>
        <v>0</v>
      </c>
      <c r="R36" s="259">
        <f t="shared" si="12"/>
        <v>0</v>
      </c>
      <c r="S36" s="259">
        <f t="shared" si="12"/>
        <v>0</v>
      </c>
      <c r="T36" s="259">
        <f t="shared" si="12"/>
        <v>0</v>
      </c>
      <c r="U36" s="259">
        <f t="shared" si="12"/>
        <v>0</v>
      </c>
      <c r="V36" s="259">
        <f t="shared" si="12"/>
        <v>0</v>
      </c>
      <c r="W36" s="259">
        <f t="shared" si="12"/>
        <v>21</v>
      </c>
      <c r="X36" s="259">
        <f t="shared" si="12"/>
        <v>21</v>
      </c>
      <c r="Y36" s="259">
        <f t="shared" si="12"/>
        <v>18</v>
      </c>
      <c r="Z36" s="259">
        <f t="shared" si="12"/>
        <v>15</v>
      </c>
      <c r="AA36" s="259">
        <f t="shared" si="12"/>
        <v>19</v>
      </c>
      <c r="AB36" s="259">
        <f t="shared" si="12"/>
        <v>16</v>
      </c>
      <c r="AC36" s="259">
        <f t="shared" si="12"/>
        <v>12</v>
      </c>
      <c r="AD36" s="259">
        <f t="shared" si="12"/>
        <v>12</v>
      </c>
      <c r="AE36" s="259">
        <f t="shared" si="12"/>
        <v>0</v>
      </c>
      <c r="AF36" s="259">
        <f t="shared" si="12"/>
        <v>0</v>
      </c>
      <c r="AG36" s="259">
        <f t="shared" si="12"/>
        <v>0</v>
      </c>
      <c r="AH36" s="259">
        <f t="shared" si="12"/>
        <v>0</v>
      </c>
      <c r="AI36" s="259">
        <f t="shared" si="12"/>
        <v>0</v>
      </c>
      <c r="AJ36" s="259">
        <f t="shared" si="12"/>
        <v>0</v>
      </c>
      <c r="AK36" s="259">
        <f t="shared" si="12"/>
        <v>0</v>
      </c>
      <c r="AL36" s="259">
        <f t="shared" si="12"/>
        <v>0</v>
      </c>
      <c r="AM36" s="259">
        <f t="shared" si="12"/>
        <v>0</v>
      </c>
      <c r="AN36" s="259">
        <f t="shared" si="12"/>
        <v>0</v>
      </c>
      <c r="AO36" s="259">
        <f t="shared" si="12"/>
        <v>0</v>
      </c>
      <c r="AP36" s="259">
        <f t="shared" si="12"/>
        <v>0</v>
      </c>
      <c r="AQ36" s="259">
        <f t="shared" si="12"/>
        <v>0</v>
      </c>
      <c r="AR36" s="259">
        <f t="shared" si="12"/>
        <v>0</v>
      </c>
      <c r="AS36" s="259">
        <f t="shared" si="12"/>
        <v>0</v>
      </c>
      <c r="AT36" s="259">
        <f t="shared" si="12"/>
        <v>0</v>
      </c>
      <c r="AU36" s="259">
        <f t="shared" si="12"/>
        <v>0</v>
      </c>
      <c r="AV36" s="259">
        <f t="shared" si="12"/>
        <v>0</v>
      </c>
      <c r="AW36" s="259">
        <f t="shared" si="12"/>
        <v>0</v>
      </c>
      <c r="AX36" s="259">
        <f t="shared" si="12"/>
        <v>0</v>
      </c>
      <c r="AY36" s="259">
        <f t="shared" si="12"/>
        <v>0</v>
      </c>
      <c r="AZ36" s="259">
        <f t="shared" si="12"/>
        <v>0</v>
      </c>
      <c r="BA36" s="259">
        <f t="shared" si="12"/>
        <v>0</v>
      </c>
      <c r="BB36" s="259">
        <f t="shared" si="12"/>
        <v>0</v>
      </c>
    </row>
    <row r="37" spans="2:54" s="23" customFormat="1" ht="18.75" customHeight="1" x14ac:dyDescent="0.25">
      <c r="B37" s="470" t="s">
        <v>1227</v>
      </c>
      <c r="C37" s="446"/>
      <c r="D37" s="446"/>
      <c r="E37" s="446"/>
      <c r="F37" s="446"/>
      <c r="G37" s="446"/>
      <c r="H37" s="446"/>
      <c r="I37" s="446"/>
      <c r="J37" s="446"/>
      <c r="K37" s="446"/>
      <c r="L37" s="446"/>
      <c r="M37" s="446"/>
      <c r="N37" s="446"/>
      <c r="O37" s="446"/>
      <c r="P37" s="446"/>
      <c r="Q37" s="446"/>
      <c r="R37" s="446"/>
      <c r="S37" s="446"/>
      <c r="T37" s="446"/>
      <c r="U37" s="337"/>
      <c r="V37" s="337"/>
      <c r="W37" s="337">
        <v>21</v>
      </c>
      <c r="X37" s="337">
        <v>21</v>
      </c>
      <c r="Y37" s="337">
        <v>18</v>
      </c>
      <c r="Z37" s="337">
        <v>15</v>
      </c>
      <c r="AA37" s="337">
        <v>19</v>
      </c>
      <c r="AB37" s="337">
        <v>16</v>
      </c>
      <c r="AC37" s="337">
        <v>12</v>
      </c>
      <c r="AD37" s="337">
        <v>12</v>
      </c>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row>
    <row r="38" spans="2:54" s="23" customFormat="1" ht="18.75" customHeight="1" x14ac:dyDescent="0.25">
      <c r="B38" s="259" t="s">
        <v>297</v>
      </c>
      <c r="C38" s="259">
        <f>C39</f>
        <v>0</v>
      </c>
      <c r="D38" s="259">
        <f t="shared" ref="D38:BB38" si="13">D39</f>
        <v>0</v>
      </c>
      <c r="E38" s="259">
        <f t="shared" si="13"/>
        <v>0</v>
      </c>
      <c r="F38" s="259">
        <f t="shared" si="13"/>
        <v>0</v>
      </c>
      <c r="G38" s="259">
        <f t="shared" si="13"/>
        <v>0</v>
      </c>
      <c r="H38" s="259">
        <f t="shared" si="13"/>
        <v>0</v>
      </c>
      <c r="I38" s="259">
        <f t="shared" si="13"/>
        <v>0</v>
      </c>
      <c r="J38" s="259">
        <f t="shared" si="13"/>
        <v>0</v>
      </c>
      <c r="K38" s="259">
        <f t="shared" si="13"/>
        <v>0</v>
      </c>
      <c r="L38" s="259">
        <f t="shared" si="13"/>
        <v>0</v>
      </c>
      <c r="M38" s="259">
        <f t="shared" si="13"/>
        <v>0</v>
      </c>
      <c r="N38" s="259">
        <f t="shared" si="13"/>
        <v>0</v>
      </c>
      <c r="O38" s="259">
        <f t="shared" si="13"/>
        <v>0</v>
      </c>
      <c r="P38" s="259">
        <f t="shared" si="13"/>
        <v>0</v>
      </c>
      <c r="Q38" s="259">
        <f t="shared" si="13"/>
        <v>0</v>
      </c>
      <c r="R38" s="259">
        <f t="shared" si="13"/>
        <v>0</v>
      </c>
      <c r="S38" s="259">
        <f t="shared" si="13"/>
        <v>0</v>
      </c>
      <c r="T38" s="259">
        <f t="shared" si="13"/>
        <v>0</v>
      </c>
      <c r="U38" s="259">
        <f t="shared" si="13"/>
        <v>0</v>
      </c>
      <c r="V38" s="259">
        <f t="shared" si="13"/>
        <v>0</v>
      </c>
      <c r="W38" s="259">
        <f t="shared" si="13"/>
        <v>0</v>
      </c>
      <c r="X38" s="259">
        <f t="shared" si="13"/>
        <v>0</v>
      </c>
      <c r="Y38" s="259">
        <f t="shared" si="13"/>
        <v>0</v>
      </c>
      <c r="Z38" s="259">
        <f t="shared" si="13"/>
        <v>0</v>
      </c>
      <c r="AA38" s="259">
        <f t="shared" si="13"/>
        <v>0</v>
      </c>
      <c r="AB38" s="259">
        <f t="shared" si="13"/>
        <v>12</v>
      </c>
      <c r="AC38" s="259">
        <f t="shared" si="13"/>
        <v>12</v>
      </c>
      <c r="AD38" s="259">
        <f t="shared" si="13"/>
        <v>12</v>
      </c>
      <c r="AE38" s="259">
        <f t="shared" si="13"/>
        <v>0</v>
      </c>
      <c r="AF38" s="259">
        <f t="shared" si="13"/>
        <v>0</v>
      </c>
      <c r="AG38" s="259">
        <f t="shared" si="13"/>
        <v>0</v>
      </c>
      <c r="AH38" s="259">
        <f t="shared" si="13"/>
        <v>0</v>
      </c>
      <c r="AI38" s="259">
        <f t="shared" si="13"/>
        <v>0</v>
      </c>
      <c r="AJ38" s="259">
        <f t="shared" si="13"/>
        <v>0</v>
      </c>
      <c r="AK38" s="259">
        <f t="shared" si="13"/>
        <v>0</v>
      </c>
      <c r="AL38" s="259">
        <f t="shared" si="13"/>
        <v>0</v>
      </c>
      <c r="AM38" s="259">
        <f t="shared" si="13"/>
        <v>0</v>
      </c>
      <c r="AN38" s="259">
        <f t="shared" si="13"/>
        <v>0</v>
      </c>
      <c r="AO38" s="259">
        <f t="shared" si="13"/>
        <v>0</v>
      </c>
      <c r="AP38" s="259">
        <f t="shared" si="13"/>
        <v>0</v>
      </c>
      <c r="AQ38" s="259">
        <f t="shared" si="13"/>
        <v>0</v>
      </c>
      <c r="AR38" s="259">
        <f t="shared" si="13"/>
        <v>0</v>
      </c>
      <c r="AS38" s="259">
        <f t="shared" si="13"/>
        <v>0</v>
      </c>
      <c r="AT38" s="259">
        <f t="shared" si="13"/>
        <v>0</v>
      </c>
      <c r="AU38" s="259">
        <f t="shared" si="13"/>
        <v>0</v>
      </c>
      <c r="AV38" s="259">
        <f t="shared" si="13"/>
        <v>0</v>
      </c>
      <c r="AW38" s="259">
        <f t="shared" si="13"/>
        <v>0</v>
      </c>
      <c r="AX38" s="259">
        <f t="shared" si="13"/>
        <v>0</v>
      </c>
      <c r="AY38" s="259">
        <f t="shared" si="13"/>
        <v>0</v>
      </c>
      <c r="AZ38" s="259">
        <f t="shared" si="13"/>
        <v>0</v>
      </c>
      <c r="BA38" s="259">
        <f t="shared" si="13"/>
        <v>0</v>
      </c>
      <c r="BB38" s="259">
        <f t="shared" si="13"/>
        <v>0</v>
      </c>
    </row>
    <row r="39" spans="2:54" s="23" customFormat="1" ht="18.75" customHeight="1" x14ac:dyDescent="0.25">
      <c r="B39" s="476" t="s">
        <v>1228</v>
      </c>
      <c r="C39" s="1581"/>
      <c r="D39" s="1581"/>
      <c r="E39" s="1581"/>
      <c r="F39" s="1581"/>
      <c r="G39" s="1581"/>
      <c r="H39" s="446"/>
      <c r="I39" s="446"/>
      <c r="J39" s="446"/>
      <c r="K39" s="446"/>
      <c r="L39" s="446"/>
      <c r="M39" s="446"/>
      <c r="N39" s="446"/>
      <c r="O39" s="446"/>
      <c r="P39" s="446"/>
      <c r="Q39" s="446"/>
      <c r="R39" s="446"/>
      <c r="S39" s="446"/>
      <c r="T39" s="446"/>
      <c r="U39" s="337"/>
      <c r="V39" s="337"/>
      <c r="W39" s="337"/>
      <c r="X39" s="337"/>
      <c r="Y39" s="337"/>
      <c r="Z39" s="337"/>
      <c r="AA39" s="337"/>
      <c r="AB39" s="337">
        <v>12</v>
      </c>
      <c r="AC39" s="337">
        <v>12</v>
      </c>
      <c r="AD39" s="337">
        <v>12</v>
      </c>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row>
    <row r="40" spans="2:54" s="23" customFormat="1" ht="18.75" customHeight="1" x14ac:dyDescent="0.25">
      <c r="B40" s="259" t="s">
        <v>1202</v>
      </c>
      <c r="C40" s="259">
        <f t="shared" ref="C40:BB40" si="14">C8+C15+C18+C21+C29+C36+C38</f>
        <v>38</v>
      </c>
      <c r="D40" s="259">
        <f t="shared" si="14"/>
        <v>38</v>
      </c>
      <c r="E40" s="259">
        <f t="shared" si="14"/>
        <v>38</v>
      </c>
      <c r="F40" s="259">
        <f t="shared" si="14"/>
        <v>38</v>
      </c>
      <c r="G40" s="259">
        <f t="shared" si="14"/>
        <v>55</v>
      </c>
      <c r="H40" s="259">
        <f t="shared" si="14"/>
        <v>57</v>
      </c>
      <c r="I40" s="259">
        <f t="shared" si="14"/>
        <v>242</v>
      </c>
      <c r="J40" s="259">
        <f t="shared" si="14"/>
        <v>185</v>
      </c>
      <c r="K40" s="259">
        <f t="shared" si="14"/>
        <v>375</v>
      </c>
      <c r="L40" s="259">
        <f t="shared" si="14"/>
        <v>358</v>
      </c>
      <c r="M40" s="259">
        <f t="shared" si="14"/>
        <v>77</v>
      </c>
      <c r="N40" s="259">
        <f t="shared" si="14"/>
        <v>77</v>
      </c>
      <c r="O40" s="259">
        <f t="shared" si="14"/>
        <v>242</v>
      </c>
      <c r="P40" s="259">
        <f t="shared" si="14"/>
        <v>230</v>
      </c>
      <c r="Q40" s="259">
        <f t="shared" si="14"/>
        <v>165</v>
      </c>
      <c r="R40" s="259">
        <f t="shared" si="14"/>
        <v>134</v>
      </c>
      <c r="S40" s="259">
        <f t="shared" si="14"/>
        <v>0</v>
      </c>
      <c r="T40" s="259">
        <f t="shared" si="14"/>
        <v>12</v>
      </c>
      <c r="U40" s="259">
        <f t="shared" si="14"/>
        <v>11</v>
      </c>
      <c r="V40" s="259">
        <f t="shared" si="14"/>
        <v>62</v>
      </c>
      <c r="W40" s="259">
        <f t="shared" si="14"/>
        <v>21</v>
      </c>
      <c r="X40" s="259">
        <f t="shared" si="14"/>
        <v>54</v>
      </c>
      <c r="Y40" s="259">
        <f t="shared" si="14"/>
        <v>49</v>
      </c>
      <c r="Z40" s="259">
        <f t="shared" si="14"/>
        <v>15</v>
      </c>
      <c r="AA40" s="259">
        <f t="shared" si="14"/>
        <v>49</v>
      </c>
      <c r="AB40" s="259">
        <f t="shared" si="14"/>
        <v>56</v>
      </c>
      <c r="AC40" s="259">
        <f t="shared" si="14"/>
        <v>47</v>
      </c>
      <c r="AD40" s="259">
        <f t="shared" si="14"/>
        <v>75</v>
      </c>
      <c r="AE40" s="259">
        <f t="shared" si="14"/>
        <v>23</v>
      </c>
      <c r="AF40" s="259">
        <f t="shared" si="14"/>
        <v>142</v>
      </c>
      <c r="AG40" s="259">
        <f t="shared" si="14"/>
        <v>170</v>
      </c>
      <c r="AH40" s="259">
        <f t="shared" si="14"/>
        <v>187</v>
      </c>
      <c r="AI40" s="259">
        <f t="shared" si="14"/>
        <v>267</v>
      </c>
      <c r="AJ40" s="259">
        <f t="shared" si="14"/>
        <v>259</v>
      </c>
      <c r="AK40" s="259">
        <f t="shared" si="14"/>
        <v>189</v>
      </c>
      <c r="AL40" s="259">
        <f t="shared" si="14"/>
        <v>143</v>
      </c>
      <c r="AM40" s="259">
        <f t="shared" si="14"/>
        <v>0</v>
      </c>
      <c r="AN40" s="259">
        <f t="shared" si="14"/>
        <v>0</v>
      </c>
      <c r="AO40" s="259">
        <f t="shared" si="14"/>
        <v>0</v>
      </c>
      <c r="AP40" s="259">
        <f t="shared" si="14"/>
        <v>0</v>
      </c>
      <c r="AQ40" s="259">
        <f t="shared" si="14"/>
        <v>0</v>
      </c>
      <c r="AR40" s="259">
        <f t="shared" si="14"/>
        <v>0</v>
      </c>
      <c r="AS40" s="259">
        <f t="shared" si="14"/>
        <v>0</v>
      </c>
      <c r="AT40" s="259">
        <f t="shared" si="14"/>
        <v>0</v>
      </c>
      <c r="AU40" s="259">
        <f t="shared" si="14"/>
        <v>0</v>
      </c>
      <c r="AV40" s="259">
        <f t="shared" si="14"/>
        <v>0</v>
      </c>
      <c r="AW40" s="259">
        <f t="shared" si="14"/>
        <v>0</v>
      </c>
      <c r="AX40" s="259">
        <f t="shared" si="14"/>
        <v>0</v>
      </c>
      <c r="AY40" s="259">
        <f t="shared" si="14"/>
        <v>0</v>
      </c>
      <c r="AZ40" s="259">
        <f t="shared" si="14"/>
        <v>0</v>
      </c>
      <c r="BA40" s="259">
        <f t="shared" si="14"/>
        <v>0</v>
      </c>
      <c r="BB40" s="259">
        <f t="shared" si="14"/>
        <v>0</v>
      </c>
    </row>
    <row r="41" spans="2:54" ht="15" customHeight="1" x14ac:dyDescent="0.25">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row>
    <row r="42" spans="2:54" s="13" customFormat="1" ht="18.75" customHeight="1" x14ac:dyDescent="0.25">
      <c r="B42" s="437" t="s">
        <v>1060</v>
      </c>
      <c r="C42" s="336">
        <f>'Historico MatriculaT Pregrado'!C63</f>
        <v>1884</v>
      </c>
      <c r="D42" s="336">
        <f>'Historico MatriculaT Pregrado'!D63</f>
        <v>1901</v>
      </c>
      <c r="E42" s="336">
        <f>'Historico MatriculaT Pregrado'!E63</f>
        <v>1987</v>
      </c>
      <c r="F42" s="336">
        <f>'Historico MatriculaT Pregrado'!F63</f>
        <v>1997</v>
      </c>
      <c r="G42" s="336">
        <f>'Historico MatriculaT Pregrado'!G63</f>
        <v>2014</v>
      </c>
      <c r="H42" s="336">
        <f>'Historico MatriculaT Pregrado'!H63</f>
        <v>2058</v>
      </c>
      <c r="I42" s="336">
        <f>'Historico MatriculaT Pregrado'!I63</f>
        <v>2372</v>
      </c>
      <c r="J42" s="336">
        <f>'Historico MatriculaT Pregrado'!J63</f>
        <v>2602</v>
      </c>
      <c r="K42" s="336">
        <f>'Historico MatriculaT Pregrado'!K63</f>
        <v>2800</v>
      </c>
      <c r="L42" s="336">
        <f>'Historico MatriculaT Pregrado'!L63</f>
        <v>2901</v>
      </c>
      <c r="M42" s="336">
        <f>'Historico MatriculaT Pregrado'!M63</f>
        <v>3456</v>
      </c>
      <c r="N42" s="336">
        <f>'Historico MatriculaT Pregrado'!N63</f>
        <v>3366</v>
      </c>
      <c r="O42" s="336">
        <f>'Historico MatriculaT Pregrado'!O63</f>
        <v>3852</v>
      </c>
      <c r="P42" s="336">
        <f>'Historico MatriculaT Pregrado'!P63</f>
        <v>3734</v>
      </c>
      <c r="Q42" s="336">
        <f>'Historico MatriculaT Pregrado'!Q63</f>
        <v>3923</v>
      </c>
      <c r="R42" s="336">
        <f>'Historico MatriculaT Pregrado'!R63</f>
        <v>3949</v>
      </c>
      <c r="S42" s="336">
        <f>'Historico MatriculaT Pregrado'!S63</f>
        <v>4372</v>
      </c>
      <c r="T42" s="336">
        <f>'Historico MatriculaT Pregrado'!T63</f>
        <v>3944</v>
      </c>
      <c r="U42" s="336">
        <f>'Historico MatriculaT Pregrado'!U63</f>
        <v>4339</v>
      </c>
      <c r="V42" s="336">
        <f>'Historico MatriculaT Pregrado'!V63</f>
        <v>4143</v>
      </c>
      <c r="W42" s="336">
        <f>'Historico MatriculaT Pregrado'!W63</f>
        <v>4701</v>
      </c>
      <c r="X42" s="336">
        <f>'Historico MatriculaT Pregrado'!X63</f>
        <v>4637</v>
      </c>
      <c r="Y42" s="336">
        <f>'Historico MatriculaT Pregrado'!Y63</f>
        <v>4867</v>
      </c>
      <c r="Z42" s="336">
        <f>'Historico MatriculaT Pregrado'!Z63</f>
        <v>4892</v>
      </c>
      <c r="AA42" s="336">
        <f>'Historico MatriculaT Pregrado'!AA63</f>
        <v>5239</v>
      </c>
      <c r="AB42" s="336">
        <f>'Historico MatriculaT Pregrado'!AB63</f>
        <v>5414</v>
      </c>
      <c r="AC42" s="336">
        <f>'Historico MatriculaT Pregrado'!AC63</f>
        <v>5757</v>
      </c>
      <c r="AD42" s="336">
        <f>'Historico MatriculaT Pregrado'!AD63</f>
        <v>6025</v>
      </c>
      <c r="AE42" s="336">
        <f>'Historico MatriculaT Pregrado'!AE63</f>
        <v>6380</v>
      </c>
      <c r="AF42" s="336">
        <f>'Historico MatriculaT Pregrado'!AF63</f>
        <v>6614</v>
      </c>
      <c r="AG42" s="336">
        <f>'Historico MatriculaT Pregrado'!AG63</f>
        <v>6871</v>
      </c>
      <c r="AH42" s="336">
        <f>'Historico MatriculaT Pregrado'!AH63</f>
        <v>6868</v>
      </c>
      <c r="AI42" s="336">
        <f>'Historico MatriculaT Pregrado'!AI63</f>
        <v>7126</v>
      </c>
      <c r="AJ42" s="336">
        <f>'Historico MatriculaT Pregrado'!AJ63</f>
        <v>7237</v>
      </c>
      <c r="AK42" s="336">
        <f>'Historico MatriculaT Pregrado'!AK63</f>
        <v>7418</v>
      </c>
      <c r="AL42" s="336">
        <f>'Historico MatriculaT Pregrado'!AL63</f>
        <v>7402</v>
      </c>
      <c r="AM42" s="336">
        <f>'Historico MatriculaT Pregrado'!AM63</f>
        <v>7504</v>
      </c>
      <c r="AN42" s="336">
        <f>'Historico MatriculaT Pregrado'!AN63</f>
        <v>7607</v>
      </c>
      <c r="AO42" s="336">
        <f>'Historico MatriculaT Pregrado'!AO63</f>
        <v>7850</v>
      </c>
      <c r="AP42" s="336">
        <f>'Historico MatriculaT Pregrado'!AP63</f>
        <v>7909</v>
      </c>
      <c r="AQ42" s="336">
        <f>'Historico MatriculaT Pregrado'!AQ63</f>
        <v>8118</v>
      </c>
      <c r="AR42" s="336">
        <f>'Historico MatriculaT Pregrado'!AR63</f>
        <v>8254</v>
      </c>
      <c r="AS42" s="336">
        <f>'Historico MatriculaT Pregrado'!AS63</f>
        <v>8385</v>
      </c>
      <c r="AT42" s="336">
        <f>'Historico MatriculaT Pregrado'!AT63</f>
        <v>8256</v>
      </c>
      <c r="AU42" s="336">
        <f>'Historico MatriculaT Pregrado'!AU63</f>
        <v>8289</v>
      </c>
      <c r="AV42" s="336">
        <f>'Historico MatriculaT Pregrado'!AV63</f>
        <v>8448</v>
      </c>
      <c r="AW42" s="336">
        <f>'Historico MatriculaT Pregrado'!AW63</f>
        <v>8804</v>
      </c>
      <c r="AX42" s="336">
        <f>'Historico MatriculaT Pregrado'!AX63</f>
        <v>9163</v>
      </c>
      <c r="AY42" s="336">
        <f>'Historico MatriculaT Pregrado'!AY63</f>
        <v>9244</v>
      </c>
      <c r="AZ42" s="336">
        <f>'Historico MatriculaT Pregrado'!AZ63</f>
        <v>9185</v>
      </c>
      <c r="BA42" s="336">
        <f>'Historico MatriculaT Pregrado'!BA63</f>
        <v>9264</v>
      </c>
      <c r="BB42" s="336">
        <f>'Historico MatriculaT Pregrado'!BB63</f>
        <v>9216</v>
      </c>
    </row>
    <row r="43" spans="2:54" s="13" customFormat="1" ht="18.75" customHeight="1" x14ac:dyDescent="0.25">
      <c r="B43" s="437" t="s">
        <v>1100</v>
      </c>
      <c r="C43" s="336">
        <f>'Historico MatriculaT PregSede'!C57</f>
        <v>0</v>
      </c>
      <c r="D43" s="336">
        <f>'Historico MatriculaT PregSede'!D57</f>
        <v>0</v>
      </c>
      <c r="E43" s="336">
        <f>'Historico MatriculaT PregSede'!E57</f>
        <v>169</v>
      </c>
      <c r="F43" s="336">
        <f>'Historico MatriculaT PregSede'!F57</f>
        <v>167</v>
      </c>
      <c r="G43" s="336">
        <f>'Historico MatriculaT PregSede'!G57</f>
        <v>248</v>
      </c>
      <c r="H43" s="336">
        <f>'Historico MatriculaT PregSede'!H57</f>
        <v>565</v>
      </c>
      <c r="I43" s="336">
        <f>'Historico MatriculaT PregSede'!I57</f>
        <v>371</v>
      </c>
      <c r="J43" s="336">
        <f>'Historico MatriculaT PregSede'!J57</f>
        <v>0</v>
      </c>
      <c r="K43" s="336">
        <f>'Historico MatriculaT PregSede'!K57</f>
        <v>851</v>
      </c>
      <c r="L43" s="336">
        <f>'Historico MatriculaT PregSede'!L57</f>
        <v>933</v>
      </c>
      <c r="M43" s="336">
        <f>'Historico MatriculaT PregSede'!M57</f>
        <v>949</v>
      </c>
      <c r="N43" s="336">
        <f>'Historico MatriculaT PregSede'!N57</f>
        <v>846</v>
      </c>
      <c r="O43" s="336">
        <f>'Historico MatriculaT PregSede'!O57</f>
        <v>1021</v>
      </c>
      <c r="P43" s="336">
        <f>'Historico MatriculaT PregSede'!P57</f>
        <v>948</v>
      </c>
      <c r="Q43" s="336">
        <f>'Historico MatriculaT PregSede'!Q57</f>
        <v>880</v>
      </c>
      <c r="R43" s="336">
        <f>'Historico MatriculaT PregSede'!R57</f>
        <v>889</v>
      </c>
      <c r="S43" s="336">
        <f>'Historico MatriculaT PregSede'!S57</f>
        <v>661</v>
      </c>
      <c r="T43" s="336">
        <f>'Historico MatriculaT PregSede'!T57</f>
        <v>482</v>
      </c>
      <c r="U43" s="336">
        <f>'Historico MatriculaT PregSede'!U57</f>
        <v>482</v>
      </c>
      <c r="V43" s="336">
        <f>'Historico MatriculaT PregSede'!V57</f>
        <v>387</v>
      </c>
      <c r="W43" s="336">
        <f>'Historico MatriculaT PregSede'!W57</f>
        <v>338</v>
      </c>
      <c r="X43" s="336">
        <f>'Historico MatriculaT PregSede'!X57</f>
        <v>287</v>
      </c>
      <c r="Y43" s="336">
        <f>'Historico MatriculaT PregSede'!Y57</f>
        <v>277</v>
      </c>
      <c r="Z43" s="336">
        <f>'Historico MatriculaT PregSede'!Z57</f>
        <v>246</v>
      </c>
      <c r="AA43" s="336">
        <f>'Historico MatriculaT PregSede'!AA57</f>
        <v>163</v>
      </c>
      <c r="AB43" s="336">
        <f>'Historico MatriculaT PregSede'!AB57</f>
        <v>154</v>
      </c>
      <c r="AC43" s="336">
        <f>'Historico MatriculaT PregSede'!AC57</f>
        <v>108</v>
      </c>
      <c r="AD43" s="336">
        <f>'Historico MatriculaT PregSede'!AD57</f>
        <v>153</v>
      </c>
      <c r="AE43" s="336">
        <f>'Historico MatriculaT PregSede'!AE57</f>
        <v>219</v>
      </c>
      <c r="AF43" s="336">
        <f>'Historico MatriculaT PregSede'!AF57</f>
        <v>215</v>
      </c>
      <c r="AG43" s="336">
        <f>'Historico MatriculaT PregSede'!AG57</f>
        <v>278</v>
      </c>
      <c r="AH43" s="336">
        <f>'Historico MatriculaT PregSede'!AH57</f>
        <v>237</v>
      </c>
      <c r="AI43" s="336">
        <f>'Historico MatriculaT PregSede'!AI57</f>
        <v>211</v>
      </c>
      <c r="AJ43" s="336">
        <f>'Historico MatriculaT PregSede'!AJ57</f>
        <v>515</v>
      </c>
      <c r="AK43" s="336">
        <f>'Historico MatriculaT PregSede'!AK57</f>
        <v>806</v>
      </c>
      <c r="AL43" s="336">
        <f>'Historico MatriculaT PregSede'!AL57</f>
        <v>859</v>
      </c>
      <c r="AM43" s="336">
        <f>'Historico MatriculaT PregSede'!AM57</f>
        <v>1025</v>
      </c>
      <c r="AN43" s="336">
        <f>'Historico MatriculaT PregSede'!AN57</f>
        <v>1019</v>
      </c>
      <c r="AO43" s="336">
        <f>'Historico MatriculaT PregSede'!AO57</f>
        <v>1249</v>
      </c>
      <c r="AP43" s="336">
        <f>'Historico MatriculaT PregSede'!AP57</f>
        <v>1304</v>
      </c>
      <c r="AQ43" s="336">
        <f>'Historico MatriculaT PregSede'!AQ57</f>
        <v>1422</v>
      </c>
      <c r="AR43" s="336">
        <f>'Historico MatriculaT PregSede'!AR57</f>
        <v>1522</v>
      </c>
      <c r="AS43" s="336">
        <f>'Historico MatriculaT PregSede'!AS57</f>
        <v>1473</v>
      </c>
      <c r="AT43" s="336">
        <f>'Historico MatriculaT PregSede'!AT57</f>
        <v>1479</v>
      </c>
      <c r="AU43" s="336">
        <f>'Historico MatriculaT PregSede'!AU57</f>
        <v>1541</v>
      </c>
      <c r="AV43" s="336">
        <f>'Historico MatriculaT PregSede'!AV57</f>
        <v>1514</v>
      </c>
      <c r="AW43" s="336">
        <f>'Historico MatriculaT PregSede'!AW57</f>
        <v>1811</v>
      </c>
      <c r="AX43" s="336">
        <f>'Historico MatriculaT PregSede'!AX57</f>
        <v>1902</v>
      </c>
      <c r="AY43" s="336">
        <f>'Historico MatriculaT PregSede'!AY57</f>
        <v>2106</v>
      </c>
      <c r="AZ43" s="336">
        <f>'Historico MatriculaT PregSede'!AZ57</f>
        <v>2099</v>
      </c>
      <c r="BA43" s="336">
        <f>'Historico MatriculaT PregSede'!BA57</f>
        <v>2353</v>
      </c>
      <c r="BB43" s="336">
        <f>'Historico MatriculaT PregSede'!BB57</f>
        <v>2321</v>
      </c>
    </row>
    <row r="44" spans="2:54" s="13" customFormat="1" ht="18.75" customHeight="1" x14ac:dyDescent="0.25">
      <c r="B44" s="437" t="s">
        <v>1334</v>
      </c>
      <c r="C44" s="336">
        <f>'Historico MatriculaT PregConv'!C50</f>
        <v>1187</v>
      </c>
      <c r="D44" s="336">
        <f>'Historico MatriculaT PregConv'!D50</f>
        <v>1142</v>
      </c>
      <c r="E44" s="336">
        <f>'Historico MatriculaT PregConv'!E50</f>
        <v>888</v>
      </c>
      <c r="F44" s="336">
        <f>'Historico MatriculaT PregConv'!F50</f>
        <v>860</v>
      </c>
      <c r="G44" s="336">
        <f>'Historico MatriculaT PregConv'!G50</f>
        <v>567</v>
      </c>
      <c r="H44" s="336">
        <f>'Historico MatriculaT PregConv'!H50</f>
        <v>525</v>
      </c>
      <c r="I44" s="336">
        <f>'Historico MatriculaT PregConv'!I50</f>
        <v>552</v>
      </c>
      <c r="J44" s="336">
        <f>'Historico MatriculaT PregConv'!J50</f>
        <v>541</v>
      </c>
      <c r="K44" s="336">
        <f>'Historico MatriculaT PregConv'!K50</f>
        <v>304</v>
      </c>
      <c r="L44" s="336">
        <f>'Historico MatriculaT PregConv'!L50</f>
        <v>347</v>
      </c>
      <c r="M44" s="336">
        <f>'Historico MatriculaT PregConv'!M50</f>
        <v>455</v>
      </c>
      <c r="N44" s="336">
        <f>'Historico MatriculaT PregConv'!N50</f>
        <v>400</v>
      </c>
      <c r="O44" s="336">
        <f>'Historico MatriculaT PregConv'!O50</f>
        <v>278</v>
      </c>
      <c r="P44" s="336">
        <f>'Historico MatriculaT PregConv'!P50</f>
        <v>279</v>
      </c>
      <c r="Q44" s="336">
        <f>'Historico MatriculaT PregConv'!Q50</f>
        <v>250</v>
      </c>
      <c r="R44" s="336">
        <f>'Historico MatriculaT PregConv'!R50</f>
        <v>227</v>
      </c>
      <c r="S44" s="336">
        <f>'Historico MatriculaT PregConv'!S50</f>
        <v>188</v>
      </c>
      <c r="T44" s="336">
        <f>'Historico MatriculaT PregConv'!T50</f>
        <v>167</v>
      </c>
      <c r="U44" s="336">
        <f>'Historico MatriculaT PregConv'!U50</f>
        <v>94</v>
      </c>
      <c r="V44" s="336">
        <f>'Historico MatriculaT PregConv'!V50</f>
        <v>9</v>
      </c>
      <c r="W44" s="336">
        <f>'Historico MatriculaT PregConv'!W50</f>
        <v>4</v>
      </c>
      <c r="X44" s="336">
        <f>'Historico MatriculaT PregConv'!X50</f>
        <v>0</v>
      </c>
      <c r="Y44" s="336">
        <f>'Historico MatriculaT PregConv'!Y50</f>
        <v>2</v>
      </c>
      <c r="Z44" s="336">
        <f>'Historico MatriculaT PregConv'!Z50</f>
        <v>562</v>
      </c>
      <c r="AA44" s="336">
        <f>'Historico MatriculaT PregConv'!AA50</f>
        <v>633</v>
      </c>
      <c r="AB44" s="336">
        <f>'Historico MatriculaT PregConv'!AB50</f>
        <v>624</v>
      </c>
      <c r="AC44" s="336">
        <f>'Historico MatriculaT PregConv'!AC50</f>
        <v>520</v>
      </c>
      <c r="AD44" s="336">
        <f>'Historico MatriculaT PregConv'!AD50</f>
        <v>523</v>
      </c>
      <c r="AE44" s="336">
        <f>'Historico MatriculaT PregConv'!AE50</f>
        <v>479</v>
      </c>
      <c r="AF44" s="336">
        <f>'Historico MatriculaT PregConv'!AF50</f>
        <v>385</v>
      </c>
      <c r="AG44" s="336">
        <f>'Historico MatriculaT PregConv'!AG50</f>
        <v>275</v>
      </c>
      <c r="AH44" s="336">
        <f>'Historico MatriculaT PregConv'!AH50</f>
        <v>164</v>
      </c>
      <c r="AI44" s="336">
        <f>'Historico MatriculaT PregConv'!AI50</f>
        <v>158</v>
      </c>
      <c r="AJ44" s="336">
        <f>'Historico MatriculaT PregConv'!AJ50</f>
        <v>104</v>
      </c>
      <c r="AK44" s="336">
        <f>'Historico MatriculaT PregConv'!AK50</f>
        <v>11</v>
      </c>
      <c r="AL44" s="336">
        <f>'Historico MatriculaT PregConv'!AL50</f>
        <v>6</v>
      </c>
      <c r="AM44" s="336">
        <f>'Historico MatriculaT PregConv'!AM50</f>
        <v>0</v>
      </c>
      <c r="AN44" s="336">
        <f>'Historico MatriculaT PregConv'!AN50</f>
        <v>0</v>
      </c>
      <c r="AO44" s="336">
        <f>'Historico MatriculaT PregConv'!AO50</f>
        <v>0</v>
      </c>
      <c r="AP44" s="336">
        <f>'Historico MatriculaT PregConv'!AP50</f>
        <v>0</v>
      </c>
      <c r="AQ44" s="336">
        <f>'Historico MatriculaT PregConv'!AQ50</f>
        <v>0</v>
      </c>
      <c r="AR44" s="336">
        <f>'Historico MatriculaT PregConv'!AR50</f>
        <v>0</v>
      </c>
      <c r="AS44" s="336">
        <f>'Historico MatriculaT PregConv'!AS50</f>
        <v>0</v>
      </c>
      <c r="AT44" s="336">
        <f>'Historico MatriculaT PregConv'!AT50</f>
        <v>0</v>
      </c>
      <c r="AU44" s="336">
        <f>'Historico MatriculaT PregConv'!AU50</f>
        <v>0</v>
      </c>
      <c r="AV44" s="336">
        <f>'Historico MatriculaT PregConv'!AV50</f>
        <v>0</v>
      </c>
      <c r="AW44" s="336">
        <f>'Historico MatriculaT PregConv'!AW50</f>
        <v>0</v>
      </c>
      <c r="AX44" s="336">
        <f>'Historico MatriculaT PregConv'!AX50</f>
        <v>0</v>
      </c>
      <c r="AY44" s="336">
        <f>'Historico MatriculaT PregConv'!AY50</f>
        <v>0</v>
      </c>
      <c r="AZ44" s="336">
        <f>'Historico MatriculaT PregConv'!AZ50</f>
        <v>0</v>
      </c>
      <c r="BA44" s="336">
        <f>'Historico MatriculaT PregConv'!BA50</f>
        <v>0</v>
      </c>
      <c r="BB44" s="336">
        <f>'Historico MatriculaT PregConv'!BB50</f>
        <v>0</v>
      </c>
    </row>
    <row r="45" spans="2:54" s="13" customFormat="1" ht="18.75" customHeight="1" x14ac:dyDescent="0.25">
      <c r="B45" s="207" t="s">
        <v>1335</v>
      </c>
      <c r="C45" s="694">
        <f>SUM(C42:C44)</f>
        <v>3071</v>
      </c>
      <c r="D45" s="694">
        <f t="shared" ref="D45:BB45" si="15">SUM(D42:D44)</f>
        <v>3043</v>
      </c>
      <c r="E45" s="694">
        <f t="shared" si="15"/>
        <v>3044</v>
      </c>
      <c r="F45" s="694">
        <f t="shared" si="15"/>
        <v>3024</v>
      </c>
      <c r="G45" s="694">
        <f t="shared" si="15"/>
        <v>2829</v>
      </c>
      <c r="H45" s="694">
        <f t="shared" si="15"/>
        <v>3148</v>
      </c>
      <c r="I45" s="694">
        <f t="shared" si="15"/>
        <v>3295</v>
      </c>
      <c r="J45" s="694">
        <f t="shared" si="15"/>
        <v>3143</v>
      </c>
      <c r="K45" s="694">
        <f t="shared" si="15"/>
        <v>3955</v>
      </c>
      <c r="L45" s="694">
        <f t="shared" si="15"/>
        <v>4181</v>
      </c>
      <c r="M45" s="694">
        <f t="shared" si="15"/>
        <v>4860</v>
      </c>
      <c r="N45" s="694">
        <f t="shared" si="15"/>
        <v>4612</v>
      </c>
      <c r="O45" s="694">
        <f t="shared" si="15"/>
        <v>5151</v>
      </c>
      <c r="P45" s="694">
        <f t="shared" si="15"/>
        <v>4961</v>
      </c>
      <c r="Q45" s="694">
        <f t="shared" si="15"/>
        <v>5053</v>
      </c>
      <c r="R45" s="694">
        <f t="shared" si="15"/>
        <v>5065</v>
      </c>
      <c r="S45" s="694">
        <f t="shared" si="15"/>
        <v>5221</v>
      </c>
      <c r="T45" s="694">
        <f t="shared" si="15"/>
        <v>4593</v>
      </c>
      <c r="U45" s="694">
        <f t="shared" si="15"/>
        <v>4915</v>
      </c>
      <c r="V45" s="694">
        <f t="shared" si="15"/>
        <v>4539</v>
      </c>
      <c r="W45" s="694">
        <f t="shared" si="15"/>
        <v>5043</v>
      </c>
      <c r="X45" s="694">
        <f t="shared" si="15"/>
        <v>4924</v>
      </c>
      <c r="Y45" s="694">
        <f t="shared" si="15"/>
        <v>5146</v>
      </c>
      <c r="Z45" s="694">
        <f t="shared" si="15"/>
        <v>5700</v>
      </c>
      <c r="AA45" s="694">
        <f t="shared" si="15"/>
        <v>6035</v>
      </c>
      <c r="AB45" s="694">
        <f t="shared" si="15"/>
        <v>6192</v>
      </c>
      <c r="AC45" s="694">
        <f t="shared" si="15"/>
        <v>6385</v>
      </c>
      <c r="AD45" s="694">
        <f t="shared" si="15"/>
        <v>6701</v>
      </c>
      <c r="AE45" s="694">
        <f t="shared" si="15"/>
        <v>7078</v>
      </c>
      <c r="AF45" s="694">
        <f t="shared" si="15"/>
        <v>7214</v>
      </c>
      <c r="AG45" s="694">
        <f t="shared" si="15"/>
        <v>7424</v>
      </c>
      <c r="AH45" s="694">
        <f t="shared" si="15"/>
        <v>7269</v>
      </c>
      <c r="AI45" s="694">
        <f t="shared" si="15"/>
        <v>7495</v>
      </c>
      <c r="AJ45" s="694">
        <f t="shared" si="15"/>
        <v>7856</v>
      </c>
      <c r="AK45" s="694">
        <f t="shared" si="15"/>
        <v>8235</v>
      </c>
      <c r="AL45" s="694">
        <f t="shared" si="15"/>
        <v>8267</v>
      </c>
      <c r="AM45" s="694">
        <f t="shared" si="15"/>
        <v>8529</v>
      </c>
      <c r="AN45" s="694">
        <f t="shared" si="15"/>
        <v>8626</v>
      </c>
      <c r="AO45" s="694">
        <f t="shared" si="15"/>
        <v>9099</v>
      </c>
      <c r="AP45" s="694">
        <f t="shared" si="15"/>
        <v>9213</v>
      </c>
      <c r="AQ45" s="694">
        <f t="shared" si="15"/>
        <v>9540</v>
      </c>
      <c r="AR45" s="694">
        <f t="shared" si="15"/>
        <v>9776</v>
      </c>
      <c r="AS45" s="694">
        <f t="shared" si="15"/>
        <v>9858</v>
      </c>
      <c r="AT45" s="694">
        <f t="shared" si="15"/>
        <v>9735</v>
      </c>
      <c r="AU45" s="694">
        <f t="shared" si="15"/>
        <v>9830</v>
      </c>
      <c r="AV45" s="694">
        <f t="shared" si="15"/>
        <v>9962</v>
      </c>
      <c r="AW45" s="694">
        <f t="shared" si="15"/>
        <v>10615</v>
      </c>
      <c r="AX45" s="694">
        <f t="shared" si="15"/>
        <v>11065</v>
      </c>
      <c r="AY45" s="694">
        <f t="shared" ref="AY45:AZ45" si="16">SUM(AY42:AY44)</f>
        <v>11350</v>
      </c>
      <c r="AZ45" s="694">
        <f t="shared" si="16"/>
        <v>11284</v>
      </c>
      <c r="BA45" s="694">
        <f t="shared" si="15"/>
        <v>11617</v>
      </c>
      <c r="BB45" s="694">
        <f t="shared" si="15"/>
        <v>11537</v>
      </c>
    </row>
    <row r="46" spans="2:54" s="13" customFormat="1" ht="18.75" hidden="1" customHeight="1" x14ac:dyDescent="0.25">
      <c r="B46" s="714" t="s">
        <v>1340</v>
      </c>
      <c r="C46" s="2077">
        <f>SUM(C45:D45)</f>
        <v>6114</v>
      </c>
      <c r="D46" s="2078"/>
      <c r="E46" s="2077">
        <f>SUM(E45:F45)</f>
        <v>6068</v>
      </c>
      <c r="F46" s="2078"/>
      <c r="G46" s="2077">
        <f>SUM(G45:H45)</f>
        <v>5977</v>
      </c>
      <c r="H46" s="2078"/>
      <c r="I46" s="2077">
        <f>SUM(I45:J45)</f>
        <v>6438</v>
      </c>
      <c r="J46" s="2078"/>
      <c r="K46" s="2077">
        <f>SUM(K45:L45)</f>
        <v>8136</v>
      </c>
      <c r="L46" s="2078"/>
      <c r="M46" s="2077">
        <f>SUM(M45:N45)</f>
        <v>9472</v>
      </c>
      <c r="N46" s="2078"/>
      <c r="O46" s="2077">
        <f>SUM(O45:P45)</f>
        <v>10112</v>
      </c>
      <c r="P46" s="2078"/>
      <c r="Q46" s="2077">
        <f>SUM(Q45:R45)</f>
        <v>10118</v>
      </c>
      <c r="R46" s="2078"/>
      <c r="S46" s="2077">
        <f>SUM(S45:T45)</f>
        <v>9814</v>
      </c>
      <c r="T46" s="2078"/>
      <c r="U46" s="2077">
        <f>SUM(U45:V45)</f>
        <v>9454</v>
      </c>
      <c r="V46" s="2078"/>
      <c r="W46" s="2077">
        <f>SUM(W45:X45)</f>
        <v>9967</v>
      </c>
      <c r="X46" s="2078"/>
      <c r="Y46" s="2077">
        <f>SUM(Y45:Z45)</f>
        <v>10846</v>
      </c>
      <c r="Z46" s="2078"/>
      <c r="AA46" s="2077">
        <f>SUM(AA45:AB45)</f>
        <v>12227</v>
      </c>
      <c r="AB46" s="2078"/>
      <c r="AC46" s="2077">
        <f>SUM(AC45:AD45)</f>
        <v>13086</v>
      </c>
      <c r="AD46" s="2078"/>
      <c r="AE46" s="2077">
        <f>SUM(AE45:AF45)</f>
        <v>14292</v>
      </c>
      <c r="AF46" s="2078"/>
      <c r="AG46" s="2077">
        <f>SUM(AG45:AH45)</f>
        <v>14693</v>
      </c>
      <c r="AH46" s="2078"/>
      <c r="AI46" s="2077">
        <f>SUM(AI45:AJ45)</f>
        <v>15351</v>
      </c>
      <c r="AJ46" s="2078"/>
      <c r="AK46" s="2077">
        <f>SUM(AK45:AL45)</f>
        <v>16502</v>
      </c>
      <c r="AL46" s="2078"/>
      <c r="AM46" s="2077">
        <f>SUM(AM45:AN45)</f>
        <v>17155</v>
      </c>
      <c r="AN46" s="2078"/>
      <c r="AO46" s="2077">
        <f>SUM(AO45:AP45)</f>
        <v>18312</v>
      </c>
      <c r="AP46" s="2078"/>
      <c r="AQ46" s="2077">
        <f>SUM(AQ45:AR45)</f>
        <v>19316</v>
      </c>
      <c r="AR46" s="2078"/>
      <c r="AS46" s="2077">
        <f>SUM(AS45:AT45)</f>
        <v>19593</v>
      </c>
      <c r="AT46" s="2078"/>
      <c r="AU46" s="2077">
        <f>SUM(AU45:AV45)</f>
        <v>19792</v>
      </c>
      <c r="AV46" s="2078"/>
      <c r="AW46" s="2077">
        <f>SUM(AW45:AX45)</f>
        <v>21680</v>
      </c>
      <c r="AX46" s="2078"/>
      <c r="AY46" s="2077">
        <f>SUM(AY45:AZ45)</f>
        <v>22634</v>
      </c>
      <c r="AZ46" s="2078"/>
      <c r="BA46" s="2077">
        <f>SUM(BA45:BB45)</f>
        <v>23154</v>
      </c>
      <c r="BB46" s="2078"/>
    </row>
    <row r="47" spans="2:54" s="13" customFormat="1" ht="18.75" hidden="1" customHeight="1" x14ac:dyDescent="0.25">
      <c r="B47" s="714" t="s">
        <v>1341</v>
      </c>
      <c r="C47" s="2077">
        <f>E46-C46</f>
        <v>-46</v>
      </c>
      <c r="D47" s="2078"/>
      <c r="E47" s="2077">
        <f>G46-E46</f>
        <v>-91</v>
      </c>
      <c r="F47" s="2078"/>
      <c r="G47" s="2077">
        <f>I46-G46</f>
        <v>461</v>
      </c>
      <c r="H47" s="2078"/>
      <c r="I47" s="2077">
        <f>K46-I46</f>
        <v>1698</v>
      </c>
      <c r="J47" s="2078"/>
      <c r="K47" s="2077">
        <f>M46-K46</f>
        <v>1336</v>
      </c>
      <c r="L47" s="2078"/>
      <c r="M47" s="2077">
        <f>O46-M46</f>
        <v>640</v>
      </c>
      <c r="N47" s="2078"/>
      <c r="O47" s="2077">
        <f>Q46-O46</f>
        <v>6</v>
      </c>
      <c r="P47" s="2078"/>
      <c r="Q47" s="2077">
        <f>S46-Q46</f>
        <v>-304</v>
      </c>
      <c r="R47" s="2078"/>
      <c r="S47" s="2077">
        <f>U46-S46</f>
        <v>-360</v>
      </c>
      <c r="T47" s="2078"/>
      <c r="U47" s="2077">
        <f>W46-U46</f>
        <v>513</v>
      </c>
      <c r="V47" s="2078"/>
      <c r="W47" s="2077">
        <f>Y46-W46</f>
        <v>879</v>
      </c>
      <c r="X47" s="2078"/>
      <c r="Y47" s="2077">
        <f>AA46-Y46</f>
        <v>1381</v>
      </c>
      <c r="Z47" s="2078"/>
      <c r="AA47" s="2077">
        <f>AC46-AA46</f>
        <v>859</v>
      </c>
      <c r="AB47" s="2078"/>
      <c r="AC47" s="2077">
        <f>AE46-AC46</f>
        <v>1206</v>
      </c>
      <c r="AD47" s="2078"/>
      <c r="AE47" s="2077">
        <f>AG46-AE46</f>
        <v>401</v>
      </c>
      <c r="AF47" s="2078"/>
      <c r="AG47" s="2077">
        <f>AI46-AG46</f>
        <v>658</v>
      </c>
      <c r="AH47" s="2078"/>
      <c r="AI47" s="2077">
        <f>AK46-AI46</f>
        <v>1151</v>
      </c>
      <c r="AJ47" s="2078"/>
      <c r="AK47" s="2077">
        <f>AM46-AK46</f>
        <v>653</v>
      </c>
      <c r="AL47" s="2078"/>
      <c r="AM47" s="2077">
        <f>AO46-AM46</f>
        <v>1157</v>
      </c>
      <c r="AN47" s="2078"/>
      <c r="AO47" s="2077">
        <f>AQ46-AO46</f>
        <v>1004</v>
      </c>
      <c r="AP47" s="2078"/>
      <c r="AQ47" s="2077">
        <f>AS46-AQ46</f>
        <v>277</v>
      </c>
      <c r="AR47" s="2078"/>
      <c r="AS47" s="2077">
        <f>AU46-AS46</f>
        <v>199</v>
      </c>
      <c r="AT47" s="2078"/>
      <c r="AU47" s="2077">
        <f>AW46-AU46</f>
        <v>1888</v>
      </c>
      <c r="AV47" s="2078"/>
      <c r="AW47" s="2077">
        <f t="shared" ref="AW47" si="17">AY46-AW46</f>
        <v>954</v>
      </c>
      <c r="AX47" s="2078"/>
      <c r="AY47" s="2077">
        <f t="shared" ref="AY47" si="18">BA46-AY46</f>
        <v>520</v>
      </c>
      <c r="AZ47" s="2078"/>
      <c r="BA47" s="2077">
        <f t="shared" ref="BA47" si="19">BC46-BA46</f>
        <v>-23154</v>
      </c>
      <c r="BB47" s="2078"/>
    </row>
    <row r="48" spans="2:54" s="13" customFormat="1" ht="18.75" hidden="1" customHeight="1" x14ac:dyDescent="0.25">
      <c r="B48" s="714" t="s">
        <v>1342</v>
      </c>
      <c r="C48" s="2075">
        <f>IFERROR(C47/E46,0)</f>
        <v>-7.5807514831905077E-3</v>
      </c>
      <c r="D48" s="2076"/>
      <c r="E48" s="2075">
        <f t="shared" ref="E48" si="20">IFERROR(E47/G46,0)</f>
        <v>-1.5225029278902459E-2</v>
      </c>
      <c r="F48" s="2076"/>
      <c r="G48" s="2075">
        <f t="shared" ref="G48" si="21">IFERROR(G47/I46,0)</f>
        <v>7.1606088847468163E-2</v>
      </c>
      <c r="H48" s="2076"/>
      <c r="I48" s="2075">
        <f t="shared" ref="I48" si="22">IFERROR(I47/K46,0)</f>
        <v>0.20870206489675516</v>
      </c>
      <c r="J48" s="2076"/>
      <c r="K48" s="2075">
        <f t="shared" ref="K48" si="23">IFERROR(K47/M46,0)</f>
        <v>0.14104729729729729</v>
      </c>
      <c r="L48" s="2076"/>
      <c r="M48" s="2075">
        <f t="shared" ref="M48" si="24">IFERROR(M47/O46,0)</f>
        <v>6.3291139240506333E-2</v>
      </c>
      <c r="N48" s="2076"/>
      <c r="O48" s="2075">
        <f t="shared" ref="O48" si="25">IFERROR(O47/Q46,0)</f>
        <v>5.9300256967780192E-4</v>
      </c>
      <c r="P48" s="2076"/>
      <c r="Q48" s="2075">
        <f t="shared" ref="Q48" si="26">IFERROR(Q47/S46,0)</f>
        <v>-3.0976156511106582E-2</v>
      </c>
      <c r="R48" s="2076"/>
      <c r="S48" s="2075">
        <f t="shared" ref="S48" si="27">IFERROR(S47/U46,0)</f>
        <v>-3.8079119949227837E-2</v>
      </c>
      <c r="T48" s="2076"/>
      <c r="U48" s="2075">
        <f t="shared" ref="U48" si="28">IFERROR(U47/W46,0)</f>
        <v>5.1469850506672014E-2</v>
      </c>
      <c r="V48" s="2076"/>
      <c r="W48" s="2075">
        <f t="shared" ref="W48" si="29">IFERROR(W47/Y46,0)</f>
        <v>8.1043702747556706E-2</v>
      </c>
      <c r="X48" s="2076"/>
      <c r="Y48" s="2075">
        <f t="shared" ref="Y48" si="30">IFERROR(Y47/AA46,0)</f>
        <v>0.11294675717674001</v>
      </c>
      <c r="Z48" s="2076"/>
      <c r="AA48" s="2075">
        <f t="shared" ref="AA48" si="31">IFERROR(AA47/AC46,0)</f>
        <v>6.5642671557389579E-2</v>
      </c>
      <c r="AB48" s="2076"/>
      <c r="AC48" s="2075">
        <f t="shared" ref="AC48" si="32">IFERROR(AC47/AE46,0)</f>
        <v>8.4382871536523935E-2</v>
      </c>
      <c r="AD48" s="2076"/>
      <c r="AE48" s="2075">
        <f t="shared" ref="AE48" si="33">IFERROR(AE47/AG46,0)</f>
        <v>2.7291907711154972E-2</v>
      </c>
      <c r="AF48" s="2076"/>
      <c r="AG48" s="2075">
        <f t="shared" ref="AG48" si="34">IFERROR(AG47/AI46,0)</f>
        <v>4.2863657090743273E-2</v>
      </c>
      <c r="AH48" s="2076"/>
      <c r="AI48" s="2075">
        <f t="shared" ref="AI48" si="35">IFERROR(AI47/AK46,0)</f>
        <v>6.9749121318628052E-2</v>
      </c>
      <c r="AJ48" s="2076"/>
      <c r="AK48" s="2075">
        <f t="shared" ref="AK48" si="36">IFERROR(AK47/AM46,0)</f>
        <v>3.8064704167881082E-2</v>
      </c>
      <c r="AL48" s="2076"/>
      <c r="AM48" s="2075">
        <f t="shared" ref="AM48" si="37">IFERROR(AM47/AO46,0)</f>
        <v>6.3182612494539103E-2</v>
      </c>
      <c r="AN48" s="2076"/>
      <c r="AO48" s="2075">
        <f t="shared" ref="AO48" si="38">IFERROR(AO47/AQ46,0)</f>
        <v>5.1977635121143097E-2</v>
      </c>
      <c r="AP48" s="2076"/>
      <c r="AQ48" s="2075">
        <f t="shared" ref="AQ48" si="39">IFERROR(AQ47/AS46,0)</f>
        <v>1.4137702240596132E-2</v>
      </c>
      <c r="AR48" s="2076"/>
      <c r="AS48" s="2075">
        <f t="shared" ref="AS48" si="40">IFERROR(AS47/AU46,0)</f>
        <v>1.0054567502021019E-2</v>
      </c>
      <c r="AT48" s="2076"/>
      <c r="AU48" s="2075">
        <f t="shared" ref="AU48" si="41">IFERROR(AU47/AW46,0)</f>
        <v>8.7084870848708487E-2</v>
      </c>
      <c r="AV48" s="2076"/>
      <c r="AW48" s="2075">
        <f t="shared" ref="AW48" si="42">IFERROR(AW47/AY46,0)</f>
        <v>4.2148979411504812E-2</v>
      </c>
      <c r="AX48" s="2076"/>
      <c r="AY48" s="2075">
        <f t="shared" ref="AY48" si="43">IFERROR(AY47/BA46,0)</f>
        <v>2.2458322536062884E-2</v>
      </c>
      <c r="AZ48" s="2076"/>
      <c r="BA48" s="2075">
        <f t="shared" ref="BA48" si="44">IFERROR(BA47/BC46,0)</f>
        <v>0</v>
      </c>
      <c r="BB48" s="2076"/>
    </row>
    <row r="49" spans="2:54" s="13" customFormat="1" ht="18.75" customHeight="1" x14ac:dyDescent="0.25">
      <c r="B49" s="437" t="s">
        <v>1339</v>
      </c>
      <c r="C49" s="336">
        <f>'Historico MatriculaT Postgrado'!C83</f>
        <v>12</v>
      </c>
      <c r="D49" s="336">
        <f>'Historico MatriculaT Postgrado'!D83</f>
        <v>4</v>
      </c>
      <c r="E49" s="336">
        <f>'Historico MatriculaT Postgrado'!E83</f>
        <v>24</v>
      </c>
      <c r="F49" s="336">
        <f>'Historico MatriculaT Postgrado'!F83</f>
        <v>22</v>
      </c>
      <c r="G49" s="336">
        <f>'Historico MatriculaT Postgrado'!G83</f>
        <v>38</v>
      </c>
      <c r="H49" s="336">
        <f>'Historico MatriculaT Postgrado'!H83</f>
        <v>23</v>
      </c>
      <c r="I49" s="336">
        <f>'Historico MatriculaT Postgrado'!I83</f>
        <v>207</v>
      </c>
      <c r="J49" s="336">
        <f>'Historico MatriculaT Postgrado'!J83</f>
        <v>175</v>
      </c>
      <c r="K49" s="336">
        <f>'Historico MatriculaT Postgrado'!K83</f>
        <v>494</v>
      </c>
      <c r="L49" s="336">
        <f>'Historico MatriculaT Postgrado'!L83</f>
        <v>532</v>
      </c>
      <c r="M49" s="336">
        <f>'Historico MatriculaT Postgrado'!M83</f>
        <v>560</v>
      </c>
      <c r="N49" s="336">
        <f>'Historico MatriculaT Postgrado'!N83</f>
        <v>496</v>
      </c>
      <c r="O49" s="336">
        <f>'Historico MatriculaT Postgrado'!O83</f>
        <v>533</v>
      </c>
      <c r="P49" s="336">
        <f>'Historico MatriculaT Postgrado'!P83</f>
        <v>387</v>
      </c>
      <c r="Q49" s="336">
        <f>'Historico MatriculaT Postgrado'!Q83</f>
        <v>340</v>
      </c>
      <c r="R49" s="336">
        <f>'Historico MatriculaT Postgrado'!R83</f>
        <v>311</v>
      </c>
      <c r="S49" s="336">
        <f>'Historico MatriculaT Postgrado'!S83</f>
        <v>266</v>
      </c>
      <c r="T49" s="336">
        <f>'Historico MatriculaT Postgrado'!T83</f>
        <v>174</v>
      </c>
      <c r="U49" s="336">
        <f>'Historico MatriculaT Postgrado'!U83</f>
        <v>129</v>
      </c>
      <c r="V49" s="336">
        <f>'Historico MatriculaT Postgrado'!V83</f>
        <v>110</v>
      </c>
      <c r="W49" s="336">
        <f>'Historico MatriculaT Postgrado'!W83</f>
        <v>82</v>
      </c>
      <c r="X49" s="336">
        <f>'Historico MatriculaT Postgrado'!X83</f>
        <v>100</v>
      </c>
      <c r="Y49" s="336">
        <f>'Historico MatriculaT Postgrado'!Y83</f>
        <v>126</v>
      </c>
      <c r="Z49" s="336">
        <f>'Historico MatriculaT Postgrado'!Z83</f>
        <v>123</v>
      </c>
      <c r="AA49" s="336">
        <f>'Historico MatriculaT Postgrado'!AA83</f>
        <v>142</v>
      </c>
      <c r="AB49" s="336">
        <f>'Historico MatriculaT Postgrado'!AB83</f>
        <v>217</v>
      </c>
      <c r="AC49" s="336">
        <f>'Historico MatriculaT Postgrado'!AC83</f>
        <v>237</v>
      </c>
      <c r="AD49" s="336">
        <f>'Historico MatriculaT Postgrado'!AD83</f>
        <v>325</v>
      </c>
      <c r="AE49" s="336">
        <f>'Historico MatriculaT Postgrado'!AE83</f>
        <v>337</v>
      </c>
      <c r="AF49" s="336">
        <f>'Historico MatriculaT Postgrado'!AF83</f>
        <v>462</v>
      </c>
      <c r="AG49" s="336">
        <f>'Historico MatriculaT Postgrado'!AG83</f>
        <v>340</v>
      </c>
      <c r="AH49" s="336">
        <f>'Historico MatriculaT Postgrado'!AH83</f>
        <v>329</v>
      </c>
      <c r="AI49" s="336">
        <f>'Historico MatriculaT Postgrado'!AI83</f>
        <v>351</v>
      </c>
      <c r="AJ49" s="336">
        <f>'Historico MatriculaT Postgrado'!AJ83</f>
        <v>539</v>
      </c>
      <c r="AK49" s="336">
        <f>'Historico MatriculaT Postgrado'!AK83</f>
        <v>590</v>
      </c>
      <c r="AL49" s="336">
        <f>'Historico MatriculaT Postgrado'!AL83</f>
        <v>615</v>
      </c>
      <c r="AM49" s="336">
        <f>'Historico MatriculaT Postgrado'!AM83</f>
        <v>665</v>
      </c>
      <c r="AN49" s="336">
        <f>'Historico MatriculaT Postgrado'!AN83</f>
        <v>634</v>
      </c>
      <c r="AO49" s="336">
        <f>'Historico MatriculaT Postgrado'!AO83</f>
        <v>511</v>
      </c>
      <c r="AP49" s="336">
        <f>'Historico MatriculaT Postgrado'!AP83</f>
        <v>391</v>
      </c>
      <c r="AQ49" s="336">
        <f>'Historico MatriculaT Postgrado'!AQ83</f>
        <v>415</v>
      </c>
      <c r="AR49" s="336">
        <f>'Historico MatriculaT Postgrado'!AR83</f>
        <v>369</v>
      </c>
      <c r="AS49" s="336">
        <f>'Historico MatriculaT Postgrado'!AS83</f>
        <v>409</v>
      </c>
      <c r="AT49" s="336">
        <f>'Historico MatriculaT Postgrado'!AT83</f>
        <v>433</v>
      </c>
      <c r="AU49" s="336">
        <f>'Historico MatriculaT Postgrado'!AU83</f>
        <v>548</v>
      </c>
      <c r="AV49" s="336">
        <f>'Historico MatriculaT Postgrado'!AV83</f>
        <v>433</v>
      </c>
      <c r="AW49" s="336">
        <f>'Historico MatriculaT Postgrado'!AW83</f>
        <v>638</v>
      </c>
      <c r="AX49" s="336">
        <f>'Historico MatriculaT Postgrado'!AX83</f>
        <v>704</v>
      </c>
      <c r="AY49" s="336">
        <f>'Historico MatriculaT Postgrado'!AY83</f>
        <v>821</v>
      </c>
      <c r="AZ49" s="336">
        <f>'Historico MatriculaT Postgrado'!AZ83</f>
        <v>784</v>
      </c>
      <c r="BA49" s="336">
        <f>'Historico MatriculaT Postgrado'!BA83</f>
        <v>855</v>
      </c>
      <c r="BB49" s="336">
        <f>'Historico MatriculaT Postgrado'!BB83</f>
        <v>793</v>
      </c>
    </row>
    <row r="50" spans="2:54" s="13" customFormat="1" ht="18.75" customHeight="1" x14ac:dyDescent="0.25">
      <c r="B50" s="437" t="s">
        <v>1336</v>
      </c>
      <c r="C50" s="336">
        <f>C40</f>
        <v>38</v>
      </c>
      <c r="D50" s="336">
        <f t="shared" ref="D50:BB50" si="45">D40</f>
        <v>38</v>
      </c>
      <c r="E50" s="336">
        <f t="shared" si="45"/>
        <v>38</v>
      </c>
      <c r="F50" s="336">
        <f t="shared" si="45"/>
        <v>38</v>
      </c>
      <c r="G50" s="336">
        <f t="shared" si="45"/>
        <v>55</v>
      </c>
      <c r="H50" s="336">
        <f t="shared" si="45"/>
        <v>57</v>
      </c>
      <c r="I50" s="336">
        <f t="shared" si="45"/>
        <v>242</v>
      </c>
      <c r="J50" s="336">
        <f t="shared" si="45"/>
        <v>185</v>
      </c>
      <c r="K50" s="336">
        <f t="shared" si="45"/>
        <v>375</v>
      </c>
      <c r="L50" s="336">
        <f t="shared" si="45"/>
        <v>358</v>
      </c>
      <c r="M50" s="336">
        <f t="shared" si="45"/>
        <v>77</v>
      </c>
      <c r="N50" s="336">
        <f t="shared" si="45"/>
        <v>77</v>
      </c>
      <c r="O50" s="336">
        <f t="shared" si="45"/>
        <v>242</v>
      </c>
      <c r="P50" s="336">
        <f t="shared" si="45"/>
        <v>230</v>
      </c>
      <c r="Q50" s="336">
        <f t="shared" si="45"/>
        <v>165</v>
      </c>
      <c r="R50" s="336">
        <f t="shared" si="45"/>
        <v>134</v>
      </c>
      <c r="S50" s="336">
        <f t="shared" si="45"/>
        <v>0</v>
      </c>
      <c r="T50" s="336">
        <f t="shared" si="45"/>
        <v>12</v>
      </c>
      <c r="U50" s="336">
        <f t="shared" si="45"/>
        <v>11</v>
      </c>
      <c r="V50" s="336">
        <f t="shared" si="45"/>
        <v>62</v>
      </c>
      <c r="W50" s="336">
        <f t="shared" si="45"/>
        <v>21</v>
      </c>
      <c r="X50" s="336">
        <f t="shared" si="45"/>
        <v>54</v>
      </c>
      <c r="Y50" s="336">
        <f t="shared" si="45"/>
        <v>49</v>
      </c>
      <c r="Z50" s="336">
        <f t="shared" si="45"/>
        <v>15</v>
      </c>
      <c r="AA50" s="336">
        <f t="shared" si="45"/>
        <v>49</v>
      </c>
      <c r="AB50" s="336">
        <f t="shared" si="45"/>
        <v>56</v>
      </c>
      <c r="AC50" s="336">
        <f t="shared" si="45"/>
        <v>47</v>
      </c>
      <c r="AD50" s="336">
        <f t="shared" si="45"/>
        <v>75</v>
      </c>
      <c r="AE50" s="336">
        <f t="shared" si="45"/>
        <v>23</v>
      </c>
      <c r="AF50" s="336">
        <f t="shared" si="45"/>
        <v>142</v>
      </c>
      <c r="AG50" s="336">
        <f t="shared" si="45"/>
        <v>170</v>
      </c>
      <c r="AH50" s="336">
        <f t="shared" si="45"/>
        <v>187</v>
      </c>
      <c r="AI50" s="336">
        <f t="shared" si="45"/>
        <v>267</v>
      </c>
      <c r="AJ50" s="336">
        <f t="shared" si="45"/>
        <v>259</v>
      </c>
      <c r="AK50" s="336">
        <f t="shared" si="45"/>
        <v>189</v>
      </c>
      <c r="AL50" s="336">
        <f t="shared" si="45"/>
        <v>143</v>
      </c>
      <c r="AM50" s="336">
        <f t="shared" si="45"/>
        <v>0</v>
      </c>
      <c r="AN50" s="336">
        <f t="shared" si="45"/>
        <v>0</v>
      </c>
      <c r="AO50" s="336">
        <f t="shared" si="45"/>
        <v>0</v>
      </c>
      <c r="AP50" s="336">
        <f t="shared" si="45"/>
        <v>0</v>
      </c>
      <c r="AQ50" s="336">
        <f t="shared" si="45"/>
        <v>0</v>
      </c>
      <c r="AR50" s="336">
        <f t="shared" si="45"/>
        <v>0</v>
      </c>
      <c r="AS50" s="336">
        <f t="shared" si="45"/>
        <v>0</v>
      </c>
      <c r="AT50" s="336">
        <f t="shared" si="45"/>
        <v>0</v>
      </c>
      <c r="AU50" s="336">
        <f t="shared" si="45"/>
        <v>0</v>
      </c>
      <c r="AV50" s="336">
        <f t="shared" si="45"/>
        <v>0</v>
      </c>
      <c r="AW50" s="336">
        <f t="shared" si="45"/>
        <v>0</v>
      </c>
      <c r="AX50" s="336">
        <f t="shared" si="45"/>
        <v>0</v>
      </c>
      <c r="AY50" s="336">
        <f t="shared" ref="AY50:AZ50" si="46">AY40</f>
        <v>0</v>
      </c>
      <c r="AZ50" s="336">
        <f t="shared" si="46"/>
        <v>0</v>
      </c>
      <c r="BA50" s="336">
        <f t="shared" si="45"/>
        <v>0</v>
      </c>
      <c r="BB50" s="336">
        <f t="shared" si="45"/>
        <v>0</v>
      </c>
    </row>
    <row r="51" spans="2:54" s="13" customFormat="1" ht="18.75" customHeight="1" x14ac:dyDescent="0.25">
      <c r="B51" s="207" t="s">
        <v>1337</v>
      </c>
      <c r="C51" s="694">
        <f>SUM(C49:C50)</f>
        <v>50</v>
      </c>
      <c r="D51" s="694">
        <f t="shared" ref="D51:BB51" si="47">SUM(D49:D50)</f>
        <v>42</v>
      </c>
      <c r="E51" s="694">
        <f t="shared" si="47"/>
        <v>62</v>
      </c>
      <c r="F51" s="694">
        <f t="shared" si="47"/>
        <v>60</v>
      </c>
      <c r="G51" s="694">
        <f t="shared" si="47"/>
        <v>93</v>
      </c>
      <c r="H51" s="694">
        <f t="shared" si="47"/>
        <v>80</v>
      </c>
      <c r="I51" s="694">
        <f t="shared" si="47"/>
        <v>449</v>
      </c>
      <c r="J51" s="694">
        <f t="shared" si="47"/>
        <v>360</v>
      </c>
      <c r="K51" s="694">
        <f t="shared" si="47"/>
        <v>869</v>
      </c>
      <c r="L51" s="694">
        <f t="shared" si="47"/>
        <v>890</v>
      </c>
      <c r="M51" s="694">
        <f t="shared" si="47"/>
        <v>637</v>
      </c>
      <c r="N51" s="694">
        <f t="shared" si="47"/>
        <v>573</v>
      </c>
      <c r="O51" s="694">
        <f t="shared" si="47"/>
        <v>775</v>
      </c>
      <c r="P51" s="694">
        <f t="shared" si="47"/>
        <v>617</v>
      </c>
      <c r="Q51" s="694">
        <f t="shared" si="47"/>
        <v>505</v>
      </c>
      <c r="R51" s="694">
        <f t="shared" si="47"/>
        <v>445</v>
      </c>
      <c r="S51" s="694">
        <f t="shared" si="47"/>
        <v>266</v>
      </c>
      <c r="T51" s="694">
        <f t="shared" si="47"/>
        <v>186</v>
      </c>
      <c r="U51" s="694">
        <f t="shared" si="47"/>
        <v>140</v>
      </c>
      <c r="V51" s="694">
        <f t="shared" si="47"/>
        <v>172</v>
      </c>
      <c r="W51" s="694">
        <f t="shared" si="47"/>
        <v>103</v>
      </c>
      <c r="X51" s="694">
        <f t="shared" si="47"/>
        <v>154</v>
      </c>
      <c r="Y51" s="694">
        <f t="shared" si="47"/>
        <v>175</v>
      </c>
      <c r="Z51" s="694">
        <f t="shared" si="47"/>
        <v>138</v>
      </c>
      <c r="AA51" s="694">
        <f t="shared" si="47"/>
        <v>191</v>
      </c>
      <c r="AB51" s="694">
        <f t="shared" si="47"/>
        <v>273</v>
      </c>
      <c r="AC51" s="694">
        <f t="shared" si="47"/>
        <v>284</v>
      </c>
      <c r="AD51" s="694">
        <f t="shared" si="47"/>
        <v>400</v>
      </c>
      <c r="AE51" s="694">
        <f t="shared" si="47"/>
        <v>360</v>
      </c>
      <c r="AF51" s="694">
        <f t="shared" si="47"/>
        <v>604</v>
      </c>
      <c r="AG51" s="694">
        <f t="shared" si="47"/>
        <v>510</v>
      </c>
      <c r="AH51" s="694">
        <f t="shared" si="47"/>
        <v>516</v>
      </c>
      <c r="AI51" s="694">
        <f t="shared" si="47"/>
        <v>618</v>
      </c>
      <c r="AJ51" s="694">
        <f t="shared" si="47"/>
        <v>798</v>
      </c>
      <c r="AK51" s="694">
        <f t="shared" si="47"/>
        <v>779</v>
      </c>
      <c r="AL51" s="694">
        <f t="shared" si="47"/>
        <v>758</v>
      </c>
      <c r="AM51" s="694">
        <f t="shared" si="47"/>
        <v>665</v>
      </c>
      <c r="AN51" s="694">
        <f t="shared" si="47"/>
        <v>634</v>
      </c>
      <c r="AO51" s="694">
        <f t="shared" si="47"/>
        <v>511</v>
      </c>
      <c r="AP51" s="694">
        <f t="shared" si="47"/>
        <v>391</v>
      </c>
      <c r="AQ51" s="694">
        <f t="shared" si="47"/>
        <v>415</v>
      </c>
      <c r="AR51" s="694">
        <f t="shared" si="47"/>
        <v>369</v>
      </c>
      <c r="AS51" s="694">
        <f t="shared" si="47"/>
        <v>409</v>
      </c>
      <c r="AT51" s="694">
        <f t="shared" si="47"/>
        <v>433</v>
      </c>
      <c r="AU51" s="694">
        <f t="shared" si="47"/>
        <v>548</v>
      </c>
      <c r="AV51" s="694">
        <f t="shared" si="47"/>
        <v>433</v>
      </c>
      <c r="AW51" s="694">
        <f t="shared" si="47"/>
        <v>638</v>
      </c>
      <c r="AX51" s="694">
        <f t="shared" si="47"/>
        <v>704</v>
      </c>
      <c r="AY51" s="694">
        <f t="shared" ref="AY51:AZ51" si="48">SUM(AY49:AY50)</f>
        <v>821</v>
      </c>
      <c r="AZ51" s="694">
        <f t="shared" si="48"/>
        <v>784</v>
      </c>
      <c r="BA51" s="694">
        <f t="shared" si="47"/>
        <v>855</v>
      </c>
      <c r="BB51" s="694">
        <f t="shared" si="47"/>
        <v>793</v>
      </c>
    </row>
    <row r="52" spans="2:54" s="13" customFormat="1" ht="18.75" hidden="1" customHeight="1" x14ac:dyDescent="0.25">
      <c r="B52" s="207" t="s">
        <v>1343</v>
      </c>
      <c r="C52" s="2038">
        <f>SUM(C51:D51)</f>
        <v>92</v>
      </c>
      <c r="D52" s="2039"/>
      <c r="E52" s="2038">
        <f>SUM(E51:F51)</f>
        <v>122</v>
      </c>
      <c r="F52" s="2039"/>
      <c r="G52" s="2038">
        <f>SUM(G51:H51)</f>
        <v>173</v>
      </c>
      <c r="H52" s="2039"/>
      <c r="I52" s="2038">
        <f>SUM(I51:J51)</f>
        <v>809</v>
      </c>
      <c r="J52" s="2039"/>
      <c r="K52" s="2038">
        <f>SUM(K51:L51)</f>
        <v>1759</v>
      </c>
      <c r="L52" s="2039"/>
      <c r="M52" s="2038">
        <f>SUM(M51:N51)</f>
        <v>1210</v>
      </c>
      <c r="N52" s="2039"/>
      <c r="O52" s="2038">
        <f>SUM(O51:P51)</f>
        <v>1392</v>
      </c>
      <c r="P52" s="2039"/>
      <c r="Q52" s="2038">
        <f>SUM(Q51:R51)</f>
        <v>950</v>
      </c>
      <c r="R52" s="2039"/>
      <c r="S52" s="2038">
        <f>SUM(S51:T51)</f>
        <v>452</v>
      </c>
      <c r="T52" s="2039"/>
      <c r="U52" s="2038">
        <f>SUM(U51:V51)</f>
        <v>312</v>
      </c>
      <c r="V52" s="2039"/>
      <c r="W52" s="2038">
        <f>SUM(W51:X51)</f>
        <v>257</v>
      </c>
      <c r="X52" s="2039"/>
      <c r="Y52" s="2038">
        <f>SUM(Y51:Z51)</f>
        <v>313</v>
      </c>
      <c r="Z52" s="2039"/>
      <c r="AA52" s="2038">
        <f>SUM(AA51:AB51)</f>
        <v>464</v>
      </c>
      <c r="AB52" s="2039"/>
      <c r="AC52" s="2038">
        <f>SUM(AC51:AD51)</f>
        <v>684</v>
      </c>
      <c r="AD52" s="2039"/>
      <c r="AE52" s="2038">
        <f>SUM(AE51:AF51)</f>
        <v>964</v>
      </c>
      <c r="AF52" s="2039"/>
      <c r="AG52" s="2038">
        <f>SUM(AG51:AH51)</f>
        <v>1026</v>
      </c>
      <c r="AH52" s="2039"/>
      <c r="AI52" s="2038">
        <f>SUM(AI51:AJ51)</f>
        <v>1416</v>
      </c>
      <c r="AJ52" s="2039"/>
      <c r="AK52" s="2038">
        <f>SUM(AK51:AL51)</f>
        <v>1537</v>
      </c>
      <c r="AL52" s="2039"/>
      <c r="AM52" s="2038">
        <f>SUM(AM51:AN51)</f>
        <v>1299</v>
      </c>
      <c r="AN52" s="2039"/>
      <c r="AO52" s="2038">
        <f>SUM(AO51:AP51)</f>
        <v>902</v>
      </c>
      <c r="AP52" s="2039"/>
      <c r="AQ52" s="2038">
        <f>SUM(AQ51:AR51)</f>
        <v>784</v>
      </c>
      <c r="AR52" s="2039"/>
      <c r="AS52" s="2038">
        <f>SUM(AS51:AT51)</f>
        <v>842</v>
      </c>
      <c r="AT52" s="2039"/>
      <c r="AU52" s="2038">
        <f>SUM(AU51:AV51)</f>
        <v>981</v>
      </c>
      <c r="AV52" s="2039"/>
      <c r="AW52" s="2038">
        <f>SUM(AW51:AX51)</f>
        <v>1342</v>
      </c>
      <c r="AX52" s="2039"/>
      <c r="AY52" s="2038">
        <f>SUM(AY51:AZ51)</f>
        <v>1605</v>
      </c>
      <c r="AZ52" s="2039"/>
      <c r="BA52" s="2038">
        <f>SUM(BA51:BB51)</f>
        <v>1648</v>
      </c>
      <c r="BB52" s="2039"/>
    </row>
    <row r="53" spans="2:54" s="13" customFormat="1" ht="18.75" hidden="1" customHeight="1" x14ac:dyDescent="0.25">
      <c r="B53" s="207" t="s">
        <v>1341</v>
      </c>
      <c r="C53" s="2038">
        <f>E52-C52</f>
        <v>30</v>
      </c>
      <c r="D53" s="2039"/>
      <c r="E53" s="2038">
        <f>G52-E52</f>
        <v>51</v>
      </c>
      <c r="F53" s="2039"/>
      <c r="G53" s="2038">
        <f>I52-G52</f>
        <v>636</v>
      </c>
      <c r="H53" s="2039"/>
      <c r="I53" s="2038">
        <f>K52-I52</f>
        <v>950</v>
      </c>
      <c r="J53" s="2039"/>
      <c r="K53" s="2038">
        <f>M52-K52</f>
        <v>-549</v>
      </c>
      <c r="L53" s="2039"/>
      <c r="M53" s="2038">
        <f>O52-M52</f>
        <v>182</v>
      </c>
      <c r="N53" s="2039"/>
      <c r="O53" s="2038">
        <f>Q52-O52</f>
        <v>-442</v>
      </c>
      <c r="P53" s="2039"/>
      <c r="Q53" s="2038">
        <f>S52-Q52</f>
        <v>-498</v>
      </c>
      <c r="R53" s="2039"/>
      <c r="S53" s="2038">
        <f>U52-S52</f>
        <v>-140</v>
      </c>
      <c r="T53" s="2039"/>
      <c r="U53" s="2038">
        <f>W52-U52</f>
        <v>-55</v>
      </c>
      <c r="V53" s="2039"/>
      <c r="W53" s="2038">
        <f>Y52-W52</f>
        <v>56</v>
      </c>
      <c r="X53" s="2039"/>
      <c r="Y53" s="2038">
        <f>AA52-Y52</f>
        <v>151</v>
      </c>
      <c r="Z53" s="2039"/>
      <c r="AA53" s="2038">
        <f>AC52-AA52</f>
        <v>220</v>
      </c>
      <c r="AB53" s="2039"/>
      <c r="AC53" s="2038">
        <f>AE52-AC52</f>
        <v>280</v>
      </c>
      <c r="AD53" s="2039"/>
      <c r="AE53" s="2038">
        <f>AG52-AE52</f>
        <v>62</v>
      </c>
      <c r="AF53" s="2039"/>
      <c r="AG53" s="2038">
        <f>AI52-AG52</f>
        <v>390</v>
      </c>
      <c r="AH53" s="2039"/>
      <c r="AI53" s="2038">
        <f>AK52-AI52</f>
        <v>121</v>
      </c>
      <c r="AJ53" s="2039"/>
      <c r="AK53" s="2038">
        <f>AM52-AK52</f>
        <v>-238</v>
      </c>
      <c r="AL53" s="2039"/>
      <c r="AM53" s="2038">
        <f>AO52-AM52</f>
        <v>-397</v>
      </c>
      <c r="AN53" s="2039"/>
      <c r="AO53" s="2038">
        <f>AQ52-AO52</f>
        <v>-118</v>
      </c>
      <c r="AP53" s="2039"/>
      <c r="AQ53" s="2038">
        <f>AS52-AQ52</f>
        <v>58</v>
      </c>
      <c r="AR53" s="2039"/>
      <c r="AS53" s="2038">
        <f>AU52-AS52</f>
        <v>139</v>
      </c>
      <c r="AT53" s="2039"/>
      <c r="AU53" s="2038">
        <f>AW52-AU52</f>
        <v>361</v>
      </c>
      <c r="AV53" s="2039"/>
      <c r="AW53" s="2038">
        <f>AY52-AW52</f>
        <v>263</v>
      </c>
      <c r="AX53" s="2039"/>
      <c r="AY53" s="2038">
        <f>BA52-AY52</f>
        <v>43</v>
      </c>
      <c r="AZ53" s="2039"/>
      <c r="BA53" s="2038">
        <f>BC52-BA52</f>
        <v>-1648</v>
      </c>
      <c r="BB53" s="2039"/>
    </row>
    <row r="54" spans="2:54" s="13" customFormat="1" ht="18.75" hidden="1" customHeight="1" x14ac:dyDescent="0.25">
      <c r="B54" s="207" t="s">
        <v>1342</v>
      </c>
      <c r="C54" s="2040">
        <f>IFERROR(C53/E52,0)</f>
        <v>0.24590163934426229</v>
      </c>
      <c r="D54" s="2041"/>
      <c r="E54" s="2040">
        <f>IFERROR(E53/G52,0)</f>
        <v>0.2947976878612717</v>
      </c>
      <c r="F54" s="2041"/>
      <c r="G54" s="2040">
        <f t="shared" ref="G54" si="49">IFERROR(G53/I52,0)</f>
        <v>0.78615574783683562</v>
      </c>
      <c r="H54" s="2041"/>
      <c r="I54" s="2040">
        <f t="shared" ref="I54" si="50">IFERROR(I53/K52,0)</f>
        <v>0.54007959067652078</v>
      </c>
      <c r="J54" s="2041"/>
      <c r="K54" s="2040">
        <f t="shared" ref="K54" si="51">IFERROR(K53/M52,0)</f>
        <v>-0.45371900826446282</v>
      </c>
      <c r="L54" s="2041"/>
      <c r="M54" s="2040">
        <f t="shared" ref="M54" si="52">IFERROR(M53/O52,0)</f>
        <v>0.1307471264367816</v>
      </c>
      <c r="N54" s="2041"/>
      <c r="O54" s="2040">
        <f t="shared" ref="O54" si="53">IFERROR(O53/Q52,0)</f>
        <v>-0.46526315789473682</v>
      </c>
      <c r="P54" s="2041"/>
      <c r="Q54" s="2040">
        <f t="shared" ref="Q54" si="54">IFERROR(Q53/S52,0)</f>
        <v>-1.1017699115044248</v>
      </c>
      <c r="R54" s="2041"/>
      <c r="S54" s="2040">
        <f t="shared" ref="S54" si="55">IFERROR(S53/U52,0)</f>
        <v>-0.44871794871794873</v>
      </c>
      <c r="T54" s="2041"/>
      <c r="U54" s="2040">
        <f t="shared" ref="U54" si="56">IFERROR(U53/W52,0)</f>
        <v>-0.2140077821011673</v>
      </c>
      <c r="V54" s="2041"/>
      <c r="W54" s="2040">
        <f t="shared" ref="W54" si="57">IFERROR(W53/Y52,0)</f>
        <v>0.17891373801916932</v>
      </c>
      <c r="X54" s="2041"/>
      <c r="Y54" s="2040">
        <f t="shared" ref="Y54" si="58">IFERROR(Y53/AA52,0)</f>
        <v>0.32543103448275862</v>
      </c>
      <c r="Z54" s="2041"/>
      <c r="AA54" s="2040">
        <f t="shared" ref="AA54" si="59">IFERROR(AA53/AC52,0)</f>
        <v>0.32163742690058478</v>
      </c>
      <c r="AB54" s="2041"/>
      <c r="AC54" s="2040">
        <f t="shared" ref="AC54" si="60">IFERROR(AC53/AE52,0)</f>
        <v>0.29045643153526973</v>
      </c>
      <c r="AD54" s="2041"/>
      <c r="AE54" s="2040">
        <f t="shared" ref="AE54" si="61">IFERROR(AE53/AG52,0)</f>
        <v>6.042884990253411E-2</v>
      </c>
      <c r="AF54" s="2041"/>
      <c r="AG54" s="2040">
        <f t="shared" ref="AG54" si="62">IFERROR(AG53/AI52,0)</f>
        <v>0.27542372881355931</v>
      </c>
      <c r="AH54" s="2041"/>
      <c r="AI54" s="2040">
        <f t="shared" ref="AI54" si="63">IFERROR(AI53/AK52,0)</f>
        <v>7.8724788549121669E-2</v>
      </c>
      <c r="AJ54" s="2041"/>
      <c r="AK54" s="2040">
        <f t="shared" ref="AK54" si="64">IFERROR(AK53/AM52,0)</f>
        <v>-0.18321785989222478</v>
      </c>
      <c r="AL54" s="2041"/>
      <c r="AM54" s="2040">
        <f t="shared" ref="AM54" si="65">IFERROR(AM53/AO52,0)</f>
        <v>-0.4401330376940133</v>
      </c>
      <c r="AN54" s="2041"/>
      <c r="AO54" s="2040">
        <f t="shared" ref="AO54" si="66">IFERROR(AO53/AQ52,0)</f>
        <v>-0.15051020408163265</v>
      </c>
      <c r="AP54" s="2041"/>
      <c r="AQ54" s="2040">
        <f t="shared" ref="AQ54" si="67">IFERROR(AQ53/AS52,0)</f>
        <v>6.8883610451306407E-2</v>
      </c>
      <c r="AR54" s="2041"/>
      <c r="AS54" s="2040">
        <f t="shared" ref="AS54" si="68">IFERROR(AS53/AU52,0)</f>
        <v>0.14169215086646278</v>
      </c>
      <c r="AT54" s="2041"/>
      <c r="AU54" s="2040">
        <f t="shared" ref="AU54" si="69">IFERROR(AU53/AW52,0)</f>
        <v>0.26900149031296572</v>
      </c>
      <c r="AV54" s="2041"/>
      <c r="AW54" s="2040">
        <f t="shared" ref="AW54" si="70">IFERROR(AW53/AY52,0)</f>
        <v>0.16386292834890967</v>
      </c>
      <c r="AX54" s="2041"/>
      <c r="AY54" s="2040">
        <f t="shared" ref="AY54" si="71">IFERROR(AY53/BA52,0)</f>
        <v>2.6092233009708737E-2</v>
      </c>
      <c r="AZ54" s="2041"/>
      <c r="BA54" s="2040">
        <f t="shared" ref="BA54" si="72">IFERROR(BA53/BC52,0)</f>
        <v>0</v>
      </c>
      <c r="BB54" s="2041"/>
    </row>
    <row r="55" spans="2:54" s="13" customFormat="1" ht="18.75" customHeight="1" x14ac:dyDescent="0.25">
      <c r="B55" s="207" t="s">
        <v>1338</v>
      </c>
      <c r="C55" s="694">
        <f>C51+C45</f>
        <v>3121</v>
      </c>
      <c r="D55" s="694">
        <f t="shared" ref="D55:BB55" si="73">D51+D45</f>
        <v>3085</v>
      </c>
      <c r="E55" s="694">
        <f t="shared" si="73"/>
        <v>3106</v>
      </c>
      <c r="F55" s="694">
        <f t="shared" si="73"/>
        <v>3084</v>
      </c>
      <c r="G55" s="694">
        <f t="shared" si="73"/>
        <v>2922</v>
      </c>
      <c r="H55" s="694">
        <f t="shared" si="73"/>
        <v>3228</v>
      </c>
      <c r="I55" s="694">
        <f t="shared" si="73"/>
        <v>3744</v>
      </c>
      <c r="J55" s="694">
        <f t="shared" si="73"/>
        <v>3503</v>
      </c>
      <c r="K55" s="694">
        <f t="shared" si="73"/>
        <v>4824</v>
      </c>
      <c r="L55" s="694">
        <f t="shared" si="73"/>
        <v>5071</v>
      </c>
      <c r="M55" s="694">
        <f t="shared" si="73"/>
        <v>5497</v>
      </c>
      <c r="N55" s="694">
        <f t="shared" si="73"/>
        <v>5185</v>
      </c>
      <c r="O55" s="694">
        <f t="shared" si="73"/>
        <v>5926</v>
      </c>
      <c r="P55" s="694">
        <f t="shared" si="73"/>
        <v>5578</v>
      </c>
      <c r="Q55" s="694">
        <f t="shared" si="73"/>
        <v>5558</v>
      </c>
      <c r="R55" s="694">
        <f t="shared" si="73"/>
        <v>5510</v>
      </c>
      <c r="S55" s="694">
        <f t="shared" si="73"/>
        <v>5487</v>
      </c>
      <c r="T55" s="694">
        <f t="shared" si="73"/>
        <v>4779</v>
      </c>
      <c r="U55" s="694">
        <f t="shared" si="73"/>
        <v>5055</v>
      </c>
      <c r="V55" s="694">
        <f t="shared" si="73"/>
        <v>4711</v>
      </c>
      <c r="W55" s="694">
        <f t="shared" si="73"/>
        <v>5146</v>
      </c>
      <c r="X55" s="694">
        <f t="shared" si="73"/>
        <v>5078</v>
      </c>
      <c r="Y55" s="694">
        <f t="shared" si="73"/>
        <v>5321</v>
      </c>
      <c r="Z55" s="694">
        <f t="shared" si="73"/>
        <v>5838</v>
      </c>
      <c r="AA55" s="694">
        <f t="shared" si="73"/>
        <v>6226</v>
      </c>
      <c r="AB55" s="694">
        <f t="shared" si="73"/>
        <v>6465</v>
      </c>
      <c r="AC55" s="694">
        <f t="shared" si="73"/>
        <v>6669</v>
      </c>
      <c r="AD55" s="694">
        <f t="shared" si="73"/>
        <v>7101</v>
      </c>
      <c r="AE55" s="694">
        <f t="shared" si="73"/>
        <v>7438</v>
      </c>
      <c r="AF55" s="694">
        <f t="shared" si="73"/>
        <v>7818</v>
      </c>
      <c r="AG55" s="694">
        <f t="shared" si="73"/>
        <v>7934</v>
      </c>
      <c r="AH55" s="694">
        <f t="shared" si="73"/>
        <v>7785</v>
      </c>
      <c r="AI55" s="694">
        <f t="shared" si="73"/>
        <v>8113</v>
      </c>
      <c r="AJ55" s="694">
        <f t="shared" si="73"/>
        <v>8654</v>
      </c>
      <c r="AK55" s="694">
        <f t="shared" si="73"/>
        <v>9014</v>
      </c>
      <c r="AL55" s="694">
        <f t="shared" si="73"/>
        <v>9025</v>
      </c>
      <c r="AM55" s="694">
        <f t="shared" si="73"/>
        <v>9194</v>
      </c>
      <c r="AN55" s="694">
        <f t="shared" si="73"/>
        <v>9260</v>
      </c>
      <c r="AO55" s="694">
        <f t="shared" si="73"/>
        <v>9610</v>
      </c>
      <c r="AP55" s="694">
        <f t="shared" si="73"/>
        <v>9604</v>
      </c>
      <c r="AQ55" s="694">
        <f t="shared" si="73"/>
        <v>9955</v>
      </c>
      <c r="AR55" s="694">
        <f t="shared" si="73"/>
        <v>10145</v>
      </c>
      <c r="AS55" s="694">
        <f t="shared" si="73"/>
        <v>10267</v>
      </c>
      <c r="AT55" s="694">
        <f t="shared" si="73"/>
        <v>10168</v>
      </c>
      <c r="AU55" s="694">
        <f t="shared" si="73"/>
        <v>10378</v>
      </c>
      <c r="AV55" s="694">
        <f t="shared" si="73"/>
        <v>10395</v>
      </c>
      <c r="AW55" s="694">
        <f t="shared" si="73"/>
        <v>11253</v>
      </c>
      <c r="AX55" s="694">
        <f t="shared" si="73"/>
        <v>11769</v>
      </c>
      <c r="AY55" s="694">
        <f t="shared" ref="AY55:AZ55" si="74">AY51+AY45</f>
        <v>12171</v>
      </c>
      <c r="AZ55" s="694">
        <f t="shared" si="74"/>
        <v>12068</v>
      </c>
      <c r="BA55" s="694">
        <f t="shared" si="73"/>
        <v>12472</v>
      </c>
      <c r="BB55" s="694">
        <f t="shared" si="73"/>
        <v>12330</v>
      </c>
    </row>
    <row r="56" spans="2:54" s="13" customFormat="1" ht="18.75" hidden="1" customHeight="1" x14ac:dyDescent="0.25">
      <c r="B56" s="714" t="s">
        <v>1344</v>
      </c>
      <c r="C56" s="2077">
        <f>SUM(C55:D55)</f>
        <v>6206</v>
      </c>
      <c r="D56" s="2078"/>
      <c r="E56" s="2077">
        <f>SUM(E55:F55)</f>
        <v>6190</v>
      </c>
      <c r="F56" s="2078"/>
      <c r="G56" s="2077">
        <f>SUM(G55:H55)</f>
        <v>6150</v>
      </c>
      <c r="H56" s="2078"/>
      <c r="I56" s="2077">
        <f>SUM(I55:J55)</f>
        <v>7247</v>
      </c>
      <c r="J56" s="2078"/>
      <c r="K56" s="2077">
        <f>SUM(K55:L55)</f>
        <v>9895</v>
      </c>
      <c r="L56" s="2078"/>
      <c r="M56" s="2077">
        <f>SUM(M55:N55)</f>
        <v>10682</v>
      </c>
      <c r="N56" s="2078"/>
      <c r="O56" s="2077">
        <f>SUM(O55:P55)</f>
        <v>11504</v>
      </c>
      <c r="P56" s="2078"/>
      <c r="Q56" s="2077">
        <f>SUM(Q55:R55)</f>
        <v>11068</v>
      </c>
      <c r="R56" s="2078"/>
      <c r="S56" s="2077">
        <f>SUM(S55:T55)</f>
        <v>10266</v>
      </c>
      <c r="T56" s="2078"/>
      <c r="U56" s="2077">
        <f>SUM(U55:V55)</f>
        <v>9766</v>
      </c>
      <c r="V56" s="2078"/>
      <c r="W56" s="2077">
        <f>SUM(W55:X55)</f>
        <v>10224</v>
      </c>
      <c r="X56" s="2078"/>
      <c r="Y56" s="2077">
        <f>SUM(Y55:Z55)</f>
        <v>11159</v>
      </c>
      <c r="Z56" s="2078"/>
      <c r="AA56" s="2077">
        <f>SUM(AA55:AB55)</f>
        <v>12691</v>
      </c>
      <c r="AB56" s="2078"/>
      <c r="AC56" s="2077">
        <f>SUM(AC55:AD55)</f>
        <v>13770</v>
      </c>
      <c r="AD56" s="2078"/>
      <c r="AE56" s="2077">
        <f>SUM(AE55:AF55)</f>
        <v>15256</v>
      </c>
      <c r="AF56" s="2078"/>
      <c r="AG56" s="2077">
        <f>SUM(AG55:AH55)</f>
        <v>15719</v>
      </c>
      <c r="AH56" s="2078"/>
      <c r="AI56" s="2077">
        <f>SUM(AI55:AJ55)</f>
        <v>16767</v>
      </c>
      <c r="AJ56" s="2078"/>
      <c r="AK56" s="2077">
        <f>SUM(AK55:AL55)</f>
        <v>18039</v>
      </c>
      <c r="AL56" s="2078"/>
      <c r="AM56" s="2077">
        <f>SUM(AM55:AN55)</f>
        <v>18454</v>
      </c>
      <c r="AN56" s="2078"/>
      <c r="AO56" s="2077">
        <f>SUM(AO55:AP55)</f>
        <v>19214</v>
      </c>
      <c r="AP56" s="2078"/>
      <c r="AQ56" s="2077">
        <f>SUM(AQ55:AR55)</f>
        <v>20100</v>
      </c>
      <c r="AR56" s="2078"/>
      <c r="AS56" s="2077">
        <f>SUM(AS55:AT55)</f>
        <v>20435</v>
      </c>
      <c r="AT56" s="2078"/>
      <c r="AU56" s="2077">
        <f>SUM(AU55:AV55)</f>
        <v>20773</v>
      </c>
      <c r="AV56" s="2078"/>
      <c r="AW56" s="2077">
        <f>SUM(AW55:AX55)</f>
        <v>23022</v>
      </c>
      <c r="AX56" s="2078"/>
      <c r="AY56" s="2077">
        <f>SUM(AY55:AZ55)</f>
        <v>24239</v>
      </c>
      <c r="AZ56" s="2078"/>
      <c r="BA56" s="2077">
        <f>SUM(BA55:BB55)</f>
        <v>24802</v>
      </c>
      <c r="BB56" s="2078"/>
    </row>
    <row r="57" spans="2:54" s="13" customFormat="1" ht="18.75" hidden="1" customHeight="1" x14ac:dyDescent="0.25">
      <c r="B57" s="714" t="s">
        <v>1341</v>
      </c>
      <c r="C57" s="2077">
        <f>E56-C56</f>
        <v>-16</v>
      </c>
      <c r="D57" s="2078"/>
      <c r="E57" s="2077">
        <f>G56-E56</f>
        <v>-40</v>
      </c>
      <c r="F57" s="2078"/>
      <c r="G57" s="2077">
        <f>I56-G56</f>
        <v>1097</v>
      </c>
      <c r="H57" s="2078"/>
      <c r="I57" s="2077">
        <f>K56-I56</f>
        <v>2648</v>
      </c>
      <c r="J57" s="2078"/>
      <c r="K57" s="2077">
        <f>M56-K56</f>
        <v>787</v>
      </c>
      <c r="L57" s="2078"/>
      <c r="M57" s="2077">
        <f>O56-M56</f>
        <v>822</v>
      </c>
      <c r="N57" s="2078"/>
      <c r="O57" s="2077">
        <f>Q56-O56</f>
        <v>-436</v>
      </c>
      <c r="P57" s="2078"/>
      <c r="Q57" s="2077">
        <f>S56-Q56</f>
        <v>-802</v>
      </c>
      <c r="R57" s="2078"/>
      <c r="S57" s="2077">
        <f>U56-S56</f>
        <v>-500</v>
      </c>
      <c r="T57" s="2078"/>
      <c r="U57" s="2077">
        <f>W56-U56</f>
        <v>458</v>
      </c>
      <c r="V57" s="2078"/>
      <c r="W57" s="2077">
        <f>Y56-W56</f>
        <v>935</v>
      </c>
      <c r="X57" s="2078"/>
      <c r="Y57" s="2077">
        <f>AA56-Y56</f>
        <v>1532</v>
      </c>
      <c r="Z57" s="2078"/>
      <c r="AA57" s="2077">
        <f>AC56-AA56</f>
        <v>1079</v>
      </c>
      <c r="AB57" s="2078"/>
      <c r="AC57" s="2077">
        <f>AE56-AC56</f>
        <v>1486</v>
      </c>
      <c r="AD57" s="2078"/>
      <c r="AE57" s="2077">
        <f>AG56-AE56</f>
        <v>463</v>
      </c>
      <c r="AF57" s="2078"/>
      <c r="AG57" s="2077">
        <f>AI56-AG56</f>
        <v>1048</v>
      </c>
      <c r="AH57" s="2078"/>
      <c r="AI57" s="2077">
        <f>AK56-AI56</f>
        <v>1272</v>
      </c>
      <c r="AJ57" s="2078"/>
      <c r="AK57" s="2077">
        <f>AM56-AK56</f>
        <v>415</v>
      </c>
      <c r="AL57" s="2078"/>
      <c r="AM57" s="2077">
        <f>AO56-AM56</f>
        <v>760</v>
      </c>
      <c r="AN57" s="2078"/>
      <c r="AO57" s="2077">
        <f>AQ56-AO56</f>
        <v>886</v>
      </c>
      <c r="AP57" s="2078"/>
      <c r="AQ57" s="2077">
        <f>AS56-AQ56</f>
        <v>335</v>
      </c>
      <c r="AR57" s="2078"/>
      <c r="AS57" s="2077">
        <f>AU56-AS56</f>
        <v>338</v>
      </c>
      <c r="AT57" s="2078"/>
      <c r="AU57" s="2077">
        <f>AW56-AU56</f>
        <v>2249</v>
      </c>
      <c r="AV57" s="2078"/>
      <c r="AW57" s="2077">
        <f>AY56-AW56</f>
        <v>1217</v>
      </c>
      <c r="AX57" s="2078"/>
      <c r="AY57" s="2077">
        <f>BA56-AY56</f>
        <v>563</v>
      </c>
      <c r="AZ57" s="2078"/>
      <c r="BA57" s="2077">
        <f>BC56-BA56</f>
        <v>-24802</v>
      </c>
      <c r="BB57" s="2078"/>
    </row>
    <row r="58" spans="2:54" s="13" customFormat="1" ht="18.75" hidden="1" customHeight="1" x14ac:dyDescent="0.25">
      <c r="B58" s="714" t="s">
        <v>1342</v>
      </c>
      <c r="C58" s="2075">
        <f>IFERROR(C57/E56,0)</f>
        <v>-2.5848142164781908E-3</v>
      </c>
      <c r="D58" s="2076"/>
      <c r="E58" s="2075">
        <f t="shared" ref="E58" si="75">IFERROR(E57/G56,0)</f>
        <v>-6.5040650406504065E-3</v>
      </c>
      <c r="F58" s="2076"/>
      <c r="G58" s="2075">
        <f t="shared" ref="G58" si="76">IFERROR(G57/I56,0)</f>
        <v>0.15137298192355458</v>
      </c>
      <c r="H58" s="2076"/>
      <c r="I58" s="2075">
        <f t="shared" ref="I58" si="77">IFERROR(I57/K56,0)</f>
        <v>0.26760990399191509</v>
      </c>
      <c r="J58" s="2076"/>
      <c r="K58" s="2075">
        <f t="shared" ref="K58" si="78">IFERROR(K57/M56,0)</f>
        <v>7.3675341696311555E-2</v>
      </c>
      <c r="L58" s="2076"/>
      <c r="M58" s="2075">
        <f t="shared" ref="M58" si="79">IFERROR(M57/O56,0)</f>
        <v>7.1453407510431152E-2</v>
      </c>
      <c r="N58" s="2076"/>
      <c r="O58" s="2075">
        <f t="shared" ref="O58" si="80">IFERROR(O57/Q56,0)</f>
        <v>-3.9392844235634258E-2</v>
      </c>
      <c r="P58" s="2076"/>
      <c r="Q58" s="2075">
        <f t="shared" ref="Q58" si="81">IFERROR(Q57/S56,0)</f>
        <v>-7.8121955971166959E-2</v>
      </c>
      <c r="R58" s="2076"/>
      <c r="S58" s="2075">
        <f t="shared" ref="S58" si="82">IFERROR(S57/U56,0)</f>
        <v>-5.1198033995494573E-2</v>
      </c>
      <c r="T58" s="2076"/>
      <c r="U58" s="2075">
        <f t="shared" ref="U58" si="83">IFERROR(U57/W56,0)</f>
        <v>4.4796557120500784E-2</v>
      </c>
      <c r="V58" s="2076"/>
      <c r="W58" s="2075">
        <f t="shared" ref="W58" si="84">IFERROR(W57/Y56,0)</f>
        <v>8.3788869970427463E-2</v>
      </c>
      <c r="X58" s="2076"/>
      <c r="Y58" s="2075">
        <f t="shared" ref="Y58" si="85">IFERROR(Y57/AA56,0)</f>
        <v>0.12071546765424317</v>
      </c>
      <c r="Z58" s="2076"/>
      <c r="AA58" s="2075">
        <f t="shared" ref="AA58" si="86">IFERROR(AA57/AC56,0)</f>
        <v>7.8358750907770516E-2</v>
      </c>
      <c r="AB58" s="2076"/>
      <c r="AC58" s="2075">
        <f t="shared" ref="AC58" si="87">IFERROR(AC57/AE56,0)</f>
        <v>9.7404299947561612E-2</v>
      </c>
      <c r="AD58" s="2076"/>
      <c r="AE58" s="2075">
        <f t="shared" ref="AE58" si="88">IFERROR(AE57/AG56,0)</f>
        <v>2.9454799923659267E-2</v>
      </c>
      <c r="AF58" s="2076"/>
      <c r="AG58" s="2075">
        <f t="shared" ref="AG58" si="89">IFERROR(AG57/AI56,0)</f>
        <v>6.2503727560088262E-2</v>
      </c>
      <c r="AH58" s="2076"/>
      <c r="AI58" s="2075">
        <f t="shared" ref="AI58" si="90">IFERROR(AI57/AK56,0)</f>
        <v>7.0513886579078658E-2</v>
      </c>
      <c r="AJ58" s="2076"/>
      <c r="AK58" s="2075">
        <f t="shared" ref="AK58" si="91">IFERROR(AK57/AM56,0)</f>
        <v>2.2488349409342148E-2</v>
      </c>
      <c r="AL58" s="2076"/>
      <c r="AM58" s="2075">
        <f t="shared" ref="AM58" si="92">IFERROR(AM57/AO56,0)</f>
        <v>3.955449151660248E-2</v>
      </c>
      <c r="AN58" s="2076"/>
      <c r="AO58" s="2075">
        <f t="shared" ref="AO58" si="93">IFERROR(AO57/AQ56,0)</f>
        <v>4.4079601990049753E-2</v>
      </c>
      <c r="AP58" s="2076"/>
      <c r="AQ58" s="2075">
        <f t="shared" ref="AQ58" si="94">IFERROR(AQ57/AS56,0)</f>
        <v>1.6393442622950821E-2</v>
      </c>
      <c r="AR58" s="2076"/>
      <c r="AS58" s="2075">
        <f t="shared" ref="AS58" si="95">IFERROR(AS57/AU56,0)</f>
        <v>1.6271121166899341E-2</v>
      </c>
      <c r="AT58" s="2076"/>
      <c r="AU58" s="2075">
        <f t="shared" ref="AU58" si="96">IFERROR(AU57/AW56,0)</f>
        <v>9.7689166883850237E-2</v>
      </c>
      <c r="AV58" s="2076"/>
      <c r="AW58" s="2075">
        <f t="shared" ref="AW58" si="97">IFERROR(AW57/AY56,0)</f>
        <v>5.0208341928297373E-2</v>
      </c>
      <c r="AX58" s="2076"/>
      <c r="AY58" s="2075">
        <f t="shared" ref="AY58" si="98">IFERROR(AY57/BA56,0)</f>
        <v>2.2699782275622932E-2</v>
      </c>
      <c r="AZ58" s="2076"/>
      <c r="BA58" s="2075">
        <f t="shared" ref="BA58" si="99">IFERROR(BA57/BC56,0)</f>
        <v>0</v>
      </c>
      <c r="BB58" s="2076"/>
    </row>
    <row r="59" spans="2:54" ht="15" customHeight="1" x14ac:dyDescent="0.25"/>
    <row r="60" spans="2:54" ht="15" customHeight="1" x14ac:dyDescent="0.25"/>
  </sheetData>
  <mergeCells count="264">
    <mergeCell ref="B1:BB3"/>
    <mergeCell ref="B4:BB4"/>
    <mergeCell ref="B5:H5"/>
    <mergeCell ref="B6:B7"/>
    <mergeCell ref="C6:D6"/>
    <mergeCell ref="E6:F6"/>
    <mergeCell ref="G6:H6"/>
    <mergeCell ref="I6:J6"/>
    <mergeCell ref="K6:L6"/>
    <mergeCell ref="M6:N6"/>
    <mergeCell ref="AK6:AL6"/>
    <mergeCell ref="O6:P6"/>
    <mergeCell ref="Q6:R6"/>
    <mergeCell ref="S6:T6"/>
    <mergeCell ref="U6:V6"/>
    <mergeCell ref="W6:X6"/>
    <mergeCell ref="AY6:AZ6"/>
    <mergeCell ref="C56:D56"/>
    <mergeCell ref="E56:F56"/>
    <mergeCell ref="G56:H56"/>
    <mergeCell ref="I56:J56"/>
    <mergeCell ref="K56:L56"/>
    <mergeCell ref="AI6:AJ6"/>
    <mergeCell ref="BA6:BB6"/>
    <mergeCell ref="AM6:AN6"/>
    <mergeCell ref="AO6:AP6"/>
    <mergeCell ref="AQ6:AR6"/>
    <mergeCell ref="AS6:AT6"/>
    <mergeCell ref="AU6:AV6"/>
    <mergeCell ref="AW6:AX6"/>
    <mergeCell ref="Y6:Z6"/>
    <mergeCell ref="AA6:AB6"/>
    <mergeCell ref="AC6:AD6"/>
    <mergeCell ref="AE6:AF6"/>
    <mergeCell ref="AG6:AH6"/>
    <mergeCell ref="W56:X56"/>
    <mergeCell ref="Y56:Z56"/>
    <mergeCell ref="AA56:AB56"/>
    <mergeCell ref="AC56:AD56"/>
    <mergeCell ref="AE56:AF56"/>
    <mergeCell ref="M56:N56"/>
    <mergeCell ref="O56:P56"/>
    <mergeCell ref="Q56:R56"/>
    <mergeCell ref="S56:T56"/>
    <mergeCell ref="U56:V56"/>
    <mergeCell ref="AQ56:AR56"/>
    <mergeCell ref="AS56:AT56"/>
    <mergeCell ref="AU56:AV56"/>
    <mergeCell ref="AW56:AX56"/>
    <mergeCell ref="BA56:BB56"/>
    <mergeCell ref="AG56:AH56"/>
    <mergeCell ref="AI56:AJ56"/>
    <mergeCell ref="AK56:AL56"/>
    <mergeCell ref="AM56:AN56"/>
    <mergeCell ref="AO56:AP56"/>
    <mergeCell ref="AY56:AZ56"/>
    <mergeCell ref="O57:P57"/>
    <mergeCell ref="Q57:R57"/>
    <mergeCell ref="S57:T57"/>
    <mergeCell ref="U57:V57"/>
    <mergeCell ref="C57:D57"/>
    <mergeCell ref="E57:F57"/>
    <mergeCell ref="G57:H57"/>
    <mergeCell ref="I57:J57"/>
    <mergeCell ref="K57:L57"/>
    <mergeCell ref="BA57:BB57"/>
    <mergeCell ref="AG57:AH57"/>
    <mergeCell ref="AI57:AJ57"/>
    <mergeCell ref="AK57:AL57"/>
    <mergeCell ref="AM57:AN57"/>
    <mergeCell ref="AO57:AP57"/>
    <mergeCell ref="W57:X57"/>
    <mergeCell ref="Y57:Z57"/>
    <mergeCell ref="AA57:AB57"/>
    <mergeCell ref="AC57:AD57"/>
    <mergeCell ref="AE57:AF57"/>
    <mergeCell ref="AY57:AZ57"/>
    <mergeCell ref="BA58:BB58"/>
    <mergeCell ref="AG58:AH58"/>
    <mergeCell ref="AI58:AJ58"/>
    <mergeCell ref="AK58:AL58"/>
    <mergeCell ref="AM58:AN58"/>
    <mergeCell ref="AO58:AP58"/>
    <mergeCell ref="W58:X58"/>
    <mergeCell ref="Y58:Z58"/>
    <mergeCell ref="AA58:AB58"/>
    <mergeCell ref="AC58:AD58"/>
    <mergeCell ref="AE58:AF58"/>
    <mergeCell ref="AY58:AZ58"/>
    <mergeCell ref="C52:D52"/>
    <mergeCell ref="E52:F52"/>
    <mergeCell ref="G52:H52"/>
    <mergeCell ref="I52:J52"/>
    <mergeCell ref="K52:L52"/>
    <mergeCell ref="AQ58:AR58"/>
    <mergeCell ref="AS58:AT58"/>
    <mergeCell ref="AU58:AV58"/>
    <mergeCell ref="AW58:AX58"/>
    <mergeCell ref="M58:N58"/>
    <mergeCell ref="O58:P58"/>
    <mergeCell ref="Q58:R58"/>
    <mergeCell ref="S58:T58"/>
    <mergeCell ref="U58:V58"/>
    <mergeCell ref="C58:D58"/>
    <mergeCell ref="E58:F58"/>
    <mergeCell ref="G58:H58"/>
    <mergeCell ref="I58:J58"/>
    <mergeCell ref="K58:L58"/>
    <mergeCell ref="AQ57:AR57"/>
    <mergeCell ref="AS57:AT57"/>
    <mergeCell ref="AU57:AV57"/>
    <mergeCell ref="AW57:AX57"/>
    <mergeCell ref="M57:N57"/>
    <mergeCell ref="W52:X52"/>
    <mergeCell ref="Y52:Z52"/>
    <mergeCell ref="AA52:AB52"/>
    <mergeCell ref="AC52:AD52"/>
    <mergeCell ref="AE52:AF52"/>
    <mergeCell ref="M52:N52"/>
    <mergeCell ref="O52:P52"/>
    <mergeCell ref="Q52:R52"/>
    <mergeCell ref="S52:T52"/>
    <mergeCell ref="U52:V52"/>
    <mergeCell ref="AQ52:AR52"/>
    <mergeCell ref="AS52:AT52"/>
    <mergeCell ref="AU52:AV52"/>
    <mergeCell ref="AW52:AX52"/>
    <mergeCell ref="BA52:BB52"/>
    <mergeCell ref="AG52:AH52"/>
    <mergeCell ref="AI52:AJ52"/>
    <mergeCell ref="AK52:AL52"/>
    <mergeCell ref="AM52:AN52"/>
    <mergeCell ref="AO52:AP52"/>
    <mergeCell ref="AY52:AZ52"/>
    <mergeCell ref="O53:P53"/>
    <mergeCell ref="Q53:R53"/>
    <mergeCell ref="S53:T53"/>
    <mergeCell ref="U53:V53"/>
    <mergeCell ref="C53:D53"/>
    <mergeCell ref="E53:F53"/>
    <mergeCell ref="G53:H53"/>
    <mergeCell ref="I53:J53"/>
    <mergeCell ref="K53:L53"/>
    <mergeCell ref="BA53:BB53"/>
    <mergeCell ref="AG53:AH53"/>
    <mergeCell ref="AI53:AJ53"/>
    <mergeCell ref="AK53:AL53"/>
    <mergeCell ref="AM53:AN53"/>
    <mergeCell ref="AO53:AP53"/>
    <mergeCell ref="W53:X53"/>
    <mergeCell ref="Y53:Z53"/>
    <mergeCell ref="AA53:AB53"/>
    <mergeCell ref="AC53:AD53"/>
    <mergeCell ref="AE53:AF53"/>
    <mergeCell ref="AY53:AZ53"/>
    <mergeCell ref="BA54:BB54"/>
    <mergeCell ref="AG54:AH54"/>
    <mergeCell ref="AI54:AJ54"/>
    <mergeCell ref="AK54:AL54"/>
    <mergeCell ref="AM54:AN54"/>
    <mergeCell ref="AO54:AP54"/>
    <mergeCell ref="W54:X54"/>
    <mergeCell ref="Y54:Z54"/>
    <mergeCell ref="AA54:AB54"/>
    <mergeCell ref="AC54:AD54"/>
    <mergeCell ref="AE54:AF54"/>
    <mergeCell ref="AY54:AZ54"/>
    <mergeCell ref="C46:D46"/>
    <mergeCell ref="E46:F46"/>
    <mergeCell ref="G46:H46"/>
    <mergeCell ref="I46:J46"/>
    <mergeCell ref="K46:L46"/>
    <mergeCell ref="AQ54:AR54"/>
    <mergeCell ref="AS54:AT54"/>
    <mergeCell ref="AU54:AV54"/>
    <mergeCell ref="AW54:AX54"/>
    <mergeCell ref="M54:N54"/>
    <mergeCell ref="O54:P54"/>
    <mergeCell ref="Q54:R54"/>
    <mergeCell ref="S54:T54"/>
    <mergeCell ref="U54:V54"/>
    <mergeCell ref="C54:D54"/>
    <mergeCell ref="E54:F54"/>
    <mergeCell ref="G54:H54"/>
    <mergeCell ref="I54:J54"/>
    <mergeCell ref="K54:L54"/>
    <mergeCell ref="AQ53:AR53"/>
    <mergeCell ref="AS53:AT53"/>
    <mergeCell ref="AU53:AV53"/>
    <mergeCell ref="AW53:AX53"/>
    <mergeCell ref="M53:N53"/>
    <mergeCell ref="W46:X46"/>
    <mergeCell ref="Y46:Z46"/>
    <mergeCell ref="AA46:AB46"/>
    <mergeCell ref="AC46:AD46"/>
    <mergeCell ref="AE46:AF46"/>
    <mergeCell ref="M46:N46"/>
    <mergeCell ref="O46:P46"/>
    <mergeCell ref="Q46:R46"/>
    <mergeCell ref="S46:T46"/>
    <mergeCell ref="U46:V46"/>
    <mergeCell ref="AQ46:AR46"/>
    <mergeCell ref="AS46:AT46"/>
    <mergeCell ref="AU46:AV46"/>
    <mergeCell ref="AW46:AX46"/>
    <mergeCell ref="BA46:BB46"/>
    <mergeCell ref="AG46:AH46"/>
    <mergeCell ref="AI46:AJ46"/>
    <mergeCell ref="AK46:AL46"/>
    <mergeCell ref="AM46:AN46"/>
    <mergeCell ref="AO46:AP46"/>
    <mergeCell ref="AY46:AZ46"/>
    <mergeCell ref="BA47:BB47"/>
    <mergeCell ref="AG47:AH47"/>
    <mergeCell ref="AI47:AJ47"/>
    <mergeCell ref="AK47:AL47"/>
    <mergeCell ref="AM47:AN47"/>
    <mergeCell ref="AO47:AP47"/>
    <mergeCell ref="W47:X47"/>
    <mergeCell ref="Y47:Z47"/>
    <mergeCell ref="AA47:AB47"/>
    <mergeCell ref="AC47:AD47"/>
    <mergeCell ref="AE47:AF47"/>
    <mergeCell ref="AY47:AZ47"/>
    <mergeCell ref="C48:D48"/>
    <mergeCell ref="E48:F48"/>
    <mergeCell ref="G48:H48"/>
    <mergeCell ref="I48:J48"/>
    <mergeCell ref="K48:L48"/>
    <mergeCell ref="AQ47:AR47"/>
    <mergeCell ref="AS47:AT47"/>
    <mergeCell ref="AU47:AV47"/>
    <mergeCell ref="AW47:AX47"/>
    <mergeCell ref="M47:N47"/>
    <mergeCell ref="O47:P47"/>
    <mergeCell ref="Q47:R47"/>
    <mergeCell ref="S47:T47"/>
    <mergeCell ref="U47:V47"/>
    <mergeCell ref="C47:D47"/>
    <mergeCell ref="E47:F47"/>
    <mergeCell ref="G47:H47"/>
    <mergeCell ref="I47:J47"/>
    <mergeCell ref="K47:L47"/>
    <mergeCell ref="W48:X48"/>
    <mergeCell ref="Y48:Z48"/>
    <mergeCell ref="AA48:AB48"/>
    <mergeCell ref="AC48:AD48"/>
    <mergeCell ref="AE48:AF48"/>
    <mergeCell ref="BA48:BB48"/>
    <mergeCell ref="AG48:AH48"/>
    <mergeCell ref="AI48:AJ48"/>
    <mergeCell ref="AK48:AL48"/>
    <mergeCell ref="AM48:AN48"/>
    <mergeCell ref="AO48:AP48"/>
    <mergeCell ref="M48:N48"/>
    <mergeCell ref="O48:P48"/>
    <mergeCell ref="Q48:R48"/>
    <mergeCell ref="S48:T48"/>
    <mergeCell ref="U48:V48"/>
    <mergeCell ref="AQ48:AR48"/>
    <mergeCell ref="AS48:AT48"/>
    <mergeCell ref="AU48:AV48"/>
    <mergeCell ref="AW48:AX48"/>
    <mergeCell ref="AY48:AZ48"/>
  </mergeCell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T308"/>
  <sheetViews>
    <sheetView showGridLines="0" zoomScale="85" zoomScaleNormal="85" workbookViewId="0">
      <pane xSplit="1" ySplit="4" topLeftCell="E14" activePane="bottomRight" state="frozen"/>
      <selection activeCell="C5" sqref="C5"/>
      <selection pane="topRight" activeCell="C5" sqref="C5"/>
      <selection pane="bottomLeft" activeCell="C5" sqref="C5"/>
      <selection pane="bottomRight" activeCell="B5" sqref="B5:R5"/>
    </sheetView>
  </sheetViews>
  <sheetFormatPr baseColWidth="10" defaultColWidth="0" defaultRowHeight="0" customHeight="1" zeroHeight="1" x14ac:dyDescent="0.25"/>
  <cols>
    <col min="1" max="1" width="3.5703125" style="4" customWidth="1"/>
    <col min="2" max="18" width="15" style="4" customWidth="1"/>
    <col min="19" max="19" width="5" style="4" customWidth="1"/>
    <col min="20" max="20" width="0" style="4" hidden="1" customWidth="1"/>
    <col min="21" max="16384" width="9.140625" style="4" hidden="1"/>
  </cols>
  <sheetData>
    <row r="1" spans="2:20" ht="15" x14ac:dyDescent="0.25">
      <c r="B1" s="1777"/>
      <c r="C1" s="1778"/>
      <c r="D1" s="1778"/>
      <c r="E1" s="1778"/>
      <c r="F1" s="1778"/>
      <c r="G1" s="1778"/>
      <c r="H1" s="1778"/>
      <c r="I1" s="1778"/>
      <c r="J1" s="1778"/>
      <c r="K1" s="1778"/>
      <c r="L1" s="1778"/>
      <c r="M1" s="1778"/>
      <c r="N1" s="1778"/>
      <c r="O1" s="1778"/>
      <c r="P1" s="1778"/>
      <c r="Q1" s="1778"/>
      <c r="R1" s="1779"/>
    </row>
    <row r="2" spans="2:20" ht="15" x14ac:dyDescent="0.25">
      <c r="B2" s="1780"/>
      <c r="C2" s="1781"/>
      <c r="D2" s="1781"/>
      <c r="E2" s="1781"/>
      <c r="F2" s="1781"/>
      <c r="G2" s="1781"/>
      <c r="H2" s="1781"/>
      <c r="I2" s="1781"/>
      <c r="J2" s="1781"/>
      <c r="K2" s="1781"/>
      <c r="L2" s="1781"/>
      <c r="M2" s="1781"/>
      <c r="N2" s="1781"/>
      <c r="O2" s="1781"/>
      <c r="P2" s="1781"/>
      <c r="Q2" s="1781"/>
      <c r="R2" s="1782"/>
    </row>
    <row r="3" spans="2:20" ht="16.5" thickBot="1" x14ac:dyDescent="0.3">
      <c r="B3" s="1783"/>
      <c r="C3" s="1784"/>
      <c r="D3" s="1784"/>
      <c r="E3" s="1784"/>
      <c r="F3" s="1784"/>
      <c r="G3" s="1784"/>
      <c r="H3" s="1784"/>
      <c r="I3" s="1784"/>
      <c r="J3" s="1784"/>
      <c r="K3" s="1784"/>
      <c r="L3" s="1784"/>
      <c r="M3" s="1784"/>
      <c r="N3" s="1784"/>
      <c r="O3" s="1784"/>
      <c r="P3" s="1784"/>
      <c r="Q3" s="1784"/>
      <c r="R3" s="1785"/>
      <c r="S3" s="3"/>
      <c r="T3" s="3"/>
    </row>
    <row r="4" spans="2:20" ht="21.75" thickBot="1" x14ac:dyDescent="0.4">
      <c r="B4" s="1789" t="s">
        <v>1649</v>
      </c>
      <c r="C4" s="1790"/>
      <c r="D4" s="1790"/>
      <c r="E4" s="1790"/>
      <c r="F4" s="1790"/>
      <c r="G4" s="1790"/>
      <c r="H4" s="1790"/>
      <c r="I4" s="1790"/>
      <c r="J4" s="1790"/>
      <c r="K4" s="1790"/>
      <c r="L4" s="1790"/>
      <c r="M4" s="1790"/>
      <c r="N4" s="1790"/>
      <c r="O4" s="1790"/>
      <c r="P4" s="1790"/>
      <c r="Q4" s="1790"/>
      <c r="R4" s="1791"/>
      <c r="S4" s="3"/>
      <c r="T4" s="3"/>
    </row>
    <row r="5" spans="2:20" s="5" customFormat="1" ht="15.75" x14ac:dyDescent="0.25">
      <c r="B5" s="1671"/>
      <c r="C5" s="1671"/>
      <c r="D5" s="1671"/>
      <c r="E5" s="1671"/>
      <c r="F5" s="1671"/>
      <c r="G5" s="1671"/>
      <c r="H5" s="1671"/>
      <c r="I5" s="1671"/>
      <c r="J5" s="1671"/>
      <c r="K5" s="1671"/>
      <c r="L5" s="1671"/>
      <c r="M5" s="1671"/>
      <c r="N5" s="1671"/>
      <c r="O5" s="1671"/>
      <c r="P5" s="1671"/>
      <c r="Q5" s="1671"/>
      <c r="R5" s="1671"/>
      <c r="S5" s="213"/>
      <c r="T5" s="213"/>
    </row>
    <row r="6" spans="2:20" s="5" customFormat="1" ht="19.5" customHeight="1" x14ac:dyDescent="0.25">
      <c r="B6" s="122"/>
      <c r="C6" s="123"/>
      <c r="D6" s="123"/>
      <c r="E6" s="123"/>
      <c r="F6" s="123"/>
      <c r="G6" s="123"/>
      <c r="H6" s="123"/>
      <c r="I6" s="123"/>
      <c r="J6" s="123"/>
      <c r="K6" s="123"/>
      <c r="L6" s="123"/>
      <c r="M6" s="123"/>
      <c r="N6" s="123"/>
      <c r="O6" s="123"/>
      <c r="P6" s="123"/>
      <c r="Q6" s="123"/>
      <c r="R6" s="124"/>
      <c r="S6" s="213"/>
      <c r="T6" s="213"/>
    </row>
    <row r="7" spans="2:20" s="5" customFormat="1" ht="18.75" customHeight="1" x14ac:dyDescent="0.25">
      <c r="B7" s="125"/>
      <c r="C7" s="121"/>
      <c r="D7" s="121"/>
      <c r="E7" s="121"/>
      <c r="F7" s="121"/>
      <c r="G7" s="121"/>
      <c r="H7" s="121"/>
      <c r="I7" s="121"/>
      <c r="J7" s="121"/>
      <c r="K7" s="121"/>
      <c r="L7" s="121"/>
      <c r="M7" s="121"/>
      <c r="N7" s="121"/>
      <c r="O7" s="121"/>
      <c r="P7" s="121"/>
      <c r="Q7" s="121"/>
      <c r="R7" s="126"/>
      <c r="S7" s="213"/>
      <c r="T7" s="213"/>
    </row>
    <row r="8" spans="2:20" s="5" customFormat="1" ht="18.75" customHeight="1" x14ac:dyDescent="0.25">
      <c r="B8" s="125"/>
      <c r="C8" s="121"/>
      <c r="D8" s="121"/>
      <c r="E8" s="121"/>
      <c r="F8" s="121"/>
      <c r="G8" s="121"/>
      <c r="H8" s="121"/>
      <c r="I8" s="121"/>
      <c r="J8" s="121"/>
      <c r="K8" s="121"/>
      <c r="L8" s="121"/>
      <c r="M8" s="121"/>
      <c r="N8" s="121"/>
      <c r="O8" s="121"/>
      <c r="P8" s="121"/>
      <c r="Q8" s="121"/>
      <c r="R8" s="126"/>
      <c r="S8" s="213"/>
      <c r="T8" s="213"/>
    </row>
    <row r="9" spans="2:20" s="5" customFormat="1" ht="18.75" customHeight="1" x14ac:dyDescent="0.25">
      <c r="B9" s="125"/>
      <c r="C9" s="121"/>
      <c r="D9" s="121"/>
      <c r="E9" s="121"/>
      <c r="F9" s="121"/>
      <c r="G9" s="121"/>
      <c r="H9" s="121"/>
      <c r="I9" s="121"/>
      <c r="J9" s="121"/>
      <c r="K9" s="121"/>
      <c r="L9" s="121"/>
      <c r="M9" s="121"/>
      <c r="N9" s="121"/>
      <c r="O9" s="121"/>
      <c r="P9" s="121"/>
      <c r="Q9" s="121"/>
      <c r="R9" s="126"/>
    </row>
    <row r="10" spans="2:20" ht="18.75" customHeight="1" x14ac:dyDescent="0.25">
      <c r="B10" s="125"/>
      <c r="C10" s="121"/>
      <c r="D10" s="121"/>
      <c r="E10" s="121"/>
      <c r="F10" s="121"/>
      <c r="G10" s="121"/>
      <c r="H10" s="121"/>
      <c r="I10" s="121"/>
      <c r="J10" s="121"/>
      <c r="K10" s="121"/>
      <c r="L10" s="121"/>
      <c r="M10" s="121"/>
      <c r="N10" s="121"/>
      <c r="O10" s="121"/>
      <c r="P10" s="121"/>
      <c r="Q10" s="121"/>
      <c r="R10" s="126"/>
    </row>
    <row r="11" spans="2:20" ht="18.75" customHeight="1" x14ac:dyDescent="0.25">
      <c r="B11" s="125"/>
      <c r="C11" s="121"/>
      <c r="D11" s="121"/>
      <c r="E11" s="121"/>
      <c r="F11" s="121"/>
      <c r="G11" s="121"/>
      <c r="H11" s="121"/>
      <c r="I11" s="121"/>
      <c r="J11" s="121"/>
      <c r="K11" s="121"/>
      <c r="L11" s="121"/>
      <c r="M11" s="121"/>
      <c r="N11" s="121"/>
      <c r="O11" s="121"/>
      <c r="P11" s="121"/>
      <c r="Q11" s="121"/>
      <c r="R11" s="126"/>
    </row>
    <row r="12" spans="2:20" ht="18.75" customHeight="1" x14ac:dyDescent="0.25">
      <c r="B12" s="125"/>
      <c r="C12" s="121"/>
      <c r="D12" s="121"/>
      <c r="E12" s="121"/>
      <c r="F12" s="121"/>
      <c r="G12" s="121"/>
      <c r="H12" s="121"/>
      <c r="I12" s="121"/>
      <c r="J12" s="121"/>
      <c r="K12" s="121"/>
      <c r="L12" s="121"/>
      <c r="M12" s="121"/>
      <c r="N12" s="121"/>
      <c r="O12" s="121"/>
      <c r="P12" s="121"/>
      <c r="Q12" s="121"/>
      <c r="R12" s="126"/>
    </row>
    <row r="13" spans="2:20" ht="18.75" customHeight="1" x14ac:dyDescent="0.25">
      <c r="B13" s="125"/>
      <c r="C13" s="121"/>
      <c r="D13" s="121"/>
      <c r="E13" s="121"/>
      <c r="F13" s="121"/>
      <c r="G13" s="121"/>
      <c r="H13" s="121"/>
      <c r="I13" s="121"/>
      <c r="J13" s="121"/>
      <c r="K13" s="121"/>
      <c r="L13" s="121"/>
      <c r="M13" s="121"/>
      <c r="N13" s="121"/>
      <c r="O13" s="121"/>
      <c r="P13" s="121"/>
      <c r="Q13" s="121"/>
      <c r="R13" s="126"/>
    </row>
    <row r="14" spans="2:20" ht="18.75" customHeight="1" x14ac:dyDescent="0.25">
      <c r="B14" s="125"/>
      <c r="C14" s="121"/>
      <c r="D14" s="121"/>
      <c r="E14" s="121"/>
      <c r="F14" s="121"/>
      <c r="G14" s="121"/>
      <c r="H14" s="121"/>
      <c r="I14" s="121"/>
      <c r="J14" s="121"/>
      <c r="K14" s="121"/>
      <c r="L14" s="121"/>
      <c r="M14" s="121"/>
      <c r="N14" s="121"/>
      <c r="O14" s="121"/>
      <c r="P14" s="121"/>
      <c r="Q14" s="121"/>
      <c r="R14" s="126"/>
    </row>
    <row r="15" spans="2:20" ht="18.75" customHeight="1" x14ac:dyDescent="0.25">
      <c r="B15" s="125"/>
      <c r="C15" s="121"/>
      <c r="D15" s="121"/>
      <c r="E15" s="121"/>
      <c r="F15" s="121"/>
      <c r="G15" s="121"/>
      <c r="H15" s="121"/>
      <c r="I15" s="121"/>
      <c r="J15" s="121"/>
      <c r="K15" s="121"/>
      <c r="L15" s="121"/>
      <c r="M15" s="121"/>
      <c r="N15" s="121"/>
      <c r="O15" s="121"/>
      <c r="P15" s="121"/>
      <c r="Q15" s="121"/>
      <c r="R15" s="126"/>
    </row>
    <row r="16" spans="2:20" ht="18.75" customHeight="1" x14ac:dyDescent="0.25">
      <c r="B16" s="125"/>
      <c r="C16" s="121"/>
      <c r="D16" s="121"/>
      <c r="E16" s="121"/>
      <c r="F16" s="121"/>
      <c r="G16" s="121"/>
      <c r="H16" s="121"/>
      <c r="I16" s="121"/>
      <c r="J16" s="121"/>
      <c r="K16" s="121"/>
      <c r="L16" s="121"/>
      <c r="M16" s="121"/>
      <c r="N16" s="121"/>
      <c r="O16" s="121"/>
      <c r="P16" s="121"/>
      <c r="Q16" s="121"/>
      <c r="R16" s="126"/>
    </row>
    <row r="17" spans="2:18" ht="18.75" customHeight="1" x14ac:dyDescent="0.25">
      <c r="B17" s="125"/>
      <c r="C17" s="121"/>
      <c r="D17" s="121"/>
      <c r="E17" s="121"/>
      <c r="F17" s="121"/>
      <c r="G17" s="121"/>
      <c r="H17" s="121"/>
      <c r="I17" s="121"/>
      <c r="J17" s="121"/>
      <c r="K17" s="121"/>
      <c r="L17" s="121"/>
      <c r="M17" s="121"/>
      <c r="N17" s="121"/>
      <c r="O17" s="121"/>
      <c r="P17" s="121"/>
      <c r="Q17" s="121"/>
      <c r="R17" s="126"/>
    </row>
    <row r="18" spans="2:18" ht="18.75" customHeight="1" x14ac:dyDescent="0.25">
      <c r="B18" s="125"/>
      <c r="C18" s="121"/>
      <c r="D18" s="121"/>
      <c r="E18" s="121"/>
      <c r="F18" s="121"/>
      <c r="G18" s="121"/>
      <c r="H18" s="121"/>
      <c r="I18" s="121"/>
      <c r="J18" s="121"/>
      <c r="K18" s="121"/>
      <c r="L18" s="121"/>
      <c r="M18" s="121"/>
      <c r="N18" s="121"/>
      <c r="O18" s="121"/>
      <c r="P18" s="121"/>
      <c r="Q18" s="121"/>
      <c r="R18" s="126"/>
    </row>
    <row r="19" spans="2:18" ht="18.75" customHeight="1" x14ac:dyDescent="0.25">
      <c r="B19" s="125"/>
      <c r="C19" s="121"/>
      <c r="D19" s="121"/>
      <c r="E19" s="121"/>
      <c r="F19" s="121"/>
      <c r="G19" s="121"/>
      <c r="H19" s="121"/>
      <c r="I19" s="121"/>
      <c r="J19" s="121"/>
      <c r="K19" s="121"/>
      <c r="L19" s="121"/>
      <c r="M19" s="121"/>
      <c r="N19" s="121"/>
      <c r="O19" s="121"/>
      <c r="P19" s="121"/>
      <c r="Q19" s="121"/>
      <c r="R19" s="126"/>
    </row>
    <row r="20" spans="2:18" ht="18.75" customHeight="1" x14ac:dyDescent="0.25">
      <c r="B20" s="125"/>
      <c r="C20" s="121"/>
      <c r="D20" s="121"/>
      <c r="E20" s="121"/>
      <c r="F20" s="121"/>
      <c r="G20" s="121"/>
      <c r="H20" s="121"/>
      <c r="I20" s="121"/>
      <c r="J20" s="121"/>
      <c r="K20" s="121"/>
      <c r="L20" s="121"/>
      <c r="M20" s="121"/>
      <c r="N20" s="121"/>
      <c r="O20" s="121"/>
      <c r="P20" s="121"/>
      <c r="Q20" s="121"/>
      <c r="R20" s="126"/>
    </row>
    <row r="21" spans="2:18" ht="18.75" customHeight="1" x14ac:dyDescent="0.25">
      <c r="B21" s="125"/>
      <c r="C21" s="121"/>
      <c r="D21" s="121"/>
      <c r="E21" s="121"/>
      <c r="F21" s="121"/>
      <c r="G21" s="121"/>
      <c r="H21" s="121"/>
      <c r="I21" s="121"/>
      <c r="J21" s="121"/>
      <c r="K21" s="121"/>
      <c r="L21" s="121"/>
      <c r="M21" s="121"/>
      <c r="N21" s="121"/>
      <c r="O21" s="121"/>
      <c r="P21" s="121"/>
      <c r="Q21" s="121"/>
      <c r="R21" s="126"/>
    </row>
    <row r="22" spans="2:18" ht="18.75" customHeight="1" x14ac:dyDescent="0.25">
      <c r="B22" s="125"/>
      <c r="C22" s="121"/>
      <c r="D22" s="121"/>
      <c r="E22" s="121"/>
      <c r="F22" s="121"/>
      <c r="G22" s="121"/>
      <c r="H22" s="121"/>
      <c r="I22" s="121"/>
      <c r="J22" s="121"/>
      <c r="K22" s="121"/>
      <c r="L22" s="121"/>
      <c r="M22" s="121"/>
      <c r="N22" s="121"/>
      <c r="O22" s="121"/>
      <c r="P22" s="121"/>
      <c r="Q22" s="121"/>
      <c r="R22" s="126"/>
    </row>
    <row r="23" spans="2:18" ht="18.75" customHeight="1" x14ac:dyDescent="0.25">
      <c r="B23" s="125"/>
      <c r="C23" s="121"/>
      <c r="D23" s="121"/>
      <c r="E23" s="121"/>
      <c r="F23" s="121"/>
      <c r="G23" s="121"/>
      <c r="H23" s="121"/>
      <c r="I23" s="121"/>
      <c r="J23" s="121"/>
      <c r="K23" s="121"/>
      <c r="L23" s="121"/>
      <c r="M23" s="121"/>
      <c r="N23" s="121"/>
      <c r="O23" s="121"/>
      <c r="P23" s="121"/>
      <c r="Q23" s="121"/>
      <c r="R23" s="126"/>
    </row>
    <row r="24" spans="2:18" ht="18.75" customHeight="1" x14ac:dyDescent="0.25">
      <c r="B24" s="125"/>
      <c r="C24" s="121"/>
      <c r="D24" s="121"/>
      <c r="E24" s="121"/>
      <c r="F24" s="121"/>
      <c r="G24" s="121"/>
      <c r="H24" s="121"/>
      <c r="I24" s="121"/>
      <c r="J24" s="121"/>
      <c r="K24" s="121"/>
      <c r="L24" s="121"/>
      <c r="M24" s="121"/>
      <c r="N24" s="121"/>
      <c r="O24" s="121"/>
      <c r="P24" s="121"/>
      <c r="Q24" s="121"/>
      <c r="R24" s="126"/>
    </row>
    <row r="25" spans="2:18" ht="18.75" customHeight="1" x14ac:dyDescent="0.25">
      <c r="B25" s="125"/>
      <c r="C25" s="121"/>
      <c r="D25" s="121"/>
      <c r="E25" s="121"/>
      <c r="F25" s="121"/>
      <c r="G25" s="121"/>
      <c r="H25" s="121"/>
      <c r="I25" s="121"/>
      <c r="J25" s="121"/>
      <c r="K25" s="121"/>
      <c r="L25" s="121"/>
      <c r="M25" s="121"/>
      <c r="N25" s="121"/>
      <c r="O25" s="121"/>
      <c r="P25" s="121"/>
      <c r="Q25" s="121"/>
      <c r="R25" s="126"/>
    </row>
    <row r="26" spans="2:18" ht="18.75" customHeight="1" x14ac:dyDescent="0.25">
      <c r="B26" s="125"/>
      <c r="C26" s="121"/>
      <c r="D26" s="121"/>
      <c r="E26" s="121"/>
      <c r="F26" s="121"/>
      <c r="G26" s="121"/>
      <c r="H26" s="121"/>
      <c r="I26" s="121"/>
      <c r="J26" s="121"/>
      <c r="K26" s="121"/>
      <c r="L26" s="121"/>
      <c r="M26" s="121"/>
      <c r="N26" s="121"/>
      <c r="O26" s="121"/>
      <c r="P26" s="121"/>
      <c r="Q26" s="121"/>
      <c r="R26" s="126"/>
    </row>
    <row r="27" spans="2:18" ht="18.75" customHeight="1" x14ac:dyDescent="0.25">
      <c r="B27" s="125"/>
      <c r="C27" s="121"/>
      <c r="D27" s="121"/>
      <c r="E27" s="121"/>
      <c r="F27" s="121"/>
      <c r="G27" s="121"/>
      <c r="H27" s="121"/>
      <c r="I27" s="121"/>
      <c r="J27" s="121"/>
      <c r="K27" s="121"/>
      <c r="L27" s="121"/>
      <c r="M27" s="121"/>
      <c r="N27" s="121"/>
      <c r="O27" s="121"/>
      <c r="P27" s="121"/>
      <c r="Q27" s="121"/>
      <c r="R27" s="126"/>
    </row>
    <row r="28" spans="2:18" ht="18.75" customHeight="1" x14ac:dyDescent="0.25">
      <c r="B28" s="125"/>
      <c r="C28" s="121"/>
      <c r="D28" s="121"/>
      <c r="E28" s="121"/>
      <c r="F28" s="121"/>
      <c r="G28" s="121"/>
      <c r="H28" s="121"/>
      <c r="I28" s="121"/>
      <c r="J28" s="121"/>
      <c r="K28" s="121"/>
      <c r="L28" s="121"/>
      <c r="M28" s="121"/>
      <c r="N28" s="121"/>
      <c r="O28" s="121"/>
      <c r="P28" s="121"/>
      <c r="Q28" s="121"/>
      <c r="R28" s="126"/>
    </row>
    <row r="29" spans="2:18" ht="18.75" customHeight="1" x14ac:dyDescent="0.25">
      <c r="B29" s="125"/>
      <c r="C29" s="121"/>
      <c r="D29" s="121"/>
      <c r="E29" s="121"/>
      <c r="F29" s="121"/>
      <c r="G29" s="121"/>
      <c r="H29" s="121"/>
      <c r="I29" s="121"/>
      <c r="J29" s="121"/>
      <c r="K29" s="121"/>
      <c r="L29" s="121"/>
      <c r="M29" s="121"/>
      <c r="N29" s="121"/>
      <c r="O29" s="121"/>
      <c r="P29" s="121"/>
      <c r="Q29" s="121"/>
      <c r="R29" s="126"/>
    </row>
    <row r="30" spans="2:18" ht="18.75" customHeight="1" x14ac:dyDescent="0.25">
      <c r="B30" s="125"/>
      <c r="C30" s="121"/>
      <c r="D30" s="121"/>
      <c r="E30" s="121"/>
      <c r="F30" s="121"/>
      <c r="G30" s="121"/>
      <c r="H30" s="121"/>
      <c r="I30" s="121"/>
      <c r="J30" s="121"/>
      <c r="K30" s="121"/>
      <c r="L30" s="121"/>
      <c r="M30" s="121"/>
      <c r="N30" s="121"/>
      <c r="O30" s="121"/>
      <c r="P30" s="121"/>
      <c r="Q30" s="121"/>
      <c r="R30" s="126"/>
    </row>
    <row r="31" spans="2:18" ht="18.75" customHeight="1" x14ac:dyDescent="0.25">
      <c r="B31" s="125"/>
      <c r="C31" s="121"/>
      <c r="D31" s="121"/>
      <c r="E31" s="121"/>
      <c r="F31" s="121"/>
      <c r="G31" s="121"/>
      <c r="H31" s="121"/>
      <c r="I31" s="121"/>
      <c r="J31" s="121"/>
      <c r="K31" s="121"/>
      <c r="L31" s="121"/>
      <c r="M31" s="121"/>
      <c r="N31" s="121"/>
      <c r="O31" s="121"/>
      <c r="P31" s="121"/>
      <c r="Q31" s="121"/>
      <c r="R31" s="126"/>
    </row>
    <row r="32" spans="2:18" ht="18.75" customHeight="1" x14ac:dyDescent="0.25">
      <c r="B32" s="125"/>
      <c r="C32" s="121"/>
      <c r="D32" s="121"/>
      <c r="E32" s="121"/>
      <c r="F32" s="121"/>
      <c r="G32" s="121"/>
      <c r="H32" s="121"/>
      <c r="I32" s="121"/>
      <c r="J32" s="121"/>
      <c r="K32" s="121"/>
      <c r="L32" s="121"/>
      <c r="M32" s="121"/>
      <c r="N32" s="121"/>
      <c r="O32" s="121"/>
      <c r="P32" s="121"/>
      <c r="Q32" s="121"/>
      <c r="R32" s="126"/>
    </row>
    <row r="33" spans="2:18" ht="18.75" customHeight="1" x14ac:dyDescent="0.25">
      <c r="B33" s="125"/>
      <c r="C33" s="121"/>
      <c r="D33" s="121"/>
      <c r="E33" s="121"/>
      <c r="F33" s="121"/>
      <c r="G33" s="121"/>
      <c r="H33" s="121"/>
      <c r="I33" s="121"/>
      <c r="J33" s="121"/>
      <c r="K33" s="121"/>
      <c r="L33" s="121"/>
      <c r="M33" s="121"/>
      <c r="N33" s="121"/>
      <c r="O33" s="121"/>
      <c r="P33" s="121"/>
      <c r="Q33" s="121"/>
      <c r="R33" s="126"/>
    </row>
    <row r="34" spans="2:18" ht="18.75" customHeight="1" x14ac:dyDescent="0.25">
      <c r="B34" s="125"/>
      <c r="C34" s="121"/>
      <c r="D34" s="121"/>
      <c r="E34" s="121"/>
      <c r="F34" s="121"/>
      <c r="G34" s="121"/>
      <c r="H34" s="121"/>
      <c r="I34" s="121"/>
      <c r="J34" s="121"/>
      <c r="K34" s="121"/>
      <c r="L34" s="121"/>
      <c r="M34" s="121"/>
      <c r="N34" s="121"/>
      <c r="O34" s="121"/>
      <c r="P34" s="121"/>
      <c r="Q34" s="121"/>
      <c r="R34" s="126"/>
    </row>
    <row r="35" spans="2:18" ht="18.75" customHeight="1" x14ac:dyDescent="0.25">
      <c r="B35" s="125"/>
      <c r="C35" s="121"/>
      <c r="D35" s="121"/>
      <c r="E35" s="121"/>
      <c r="F35" s="121"/>
      <c r="G35" s="121"/>
      <c r="H35" s="121"/>
      <c r="I35" s="121"/>
      <c r="J35" s="121"/>
      <c r="K35" s="121"/>
      <c r="L35" s="121"/>
      <c r="M35" s="121"/>
      <c r="N35" s="121"/>
      <c r="O35" s="121"/>
      <c r="P35" s="121"/>
      <c r="Q35" s="121"/>
      <c r="R35" s="126"/>
    </row>
    <row r="36" spans="2:18" ht="18.75" customHeight="1" x14ac:dyDescent="0.25">
      <c r="B36" s="125"/>
      <c r="C36" s="121"/>
      <c r="D36" s="121"/>
      <c r="E36" s="121"/>
      <c r="F36" s="121"/>
      <c r="G36" s="121"/>
      <c r="H36" s="121"/>
      <c r="I36" s="121"/>
      <c r="J36" s="121"/>
      <c r="K36" s="121"/>
      <c r="L36" s="121"/>
      <c r="M36" s="121"/>
      <c r="N36" s="121"/>
      <c r="O36" s="121"/>
      <c r="P36" s="121"/>
      <c r="Q36" s="121"/>
      <c r="R36" s="126"/>
    </row>
    <row r="37" spans="2:18" ht="18.75" customHeight="1" x14ac:dyDescent="0.25">
      <c r="B37" s="127"/>
      <c r="C37" s="128"/>
      <c r="D37" s="128"/>
      <c r="E37" s="128"/>
      <c r="F37" s="128"/>
      <c r="G37" s="128"/>
      <c r="H37" s="128"/>
      <c r="I37" s="128"/>
      <c r="J37" s="128"/>
      <c r="K37" s="128"/>
      <c r="L37" s="128"/>
      <c r="M37" s="128"/>
      <c r="N37" s="128"/>
      <c r="O37" s="128"/>
      <c r="P37" s="128"/>
      <c r="Q37" s="128"/>
      <c r="R37" s="129"/>
    </row>
    <row r="38" spans="2:18" ht="15"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354"/>
  <sheetViews>
    <sheetView showGridLines="0" zoomScaleNormal="100" workbookViewId="0">
      <pane ySplit="4" topLeftCell="A5" activePane="bottomLeft" state="frozen"/>
      <selection activeCell="C5" sqref="C5"/>
      <selection pane="bottomLeft"/>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6" t="s">
        <v>1315</v>
      </c>
      <c r="C4" s="1787"/>
      <c r="D4" s="1787"/>
      <c r="E4" s="1787"/>
      <c r="F4" s="1787"/>
      <c r="G4" s="1787"/>
      <c r="H4" s="1788"/>
      <c r="I4" s="3"/>
      <c r="J4" s="3"/>
    </row>
    <row r="5" spans="2:10" s="5" customFormat="1" ht="15.75" x14ac:dyDescent="0.25">
      <c r="B5" s="1671"/>
      <c r="C5" s="1671"/>
      <c r="D5" s="1671"/>
      <c r="E5" s="1671"/>
      <c r="F5" s="1671"/>
      <c r="G5" s="1671"/>
      <c r="H5" s="1671"/>
      <c r="I5" s="115"/>
      <c r="J5" s="115"/>
    </row>
    <row r="6" spans="2:10" s="5" customFormat="1" ht="18.75" x14ac:dyDescent="0.25">
      <c r="B6" s="1776" t="s">
        <v>7</v>
      </c>
      <c r="C6" s="1776"/>
      <c r="D6" s="1776"/>
      <c r="E6" s="1776"/>
      <c r="F6" s="1776"/>
      <c r="G6" s="1776"/>
      <c r="H6" s="1776"/>
      <c r="I6" s="115"/>
      <c r="J6" s="115"/>
    </row>
    <row r="7" spans="2:10" s="5" customFormat="1" ht="18.75" customHeight="1" x14ac:dyDescent="0.25">
      <c r="B7" s="1792" t="s">
        <v>2738</v>
      </c>
      <c r="C7" s="1793"/>
      <c r="D7" s="1793"/>
      <c r="E7" s="1793"/>
      <c r="F7" s="1793"/>
      <c r="G7" s="1793"/>
      <c r="H7" s="1794"/>
      <c r="I7" s="115"/>
      <c r="J7" s="115"/>
    </row>
    <row r="8" spans="2:10" s="5" customFormat="1" ht="18.75" customHeight="1" x14ac:dyDescent="0.25">
      <c r="B8" s="1795"/>
      <c r="C8" s="1796"/>
      <c r="D8" s="1796"/>
      <c r="E8" s="1796"/>
      <c r="F8" s="1796"/>
      <c r="G8" s="1796"/>
      <c r="H8" s="1797"/>
      <c r="I8" s="115"/>
      <c r="J8" s="115"/>
    </row>
    <row r="9" spans="2:10" s="5" customFormat="1" ht="18.75" customHeight="1" x14ac:dyDescent="0.25">
      <c r="B9" s="1795"/>
      <c r="C9" s="1796"/>
      <c r="D9" s="1796"/>
      <c r="E9" s="1796"/>
      <c r="F9" s="1796"/>
      <c r="G9" s="1796"/>
      <c r="H9" s="1797"/>
    </row>
    <row r="10" spans="2:10" ht="18.75" customHeight="1" x14ac:dyDescent="0.25">
      <c r="B10" s="1795"/>
      <c r="C10" s="1796"/>
      <c r="D10" s="1796"/>
      <c r="E10" s="1796"/>
      <c r="F10" s="1796"/>
      <c r="G10" s="1796"/>
      <c r="H10" s="1797"/>
    </row>
    <row r="11" spans="2:10" ht="18.75" customHeight="1" x14ac:dyDescent="0.25">
      <c r="B11" s="1776" t="s">
        <v>40</v>
      </c>
      <c r="C11" s="1776"/>
      <c r="D11" s="1776"/>
      <c r="E11" s="1776"/>
      <c r="F11" s="1776"/>
      <c r="G11" s="1776"/>
      <c r="H11" s="1776"/>
    </row>
    <row r="12" spans="2:10" ht="18.75" customHeight="1" x14ac:dyDescent="0.25">
      <c r="B12" s="1792" t="s">
        <v>2739</v>
      </c>
      <c r="C12" s="1793"/>
      <c r="D12" s="1793"/>
      <c r="E12" s="1793"/>
      <c r="F12" s="1793"/>
      <c r="G12" s="1793"/>
      <c r="H12" s="1794"/>
    </row>
    <row r="13" spans="2:10" ht="18.75" customHeight="1" x14ac:dyDescent="0.25">
      <c r="B13" s="1795"/>
      <c r="C13" s="1796"/>
      <c r="D13" s="1796"/>
      <c r="E13" s="1796"/>
      <c r="F13" s="1796"/>
      <c r="G13" s="1796"/>
      <c r="H13" s="1797"/>
    </row>
    <row r="14" spans="2:10" ht="18.75" customHeight="1" x14ac:dyDescent="0.25">
      <c r="B14" s="1795"/>
      <c r="C14" s="1796"/>
      <c r="D14" s="1796"/>
      <c r="E14" s="1796"/>
      <c r="F14" s="1796"/>
      <c r="G14" s="1796"/>
      <c r="H14" s="1797"/>
    </row>
    <row r="15" spans="2:10" ht="18.75" customHeight="1" x14ac:dyDescent="0.25">
      <c r="B15" s="1795"/>
      <c r="C15" s="1796"/>
      <c r="D15" s="1796"/>
      <c r="E15" s="1796"/>
      <c r="F15" s="1796"/>
      <c r="G15" s="1796"/>
      <c r="H15" s="1797"/>
    </row>
    <row r="16" spans="2:10" ht="18.75" customHeight="1" x14ac:dyDescent="0.25">
      <c r="B16" s="1776" t="s">
        <v>47</v>
      </c>
      <c r="C16" s="1776"/>
      <c r="D16" s="1776"/>
      <c r="E16" s="1776"/>
      <c r="F16" s="1776"/>
      <c r="G16" s="1776"/>
      <c r="H16" s="1776"/>
    </row>
    <row r="17" spans="2:8" ht="18.75" customHeight="1" x14ac:dyDescent="0.25">
      <c r="B17" s="1792" t="s">
        <v>2740</v>
      </c>
      <c r="C17" s="1793"/>
      <c r="D17" s="1793"/>
      <c r="E17" s="1793"/>
      <c r="F17" s="1793"/>
      <c r="G17" s="1793"/>
      <c r="H17" s="1794"/>
    </row>
    <row r="18" spans="2:8" ht="18.75" customHeight="1" x14ac:dyDescent="0.25">
      <c r="B18" s="1795"/>
      <c r="C18" s="1796"/>
      <c r="D18" s="1796"/>
      <c r="E18" s="1796"/>
      <c r="F18" s="1796"/>
      <c r="G18" s="1796"/>
      <c r="H18" s="1797"/>
    </row>
    <row r="19" spans="2:8" ht="18.75" customHeight="1" x14ac:dyDescent="0.25">
      <c r="B19" s="1776" t="s">
        <v>119</v>
      </c>
      <c r="C19" s="1776"/>
      <c r="D19" s="1776"/>
      <c r="E19" s="1776"/>
      <c r="F19" s="1776"/>
      <c r="G19" s="1776"/>
      <c r="H19" s="1776"/>
    </row>
    <row r="20" spans="2:8" ht="18.75" customHeight="1" x14ac:dyDescent="0.25">
      <c r="B20" s="1792" t="s">
        <v>2741</v>
      </c>
      <c r="C20" s="1793"/>
      <c r="D20" s="1793"/>
      <c r="E20" s="1793"/>
      <c r="F20" s="1793"/>
      <c r="G20" s="1793"/>
      <c r="H20" s="1794"/>
    </row>
    <row r="21" spans="2:8" ht="18.75" customHeight="1" x14ac:dyDescent="0.25">
      <c r="B21" s="1795"/>
      <c r="C21" s="1796"/>
      <c r="D21" s="1796"/>
      <c r="E21" s="1796"/>
      <c r="F21" s="1796"/>
      <c r="G21" s="1796"/>
      <c r="H21" s="1797"/>
    </row>
    <row r="22" spans="2:8" ht="18.75" customHeight="1" x14ac:dyDescent="0.25">
      <c r="B22" s="1795"/>
      <c r="C22" s="1796"/>
      <c r="D22" s="1796"/>
      <c r="E22" s="1796"/>
      <c r="F22" s="1796"/>
      <c r="G22" s="1796"/>
      <c r="H22" s="1797"/>
    </row>
    <row r="23" spans="2:8" ht="18.75" customHeight="1" x14ac:dyDescent="0.25">
      <c r="B23" s="1795"/>
      <c r="C23" s="1796"/>
      <c r="D23" s="1796"/>
      <c r="E23" s="1796"/>
      <c r="F23" s="1796"/>
      <c r="G23" s="1796"/>
      <c r="H23" s="1797"/>
    </row>
    <row r="24" spans="2:8" ht="18.75" customHeight="1" x14ac:dyDescent="0.25">
      <c r="B24" s="1776" t="s">
        <v>64</v>
      </c>
      <c r="C24" s="1776"/>
      <c r="D24" s="1776"/>
      <c r="E24" s="1776"/>
      <c r="F24" s="1776"/>
      <c r="G24" s="1776"/>
      <c r="H24" s="1776"/>
    </row>
    <row r="25" spans="2:8" ht="18.75" customHeight="1" x14ac:dyDescent="0.25">
      <c r="B25" s="1792" t="s">
        <v>2742</v>
      </c>
      <c r="C25" s="1793"/>
      <c r="D25" s="1793"/>
      <c r="E25" s="1793"/>
      <c r="F25" s="1793"/>
      <c r="G25" s="1793"/>
      <c r="H25" s="1794"/>
    </row>
    <row r="26" spans="2:8" ht="18.75" customHeight="1" x14ac:dyDescent="0.25">
      <c r="B26" s="1795"/>
      <c r="C26" s="1796"/>
      <c r="D26" s="1796"/>
      <c r="E26" s="1796"/>
      <c r="F26" s="1796"/>
      <c r="G26" s="1796"/>
      <c r="H26" s="1797"/>
    </row>
    <row r="27" spans="2:8" ht="18.75" customHeight="1" x14ac:dyDescent="0.25">
      <c r="B27" s="1795"/>
      <c r="C27" s="1796"/>
      <c r="D27" s="1796"/>
      <c r="E27" s="1796"/>
      <c r="F27" s="1796"/>
      <c r="G27" s="1796"/>
      <c r="H27" s="1797"/>
    </row>
    <row r="28" spans="2:8" ht="18.75" customHeight="1" x14ac:dyDescent="0.25">
      <c r="B28" s="1776" t="s">
        <v>120</v>
      </c>
      <c r="C28" s="1776"/>
      <c r="D28" s="1776"/>
      <c r="E28" s="1776"/>
      <c r="F28" s="1776"/>
      <c r="G28" s="1776"/>
      <c r="H28" s="1776"/>
    </row>
    <row r="29" spans="2:8" ht="18.75" customHeight="1" x14ac:dyDescent="0.25">
      <c r="B29" s="1792" t="s">
        <v>2743</v>
      </c>
      <c r="C29" s="1793"/>
      <c r="D29" s="1793"/>
      <c r="E29" s="1793"/>
      <c r="F29" s="1793"/>
      <c r="G29" s="1793"/>
      <c r="H29" s="1794"/>
    </row>
    <row r="30" spans="2:8" ht="18.75" customHeight="1" x14ac:dyDescent="0.25">
      <c r="B30" s="1795"/>
      <c r="C30" s="1796"/>
      <c r="D30" s="1796"/>
      <c r="E30" s="1796"/>
      <c r="F30" s="1796"/>
      <c r="G30" s="1796"/>
      <c r="H30" s="1797"/>
    </row>
    <row r="31" spans="2:8" ht="18.75" customHeight="1" x14ac:dyDescent="0.25">
      <c r="B31" s="1776" t="s">
        <v>121</v>
      </c>
      <c r="C31" s="1776"/>
      <c r="D31" s="1776"/>
      <c r="E31" s="1776"/>
      <c r="F31" s="1776"/>
      <c r="G31" s="1776"/>
      <c r="H31" s="1776"/>
    </row>
    <row r="32" spans="2:8" ht="18.75" customHeight="1" x14ac:dyDescent="0.25">
      <c r="B32" s="1792" t="s">
        <v>2744</v>
      </c>
      <c r="C32" s="1793"/>
      <c r="D32" s="1793"/>
      <c r="E32" s="1793"/>
      <c r="F32" s="1793"/>
      <c r="G32" s="1793"/>
      <c r="H32" s="1794"/>
    </row>
    <row r="33" spans="2:8" ht="18.75" customHeight="1" x14ac:dyDescent="0.25">
      <c r="B33" s="1795"/>
      <c r="C33" s="1796"/>
      <c r="D33" s="1796"/>
      <c r="E33" s="1796"/>
      <c r="F33" s="1796"/>
      <c r="G33" s="1796"/>
      <c r="H33" s="1797"/>
    </row>
    <row r="34" spans="2:8" ht="18.75" customHeight="1" x14ac:dyDescent="0.25">
      <c r="B34" s="1795"/>
      <c r="C34" s="1796"/>
      <c r="D34" s="1796"/>
      <c r="E34" s="1796"/>
      <c r="F34" s="1796"/>
      <c r="G34" s="1796"/>
      <c r="H34" s="1797"/>
    </row>
    <row r="35" spans="2:8" ht="18.75" customHeight="1" x14ac:dyDescent="0.25">
      <c r="B35" s="1795"/>
      <c r="C35" s="1796"/>
      <c r="D35" s="1796"/>
      <c r="E35" s="1796"/>
      <c r="F35" s="1796"/>
      <c r="G35" s="1796"/>
      <c r="H35" s="1797"/>
    </row>
    <row r="36" spans="2:8" ht="18.75" customHeight="1" x14ac:dyDescent="0.25">
      <c r="B36" s="1795"/>
      <c r="C36" s="1796"/>
      <c r="D36" s="1796"/>
      <c r="E36" s="1796"/>
      <c r="F36" s="1796"/>
      <c r="G36" s="1796"/>
      <c r="H36" s="1797"/>
    </row>
    <row r="37" spans="2:8" ht="18.75" customHeight="1" x14ac:dyDescent="0.25">
      <c r="B37" s="1776" t="s">
        <v>122</v>
      </c>
      <c r="C37" s="1776"/>
      <c r="D37" s="1776"/>
      <c r="E37" s="1776"/>
      <c r="F37" s="1776"/>
      <c r="G37" s="1776"/>
      <c r="H37" s="1776"/>
    </row>
    <row r="38" spans="2:8" ht="18.75" customHeight="1" x14ac:dyDescent="0.25">
      <c r="B38" s="1792" t="s">
        <v>2745</v>
      </c>
      <c r="C38" s="1793"/>
      <c r="D38" s="1793"/>
      <c r="E38" s="1793"/>
      <c r="F38" s="1793"/>
      <c r="G38" s="1793"/>
      <c r="H38" s="1794"/>
    </row>
    <row r="39" spans="2:8" ht="18.75" customHeight="1" x14ac:dyDescent="0.25">
      <c r="B39" s="1795"/>
      <c r="C39" s="1796"/>
      <c r="D39" s="1796"/>
      <c r="E39" s="1796"/>
      <c r="F39" s="1796"/>
      <c r="G39" s="1796"/>
      <c r="H39" s="1797"/>
    </row>
    <row r="40" spans="2:8" ht="18.75" customHeight="1" x14ac:dyDescent="0.25">
      <c r="B40" s="1795"/>
      <c r="C40" s="1796"/>
      <c r="D40" s="1796"/>
      <c r="E40" s="1796"/>
      <c r="F40" s="1796"/>
      <c r="G40" s="1796"/>
      <c r="H40" s="1797"/>
    </row>
    <row r="41" spans="2:8" ht="18.75" customHeight="1" x14ac:dyDescent="0.25">
      <c r="B41" s="1776" t="s">
        <v>123</v>
      </c>
      <c r="C41" s="1776"/>
      <c r="D41" s="1776"/>
      <c r="E41" s="1776"/>
      <c r="F41" s="1776"/>
      <c r="G41" s="1776"/>
      <c r="H41" s="1776"/>
    </row>
    <row r="42" spans="2:8" ht="18.75" customHeight="1" x14ac:dyDescent="0.25">
      <c r="B42" s="1792" t="s">
        <v>2746</v>
      </c>
      <c r="C42" s="1793"/>
      <c r="D42" s="1793"/>
      <c r="E42" s="1793"/>
      <c r="F42" s="1793"/>
      <c r="G42" s="1793"/>
      <c r="H42" s="1794"/>
    </row>
    <row r="43" spans="2:8" ht="18.75" customHeight="1" x14ac:dyDescent="0.25">
      <c r="B43" s="1795"/>
      <c r="C43" s="1796"/>
      <c r="D43" s="1796"/>
      <c r="E43" s="1796"/>
      <c r="F43" s="1796"/>
      <c r="G43" s="1796"/>
      <c r="H43" s="1797"/>
    </row>
    <row r="44" spans="2:8" ht="18.75" customHeight="1" x14ac:dyDescent="0.25">
      <c r="B44" s="1795"/>
      <c r="C44" s="1796"/>
      <c r="D44" s="1796"/>
      <c r="E44" s="1796"/>
      <c r="F44" s="1796"/>
      <c r="G44" s="1796"/>
      <c r="H44" s="1797"/>
    </row>
    <row r="45" spans="2:8" ht="18.75" customHeight="1" x14ac:dyDescent="0.25">
      <c r="B45" s="1795"/>
      <c r="C45" s="1796"/>
      <c r="D45" s="1796"/>
      <c r="E45" s="1796"/>
      <c r="F45" s="1796"/>
      <c r="G45" s="1796"/>
      <c r="H45" s="1797"/>
    </row>
    <row r="46" spans="2:8" ht="18.75" customHeight="1" x14ac:dyDescent="0.25">
      <c r="B46" s="1776" t="s">
        <v>124</v>
      </c>
      <c r="C46" s="1776"/>
      <c r="D46" s="1776"/>
      <c r="E46" s="1776"/>
      <c r="F46" s="1776"/>
      <c r="G46" s="1776"/>
      <c r="H46" s="1776"/>
    </row>
    <row r="47" spans="2:8" ht="18.75" customHeight="1" x14ac:dyDescent="0.25">
      <c r="B47" s="1792" t="s">
        <v>2743</v>
      </c>
      <c r="C47" s="1793"/>
      <c r="D47" s="1793"/>
      <c r="E47" s="1793"/>
      <c r="F47" s="1793"/>
      <c r="G47" s="1793"/>
      <c r="H47" s="1794"/>
    </row>
    <row r="48" spans="2:8" ht="18.75" customHeight="1" x14ac:dyDescent="0.25">
      <c r="B48" s="1795"/>
      <c r="C48" s="1796"/>
      <c r="D48" s="1796"/>
      <c r="E48" s="1796"/>
      <c r="F48" s="1796"/>
      <c r="G48" s="1796"/>
      <c r="H48" s="1797"/>
    </row>
    <row r="49" spans="2:8" ht="18.75" customHeight="1" x14ac:dyDescent="0.25">
      <c r="B49" s="1776" t="s">
        <v>125</v>
      </c>
      <c r="C49" s="1776"/>
      <c r="D49" s="1776"/>
      <c r="E49" s="1776"/>
      <c r="F49" s="1776"/>
      <c r="G49" s="1776"/>
      <c r="H49" s="1776"/>
    </row>
    <row r="50" spans="2:8" ht="18.75" customHeight="1" x14ac:dyDescent="0.25">
      <c r="B50" s="1798" t="s">
        <v>2747</v>
      </c>
      <c r="C50" s="1799"/>
      <c r="D50" s="1799"/>
      <c r="E50" s="1799"/>
      <c r="F50" s="1799"/>
      <c r="G50" s="1799"/>
      <c r="H50" s="1800"/>
    </row>
    <row r="51" spans="2:8" ht="18.75" customHeight="1" x14ac:dyDescent="0.25">
      <c r="B51" s="1801"/>
      <c r="C51" s="1802"/>
      <c r="D51" s="1802"/>
      <c r="E51" s="1802"/>
      <c r="F51" s="1802"/>
      <c r="G51" s="1802"/>
      <c r="H51" s="1803"/>
    </row>
    <row r="52" spans="2:8" ht="15" customHeight="1" x14ac:dyDescent="0.25"/>
    <row r="53" spans="2:8" ht="15" hidden="1" customHeight="1" x14ac:dyDescent="0.25"/>
    <row r="54" spans="2:8" ht="15" hidden="1" customHeight="1" x14ac:dyDescent="0.25"/>
    <row r="55" spans="2:8" ht="15" hidden="1" customHeight="1" x14ac:dyDescent="0.25"/>
    <row r="56" spans="2:8" ht="15" hidden="1" customHeight="1" x14ac:dyDescent="0.25"/>
    <row r="57" spans="2:8" ht="15" hidden="1" customHeight="1" x14ac:dyDescent="0.25"/>
    <row r="58" spans="2:8" ht="15" hidden="1" customHeight="1" x14ac:dyDescent="0.25"/>
    <row r="59" spans="2:8" ht="15" hidden="1" customHeight="1" x14ac:dyDescent="0.25"/>
    <row r="60" spans="2:8" ht="15" hidden="1" customHeight="1" x14ac:dyDescent="0.25"/>
    <row r="61" spans="2:8" ht="15" hidden="1" customHeight="1" x14ac:dyDescent="0.25"/>
    <row r="62" spans="2:8" ht="15" hidden="1" customHeight="1" x14ac:dyDescent="0.25"/>
    <row r="63" spans="2:8" ht="15" hidden="1" customHeight="1" x14ac:dyDescent="0.25"/>
    <row r="64" spans="2: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sheetData>
  <mergeCells count="25">
    <mergeCell ref="B50:H51"/>
    <mergeCell ref="B17:H18"/>
    <mergeCell ref="B20:H23"/>
    <mergeCell ref="B25:H27"/>
    <mergeCell ref="B29:H30"/>
    <mergeCell ref="B32:H36"/>
    <mergeCell ref="B31:H31"/>
    <mergeCell ref="B24:H24"/>
    <mergeCell ref="B28:H28"/>
    <mergeCell ref="B19:H19"/>
    <mergeCell ref="B49:H49"/>
    <mergeCell ref="B37:H37"/>
    <mergeCell ref="B41:H41"/>
    <mergeCell ref="B46:H46"/>
    <mergeCell ref="B38:H40"/>
    <mergeCell ref="B42:H45"/>
    <mergeCell ref="B47:H48"/>
    <mergeCell ref="B1:H3"/>
    <mergeCell ref="B4:H4"/>
    <mergeCell ref="B5:H5"/>
    <mergeCell ref="B6:H6"/>
    <mergeCell ref="B16:H16"/>
    <mergeCell ref="B11:H11"/>
    <mergeCell ref="B7:H10"/>
    <mergeCell ref="B12:H15"/>
  </mergeCell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S61"/>
  <sheetViews>
    <sheetView showGridLines="0" zoomScale="85" zoomScaleNormal="85" workbookViewId="0">
      <pane xSplit="2" ySplit="7" topLeftCell="C9" activePane="bottomRight" state="frozen"/>
      <selection activeCell="C5" sqref="C5"/>
      <selection pane="topRight" activeCell="C5" sqref="C5"/>
      <selection pane="bottomLeft" activeCell="C5" sqref="C5"/>
      <selection pane="bottomRight" activeCell="B4" sqref="B4:P4"/>
    </sheetView>
  </sheetViews>
  <sheetFormatPr baseColWidth="10" defaultColWidth="0" defaultRowHeight="0" customHeight="1" zeroHeight="1" x14ac:dyDescent="0.25"/>
  <cols>
    <col min="1" max="1" width="3.5703125" style="4" customWidth="1"/>
    <col min="2" max="2" width="51.85546875" style="4" customWidth="1"/>
    <col min="3" max="3" width="15.28515625" style="4" customWidth="1"/>
    <col min="4" max="12" width="15.28515625" style="221" customWidth="1"/>
    <col min="13" max="16" width="15.28515625" style="4" customWidth="1"/>
    <col min="17" max="17" width="5" style="4" customWidth="1"/>
    <col min="18" max="19" width="0" style="4" hidden="1" customWidth="1"/>
    <col min="20" max="16384" width="9.140625" style="4" hidden="1"/>
  </cols>
  <sheetData>
    <row r="1" spans="2:18" ht="15" x14ac:dyDescent="0.25">
      <c r="B1" s="1777"/>
      <c r="C1" s="1778"/>
      <c r="D1" s="1778"/>
      <c r="E1" s="1778"/>
      <c r="F1" s="1778"/>
      <c r="G1" s="1778"/>
      <c r="H1" s="1778"/>
      <c r="I1" s="1778"/>
      <c r="J1" s="1778"/>
      <c r="K1" s="1778"/>
      <c r="L1" s="1778"/>
      <c r="M1" s="1778"/>
      <c r="N1" s="1778"/>
      <c r="O1" s="1778"/>
      <c r="P1" s="1779"/>
    </row>
    <row r="2" spans="2:18" ht="15" x14ac:dyDescent="0.25">
      <c r="B2" s="1780"/>
      <c r="C2" s="1781"/>
      <c r="D2" s="1781"/>
      <c r="E2" s="1781"/>
      <c r="F2" s="1781"/>
      <c r="G2" s="1781"/>
      <c r="H2" s="1781"/>
      <c r="I2" s="1781"/>
      <c r="J2" s="1781"/>
      <c r="K2" s="1781"/>
      <c r="L2" s="1781"/>
      <c r="M2" s="1781"/>
      <c r="N2" s="1781"/>
      <c r="O2" s="1781"/>
      <c r="P2" s="1782"/>
    </row>
    <row r="3" spans="2:18" ht="16.5" thickBot="1" x14ac:dyDescent="0.3">
      <c r="B3" s="1783"/>
      <c r="C3" s="1784"/>
      <c r="D3" s="1784"/>
      <c r="E3" s="1784"/>
      <c r="F3" s="1784"/>
      <c r="G3" s="1784"/>
      <c r="H3" s="1784"/>
      <c r="I3" s="1784"/>
      <c r="J3" s="1784"/>
      <c r="K3" s="1784"/>
      <c r="L3" s="1784"/>
      <c r="M3" s="1784"/>
      <c r="N3" s="1784"/>
      <c r="O3" s="1784"/>
      <c r="P3" s="1785"/>
      <c r="Q3" s="3"/>
      <c r="R3" s="3"/>
    </row>
    <row r="4" spans="2:18" ht="21.75" thickBot="1" x14ac:dyDescent="0.4">
      <c r="B4" s="1668" t="s">
        <v>1650</v>
      </c>
      <c r="C4" s="1669"/>
      <c r="D4" s="1669"/>
      <c r="E4" s="1669"/>
      <c r="F4" s="1669"/>
      <c r="G4" s="1669"/>
      <c r="H4" s="1669"/>
      <c r="I4" s="1669"/>
      <c r="J4" s="1669"/>
      <c r="K4" s="1669"/>
      <c r="L4" s="1669"/>
      <c r="M4" s="1669"/>
      <c r="N4" s="1669"/>
      <c r="O4" s="1669"/>
      <c r="P4" s="1670"/>
      <c r="Q4" s="3"/>
      <c r="R4" s="3"/>
    </row>
    <row r="5" spans="2:18" s="5" customFormat="1" ht="15.75" x14ac:dyDescent="0.25">
      <c r="B5" s="1671"/>
      <c r="C5" s="1671"/>
      <c r="D5" s="1671"/>
      <c r="E5" s="1671"/>
      <c r="F5" s="1671"/>
      <c r="G5" s="1671"/>
      <c r="H5" s="1671"/>
      <c r="I5" s="1671"/>
      <c r="J5" s="1671"/>
      <c r="K5" s="1671"/>
      <c r="L5" s="1671"/>
      <c r="M5" s="1671"/>
      <c r="N5" s="1671"/>
      <c r="O5" s="1671"/>
      <c r="P5" s="1671"/>
      <c r="Q5" s="213"/>
      <c r="R5" s="213"/>
    </row>
    <row r="6" spans="2:18" s="216" customFormat="1" ht="31.5" customHeight="1" x14ac:dyDescent="0.25">
      <c r="B6" s="224" t="s">
        <v>323</v>
      </c>
      <c r="C6" s="2094">
        <v>2011</v>
      </c>
      <c r="D6" s="2095"/>
      <c r="E6" s="2096">
        <v>2012</v>
      </c>
      <c r="F6" s="2097"/>
      <c r="G6" s="2096">
        <v>2013</v>
      </c>
      <c r="H6" s="2097"/>
      <c r="I6" s="2096">
        <v>2014</v>
      </c>
      <c r="J6" s="2097"/>
      <c r="K6" s="2096">
        <v>2015</v>
      </c>
      <c r="L6" s="2097"/>
      <c r="M6" s="2094">
        <v>2016</v>
      </c>
      <c r="N6" s="2095"/>
      <c r="O6" s="2098">
        <v>2017</v>
      </c>
      <c r="P6" s="2099"/>
      <c r="Q6" s="19"/>
    </row>
    <row r="7" spans="2:18" ht="15.75" x14ac:dyDescent="0.25">
      <c r="B7" s="272" t="s">
        <v>358</v>
      </c>
      <c r="C7" s="272" t="s">
        <v>388</v>
      </c>
      <c r="D7" s="273" t="s">
        <v>389</v>
      </c>
      <c r="E7" s="273" t="s">
        <v>388</v>
      </c>
      <c r="F7" s="273" t="s">
        <v>389</v>
      </c>
      <c r="G7" s="273" t="s">
        <v>388</v>
      </c>
      <c r="H7" s="273" t="s">
        <v>389</v>
      </c>
      <c r="I7" s="273" t="s">
        <v>388</v>
      </c>
      <c r="J7" s="273" t="s">
        <v>389</v>
      </c>
      <c r="K7" s="273" t="s">
        <v>388</v>
      </c>
      <c r="L7" s="273" t="s">
        <v>389</v>
      </c>
      <c r="M7" s="272" t="s">
        <v>388</v>
      </c>
      <c r="N7" s="272" t="s">
        <v>389</v>
      </c>
      <c r="O7" s="272" t="s">
        <v>388</v>
      </c>
      <c r="P7" s="217" t="s">
        <v>389</v>
      </c>
      <c r="Q7" s="20"/>
    </row>
    <row r="8" spans="2:18" ht="15.75" x14ac:dyDescent="0.25">
      <c r="B8" s="272"/>
      <c r="C8" s="272">
        <f>SUM(C9:C12)</f>
        <v>9099</v>
      </c>
      <c r="D8" s="272">
        <f t="shared" ref="D8:P8" si="0">SUM(D9:D12)</f>
        <v>9213</v>
      </c>
      <c r="E8" s="272">
        <f t="shared" si="0"/>
        <v>9540</v>
      </c>
      <c r="F8" s="272">
        <f t="shared" si="0"/>
        <v>9776</v>
      </c>
      <c r="G8" s="272">
        <f t="shared" si="0"/>
        <v>9858</v>
      </c>
      <c r="H8" s="272">
        <f t="shared" si="0"/>
        <v>9735</v>
      </c>
      <c r="I8" s="272">
        <f t="shared" si="0"/>
        <v>9830</v>
      </c>
      <c r="J8" s="272">
        <f t="shared" si="0"/>
        <v>9962</v>
      </c>
      <c r="K8" s="272">
        <f t="shared" si="0"/>
        <v>10615</v>
      </c>
      <c r="L8" s="272">
        <f t="shared" si="0"/>
        <v>11065</v>
      </c>
      <c r="M8" s="272">
        <f t="shared" si="0"/>
        <v>11350</v>
      </c>
      <c r="N8" s="272">
        <f t="shared" si="0"/>
        <v>11284</v>
      </c>
      <c r="O8" s="272">
        <f t="shared" si="0"/>
        <v>11617</v>
      </c>
      <c r="P8" s="272">
        <f t="shared" si="0"/>
        <v>11537</v>
      </c>
      <c r="Q8" s="20"/>
    </row>
    <row r="9" spans="2:18" ht="18.75" customHeight="1" x14ac:dyDescent="0.25">
      <c r="B9" s="478" t="s">
        <v>1230</v>
      </c>
      <c r="C9" s="1377">
        <v>7850</v>
      </c>
      <c r="D9" s="1378">
        <v>7909</v>
      </c>
      <c r="E9" s="1378">
        <v>8118</v>
      </c>
      <c r="F9" s="1378">
        <v>8254</v>
      </c>
      <c r="G9" s="1378">
        <v>8385</v>
      </c>
      <c r="H9" s="1378">
        <v>8256</v>
      </c>
      <c r="I9" s="1378">
        <v>8289</v>
      </c>
      <c r="J9" s="1378">
        <v>8448</v>
      </c>
      <c r="K9" s="1378">
        <v>8804</v>
      </c>
      <c r="L9" s="1378">
        <v>9163</v>
      </c>
      <c r="M9" s="1377">
        <v>9244</v>
      </c>
      <c r="N9" s="1377">
        <v>9185</v>
      </c>
      <c r="O9" s="704">
        <v>9264</v>
      </c>
      <c r="P9" s="704">
        <v>9216</v>
      </c>
      <c r="Q9" s="20"/>
    </row>
    <row r="10" spans="2:18" s="3" customFormat="1" ht="15.75" x14ac:dyDescent="0.25">
      <c r="B10" s="478" t="s">
        <v>1231</v>
      </c>
      <c r="C10" s="1377">
        <v>360</v>
      </c>
      <c r="D10" s="1378">
        <v>333</v>
      </c>
      <c r="E10" s="1378">
        <v>380</v>
      </c>
      <c r="F10" s="1378">
        <v>394</v>
      </c>
      <c r="G10" s="1378">
        <v>402</v>
      </c>
      <c r="H10" s="1378">
        <v>365</v>
      </c>
      <c r="I10" s="1378">
        <v>346</v>
      </c>
      <c r="J10" s="1378">
        <v>381</v>
      </c>
      <c r="K10" s="1378">
        <v>412</v>
      </c>
      <c r="L10" s="1378">
        <v>432</v>
      </c>
      <c r="M10" s="1377">
        <v>431</v>
      </c>
      <c r="N10" s="1377">
        <v>401</v>
      </c>
      <c r="O10" s="704">
        <v>415</v>
      </c>
      <c r="P10" s="704">
        <v>417</v>
      </c>
      <c r="Q10" s="20"/>
    </row>
    <row r="11" spans="2:18" s="3" customFormat="1" ht="18.75" customHeight="1" x14ac:dyDescent="0.25">
      <c r="B11" s="478" t="s">
        <v>1232</v>
      </c>
      <c r="C11" s="1377">
        <v>380</v>
      </c>
      <c r="D11" s="1378">
        <v>392</v>
      </c>
      <c r="E11" s="1378">
        <v>434</v>
      </c>
      <c r="F11" s="1378">
        <v>442</v>
      </c>
      <c r="G11" s="1378">
        <v>430</v>
      </c>
      <c r="H11" s="1378">
        <v>423</v>
      </c>
      <c r="I11" s="1378">
        <v>387</v>
      </c>
      <c r="J11" s="1378">
        <v>327</v>
      </c>
      <c r="K11" s="1378">
        <v>427</v>
      </c>
      <c r="L11" s="1378">
        <v>422</v>
      </c>
      <c r="M11" s="1377">
        <v>528</v>
      </c>
      <c r="N11" s="1377">
        <v>518</v>
      </c>
      <c r="O11" s="704">
        <v>629</v>
      </c>
      <c r="P11" s="704">
        <v>597</v>
      </c>
      <c r="Q11" s="20"/>
    </row>
    <row r="12" spans="2:18" s="3" customFormat="1" ht="15.75" customHeight="1" x14ac:dyDescent="0.25">
      <c r="B12" s="478" t="s">
        <v>1233</v>
      </c>
      <c r="C12" s="1377">
        <v>509</v>
      </c>
      <c r="D12" s="1378">
        <v>579</v>
      </c>
      <c r="E12" s="1378">
        <v>608</v>
      </c>
      <c r="F12" s="1378">
        <v>686</v>
      </c>
      <c r="G12" s="1378">
        <v>641</v>
      </c>
      <c r="H12" s="1378">
        <v>691</v>
      </c>
      <c r="I12" s="1378">
        <v>808</v>
      </c>
      <c r="J12" s="1378">
        <v>806</v>
      </c>
      <c r="K12" s="1378">
        <v>972</v>
      </c>
      <c r="L12" s="1378">
        <v>1048</v>
      </c>
      <c r="M12" s="1377">
        <v>1147</v>
      </c>
      <c r="N12" s="1377">
        <v>1180</v>
      </c>
      <c r="O12" s="704">
        <v>1309</v>
      </c>
      <c r="P12" s="704">
        <v>1307</v>
      </c>
      <c r="Q12" s="20"/>
    </row>
    <row r="13" spans="2:18" s="3" customFormat="1" ht="18.75" customHeight="1" x14ac:dyDescent="0.25">
      <c r="B13" s="272" t="s">
        <v>1234</v>
      </c>
      <c r="C13" s="272">
        <f>SUM(C14:C14)</f>
        <v>511</v>
      </c>
      <c r="D13" s="272">
        <f t="shared" ref="D13:P13" si="1">SUM(D14:D14)</f>
        <v>391</v>
      </c>
      <c r="E13" s="272">
        <f t="shared" si="1"/>
        <v>415</v>
      </c>
      <c r="F13" s="272">
        <f t="shared" si="1"/>
        <v>369</v>
      </c>
      <c r="G13" s="272">
        <f t="shared" si="1"/>
        <v>409</v>
      </c>
      <c r="H13" s="272">
        <f t="shared" si="1"/>
        <v>433</v>
      </c>
      <c r="I13" s="272">
        <f t="shared" si="1"/>
        <v>548</v>
      </c>
      <c r="J13" s="272">
        <f t="shared" si="1"/>
        <v>433</v>
      </c>
      <c r="K13" s="272">
        <f t="shared" si="1"/>
        <v>638</v>
      </c>
      <c r="L13" s="272">
        <f t="shared" si="1"/>
        <v>704</v>
      </c>
      <c r="M13" s="272">
        <f t="shared" si="1"/>
        <v>821</v>
      </c>
      <c r="N13" s="272">
        <f t="shared" si="1"/>
        <v>784</v>
      </c>
      <c r="O13" s="272">
        <f t="shared" si="1"/>
        <v>855</v>
      </c>
      <c r="P13" s="272">
        <f t="shared" si="1"/>
        <v>793</v>
      </c>
      <c r="Q13" s="20"/>
    </row>
    <row r="14" spans="2:18" s="3" customFormat="1" ht="15.75" x14ac:dyDescent="0.25">
      <c r="B14" s="478" t="s">
        <v>1235</v>
      </c>
      <c r="C14" s="1377">
        <v>511</v>
      </c>
      <c r="D14" s="1378">
        <v>391</v>
      </c>
      <c r="E14" s="1378">
        <v>415</v>
      </c>
      <c r="F14" s="1378">
        <v>369</v>
      </c>
      <c r="G14" s="1378">
        <v>409</v>
      </c>
      <c r="H14" s="1378">
        <v>433</v>
      </c>
      <c r="I14" s="1378">
        <v>548</v>
      </c>
      <c r="J14" s="1378">
        <v>433</v>
      </c>
      <c r="K14" s="1378">
        <v>638</v>
      </c>
      <c r="L14" s="1378">
        <v>704</v>
      </c>
      <c r="M14" s="1377">
        <v>821</v>
      </c>
      <c r="N14" s="1377">
        <v>784</v>
      </c>
      <c r="O14" s="704">
        <v>855</v>
      </c>
      <c r="P14" s="704">
        <v>793</v>
      </c>
      <c r="Q14" s="20"/>
    </row>
    <row r="15" spans="2:18" s="3" customFormat="1" ht="18.75" customHeight="1" x14ac:dyDescent="0.25">
      <c r="B15" s="274" t="s">
        <v>1236</v>
      </c>
      <c r="C15" s="1373">
        <f>C8+C13</f>
        <v>9610</v>
      </c>
      <c r="D15" s="1373">
        <f t="shared" ref="D15:P15" si="2">D8+D13</f>
        <v>9604</v>
      </c>
      <c r="E15" s="1373">
        <f t="shared" si="2"/>
        <v>9955</v>
      </c>
      <c r="F15" s="1373">
        <f t="shared" si="2"/>
        <v>10145</v>
      </c>
      <c r="G15" s="1373">
        <f t="shared" si="2"/>
        <v>10267</v>
      </c>
      <c r="H15" s="1373">
        <f t="shared" si="2"/>
        <v>10168</v>
      </c>
      <c r="I15" s="1373">
        <f t="shared" si="2"/>
        <v>10378</v>
      </c>
      <c r="J15" s="1373">
        <f t="shared" si="2"/>
        <v>10395</v>
      </c>
      <c r="K15" s="1373">
        <f t="shared" si="2"/>
        <v>11253</v>
      </c>
      <c r="L15" s="1373">
        <f t="shared" si="2"/>
        <v>11769</v>
      </c>
      <c r="M15" s="1373">
        <f t="shared" si="2"/>
        <v>12171</v>
      </c>
      <c r="N15" s="1373">
        <f t="shared" si="2"/>
        <v>12068</v>
      </c>
      <c r="O15" s="1373">
        <f t="shared" si="2"/>
        <v>12472</v>
      </c>
      <c r="P15" s="1373">
        <f t="shared" si="2"/>
        <v>12330</v>
      </c>
      <c r="Q15" s="20"/>
    </row>
    <row r="16" spans="2:18" ht="11.25" customHeight="1" x14ac:dyDescent="0.25">
      <c r="B16" s="271" t="s">
        <v>837</v>
      </c>
      <c r="C16" s="209"/>
      <c r="D16" s="222"/>
      <c r="E16" s="222"/>
      <c r="F16" s="222"/>
      <c r="G16" s="222"/>
      <c r="H16" s="222"/>
      <c r="I16" s="222"/>
      <c r="J16" s="222"/>
      <c r="K16" s="222"/>
      <c r="L16" s="222"/>
      <c r="M16" s="209"/>
      <c r="N16" s="209"/>
      <c r="O16" s="209"/>
      <c r="P16" s="209"/>
    </row>
    <row r="17" spans="2:16" ht="15" x14ac:dyDescent="0.25">
      <c r="B17" s="225"/>
      <c r="C17" s="209"/>
      <c r="D17" s="222"/>
      <c r="E17" s="222"/>
      <c r="F17" s="222"/>
      <c r="G17" s="222"/>
      <c r="H17" s="222"/>
      <c r="I17" s="222"/>
      <c r="J17" s="222"/>
      <c r="K17" s="222"/>
      <c r="L17" s="222"/>
      <c r="M17" s="209"/>
      <c r="N17" s="209"/>
      <c r="O17" s="209"/>
      <c r="P17" s="209"/>
    </row>
    <row r="18" spans="2:16" ht="15" customHeight="1" x14ac:dyDescent="0.25"/>
    <row r="19" spans="2:16" ht="15" hidden="1" customHeight="1" x14ac:dyDescent="0.25"/>
    <row r="20" spans="2:16" ht="15" hidden="1" customHeight="1" x14ac:dyDescent="0.25"/>
    <row r="21" spans="2:16" ht="15" hidden="1" customHeight="1" x14ac:dyDescent="0.25"/>
    <row r="22" spans="2:16" ht="15" hidden="1" customHeight="1" x14ac:dyDescent="0.25"/>
    <row r="23" spans="2:16" ht="15" hidden="1" customHeight="1" x14ac:dyDescent="0.25"/>
    <row r="24" spans="2:16" ht="15" hidden="1" customHeight="1" x14ac:dyDescent="0.25"/>
    <row r="25" spans="2:16" ht="15" hidden="1" customHeight="1" x14ac:dyDescent="0.25"/>
    <row r="26" spans="2:16" ht="15" hidden="1" customHeight="1" x14ac:dyDescent="0.25"/>
    <row r="27" spans="2:16" ht="15" hidden="1" customHeight="1" x14ac:dyDescent="0.25"/>
    <row r="28" spans="2:16" ht="15" hidden="1" customHeight="1" x14ac:dyDescent="0.25"/>
    <row r="29" spans="2:16" ht="15" hidden="1" customHeight="1" x14ac:dyDescent="0.25"/>
    <row r="30" spans="2:16" ht="15" hidden="1" customHeight="1" x14ac:dyDescent="0.25"/>
    <row r="31" spans="2:16" ht="15" hidden="1" customHeight="1" x14ac:dyDescent="0.25"/>
    <row r="32" spans="2:16"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sheetData>
  <mergeCells count="10">
    <mergeCell ref="B1:P3"/>
    <mergeCell ref="B4:P4"/>
    <mergeCell ref="B5:P5"/>
    <mergeCell ref="C6:D6"/>
    <mergeCell ref="E6:F6"/>
    <mergeCell ref="G6:H6"/>
    <mergeCell ref="I6:J6"/>
    <mergeCell ref="K6:L6"/>
    <mergeCell ref="M6:N6"/>
    <mergeCell ref="O6:P6"/>
  </mergeCell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BC150"/>
  <sheetViews>
    <sheetView showGridLines="0" zoomScale="70" zoomScaleNormal="70" workbookViewId="0">
      <pane xSplit="2" ySplit="6" topLeftCell="AD42"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3" customWidth="1"/>
    <col min="2" max="2" width="56.28515625" style="3" customWidth="1"/>
    <col min="3" max="48" width="11.140625" style="3" customWidth="1"/>
    <col min="49" max="49" width="9.140625" style="3" customWidth="1"/>
    <col min="50" max="55" width="0" style="3" hidden="1" customWidth="1"/>
    <col min="56" max="16384" width="9.140625" style="3" hidden="1"/>
  </cols>
  <sheetData>
    <row r="1" spans="2:48"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3"/>
    </row>
    <row r="2" spans="2:48"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6"/>
    </row>
    <row r="3" spans="2:48"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9"/>
    </row>
    <row r="4" spans="2:48" ht="21.75" thickBot="1" x14ac:dyDescent="0.4">
      <c r="B4" s="1789" t="s">
        <v>3063</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1"/>
    </row>
    <row r="5" spans="2:48" s="213" customFormat="1" ht="15.75" x14ac:dyDescent="0.25">
      <c r="B5" s="1671"/>
      <c r="C5" s="1671"/>
      <c r="D5" s="1671"/>
      <c r="E5" s="1671"/>
      <c r="F5" s="1671"/>
      <c r="G5" s="1671"/>
      <c r="H5" s="1671"/>
      <c r="AU5" s="693"/>
    </row>
    <row r="6" spans="2:48" s="14" customFormat="1" ht="18.75" customHeight="1" x14ac:dyDescent="0.25">
      <c r="B6" s="223" t="s">
        <v>387</v>
      </c>
      <c r="C6" s="1379">
        <v>1973</v>
      </c>
      <c r="D6" s="1380">
        <v>1974</v>
      </c>
      <c r="E6" s="1380">
        <v>1975</v>
      </c>
      <c r="F6" s="1380">
        <v>1976</v>
      </c>
      <c r="G6" s="1380">
        <v>1977</v>
      </c>
      <c r="H6" s="1380">
        <v>1978</v>
      </c>
      <c r="I6" s="1380">
        <v>1979</v>
      </c>
      <c r="J6" s="1380">
        <v>1980</v>
      </c>
      <c r="K6" s="1380">
        <v>1981</v>
      </c>
      <c r="L6" s="1380">
        <v>1982</v>
      </c>
      <c r="M6" s="1380">
        <v>1983</v>
      </c>
      <c r="N6" s="1380">
        <v>1984</v>
      </c>
      <c r="O6" s="1380">
        <v>1985</v>
      </c>
      <c r="P6" s="1380">
        <v>1986</v>
      </c>
      <c r="Q6" s="1380">
        <v>1987</v>
      </c>
      <c r="R6" s="1380">
        <v>1988</v>
      </c>
      <c r="S6" s="1380">
        <v>1989</v>
      </c>
      <c r="T6" s="1380">
        <v>1990</v>
      </c>
      <c r="U6" s="1380">
        <v>1991</v>
      </c>
      <c r="V6" s="1380">
        <v>1992</v>
      </c>
      <c r="W6" s="1380">
        <v>1993</v>
      </c>
      <c r="X6" s="1380">
        <v>1994</v>
      </c>
      <c r="Y6" s="1380">
        <v>1995</v>
      </c>
      <c r="Z6" s="1380">
        <v>1996</v>
      </c>
      <c r="AA6" s="1380">
        <v>1997</v>
      </c>
      <c r="AB6" s="1380">
        <v>1998</v>
      </c>
      <c r="AC6" s="1380">
        <v>1999</v>
      </c>
      <c r="AD6" s="1380">
        <v>2000</v>
      </c>
      <c r="AE6" s="1380">
        <v>2001</v>
      </c>
      <c r="AF6" s="1380">
        <v>2002</v>
      </c>
      <c r="AG6" s="1380">
        <v>2003</v>
      </c>
      <c r="AH6" s="1380">
        <v>2004</v>
      </c>
      <c r="AI6" s="1380">
        <v>2005</v>
      </c>
      <c r="AJ6" s="1380">
        <v>2006</v>
      </c>
      <c r="AK6" s="1380">
        <v>2007</v>
      </c>
      <c r="AL6" s="1380">
        <v>2008</v>
      </c>
      <c r="AM6" s="1381">
        <v>2009</v>
      </c>
      <c r="AN6" s="1381">
        <v>2010</v>
      </c>
      <c r="AO6" s="1381">
        <v>2011</v>
      </c>
      <c r="AP6" s="1381">
        <v>2012</v>
      </c>
      <c r="AQ6" s="1381">
        <v>2013</v>
      </c>
      <c r="AR6" s="1381">
        <v>2014</v>
      </c>
      <c r="AS6" s="1381">
        <v>2015</v>
      </c>
      <c r="AT6" s="1381">
        <v>2016</v>
      </c>
      <c r="AU6" s="1381">
        <v>2017</v>
      </c>
      <c r="AV6" s="219" t="s">
        <v>213</v>
      </c>
    </row>
    <row r="7" spans="2:48" s="12" customFormat="1" ht="18.75" customHeight="1" x14ac:dyDescent="0.25">
      <c r="B7" s="275" t="s">
        <v>3057</v>
      </c>
      <c r="C7" s="1437">
        <f>SUM(C8:C18)</f>
        <v>0</v>
      </c>
      <c r="D7" s="1437">
        <f t="shared" ref="D7:AT7" si="0">SUM(D8:D18)</f>
        <v>0</v>
      </c>
      <c r="E7" s="1437">
        <f t="shared" si="0"/>
        <v>0</v>
      </c>
      <c r="F7" s="1437">
        <f t="shared" si="0"/>
        <v>0</v>
      </c>
      <c r="G7" s="1437">
        <f t="shared" si="0"/>
        <v>0</v>
      </c>
      <c r="H7" s="1437">
        <f t="shared" si="0"/>
        <v>0</v>
      </c>
      <c r="I7" s="1437">
        <f t="shared" si="0"/>
        <v>0</v>
      </c>
      <c r="J7" s="1437">
        <f t="shared" si="0"/>
        <v>0</v>
      </c>
      <c r="K7" s="1437">
        <f t="shared" si="0"/>
        <v>0</v>
      </c>
      <c r="L7" s="1437">
        <f t="shared" si="0"/>
        <v>0</v>
      </c>
      <c r="M7" s="1437">
        <f t="shared" si="0"/>
        <v>0</v>
      </c>
      <c r="N7" s="1437">
        <f t="shared" si="0"/>
        <v>0</v>
      </c>
      <c r="O7" s="1437">
        <f t="shared" si="0"/>
        <v>0</v>
      </c>
      <c r="P7" s="1437">
        <f t="shared" si="0"/>
        <v>0</v>
      </c>
      <c r="Q7" s="1437">
        <f t="shared" si="0"/>
        <v>0</v>
      </c>
      <c r="R7" s="1437">
        <f t="shared" si="0"/>
        <v>8</v>
      </c>
      <c r="S7" s="1437">
        <f t="shared" si="0"/>
        <v>66</v>
      </c>
      <c r="T7" s="1437">
        <f t="shared" si="0"/>
        <v>54</v>
      </c>
      <c r="U7" s="1437">
        <f t="shared" si="0"/>
        <v>7</v>
      </c>
      <c r="V7" s="1437">
        <f t="shared" si="0"/>
        <v>160</v>
      </c>
      <c r="W7" s="1437">
        <f t="shared" si="0"/>
        <v>209</v>
      </c>
      <c r="X7" s="1437">
        <f t="shared" si="0"/>
        <v>97</v>
      </c>
      <c r="Y7" s="1437">
        <f t="shared" si="0"/>
        <v>122</v>
      </c>
      <c r="Z7" s="1437">
        <f t="shared" si="0"/>
        <v>38</v>
      </c>
      <c r="AA7" s="1437">
        <f t="shared" si="0"/>
        <v>81</v>
      </c>
      <c r="AB7" s="1437">
        <f t="shared" si="0"/>
        <v>5</v>
      </c>
      <c r="AC7" s="1437">
        <f t="shared" si="0"/>
        <v>67</v>
      </c>
      <c r="AD7" s="1437">
        <f t="shared" si="0"/>
        <v>68</v>
      </c>
      <c r="AE7" s="1437">
        <f t="shared" si="0"/>
        <v>16</v>
      </c>
      <c r="AF7" s="1437">
        <f t="shared" si="0"/>
        <v>9</v>
      </c>
      <c r="AG7" s="1437">
        <f t="shared" si="0"/>
        <v>50</v>
      </c>
      <c r="AH7" s="1437">
        <f t="shared" si="0"/>
        <v>9</v>
      </c>
      <c r="AI7" s="1437">
        <f t="shared" si="0"/>
        <v>35</v>
      </c>
      <c r="AJ7" s="1437">
        <f t="shared" si="0"/>
        <v>350</v>
      </c>
      <c r="AK7" s="1437">
        <f t="shared" si="0"/>
        <v>118</v>
      </c>
      <c r="AL7" s="1437">
        <f t="shared" si="0"/>
        <v>165</v>
      </c>
      <c r="AM7" s="1437">
        <f t="shared" si="0"/>
        <v>107</v>
      </c>
      <c r="AN7" s="1437">
        <f t="shared" si="0"/>
        <v>16</v>
      </c>
      <c r="AO7" s="1437">
        <f t="shared" si="0"/>
        <v>41</v>
      </c>
      <c r="AP7" s="1437">
        <f t="shared" si="0"/>
        <v>18</v>
      </c>
      <c r="AQ7" s="1437">
        <f t="shared" si="0"/>
        <v>102</v>
      </c>
      <c r="AR7" s="1437">
        <f t="shared" si="0"/>
        <v>69</v>
      </c>
      <c r="AS7" s="1437">
        <f t="shared" si="0"/>
        <v>84</v>
      </c>
      <c r="AT7" s="1437">
        <f t="shared" si="0"/>
        <v>82</v>
      </c>
      <c r="AU7" s="1437">
        <f>SUM(AU8:AU18)</f>
        <v>74</v>
      </c>
      <c r="AV7" s="1438">
        <f t="shared" ref="AV7:AV38" si="1">SUM(C7:AU7)</f>
        <v>2327</v>
      </c>
    </row>
    <row r="8" spans="2:48" s="12" customFormat="1" ht="18.75" customHeight="1" x14ac:dyDescent="0.25">
      <c r="B8" s="479" t="s">
        <v>1238</v>
      </c>
      <c r="C8" s="337"/>
      <c r="D8" s="337"/>
      <c r="E8" s="337"/>
      <c r="F8" s="337"/>
      <c r="G8" s="337"/>
      <c r="H8" s="337"/>
      <c r="I8" s="337"/>
      <c r="J8" s="337"/>
      <c r="K8" s="337"/>
      <c r="L8" s="337"/>
      <c r="M8" s="337"/>
      <c r="N8" s="337"/>
      <c r="O8" s="337"/>
      <c r="P8" s="337"/>
      <c r="Q8" s="337"/>
      <c r="R8" s="337">
        <v>8</v>
      </c>
      <c r="S8" s="337">
        <v>15</v>
      </c>
      <c r="T8" s="337">
        <v>10</v>
      </c>
      <c r="U8" s="337">
        <v>3</v>
      </c>
      <c r="V8" s="337">
        <v>21</v>
      </c>
      <c r="W8" s="337">
        <v>74</v>
      </c>
      <c r="X8" s="337">
        <v>87</v>
      </c>
      <c r="Y8" s="337">
        <v>119</v>
      </c>
      <c r="Z8" s="337">
        <v>37</v>
      </c>
      <c r="AA8" s="337">
        <v>24</v>
      </c>
      <c r="AB8" s="447">
        <v>2</v>
      </c>
      <c r="AC8" s="336">
        <v>36</v>
      </c>
      <c r="AD8" s="336">
        <v>13</v>
      </c>
      <c r="AE8" s="336"/>
      <c r="AF8" s="336"/>
      <c r="AG8" s="448"/>
      <c r="AH8" s="337"/>
      <c r="AI8" s="448"/>
      <c r="AJ8" s="448"/>
      <c r="AK8" s="448"/>
      <c r="AL8" s="448"/>
      <c r="AM8" s="448"/>
      <c r="AN8" s="448"/>
      <c r="AO8" s="448"/>
      <c r="AP8" s="448"/>
      <c r="AQ8" s="448"/>
      <c r="AR8" s="448"/>
      <c r="AS8" s="448"/>
      <c r="AT8" s="448"/>
      <c r="AU8" s="448"/>
      <c r="AV8" s="1438">
        <f t="shared" si="1"/>
        <v>449</v>
      </c>
    </row>
    <row r="9" spans="2:48" s="12" customFormat="1" ht="18.75" customHeight="1" x14ac:dyDescent="0.25">
      <c r="B9" s="479" t="s">
        <v>1239</v>
      </c>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447"/>
      <c r="AC9" s="336"/>
      <c r="AD9" s="336"/>
      <c r="AE9" s="336"/>
      <c r="AF9" s="336"/>
      <c r="AG9" s="448"/>
      <c r="AH9" s="337"/>
      <c r="AI9" s="448"/>
      <c r="AJ9" s="448"/>
      <c r="AK9" s="448">
        <v>20</v>
      </c>
      <c r="AL9" s="448"/>
      <c r="AM9" s="448"/>
      <c r="AN9" s="448"/>
      <c r="AO9" s="448"/>
      <c r="AP9" s="448"/>
      <c r="AQ9" s="448"/>
      <c r="AR9" s="448"/>
      <c r="AS9" s="448"/>
      <c r="AT9" s="448"/>
      <c r="AU9" s="448"/>
      <c r="AV9" s="1438">
        <f t="shared" si="1"/>
        <v>20</v>
      </c>
    </row>
    <row r="10" spans="2:48" s="12" customFormat="1" ht="18.75" customHeight="1" x14ac:dyDescent="0.25">
      <c r="B10" s="479" t="s">
        <v>1240</v>
      </c>
      <c r="C10" s="337"/>
      <c r="D10" s="337"/>
      <c r="E10" s="337"/>
      <c r="F10" s="337"/>
      <c r="G10" s="337"/>
      <c r="H10" s="337"/>
      <c r="I10" s="337"/>
      <c r="J10" s="337"/>
      <c r="K10" s="337"/>
      <c r="L10" s="337"/>
      <c r="M10" s="337"/>
      <c r="N10" s="337"/>
      <c r="O10" s="337"/>
      <c r="P10" s="337"/>
      <c r="Q10" s="337"/>
      <c r="R10" s="337"/>
      <c r="S10" s="337"/>
      <c r="T10" s="337"/>
      <c r="U10" s="337"/>
      <c r="V10" s="337"/>
      <c r="W10" s="337">
        <v>54</v>
      </c>
      <c r="X10" s="337"/>
      <c r="Y10" s="337"/>
      <c r="Z10" s="337"/>
      <c r="AA10" s="337">
        <v>8</v>
      </c>
      <c r="AB10" s="447">
        <v>1</v>
      </c>
      <c r="AC10" s="336">
        <v>3</v>
      </c>
      <c r="AD10" s="336"/>
      <c r="AE10" s="336"/>
      <c r="AF10" s="336"/>
      <c r="AG10" s="448"/>
      <c r="AH10" s="337"/>
      <c r="AI10" s="448"/>
      <c r="AJ10" s="448">
        <v>171</v>
      </c>
      <c r="AK10" s="448">
        <v>26</v>
      </c>
      <c r="AL10" s="448">
        <v>108</v>
      </c>
      <c r="AM10" s="448">
        <v>76</v>
      </c>
      <c r="AN10" s="448"/>
      <c r="AO10" s="448">
        <v>11</v>
      </c>
      <c r="AP10" s="448"/>
      <c r="AQ10" s="448">
        <v>51</v>
      </c>
      <c r="AR10" s="448">
        <v>22</v>
      </c>
      <c r="AS10" s="448">
        <v>41</v>
      </c>
      <c r="AT10" s="448">
        <v>29</v>
      </c>
      <c r="AU10" s="448">
        <v>23</v>
      </c>
      <c r="AV10" s="1438">
        <f t="shared" si="1"/>
        <v>624</v>
      </c>
    </row>
    <row r="11" spans="2:48" s="12" customFormat="1" ht="18.75" customHeight="1" x14ac:dyDescent="0.25">
      <c r="B11" s="479" t="s">
        <v>1241</v>
      </c>
      <c r="C11" s="337"/>
      <c r="D11" s="337"/>
      <c r="E11" s="337"/>
      <c r="F11" s="337"/>
      <c r="G11" s="337"/>
      <c r="H11" s="337"/>
      <c r="I11" s="337"/>
      <c r="J11" s="337"/>
      <c r="K11" s="337"/>
      <c r="L11" s="337"/>
      <c r="M11" s="337"/>
      <c r="N11" s="337"/>
      <c r="O11" s="337"/>
      <c r="P11" s="337"/>
      <c r="Q11" s="337"/>
      <c r="R11" s="337"/>
      <c r="S11" s="337"/>
      <c r="T11" s="337"/>
      <c r="U11" s="337"/>
      <c r="V11" s="337"/>
      <c r="W11" s="337">
        <v>55</v>
      </c>
      <c r="X11" s="337">
        <v>2</v>
      </c>
      <c r="Y11" s="337">
        <v>3</v>
      </c>
      <c r="Z11" s="337"/>
      <c r="AA11" s="337">
        <v>43</v>
      </c>
      <c r="AB11" s="447">
        <v>2</v>
      </c>
      <c r="AC11" s="336">
        <v>24</v>
      </c>
      <c r="AD11" s="336">
        <v>24</v>
      </c>
      <c r="AE11" s="336">
        <v>14</v>
      </c>
      <c r="AF11" s="336">
        <v>9</v>
      </c>
      <c r="AG11" s="448">
        <v>15</v>
      </c>
      <c r="AH11" s="337"/>
      <c r="AI11" s="448"/>
      <c r="AJ11" s="448"/>
      <c r="AK11" s="448">
        <v>15</v>
      </c>
      <c r="AL11" s="448">
        <v>3</v>
      </c>
      <c r="AM11" s="448">
        <v>14</v>
      </c>
      <c r="AN11" s="448"/>
      <c r="AO11" s="448">
        <v>9</v>
      </c>
      <c r="AP11" s="448"/>
      <c r="AQ11" s="448">
        <v>19</v>
      </c>
      <c r="AR11" s="448">
        <v>24</v>
      </c>
      <c r="AS11" s="448">
        <v>26</v>
      </c>
      <c r="AT11" s="448">
        <v>38</v>
      </c>
      <c r="AU11" s="448">
        <v>29</v>
      </c>
      <c r="AV11" s="1438">
        <f t="shared" si="1"/>
        <v>368</v>
      </c>
    </row>
    <row r="12" spans="2:48" s="12" customFormat="1" ht="18.75" customHeight="1" x14ac:dyDescent="0.25">
      <c r="B12" s="479" t="s">
        <v>1242</v>
      </c>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447"/>
      <c r="AC12" s="336"/>
      <c r="AD12" s="336"/>
      <c r="AE12" s="336"/>
      <c r="AF12" s="336"/>
      <c r="AG12" s="448"/>
      <c r="AH12" s="337"/>
      <c r="AI12" s="448"/>
      <c r="AJ12" s="448">
        <v>61</v>
      </c>
      <c r="AK12" s="448">
        <v>9</v>
      </c>
      <c r="AL12" s="448">
        <v>3</v>
      </c>
      <c r="AM12" s="448"/>
      <c r="AN12" s="448"/>
      <c r="AO12" s="448"/>
      <c r="AP12" s="448"/>
      <c r="AQ12" s="448"/>
      <c r="AR12" s="448"/>
      <c r="AS12" s="448"/>
      <c r="AT12" s="448"/>
      <c r="AU12" s="448"/>
      <c r="AV12" s="1438">
        <f t="shared" si="1"/>
        <v>73</v>
      </c>
    </row>
    <row r="13" spans="2:48" s="12" customFormat="1" ht="18.75" customHeight="1" x14ac:dyDescent="0.25">
      <c r="B13" s="479" t="s">
        <v>1243</v>
      </c>
      <c r="C13" s="337"/>
      <c r="D13" s="337"/>
      <c r="E13" s="337"/>
      <c r="F13" s="337"/>
      <c r="G13" s="337"/>
      <c r="H13" s="337"/>
      <c r="I13" s="337"/>
      <c r="J13" s="337"/>
      <c r="K13" s="337"/>
      <c r="L13" s="337"/>
      <c r="M13" s="337"/>
      <c r="N13" s="337"/>
      <c r="O13" s="337"/>
      <c r="P13" s="337"/>
      <c r="Q13" s="337"/>
      <c r="R13" s="337"/>
      <c r="S13" s="337">
        <v>51</v>
      </c>
      <c r="T13" s="337">
        <v>44</v>
      </c>
      <c r="U13" s="337">
        <v>4</v>
      </c>
      <c r="V13" s="337">
        <v>139</v>
      </c>
      <c r="W13" s="337">
        <v>26</v>
      </c>
      <c r="X13" s="337">
        <v>8</v>
      </c>
      <c r="Y13" s="337"/>
      <c r="Z13" s="337">
        <v>1</v>
      </c>
      <c r="AA13" s="337">
        <v>6</v>
      </c>
      <c r="AB13" s="447"/>
      <c r="AC13" s="336"/>
      <c r="AD13" s="336"/>
      <c r="AE13" s="336"/>
      <c r="AF13" s="336"/>
      <c r="AG13" s="448"/>
      <c r="AH13" s="337"/>
      <c r="AI13" s="448"/>
      <c r="AJ13" s="448"/>
      <c r="AK13" s="448"/>
      <c r="AL13" s="448"/>
      <c r="AM13" s="448"/>
      <c r="AN13" s="448"/>
      <c r="AO13" s="448"/>
      <c r="AP13" s="448"/>
      <c r="AQ13" s="448"/>
      <c r="AR13" s="448"/>
      <c r="AS13" s="448"/>
      <c r="AT13" s="448"/>
      <c r="AU13" s="448"/>
      <c r="AV13" s="1438">
        <f t="shared" si="1"/>
        <v>279</v>
      </c>
    </row>
    <row r="14" spans="2:48" s="12" customFormat="1" ht="15.75" x14ac:dyDescent="0.25">
      <c r="B14" s="479" t="s">
        <v>1244</v>
      </c>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447"/>
      <c r="AC14" s="336"/>
      <c r="AD14" s="336"/>
      <c r="AE14" s="336"/>
      <c r="AF14" s="336"/>
      <c r="AG14" s="448"/>
      <c r="AH14" s="337"/>
      <c r="AI14" s="448"/>
      <c r="AJ14" s="448">
        <v>21</v>
      </c>
      <c r="AK14" s="448"/>
      <c r="AL14" s="448">
        <v>4</v>
      </c>
      <c r="AM14" s="448">
        <v>1</v>
      </c>
      <c r="AN14" s="448"/>
      <c r="AO14" s="448"/>
      <c r="AP14" s="448"/>
      <c r="AQ14" s="448"/>
      <c r="AR14" s="448"/>
      <c r="AS14" s="448"/>
      <c r="AT14" s="448"/>
      <c r="AU14" s="448"/>
      <c r="AV14" s="1438">
        <f t="shared" si="1"/>
        <v>26</v>
      </c>
    </row>
    <row r="15" spans="2:48" s="12" customFormat="1" ht="15.75" x14ac:dyDescent="0.25">
      <c r="B15" s="479" t="s">
        <v>1245</v>
      </c>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447"/>
      <c r="AC15" s="336"/>
      <c r="AD15" s="336"/>
      <c r="AE15" s="336"/>
      <c r="AF15" s="336"/>
      <c r="AG15" s="448"/>
      <c r="AH15" s="337"/>
      <c r="AI15" s="448"/>
      <c r="AJ15" s="448">
        <v>56</v>
      </c>
      <c r="AK15" s="448">
        <v>25</v>
      </c>
      <c r="AL15" s="448">
        <v>28</v>
      </c>
      <c r="AM15" s="448">
        <v>2</v>
      </c>
      <c r="AN15" s="448"/>
      <c r="AO15" s="448"/>
      <c r="AP15" s="448"/>
      <c r="AQ15" s="448"/>
      <c r="AR15" s="448"/>
      <c r="AS15" s="448"/>
      <c r="AT15" s="448"/>
      <c r="AU15" s="448"/>
      <c r="AV15" s="1438">
        <f t="shared" si="1"/>
        <v>111</v>
      </c>
    </row>
    <row r="16" spans="2:48" s="12" customFormat="1" ht="15.75" x14ac:dyDescent="0.25">
      <c r="B16" s="479" t="s">
        <v>408</v>
      </c>
      <c r="C16" s="337"/>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447"/>
      <c r="AC16" s="336"/>
      <c r="AD16" s="336"/>
      <c r="AE16" s="336"/>
      <c r="AF16" s="336"/>
      <c r="AG16" s="448"/>
      <c r="AH16" s="337"/>
      <c r="AI16" s="448"/>
      <c r="AJ16" s="448"/>
      <c r="AK16" s="448"/>
      <c r="AL16" s="448"/>
      <c r="AM16" s="448"/>
      <c r="AN16" s="448"/>
      <c r="AO16" s="448"/>
      <c r="AP16" s="448"/>
      <c r="AQ16" s="448"/>
      <c r="AR16" s="448">
        <v>6</v>
      </c>
      <c r="AS16" s="448">
        <v>10</v>
      </c>
      <c r="AT16" s="448">
        <v>14</v>
      </c>
      <c r="AU16" s="448">
        <v>22</v>
      </c>
      <c r="AV16" s="1438">
        <f t="shared" si="1"/>
        <v>52</v>
      </c>
    </row>
    <row r="17" spans="2:48" s="12" customFormat="1" ht="15.75" x14ac:dyDescent="0.25">
      <c r="B17" s="479" t="s">
        <v>1256</v>
      </c>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447"/>
      <c r="AC17" s="336">
        <v>4</v>
      </c>
      <c r="AD17" s="336">
        <v>31</v>
      </c>
      <c r="AE17" s="336">
        <v>2</v>
      </c>
      <c r="AF17" s="336"/>
      <c r="AG17" s="448"/>
      <c r="AH17" s="337"/>
      <c r="AI17" s="448"/>
      <c r="AJ17" s="448"/>
      <c r="AK17" s="448"/>
      <c r="AL17" s="448"/>
      <c r="AM17" s="448"/>
      <c r="AN17" s="448"/>
      <c r="AO17" s="448"/>
      <c r="AP17" s="448"/>
      <c r="AQ17" s="448"/>
      <c r="AR17" s="448"/>
      <c r="AS17" s="448"/>
      <c r="AT17" s="448"/>
      <c r="AU17" s="448"/>
      <c r="AV17" s="1438">
        <f t="shared" si="1"/>
        <v>37</v>
      </c>
    </row>
    <row r="18" spans="2:48" s="12" customFormat="1" ht="15.75" x14ac:dyDescent="0.25">
      <c r="B18" s="479" t="s">
        <v>1257</v>
      </c>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447"/>
      <c r="AC18" s="336"/>
      <c r="AD18" s="336"/>
      <c r="AE18" s="336"/>
      <c r="AF18" s="336"/>
      <c r="AG18" s="448">
        <v>35</v>
      </c>
      <c r="AH18" s="337">
        <v>9</v>
      </c>
      <c r="AI18" s="448">
        <v>35</v>
      </c>
      <c r="AJ18" s="448">
        <v>41</v>
      </c>
      <c r="AK18" s="448">
        <v>23</v>
      </c>
      <c r="AL18" s="448">
        <v>19</v>
      </c>
      <c r="AM18" s="448">
        <v>14</v>
      </c>
      <c r="AN18" s="448">
        <v>16</v>
      </c>
      <c r="AO18" s="448">
        <v>21</v>
      </c>
      <c r="AP18" s="448">
        <v>18</v>
      </c>
      <c r="AQ18" s="448">
        <v>32</v>
      </c>
      <c r="AR18" s="448">
        <v>17</v>
      </c>
      <c r="AS18" s="448">
        <v>7</v>
      </c>
      <c r="AT18" s="448">
        <v>1</v>
      </c>
      <c r="AU18" s="448"/>
      <c r="AV18" s="1438">
        <f t="shared" si="1"/>
        <v>288</v>
      </c>
    </row>
    <row r="19" spans="2:48" s="12" customFormat="1" ht="15.75" x14ac:dyDescent="0.25">
      <c r="B19" s="275" t="s">
        <v>3058</v>
      </c>
      <c r="C19" s="1582">
        <f>SUM(C20:C25)</f>
        <v>0</v>
      </c>
      <c r="D19" s="1582">
        <f t="shared" ref="D19:AU19" si="2">SUM(D20:D25)</f>
        <v>0</v>
      </c>
      <c r="E19" s="1582">
        <f t="shared" si="2"/>
        <v>0</v>
      </c>
      <c r="F19" s="1582">
        <f t="shared" si="2"/>
        <v>0</v>
      </c>
      <c r="G19" s="1582">
        <f t="shared" si="2"/>
        <v>0</v>
      </c>
      <c r="H19" s="1582">
        <f t="shared" si="2"/>
        <v>0</v>
      </c>
      <c r="I19" s="1582">
        <f t="shared" si="2"/>
        <v>0</v>
      </c>
      <c r="J19" s="1582">
        <f t="shared" si="2"/>
        <v>0</v>
      </c>
      <c r="K19" s="1582">
        <f t="shared" si="2"/>
        <v>0</v>
      </c>
      <c r="L19" s="1582">
        <f t="shared" si="2"/>
        <v>0</v>
      </c>
      <c r="M19" s="1582">
        <f t="shared" si="2"/>
        <v>0</v>
      </c>
      <c r="N19" s="1582">
        <f t="shared" si="2"/>
        <v>0</v>
      </c>
      <c r="O19" s="1582">
        <f t="shared" si="2"/>
        <v>0</v>
      </c>
      <c r="P19" s="1582">
        <f t="shared" si="2"/>
        <v>0</v>
      </c>
      <c r="Q19" s="1582">
        <f t="shared" si="2"/>
        <v>0</v>
      </c>
      <c r="R19" s="1582">
        <f t="shared" si="2"/>
        <v>0</v>
      </c>
      <c r="S19" s="1582">
        <f t="shared" si="2"/>
        <v>0</v>
      </c>
      <c r="T19" s="1582">
        <f t="shared" si="2"/>
        <v>0</v>
      </c>
      <c r="U19" s="1582">
        <f t="shared" si="2"/>
        <v>0</v>
      </c>
      <c r="V19" s="1582">
        <f t="shared" si="2"/>
        <v>0</v>
      </c>
      <c r="W19" s="1582">
        <f t="shared" si="2"/>
        <v>868</v>
      </c>
      <c r="X19" s="1582">
        <f t="shared" si="2"/>
        <v>52</v>
      </c>
      <c r="Y19" s="1582">
        <f t="shared" si="2"/>
        <v>83</v>
      </c>
      <c r="Z19" s="1582">
        <f t="shared" si="2"/>
        <v>159</v>
      </c>
      <c r="AA19" s="1582">
        <f t="shared" si="2"/>
        <v>26</v>
      </c>
      <c r="AB19" s="1582">
        <f t="shared" si="2"/>
        <v>7</v>
      </c>
      <c r="AC19" s="1582">
        <f t="shared" si="2"/>
        <v>163</v>
      </c>
      <c r="AD19" s="1582">
        <f t="shared" si="2"/>
        <v>4</v>
      </c>
      <c r="AE19" s="1582">
        <f t="shared" si="2"/>
        <v>183</v>
      </c>
      <c r="AF19" s="1582">
        <f t="shared" si="2"/>
        <v>13</v>
      </c>
      <c r="AG19" s="1582">
        <f t="shared" si="2"/>
        <v>12</v>
      </c>
      <c r="AH19" s="1582">
        <f t="shared" si="2"/>
        <v>3</v>
      </c>
      <c r="AI19" s="1582">
        <f t="shared" si="2"/>
        <v>1</v>
      </c>
      <c r="AJ19" s="1582">
        <f t="shared" si="2"/>
        <v>17</v>
      </c>
      <c r="AK19" s="1582">
        <f t="shared" si="2"/>
        <v>32</v>
      </c>
      <c r="AL19" s="1582">
        <f t="shared" si="2"/>
        <v>136</v>
      </c>
      <c r="AM19" s="1582">
        <f t="shared" si="2"/>
        <v>0</v>
      </c>
      <c r="AN19" s="1582">
        <f t="shared" si="2"/>
        <v>0</v>
      </c>
      <c r="AO19" s="1582">
        <f t="shared" si="2"/>
        <v>0</v>
      </c>
      <c r="AP19" s="1582">
        <f t="shared" si="2"/>
        <v>0</v>
      </c>
      <c r="AQ19" s="1582">
        <f t="shared" si="2"/>
        <v>0</v>
      </c>
      <c r="AR19" s="1582">
        <f t="shared" si="2"/>
        <v>0</v>
      </c>
      <c r="AS19" s="1582">
        <f t="shared" si="2"/>
        <v>0</v>
      </c>
      <c r="AT19" s="1582">
        <f t="shared" si="2"/>
        <v>0</v>
      </c>
      <c r="AU19" s="1582">
        <f t="shared" si="2"/>
        <v>0</v>
      </c>
      <c r="AV19" s="1438">
        <f t="shared" si="1"/>
        <v>1759</v>
      </c>
    </row>
    <row r="20" spans="2:48" s="12" customFormat="1" ht="15.75" x14ac:dyDescent="0.25">
      <c r="B20" s="479" t="s">
        <v>1249</v>
      </c>
      <c r="C20" s="1583"/>
      <c r="D20" s="1583"/>
      <c r="E20" s="1583"/>
      <c r="F20" s="1583"/>
      <c r="G20" s="1583"/>
      <c r="H20" s="1583"/>
      <c r="I20" s="1583"/>
      <c r="J20" s="1583"/>
      <c r="K20" s="1583"/>
      <c r="L20" s="1583"/>
      <c r="M20" s="1583"/>
      <c r="N20" s="1583"/>
      <c r="O20" s="1583"/>
      <c r="P20" s="1583"/>
      <c r="Q20" s="1583"/>
      <c r="R20" s="1583"/>
      <c r="S20" s="1583"/>
      <c r="T20" s="1583"/>
      <c r="U20" s="1583"/>
      <c r="V20" s="1583"/>
      <c r="W20" s="1583">
        <v>860</v>
      </c>
      <c r="X20" s="1583">
        <v>4</v>
      </c>
      <c r="Y20" s="1583">
        <v>4</v>
      </c>
      <c r="Z20" s="1583">
        <v>2</v>
      </c>
      <c r="AA20" s="1583"/>
      <c r="AB20" s="1584"/>
      <c r="AC20" s="1585"/>
      <c r="AD20" s="1585"/>
      <c r="AE20" s="1585"/>
      <c r="AF20" s="1585"/>
      <c r="AG20" s="1586"/>
      <c r="AH20" s="1583"/>
      <c r="AI20" s="1583"/>
      <c r="AJ20" s="1583"/>
      <c r="AK20" s="1583"/>
      <c r="AL20" s="1583"/>
      <c r="AM20" s="1583"/>
      <c r="AN20" s="1583"/>
      <c r="AO20" s="1583"/>
      <c r="AP20" s="1583"/>
      <c r="AQ20" s="1583"/>
      <c r="AR20" s="1583"/>
      <c r="AS20" s="1583"/>
      <c r="AT20" s="1583"/>
      <c r="AU20" s="1583"/>
      <c r="AV20" s="1438">
        <f t="shared" si="1"/>
        <v>870</v>
      </c>
    </row>
    <row r="21" spans="2:48" s="12" customFormat="1" ht="18.75" customHeight="1" x14ac:dyDescent="0.25">
      <c r="B21" s="479" t="s">
        <v>1250</v>
      </c>
      <c r="C21" s="337"/>
      <c r="D21" s="337"/>
      <c r="E21" s="337"/>
      <c r="F21" s="337"/>
      <c r="G21" s="337"/>
      <c r="H21" s="337"/>
      <c r="I21" s="337"/>
      <c r="J21" s="337"/>
      <c r="K21" s="337"/>
      <c r="L21" s="337"/>
      <c r="M21" s="337"/>
      <c r="N21" s="337"/>
      <c r="O21" s="337"/>
      <c r="P21" s="337"/>
      <c r="Q21" s="337"/>
      <c r="R21" s="337"/>
      <c r="S21" s="337"/>
      <c r="T21" s="337"/>
      <c r="U21" s="337"/>
      <c r="V21" s="337"/>
      <c r="W21" s="337">
        <v>8</v>
      </c>
      <c r="X21" s="337"/>
      <c r="Y21" s="337"/>
      <c r="Z21" s="337">
        <v>157</v>
      </c>
      <c r="AA21" s="337">
        <v>26</v>
      </c>
      <c r="AB21" s="447">
        <v>7</v>
      </c>
      <c r="AC21" s="336">
        <v>133</v>
      </c>
      <c r="AD21" s="336">
        <v>3</v>
      </c>
      <c r="AE21" s="336">
        <v>174</v>
      </c>
      <c r="AF21" s="336">
        <v>3</v>
      </c>
      <c r="AG21" s="448"/>
      <c r="AH21" s="337"/>
      <c r="AI21" s="448"/>
      <c r="AJ21" s="448"/>
      <c r="AK21" s="448"/>
      <c r="AL21" s="448"/>
      <c r="AM21" s="448"/>
      <c r="AN21" s="448"/>
      <c r="AO21" s="448"/>
      <c r="AP21" s="448"/>
      <c r="AQ21" s="448"/>
      <c r="AR21" s="448"/>
      <c r="AS21" s="448"/>
      <c r="AT21" s="448"/>
      <c r="AU21" s="448"/>
      <c r="AV21" s="1438">
        <f t="shared" si="1"/>
        <v>511</v>
      </c>
    </row>
    <row r="22" spans="2:48" s="12" customFormat="1" ht="18.75" customHeight="1" x14ac:dyDescent="0.25">
      <c r="B22" s="479" t="s">
        <v>3059</v>
      </c>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447"/>
      <c r="AC22" s="336">
        <v>30</v>
      </c>
      <c r="AD22" s="336">
        <v>1</v>
      </c>
      <c r="AE22" s="336">
        <v>9</v>
      </c>
      <c r="AF22" s="336">
        <v>10</v>
      </c>
      <c r="AG22" s="448">
        <v>12</v>
      </c>
      <c r="AH22" s="337">
        <v>3</v>
      </c>
      <c r="AI22" s="448">
        <v>1</v>
      </c>
      <c r="AJ22" s="448">
        <v>7</v>
      </c>
      <c r="AK22" s="448">
        <v>6</v>
      </c>
      <c r="AL22" s="448"/>
      <c r="AM22" s="448"/>
      <c r="AN22" s="448"/>
      <c r="AO22" s="448"/>
      <c r="AP22" s="448"/>
      <c r="AQ22" s="448"/>
      <c r="AR22" s="448"/>
      <c r="AS22" s="448"/>
      <c r="AT22" s="448"/>
      <c r="AU22" s="448"/>
      <c r="AV22" s="1438">
        <f t="shared" si="1"/>
        <v>79</v>
      </c>
    </row>
    <row r="23" spans="2:48" s="12" customFormat="1" ht="18.75" customHeight="1" x14ac:dyDescent="0.25">
      <c r="B23" s="479" t="s">
        <v>1251</v>
      </c>
      <c r="C23" s="337"/>
      <c r="D23" s="337"/>
      <c r="E23" s="337"/>
      <c r="F23" s="337"/>
      <c r="G23" s="337"/>
      <c r="H23" s="337"/>
      <c r="I23" s="337"/>
      <c r="J23" s="337"/>
      <c r="K23" s="337"/>
      <c r="L23" s="337"/>
      <c r="M23" s="337"/>
      <c r="N23" s="337"/>
      <c r="O23" s="337"/>
      <c r="P23" s="337"/>
      <c r="Q23" s="337"/>
      <c r="R23" s="337"/>
      <c r="S23" s="337"/>
      <c r="T23" s="337"/>
      <c r="U23" s="337"/>
      <c r="V23" s="337"/>
      <c r="W23" s="337"/>
      <c r="X23" s="337">
        <v>48</v>
      </c>
      <c r="Y23" s="337">
        <v>79</v>
      </c>
      <c r="Z23" s="337"/>
      <c r="AA23" s="337"/>
      <c r="AB23" s="447"/>
      <c r="AC23" s="336"/>
      <c r="AD23" s="336"/>
      <c r="AE23" s="336"/>
      <c r="AF23" s="336"/>
      <c r="AG23" s="448"/>
      <c r="AH23" s="337"/>
      <c r="AI23" s="448"/>
      <c r="AJ23" s="448"/>
      <c r="AK23" s="448"/>
      <c r="AL23" s="448"/>
      <c r="AM23" s="448"/>
      <c r="AN23" s="448"/>
      <c r="AO23" s="448"/>
      <c r="AP23" s="448"/>
      <c r="AQ23" s="448"/>
      <c r="AR23" s="448"/>
      <c r="AS23" s="448"/>
      <c r="AT23" s="448"/>
      <c r="AU23" s="448"/>
      <c r="AV23" s="1438">
        <f t="shared" si="1"/>
        <v>127</v>
      </c>
    </row>
    <row r="24" spans="2:48" s="12" customFormat="1" ht="18.75" customHeight="1" x14ac:dyDescent="0.25">
      <c r="B24" s="479" t="s">
        <v>1252</v>
      </c>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447"/>
      <c r="AC24" s="336"/>
      <c r="AD24" s="336"/>
      <c r="AE24" s="336"/>
      <c r="AF24" s="336"/>
      <c r="AG24" s="448"/>
      <c r="AH24" s="337"/>
      <c r="AI24" s="448"/>
      <c r="AJ24" s="448">
        <v>10</v>
      </c>
      <c r="AK24" s="448"/>
      <c r="AL24" s="448">
        <v>4</v>
      </c>
      <c r="AM24" s="448"/>
      <c r="AN24" s="448"/>
      <c r="AO24" s="448"/>
      <c r="AP24" s="448"/>
      <c r="AQ24" s="448"/>
      <c r="AR24" s="448"/>
      <c r="AS24" s="448"/>
      <c r="AT24" s="448"/>
      <c r="AU24" s="448"/>
      <c r="AV24" s="1438">
        <f t="shared" si="1"/>
        <v>14</v>
      </c>
    </row>
    <row r="25" spans="2:48" s="12" customFormat="1" ht="18.75" customHeight="1" x14ac:dyDescent="0.25">
      <c r="B25" s="479" t="s">
        <v>1253</v>
      </c>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447"/>
      <c r="AC25" s="336"/>
      <c r="AD25" s="336"/>
      <c r="AE25" s="336"/>
      <c r="AF25" s="336"/>
      <c r="AG25" s="448"/>
      <c r="AH25" s="337"/>
      <c r="AI25" s="448"/>
      <c r="AJ25" s="448"/>
      <c r="AK25" s="448">
        <v>26</v>
      </c>
      <c r="AL25" s="448">
        <v>132</v>
      </c>
      <c r="AM25" s="448"/>
      <c r="AN25" s="448"/>
      <c r="AO25" s="448"/>
      <c r="AP25" s="448"/>
      <c r="AQ25" s="448"/>
      <c r="AR25" s="448"/>
      <c r="AS25" s="448"/>
      <c r="AT25" s="448"/>
      <c r="AU25" s="448"/>
      <c r="AV25" s="1438">
        <f t="shared" si="1"/>
        <v>158</v>
      </c>
    </row>
    <row r="26" spans="2:48" s="12" customFormat="1" ht="18.75" customHeight="1" x14ac:dyDescent="0.25">
      <c r="B26" s="275" t="s">
        <v>1254</v>
      </c>
      <c r="C26" s="260">
        <f>SUM(C27)</f>
        <v>0</v>
      </c>
      <c r="D26" s="260">
        <f t="shared" ref="D26:AU26" si="3">SUM(D27)</f>
        <v>0</v>
      </c>
      <c r="E26" s="260">
        <f t="shared" si="3"/>
        <v>0</v>
      </c>
      <c r="F26" s="260">
        <f t="shared" si="3"/>
        <v>0</v>
      </c>
      <c r="G26" s="260">
        <f t="shared" si="3"/>
        <v>0</v>
      </c>
      <c r="H26" s="260">
        <f t="shared" si="3"/>
        <v>0</v>
      </c>
      <c r="I26" s="260">
        <f t="shared" si="3"/>
        <v>0</v>
      </c>
      <c r="J26" s="260">
        <f t="shared" si="3"/>
        <v>0</v>
      </c>
      <c r="K26" s="260">
        <f t="shared" si="3"/>
        <v>0</v>
      </c>
      <c r="L26" s="260">
        <f t="shared" si="3"/>
        <v>0</v>
      </c>
      <c r="M26" s="260">
        <f t="shared" si="3"/>
        <v>0</v>
      </c>
      <c r="N26" s="260">
        <f t="shared" si="3"/>
        <v>0</v>
      </c>
      <c r="O26" s="260">
        <f t="shared" si="3"/>
        <v>0</v>
      </c>
      <c r="P26" s="260">
        <f t="shared" si="3"/>
        <v>0</v>
      </c>
      <c r="Q26" s="260">
        <f t="shared" si="3"/>
        <v>0</v>
      </c>
      <c r="R26" s="260">
        <f t="shared" si="3"/>
        <v>0</v>
      </c>
      <c r="S26" s="260">
        <f t="shared" si="3"/>
        <v>0</v>
      </c>
      <c r="T26" s="260">
        <f t="shared" si="3"/>
        <v>0</v>
      </c>
      <c r="U26" s="260">
        <f t="shared" si="3"/>
        <v>0</v>
      </c>
      <c r="V26" s="260">
        <f t="shared" si="3"/>
        <v>0</v>
      </c>
      <c r="W26" s="260">
        <f t="shared" si="3"/>
        <v>0</v>
      </c>
      <c r="X26" s="260">
        <f t="shared" si="3"/>
        <v>0</v>
      </c>
      <c r="Y26" s="260">
        <f t="shared" si="3"/>
        <v>0</v>
      </c>
      <c r="Z26" s="260">
        <f t="shared" si="3"/>
        <v>0</v>
      </c>
      <c r="AA26" s="260">
        <f t="shared" si="3"/>
        <v>0</v>
      </c>
      <c r="AB26" s="260">
        <f t="shared" si="3"/>
        <v>21</v>
      </c>
      <c r="AC26" s="260">
        <f t="shared" si="3"/>
        <v>138</v>
      </c>
      <c r="AD26" s="260">
        <f t="shared" si="3"/>
        <v>8</v>
      </c>
      <c r="AE26" s="260">
        <f t="shared" si="3"/>
        <v>6</v>
      </c>
      <c r="AF26" s="260">
        <f t="shared" si="3"/>
        <v>41</v>
      </c>
      <c r="AG26" s="260">
        <f t="shared" si="3"/>
        <v>23</v>
      </c>
      <c r="AH26" s="260">
        <f t="shared" si="3"/>
        <v>8</v>
      </c>
      <c r="AI26" s="260">
        <f t="shared" si="3"/>
        <v>5</v>
      </c>
      <c r="AJ26" s="260">
        <f t="shared" si="3"/>
        <v>6</v>
      </c>
      <c r="AK26" s="260">
        <f t="shared" si="3"/>
        <v>0</v>
      </c>
      <c r="AL26" s="260">
        <f t="shared" si="3"/>
        <v>0</v>
      </c>
      <c r="AM26" s="260">
        <f t="shared" si="3"/>
        <v>0</v>
      </c>
      <c r="AN26" s="260">
        <f t="shared" si="3"/>
        <v>0</v>
      </c>
      <c r="AO26" s="260">
        <f t="shared" si="3"/>
        <v>0</v>
      </c>
      <c r="AP26" s="260">
        <f t="shared" si="3"/>
        <v>0</v>
      </c>
      <c r="AQ26" s="260">
        <f t="shared" si="3"/>
        <v>0</v>
      </c>
      <c r="AR26" s="260">
        <f t="shared" si="3"/>
        <v>0</v>
      </c>
      <c r="AS26" s="260">
        <f t="shared" si="3"/>
        <v>0</v>
      </c>
      <c r="AT26" s="260">
        <f t="shared" si="3"/>
        <v>0</v>
      </c>
      <c r="AU26" s="260">
        <f t="shared" si="3"/>
        <v>0</v>
      </c>
      <c r="AV26" s="1438">
        <f t="shared" si="1"/>
        <v>256</v>
      </c>
    </row>
    <row r="27" spans="2:48" s="12" customFormat="1" ht="18.75" customHeight="1" x14ac:dyDescent="0.25">
      <c r="B27" s="479" t="s">
        <v>1255</v>
      </c>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447">
        <v>21</v>
      </c>
      <c r="AC27" s="336">
        <v>138</v>
      </c>
      <c r="AD27" s="336">
        <v>8</v>
      </c>
      <c r="AE27" s="336">
        <v>6</v>
      </c>
      <c r="AF27" s="336">
        <v>41</v>
      </c>
      <c r="AG27" s="448">
        <v>23</v>
      </c>
      <c r="AH27" s="337">
        <v>8</v>
      </c>
      <c r="AI27" s="448">
        <v>5</v>
      </c>
      <c r="AJ27" s="448">
        <v>6</v>
      </c>
      <c r="AK27" s="448"/>
      <c r="AL27" s="448"/>
      <c r="AM27" s="448"/>
      <c r="AN27" s="448"/>
      <c r="AO27" s="448"/>
      <c r="AP27" s="448"/>
      <c r="AQ27" s="448"/>
      <c r="AR27" s="448"/>
      <c r="AS27" s="448"/>
      <c r="AT27" s="448"/>
      <c r="AU27" s="448"/>
      <c r="AV27" s="1438">
        <f t="shared" si="1"/>
        <v>256</v>
      </c>
    </row>
    <row r="28" spans="2:48" s="12" customFormat="1" ht="18.75" customHeight="1" x14ac:dyDescent="0.25">
      <c r="B28" s="275" t="s">
        <v>1246</v>
      </c>
      <c r="C28" s="260">
        <f>SUM(C29:C59)</f>
        <v>50</v>
      </c>
      <c r="D28" s="260">
        <f t="shared" ref="D28:AU28" si="4">SUM(D29:D59)</f>
        <v>10</v>
      </c>
      <c r="E28" s="260">
        <f t="shared" si="4"/>
        <v>1</v>
      </c>
      <c r="F28" s="260">
        <f t="shared" si="4"/>
        <v>59</v>
      </c>
      <c r="G28" s="260">
        <f t="shared" si="4"/>
        <v>47</v>
      </c>
      <c r="H28" s="260">
        <f t="shared" si="4"/>
        <v>74</v>
      </c>
      <c r="I28" s="260">
        <f t="shared" si="4"/>
        <v>130</v>
      </c>
      <c r="J28" s="260">
        <f t="shared" si="4"/>
        <v>121</v>
      </c>
      <c r="K28" s="260">
        <f t="shared" si="4"/>
        <v>176</v>
      </c>
      <c r="L28" s="260">
        <f t="shared" si="4"/>
        <v>215</v>
      </c>
      <c r="M28" s="260">
        <f t="shared" si="4"/>
        <v>150</v>
      </c>
      <c r="N28" s="260">
        <f t="shared" si="4"/>
        <v>206</v>
      </c>
      <c r="O28" s="260">
        <f t="shared" si="4"/>
        <v>248</v>
      </c>
      <c r="P28" s="260">
        <f t="shared" si="4"/>
        <v>388</v>
      </c>
      <c r="Q28" s="260">
        <f t="shared" si="4"/>
        <v>280</v>
      </c>
      <c r="R28" s="260">
        <f t="shared" si="4"/>
        <v>551</v>
      </c>
      <c r="S28" s="260">
        <f t="shared" si="4"/>
        <v>528</v>
      </c>
      <c r="T28" s="260">
        <f t="shared" si="4"/>
        <v>412</v>
      </c>
      <c r="U28" s="260">
        <f t="shared" si="4"/>
        <v>481</v>
      </c>
      <c r="V28" s="260">
        <f t="shared" si="4"/>
        <v>416</v>
      </c>
      <c r="W28" s="260">
        <f t="shared" si="4"/>
        <v>407</v>
      </c>
      <c r="X28" s="260">
        <f t="shared" si="4"/>
        <v>436</v>
      </c>
      <c r="Y28" s="260">
        <f t="shared" si="4"/>
        <v>401</v>
      </c>
      <c r="Z28" s="260">
        <f t="shared" si="4"/>
        <v>679</v>
      </c>
      <c r="AA28" s="260">
        <f t="shared" si="4"/>
        <v>399</v>
      </c>
      <c r="AB28" s="260">
        <f t="shared" si="4"/>
        <v>423</v>
      </c>
      <c r="AC28" s="260">
        <f t="shared" si="4"/>
        <v>417</v>
      </c>
      <c r="AD28" s="260">
        <f t="shared" si="4"/>
        <v>757</v>
      </c>
      <c r="AE28" s="260">
        <f t="shared" si="4"/>
        <v>646</v>
      </c>
      <c r="AF28" s="260">
        <f t="shared" si="4"/>
        <v>688</v>
      </c>
      <c r="AG28" s="260">
        <f t="shared" si="4"/>
        <v>886</v>
      </c>
      <c r="AH28" s="260">
        <f t="shared" si="4"/>
        <v>661</v>
      </c>
      <c r="AI28" s="260">
        <f t="shared" si="4"/>
        <v>453</v>
      </c>
      <c r="AJ28" s="260">
        <f t="shared" si="4"/>
        <v>648</v>
      </c>
      <c r="AK28" s="260">
        <f t="shared" si="4"/>
        <v>726</v>
      </c>
      <c r="AL28" s="260">
        <f t="shared" si="4"/>
        <v>887</v>
      </c>
      <c r="AM28" s="260">
        <f t="shared" si="4"/>
        <v>1005</v>
      </c>
      <c r="AN28" s="260">
        <f t="shared" si="4"/>
        <v>890</v>
      </c>
      <c r="AO28" s="260">
        <f t="shared" si="4"/>
        <v>1006</v>
      </c>
      <c r="AP28" s="260">
        <f t="shared" si="4"/>
        <v>1099</v>
      </c>
      <c r="AQ28" s="260">
        <f t="shared" si="4"/>
        <v>1233</v>
      </c>
      <c r="AR28" s="260">
        <f t="shared" si="4"/>
        <v>1182</v>
      </c>
      <c r="AS28" s="260">
        <f t="shared" si="4"/>
        <v>1253</v>
      </c>
      <c r="AT28" s="260">
        <f t="shared" si="4"/>
        <v>1299</v>
      </c>
      <c r="AU28" s="260">
        <f t="shared" si="4"/>
        <v>986</v>
      </c>
      <c r="AV28" s="1438">
        <f t="shared" si="1"/>
        <v>24010</v>
      </c>
    </row>
    <row r="29" spans="2:48" s="12" customFormat="1" ht="18.75" customHeight="1" x14ac:dyDescent="0.25">
      <c r="B29" s="479" t="s">
        <v>1247</v>
      </c>
      <c r="C29" s="337"/>
      <c r="D29" s="337"/>
      <c r="E29" s="337"/>
      <c r="F29" s="337"/>
      <c r="G29" s="337"/>
      <c r="H29" s="337"/>
      <c r="I29" s="337"/>
      <c r="J29" s="337"/>
      <c r="K29" s="337"/>
      <c r="L29" s="337"/>
      <c r="M29" s="337"/>
      <c r="N29" s="337"/>
      <c r="O29" s="337"/>
      <c r="P29" s="337"/>
      <c r="Q29" s="337"/>
      <c r="R29" s="337">
        <v>168</v>
      </c>
      <c r="S29" s="337">
        <v>148</v>
      </c>
      <c r="T29" s="337">
        <v>7</v>
      </c>
      <c r="U29" s="337">
        <v>1</v>
      </c>
      <c r="V29" s="337"/>
      <c r="W29" s="337">
        <v>2</v>
      </c>
      <c r="X29" s="337"/>
      <c r="Y29" s="337"/>
      <c r="Z29" s="337"/>
      <c r="AA29" s="337"/>
      <c r="AB29" s="447"/>
      <c r="AC29" s="336"/>
      <c r="AD29" s="336"/>
      <c r="AE29" s="336"/>
      <c r="AF29" s="336"/>
      <c r="AG29" s="448"/>
      <c r="AH29" s="337"/>
      <c r="AI29" s="448"/>
      <c r="AJ29" s="448"/>
      <c r="AK29" s="448"/>
      <c r="AL29" s="448"/>
      <c r="AM29" s="448"/>
      <c r="AN29" s="448"/>
      <c r="AO29" s="448"/>
      <c r="AP29" s="448"/>
      <c r="AQ29" s="448"/>
      <c r="AR29" s="448"/>
      <c r="AS29" s="448"/>
      <c r="AT29" s="448"/>
      <c r="AU29" s="448"/>
      <c r="AV29" s="1438">
        <f t="shared" si="1"/>
        <v>326</v>
      </c>
    </row>
    <row r="30" spans="2:48" s="12" customFormat="1" ht="18.75" customHeight="1" x14ac:dyDescent="0.25">
      <c r="B30" s="479" t="s">
        <v>1248</v>
      </c>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447"/>
      <c r="AC30" s="336"/>
      <c r="AD30" s="336"/>
      <c r="AE30" s="336"/>
      <c r="AF30" s="336"/>
      <c r="AG30" s="448"/>
      <c r="AH30" s="337"/>
      <c r="AI30" s="337"/>
      <c r="AJ30" s="337"/>
      <c r="AK30" s="337"/>
      <c r="AL30" s="337"/>
      <c r="AM30" s="337"/>
      <c r="AN30" s="337">
        <v>21</v>
      </c>
      <c r="AO30" s="337">
        <v>16</v>
      </c>
      <c r="AP30" s="337"/>
      <c r="AQ30" s="337">
        <v>21</v>
      </c>
      <c r="AR30" s="337">
        <v>25</v>
      </c>
      <c r="AS30" s="337">
        <v>20</v>
      </c>
      <c r="AT30" s="337">
        <v>41</v>
      </c>
      <c r="AU30" s="337">
        <v>12</v>
      </c>
      <c r="AV30" s="1438">
        <f t="shared" si="1"/>
        <v>156</v>
      </c>
    </row>
    <row r="31" spans="2:48" s="12" customFormat="1" ht="18.75" customHeight="1" x14ac:dyDescent="0.25">
      <c r="B31" s="479" t="s">
        <v>1258</v>
      </c>
      <c r="C31" s="337">
        <v>16</v>
      </c>
      <c r="D31" s="337">
        <v>3</v>
      </c>
      <c r="E31" s="337"/>
      <c r="F31" s="337">
        <v>11</v>
      </c>
      <c r="G31" s="337">
        <v>13</v>
      </c>
      <c r="H31" s="337">
        <v>1</v>
      </c>
      <c r="I31" s="337">
        <v>12</v>
      </c>
      <c r="J31" s="337">
        <v>5</v>
      </c>
      <c r="K31" s="337">
        <v>7</v>
      </c>
      <c r="L31" s="337">
        <v>9</v>
      </c>
      <c r="M31" s="337">
        <v>8</v>
      </c>
      <c r="N31" s="337">
        <v>17</v>
      </c>
      <c r="O31" s="337">
        <v>12</v>
      </c>
      <c r="P31" s="337">
        <v>39</v>
      </c>
      <c r="Q31" s="337">
        <v>16</v>
      </c>
      <c r="R31" s="337">
        <v>37</v>
      </c>
      <c r="S31" s="337">
        <v>37</v>
      </c>
      <c r="T31" s="337">
        <v>49</v>
      </c>
      <c r="U31" s="337">
        <v>59</v>
      </c>
      <c r="V31" s="337">
        <v>51</v>
      </c>
      <c r="W31" s="337">
        <v>19</v>
      </c>
      <c r="X31" s="337">
        <v>47</v>
      </c>
      <c r="Y31" s="337">
        <v>9</v>
      </c>
      <c r="Z31" s="337">
        <v>44</v>
      </c>
      <c r="AA31" s="337">
        <v>31</v>
      </c>
      <c r="AB31" s="447">
        <v>49</v>
      </c>
      <c r="AC31" s="336">
        <v>58</v>
      </c>
      <c r="AD31" s="336">
        <v>175</v>
      </c>
      <c r="AE31" s="336">
        <v>93</v>
      </c>
      <c r="AF31" s="336">
        <v>123</v>
      </c>
      <c r="AG31" s="448">
        <v>131</v>
      </c>
      <c r="AH31" s="337">
        <v>65</v>
      </c>
      <c r="AI31" s="448">
        <v>33</v>
      </c>
      <c r="AJ31" s="448">
        <v>65</v>
      </c>
      <c r="AK31" s="448">
        <v>48</v>
      </c>
      <c r="AL31" s="448">
        <v>119</v>
      </c>
      <c r="AM31" s="448">
        <v>117</v>
      </c>
      <c r="AN31" s="448">
        <v>57</v>
      </c>
      <c r="AO31" s="448">
        <v>84</v>
      </c>
      <c r="AP31" s="448">
        <v>138</v>
      </c>
      <c r="AQ31" s="448">
        <v>205</v>
      </c>
      <c r="AR31" s="448">
        <v>157</v>
      </c>
      <c r="AS31" s="448">
        <v>221</v>
      </c>
      <c r="AT31" s="448">
        <v>171</v>
      </c>
      <c r="AU31" s="448">
        <v>69</v>
      </c>
      <c r="AV31" s="1438">
        <f t="shared" si="1"/>
        <v>2730</v>
      </c>
    </row>
    <row r="32" spans="2:48" s="12" customFormat="1" ht="18.75" customHeight="1" x14ac:dyDescent="0.25">
      <c r="B32" s="479" t="s">
        <v>1259</v>
      </c>
      <c r="C32" s="337"/>
      <c r="D32" s="337"/>
      <c r="E32" s="337"/>
      <c r="F32" s="337">
        <v>3</v>
      </c>
      <c r="G32" s="337">
        <v>2</v>
      </c>
      <c r="H32" s="337">
        <v>2</v>
      </c>
      <c r="I32" s="337">
        <v>7</v>
      </c>
      <c r="J32" s="337">
        <v>8</v>
      </c>
      <c r="K32" s="337">
        <v>24</v>
      </c>
      <c r="L32" s="337">
        <v>12</v>
      </c>
      <c r="M32" s="337">
        <v>10</v>
      </c>
      <c r="N32" s="337">
        <v>12</v>
      </c>
      <c r="O32" s="337">
        <v>13</v>
      </c>
      <c r="P32" s="337">
        <v>30</v>
      </c>
      <c r="Q32" s="337">
        <v>59</v>
      </c>
      <c r="R32" s="337">
        <v>49</v>
      </c>
      <c r="S32" s="337">
        <v>53</v>
      </c>
      <c r="T32" s="337">
        <v>93</v>
      </c>
      <c r="U32" s="337">
        <v>66</v>
      </c>
      <c r="V32" s="337">
        <v>46</v>
      </c>
      <c r="W32" s="337">
        <v>22</v>
      </c>
      <c r="X32" s="337">
        <v>69</v>
      </c>
      <c r="Y32" s="337">
        <v>62</v>
      </c>
      <c r="Z32" s="337">
        <v>49</v>
      </c>
      <c r="AA32" s="337">
        <v>83</v>
      </c>
      <c r="AB32" s="447">
        <v>138</v>
      </c>
      <c r="AC32" s="336">
        <v>129</v>
      </c>
      <c r="AD32" s="336">
        <v>182</v>
      </c>
      <c r="AE32" s="336">
        <v>86</v>
      </c>
      <c r="AF32" s="336">
        <v>160</v>
      </c>
      <c r="AG32" s="448">
        <v>165</v>
      </c>
      <c r="AH32" s="337">
        <v>115</v>
      </c>
      <c r="AI32" s="448">
        <v>73</v>
      </c>
      <c r="AJ32" s="448">
        <v>70</v>
      </c>
      <c r="AK32" s="448">
        <v>103</v>
      </c>
      <c r="AL32" s="448">
        <v>77</v>
      </c>
      <c r="AM32" s="448">
        <v>137</v>
      </c>
      <c r="AN32" s="448">
        <v>133</v>
      </c>
      <c r="AO32" s="448">
        <v>155</v>
      </c>
      <c r="AP32" s="448">
        <v>112</v>
      </c>
      <c r="AQ32" s="448">
        <v>278</v>
      </c>
      <c r="AR32" s="448">
        <v>231</v>
      </c>
      <c r="AS32" s="448">
        <v>199</v>
      </c>
      <c r="AT32" s="448">
        <v>267</v>
      </c>
      <c r="AU32" s="448">
        <v>112</v>
      </c>
      <c r="AV32" s="1438">
        <f t="shared" si="1"/>
        <v>3696</v>
      </c>
    </row>
    <row r="33" spans="2:48" s="12" customFormat="1" ht="18.75" customHeight="1" x14ac:dyDescent="0.25">
      <c r="B33" s="479" t="s">
        <v>803</v>
      </c>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447"/>
      <c r="AC33" s="336"/>
      <c r="AD33" s="336"/>
      <c r="AE33" s="336"/>
      <c r="AF33" s="336"/>
      <c r="AG33" s="448"/>
      <c r="AH33" s="337"/>
      <c r="AI33" s="337"/>
      <c r="AJ33" s="337"/>
      <c r="AK33" s="337"/>
      <c r="AL33" s="337"/>
      <c r="AM33" s="337"/>
      <c r="AN33" s="337">
        <v>34</v>
      </c>
      <c r="AO33" s="337">
        <v>43</v>
      </c>
      <c r="AP33" s="337">
        <v>35</v>
      </c>
      <c r="AQ33" s="337">
        <v>38</v>
      </c>
      <c r="AR33" s="337">
        <v>49</v>
      </c>
      <c r="AS33" s="337">
        <v>48</v>
      </c>
      <c r="AT33" s="337">
        <v>63</v>
      </c>
      <c r="AU33" s="337">
        <v>35</v>
      </c>
      <c r="AV33" s="1438">
        <f t="shared" si="1"/>
        <v>345</v>
      </c>
    </row>
    <row r="34" spans="2:48" s="12" customFormat="1" ht="18.75" customHeight="1" x14ac:dyDescent="0.25">
      <c r="B34" s="479" t="s">
        <v>1260</v>
      </c>
      <c r="C34" s="337">
        <v>34</v>
      </c>
      <c r="D34" s="337">
        <v>7</v>
      </c>
      <c r="E34" s="337">
        <v>1</v>
      </c>
      <c r="F34" s="337">
        <v>26</v>
      </c>
      <c r="G34" s="337">
        <v>10</v>
      </c>
      <c r="H34" s="337">
        <v>42</v>
      </c>
      <c r="I34" s="337">
        <v>26</v>
      </c>
      <c r="J34" s="337">
        <v>30</v>
      </c>
      <c r="K34" s="337">
        <v>29</v>
      </c>
      <c r="L34" s="337">
        <v>37</v>
      </c>
      <c r="M34" s="337">
        <v>31</v>
      </c>
      <c r="N34" s="337">
        <v>18</v>
      </c>
      <c r="O34" s="337">
        <v>47</v>
      </c>
      <c r="P34" s="337">
        <v>61</v>
      </c>
      <c r="Q34" s="337">
        <v>37</v>
      </c>
      <c r="R34" s="337">
        <v>47</v>
      </c>
      <c r="S34" s="337">
        <v>64</v>
      </c>
      <c r="T34" s="337">
        <v>60</v>
      </c>
      <c r="U34" s="337">
        <v>47</v>
      </c>
      <c r="V34" s="337">
        <v>52</v>
      </c>
      <c r="W34" s="337">
        <v>46</v>
      </c>
      <c r="X34" s="337">
        <v>63</v>
      </c>
      <c r="Y34" s="337">
        <v>25</v>
      </c>
      <c r="Z34" s="337">
        <v>213</v>
      </c>
      <c r="AA34" s="337">
        <v>2</v>
      </c>
      <c r="AB34" s="447">
        <v>1</v>
      </c>
      <c r="AC34" s="336"/>
      <c r="AD34" s="336">
        <v>34</v>
      </c>
      <c r="AE34" s="336">
        <v>15</v>
      </c>
      <c r="AF34" s="336">
        <v>2</v>
      </c>
      <c r="AG34" s="448"/>
      <c r="AH34" s="337">
        <v>42</v>
      </c>
      <c r="AI34" s="448">
        <v>2</v>
      </c>
      <c r="AJ34" s="448"/>
      <c r="AK34" s="448"/>
      <c r="AL34" s="448"/>
      <c r="AM34" s="448"/>
      <c r="AN34" s="448"/>
      <c r="AO34" s="448"/>
      <c r="AP34" s="448"/>
      <c r="AQ34" s="448"/>
      <c r="AR34" s="448"/>
      <c r="AS34" s="448"/>
      <c r="AT34" s="448"/>
      <c r="AU34" s="448"/>
      <c r="AV34" s="1438">
        <f t="shared" si="1"/>
        <v>1151</v>
      </c>
    </row>
    <row r="35" spans="2:48" s="12" customFormat="1" ht="18.75" customHeight="1" x14ac:dyDescent="0.25">
      <c r="B35" s="479" t="s">
        <v>1261</v>
      </c>
      <c r="C35" s="337"/>
      <c r="D35" s="337"/>
      <c r="E35" s="337"/>
      <c r="F35" s="337"/>
      <c r="G35" s="337"/>
      <c r="H35" s="337"/>
      <c r="I35" s="337"/>
      <c r="J35" s="337">
        <v>34</v>
      </c>
      <c r="K35" s="337">
        <v>26</v>
      </c>
      <c r="L35" s="337">
        <v>34</v>
      </c>
      <c r="M35" s="337">
        <v>25</v>
      </c>
      <c r="N35" s="337">
        <v>31</v>
      </c>
      <c r="O35" s="337">
        <v>41</v>
      </c>
      <c r="P35" s="337">
        <v>30</v>
      </c>
      <c r="Q35" s="337">
        <v>24</v>
      </c>
      <c r="R35" s="337">
        <v>49</v>
      </c>
      <c r="S35" s="337">
        <v>58</v>
      </c>
      <c r="T35" s="337">
        <v>38</v>
      </c>
      <c r="U35" s="337">
        <v>36</v>
      </c>
      <c r="V35" s="337">
        <v>35</v>
      </c>
      <c r="W35" s="337">
        <v>36</v>
      </c>
      <c r="X35" s="337">
        <v>31</v>
      </c>
      <c r="Y35" s="337">
        <v>40</v>
      </c>
      <c r="Z35" s="337">
        <v>41</v>
      </c>
      <c r="AA35" s="337">
        <v>23</v>
      </c>
      <c r="AB35" s="447">
        <v>67</v>
      </c>
      <c r="AC35" s="336">
        <v>10</v>
      </c>
      <c r="AD35" s="336">
        <v>25</v>
      </c>
      <c r="AE35" s="336">
        <v>26</v>
      </c>
      <c r="AF35" s="336">
        <v>23</v>
      </c>
      <c r="AG35" s="448">
        <v>23</v>
      </c>
      <c r="AH35" s="337">
        <v>9</v>
      </c>
      <c r="AI35" s="448">
        <v>4</v>
      </c>
      <c r="AJ35" s="448">
        <v>44</v>
      </c>
      <c r="AK35" s="448">
        <v>46</v>
      </c>
      <c r="AL35" s="448">
        <v>55</v>
      </c>
      <c r="AM35" s="448">
        <v>73</v>
      </c>
      <c r="AN35" s="448">
        <v>45</v>
      </c>
      <c r="AO35" s="448">
        <v>59</v>
      </c>
      <c r="AP35" s="448">
        <v>72</v>
      </c>
      <c r="AQ35" s="448">
        <v>64</v>
      </c>
      <c r="AR35" s="448">
        <v>18</v>
      </c>
      <c r="AS35" s="448">
        <v>49</v>
      </c>
      <c r="AT35" s="448">
        <v>58</v>
      </c>
      <c r="AU35" s="448">
        <v>46</v>
      </c>
      <c r="AV35" s="1438">
        <f t="shared" si="1"/>
        <v>1448</v>
      </c>
    </row>
    <row r="36" spans="2:48" s="12" customFormat="1" ht="18.75" customHeight="1" x14ac:dyDescent="0.25">
      <c r="B36" s="479" t="s">
        <v>1262</v>
      </c>
      <c r="C36" s="337"/>
      <c r="D36" s="337"/>
      <c r="E36" s="337"/>
      <c r="F36" s="337"/>
      <c r="G36" s="337"/>
      <c r="H36" s="337"/>
      <c r="I36" s="337"/>
      <c r="J36" s="337"/>
      <c r="K36" s="337"/>
      <c r="L36" s="337"/>
      <c r="M36" s="337"/>
      <c r="N36" s="337"/>
      <c r="O36" s="337"/>
      <c r="P36" s="337"/>
      <c r="Q36" s="337"/>
      <c r="R36" s="337"/>
      <c r="S36" s="337"/>
      <c r="T36" s="337"/>
      <c r="U36" s="337"/>
      <c r="V36" s="337"/>
      <c r="W36" s="337"/>
      <c r="X36" s="337"/>
      <c r="Y36" s="337">
        <v>16</v>
      </c>
      <c r="Z36" s="337">
        <v>25</v>
      </c>
      <c r="AA36" s="337">
        <v>22</v>
      </c>
      <c r="AB36" s="447">
        <v>16</v>
      </c>
      <c r="AC36" s="336">
        <v>39</v>
      </c>
      <c r="AD36" s="336">
        <v>22</v>
      </c>
      <c r="AE36" s="336">
        <v>32</v>
      </c>
      <c r="AF36" s="336">
        <v>15</v>
      </c>
      <c r="AG36" s="448">
        <v>21</v>
      </c>
      <c r="AH36" s="337">
        <v>27</v>
      </c>
      <c r="AI36" s="448">
        <v>8</v>
      </c>
      <c r="AJ36" s="448">
        <v>19</v>
      </c>
      <c r="AK36" s="448">
        <v>24</v>
      </c>
      <c r="AL36" s="448">
        <v>40</v>
      </c>
      <c r="AM36" s="448">
        <v>48</v>
      </c>
      <c r="AN36" s="448">
        <v>47</v>
      </c>
      <c r="AO36" s="448">
        <v>45</v>
      </c>
      <c r="AP36" s="448">
        <v>43</v>
      </c>
      <c r="AQ36" s="448">
        <v>45</v>
      </c>
      <c r="AR36" s="448">
        <v>41</v>
      </c>
      <c r="AS36" s="448">
        <v>50</v>
      </c>
      <c r="AT36" s="448">
        <v>60</v>
      </c>
      <c r="AU36" s="448">
        <v>64</v>
      </c>
      <c r="AV36" s="1438">
        <f t="shared" si="1"/>
        <v>769</v>
      </c>
    </row>
    <row r="37" spans="2:48" s="12" customFormat="1" ht="18.75" customHeight="1" x14ac:dyDescent="0.25">
      <c r="B37" s="479" t="s">
        <v>1263</v>
      </c>
      <c r="C37" s="337"/>
      <c r="D37" s="337"/>
      <c r="E37" s="337"/>
      <c r="F37" s="337"/>
      <c r="G37" s="337">
        <v>17</v>
      </c>
      <c r="H37" s="337">
        <v>16</v>
      </c>
      <c r="I37" s="337">
        <v>21</v>
      </c>
      <c r="J37" s="337">
        <v>25</v>
      </c>
      <c r="K37" s="337">
        <v>30</v>
      </c>
      <c r="L37" s="337">
        <v>39</v>
      </c>
      <c r="M37" s="337">
        <v>38</v>
      </c>
      <c r="N37" s="337">
        <v>56</v>
      </c>
      <c r="O37" s="337">
        <v>29</v>
      </c>
      <c r="P37" s="337">
        <v>43</v>
      </c>
      <c r="Q37" s="337">
        <v>50</v>
      </c>
      <c r="R37" s="337">
        <v>53</v>
      </c>
      <c r="S37" s="337">
        <v>43</v>
      </c>
      <c r="T37" s="337">
        <v>55</v>
      </c>
      <c r="U37" s="337">
        <v>59</v>
      </c>
      <c r="V37" s="337">
        <v>48</v>
      </c>
      <c r="W37" s="337">
        <v>47</v>
      </c>
      <c r="X37" s="337">
        <v>15</v>
      </c>
      <c r="Y37" s="337">
        <v>53</v>
      </c>
      <c r="Z37" s="337">
        <v>26</v>
      </c>
      <c r="AA37" s="337">
        <v>18</v>
      </c>
      <c r="AB37" s="447">
        <v>18</v>
      </c>
      <c r="AC37" s="336">
        <v>6</v>
      </c>
      <c r="AD37" s="336">
        <v>7</v>
      </c>
      <c r="AE37" s="336">
        <v>49</v>
      </c>
      <c r="AF37" s="336">
        <v>32</v>
      </c>
      <c r="AG37" s="448">
        <v>19</v>
      </c>
      <c r="AH37" s="337">
        <v>29</v>
      </c>
      <c r="AI37" s="448">
        <v>10</v>
      </c>
      <c r="AJ37" s="448">
        <v>34</v>
      </c>
      <c r="AK37" s="448">
        <v>21</v>
      </c>
      <c r="AL37" s="448">
        <v>51</v>
      </c>
      <c r="AM37" s="448">
        <v>51</v>
      </c>
      <c r="AN37" s="448">
        <v>52</v>
      </c>
      <c r="AO37" s="448">
        <v>36</v>
      </c>
      <c r="AP37" s="448">
        <v>57</v>
      </c>
      <c r="AQ37" s="448">
        <v>51</v>
      </c>
      <c r="AR37" s="448">
        <v>38</v>
      </c>
      <c r="AS37" s="448">
        <v>48</v>
      </c>
      <c r="AT37" s="448">
        <v>39</v>
      </c>
      <c r="AU37" s="448">
        <v>60</v>
      </c>
      <c r="AV37" s="1438">
        <f t="shared" si="1"/>
        <v>1489</v>
      </c>
    </row>
    <row r="38" spans="2:48" s="12" customFormat="1" ht="18.75" customHeight="1" x14ac:dyDescent="0.25">
      <c r="B38" s="479" t="s">
        <v>1264</v>
      </c>
      <c r="C38" s="337"/>
      <c r="D38" s="337"/>
      <c r="E38" s="337"/>
      <c r="F38" s="337"/>
      <c r="G38" s="337"/>
      <c r="H38" s="337"/>
      <c r="I38" s="337"/>
      <c r="J38" s="337"/>
      <c r="K38" s="337">
        <v>14</v>
      </c>
      <c r="L38" s="337">
        <v>7</v>
      </c>
      <c r="M38" s="337">
        <v>8</v>
      </c>
      <c r="N38" s="337">
        <v>5</v>
      </c>
      <c r="O38" s="337">
        <v>11</v>
      </c>
      <c r="P38" s="337">
        <v>9</v>
      </c>
      <c r="Q38" s="337">
        <v>22</v>
      </c>
      <c r="R38" s="337">
        <v>18</v>
      </c>
      <c r="S38" s="337">
        <v>13</v>
      </c>
      <c r="T38" s="337">
        <v>13</v>
      </c>
      <c r="U38" s="337">
        <v>24</v>
      </c>
      <c r="V38" s="337">
        <v>31</v>
      </c>
      <c r="W38" s="337">
        <v>6</v>
      </c>
      <c r="X38" s="337">
        <v>13</v>
      </c>
      <c r="Y38" s="337">
        <v>12</v>
      </c>
      <c r="Z38" s="337">
        <v>44</v>
      </c>
      <c r="AA38" s="337">
        <v>20</v>
      </c>
      <c r="AB38" s="447">
        <v>12</v>
      </c>
      <c r="AC38" s="336">
        <v>9</v>
      </c>
      <c r="AD38" s="336">
        <v>21</v>
      </c>
      <c r="AE38" s="336">
        <v>39</v>
      </c>
      <c r="AF38" s="336">
        <v>8</v>
      </c>
      <c r="AG38" s="448">
        <v>26</v>
      </c>
      <c r="AH38" s="337">
        <v>34</v>
      </c>
      <c r="AI38" s="448">
        <v>33</v>
      </c>
      <c r="AJ38" s="448">
        <v>24</v>
      </c>
      <c r="AK38" s="448">
        <v>9</v>
      </c>
      <c r="AL38" s="448">
        <v>20</v>
      </c>
      <c r="AM38" s="448">
        <v>39</v>
      </c>
      <c r="AN38" s="448">
        <v>24</v>
      </c>
      <c r="AO38" s="448">
        <v>30</v>
      </c>
      <c r="AP38" s="448">
        <v>43</v>
      </c>
      <c r="AQ38" s="448">
        <v>35</v>
      </c>
      <c r="AR38" s="448">
        <v>26</v>
      </c>
      <c r="AS38" s="448">
        <v>15</v>
      </c>
      <c r="AT38" s="448">
        <v>35</v>
      </c>
      <c r="AU38" s="448">
        <v>30</v>
      </c>
      <c r="AV38" s="1438">
        <f t="shared" si="1"/>
        <v>782</v>
      </c>
    </row>
    <row r="39" spans="2:48" s="12" customFormat="1" ht="18.75" customHeight="1" x14ac:dyDescent="0.25">
      <c r="B39" s="479" t="s">
        <v>1265</v>
      </c>
      <c r="C39" s="337"/>
      <c r="D39" s="337"/>
      <c r="E39" s="337"/>
      <c r="F39" s="337">
        <v>12</v>
      </c>
      <c r="G39" s="337">
        <v>5</v>
      </c>
      <c r="H39" s="337">
        <v>7</v>
      </c>
      <c r="I39" s="337">
        <v>14</v>
      </c>
      <c r="J39" s="337">
        <v>19</v>
      </c>
      <c r="K39" s="337">
        <v>22</v>
      </c>
      <c r="L39" s="337">
        <v>27</v>
      </c>
      <c r="M39" s="337">
        <v>24</v>
      </c>
      <c r="N39" s="337">
        <v>21</v>
      </c>
      <c r="O39" s="337">
        <v>50</v>
      </c>
      <c r="P39" s="337">
        <v>53</v>
      </c>
      <c r="Q39" s="337">
        <v>26</v>
      </c>
      <c r="R39" s="337">
        <v>44</v>
      </c>
      <c r="S39" s="337">
        <v>26</v>
      </c>
      <c r="T39" s="337">
        <v>37</v>
      </c>
      <c r="U39" s="337">
        <v>56</v>
      </c>
      <c r="V39" s="337">
        <v>19</v>
      </c>
      <c r="W39" s="337">
        <v>62</v>
      </c>
      <c r="X39" s="337">
        <v>63</v>
      </c>
      <c r="Y39" s="337">
        <v>56</v>
      </c>
      <c r="Z39" s="337">
        <v>33</v>
      </c>
      <c r="AA39" s="337">
        <v>48</v>
      </c>
      <c r="AB39" s="447">
        <v>13</v>
      </c>
      <c r="AC39" s="336">
        <v>24</v>
      </c>
      <c r="AD39" s="336">
        <v>51</v>
      </c>
      <c r="AE39" s="336">
        <v>32</v>
      </c>
      <c r="AF39" s="336">
        <v>31</v>
      </c>
      <c r="AG39" s="448">
        <v>40</v>
      </c>
      <c r="AH39" s="337">
        <v>1</v>
      </c>
      <c r="AI39" s="448">
        <v>1</v>
      </c>
      <c r="AJ39" s="448">
        <v>79</v>
      </c>
      <c r="AK39" s="448">
        <v>60</v>
      </c>
      <c r="AL39" s="448">
        <v>93</v>
      </c>
      <c r="AM39" s="448">
        <v>72</v>
      </c>
      <c r="AN39" s="448">
        <v>40</v>
      </c>
      <c r="AO39" s="448">
        <v>59</v>
      </c>
      <c r="AP39" s="448">
        <v>103</v>
      </c>
      <c r="AQ39" s="448">
        <v>119</v>
      </c>
      <c r="AR39" s="448">
        <v>63</v>
      </c>
      <c r="AS39" s="448">
        <v>99</v>
      </c>
      <c r="AT39" s="448">
        <v>62</v>
      </c>
      <c r="AU39" s="448">
        <v>73</v>
      </c>
      <c r="AV39" s="1438">
        <f t="shared" ref="AV39:AV59" si="5">SUM(C39:AU39)</f>
        <v>1839</v>
      </c>
    </row>
    <row r="40" spans="2:48" s="12" customFormat="1" ht="18.75" customHeight="1" x14ac:dyDescent="0.25">
      <c r="B40" s="479" t="s">
        <v>1266</v>
      </c>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447"/>
      <c r="AC40" s="336"/>
      <c r="AD40" s="336"/>
      <c r="AE40" s="336"/>
      <c r="AF40" s="336"/>
      <c r="AG40" s="448"/>
      <c r="AH40" s="337"/>
      <c r="AI40" s="448"/>
      <c r="AJ40" s="448"/>
      <c r="AK40" s="448"/>
      <c r="AL40" s="448">
        <v>9</v>
      </c>
      <c r="AM40" s="448"/>
      <c r="AN40" s="448"/>
      <c r="AO40" s="448"/>
      <c r="AP40" s="448"/>
      <c r="AQ40" s="448"/>
      <c r="AR40" s="448"/>
      <c r="AS40" s="448"/>
      <c r="AT40" s="448"/>
      <c r="AU40" s="448"/>
      <c r="AV40" s="1438">
        <f t="shared" si="5"/>
        <v>9</v>
      </c>
    </row>
    <row r="41" spans="2:48" s="12" customFormat="1" ht="18.75" customHeight="1" x14ac:dyDescent="0.25">
      <c r="B41" s="479" t="s">
        <v>1267</v>
      </c>
      <c r="C41" s="337"/>
      <c r="D41" s="337"/>
      <c r="E41" s="337"/>
      <c r="F41" s="337"/>
      <c r="G41" s="337"/>
      <c r="H41" s="337"/>
      <c r="I41" s="337"/>
      <c r="J41" s="337"/>
      <c r="K41" s="337"/>
      <c r="L41" s="337"/>
      <c r="M41" s="337"/>
      <c r="N41" s="337"/>
      <c r="O41" s="337"/>
      <c r="P41" s="337"/>
      <c r="Q41" s="337"/>
      <c r="R41" s="337"/>
      <c r="S41" s="337"/>
      <c r="T41" s="337"/>
      <c r="U41" s="337"/>
      <c r="V41" s="337"/>
      <c r="W41" s="337">
        <v>2</v>
      </c>
      <c r="X41" s="337"/>
      <c r="Y41" s="337">
        <v>11</v>
      </c>
      <c r="Z41" s="337">
        <v>16</v>
      </c>
      <c r="AA41" s="337">
        <v>17</v>
      </c>
      <c r="AB41" s="447">
        <v>1</v>
      </c>
      <c r="AC41" s="336">
        <v>6</v>
      </c>
      <c r="AD41" s="336">
        <v>2</v>
      </c>
      <c r="AE41" s="336">
        <v>8</v>
      </c>
      <c r="AF41" s="336">
        <v>8</v>
      </c>
      <c r="AG41" s="448">
        <v>20</v>
      </c>
      <c r="AH41" s="337">
        <v>2</v>
      </c>
      <c r="AI41" s="448">
        <v>2</v>
      </c>
      <c r="AJ41" s="448"/>
      <c r="AK41" s="448"/>
      <c r="AL41" s="448"/>
      <c r="AM41" s="448"/>
      <c r="AN41" s="448"/>
      <c r="AO41" s="448"/>
      <c r="AP41" s="448"/>
      <c r="AQ41" s="448"/>
      <c r="AR41" s="448"/>
      <c r="AS41" s="448"/>
      <c r="AT41" s="448"/>
      <c r="AU41" s="448"/>
      <c r="AV41" s="1438">
        <f t="shared" si="5"/>
        <v>95</v>
      </c>
    </row>
    <row r="42" spans="2:48" s="12" customFormat="1" ht="15.75" x14ac:dyDescent="0.25">
      <c r="B42" s="480" t="s">
        <v>3060</v>
      </c>
      <c r="C42" s="337"/>
      <c r="D42" s="337"/>
      <c r="E42" s="337"/>
      <c r="F42" s="337"/>
      <c r="G42" s="337"/>
      <c r="H42" s="337"/>
      <c r="I42" s="337"/>
      <c r="J42" s="337"/>
      <c r="K42" s="337"/>
      <c r="L42" s="337"/>
      <c r="M42" s="337"/>
      <c r="N42" s="337"/>
      <c r="O42" s="337"/>
      <c r="P42" s="337"/>
      <c r="Q42" s="337"/>
      <c r="R42" s="337"/>
      <c r="S42" s="337"/>
      <c r="T42" s="337"/>
      <c r="U42" s="337"/>
      <c r="V42" s="337"/>
      <c r="W42" s="337">
        <v>55</v>
      </c>
      <c r="X42" s="337">
        <v>3</v>
      </c>
      <c r="Y42" s="337">
        <v>6</v>
      </c>
      <c r="Z42" s="337">
        <v>14</v>
      </c>
      <c r="AA42" s="337"/>
      <c r="AB42" s="447"/>
      <c r="AC42" s="336">
        <v>21</v>
      </c>
      <c r="AD42" s="336">
        <v>11</v>
      </c>
      <c r="AE42" s="336">
        <v>15</v>
      </c>
      <c r="AF42" s="336">
        <v>19</v>
      </c>
      <c r="AG42" s="448">
        <v>16</v>
      </c>
      <c r="AH42" s="337">
        <v>2</v>
      </c>
      <c r="AI42" s="448">
        <v>1</v>
      </c>
      <c r="AJ42" s="448">
        <v>1</v>
      </c>
      <c r="AK42" s="448"/>
      <c r="AL42" s="448"/>
      <c r="AM42" s="448"/>
      <c r="AN42" s="448"/>
      <c r="AO42" s="448"/>
      <c r="AP42" s="448"/>
      <c r="AQ42" s="448"/>
      <c r="AR42" s="448"/>
      <c r="AS42" s="448"/>
      <c r="AT42" s="448"/>
      <c r="AU42" s="448"/>
      <c r="AV42" s="1438">
        <f t="shared" si="5"/>
        <v>164</v>
      </c>
    </row>
    <row r="43" spans="2:48" s="12" customFormat="1" ht="15.75" x14ac:dyDescent="0.25">
      <c r="B43" s="480" t="s">
        <v>1268</v>
      </c>
      <c r="C43" s="337"/>
      <c r="D43" s="337"/>
      <c r="E43" s="337"/>
      <c r="F43" s="337"/>
      <c r="G43" s="337"/>
      <c r="H43" s="337"/>
      <c r="I43" s="337"/>
      <c r="J43" s="337"/>
      <c r="K43" s="337"/>
      <c r="L43" s="337"/>
      <c r="M43" s="337"/>
      <c r="N43" s="337"/>
      <c r="O43" s="337"/>
      <c r="P43" s="337"/>
      <c r="Q43" s="337"/>
      <c r="R43" s="337"/>
      <c r="S43" s="337"/>
      <c r="T43" s="337"/>
      <c r="U43" s="337"/>
      <c r="V43" s="337"/>
      <c r="W43" s="337">
        <v>36</v>
      </c>
      <c r="X43" s="337">
        <v>21</v>
      </c>
      <c r="Y43" s="337">
        <v>38</v>
      </c>
      <c r="Z43" s="337">
        <v>37</v>
      </c>
      <c r="AA43" s="337">
        <v>18</v>
      </c>
      <c r="AB43" s="447">
        <v>2</v>
      </c>
      <c r="AC43" s="336">
        <v>14</v>
      </c>
      <c r="AD43" s="336">
        <v>13</v>
      </c>
      <c r="AE43" s="336">
        <v>24</v>
      </c>
      <c r="AF43" s="336">
        <v>4</v>
      </c>
      <c r="AG43" s="448">
        <v>12</v>
      </c>
      <c r="AH43" s="337">
        <v>12</v>
      </c>
      <c r="AI43" s="448"/>
      <c r="AJ43" s="448">
        <v>4</v>
      </c>
      <c r="AK43" s="448">
        <v>1</v>
      </c>
      <c r="AL43" s="448">
        <v>1</v>
      </c>
      <c r="AM43" s="448"/>
      <c r="AN43" s="448"/>
      <c r="AO43" s="448"/>
      <c r="AP43" s="448"/>
      <c r="AQ43" s="448">
        <v>4</v>
      </c>
      <c r="AR43" s="448"/>
      <c r="AS43" s="448"/>
      <c r="AT43" s="448"/>
      <c r="AU43" s="448"/>
      <c r="AV43" s="1438">
        <f t="shared" si="5"/>
        <v>241</v>
      </c>
    </row>
    <row r="44" spans="2:48" s="12" customFormat="1" ht="15.75" x14ac:dyDescent="0.25">
      <c r="B44" s="480" t="s">
        <v>3061</v>
      </c>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447"/>
      <c r="AC44" s="336"/>
      <c r="AD44" s="336"/>
      <c r="AE44" s="336"/>
      <c r="AF44" s="336"/>
      <c r="AG44" s="448"/>
      <c r="AH44" s="337"/>
      <c r="AI44" s="448"/>
      <c r="AJ44" s="448">
        <v>10</v>
      </c>
      <c r="AK44" s="448">
        <v>17</v>
      </c>
      <c r="AL44" s="448"/>
      <c r="AM44" s="448">
        <v>21</v>
      </c>
      <c r="AN44" s="448">
        <v>8</v>
      </c>
      <c r="AO44" s="448">
        <v>13</v>
      </c>
      <c r="AP44" s="448">
        <v>22</v>
      </c>
      <c r="AQ44" s="448">
        <v>21</v>
      </c>
      <c r="AR44" s="448">
        <v>23</v>
      </c>
      <c r="AS44" s="448">
        <v>3</v>
      </c>
      <c r="AT44" s="448">
        <v>23</v>
      </c>
      <c r="AU44" s="448">
        <v>12</v>
      </c>
      <c r="AV44" s="1438">
        <f t="shared" si="5"/>
        <v>173</v>
      </c>
    </row>
    <row r="45" spans="2:48" s="12" customFormat="1" ht="15.75" x14ac:dyDescent="0.25">
      <c r="B45" s="480" t="s">
        <v>1269</v>
      </c>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447"/>
      <c r="AC45" s="336"/>
      <c r="AD45" s="336"/>
      <c r="AE45" s="336">
        <v>32</v>
      </c>
      <c r="AF45" s="336">
        <v>48</v>
      </c>
      <c r="AG45" s="448">
        <v>54</v>
      </c>
      <c r="AH45" s="337">
        <v>4</v>
      </c>
      <c r="AI45" s="448">
        <v>3</v>
      </c>
      <c r="AJ45" s="448">
        <v>1</v>
      </c>
      <c r="AK45" s="448">
        <v>2</v>
      </c>
      <c r="AL45" s="448"/>
      <c r="AM45" s="448">
        <v>1</v>
      </c>
      <c r="AN45" s="448"/>
      <c r="AO45" s="448"/>
      <c r="AP45" s="448">
        <v>1</v>
      </c>
      <c r="AQ45" s="448"/>
      <c r="AR45" s="448"/>
      <c r="AS45" s="448"/>
      <c r="AT45" s="448"/>
      <c r="AU45" s="448"/>
      <c r="AV45" s="1438">
        <f t="shared" si="5"/>
        <v>146</v>
      </c>
    </row>
    <row r="46" spans="2:48" s="12" customFormat="1" ht="15.75" x14ac:dyDescent="0.25">
      <c r="B46" s="480" t="s">
        <v>1270</v>
      </c>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447"/>
      <c r="AC46" s="336"/>
      <c r="AD46" s="336">
        <v>5</v>
      </c>
      <c r="AE46" s="336">
        <v>26</v>
      </c>
      <c r="AF46" s="336">
        <v>18</v>
      </c>
      <c r="AG46" s="448">
        <v>58</v>
      </c>
      <c r="AH46" s="337">
        <v>6</v>
      </c>
      <c r="AI46" s="448">
        <v>3</v>
      </c>
      <c r="AJ46" s="448">
        <v>5</v>
      </c>
      <c r="AK46" s="448"/>
      <c r="AL46" s="448"/>
      <c r="AM46" s="448"/>
      <c r="AN46" s="448"/>
      <c r="AO46" s="448"/>
      <c r="AP46" s="448"/>
      <c r="AQ46" s="448"/>
      <c r="AR46" s="448"/>
      <c r="AS46" s="448">
        <v>33</v>
      </c>
      <c r="AT46" s="448">
        <v>20</v>
      </c>
      <c r="AU46" s="448">
        <v>30</v>
      </c>
      <c r="AV46" s="1438">
        <f t="shared" si="5"/>
        <v>204</v>
      </c>
    </row>
    <row r="47" spans="2:48" s="12" customFormat="1" ht="18.75" customHeight="1" x14ac:dyDescent="0.25">
      <c r="B47" s="480" t="s">
        <v>1271</v>
      </c>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447"/>
      <c r="AC47" s="336"/>
      <c r="AD47" s="336"/>
      <c r="AE47" s="336"/>
      <c r="AF47" s="336"/>
      <c r="AG47" s="448"/>
      <c r="AH47" s="337"/>
      <c r="AI47" s="448"/>
      <c r="AJ47" s="448"/>
      <c r="AK47" s="448">
        <v>45</v>
      </c>
      <c r="AL47" s="448">
        <v>52</v>
      </c>
      <c r="AM47" s="448">
        <v>10</v>
      </c>
      <c r="AN47" s="448">
        <v>16</v>
      </c>
      <c r="AO47" s="448">
        <v>51</v>
      </c>
      <c r="AP47" s="448">
        <v>31</v>
      </c>
      <c r="AQ47" s="448">
        <v>15</v>
      </c>
      <c r="AR47" s="448">
        <v>45</v>
      </c>
      <c r="AS47" s="448">
        <v>9</v>
      </c>
      <c r="AT47" s="448"/>
      <c r="AU47" s="448"/>
      <c r="AV47" s="1438">
        <f t="shared" si="5"/>
        <v>274</v>
      </c>
    </row>
    <row r="48" spans="2:48" s="12" customFormat="1" ht="18.75" customHeight="1" x14ac:dyDescent="0.25">
      <c r="B48" s="479" t="s">
        <v>3062</v>
      </c>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447"/>
      <c r="AC48" s="336"/>
      <c r="AD48" s="336"/>
      <c r="AE48" s="336"/>
      <c r="AF48" s="336"/>
      <c r="AG48" s="448"/>
      <c r="AH48" s="337"/>
      <c r="AI48" s="448"/>
      <c r="AJ48" s="448"/>
      <c r="AK48" s="448"/>
      <c r="AL48" s="448"/>
      <c r="AM48" s="448"/>
      <c r="AN48" s="448"/>
      <c r="AO48" s="448"/>
      <c r="AP48" s="448"/>
      <c r="AQ48" s="448"/>
      <c r="AR48" s="448"/>
      <c r="AS48" s="448"/>
      <c r="AT48" s="448"/>
      <c r="AU48" s="448">
        <v>2</v>
      </c>
      <c r="AV48" s="1438">
        <f t="shared" si="5"/>
        <v>2</v>
      </c>
    </row>
    <row r="49" spans="2:48" s="12" customFormat="1" ht="18.75" customHeight="1" x14ac:dyDescent="0.25">
      <c r="B49" s="479" t="s">
        <v>1272</v>
      </c>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447"/>
      <c r="AC49" s="336"/>
      <c r="AD49" s="336"/>
      <c r="AE49" s="336"/>
      <c r="AF49" s="336"/>
      <c r="AG49" s="448"/>
      <c r="AH49" s="337"/>
      <c r="AI49" s="448"/>
      <c r="AJ49" s="448"/>
      <c r="AK49" s="448"/>
      <c r="AL49" s="448"/>
      <c r="AM49" s="448"/>
      <c r="AN49" s="448"/>
      <c r="AO49" s="448"/>
      <c r="AP49" s="448"/>
      <c r="AQ49" s="448"/>
      <c r="AR49" s="448">
        <v>8</v>
      </c>
      <c r="AS49" s="448">
        <v>11</v>
      </c>
      <c r="AT49" s="448">
        <v>13</v>
      </c>
      <c r="AU49" s="448">
        <v>15</v>
      </c>
      <c r="AV49" s="1438">
        <f t="shared" si="5"/>
        <v>47</v>
      </c>
    </row>
    <row r="50" spans="2:48" s="12" customFormat="1" ht="18.75" customHeight="1" x14ac:dyDescent="0.25">
      <c r="B50" s="479" t="s">
        <v>992</v>
      </c>
      <c r="C50" s="337"/>
      <c r="D50" s="337"/>
      <c r="E50" s="337"/>
      <c r="F50" s="337">
        <v>7</v>
      </c>
      <c r="G50" s="337"/>
      <c r="H50" s="337">
        <v>6</v>
      </c>
      <c r="I50" s="337">
        <v>50</v>
      </c>
      <c r="J50" s="337"/>
      <c r="K50" s="337">
        <v>24</v>
      </c>
      <c r="L50" s="337">
        <v>21</v>
      </c>
      <c r="M50" s="337"/>
      <c r="N50" s="337">
        <v>25</v>
      </c>
      <c r="O50" s="337">
        <v>28</v>
      </c>
      <c r="P50" s="337">
        <v>103</v>
      </c>
      <c r="Q50" s="337">
        <v>21</v>
      </c>
      <c r="R50" s="337">
        <v>15</v>
      </c>
      <c r="S50" s="337">
        <v>24</v>
      </c>
      <c r="T50" s="337">
        <v>17</v>
      </c>
      <c r="U50" s="337">
        <v>15</v>
      </c>
      <c r="V50" s="337">
        <v>41</v>
      </c>
      <c r="W50" s="337">
        <v>1</v>
      </c>
      <c r="X50" s="337">
        <v>13</v>
      </c>
      <c r="Y50" s="337">
        <v>22</v>
      </c>
      <c r="Z50" s="337">
        <v>18</v>
      </c>
      <c r="AA50" s="337">
        <v>34</v>
      </c>
      <c r="AB50" s="447">
        <v>29</v>
      </c>
      <c r="AC50" s="336">
        <v>15</v>
      </c>
      <c r="AD50" s="336">
        <v>89</v>
      </c>
      <c r="AE50" s="336">
        <v>64</v>
      </c>
      <c r="AF50" s="336">
        <v>22</v>
      </c>
      <c r="AG50" s="448">
        <v>28</v>
      </c>
      <c r="AH50" s="337">
        <v>18</v>
      </c>
      <c r="AI50" s="448">
        <v>23</v>
      </c>
      <c r="AJ50" s="448">
        <v>3</v>
      </c>
      <c r="AK50" s="448">
        <v>41</v>
      </c>
      <c r="AL50" s="448">
        <v>39</v>
      </c>
      <c r="AM50" s="448">
        <v>32</v>
      </c>
      <c r="AN50" s="448">
        <v>34</v>
      </c>
      <c r="AO50" s="448">
        <v>7</v>
      </c>
      <c r="AP50" s="448">
        <v>22</v>
      </c>
      <c r="AQ50" s="448">
        <v>19</v>
      </c>
      <c r="AR50" s="448">
        <v>50</v>
      </c>
      <c r="AS50" s="448">
        <v>49</v>
      </c>
      <c r="AT50" s="448">
        <v>58</v>
      </c>
      <c r="AU50" s="448">
        <v>54</v>
      </c>
      <c r="AV50" s="1438">
        <f t="shared" si="5"/>
        <v>1181</v>
      </c>
    </row>
    <row r="51" spans="2:48" ht="18.75" customHeight="1" x14ac:dyDescent="0.25">
      <c r="B51" s="479" t="s">
        <v>807</v>
      </c>
      <c r="C51" s="337"/>
      <c r="D51" s="337"/>
      <c r="E51" s="337"/>
      <c r="F51" s="337"/>
      <c r="G51" s="337"/>
      <c r="H51" s="337"/>
      <c r="I51" s="337"/>
      <c r="J51" s="337"/>
      <c r="K51" s="337"/>
      <c r="L51" s="337"/>
      <c r="M51" s="337"/>
      <c r="N51" s="337"/>
      <c r="O51" s="337"/>
      <c r="P51" s="337"/>
      <c r="Q51" s="337"/>
      <c r="R51" s="337"/>
      <c r="S51" s="337">
        <v>21</v>
      </c>
      <c r="T51" s="337">
        <v>2</v>
      </c>
      <c r="U51" s="337">
        <v>36</v>
      </c>
      <c r="V51" s="337">
        <v>17</v>
      </c>
      <c r="W51" s="337">
        <v>5</v>
      </c>
      <c r="X51" s="337">
        <v>32</v>
      </c>
      <c r="Y51" s="337">
        <v>14</v>
      </c>
      <c r="Z51" s="337">
        <v>33</v>
      </c>
      <c r="AA51" s="337">
        <v>31</v>
      </c>
      <c r="AB51" s="447">
        <v>27</v>
      </c>
      <c r="AC51" s="336">
        <v>49</v>
      </c>
      <c r="AD51" s="336">
        <v>44</v>
      </c>
      <c r="AE51" s="336">
        <v>42</v>
      </c>
      <c r="AF51" s="336">
        <v>47</v>
      </c>
      <c r="AG51" s="448">
        <v>55</v>
      </c>
      <c r="AH51" s="337">
        <v>78</v>
      </c>
      <c r="AI51" s="448">
        <v>56</v>
      </c>
      <c r="AJ51" s="448">
        <v>59</v>
      </c>
      <c r="AK51" s="448">
        <v>56</v>
      </c>
      <c r="AL51" s="448">
        <v>72</v>
      </c>
      <c r="AM51" s="448">
        <v>68</v>
      </c>
      <c r="AN51" s="448">
        <v>82</v>
      </c>
      <c r="AO51" s="448">
        <v>49</v>
      </c>
      <c r="AP51" s="448">
        <v>90</v>
      </c>
      <c r="AQ51" s="448">
        <v>28</v>
      </c>
      <c r="AR51" s="448">
        <v>68</v>
      </c>
      <c r="AS51" s="448">
        <v>51</v>
      </c>
      <c r="AT51" s="448">
        <v>68</v>
      </c>
      <c r="AU51" s="448">
        <v>62</v>
      </c>
      <c r="AV51" s="1438">
        <f t="shared" si="5"/>
        <v>1342</v>
      </c>
    </row>
    <row r="52" spans="2:48" ht="18.75" customHeight="1" x14ac:dyDescent="0.25">
      <c r="B52" s="479" t="s">
        <v>936</v>
      </c>
      <c r="C52" s="337"/>
      <c r="D52" s="337"/>
      <c r="E52" s="337"/>
      <c r="F52" s="337"/>
      <c r="G52" s="337"/>
      <c r="H52" s="337"/>
      <c r="I52" s="337"/>
      <c r="J52" s="337"/>
      <c r="K52" s="337"/>
      <c r="L52" s="337"/>
      <c r="M52" s="337"/>
      <c r="N52" s="337"/>
      <c r="O52" s="337"/>
      <c r="P52" s="337"/>
      <c r="Q52" s="337"/>
      <c r="R52" s="337"/>
      <c r="S52" s="337"/>
      <c r="T52" s="337"/>
      <c r="U52" s="337"/>
      <c r="V52" s="337"/>
      <c r="W52" s="337"/>
      <c r="X52" s="337"/>
      <c r="Y52" s="337"/>
      <c r="Z52" s="337"/>
      <c r="AA52" s="337"/>
      <c r="AB52" s="447"/>
      <c r="AC52" s="336"/>
      <c r="AD52" s="336"/>
      <c r="AE52" s="336">
        <v>14</v>
      </c>
      <c r="AF52" s="336">
        <v>47</v>
      </c>
      <c r="AG52" s="448">
        <v>67</v>
      </c>
      <c r="AH52" s="337">
        <v>47</v>
      </c>
      <c r="AI52" s="448">
        <v>42</v>
      </c>
      <c r="AJ52" s="448">
        <v>64</v>
      </c>
      <c r="AK52" s="448">
        <v>70</v>
      </c>
      <c r="AL52" s="448">
        <v>38</v>
      </c>
      <c r="AM52" s="448">
        <v>74</v>
      </c>
      <c r="AN52" s="448">
        <v>69</v>
      </c>
      <c r="AO52" s="448">
        <v>73</v>
      </c>
      <c r="AP52" s="448">
        <v>49</v>
      </c>
      <c r="AQ52" s="448">
        <v>73</v>
      </c>
      <c r="AR52" s="448">
        <v>47</v>
      </c>
      <c r="AS52" s="448">
        <v>74</v>
      </c>
      <c r="AT52" s="448">
        <v>60</v>
      </c>
      <c r="AU52" s="448">
        <v>60</v>
      </c>
      <c r="AV52" s="1438">
        <f t="shared" si="5"/>
        <v>968</v>
      </c>
    </row>
    <row r="53" spans="2:48" ht="15.75" x14ac:dyDescent="0.25">
      <c r="B53" s="479" t="s">
        <v>979</v>
      </c>
      <c r="C53" s="337"/>
      <c r="D53" s="337"/>
      <c r="E53" s="337"/>
      <c r="F53" s="337"/>
      <c r="G53" s="337"/>
      <c r="H53" s="337"/>
      <c r="I53" s="337"/>
      <c r="J53" s="337"/>
      <c r="K53" s="337"/>
      <c r="L53" s="337">
        <v>29</v>
      </c>
      <c r="M53" s="337">
        <v>6</v>
      </c>
      <c r="N53" s="337">
        <v>21</v>
      </c>
      <c r="O53" s="337">
        <v>17</v>
      </c>
      <c r="P53" s="337">
        <v>20</v>
      </c>
      <c r="Q53" s="337">
        <v>25</v>
      </c>
      <c r="R53" s="337">
        <v>61</v>
      </c>
      <c r="S53" s="337">
        <v>26</v>
      </c>
      <c r="T53" s="337">
        <v>18</v>
      </c>
      <c r="U53" s="337">
        <v>48</v>
      </c>
      <c r="V53" s="337">
        <v>21</v>
      </c>
      <c r="W53" s="337">
        <v>30</v>
      </c>
      <c r="X53" s="337">
        <v>41</v>
      </c>
      <c r="Y53" s="337">
        <v>7</v>
      </c>
      <c r="Z53" s="337">
        <v>49</v>
      </c>
      <c r="AA53" s="337">
        <v>17</v>
      </c>
      <c r="AB53" s="447">
        <v>24</v>
      </c>
      <c r="AC53" s="336">
        <v>26</v>
      </c>
      <c r="AD53" s="336">
        <v>24</v>
      </c>
      <c r="AE53" s="336">
        <v>8</v>
      </c>
      <c r="AF53" s="336">
        <v>29</v>
      </c>
      <c r="AG53" s="448">
        <v>33</v>
      </c>
      <c r="AH53" s="337">
        <v>14</v>
      </c>
      <c r="AI53" s="448">
        <v>29</v>
      </c>
      <c r="AJ53" s="448">
        <v>28</v>
      </c>
      <c r="AK53" s="448">
        <v>20</v>
      </c>
      <c r="AL53" s="448">
        <v>26</v>
      </c>
      <c r="AM53" s="448">
        <v>50</v>
      </c>
      <c r="AN53" s="448">
        <v>14</v>
      </c>
      <c r="AO53" s="448">
        <v>29</v>
      </c>
      <c r="AP53" s="448">
        <v>33</v>
      </c>
      <c r="AQ53" s="448">
        <v>22</v>
      </c>
      <c r="AR53" s="448">
        <v>35</v>
      </c>
      <c r="AS53" s="448">
        <v>39</v>
      </c>
      <c r="AT53" s="448">
        <v>40</v>
      </c>
      <c r="AU53" s="448">
        <v>47</v>
      </c>
      <c r="AV53" s="1438">
        <f t="shared" si="5"/>
        <v>1006</v>
      </c>
    </row>
    <row r="54" spans="2:48" ht="18.75" customHeight="1" x14ac:dyDescent="0.25">
      <c r="B54" s="479" t="s">
        <v>921</v>
      </c>
      <c r="C54" s="337"/>
      <c r="D54" s="337"/>
      <c r="E54" s="337"/>
      <c r="F54" s="337"/>
      <c r="G54" s="337"/>
      <c r="H54" s="337"/>
      <c r="I54" s="337"/>
      <c r="J54" s="337"/>
      <c r="K54" s="337"/>
      <c r="L54" s="337"/>
      <c r="M54" s="337"/>
      <c r="N54" s="337"/>
      <c r="O54" s="337"/>
      <c r="P54" s="337"/>
      <c r="Q54" s="337"/>
      <c r="R54" s="337">
        <v>10</v>
      </c>
      <c r="S54" s="337">
        <v>15</v>
      </c>
      <c r="T54" s="337">
        <v>23</v>
      </c>
      <c r="U54" s="337">
        <v>34</v>
      </c>
      <c r="V54" s="337">
        <v>55</v>
      </c>
      <c r="W54" s="337">
        <v>38</v>
      </c>
      <c r="X54" s="337">
        <v>25</v>
      </c>
      <c r="Y54" s="337">
        <v>30</v>
      </c>
      <c r="Z54" s="337">
        <v>37</v>
      </c>
      <c r="AA54" s="337">
        <v>35</v>
      </c>
      <c r="AB54" s="447">
        <v>26</v>
      </c>
      <c r="AC54" s="336">
        <v>11</v>
      </c>
      <c r="AD54" s="336">
        <v>36</v>
      </c>
      <c r="AE54" s="336">
        <v>36</v>
      </c>
      <c r="AF54" s="336">
        <v>28</v>
      </c>
      <c r="AG54" s="448">
        <v>35</v>
      </c>
      <c r="AH54" s="337">
        <v>40</v>
      </c>
      <c r="AI54" s="448">
        <v>37</v>
      </c>
      <c r="AJ54" s="448">
        <v>34</v>
      </c>
      <c r="AK54" s="448">
        <v>44</v>
      </c>
      <c r="AL54" s="448">
        <v>44</v>
      </c>
      <c r="AM54" s="448">
        <v>76</v>
      </c>
      <c r="AN54" s="448">
        <v>56</v>
      </c>
      <c r="AO54" s="448">
        <v>65</v>
      </c>
      <c r="AP54" s="448">
        <v>87</v>
      </c>
      <c r="AQ54" s="448">
        <v>82</v>
      </c>
      <c r="AR54" s="448">
        <v>109</v>
      </c>
      <c r="AS54" s="448">
        <v>52</v>
      </c>
      <c r="AT54" s="448">
        <v>86</v>
      </c>
      <c r="AU54" s="448">
        <v>72</v>
      </c>
      <c r="AV54" s="1438">
        <f t="shared" si="5"/>
        <v>1358</v>
      </c>
    </row>
    <row r="55" spans="2:48" ht="18.75" customHeight="1" x14ac:dyDescent="0.25">
      <c r="B55" s="479" t="s">
        <v>1506</v>
      </c>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447"/>
      <c r="AC55" s="336"/>
      <c r="AD55" s="336"/>
      <c r="AE55" s="336"/>
      <c r="AF55" s="336"/>
      <c r="AG55" s="448"/>
      <c r="AH55" s="337"/>
      <c r="AI55" s="448"/>
      <c r="AJ55" s="448"/>
      <c r="AK55" s="448"/>
      <c r="AL55" s="448"/>
      <c r="AM55" s="448"/>
      <c r="AN55" s="448"/>
      <c r="AO55" s="448"/>
      <c r="AP55" s="448"/>
      <c r="AQ55" s="448"/>
      <c r="AR55" s="448"/>
      <c r="AS55" s="448"/>
      <c r="AT55" s="448"/>
      <c r="AU55" s="448">
        <v>1</v>
      </c>
      <c r="AV55" s="1438">
        <f t="shared" si="5"/>
        <v>1</v>
      </c>
    </row>
    <row r="56" spans="2:48" ht="18.75" customHeight="1" x14ac:dyDescent="0.25">
      <c r="B56" s="479" t="s">
        <v>1273</v>
      </c>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447"/>
      <c r="AC56" s="336"/>
      <c r="AD56" s="336"/>
      <c r="AE56" s="336">
        <v>1</v>
      </c>
      <c r="AF56" s="336">
        <v>14</v>
      </c>
      <c r="AG56" s="448">
        <v>26</v>
      </c>
      <c r="AH56" s="337">
        <v>27</v>
      </c>
      <c r="AI56" s="448">
        <v>25</v>
      </c>
      <c r="AJ56" s="448">
        <v>47</v>
      </c>
      <c r="AK56" s="448">
        <v>50</v>
      </c>
      <c r="AL56" s="448">
        <v>19</v>
      </c>
      <c r="AM56" s="448">
        <v>26</v>
      </c>
      <c r="AN56" s="448">
        <v>65</v>
      </c>
      <c r="AO56" s="448">
        <v>69</v>
      </c>
      <c r="AP56" s="448">
        <v>40</v>
      </c>
      <c r="AQ56" s="448">
        <v>41</v>
      </c>
      <c r="AR56" s="448">
        <v>47</v>
      </c>
      <c r="AS56" s="448">
        <v>57</v>
      </c>
      <c r="AT56" s="448">
        <v>52</v>
      </c>
      <c r="AU56" s="448">
        <v>43</v>
      </c>
      <c r="AV56" s="1438">
        <f t="shared" si="5"/>
        <v>649</v>
      </c>
    </row>
    <row r="57" spans="2:48" ht="18.75" customHeight="1" x14ac:dyDescent="0.25">
      <c r="B57" s="479" t="s">
        <v>1274</v>
      </c>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447"/>
      <c r="AC57" s="336"/>
      <c r="AD57" s="336"/>
      <c r="AE57" s="336"/>
      <c r="AF57" s="336"/>
      <c r="AG57" s="448"/>
      <c r="AH57" s="337">
        <v>14</v>
      </c>
      <c r="AI57" s="448">
        <v>8</v>
      </c>
      <c r="AJ57" s="448"/>
      <c r="AK57" s="448"/>
      <c r="AL57" s="448"/>
      <c r="AM57" s="448"/>
      <c r="AN57" s="448"/>
      <c r="AO57" s="448"/>
      <c r="AP57" s="448"/>
      <c r="AQ57" s="448"/>
      <c r="AR57" s="448"/>
      <c r="AS57" s="448"/>
      <c r="AT57" s="448"/>
      <c r="AU57" s="448"/>
      <c r="AV57" s="1438">
        <f t="shared" si="5"/>
        <v>22</v>
      </c>
    </row>
    <row r="58" spans="2:48" ht="18.75" customHeight="1" x14ac:dyDescent="0.25">
      <c r="B58" s="479" t="s">
        <v>824</v>
      </c>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337"/>
      <c r="AB58" s="447"/>
      <c r="AC58" s="336"/>
      <c r="AD58" s="336">
        <v>16</v>
      </c>
      <c r="AE58" s="336">
        <v>4</v>
      </c>
      <c r="AF58" s="336">
        <v>10</v>
      </c>
      <c r="AG58" s="448">
        <v>35</v>
      </c>
      <c r="AH58" s="337">
        <v>20</v>
      </c>
      <c r="AI58" s="448">
        <v>13</v>
      </c>
      <c r="AJ58" s="448">
        <v>14</v>
      </c>
      <c r="AK58" s="448">
        <v>12</v>
      </c>
      <c r="AL58" s="448">
        <v>34</v>
      </c>
      <c r="AM58" s="448">
        <v>28</v>
      </c>
      <c r="AN58" s="448">
        <v>40</v>
      </c>
      <c r="AO58" s="448">
        <v>49</v>
      </c>
      <c r="AP58" s="448">
        <v>38</v>
      </c>
      <c r="AQ58" s="448">
        <v>4</v>
      </c>
      <c r="AR58" s="448">
        <v>24</v>
      </c>
      <c r="AS58" s="448">
        <v>30</v>
      </c>
      <c r="AT58" s="448">
        <v>27</v>
      </c>
      <c r="AU58" s="448">
        <v>27</v>
      </c>
      <c r="AV58" s="1438">
        <f t="shared" si="5"/>
        <v>425</v>
      </c>
    </row>
    <row r="59" spans="2:48" ht="18.75" customHeight="1" x14ac:dyDescent="0.25">
      <c r="B59" s="479" t="s">
        <v>425</v>
      </c>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c r="AA59" s="337"/>
      <c r="AB59" s="447"/>
      <c r="AC59" s="336"/>
      <c r="AD59" s="336"/>
      <c r="AE59" s="336"/>
      <c r="AF59" s="336"/>
      <c r="AG59" s="448">
        <v>22</v>
      </c>
      <c r="AH59" s="337">
        <v>55</v>
      </c>
      <c r="AI59" s="448">
        <v>47</v>
      </c>
      <c r="AJ59" s="448">
        <v>43</v>
      </c>
      <c r="AK59" s="448">
        <v>57</v>
      </c>
      <c r="AL59" s="448">
        <v>98</v>
      </c>
      <c r="AM59" s="448">
        <v>82</v>
      </c>
      <c r="AN59" s="448">
        <v>53</v>
      </c>
      <c r="AO59" s="448">
        <v>74</v>
      </c>
      <c r="AP59" s="448">
        <v>83</v>
      </c>
      <c r="AQ59" s="448">
        <v>68</v>
      </c>
      <c r="AR59" s="448">
        <v>78</v>
      </c>
      <c r="AS59" s="448">
        <v>96</v>
      </c>
      <c r="AT59" s="448">
        <v>56</v>
      </c>
      <c r="AU59" s="448">
        <v>60</v>
      </c>
      <c r="AV59" s="1438">
        <f t="shared" si="5"/>
        <v>972</v>
      </c>
    </row>
    <row r="60" spans="2:48" ht="15.75" x14ac:dyDescent="0.25">
      <c r="B60" s="276" t="s">
        <v>3076</v>
      </c>
      <c r="C60" s="276">
        <f t="shared" ref="C60:AT60" si="6">C7+C19+C26+C28</f>
        <v>50</v>
      </c>
      <c r="D60" s="276">
        <f t="shared" si="6"/>
        <v>10</v>
      </c>
      <c r="E60" s="276">
        <f t="shared" si="6"/>
        <v>1</v>
      </c>
      <c r="F60" s="276">
        <f t="shared" si="6"/>
        <v>59</v>
      </c>
      <c r="G60" s="276">
        <f t="shared" si="6"/>
        <v>47</v>
      </c>
      <c r="H60" s="276">
        <f t="shared" si="6"/>
        <v>74</v>
      </c>
      <c r="I60" s="276">
        <f t="shared" si="6"/>
        <v>130</v>
      </c>
      <c r="J60" s="276">
        <f t="shared" si="6"/>
        <v>121</v>
      </c>
      <c r="K60" s="276">
        <f t="shared" si="6"/>
        <v>176</v>
      </c>
      <c r="L60" s="276">
        <f t="shared" si="6"/>
        <v>215</v>
      </c>
      <c r="M60" s="276">
        <f t="shared" si="6"/>
        <v>150</v>
      </c>
      <c r="N60" s="276">
        <f t="shared" si="6"/>
        <v>206</v>
      </c>
      <c r="O60" s="276">
        <f t="shared" si="6"/>
        <v>248</v>
      </c>
      <c r="P60" s="276">
        <f t="shared" si="6"/>
        <v>388</v>
      </c>
      <c r="Q60" s="276">
        <f t="shared" si="6"/>
        <v>280</v>
      </c>
      <c r="R60" s="276">
        <f t="shared" si="6"/>
        <v>559</v>
      </c>
      <c r="S60" s="276">
        <f t="shared" si="6"/>
        <v>594</v>
      </c>
      <c r="T60" s="276">
        <f t="shared" si="6"/>
        <v>466</v>
      </c>
      <c r="U60" s="276">
        <f t="shared" si="6"/>
        <v>488</v>
      </c>
      <c r="V60" s="276">
        <f t="shared" si="6"/>
        <v>576</v>
      </c>
      <c r="W60" s="276">
        <f t="shared" si="6"/>
        <v>1484</v>
      </c>
      <c r="X60" s="276">
        <f t="shared" si="6"/>
        <v>585</v>
      </c>
      <c r="Y60" s="276">
        <f t="shared" si="6"/>
        <v>606</v>
      </c>
      <c r="Z60" s="276">
        <f t="shared" si="6"/>
        <v>876</v>
      </c>
      <c r="AA60" s="276">
        <f t="shared" si="6"/>
        <v>506</v>
      </c>
      <c r="AB60" s="276">
        <f t="shared" si="6"/>
        <v>456</v>
      </c>
      <c r="AC60" s="276">
        <f t="shared" si="6"/>
        <v>785</v>
      </c>
      <c r="AD60" s="276">
        <f t="shared" si="6"/>
        <v>837</v>
      </c>
      <c r="AE60" s="276">
        <f t="shared" si="6"/>
        <v>851</v>
      </c>
      <c r="AF60" s="276">
        <f t="shared" si="6"/>
        <v>751</v>
      </c>
      <c r="AG60" s="276">
        <f t="shared" si="6"/>
        <v>971</v>
      </c>
      <c r="AH60" s="276">
        <f t="shared" si="6"/>
        <v>681</v>
      </c>
      <c r="AI60" s="276">
        <f t="shared" si="6"/>
        <v>494</v>
      </c>
      <c r="AJ60" s="276">
        <f t="shared" si="6"/>
        <v>1021</v>
      </c>
      <c r="AK60" s="276">
        <f t="shared" si="6"/>
        <v>876</v>
      </c>
      <c r="AL60" s="276">
        <f t="shared" si="6"/>
        <v>1188</v>
      </c>
      <c r="AM60" s="276">
        <f t="shared" si="6"/>
        <v>1112</v>
      </c>
      <c r="AN60" s="276">
        <f t="shared" si="6"/>
        <v>906</v>
      </c>
      <c r="AO60" s="276">
        <f t="shared" si="6"/>
        <v>1047</v>
      </c>
      <c r="AP60" s="276">
        <f t="shared" si="6"/>
        <v>1117</v>
      </c>
      <c r="AQ60" s="276">
        <f t="shared" si="6"/>
        <v>1335</v>
      </c>
      <c r="AR60" s="276">
        <f t="shared" si="6"/>
        <v>1251</v>
      </c>
      <c r="AS60" s="276">
        <f t="shared" si="6"/>
        <v>1337</v>
      </c>
      <c r="AT60" s="276">
        <f t="shared" si="6"/>
        <v>1381</v>
      </c>
      <c r="AU60" s="276">
        <f>AU7+AU19+AU26+AU28</f>
        <v>1060</v>
      </c>
      <c r="AV60" s="276">
        <f>AV7+AV19+AV26+AV28</f>
        <v>28352</v>
      </c>
    </row>
    <row r="61" spans="2:48" ht="15.75" x14ac:dyDescent="0.25">
      <c r="B61" s="172" t="s">
        <v>1310</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row>
    <row r="62" spans="2:48" ht="15.75" x14ac:dyDescent="0.25">
      <c r="B62" s="172" t="s">
        <v>1313</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row>
    <row r="63" spans="2:48" ht="15" customHeight="1" x14ac:dyDescent="0.25"/>
    <row r="64" spans="2:4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sheetData>
  <mergeCells count="3">
    <mergeCell ref="B1:AV3"/>
    <mergeCell ref="B4:AV4"/>
    <mergeCell ref="B5:H5"/>
  </mergeCell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BB150"/>
  <sheetViews>
    <sheetView zoomScale="70" zoomScaleNormal="70" workbookViewId="0">
      <pane xSplit="2" ySplit="6" topLeftCell="AD43"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3" customWidth="1"/>
    <col min="2" max="2" width="56.28515625" style="3" customWidth="1"/>
    <col min="3" max="48" width="11.140625" style="3" customWidth="1"/>
    <col min="49" max="49" width="9.140625" style="3" customWidth="1"/>
    <col min="50" max="54" width="0" style="3" hidden="1" customWidth="1"/>
    <col min="55" max="16384" width="9.140625" style="3" hidden="1"/>
  </cols>
  <sheetData>
    <row r="1" spans="2:48"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3"/>
    </row>
    <row r="2" spans="2:48"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6"/>
    </row>
    <row r="3" spans="2:48"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9"/>
    </row>
    <row r="4" spans="2:48" ht="21.75" thickBot="1" x14ac:dyDescent="0.4">
      <c r="B4" s="1789" t="s">
        <v>471</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1"/>
    </row>
    <row r="5" spans="2:48" s="213" customFormat="1" ht="15.75" x14ac:dyDescent="0.25">
      <c r="B5" s="1671"/>
      <c r="C5" s="1671"/>
      <c r="D5" s="1671"/>
      <c r="E5" s="1671"/>
      <c r="F5" s="1671"/>
      <c r="G5" s="1671"/>
      <c r="H5" s="1671"/>
      <c r="AU5" s="693"/>
    </row>
    <row r="6" spans="2:48" s="14" customFormat="1" ht="18.75" customHeight="1" x14ac:dyDescent="0.25">
      <c r="B6" s="223" t="s">
        <v>387</v>
      </c>
      <c r="C6" s="1379">
        <v>1973</v>
      </c>
      <c r="D6" s="1380">
        <v>1974</v>
      </c>
      <c r="E6" s="1380">
        <v>1975</v>
      </c>
      <c r="F6" s="1380">
        <v>1976</v>
      </c>
      <c r="G6" s="1380">
        <v>1977</v>
      </c>
      <c r="H6" s="1380">
        <v>1978</v>
      </c>
      <c r="I6" s="1380">
        <v>1979</v>
      </c>
      <c r="J6" s="1380">
        <v>1980</v>
      </c>
      <c r="K6" s="1380">
        <v>1981</v>
      </c>
      <c r="L6" s="1380">
        <v>1982</v>
      </c>
      <c r="M6" s="1380">
        <v>1983</v>
      </c>
      <c r="N6" s="1380">
        <v>1984</v>
      </c>
      <c r="O6" s="1380">
        <v>1985</v>
      </c>
      <c r="P6" s="1380">
        <v>1986</v>
      </c>
      <c r="Q6" s="1380">
        <v>1987</v>
      </c>
      <c r="R6" s="1380">
        <v>1988</v>
      </c>
      <c r="S6" s="1380">
        <v>1989</v>
      </c>
      <c r="T6" s="1380">
        <v>1990</v>
      </c>
      <c r="U6" s="1380">
        <v>1991</v>
      </c>
      <c r="V6" s="1380">
        <v>1992</v>
      </c>
      <c r="W6" s="1380">
        <v>1993</v>
      </c>
      <c r="X6" s="1380">
        <v>1994</v>
      </c>
      <c r="Y6" s="1380">
        <v>1995</v>
      </c>
      <c r="Z6" s="1380">
        <v>1996</v>
      </c>
      <c r="AA6" s="1380">
        <v>1997</v>
      </c>
      <c r="AB6" s="1380">
        <v>1998</v>
      </c>
      <c r="AC6" s="1380">
        <v>1999</v>
      </c>
      <c r="AD6" s="1380">
        <v>2000</v>
      </c>
      <c r="AE6" s="1380">
        <v>2001</v>
      </c>
      <c r="AF6" s="1380">
        <v>2002</v>
      </c>
      <c r="AG6" s="1380">
        <v>2003</v>
      </c>
      <c r="AH6" s="1380">
        <v>2004</v>
      </c>
      <c r="AI6" s="1380">
        <v>2005</v>
      </c>
      <c r="AJ6" s="1380">
        <v>2006</v>
      </c>
      <c r="AK6" s="1380">
        <v>2007</v>
      </c>
      <c r="AL6" s="1380">
        <v>2008</v>
      </c>
      <c r="AM6" s="1381">
        <v>2009</v>
      </c>
      <c r="AN6" s="1381">
        <v>2010</v>
      </c>
      <c r="AO6" s="1381">
        <v>2011</v>
      </c>
      <c r="AP6" s="1381">
        <v>2012</v>
      </c>
      <c r="AQ6" s="1381">
        <v>2013</v>
      </c>
      <c r="AR6" s="1381">
        <v>2014</v>
      </c>
      <c r="AS6" s="1381">
        <v>2015</v>
      </c>
      <c r="AT6" s="1381">
        <v>2016</v>
      </c>
      <c r="AU6" s="1381">
        <v>2017</v>
      </c>
      <c r="AV6" s="219" t="s">
        <v>211</v>
      </c>
    </row>
    <row r="7" spans="2:48" s="12" customFormat="1" ht="18.75" customHeight="1" x14ac:dyDescent="0.25">
      <c r="B7" s="275" t="s">
        <v>1275</v>
      </c>
      <c r="C7" s="1382">
        <f>HistoricoGraduadosPregrado!C60</f>
        <v>50</v>
      </c>
      <c r="D7" s="1382">
        <f>HistoricoGraduadosPregrado!D60</f>
        <v>10</v>
      </c>
      <c r="E7" s="1382">
        <f>HistoricoGraduadosPregrado!E60</f>
        <v>1</v>
      </c>
      <c r="F7" s="1382">
        <f>HistoricoGraduadosPregrado!F60</f>
        <v>59</v>
      </c>
      <c r="G7" s="1382">
        <f>HistoricoGraduadosPregrado!G60</f>
        <v>47</v>
      </c>
      <c r="H7" s="1382">
        <f>HistoricoGraduadosPregrado!H60</f>
        <v>74</v>
      </c>
      <c r="I7" s="1382">
        <f>HistoricoGraduadosPregrado!I60</f>
        <v>130</v>
      </c>
      <c r="J7" s="1382">
        <f>HistoricoGraduadosPregrado!J60</f>
        <v>121</v>
      </c>
      <c r="K7" s="1382">
        <f>HistoricoGraduadosPregrado!K60</f>
        <v>176</v>
      </c>
      <c r="L7" s="1382">
        <f>HistoricoGraduadosPregrado!L60</f>
        <v>215</v>
      </c>
      <c r="M7" s="1382">
        <f>HistoricoGraduadosPregrado!M60</f>
        <v>150</v>
      </c>
      <c r="N7" s="1382">
        <f>HistoricoGraduadosPregrado!N60</f>
        <v>206</v>
      </c>
      <c r="O7" s="1382">
        <f>HistoricoGraduadosPregrado!O60</f>
        <v>248</v>
      </c>
      <c r="P7" s="1382">
        <f>HistoricoGraduadosPregrado!P60</f>
        <v>388</v>
      </c>
      <c r="Q7" s="1382">
        <f>HistoricoGraduadosPregrado!Q60</f>
        <v>280</v>
      </c>
      <c r="R7" s="1382">
        <f>HistoricoGraduadosPregrado!R60</f>
        <v>559</v>
      </c>
      <c r="S7" s="1382">
        <f>HistoricoGraduadosPregrado!S60</f>
        <v>594</v>
      </c>
      <c r="T7" s="1382">
        <f>HistoricoGraduadosPregrado!T60</f>
        <v>466</v>
      </c>
      <c r="U7" s="260">
        <f>HistoricoGraduadosPregrado!U60</f>
        <v>488</v>
      </c>
      <c r="V7" s="260">
        <f>HistoricoGraduadosPregrado!V60</f>
        <v>576</v>
      </c>
      <c r="W7" s="260">
        <f>HistoricoGraduadosPregrado!W60</f>
        <v>1484</v>
      </c>
      <c r="X7" s="260">
        <f>HistoricoGraduadosPregrado!X60</f>
        <v>585</v>
      </c>
      <c r="Y7" s="260">
        <f>HistoricoGraduadosPregrado!Y60</f>
        <v>606</v>
      </c>
      <c r="Z7" s="260">
        <f>HistoricoGraduadosPregrado!Z60</f>
        <v>876</v>
      </c>
      <c r="AA7" s="260">
        <f>HistoricoGraduadosPregrado!AA60</f>
        <v>506</v>
      </c>
      <c r="AB7" s="260">
        <f>HistoricoGraduadosPregrado!AB60</f>
        <v>456</v>
      </c>
      <c r="AC7" s="260">
        <f>HistoricoGraduadosPregrado!AC60</f>
        <v>785</v>
      </c>
      <c r="AD7" s="260">
        <f>HistoricoGraduadosPregrado!AD60</f>
        <v>837</v>
      </c>
      <c r="AE7" s="260">
        <f>HistoricoGraduadosPregrado!AE60</f>
        <v>851</v>
      </c>
      <c r="AF7" s="260">
        <f>HistoricoGraduadosPregrado!AF60</f>
        <v>751</v>
      </c>
      <c r="AG7" s="260">
        <f>HistoricoGraduadosPregrado!AG60</f>
        <v>971</v>
      </c>
      <c r="AH7" s="260">
        <f>HistoricoGraduadosPregrado!AH60</f>
        <v>681</v>
      </c>
      <c r="AI7" s="260">
        <f>HistoricoGraduadosPregrado!AI60</f>
        <v>494</v>
      </c>
      <c r="AJ7" s="260">
        <f>HistoricoGraduadosPregrado!AJ60</f>
        <v>1021</v>
      </c>
      <c r="AK7" s="260">
        <f>HistoricoGraduadosPregrado!AK60</f>
        <v>876</v>
      </c>
      <c r="AL7" s="260">
        <f>HistoricoGraduadosPregrado!AL60</f>
        <v>1188</v>
      </c>
      <c r="AM7" s="260">
        <f>HistoricoGraduadosPregrado!AM60</f>
        <v>1112</v>
      </c>
      <c r="AN7" s="260">
        <f>HistoricoGraduadosPregrado!AN60</f>
        <v>906</v>
      </c>
      <c r="AO7" s="260">
        <f>HistoricoGraduadosPregrado!AO60</f>
        <v>1047</v>
      </c>
      <c r="AP7" s="260">
        <f>HistoricoGraduadosPregrado!AP60</f>
        <v>1117</v>
      </c>
      <c r="AQ7" s="260">
        <f>HistoricoGraduadosPregrado!AQ60</f>
        <v>1335</v>
      </c>
      <c r="AR7" s="260">
        <f>HistoricoGraduadosPregrado!AR60</f>
        <v>1251</v>
      </c>
      <c r="AS7" s="260">
        <f>HistoricoGraduadosPregrado!AS60</f>
        <v>1337</v>
      </c>
      <c r="AT7" s="260">
        <f>HistoricoGraduadosPregrado!AT60</f>
        <v>1381</v>
      </c>
      <c r="AU7" s="260">
        <f>HistoricoGraduadosPregrado!AU60</f>
        <v>1060</v>
      </c>
      <c r="AV7" s="260">
        <f>HistoricoGraduadosPregrado!AV60</f>
        <v>28352</v>
      </c>
    </row>
    <row r="8" spans="2:48" s="12" customFormat="1" ht="18.75" customHeight="1" x14ac:dyDescent="0.25">
      <c r="B8" s="275" t="s">
        <v>367</v>
      </c>
      <c r="C8" s="1382">
        <f>SUM(C9:C38)</f>
        <v>0</v>
      </c>
      <c r="D8" s="1382">
        <f t="shared" ref="D8:AU8" si="0">SUM(D9:D38)</f>
        <v>0</v>
      </c>
      <c r="E8" s="1382">
        <f t="shared" si="0"/>
        <v>0</v>
      </c>
      <c r="F8" s="1382">
        <f t="shared" si="0"/>
        <v>0</v>
      </c>
      <c r="G8" s="1382">
        <f t="shared" si="0"/>
        <v>0</v>
      </c>
      <c r="H8" s="1382">
        <f t="shared" si="0"/>
        <v>0</v>
      </c>
      <c r="I8" s="1382">
        <f t="shared" si="0"/>
        <v>0</v>
      </c>
      <c r="J8" s="1382">
        <f t="shared" si="0"/>
        <v>0</v>
      </c>
      <c r="K8" s="1382">
        <f t="shared" si="0"/>
        <v>0</v>
      </c>
      <c r="L8" s="1382">
        <f t="shared" si="0"/>
        <v>0</v>
      </c>
      <c r="M8" s="1382">
        <f t="shared" si="0"/>
        <v>0</v>
      </c>
      <c r="N8" s="1382">
        <f t="shared" si="0"/>
        <v>0</v>
      </c>
      <c r="O8" s="1382">
        <f t="shared" si="0"/>
        <v>0</v>
      </c>
      <c r="P8" s="1382">
        <f t="shared" si="0"/>
        <v>0</v>
      </c>
      <c r="Q8" s="1382">
        <f t="shared" si="0"/>
        <v>0</v>
      </c>
      <c r="R8" s="1382">
        <f t="shared" si="0"/>
        <v>0</v>
      </c>
      <c r="S8" s="1382">
        <f t="shared" si="0"/>
        <v>0</v>
      </c>
      <c r="T8" s="1382">
        <f t="shared" si="0"/>
        <v>0</v>
      </c>
      <c r="U8" s="260">
        <f t="shared" si="0"/>
        <v>0</v>
      </c>
      <c r="V8" s="260">
        <f t="shared" si="0"/>
        <v>35</v>
      </c>
      <c r="W8" s="260">
        <f t="shared" si="0"/>
        <v>32</v>
      </c>
      <c r="X8" s="260">
        <f t="shared" si="0"/>
        <v>24</v>
      </c>
      <c r="Y8" s="260">
        <f t="shared" si="0"/>
        <v>72</v>
      </c>
      <c r="Z8" s="260">
        <f t="shared" si="0"/>
        <v>442</v>
      </c>
      <c r="AA8" s="260">
        <f t="shared" si="0"/>
        <v>568</v>
      </c>
      <c r="AB8" s="260">
        <f t="shared" si="0"/>
        <v>318</v>
      </c>
      <c r="AC8" s="260">
        <f t="shared" si="0"/>
        <v>444</v>
      </c>
      <c r="AD8" s="260">
        <f t="shared" si="0"/>
        <v>271</v>
      </c>
      <c r="AE8" s="260">
        <f t="shared" si="0"/>
        <v>144</v>
      </c>
      <c r="AF8" s="260">
        <f t="shared" si="0"/>
        <v>51</v>
      </c>
      <c r="AG8" s="260">
        <f t="shared" si="0"/>
        <v>54</v>
      </c>
      <c r="AH8" s="260">
        <f t="shared" si="0"/>
        <v>68</v>
      </c>
      <c r="AI8" s="260">
        <f t="shared" si="0"/>
        <v>110</v>
      </c>
      <c r="AJ8" s="260">
        <f t="shared" si="0"/>
        <v>209</v>
      </c>
      <c r="AK8" s="260">
        <f t="shared" si="0"/>
        <v>262</v>
      </c>
      <c r="AL8" s="260">
        <f t="shared" si="0"/>
        <v>197</v>
      </c>
      <c r="AM8" s="260">
        <f t="shared" si="0"/>
        <v>369</v>
      </c>
      <c r="AN8" s="260">
        <f t="shared" si="0"/>
        <v>436</v>
      </c>
      <c r="AO8" s="260">
        <f t="shared" si="0"/>
        <v>339</v>
      </c>
      <c r="AP8" s="260">
        <f t="shared" si="0"/>
        <v>224</v>
      </c>
      <c r="AQ8" s="260">
        <f t="shared" si="0"/>
        <v>194</v>
      </c>
      <c r="AR8" s="260">
        <f t="shared" si="0"/>
        <v>236</v>
      </c>
      <c r="AS8" s="260">
        <f t="shared" si="0"/>
        <v>120</v>
      </c>
      <c r="AT8" s="260">
        <f t="shared" si="0"/>
        <v>177</v>
      </c>
      <c r="AU8" s="260">
        <f t="shared" si="0"/>
        <v>235</v>
      </c>
      <c r="AV8" s="260">
        <f>SUM(C8:AU8)</f>
        <v>5631</v>
      </c>
    </row>
    <row r="9" spans="2:48" s="12" customFormat="1" ht="18.75" customHeight="1" x14ac:dyDescent="0.25">
      <c r="B9" s="479" t="s">
        <v>1276</v>
      </c>
      <c r="C9" s="375"/>
      <c r="D9" s="375"/>
      <c r="E9" s="375"/>
      <c r="F9" s="375"/>
      <c r="G9" s="375"/>
      <c r="H9" s="375"/>
      <c r="I9" s="375"/>
      <c r="J9" s="375"/>
      <c r="K9" s="375"/>
      <c r="L9" s="375"/>
      <c r="M9" s="375"/>
      <c r="N9" s="375"/>
      <c r="O9" s="375"/>
      <c r="P9" s="375"/>
      <c r="Q9" s="375"/>
      <c r="R9" s="375"/>
      <c r="S9" s="375"/>
      <c r="T9" s="375"/>
      <c r="U9" s="337"/>
      <c r="V9" s="337">
        <v>35</v>
      </c>
      <c r="W9" s="337"/>
      <c r="X9" s="337">
        <v>1</v>
      </c>
      <c r="Y9" s="337">
        <v>15</v>
      </c>
      <c r="Z9" s="337">
        <v>2</v>
      </c>
      <c r="AA9" s="337">
        <v>6</v>
      </c>
      <c r="AB9" s="447">
        <v>15</v>
      </c>
      <c r="AC9" s="336">
        <v>20</v>
      </c>
      <c r="AD9" s="336">
        <v>1</v>
      </c>
      <c r="AE9" s="336"/>
      <c r="AF9" s="336"/>
      <c r="AG9" s="448"/>
      <c r="AH9" s="337"/>
      <c r="AI9" s="448"/>
      <c r="AJ9" s="448"/>
      <c r="AK9" s="448"/>
      <c r="AL9" s="448"/>
      <c r="AM9" s="448"/>
      <c r="AN9" s="448"/>
      <c r="AO9" s="448"/>
      <c r="AP9" s="448"/>
      <c r="AQ9" s="448"/>
      <c r="AR9" s="448"/>
      <c r="AS9" s="448"/>
      <c r="AT9" s="448"/>
      <c r="AU9" s="448"/>
      <c r="AV9" s="1438">
        <f t="shared" ref="AV9:AV55" si="1">SUM(C9:AU9)</f>
        <v>95</v>
      </c>
    </row>
    <row r="10" spans="2:48" s="12" customFormat="1" ht="18.75" customHeight="1" x14ac:dyDescent="0.25">
      <c r="B10" s="479" t="s">
        <v>1277</v>
      </c>
      <c r="C10" s="375"/>
      <c r="D10" s="375"/>
      <c r="E10" s="375"/>
      <c r="F10" s="375"/>
      <c r="G10" s="375"/>
      <c r="H10" s="375"/>
      <c r="I10" s="375"/>
      <c r="J10" s="375"/>
      <c r="K10" s="375"/>
      <c r="L10" s="375"/>
      <c r="M10" s="375"/>
      <c r="N10" s="375"/>
      <c r="O10" s="375"/>
      <c r="P10" s="375"/>
      <c r="Q10" s="375"/>
      <c r="R10" s="375"/>
      <c r="S10" s="375"/>
      <c r="T10" s="375"/>
      <c r="U10" s="337"/>
      <c r="V10" s="337"/>
      <c r="W10" s="337"/>
      <c r="X10" s="337"/>
      <c r="Y10" s="337"/>
      <c r="Z10" s="337"/>
      <c r="AA10" s="337">
        <v>31</v>
      </c>
      <c r="AB10" s="447">
        <v>4</v>
      </c>
      <c r="AC10" s="336">
        <v>16</v>
      </c>
      <c r="AD10" s="336">
        <v>4</v>
      </c>
      <c r="AE10" s="336"/>
      <c r="AF10" s="336"/>
      <c r="AG10" s="448">
        <v>1</v>
      </c>
      <c r="AH10" s="337"/>
      <c r="AI10" s="448">
        <v>1</v>
      </c>
      <c r="AJ10" s="448"/>
      <c r="AK10" s="448">
        <v>4</v>
      </c>
      <c r="AL10" s="448"/>
      <c r="AM10" s="448"/>
      <c r="AN10" s="448"/>
      <c r="AO10" s="448"/>
      <c r="AP10" s="448"/>
      <c r="AQ10" s="448"/>
      <c r="AR10" s="448"/>
      <c r="AS10" s="448"/>
      <c r="AT10" s="448"/>
      <c r="AU10" s="448"/>
      <c r="AV10" s="1438">
        <f t="shared" si="1"/>
        <v>61</v>
      </c>
    </row>
    <row r="11" spans="2:48" s="12" customFormat="1" ht="18.75" customHeight="1" x14ac:dyDescent="0.25">
      <c r="B11" s="479" t="s">
        <v>3064</v>
      </c>
      <c r="C11" s="375"/>
      <c r="D11" s="375"/>
      <c r="E11" s="375"/>
      <c r="F11" s="375"/>
      <c r="G11" s="375"/>
      <c r="H11" s="375"/>
      <c r="I11" s="375"/>
      <c r="J11" s="375"/>
      <c r="K11" s="375"/>
      <c r="L11" s="375"/>
      <c r="M11" s="375"/>
      <c r="N11" s="375"/>
      <c r="O11" s="375"/>
      <c r="P11" s="375"/>
      <c r="Q11" s="375"/>
      <c r="R11" s="375"/>
      <c r="S11" s="375"/>
      <c r="T11" s="375"/>
      <c r="U11" s="337"/>
      <c r="V11" s="337"/>
      <c r="W11" s="337"/>
      <c r="X11" s="337"/>
      <c r="Y11" s="337"/>
      <c r="Z11" s="337"/>
      <c r="AA11" s="337">
        <v>34</v>
      </c>
      <c r="AB11" s="447">
        <v>2</v>
      </c>
      <c r="AC11" s="336">
        <v>26</v>
      </c>
      <c r="AD11" s="336">
        <v>21</v>
      </c>
      <c r="AE11" s="336">
        <v>3</v>
      </c>
      <c r="AF11" s="336">
        <v>2</v>
      </c>
      <c r="AG11" s="448">
        <v>14</v>
      </c>
      <c r="AH11" s="337">
        <v>1</v>
      </c>
      <c r="AI11" s="448">
        <v>2</v>
      </c>
      <c r="AJ11" s="448"/>
      <c r="AK11" s="448">
        <v>42</v>
      </c>
      <c r="AL11" s="448">
        <v>25</v>
      </c>
      <c r="AM11" s="448">
        <v>30</v>
      </c>
      <c r="AN11" s="448">
        <v>18</v>
      </c>
      <c r="AO11" s="448">
        <v>36</v>
      </c>
      <c r="AP11" s="448">
        <v>26</v>
      </c>
      <c r="AQ11" s="448">
        <v>28</v>
      </c>
      <c r="AR11" s="448">
        <v>24</v>
      </c>
      <c r="AS11" s="448">
        <v>24</v>
      </c>
      <c r="AT11" s="448">
        <v>21</v>
      </c>
      <c r="AU11" s="448">
        <v>20</v>
      </c>
      <c r="AV11" s="1438">
        <f t="shared" si="1"/>
        <v>399</v>
      </c>
    </row>
    <row r="12" spans="2:48" s="12" customFormat="1" ht="18.75" customHeight="1" x14ac:dyDescent="0.25">
      <c r="B12" s="479" t="s">
        <v>1278</v>
      </c>
      <c r="C12" s="375"/>
      <c r="D12" s="375"/>
      <c r="E12" s="375"/>
      <c r="F12" s="375"/>
      <c r="G12" s="375"/>
      <c r="H12" s="375"/>
      <c r="I12" s="375"/>
      <c r="J12" s="375"/>
      <c r="K12" s="375"/>
      <c r="L12" s="375"/>
      <c r="M12" s="375"/>
      <c r="N12" s="375"/>
      <c r="O12" s="375"/>
      <c r="P12" s="375"/>
      <c r="Q12" s="375"/>
      <c r="R12" s="375"/>
      <c r="S12" s="375"/>
      <c r="T12" s="375"/>
      <c r="U12" s="337"/>
      <c r="V12" s="337"/>
      <c r="W12" s="337"/>
      <c r="X12" s="337"/>
      <c r="Y12" s="337"/>
      <c r="Z12" s="337">
        <v>78</v>
      </c>
      <c r="AA12" s="337">
        <v>71</v>
      </c>
      <c r="AB12" s="447">
        <v>44</v>
      </c>
      <c r="AC12" s="336">
        <v>33</v>
      </c>
      <c r="AD12" s="336">
        <v>40</v>
      </c>
      <c r="AE12" s="336">
        <v>3</v>
      </c>
      <c r="AF12" s="336">
        <v>21</v>
      </c>
      <c r="AG12" s="448">
        <v>11</v>
      </c>
      <c r="AH12" s="337">
        <v>28</v>
      </c>
      <c r="AI12" s="448">
        <v>21</v>
      </c>
      <c r="AJ12" s="448">
        <v>36</v>
      </c>
      <c r="AK12" s="448">
        <v>39</v>
      </c>
      <c r="AL12" s="448">
        <v>54</v>
      </c>
      <c r="AM12" s="448">
        <v>35</v>
      </c>
      <c r="AN12" s="448">
        <v>53</v>
      </c>
      <c r="AO12" s="448">
        <v>59</v>
      </c>
      <c r="AP12" s="448">
        <v>38</v>
      </c>
      <c r="AQ12" s="448">
        <v>30</v>
      </c>
      <c r="AR12" s="448">
        <v>59</v>
      </c>
      <c r="AS12" s="448">
        <v>34</v>
      </c>
      <c r="AT12" s="448">
        <v>45</v>
      </c>
      <c r="AU12" s="448">
        <v>57</v>
      </c>
      <c r="AV12" s="1438">
        <f t="shared" si="1"/>
        <v>889</v>
      </c>
    </row>
    <row r="13" spans="2:48" s="12" customFormat="1" ht="18.75" customHeight="1" x14ac:dyDescent="0.25">
      <c r="B13" s="479" t="s">
        <v>440</v>
      </c>
      <c r="C13" s="375"/>
      <c r="D13" s="375"/>
      <c r="E13" s="375"/>
      <c r="F13" s="375"/>
      <c r="G13" s="375"/>
      <c r="H13" s="375"/>
      <c r="I13" s="375"/>
      <c r="J13" s="375"/>
      <c r="K13" s="375"/>
      <c r="L13" s="375"/>
      <c r="M13" s="375"/>
      <c r="N13" s="375"/>
      <c r="O13" s="375"/>
      <c r="P13" s="375"/>
      <c r="Q13" s="375"/>
      <c r="R13" s="375"/>
      <c r="S13" s="375"/>
      <c r="T13" s="375"/>
      <c r="U13" s="337"/>
      <c r="V13" s="337"/>
      <c r="W13" s="337"/>
      <c r="X13" s="337"/>
      <c r="Y13" s="337"/>
      <c r="Z13" s="337"/>
      <c r="AA13" s="337"/>
      <c r="AB13" s="447"/>
      <c r="AC13" s="336"/>
      <c r="AD13" s="336"/>
      <c r="AE13" s="336"/>
      <c r="AF13" s="336"/>
      <c r="AG13" s="448"/>
      <c r="AH13" s="337"/>
      <c r="AI13" s="448"/>
      <c r="AJ13" s="448"/>
      <c r="AK13" s="448"/>
      <c r="AL13" s="448"/>
      <c r="AM13" s="448"/>
      <c r="AN13" s="448">
        <v>37</v>
      </c>
      <c r="AO13" s="448">
        <v>28</v>
      </c>
      <c r="AP13" s="448">
        <v>35</v>
      </c>
      <c r="AQ13" s="448">
        <v>17</v>
      </c>
      <c r="AR13" s="448">
        <v>26</v>
      </c>
      <c r="AS13" s="448">
        <v>15</v>
      </c>
      <c r="AT13" s="448">
        <v>53</v>
      </c>
      <c r="AU13" s="448">
        <v>23</v>
      </c>
      <c r="AV13" s="1438">
        <f t="shared" si="1"/>
        <v>234</v>
      </c>
    </row>
    <row r="14" spans="2:48" s="12" customFormat="1" ht="18.75" customHeight="1" x14ac:dyDescent="0.25">
      <c r="B14" s="479" t="s">
        <v>3065</v>
      </c>
      <c r="C14" s="375"/>
      <c r="D14" s="375"/>
      <c r="E14" s="375"/>
      <c r="F14" s="375"/>
      <c r="G14" s="375"/>
      <c r="H14" s="375"/>
      <c r="I14" s="375"/>
      <c r="J14" s="375"/>
      <c r="K14" s="375"/>
      <c r="L14" s="375"/>
      <c r="M14" s="375"/>
      <c r="N14" s="375"/>
      <c r="O14" s="375"/>
      <c r="P14" s="375"/>
      <c r="Q14" s="375"/>
      <c r="R14" s="375"/>
      <c r="S14" s="375"/>
      <c r="T14" s="375"/>
      <c r="U14" s="337"/>
      <c r="V14" s="337"/>
      <c r="W14" s="337"/>
      <c r="X14" s="337"/>
      <c r="Y14" s="337"/>
      <c r="Z14" s="337"/>
      <c r="AA14" s="337"/>
      <c r="AB14" s="447"/>
      <c r="AC14" s="336"/>
      <c r="AD14" s="336"/>
      <c r="AE14" s="336"/>
      <c r="AF14" s="336"/>
      <c r="AG14" s="448"/>
      <c r="AH14" s="337"/>
      <c r="AI14" s="448"/>
      <c r="AJ14" s="448"/>
      <c r="AK14" s="448"/>
      <c r="AL14" s="448"/>
      <c r="AM14" s="448"/>
      <c r="AN14" s="448"/>
      <c r="AO14" s="448"/>
      <c r="AP14" s="448"/>
      <c r="AQ14" s="448"/>
      <c r="AR14" s="448"/>
      <c r="AS14" s="448"/>
      <c r="AT14" s="448"/>
      <c r="AU14" s="448">
        <v>34</v>
      </c>
      <c r="AV14" s="1438">
        <f t="shared" si="1"/>
        <v>34</v>
      </c>
    </row>
    <row r="15" spans="2:48" s="12" customFormat="1" ht="18.75" customHeight="1" x14ac:dyDescent="0.25">
      <c r="B15" s="479" t="s">
        <v>3066</v>
      </c>
      <c r="C15" s="375"/>
      <c r="D15" s="375"/>
      <c r="E15" s="375"/>
      <c r="F15" s="375"/>
      <c r="G15" s="375"/>
      <c r="H15" s="375"/>
      <c r="I15" s="375"/>
      <c r="J15" s="375"/>
      <c r="K15" s="375"/>
      <c r="L15" s="375"/>
      <c r="M15" s="375"/>
      <c r="N15" s="375"/>
      <c r="O15" s="375"/>
      <c r="P15" s="375"/>
      <c r="Q15" s="375"/>
      <c r="R15" s="375"/>
      <c r="S15" s="375"/>
      <c r="T15" s="375"/>
      <c r="U15" s="337"/>
      <c r="V15" s="337"/>
      <c r="W15" s="337"/>
      <c r="X15" s="337"/>
      <c r="Y15" s="337"/>
      <c r="Z15" s="337"/>
      <c r="AA15" s="337"/>
      <c r="AB15" s="447"/>
      <c r="AC15" s="336"/>
      <c r="AD15" s="336"/>
      <c r="AE15" s="336"/>
      <c r="AF15" s="336"/>
      <c r="AG15" s="448"/>
      <c r="AH15" s="337"/>
      <c r="AI15" s="448"/>
      <c r="AJ15" s="448"/>
      <c r="AK15" s="448"/>
      <c r="AL15" s="448"/>
      <c r="AM15" s="448"/>
      <c r="AN15" s="448"/>
      <c r="AO15" s="448"/>
      <c r="AP15" s="448"/>
      <c r="AQ15" s="448"/>
      <c r="AR15" s="448"/>
      <c r="AS15" s="448"/>
      <c r="AT15" s="448"/>
      <c r="AU15" s="448">
        <v>34</v>
      </c>
      <c r="AV15" s="1438">
        <f t="shared" si="1"/>
        <v>34</v>
      </c>
    </row>
    <row r="16" spans="2:48" s="12" customFormat="1" ht="18.75" customHeight="1" x14ac:dyDescent="0.25">
      <c r="B16" s="479" t="s">
        <v>1279</v>
      </c>
      <c r="C16" s="375"/>
      <c r="D16" s="375"/>
      <c r="E16" s="375"/>
      <c r="F16" s="375"/>
      <c r="G16" s="375"/>
      <c r="H16" s="375"/>
      <c r="I16" s="375"/>
      <c r="J16" s="375"/>
      <c r="K16" s="375"/>
      <c r="L16" s="375"/>
      <c r="M16" s="375"/>
      <c r="N16" s="375"/>
      <c r="O16" s="375"/>
      <c r="P16" s="375"/>
      <c r="Q16" s="375"/>
      <c r="R16" s="375"/>
      <c r="S16" s="375"/>
      <c r="T16" s="375"/>
      <c r="U16" s="337"/>
      <c r="V16" s="337"/>
      <c r="W16" s="337"/>
      <c r="X16" s="337"/>
      <c r="Y16" s="337"/>
      <c r="Z16" s="337"/>
      <c r="AA16" s="337">
        <v>25</v>
      </c>
      <c r="AB16" s="447"/>
      <c r="AC16" s="336"/>
      <c r="AD16" s="336"/>
      <c r="AE16" s="336"/>
      <c r="AF16" s="336"/>
      <c r="AG16" s="448"/>
      <c r="AH16" s="337"/>
      <c r="AI16" s="448"/>
      <c r="AJ16" s="448"/>
      <c r="AK16" s="448"/>
      <c r="AL16" s="448"/>
      <c r="AM16" s="448"/>
      <c r="AN16" s="448"/>
      <c r="AO16" s="448"/>
      <c r="AP16" s="448"/>
      <c r="AQ16" s="448"/>
      <c r="AR16" s="448"/>
      <c r="AS16" s="448"/>
      <c r="AT16" s="448"/>
      <c r="AU16" s="448"/>
      <c r="AV16" s="1438">
        <f t="shared" si="1"/>
        <v>25</v>
      </c>
    </row>
    <row r="17" spans="2:48" s="12" customFormat="1" ht="18.75" customHeight="1" x14ac:dyDescent="0.25">
      <c r="B17" s="479" t="s">
        <v>1280</v>
      </c>
      <c r="C17" s="375"/>
      <c r="D17" s="375"/>
      <c r="E17" s="375"/>
      <c r="F17" s="375"/>
      <c r="G17" s="375"/>
      <c r="H17" s="375"/>
      <c r="I17" s="375"/>
      <c r="J17" s="375"/>
      <c r="K17" s="375"/>
      <c r="L17" s="375"/>
      <c r="M17" s="375"/>
      <c r="N17" s="375"/>
      <c r="O17" s="375"/>
      <c r="P17" s="375"/>
      <c r="Q17" s="375"/>
      <c r="R17" s="375"/>
      <c r="S17" s="375"/>
      <c r="T17" s="375"/>
      <c r="U17" s="337"/>
      <c r="V17" s="337"/>
      <c r="W17" s="337"/>
      <c r="X17" s="337">
        <v>15</v>
      </c>
      <c r="Y17" s="337">
        <v>11</v>
      </c>
      <c r="Z17" s="337">
        <v>36</v>
      </c>
      <c r="AA17" s="337">
        <v>80</v>
      </c>
      <c r="AB17" s="447">
        <v>35</v>
      </c>
      <c r="AC17" s="336">
        <v>130</v>
      </c>
      <c r="AD17" s="336">
        <v>80</v>
      </c>
      <c r="AE17" s="336">
        <v>44</v>
      </c>
      <c r="AF17" s="336">
        <v>6</v>
      </c>
      <c r="AG17" s="448">
        <v>5</v>
      </c>
      <c r="AH17" s="337"/>
      <c r="AI17" s="448">
        <v>11</v>
      </c>
      <c r="AJ17" s="448"/>
      <c r="AK17" s="448"/>
      <c r="AL17" s="448"/>
      <c r="AM17" s="448"/>
      <c r="AN17" s="448"/>
      <c r="AO17" s="448"/>
      <c r="AP17" s="448"/>
      <c r="AQ17" s="448"/>
      <c r="AR17" s="448"/>
      <c r="AS17" s="448"/>
      <c r="AT17" s="448"/>
      <c r="AU17" s="448"/>
      <c r="AV17" s="1438">
        <f t="shared" si="1"/>
        <v>453</v>
      </c>
    </row>
    <row r="18" spans="2:48" s="12" customFormat="1" ht="18.75" customHeight="1" x14ac:dyDescent="0.25">
      <c r="B18" s="479" t="s">
        <v>1281</v>
      </c>
      <c r="C18" s="375"/>
      <c r="D18" s="375"/>
      <c r="E18" s="375"/>
      <c r="F18" s="375"/>
      <c r="G18" s="375"/>
      <c r="H18" s="375"/>
      <c r="I18" s="375"/>
      <c r="J18" s="375"/>
      <c r="K18" s="375"/>
      <c r="L18" s="375"/>
      <c r="M18" s="375"/>
      <c r="N18" s="375"/>
      <c r="O18" s="375"/>
      <c r="P18" s="375"/>
      <c r="Q18" s="375"/>
      <c r="R18" s="375"/>
      <c r="S18" s="375"/>
      <c r="T18" s="375"/>
      <c r="U18" s="337"/>
      <c r="V18" s="337"/>
      <c r="W18" s="337"/>
      <c r="X18" s="337"/>
      <c r="Y18" s="337"/>
      <c r="Z18" s="337">
        <v>45</v>
      </c>
      <c r="AA18" s="337"/>
      <c r="AB18" s="447">
        <v>32</v>
      </c>
      <c r="AC18" s="336"/>
      <c r="AD18" s="336"/>
      <c r="AE18" s="336"/>
      <c r="AF18" s="336"/>
      <c r="AG18" s="448"/>
      <c r="AH18" s="337"/>
      <c r="AI18" s="448"/>
      <c r="AJ18" s="448"/>
      <c r="AK18" s="448"/>
      <c r="AL18" s="448"/>
      <c r="AM18" s="448"/>
      <c r="AN18" s="448"/>
      <c r="AO18" s="448"/>
      <c r="AP18" s="448"/>
      <c r="AQ18" s="448"/>
      <c r="AR18" s="448"/>
      <c r="AS18" s="448"/>
      <c r="AT18" s="448"/>
      <c r="AU18" s="448"/>
      <c r="AV18" s="1438">
        <f t="shared" si="1"/>
        <v>77</v>
      </c>
    </row>
    <row r="19" spans="2:48" s="12" customFormat="1" ht="18.75" customHeight="1" x14ac:dyDescent="0.25">
      <c r="B19" s="479" t="s">
        <v>1282</v>
      </c>
      <c r="C19" s="375"/>
      <c r="D19" s="375"/>
      <c r="E19" s="375"/>
      <c r="F19" s="375"/>
      <c r="G19" s="375"/>
      <c r="H19" s="375"/>
      <c r="I19" s="375"/>
      <c r="J19" s="375"/>
      <c r="K19" s="375"/>
      <c r="L19" s="375"/>
      <c r="M19" s="375"/>
      <c r="N19" s="375"/>
      <c r="O19" s="375"/>
      <c r="P19" s="375"/>
      <c r="Q19" s="375"/>
      <c r="R19" s="375"/>
      <c r="S19" s="375"/>
      <c r="T19" s="375"/>
      <c r="U19" s="337"/>
      <c r="V19" s="337"/>
      <c r="W19" s="337"/>
      <c r="X19" s="337"/>
      <c r="Y19" s="337"/>
      <c r="Z19" s="337">
        <v>39</v>
      </c>
      <c r="AA19" s="337">
        <v>36</v>
      </c>
      <c r="AB19" s="447"/>
      <c r="AC19" s="336">
        <v>2</v>
      </c>
      <c r="AD19" s="336"/>
      <c r="AE19" s="336"/>
      <c r="AF19" s="336"/>
      <c r="AG19" s="448"/>
      <c r="AH19" s="337"/>
      <c r="AI19" s="448"/>
      <c r="AJ19" s="448"/>
      <c r="AK19" s="448"/>
      <c r="AL19" s="448"/>
      <c r="AM19" s="448"/>
      <c r="AN19" s="448"/>
      <c r="AO19" s="448"/>
      <c r="AP19" s="448"/>
      <c r="AQ19" s="448"/>
      <c r="AR19" s="448"/>
      <c r="AS19" s="448"/>
      <c r="AT19" s="448"/>
      <c r="AU19" s="448"/>
      <c r="AV19" s="1438">
        <f t="shared" si="1"/>
        <v>77</v>
      </c>
    </row>
    <row r="20" spans="2:48" s="12" customFormat="1" ht="18.75" customHeight="1" x14ac:dyDescent="0.25">
      <c r="B20" s="479" t="s">
        <v>1283</v>
      </c>
      <c r="C20" s="375"/>
      <c r="D20" s="375"/>
      <c r="E20" s="375"/>
      <c r="F20" s="375"/>
      <c r="G20" s="375"/>
      <c r="H20" s="375"/>
      <c r="I20" s="375"/>
      <c r="J20" s="375"/>
      <c r="K20" s="375"/>
      <c r="L20" s="375"/>
      <c r="M20" s="375"/>
      <c r="N20" s="375"/>
      <c r="O20" s="375"/>
      <c r="P20" s="375"/>
      <c r="Q20" s="375"/>
      <c r="R20" s="375"/>
      <c r="S20" s="375"/>
      <c r="T20" s="375"/>
      <c r="U20" s="337"/>
      <c r="V20" s="337"/>
      <c r="W20" s="337"/>
      <c r="X20" s="337"/>
      <c r="Y20" s="337"/>
      <c r="Z20" s="337">
        <v>37</v>
      </c>
      <c r="AA20" s="337">
        <v>40</v>
      </c>
      <c r="AB20" s="447">
        <v>2</v>
      </c>
      <c r="AC20" s="336"/>
      <c r="AD20" s="336"/>
      <c r="AE20" s="336"/>
      <c r="AF20" s="336"/>
      <c r="AG20" s="448"/>
      <c r="AH20" s="337"/>
      <c r="AI20" s="448"/>
      <c r="AJ20" s="448"/>
      <c r="AK20" s="448"/>
      <c r="AL20" s="448"/>
      <c r="AM20" s="448"/>
      <c r="AN20" s="448"/>
      <c r="AO20" s="448"/>
      <c r="AP20" s="448"/>
      <c r="AQ20" s="448"/>
      <c r="AR20" s="448"/>
      <c r="AS20" s="448"/>
      <c r="AT20" s="448"/>
      <c r="AU20" s="448"/>
      <c r="AV20" s="1438">
        <f t="shared" si="1"/>
        <v>79</v>
      </c>
    </row>
    <row r="21" spans="2:48" s="12" customFormat="1" ht="18.75" customHeight="1" x14ac:dyDescent="0.25">
      <c r="B21" s="479" t="s">
        <v>3067</v>
      </c>
      <c r="C21" s="375"/>
      <c r="D21" s="375"/>
      <c r="E21" s="375"/>
      <c r="F21" s="375"/>
      <c r="G21" s="375"/>
      <c r="H21" s="375"/>
      <c r="I21" s="375"/>
      <c r="J21" s="375"/>
      <c r="K21" s="375"/>
      <c r="L21" s="375"/>
      <c r="M21" s="375"/>
      <c r="N21" s="375"/>
      <c r="O21" s="375"/>
      <c r="P21" s="375"/>
      <c r="Q21" s="375"/>
      <c r="R21" s="375"/>
      <c r="S21" s="375"/>
      <c r="T21" s="375"/>
      <c r="U21" s="337"/>
      <c r="V21" s="337"/>
      <c r="W21" s="337"/>
      <c r="X21" s="337"/>
      <c r="Y21" s="337"/>
      <c r="Z21" s="337">
        <v>30</v>
      </c>
      <c r="AA21" s="337">
        <v>22</v>
      </c>
      <c r="AB21" s="447">
        <v>5</v>
      </c>
      <c r="AC21" s="336"/>
      <c r="AD21" s="336"/>
      <c r="AE21" s="336"/>
      <c r="AF21" s="336"/>
      <c r="AG21" s="448"/>
      <c r="AH21" s="337"/>
      <c r="AI21" s="448"/>
      <c r="AJ21" s="448"/>
      <c r="AK21" s="448"/>
      <c r="AL21" s="448"/>
      <c r="AM21" s="448"/>
      <c r="AN21" s="448"/>
      <c r="AO21" s="448"/>
      <c r="AP21" s="448"/>
      <c r="AQ21" s="448"/>
      <c r="AR21" s="448"/>
      <c r="AS21" s="448"/>
      <c r="AT21" s="448"/>
      <c r="AU21" s="448"/>
      <c r="AV21" s="1438">
        <f t="shared" si="1"/>
        <v>57</v>
      </c>
    </row>
    <row r="22" spans="2:48" s="12" customFormat="1" ht="18.75" customHeight="1" x14ac:dyDescent="0.25">
      <c r="B22" s="479" t="s">
        <v>1284</v>
      </c>
      <c r="C22" s="375"/>
      <c r="D22" s="375"/>
      <c r="E22" s="375"/>
      <c r="F22" s="375"/>
      <c r="G22" s="375"/>
      <c r="H22" s="375"/>
      <c r="I22" s="375"/>
      <c r="J22" s="375"/>
      <c r="K22" s="375"/>
      <c r="L22" s="375"/>
      <c r="M22" s="375"/>
      <c r="N22" s="375"/>
      <c r="O22" s="375"/>
      <c r="P22" s="375"/>
      <c r="Q22" s="375"/>
      <c r="R22" s="375"/>
      <c r="S22" s="375"/>
      <c r="T22" s="375"/>
      <c r="U22" s="337"/>
      <c r="V22" s="337"/>
      <c r="W22" s="337">
        <v>32</v>
      </c>
      <c r="X22" s="337"/>
      <c r="Y22" s="337">
        <v>38</v>
      </c>
      <c r="Z22" s="337">
        <v>129</v>
      </c>
      <c r="AA22" s="337">
        <v>172</v>
      </c>
      <c r="AB22" s="447">
        <v>35</v>
      </c>
      <c r="AC22" s="336">
        <v>16</v>
      </c>
      <c r="AD22" s="336">
        <v>43</v>
      </c>
      <c r="AE22" s="336">
        <v>1</v>
      </c>
      <c r="AF22" s="336"/>
      <c r="AG22" s="448"/>
      <c r="AH22" s="337"/>
      <c r="AI22" s="448">
        <v>8</v>
      </c>
      <c r="AJ22" s="448">
        <v>21</v>
      </c>
      <c r="AK22" s="448">
        <v>21</v>
      </c>
      <c r="AL22" s="448">
        <v>8</v>
      </c>
      <c r="AM22" s="448">
        <v>13</v>
      </c>
      <c r="AN22" s="448">
        <v>32</v>
      </c>
      <c r="AO22" s="448">
        <v>11</v>
      </c>
      <c r="AP22" s="448">
        <v>6</v>
      </c>
      <c r="AQ22" s="448">
        <v>10</v>
      </c>
      <c r="AR22" s="448">
        <v>17</v>
      </c>
      <c r="AS22" s="448">
        <v>11</v>
      </c>
      <c r="AT22" s="448">
        <v>12</v>
      </c>
      <c r="AU22" s="448">
        <v>12</v>
      </c>
      <c r="AV22" s="1438">
        <f t="shared" si="1"/>
        <v>648</v>
      </c>
    </row>
    <row r="23" spans="2:48" s="12" customFormat="1" ht="18.75" customHeight="1" x14ac:dyDescent="0.25">
      <c r="B23" s="479" t="s">
        <v>1285</v>
      </c>
      <c r="C23" s="375"/>
      <c r="D23" s="375"/>
      <c r="E23" s="375"/>
      <c r="F23" s="375"/>
      <c r="G23" s="375"/>
      <c r="H23" s="375"/>
      <c r="I23" s="375"/>
      <c r="J23" s="375"/>
      <c r="K23" s="375"/>
      <c r="L23" s="375"/>
      <c r="M23" s="375"/>
      <c r="N23" s="375"/>
      <c r="O23" s="375"/>
      <c r="P23" s="375"/>
      <c r="Q23" s="375"/>
      <c r="R23" s="375"/>
      <c r="S23" s="375"/>
      <c r="T23" s="375"/>
      <c r="U23" s="337"/>
      <c r="V23" s="337"/>
      <c r="W23" s="337"/>
      <c r="X23" s="337"/>
      <c r="Y23" s="337"/>
      <c r="Z23" s="337"/>
      <c r="AA23" s="337"/>
      <c r="AB23" s="447">
        <v>85</v>
      </c>
      <c r="AC23" s="336">
        <v>73</v>
      </c>
      <c r="AD23" s="336">
        <v>4</v>
      </c>
      <c r="AE23" s="336">
        <v>44</v>
      </c>
      <c r="AF23" s="336">
        <v>4</v>
      </c>
      <c r="AG23" s="448"/>
      <c r="AH23" s="337"/>
      <c r="AI23" s="448">
        <v>7</v>
      </c>
      <c r="AJ23" s="448">
        <v>23</v>
      </c>
      <c r="AK23" s="448">
        <v>24</v>
      </c>
      <c r="AL23" s="448">
        <v>9</v>
      </c>
      <c r="AM23" s="448">
        <v>10</v>
      </c>
      <c r="AN23" s="448">
        <v>38</v>
      </c>
      <c r="AO23" s="448">
        <v>17</v>
      </c>
      <c r="AP23" s="448">
        <v>14</v>
      </c>
      <c r="AQ23" s="448">
        <v>9</v>
      </c>
      <c r="AR23" s="448">
        <v>10</v>
      </c>
      <c r="AS23" s="448">
        <v>8</v>
      </c>
      <c r="AT23" s="448">
        <v>8</v>
      </c>
      <c r="AU23" s="448">
        <v>9</v>
      </c>
      <c r="AV23" s="1438">
        <f t="shared" si="1"/>
        <v>396</v>
      </c>
    </row>
    <row r="24" spans="2:48" s="12" customFormat="1" ht="18.75" customHeight="1" x14ac:dyDescent="0.25">
      <c r="B24" s="479" t="s">
        <v>1286</v>
      </c>
      <c r="C24" s="375"/>
      <c r="D24" s="375"/>
      <c r="E24" s="375"/>
      <c r="F24" s="375"/>
      <c r="G24" s="375"/>
      <c r="H24" s="375"/>
      <c r="I24" s="375"/>
      <c r="J24" s="375"/>
      <c r="K24" s="375"/>
      <c r="L24" s="375"/>
      <c r="M24" s="375"/>
      <c r="N24" s="375"/>
      <c r="O24" s="375"/>
      <c r="P24" s="375"/>
      <c r="Q24" s="375"/>
      <c r="R24" s="375"/>
      <c r="S24" s="375"/>
      <c r="T24" s="375"/>
      <c r="U24" s="337"/>
      <c r="V24" s="337"/>
      <c r="W24" s="337"/>
      <c r="X24" s="337"/>
      <c r="Y24" s="337"/>
      <c r="Z24" s="337"/>
      <c r="AA24" s="337"/>
      <c r="AB24" s="447"/>
      <c r="AC24" s="336">
        <v>13</v>
      </c>
      <c r="AD24" s="336">
        <v>17</v>
      </c>
      <c r="AE24" s="336">
        <v>2</v>
      </c>
      <c r="AF24" s="336"/>
      <c r="AG24" s="448"/>
      <c r="AH24" s="337"/>
      <c r="AI24" s="448"/>
      <c r="AJ24" s="448"/>
      <c r="AK24" s="448"/>
      <c r="AL24" s="448"/>
      <c r="AM24" s="448"/>
      <c r="AN24" s="448"/>
      <c r="AO24" s="448"/>
      <c r="AP24" s="448"/>
      <c r="AQ24" s="448"/>
      <c r="AR24" s="448"/>
      <c r="AS24" s="448"/>
      <c r="AT24" s="448"/>
      <c r="AU24" s="448"/>
      <c r="AV24" s="1438">
        <f t="shared" si="1"/>
        <v>32</v>
      </c>
    </row>
    <row r="25" spans="2:48" s="12" customFormat="1" ht="18.75" customHeight="1" x14ac:dyDescent="0.25">
      <c r="B25" s="479" t="s">
        <v>1287</v>
      </c>
      <c r="C25" s="375"/>
      <c r="D25" s="375"/>
      <c r="E25" s="375"/>
      <c r="F25" s="375"/>
      <c r="G25" s="375"/>
      <c r="H25" s="375"/>
      <c r="I25" s="375"/>
      <c r="J25" s="375"/>
      <c r="K25" s="375"/>
      <c r="L25" s="375"/>
      <c r="M25" s="375"/>
      <c r="N25" s="375"/>
      <c r="O25" s="375"/>
      <c r="P25" s="375"/>
      <c r="Q25" s="375"/>
      <c r="R25" s="375"/>
      <c r="S25" s="375"/>
      <c r="T25" s="375"/>
      <c r="U25" s="337"/>
      <c r="V25" s="337"/>
      <c r="W25" s="337"/>
      <c r="X25" s="337"/>
      <c r="Y25" s="337"/>
      <c r="Z25" s="337"/>
      <c r="AA25" s="337"/>
      <c r="AB25" s="447"/>
      <c r="AC25" s="336"/>
      <c r="AD25" s="336"/>
      <c r="AE25" s="336"/>
      <c r="AF25" s="336"/>
      <c r="AG25" s="448"/>
      <c r="AH25" s="337"/>
      <c r="AI25" s="448">
        <v>8</v>
      </c>
      <c r="AJ25" s="448">
        <v>25</v>
      </c>
      <c r="AK25" s="448">
        <v>31</v>
      </c>
      <c r="AL25" s="448">
        <v>9</v>
      </c>
      <c r="AM25" s="448">
        <v>32</v>
      </c>
      <c r="AN25" s="448">
        <v>38</v>
      </c>
      <c r="AO25" s="448">
        <v>25</v>
      </c>
      <c r="AP25" s="448">
        <v>24</v>
      </c>
      <c r="AQ25" s="448">
        <v>18</v>
      </c>
      <c r="AR25" s="448">
        <v>28</v>
      </c>
      <c r="AS25" s="448">
        <v>13</v>
      </c>
      <c r="AT25" s="448">
        <v>4</v>
      </c>
      <c r="AU25" s="448"/>
      <c r="AV25" s="1438">
        <f t="shared" si="1"/>
        <v>255</v>
      </c>
    </row>
    <row r="26" spans="2:48" s="12" customFormat="1" ht="18.75" customHeight="1" x14ac:dyDescent="0.25">
      <c r="B26" s="479" t="s">
        <v>1288</v>
      </c>
      <c r="C26" s="375"/>
      <c r="D26" s="375"/>
      <c r="E26" s="375"/>
      <c r="F26" s="375"/>
      <c r="G26" s="375"/>
      <c r="H26" s="375"/>
      <c r="I26" s="375"/>
      <c r="J26" s="375"/>
      <c r="K26" s="375"/>
      <c r="L26" s="375"/>
      <c r="M26" s="375"/>
      <c r="N26" s="375"/>
      <c r="O26" s="375"/>
      <c r="P26" s="375"/>
      <c r="Q26" s="375"/>
      <c r="R26" s="375"/>
      <c r="S26" s="375"/>
      <c r="T26" s="375"/>
      <c r="U26" s="337"/>
      <c r="V26" s="337"/>
      <c r="W26" s="337"/>
      <c r="X26" s="337"/>
      <c r="Y26" s="337"/>
      <c r="Z26" s="337"/>
      <c r="AA26" s="337"/>
      <c r="AB26" s="447"/>
      <c r="AC26" s="336">
        <v>35</v>
      </c>
      <c r="AD26" s="336">
        <v>22</v>
      </c>
      <c r="AE26" s="336">
        <v>27</v>
      </c>
      <c r="AF26" s="336">
        <v>7</v>
      </c>
      <c r="AG26" s="448">
        <v>6</v>
      </c>
      <c r="AH26" s="337">
        <v>9</v>
      </c>
      <c r="AI26" s="448">
        <v>1</v>
      </c>
      <c r="AJ26" s="448">
        <v>26</v>
      </c>
      <c r="AK26" s="448">
        <v>25</v>
      </c>
      <c r="AL26" s="448">
        <v>47</v>
      </c>
      <c r="AM26" s="448">
        <v>141</v>
      </c>
      <c r="AN26" s="448">
        <v>111</v>
      </c>
      <c r="AO26" s="448">
        <v>54</v>
      </c>
      <c r="AP26" s="448">
        <v>19</v>
      </c>
      <c r="AQ26" s="448"/>
      <c r="AR26" s="448">
        <v>1</v>
      </c>
      <c r="AS26" s="448">
        <v>2</v>
      </c>
      <c r="AT26" s="448"/>
      <c r="AU26" s="448"/>
      <c r="AV26" s="1438">
        <f t="shared" si="1"/>
        <v>533</v>
      </c>
    </row>
    <row r="27" spans="2:48" s="12" customFormat="1" ht="18.75" customHeight="1" x14ac:dyDescent="0.25">
      <c r="B27" s="479" t="s">
        <v>1289</v>
      </c>
      <c r="C27" s="375"/>
      <c r="D27" s="375"/>
      <c r="E27" s="375"/>
      <c r="F27" s="375"/>
      <c r="G27" s="375"/>
      <c r="H27" s="375"/>
      <c r="I27" s="375"/>
      <c r="J27" s="375"/>
      <c r="K27" s="375"/>
      <c r="L27" s="375"/>
      <c r="M27" s="375"/>
      <c r="N27" s="375"/>
      <c r="O27" s="375"/>
      <c r="P27" s="375"/>
      <c r="Q27" s="375"/>
      <c r="R27" s="375"/>
      <c r="S27" s="375"/>
      <c r="T27" s="375"/>
      <c r="U27" s="337"/>
      <c r="V27" s="337"/>
      <c r="W27" s="337"/>
      <c r="X27" s="337"/>
      <c r="Y27" s="337"/>
      <c r="Z27" s="337"/>
      <c r="AA27" s="337"/>
      <c r="AB27" s="447"/>
      <c r="AC27" s="336"/>
      <c r="AD27" s="336">
        <v>26</v>
      </c>
      <c r="AE27" s="336"/>
      <c r="AF27" s="336"/>
      <c r="AG27" s="448"/>
      <c r="AH27" s="337"/>
      <c r="AI27" s="448"/>
      <c r="AJ27" s="448"/>
      <c r="AK27" s="448"/>
      <c r="AL27" s="448"/>
      <c r="AM27" s="448"/>
      <c r="AN27" s="448"/>
      <c r="AO27" s="448"/>
      <c r="AP27" s="448"/>
      <c r="AQ27" s="448"/>
      <c r="AR27" s="448"/>
      <c r="AS27" s="448"/>
      <c r="AT27" s="448"/>
      <c r="AU27" s="448"/>
      <c r="AV27" s="1438">
        <f t="shared" si="1"/>
        <v>26</v>
      </c>
    </row>
    <row r="28" spans="2:48" s="12" customFormat="1" ht="18.75" customHeight="1" x14ac:dyDescent="0.25">
      <c r="B28" s="479" t="s">
        <v>1290</v>
      </c>
      <c r="C28" s="375"/>
      <c r="D28" s="375"/>
      <c r="E28" s="375"/>
      <c r="F28" s="375"/>
      <c r="G28" s="375"/>
      <c r="H28" s="375"/>
      <c r="I28" s="375"/>
      <c r="J28" s="375"/>
      <c r="K28" s="375"/>
      <c r="L28" s="375"/>
      <c r="M28" s="375"/>
      <c r="N28" s="375"/>
      <c r="O28" s="375"/>
      <c r="P28" s="375"/>
      <c r="Q28" s="375"/>
      <c r="R28" s="375"/>
      <c r="S28" s="375"/>
      <c r="T28" s="375"/>
      <c r="U28" s="337"/>
      <c r="V28" s="337"/>
      <c r="W28" s="337"/>
      <c r="X28" s="337"/>
      <c r="Y28" s="337"/>
      <c r="Z28" s="337"/>
      <c r="AA28" s="337">
        <v>19</v>
      </c>
      <c r="AB28" s="447">
        <v>14</v>
      </c>
      <c r="AC28" s="336">
        <v>24</v>
      </c>
      <c r="AD28" s="336">
        <v>10</v>
      </c>
      <c r="AE28" s="336">
        <v>15</v>
      </c>
      <c r="AF28" s="336">
        <v>4</v>
      </c>
      <c r="AG28" s="448">
        <v>1</v>
      </c>
      <c r="AH28" s="337">
        <v>14</v>
      </c>
      <c r="AI28" s="337">
        <v>19</v>
      </c>
      <c r="AJ28" s="337">
        <v>25</v>
      </c>
      <c r="AK28" s="337">
        <v>17</v>
      </c>
      <c r="AL28" s="337">
        <v>14</v>
      </c>
      <c r="AM28" s="337">
        <v>81</v>
      </c>
      <c r="AN28" s="337">
        <v>39</v>
      </c>
      <c r="AO28" s="337">
        <v>60</v>
      </c>
      <c r="AP28" s="337">
        <v>31</v>
      </c>
      <c r="AQ28" s="337">
        <v>41</v>
      </c>
      <c r="AR28" s="337">
        <v>37</v>
      </c>
      <c r="AS28" s="337">
        <v>2</v>
      </c>
      <c r="AT28" s="337">
        <v>10</v>
      </c>
      <c r="AU28" s="337"/>
      <c r="AV28" s="1438">
        <f t="shared" si="1"/>
        <v>477</v>
      </c>
    </row>
    <row r="29" spans="2:48" s="12" customFormat="1" ht="18.75" customHeight="1" x14ac:dyDescent="0.25">
      <c r="B29" s="479" t="s">
        <v>1291</v>
      </c>
      <c r="C29" s="375"/>
      <c r="D29" s="375"/>
      <c r="E29" s="375"/>
      <c r="F29" s="375"/>
      <c r="G29" s="375"/>
      <c r="H29" s="375"/>
      <c r="I29" s="375"/>
      <c r="J29" s="375"/>
      <c r="K29" s="375"/>
      <c r="L29" s="375"/>
      <c r="M29" s="375"/>
      <c r="N29" s="375"/>
      <c r="O29" s="375"/>
      <c r="P29" s="375"/>
      <c r="Q29" s="375"/>
      <c r="R29" s="375"/>
      <c r="S29" s="375"/>
      <c r="T29" s="375"/>
      <c r="U29" s="337"/>
      <c r="V29" s="337"/>
      <c r="W29" s="337"/>
      <c r="X29" s="337"/>
      <c r="Y29" s="337"/>
      <c r="Z29" s="337"/>
      <c r="AA29" s="337"/>
      <c r="AB29" s="447"/>
      <c r="AC29" s="336"/>
      <c r="AD29" s="336">
        <v>2</v>
      </c>
      <c r="AE29" s="336">
        <v>4</v>
      </c>
      <c r="AF29" s="336">
        <v>2</v>
      </c>
      <c r="AG29" s="448">
        <v>1</v>
      </c>
      <c r="AH29" s="337"/>
      <c r="AI29" s="337"/>
      <c r="AJ29" s="337">
        <v>3</v>
      </c>
      <c r="AK29" s="337"/>
      <c r="AL29" s="337"/>
      <c r="AM29" s="337"/>
      <c r="AN29" s="337"/>
      <c r="AO29" s="337"/>
      <c r="AP29" s="337"/>
      <c r="AQ29" s="337"/>
      <c r="AR29" s="337"/>
      <c r="AS29" s="337"/>
      <c r="AT29" s="337"/>
      <c r="AU29" s="337"/>
      <c r="AV29" s="1438">
        <f t="shared" si="1"/>
        <v>12</v>
      </c>
    </row>
    <row r="30" spans="2:48" s="12" customFormat="1" ht="18.75" customHeight="1" x14ac:dyDescent="0.25">
      <c r="B30" s="479" t="s">
        <v>1292</v>
      </c>
      <c r="C30" s="375"/>
      <c r="D30" s="375"/>
      <c r="E30" s="375"/>
      <c r="F30" s="375"/>
      <c r="G30" s="375"/>
      <c r="H30" s="375"/>
      <c r="I30" s="375"/>
      <c r="J30" s="375"/>
      <c r="K30" s="375"/>
      <c r="L30" s="375"/>
      <c r="M30" s="375"/>
      <c r="N30" s="375"/>
      <c r="O30" s="375"/>
      <c r="P30" s="375"/>
      <c r="Q30" s="375"/>
      <c r="R30" s="375"/>
      <c r="S30" s="375"/>
      <c r="T30" s="375"/>
      <c r="U30" s="337"/>
      <c r="V30" s="337"/>
      <c r="W30" s="337"/>
      <c r="X30" s="337"/>
      <c r="Y30" s="337"/>
      <c r="Z30" s="337"/>
      <c r="AA30" s="337"/>
      <c r="AB30" s="447">
        <v>35</v>
      </c>
      <c r="AC30" s="336"/>
      <c r="AD30" s="336"/>
      <c r="AE30" s="336"/>
      <c r="AF30" s="336"/>
      <c r="AG30" s="448"/>
      <c r="AH30" s="337"/>
      <c r="AI30" s="337"/>
      <c r="AJ30" s="337"/>
      <c r="AK30" s="337"/>
      <c r="AL30" s="337"/>
      <c r="AM30" s="337"/>
      <c r="AN30" s="337"/>
      <c r="AO30" s="337"/>
      <c r="AP30" s="337"/>
      <c r="AQ30" s="337"/>
      <c r="AR30" s="337"/>
      <c r="AS30" s="337"/>
      <c r="AT30" s="337"/>
      <c r="AU30" s="337"/>
      <c r="AV30" s="1438">
        <f t="shared" si="1"/>
        <v>35</v>
      </c>
    </row>
    <row r="31" spans="2:48" s="12" customFormat="1" ht="18.75" customHeight="1" x14ac:dyDescent="0.25">
      <c r="B31" s="479" t="s">
        <v>1293</v>
      </c>
      <c r="C31" s="375"/>
      <c r="D31" s="375"/>
      <c r="E31" s="375"/>
      <c r="F31" s="375"/>
      <c r="G31" s="375"/>
      <c r="H31" s="375"/>
      <c r="I31" s="375"/>
      <c r="J31" s="375"/>
      <c r="K31" s="375"/>
      <c r="L31" s="375"/>
      <c r="M31" s="375"/>
      <c r="N31" s="375"/>
      <c r="O31" s="375"/>
      <c r="P31" s="375"/>
      <c r="Q31" s="375"/>
      <c r="R31" s="375"/>
      <c r="S31" s="375"/>
      <c r="T31" s="375"/>
      <c r="U31" s="337"/>
      <c r="V31" s="337"/>
      <c r="W31" s="337"/>
      <c r="X31" s="337">
        <v>8</v>
      </c>
      <c r="Y31" s="337">
        <v>8</v>
      </c>
      <c r="Z31" s="337">
        <v>31</v>
      </c>
      <c r="AA31" s="337">
        <v>19</v>
      </c>
      <c r="AB31" s="447"/>
      <c r="AC31" s="336">
        <v>22</v>
      </c>
      <c r="AD31" s="336"/>
      <c r="AE31" s="336"/>
      <c r="AF31" s="336"/>
      <c r="AG31" s="448"/>
      <c r="AH31" s="337"/>
      <c r="AI31" s="337">
        <v>7</v>
      </c>
      <c r="AJ31" s="337">
        <v>4</v>
      </c>
      <c r="AK31" s="337">
        <v>8</v>
      </c>
      <c r="AL31" s="337"/>
      <c r="AM31" s="337"/>
      <c r="AN31" s="337"/>
      <c r="AO31" s="337"/>
      <c r="AP31" s="337"/>
      <c r="AQ31" s="337"/>
      <c r="AR31" s="337"/>
      <c r="AS31" s="337"/>
      <c r="AT31" s="337"/>
      <c r="AU31" s="337"/>
      <c r="AV31" s="1438">
        <f t="shared" si="1"/>
        <v>107</v>
      </c>
    </row>
    <row r="32" spans="2:48" s="12" customFormat="1" ht="18.75" customHeight="1" x14ac:dyDescent="0.25">
      <c r="B32" s="479" t="s">
        <v>1294</v>
      </c>
      <c r="C32" s="375"/>
      <c r="D32" s="375"/>
      <c r="E32" s="375"/>
      <c r="F32" s="375"/>
      <c r="G32" s="375"/>
      <c r="H32" s="375"/>
      <c r="I32" s="375"/>
      <c r="J32" s="375"/>
      <c r="K32" s="375"/>
      <c r="L32" s="375"/>
      <c r="M32" s="375"/>
      <c r="N32" s="375"/>
      <c r="O32" s="375"/>
      <c r="P32" s="375"/>
      <c r="Q32" s="375"/>
      <c r="R32" s="375"/>
      <c r="S32" s="375"/>
      <c r="T32" s="375"/>
      <c r="U32" s="337"/>
      <c r="V32" s="337"/>
      <c r="W32" s="337"/>
      <c r="X32" s="337"/>
      <c r="Y32" s="337"/>
      <c r="Z32" s="337"/>
      <c r="AA32" s="337"/>
      <c r="AB32" s="447"/>
      <c r="AC32" s="336"/>
      <c r="AD32" s="336"/>
      <c r="AE32" s="336"/>
      <c r="AF32" s="336"/>
      <c r="AG32" s="448"/>
      <c r="AH32" s="337">
        <v>9</v>
      </c>
      <c r="AI32" s="448">
        <v>6</v>
      </c>
      <c r="AJ32" s="448"/>
      <c r="AK32" s="448"/>
      <c r="AL32" s="448"/>
      <c r="AM32" s="448"/>
      <c r="AN32" s="448"/>
      <c r="AO32" s="448"/>
      <c r="AP32" s="448"/>
      <c r="AQ32" s="448"/>
      <c r="AR32" s="448"/>
      <c r="AS32" s="448"/>
      <c r="AT32" s="448"/>
      <c r="AU32" s="448"/>
      <c r="AV32" s="1438">
        <f t="shared" si="1"/>
        <v>15</v>
      </c>
    </row>
    <row r="33" spans="2:48" s="12" customFormat="1" ht="18.75" customHeight="1" x14ac:dyDescent="0.25">
      <c r="B33" s="479" t="s">
        <v>1295</v>
      </c>
      <c r="C33" s="375"/>
      <c r="D33" s="375"/>
      <c r="E33" s="375"/>
      <c r="F33" s="375"/>
      <c r="G33" s="375"/>
      <c r="H33" s="375"/>
      <c r="I33" s="375"/>
      <c r="J33" s="375"/>
      <c r="K33" s="375"/>
      <c r="L33" s="375"/>
      <c r="M33" s="375"/>
      <c r="N33" s="375"/>
      <c r="O33" s="375"/>
      <c r="P33" s="375"/>
      <c r="Q33" s="375"/>
      <c r="R33" s="375"/>
      <c r="S33" s="375"/>
      <c r="T33" s="375"/>
      <c r="U33" s="337"/>
      <c r="V33" s="337"/>
      <c r="W33" s="337"/>
      <c r="X33" s="337"/>
      <c r="Y33" s="337"/>
      <c r="Z33" s="337"/>
      <c r="AA33" s="337">
        <v>12</v>
      </c>
      <c r="AB33" s="447">
        <v>10</v>
      </c>
      <c r="AC33" s="336">
        <v>34</v>
      </c>
      <c r="AD33" s="336">
        <v>1</v>
      </c>
      <c r="AE33" s="336">
        <v>1</v>
      </c>
      <c r="AF33" s="336">
        <v>5</v>
      </c>
      <c r="AG33" s="448">
        <v>9</v>
      </c>
      <c r="AH33" s="337">
        <v>3</v>
      </c>
      <c r="AI33" s="448">
        <v>5</v>
      </c>
      <c r="AJ33" s="448">
        <v>28</v>
      </c>
      <c r="AK33" s="448">
        <v>26</v>
      </c>
      <c r="AL33" s="448">
        <v>11</v>
      </c>
      <c r="AM33" s="448">
        <v>5</v>
      </c>
      <c r="AN33" s="448">
        <v>30</v>
      </c>
      <c r="AO33" s="448">
        <v>23</v>
      </c>
      <c r="AP33" s="448">
        <v>13</v>
      </c>
      <c r="AQ33" s="448">
        <v>25</v>
      </c>
      <c r="AR33" s="448">
        <v>10</v>
      </c>
      <c r="AS33" s="448">
        <v>1</v>
      </c>
      <c r="AT33" s="448"/>
      <c r="AU33" s="448"/>
      <c r="AV33" s="1438">
        <f t="shared" si="1"/>
        <v>252</v>
      </c>
    </row>
    <row r="34" spans="2:48" s="12" customFormat="1" ht="18.75" customHeight="1" x14ac:dyDescent="0.25">
      <c r="B34" s="479" t="s">
        <v>3068</v>
      </c>
      <c r="C34" s="375"/>
      <c r="D34" s="375"/>
      <c r="E34" s="375"/>
      <c r="F34" s="375"/>
      <c r="G34" s="375"/>
      <c r="H34" s="375"/>
      <c r="I34" s="375"/>
      <c r="J34" s="375"/>
      <c r="K34" s="375"/>
      <c r="L34" s="375"/>
      <c r="M34" s="375"/>
      <c r="N34" s="375"/>
      <c r="O34" s="375"/>
      <c r="P34" s="375"/>
      <c r="Q34" s="375"/>
      <c r="R34" s="375"/>
      <c r="S34" s="375"/>
      <c r="T34" s="375"/>
      <c r="U34" s="337"/>
      <c r="V34" s="337"/>
      <c r="W34" s="337"/>
      <c r="X34" s="337"/>
      <c r="Y34" s="337"/>
      <c r="Z34" s="337"/>
      <c r="AA34" s="337"/>
      <c r="AB34" s="447"/>
      <c r="AC34" s="336"/>
      <c r="AD34" s="336"/>
      <c r="AE34" s="336"/>
      <c r="AF34" s="336"/>
      <c r="AG34" s="448">
        <v>2</v>
      </c>
      <c r="AH34" s="337"/>
      <c r="AI34" s="448"/>
      <c r="AJ34" s="448"/>
      <c r="AK34" s="448"/>
      <c r="AL34" s="448"/>
      <c r="AM34" s="448"/>
      <c r="AN34" s="448"/>
      <c r="AO34" s="448"/>
      <c r="AP34" s="448"/>
      <c r="AQ34" s="448">
        <v>4</v>
      </c>
      <c r="AR34" s="448">
        <v>4</v>
      </c>
      <c r="AS34" s="448"/>
      <c r="AT34" s="448">
        <v>6</v>
      </c>
      <c r="AU34" s="448">
        <v>1</v>
      </c>
      <c r="AV34" s="1438">
        <f t="shared" si="1"/>
        <v>17</v>
      </c>
    </row>
    <row r="35" spans="2:48" s="12" customFormat="1" ht="18.75" customHeight="1" x14ac:dyDescent="0.25">
      <c r="B35" s="479" t="s">
        <v>1296</v>
      </c>
      <c r="C35" s="375"/>
      <c r="D35" s="375"/>
      <c r="E35" s="375"/>
      <c r="F35" s="375"/>
      <c r="G35" s="375"/>
      <c r="H35" s="375"/>
      <c r="I35" s="375"/>
      <c r="J35" s="375"/>
      <c r="K35" s="375"/>
      <c r="L35" s="375"/>
      <c r="M35" s="375"/>
      <c r="N35" s="375"/>
      <c r="O35" s="375"/>
      <c r="P35" s="375"/>
      <c r="Q35" s="375"/>
      <c r="R35" s="375"/>
      <c r="S35" s="375"/>
      <c r="T35" s="375"/>
      <c r="U35" s="337"/>
      <c r="V35" s="337"/>
      <c r="W35" s="337"/>
      <c r="X35" s="337"/>
      <c r="Y35" s="337"/>
      <c r="Z35" s="337">
        <v>15</v>
      </c>
      <c r="AA35" s="337">
        <v>1</v>
      </c>
      <c r="AB35" s="447"/>
      <c r="AC35" s="336"/>
      <c r="AD35" s="336"/>
      <c r="AE35" s="336"/>
      <c r="AF35" s="336"/>
      <c r="AG35" s="448"/>
      <c r="AH35" s="337"/>
      <c r="AI35" s="448"/>
      <c r="AJ35" s="448"/>
      <c r="AK35" s="448"/>
      <c r="AL35" s="448"/>
      <c r="AM35" s="448"/>
      <c r="AN35" s="448"/>
      <c r="AO35" s="448"/>
      <c r="AP35" s="448"/>
      <c r="AQ35" s="448"/>
      <c r="AR35" s="448"/>
      <c r="AS35" s="448"/>
      <c r="AT35" s="448"/>
      <c r="AU35" s="448"/>
      <c r="AV35" s="1438">
        <f t="shared" si="1"/>
        <v>16</v>
      </c>
    </row>
    <row r="36" spans="2:48" s="12" customFormat="1" ht="18.75" customHeight="1" x14ac:dyDescent="0.25">
      <c r="B36" s="479" t="s">
        <v>1297</v>
      </c>
      <c r="C36" s="375"/>
      <c r="D36" s="375"/>
      <c r="E36" s="375"/>
      <c r="F36" s="375"/>
      <c r="G36" s="375"/>
      <c r="H36" s="375"/>
      <c r="I36" s="375"/>
      <c r="J36" s="375"/>
      <c r="K36" s="375"/>
      <c r="L36" s="375"/>
      <c r="M36" s="375"/>
      <c r="N36" s="375"/>
      <c r="O36" s="375"/>
      <c r="P36" s="375"/>
      <c r="Q36" s="375"/>
      <c r="R36" s="375"/>
      <c r="S36" s="375"/>
      <c r="T36" s="375"/>
      <c r="U36" s="337"/>
      <c r="V36" s="337"/>
      <c r="W36" s="337"/>
      <c r="X36" s="337"/>
      <c r="Y36" s="337"/>
      <c r="Z36" s="337"/>
      <c r="AA36" s="337"/>
      <c r="AB36" s="447"/>
      <c r="AC36" s="336"/>
      <c r="AD36" s="336"/>
      <c r="AE36" s="336"/>
      <c r="AF36" s="336"/>
      <c r="AG36" s="448">
        <v>4</v>
      </c>
      <c r="AH36" s="337">
        <v>4</v>
      </c>
      <c r="AI36" s="448">
        <v>14</v>
      </c>
      <c r="AJ36" s="448">
        <v>18</v>
      </c>
      <c r="AK36" s="448">
        <v>25</v>
      </c>
      <c r="AL36" s="448">
        <v>20</v>
      </c>
      <c r="AM36" s="448">
        <v>5</v>
      </c>
      <c r="AN36" s="448">
        <v>29</v>
      </c>
      <c r="AO36" s="448">
        <v>17</v>
      </c>
      <c r="AP36" s="448">
        <v>14</v>
      </c>
      <c r="AQ36" s="448">
        <v>12</v>
      </c>
      <c r="AR36" s="448">
        <v>17</v>
      </c>
      <c r="AS36" s="448">
        <v>10</v>
      </c>
      <c r="AT36" s="448">
        <v>18</v>
      </c>
      <c r="AU36" s="448">
        <v>40</v>
      </c>
      <c r="AV36" s="1438">
        <f t="shared" si="1"/>
        <v>247</v>
      </c>
    </row>
    <row r="37" spans="2:48" s="12" customFormat="1" ht="18.75" customHeight="1" x14ac:dyDescent="0.25">
      <c r="B37" s="479" t="s">
        <v>1298</v>
      </c>
      <c r="C37" s="375"/>
      <c r="D37" s="375"/>
      <c r="E37" s="375"/>
      <c r="F37" s="375"/>
      <c r="G37" s="375"/>
      <c r="H37" s="375"/>
      <c r="I37" s="375"/>
      <c r="J37" s="375"/>
      <c r="K37" s="375"/>
      <c r="L37" s="375"/>
      <c r="M37" s="375"/>
      <c r="N37" s="375"/>
      <c r="O37" s="375"/>
      <c r="P37" s="375"/>
      <c r="Q37" s="375"/>
      <c r="R37" s="375"/>
      <c r="S37" s="375"/>
      <c r="T37" s="375"/>
      <c r="U37" s="337"/>
      <c r="V37" s="337"/>
      <c r="W37" s="337"/>
      <c r="X37" s="337"/>
      <c r="Y37" s="337"/>
      <c r="Z37" s="337"/>
      <c r="AA37" s="337"/>
      <c r="AB37" s="447"/>
      <c r="AC37" s="336"/>
      <c r="AD37" s="336"/>
      <c r="AE37" s="336"/>
      <c r="AF37" s="336"/>
      <c r="AG37" s="448"/>
      <c r="AH37" s="337"/>
      <c r="AI37" s="448"/>
      <c r="AJ37" s="448"/>
      <c r="AK37" s="448"/>
      <c r="AL37" s="448"/>
      <c r="AM37" s="448">
        <v>17</v>
      </c>
      <c r="AN37" s="448">
        <v>9</v>
      </c>
      <c r="AO37" s="448"/>
      <c r="AP37" s="448"/>
      <c r="AQ37" s="448"/>
      <c r="AR37" s="448"/>
      <c r="AS37" s="448"/>
      <c r="AT37" s="448"/>
      <c r="AU37" s="448"/>
      <c r="AV37" s="1438">
        <f t="shared" si="1"/>
        <v>26</v>
      </c>
    </row>
    <row r="38" spans="2:48" s="12" customFormat="1" ht="18.75" customHeight="1" x14ac:dyDescent="0.25">
      <c r="B38" s="479" t="s">
        <v>1299</v>
      </c>
      <c r="C38" s="375"/>
      <c r="D38" s="375"/>
      <c r="E38" s="375"/>
      <c r="F38" s="375"/>
      <c r="G38" s="375"/>
      <c r="H38" s="375"/>
      <c r="I38" s="375"/>
      <c r="J38" s="375"/>
      <c r="K38" s="375"/>
      <c r="L38" s="375"/>
      <c r="M38" s="375"/>
      <c r="N38" s="375"/>
      <c r="O38" s="375"/>
      <c r="P38" s="375"/>
      <c r="Q38" s="375"/>
      <c r="R38" s="375"/>
      <c r="S38" s="375"/>
      <c r="T38" s="375"/>
      <c r="U38" s="337"/>
      <c r="V38" s="337"/>
      <c r="W38" s="337"/>
      <c r="X38" s="337"/>
      <c r="Y38" s="337"/>
      <c r="Z38" s="337"/>
      <c r="AA38" s="337"/>
      <c r="AB38" s="447"/>
      <c r="AC38" s="336"/>
      <c r="AD38" s="336"/>
      <c r="AE38" s="336"/>
      <c r="AF38" s="336"/>
      <c r="AG38" s="448"/>
      <c r="AH38" s="337"/>
      <c r="AI38" s="448"/>
      <c r="AJ38" s="448"/>
      <c r="AK38" s="448"/>
      <c r="AL38" s="448"/>
      <c r="AM38" s="448"/>
      <c r="AN38" s="448">
        <v>2</v>
      </c>
      <c r="AO38" s="448">
        <v>9</v>
      </c>
      <c r="AP38" s="448">
        <v>4</v>
      </c>
      <c r="AQ38" s="448"/>
      <c r="AR38" s="448">
        <v>3</v>
      </c>
      <c r="AS38" s="448"/>
      <c r="AT38" s="448"/>
      <c r="AU38" s="448">
        <v>5</v>
      </c>
      <c r="AV38" s="1438">
        <f t="shared" si="1"/>
        <v>23</v>
      </c>
    </row>
    <row r="39" spans="2:48" s="12" customFormat="1" ht="18.75" customHeight="1" x14ac:dyDescent="0.25">
      <c r="B39" s="275" t="s">
        <v>3069</v>
      </c>
      <c r="C39" s="1382">
        <f>SUM(C40:C44)</f>
        <v>0</v>
      </c>
      <c r="D39" s="1382">
        <f t="shared" ref="D39:AU39" si="2">SUM(D40:D44)</f>
        <v>0</v>
      </c>
      <c r="E39" s="1382">
        <f t="shared" si="2"/>
        <v>0</v>
      </c>
      <c r="F39" s="1382">
        <f t="shared" si="2"/>
        <v>0</v>
      </c>
      <c r="G39" s="1382">
        <f t="shared" si="2"/>
        <v>0</v>
      </c>
      <c r="H39" s="1382">
        <f t="shared" si="2"/>
        <v>0</v>
      </c>
      <c r="I39" s="1382">
        <f t="shared" si="2"/>
        <v>0</v>
      </c>
      <c r="J39" s="1382">
        <f t="shared" si="2"/>
        <v>0</v>
      </c>
      <c r="K39" s="1382">
        <f t="shared" si="2"/>
        <v>0</v>
      </c>
      <c r="L39" s="1382">
        <f t="shared" si="2"/>
        <v>0</v>
      </c>
      <c r="M39" s="1382">
        <f t="shared" si="2"/>
        <v>0</v>
      </c>
      <c r="N39" s="1382">
        <f t="shared" si="2"/>
        <v>0</v>
      </c>
      <c r="O39" s="1382">
        <f t="shared" si="2"/>
        <v>0</v>
      </c>
      <c r="P39" s="1382">
        <f t="shared" si="2"/>
        <v>0</v>
      </c>
      <c r="Q39" s="1382">
        <f t="shared" si="2"/>
        <v>0</v>
      </c>
      <c r="R39" s="1382">
        <f t="shared" si="2"/>
        <v>0</v>
      </c>
      <c r="S39" s="1382">
        <f t="shared" si="2"/>
        <v>0</v>
      </c>
      <c r="T39" s="1382">
        <f t="shared" si="2"/>
        <v>0</v>
      </c>
      <c r="U39" s="260">
        <f t="shared" si="2"/>
        <v>0</v>
      </c>
      <c r="V39" s="260">
        <f t="shared" si="2"/>
        <v>0</v>
      </c>
      <c r="W39" s="260">
        <f t="shared" si="2"/>
        <v>0</v>
      </c>
      <c r="X39" s="260">
        <f t="shared" si="2"/>
        <v>0</v>
      </c>
      <c r="Y39" s="260">
        <f t="shared" si="2"/>
        <v>0</v>
      </c>
      <c r="Z39" s="260">
        <f t="shared" si="2"/>
        <v>0</v>
      </c>
      <c r="AA39" s="260">
        <f t="shared" si="2"/>
        <v>0</v>
      </c>
      <c r="AB39" s="260">
        <f t="shared" si="2"/>
        <v>0</v>
      </c>
      <c r="AC39" s="260">
        <f t="shared" si="2"/>
        <v>4</v>
      </c>
      <c r="AD39" s="260">
        <f t="shared" si="2"/>
        <v>16</v>
      </c>
      <c r="AE39" s="260">
        <f t="shared" si="2"/>
        <v>13</v>
      </c>
      <c r="AF39" s="260">
        <f t="shared" si="2"/>
        <v>8</v>
      </c>
      <c r="AG39" s="260">
        <f t="shared" si="2"/>
        <v>7</v>
      </c>
      <c r="AH39" s="260">
        <f t="shared" si="2"/>
        <v>9</v>
      </c>
      <c r="AI39" s="260">
        <f t="shared" si="2"/>
        <v>8</v>
      </c>
      <c r="AJ39" s="260">
        <f t="shared" si="2"/>
        <v>6</v>
      </c>
      <c r="AK39" s="260">
        <f t="shared" si="2"/>
        <v>13</v>
      </c>
      <c r="AL39" s="260">
        <f t="shared" si="2"/>
        <v>11</v>
      </c>
      <c r="AM39" s="260">
        <f t="shared" si="2"/>
        <v>12</v>
      </c>
      <c r="AN39" s="260">
        <f t="shared" si="2"/>
        <v>21</v>
      </c>
      <c r="AO39" s="260">
        <f t="shared" si="2"/>
        <v>17</v>
      </c>
      <c r="AP39" s="260">
        <f t="shared" si="2"/>
        <v>16</v>
      </c>
      <c r="AQ39" s="260">
        <f t="shared" si="2"/>
        <v>17</v>
      </c>
      <c r="AR39" s="260">
        <f t="shared" si="2"/>
        <v>18</v>
      </c>
      <c r="AS39" s="260">
        <f t="shared" si="2"/>
        <v>17</v>
      </c>
      <c r="AT39" s="260">
        <f t="shared" si="2"/>
        <v>20</v>
      </c>
      <c r="AU39" s="260">
        <f t="shared" si="2"/>
        <v>19</v>
      </c>
      <c r="AV39" s="260">
        <f t="shared" si="1"/>
        <v>252</v>
      </c>
    </row>
    <row r="40" spans="2:48" s="12" customFormat="1" ht="18.75" customHeight="1" x14ac:dyDescent="0.25">
      <c r="B40" s="480" t="s">
        <v>3070</v>
      </c>
      <c r="C40" s="375">
        <v>0</v>
      </c>
      <c r="D40" s="375"/>
      <c r="E40" s="375"/>
      <c r="F40" s="375"/>
      <c r="G40" s="375"/>
      <c r="H40" s="375"/>
      <c r="I40" s="375"/>
      <c r="J40" s="375"/>
      <c r="K40" s="375"/>
      <c r="L40" s="375"/>
      <c r="M40" s="375"/>
      <c r="N40" s="375"/>
      <c r="O40" s="375"/>
      <c r="P40" s="375"/>
      <c r="Q40" s="375"/>
      <c r="R40" s="375"/>
      <c r="S40" s="375"/>
      <c r="T40" s="375"/>
      <c r="U40" s="337"/>
      <c r="V40" s="337"/>
      <c r="W40" s="337"/>
      <c r="X40" s="337"/>
      <c r="Y40" s="337"/>
      <c r="Z40" s="337"/>
      <c r="AA40" s="337"/>
      <c r="AB40" s="447"/>
      <c r="AC40" s="336">
        <v>4</v>
      </c>
      <c r="AD40" s="336">
        <v>8</v>
      </c>
      <c r="AE40" s="336">
        <v>4</v>
      </c>
      <c r="AF40" s="336">
        <v>1</v>
      </c>
      <c r="AG40" s="448"/>
      <c r="AH40" s="337">
        <v>2</v>
      </c>
      <c r="AI40" s="448">
        <v>2</v>
      </c>
      <c r="AJ40" s="448">
        <v>2</v>
      </c>
      <c r="AK40" s="448">
        <v>2</v>
      </c>
      <c r="AL40" s="448">
        <v>2</v>
      </c>
      <c r="AM40" s="448">
        <v>1</v>
      </c>
      <c r="AN40" s="448">
        <v>3</v>
      </c>
      <c r="AO40" s="448">
        <v>4</v>
      </c>
      <c r="AP40" s="448">
        <v>3</v>
      </c>
      <c r="AQ40" s="448">
        <v>2</v>
      </c>
      <c r="AR40" s="448">
        <v>2</v>
      </c>
      <c r="AS40" s="448">
        <v>2</v>
      </c>
      <c r="AT40" s="448">
        <v>4</v>
      </c>
      <c r="AU40" s="448">
        <v>2</v>
      </c>
      <c r="AV40" s="1438">
        <f t="shared" si="1"/>
        <v>50</v>
      </c>
    </row>
    <row r="41" spans="2:48" s="12" customFormat="1" ht="18.75" customHeight="1" x14ac:dyDescent="0.25">
      <c r="B41" s="480" t="s">
        <v>1300</v>
      </c>
      <c r="C41" s="375"/>
      <c r="D41" s="375"/>
      <c r="E41" s="375"/>
      <c r="F41" s="375"/>
      <c r="G41" s="375"/>
      <c r="H41" s="375"/>
      <c r="I41" s="375"/>
      <c r="J41" s="375"/>
      <c r="K41" s="375"/>
      <c r="L41" s="375"/>
      <c r="M41" s="375"/>
      <c r="N41" s="375"/>
      <c r="O41" s="375"/>
      <c r="P41" s="375"/>
      <c r="Q41" s="375"/>
      <c r="R41" s="375"/>
      <c r="S41" s="375"/>
      <c r="T41" s="375"/>
      <c r="U41" s="337"/>
      <c r="V41" s="337"/>
      <c r="W41" s="337"/>
      <c r="X41" s="337"/>
      <c r="Y41" s="337"/>
      <c r="Z41" s="337"/>
      <c r="AA41" s="337"/>
      <c r="AB41" s="447"/>
      <c r="AC41" s="336"/>
      <c r="AD41" s="336">
        <v>3</v>
      </c>
      <c r="AE41" s="336">
        <v>3</v>
      </c>
      <c r="AF41" s="336">
        <v>3</v>
      </c>
      <c r="AG41" s="448">
        <v>2</v>
      </c>
      <c r="AH41" s="337">
        <v>2</v>
      </c>
      <c r="AI41" s="448"/>
      <c r="AJ41" s="448">
        <v>1</v>
      </c>
      <c r="AK41" s="448">
        <v>3</v>
      </c>
      <c r="AL41" s="448">
        <v>3</v>
      </c>
      <c r="AM41" s="448">
        <v>3</v>
      </c>
      <c r="AN41" s="448">
        <v>2</v>
      </c>
      <c r="AO41" s="448">
        <v>4</v>
      </c>
      <c r="AP41" s="448">
        <v>3</v>
      </c>
      <c r="AQ41" s="448">
        <v>3</v>
      </c>
      <c r="AR41" s="448">
        <v>3</v>
      </c>
      <c r="AS41" s="448">
        <v>3</v>
      </c>
      <c r="AT41" s="448">
        <v>3</v>
      </c>
      <c r="AU41" s="448">
        <v>3</v>
      </c>
      <c r="AV41" s="1438">
        <f t="shared" si="1"/>
        <v>47</v>
      </c>
    </row>
    <row r="42" spans="2:48" s="12" customFormat="1" ht="18.75" customHeight="1" x14ac:dyDescent="0.25">
      <c r="B42" s="480" t="s">
        <v>3071</v>
      </c>
      <c r="C42" s="375"/>
      <c r="D42" s="375"/>
      <c r="E42" s="375"/>
      <c r="F42" s="375"/>
      <c r="G42" s="375"/>
      <c r="H42" s="375"/>
      <c r="I42" s="375"/>
      <c r="J42" s="375"/>
      <c r="K42" s="375"/>
      <c r="L42" s="375"/>
      <c r="M42" s="375"/>
      <c r="N42" s="375"/>
      <c r="O42" s="375"/>
      <c r="P42" s="375"/>
      <c r="Q42" s="375"/>
      <c r="R42" s="375"/>
      <c r="S42" s="375"/>
      <c r="T42" s="375"/>
      <c r="U42" s="337"/>
      <c r="V42" s="337"/>
      <c r="W42" s="337"/>
      <c r="X42" s="337"/>
      <c r="Y42" s="337"/>
      <c r="Z42" s="337"/>
      <c r="AA42" s="337"/>
      <c r="AB42" s="447"/>
      <c r="AC42" s="336"/>
      <c r="AD42" s="336">
        <v>1</v>
      </c>
      <c r="AE42" s="336">
        <v>1</v>
      </c>
      <c r="AF42" s="336"/>
      <c r="AG42" s="448">
        <v>2</v>
      </c>
      <c r="AH42" s="337">
        <v>1</v>
      </c>
      <c r="AI42" s="448">
        <v>2</v>
      </c>
      <c r="AJ42" s="448">
        <v>2</v>
      </c>
      <c r="AK42" s="448">
        <v>4</v>
      </c>
      <c r="AL42" s="448">
        <v>3</v>
      </c>
      <c r="AM42" s="448">
        <v>1</v>
      </c>
      <c r="AN42" s="448">
        <v>5</v>
      </c>
      <c r="AO42" s="448">
        <v>1</v>
      </c>
      <c r="AP42" s="448">
        <v>3</v>
      </c>
      <c r="AQ42" s="448">
        <v>6</v>
      </c>
      <c r="AR42" s="448">
        <v>5</v>
      </c>
      <c r="AS42" s="448">
        <v>5</v>
      </c>
      <c r="AT42" s="448">
        <v>5</v>
      </c>
      <c r="AU42" s="448">
        <v>5</v>
      </c>
      <c r="AV42" s="1438">
        <f t="shared" si="1"/>
        <v>52</v>
      </c>
    </row>
    <row r="43" spans="2:48" s="12" customFormat="1" ht="18.75" customHeight="1" x14ac:dyDescent="0.25">
      <c r="B43" s="480" t="s">
        <v>1301</v>
      </c>
      <c r="C43" s="375"/>
      <c r="D43" s="375"/>
      <c r="E43" s="375"/>
      <c r="F43" s="375"/>
      <c r="G43" s="375"/>
      <c r="H43" s="375"/>
      <c r="I43" s="375"/>
      <c r="J43" s="375"/>
      <c r="K43" s="375"/>
      <c r="L43" s="375"/>
      <c r="M43" s="375"/>
      <c r="N43" s="375"/>
      <c r="O43" s="375"/>
      <c r="P43" s="375"/>
      <c r="Q43" s="375"/>
      <c r="R43" s="375"/>
      <c r="S43" s="375"/>
      <c r="T43" s="375"/>
      <c r="U43" s="337"/>
      <c r="V43" s="337"/>
      <c r="W43" s="337"/>
      <c r="X43" s="337"/>
      <c r="Y43" s="337"/>
      <c r="Z43" s="337"/>
      <c r="AA43" s="337"/>
      <c r="AB43" s="447"/>
      <c r="AC43" s="336"/>
      <c r="AD43" s="336"/>
      <c r="AE43" s="336">
        <v>2</v>
      </c>
      <c r="AF43" s="336">
        <v>1</v>
      </c>
      <c r="AG43" s="448">
        <v>1</v>
      </c>
      <c r="AH43" s="337">
        <v>2</v>
      </c>
      <c r="AI43" s="448">
        <v>2</v>
      </c>
      <c r="AJ43" s="448"/>
      <c r="AK43" s="448"/>
      <c r="AL43" s="448">
        <v>1</v>
      </c>
      <c r="AM43" s="448">
        <v>2</v>
      </c>
      <c r="AN43" s="448">
        <v>2</v>
      </c>
      <c r="AO43" s="448">
        <v>2</v>
      </c>
      <c r="AP43" s="448">
        <v>2</v>
      </c>
      <c r="AQ43" s="448">
        <v>1</v>
      </c>
      <c r="AR43" s="448">
        <v>2</v>
      </c>
      <c r="AS43" s="448">
        <v>1</v>
      </c>
      <c r="AT43" s="448">
        <v>2</v>
      </c>
      <c r="AU43" s="448">
        <v>3</v>
      </c>
      <c r="AV43" s="1438">
        <f t="shared" si="1"/>
        <v>26</v>
      </c>
    </row>
    <row r="44" spans="2:48" s="12" customFormat="1" ht="18.75" customHeight="1" x14ac:dyDescent="0.25">
      <c r="B44" s="480" t="s">
        <v>1302</v>
      </c>
      <c r="C44" s="375"/>
      <c r="D44" s="375"/>
      <c r="E44" s="375"/>
      <c r="F44" s="375"/>
      <c r="G44" s="375"/>
      <c r="H44" s="375"/>
      <c r="I44" s="375"/>
      <c r="J44" s="375"/>
      <c r="K44" s="375"/>
      <c r="L44" s="375"/>
      <c r="M44" s="375"/>
      <c r="N44" s="375"/>
      <c r="O44" s="375"/>
      <c r="P44" s="375"/>
      <c r="Q44" s="375"/>
      <c r="R44" s="375"/>
      <c r="S44" s="375"/>
      <c r="T44" s="375"/>
      <c r="U44" s="337"/>
      <c r="V44" s="337"/>
      <c r="W44" s="337"/>
      <c r="X44" s="337"/>
      <c r="Y44" s="337"/>
      <c r="Z44" s="337"/>
      <c r="AA44" s="337"/>
      <c r="AB44" s="447"/>
      <c r="AC44" s="336"/>
      <c r="AD44" s="336">
        <v>4</v>
      </c>
      <c r="AE44" s="336">
        <v>3</v>
      </c>
      <c r="AF44" s="336">
        <v>3</v>
      </c>
      <c r="AG44" s="448">
        <v>2</v>
      </c>
      <c r="AH44" s="337">
        <v>2</v>
      </c>
      <c r="AI44" s="448">
        <v>2</v>
      </c>
      <c r="AJ44" s="448">
        <v>1</v>
      </c>
      <c r="AK44" s="448">
        <v>4</v>
      </c>
      <c r="AL44" s="448">
        <v>2</v>
      </c>
      <c r="AM44" s="448">
        <v>5</v>
      </c>
      <c r="AN44" s="448">
        <v>9</v>
      </c>
      <c r="AO44" s="448">
        <v>6</v>
      </c>
      <c r="AP44" s="448">
        <v>5</v>
      </c>
      <c r="AQ44" s="448">
        <v>5</v>
      </c>
      <c r="AR44" s="448">
        <v>6</v>
      </c>
      <c r="AS44" s="448">
        <v>6</v>
      </c>
      <c r="AT44" s="448">
        <v>6</v>
      </c>
      <c r="AU44" s="448">
        <v>6</v>
      </c>
      <c r="AV44" s="1438">
        <f t="shared" si="1"/>
        <v>77</v>
      </c>
    </row>
    <row r="45" spans="2:48" s="12" customFormat="1" ht="18.75" customHeight="1" x14ac:dyDescent="0.25">
      <c r="B45" s="275" t="s">
        <v>3072</v>
      </c>
      <c r="C45" s="1382">
        <f>SUM(C46:C55)</f>
        <v>0</v>
      </c>
      <c r="D45" s="1382">
        <f t="shared" ref="D45:AU45" si="3">SUM(D46:D55)</f>
        <v>0</v>
      </c>
      <c r="E45" s="1382">
        <f t="shared" si="3"/>
        <v>0</v>
      </c>
      <c r="F45" s="1382">
        <f t="shared" si="3"/>
        <v>0</v>
      </c>
      <c r="G45" s="1382">
        <f t="shared" si="3"/>
        <v>0</v>
      </c>
      <c r="H45" s="1382">
        <f t="shared" si="3"/>
        <v>0</v>
      </c>
      <c r="I45" s="1382">
        <f t="shared" si="3"/>
        <v>0</v>
      </c>
      <c r="J45" s="1382">
        <f t="shared" si="3"/>
        <v>0</v>
      </c>
      <c r="K45" s="1382">
        <f t="shared" si="3"/>
        <v>0</v>
      </c>
      <c r="L45" s="1382">
        <f t="shared" si="3"/>
        <v>0</v>
      </c>
      <c r="M45" s="1382">
        <f t="shared" si="3"/>
        <v>0</v>
      </c>
      <c r="N45" s="1382">
        <f t="shared" si="3"/>
        <v>0</v>
      </c>
      <c r="O45" s="1382">
        <f t="shared" si="3"/>
        <v>0</v>
      </c>
      <c r="P45" s="1382">
        <f t="shared" si="3"/>
        <v>0</v>
      </c>
      <c r="Q45" s="1382">
        <f t="shared" si="3"/>
        <v>0</v>
      </c>
      <c r="R45" s="1382">
        <f t="shared" si="3"/>
        <v>0</v>
      </c>
      <c r="S45" s="1382">
        <f t="shared" si="3"/>
        <v>0</v>
      </c>
      <c r="T45" s="1382">
        <f t="shared" si="3"/>
        <v>0</v>
      </c>
      <c r="U45" s="260">
        <f t="shared" si="3"/>
        <v>0</v>
      </c>
      <c r="V45" s="260">
        <f t="shared" si="3"/>
        <v>0</v>
      </c>
      <c r="W45" s="260">
        <f t="shared" si="3"/>
        <v>0</v>
      </c>
      <c r="X45" s="260">
        <f t="shared" si="3"/>
        <v>0</v>
      </c>
      <c r="Y45" s="260">
        <f t="shared" si="3"/>
        <v>0</v>
      </c>
      <c r="Z45" s="260">
        <f t="shared" si="3"/>
        <v>0</v>
      </c>
      <c r="AA45" s="260">
        <f t="shared" si="3"/>
        <v>0</v>
      </c>
      <c r="AB45" s="260">
        <f t="shared" si="3"/>
        <v>0</v>
      </c>
      <c r="AC45" s="260">
        <f t="shared" si="3"/>
        <v>0</v>
      </c>
      <c r="AD45" s="260">
        <f t="shared" si="3"/>
        <v>0</v>
      </c>
      <c r="AE45" s="260">
        <f t="shared" si="3"/>
        <v>0</v>
      </c>
      <c r="AF45" s="260">
        <f t="shared" si="3"/>
        <v>0</v>
      </c>
      <c r="AG45" s="260">
        <f t="shared" si="3"/>
        <v>0</v>
      </c>
      <c r="AH45" s="260">
        <f t="shared" si="3"/>
        <v>0</v>
      </c>
      <c r="AI45" s="260">
        <f t="shared" si="3"/>
        <v>0</v>
      </c>
      <c r="AJ45" s="260">
        <f t="shared" si="3"/>
        <v>0</v>
      </c>
      <c r="AK45" s="260">
        <f t="shared" si="3"/>
        <v>0</v>
      </c>
      <c r="AL45" s="260">
        <f t="shared" si="3"/>
        <v>0</v>
      </c>
      <c r="AM45" s="260">
        <f t="shared" si="3"/>
        <v>0</v>
      </c>
      <c r="AN45" s="260">
        <f t="shared" si="3"/>
        <v>0</v>
      </c>
      <c r="AO45" s="260">
        <f t="shared" si="3"/>
        <v>35</v>
      </c>
      <c r="AP45" s="260">
        <f t="shared" si="3"/>
        <v>27</v>
      </c>
      <c r="AQ45" s="260">
        <f t="shared" si="3"/>
        <v>24</v>
      </c>
      <c r="AR45" s="260">
        <f t="shared" si="3"/>
        <v>16</v>
      </c>
      <c r="AS45" s="260">
        <f t="shared" si="3"/>
        <v>50</v>
      </c>
      <c r="AT45" s="260">
        <f t="shared" si="3"/>
        <v>107</v>
      </c>
      <c r="AU45" s="260">
        <f t="shared" si="3"/>
        <v>77</v>
      </c>
      <c r="AV45" s="260">
        <f t="shared" si="1"/>
        <v>336</v>
      </c>
    </row>
    <row r="46" spans="2:48" s="12" customFormat="1" ht="18.75" customHeight="1" x14ac:dyDescent="0.25">
      <c r="B46" s="479" t="s">
        <v>1303</v>
      </c>
      <c r="C46" s="375"/>
      <c r="D46" s="375"/>
      <c r="E46" s="375"/>
      <c r="F46" s="375"/>
      <c r="G46" s="375"/>
      <c r="H46" s="375"/>
      <c r="I46" s="375"/>
      <c r="J46" s="375"/>
      <c r="K46" s="375"/>
      <c r="L46" s="375"/>
      <c r="M46" s="375"/>
      <c r="N46" s="375"/>
      <c r="O46" s="375"/>
      <c r="P46" s="375"/>
      <c r="Q46" s="375"/>
      <c r="R46" s="375"/>
      <c r="S46" s="375"/>
      <c r="T46" s="375"/>
      <c r="U46" s="337"/>
      <c r="V46" s="337"/>
      <c r="W46" s="337"/>
      <c r="X46" s="337"/>
      <c r="Y46" s="337"/>
      <c r="Z46" s="337"/>
      <c r="AA46" s="337"/>
      <c r="AB46" s="447"/>
      <c r="AC46" s="336"/>
      <c r="AD46" s="336"/>
      <c r="AE46" s="336"/>
      <c r="AF46" s="336"/>
      <c r="AG46" s="448"/>
      <c r="AH46" s="337"/>
      <c r="AI46" s="448"/>
      <c r="AJ46" s="448"/>
      <c r="AK46" s="448"/>
      <c r="AL46" s="448"/>
      <c r="AM46" s="448"/>
      <c r="AN46" s="448"/>
      <c r="AO46" s="448">
        <v>15</v>
      </c>
      <c r="AP46" s="448">
        <v>11</v>
      </c>
      <c r="AQ46" s="448">
        <v>6</v>
      </c>
      <c r="AR46" s="448"/>
      <c r="AS46" s="448">
        <v>15</v>
      </c>
      <c r="AT46" s="448">
        <v>10</v>
      </c>
      <c r="AU46" s="448">
        <v>7</v>
      </c>
      <c r="AV46" s="1438">
        <f t="shared" si="1"/>
        <v>64</v>
      </c>
    </row>
    <row r="47" spans="2:48" s="12" customFormat="1" ht="18.75" customHeight="1" x14ac:dyDescent="0.25">
      <c r="B47" s="479" t="s">
        <v>1304</v>
      </c>
      <c r="C47" s="375"/>
      <c r="D47" s="375"/>
      <c r="E47" s="375"/>
      <c r="F47" s="375"/>
      <c r="G47" s="375"/>
      <c r="H47" s="375"/>
      <c r="I47" s="375"/>
      <c r="J47" s="375"/>
      <c r="K47" s="375"/>
      <c r="L47" s="375"/>
      <c r="M47" s="375"/>
      <c r="N47" s="375"/>
      <c r="O47" s="375"/>
      <c r="P47" s="375"/>
      <c r="Q47" s="375"/>
      <c r="R47" s="375"/>
      <c r="S47" s="375"/>
      <c r="T47" s="375"/>
      <c r="U47" s="337"/>
      <c r="V47" s="337"/>
      <c r="W47" s="337"/>
      <c r="X47" s="337"/>
      <c r="Y47" s="337"/>
      <c r="Z47" s="337"/>
      <c r="AA47" s="337"/>
      <c r="AB47" s="447"/>
      <c r="AC47" s="336"/>
      <c r="AD47" s="336"/>
      <c r="AE47" s="336"/>
      <c r="AF47" s="336"/>
      <c r="AG47" s="448"/>
      <c r="AH47" s="337"/>
      <c r="AI47" s="448"/>
      <c r="AJ47" s="448"/>
      <c r="AK47" s="448"/>
      <c r="AL47" s="448"/>
      <c r="AM47" s="448"/>
      <c r="AN47" s="448"/>
      <c r="AO47" s="448"/>
      <c r="AP47" s="448"/>
      <c r="AQ47" s="448"/>
      <c r="AR47" s="448"/>
      <c r="AS47" s="448"/>
      <c r="AT47" s="448">
        <v>12</v>
      </c>
      <c r="AU47" s="448"/>
      <c r="AV47" s="1438">
        <f t="shared" si="1"/>
        <v>12</v>
      </c>
    </row>
    <row r="48" spans="2:48" s="12" customFormat="1" ht="18.75" customHeight="1" x14ac:dyDescent="0.25">
      <c r="B48" s="479" t="s">
        <v>1305</v>
      </c>
      <c r="C48" s="375"/>
      <c r="D48" s="375"/>
      <c r="E48" s="375"/>
      <c r="F48" s="375"/>
      <c r="G48" s="375"/>
      <c r="H48" s="375"/>
      <c r="I48" s="375"/>
      <c r="J48" s="375"/>
      <c r="K48" s="375"/>
      <c r="L48" s="375"/>
      <c r="M48" s="375"/>
      <c r="N48" s="375"/>
      <c r="O48" s="375"/>
      <c r="P48" s="375"/>
      <c r="Q48" s="375"/>
      <c r="R48" s="375"/>
      <c r="S48" s="375"/>
      <c r="T48" s="375"/>
      <c r="U48" s="337"/>
      <c r="V48" s="337"/>
      <c r="W48" s="337"/>
      <c r="X48" s="337"/>
      <c r="Y48" s="337"/>
      <c r="Z48" s="337"/>
      <c r="AA48" s="337"/>
      <c r="AB48" s="447"/>
      <c r="AC48" s="336"/>
      <c r="AD48" s="336"/>
      <c r="AE48" s="336"/>
      <c r="AF48" s="336"/>
      <c r="AG48" s="448"/>
      <c r="AH48" s="337"/>
      <c r="AI48" s="448"/>
      <c r="AJ48" s="448"/>
      <c r="AK48" s="448"/>
      <c r="AL48" s="448"/>
      <c r="AM48" s="448"/>
      <c r="AN48" s="448"/>
      <c r="AO48" s="448"/>
      <c r="AP48" s="448"/>
      <c r="AQ48" s="448"/>
      <c r="AR48" s="448"/>
      <c r="AS48" s="448"/>
      <c r="AT48" s="448">
        <v>16</v>
      </c>
      <c r="AU48" s="448">
        <v>15</v>
      </c>
      <c r="AV48" s="1438">
        <f t="shared" si="1"/>
        <v>31</v>
      </c>
    </row>
    <row r="49" spans="2:48" s="12" customFormat="1" ht="18.75" customHeight="1" x14ac:dyDescent="0.25">
      <c r="B49" s="479" t="s">
        <v>1306</v>
      </c>
      <c r="C49" s="375"/>
      <c r="D49" s="375"/>
      <c r="E49" s="375"/>
      <c r="F49" s="375"/>
      <c r="G49" s="375"/>
      <c r="H49" s="375"/>
      <c r="I49" s="375"/>
      <c r="J49" s="375"/>
      <c r="K49" s="375"/>
      <c r="L49" s="375"/>
      <c r="M49" s="375"/>
      <c r="N49" s="375"/>
      <c r="O49" s="375"/>
      <c r="P49" s="375"/>
      <c r="Q49" s="375"/>
      <c r="R49" s="375"/>
      <c r="S49" s="375"/>
      <c r="T49" s="375"/>
      <c r="U49" s="337"/>
      <c r="V49" s="337"/>
      <c r="W49" s="337"/>
      <c r="X49" s="337"/>
      <c r="Y49" s="337"/>
      <c r="Z49" s="337"/>
      <c r="AA49" s="337"/>
      <c r="AB49" s="447"/>
      <c r="AC49" s="336"/>
      <c r="AD49" s="336"/>
      <c r="AE49" s="336"/>
      <c r="AF49" s="336"/>
      <c r="AG49" s="448"/>
      <c r="AH49" s="337"/>
      <c r="AI49" s="448"/>
      <c r="AJ49" s="448"/>
      <c r="AK49" s="448"/>
      <c r="AL49" s="448"/>
      <c r="AM49" s="448"/>
      <c r="AN49" s="448"/>
      <c r="AO49" s="448"/>
      <c r="AP49" s="448"/>
      <c r="AQ49" s="448"/>
      <c r="AR49" s="448"/>
      <c r="AS49" s="448"/>
      <c r="AT49" s="448">
        <v>5</v>
      </c>
      <c r="AU49" s="448">
        <v>14</v>
      </c>
      <c r="AV49" s="1438">
        <f t="shared" si="1"/>
        <v>19</v>
      </c>
    </row>
    <row r="50" spans="2:48" s="12" customFormat="1" ht="31.5" x14ac:dyDescent="0.25">
      <c r="B50" s="479" t="s">
        <v>1307</v>
      </c>
      <c r="C50" s="375"/>
      <c r="D50" s="375"/>
      <c r="E50" s="375"/>
      <c r="F50" s="375"/>
      <c r="G50" s="375"/>
      <c r="H50" s="375"/>
      <c r="I50" s="375"/>
      <c r="J50" s="375"/>
      <c r="K50" s="375"/>
      <c r="L50" s="375"/>
      <c r="M50" s="375"/>
      <c r="N50" s="375"/>
      <c r="O50" s="375"/>
      <c r="P50" s="375"/>
      <c r="Q50" s="375"/>
      <c r="R50" s="375"/>
      <c r="S50" s="375"/>
      <c r="T50" s="375"/>
      <c r="U50" s="337"/>
      <c r="V50" s="337"/>
      <c r="W50" s="337"/>
      <c r="X50" s="337"/>
      <c r="Y50" s="337"/>
      <c r="Z50" s="337"/>
      <c r="AA50" s="337"/>
      <c r="AB50" s="447"/>
      <c r="AC50" s="336"/>
      <c r="AD50" s="336"/>
      <c r="AE50" s="336"/>
      <c r="AF50" s="336"/>
      <c r="AG50" s="448"/>
      <c r="AH50" s="337"/>
      <c r="AI50" s="448"/>
      <c r="AJ50" s="448"/>
      <c r="AK50" s="448"/>
      <c r="AL50" s="448"/>
      <c r="AM50" s="448"/>
      <c r="AN50" s="448"/>
      <c r="AO50" s="448">
        <v>11</v>
      </c>
      <c r="AP50" s="448">
        <v>8</v>
      </c>
      <c r="AQ50" s="448">
        <v>5</v>
      </c>
      <c r="AR50" s="448">
        <v>5</v>
      </c>
      <c r="AS50" s="448">
        <v>4</v>
      </c>
      <c r="AT50" s="448">
        <v>5</v>
      </c>
      <c r="AU50" s="448">
        <v>5</v>
      </c>
      <c r="AV50" s="1438">
        <f t="shared" si="1"/>
        <v>43</v>
      </c>
    </row>
    <row r="51" spans="2:48" s="12" customFormat="1" ht="31.5" x14ac:dyDescent="0.25">
      <c r="B51" s="479" t="s">
        <v>1308</v>
      </c>
      <c r="C51" s="375"/>
      <c r="D51" s="375"/>
      <c r="E51" s="375"/>
      <c r="F51" s="375"/>
      <c r="G51" s="375"/>
      <c r="H51" s="375"/>
      <c r="I51" s="375"/>
      <c r="J51" s="375"/>
      <c r="K51" s="375"/>
      <c r="L51" s="375"/>
      <c r="M51" s="375"/>
      <c r="N51" s="375"/>
      <c r="O51" s="375"/>
      <c r="P51" s="375"/>
      <c r="Q51" s="375"/>
      <c r="R51" s="375"/>
      <c r="S51" s="375"/>
      <c r="T51" s="375"/>
      <c r="U51" s="337"/>
      <c r="V51" s="337"/>
      <c r="W51" s="337"/>
      <c r="X51" s="337"/>
      <c r="Y51" s="337"/>
      <c r="Z51" s="337"/>
      <c r="AA51" s="337"/>
      <c r="AB51" s="447"/>
      <c r="AC51" s="336"/>
      <c r="AD51" s="336"/>
      <c r="AE51" s="336"/>
      <c r="AF51" s="336"/>
      <c r="AG51" s="448"/>
      <c r="AH51" s="337"/>
      <c r="AI51" s="448"/>
      <c r="AJ51" s="448"/>
      <c r="AK51" s="448"/>
      <c r="AL51" s="448"/>
      <c r="AM51" s="448"/>
      <c r="AN51" s="448"/>
      <c r="AO51" s="448"/>
      <c r="AP51" s="448"/>
      <c r="AQ51" s="448"/>
      <c r="AR51" s="448"/>
      <c r="AS51" s="448">
        <v>6</v>
      </c>
      <c r="AT51" s="448">
        <v>15</v>
      </c>
      <c r="AU51" s="448">
        <v>11</v>
      </c>
      <c r="AV51" s="1438">
        <f t="shared" si="1"/>
        <v>32</v>
      </c>
    </row>
    <row r="52" spans="2:48" s="12" customFormat="1" ht="18.75" customHeight="1" x14ac:dyDescent="0.25">
      <c r="B52" s="479" t="s">
        <v>1309</v>
      </c>
      <c r="C52" s="375"/>
      <c r="D52" s="375"/>
      <c r="E52" s="375"/>
      <c r="F52" s="375"/>
      <c r="G52" s="375"/>
      <c r="H52" s="375"/>
      <c r="I52" s="375"/>
      <c r="J52" s="375"/>
      <c r="K52" s="375"/>
      <c r="L52" s="375"/>
      <c r="M52" s="375"/>
      <c r="N52" s="375"/>
      <c r="O52" s="375"/>
      <c r="P52" s="375"/>
      <c r="Q52" s="375"/>
      <c r="R52" s="375"/>
      <c r="S52" s="375"/>
      <c r="T52" s="375"/>
      <c r="U52" s="337"/>
      <c r="V52" s="337"/>
      <c r="W52" s="337"/>
      <c r="X52" s="337"/>
      <c r="Y52" s="337"/>
      <c r="Z52" s="337"/>
      <c r="AA52" s="337"/>
      <c r="AB52" s="447"/>
      <c r="AC52" s="336"/>
      <c r="AD52" s="336"/>
      <c r="AE52" s="336"/>
      <c r="AF52" s="336"/>
      <c r="AG52" s="448"/>
      <c r="AH52" s="337"/>
      <c r="AI52" s="448"/>
      <c r="AJ52" s="448"/>
      <c r="AK52" s="448"/>
      <c r="AL52" s="448"/>
      <c r="AM52" s="448"/>
      <c r="AN52" s="448"/>
      <c r="AO52" s="448"/>
      <c r="AP52" s="448"/>
      <c r="AQ52" s="448"/>
      <c r="AR52" s="448"/>
      <c r="AS52" s="448">
        <v>11</v>
      </c>
      <c r="AT52" s="448">
        <v>14</v>
      </c>
      <c r="AU52" s="448">
        <v>4</v>
      </c>
      <c r="AV52" s="1438">
        <f t="shared" si="1"/>
        <v>29</v>
      </c>
    </row>
    <row r="53" spans="2:48" ht="18.75" customHeight="1" x14ac:dyDescent="0.25">
      <c r="B53" s="479" t="s">
        <v>3073</v>
      </c>
      <c r="C53" s="375"/>
      <c r="D53" s="375"/>
      <c r="E53" s="375"/>
      <c r="F53" s="375"/>
      <c r="G53" s="375"/>
      <c r="H53" s="375"/>
      <c r="I53" s="375"/>
      <c r="J53" s="375"/>
      <c r="K53" s="375"/>
      <c r="L53" s="375"/>
      <c r="M53" s="375"/>
      <c r="N53" s="375"/>
      <c r="O53" s="375"/>
      <c r="P53" s="375"/>
      <c r="Q53" s="375"/>
      <c r="R53" s="375"/>
      <c r="S53" s="375"/>
      <c r="T53" s="375"/>
      <c r="U53" s="337"/>
      <c r="V53" s="337"/>
      <c r="W53" s="337"/>
      <c r="X53" s="337"/>
      <c r="Y53" s="337"/>
      <c r="Z53" s="337"/>
      <c r="AA53" s="337"/>
      <c r="AB53" s="447"/>
      <c r="AC53" s="336"/>
      <c r="AD53" s="336"/>
      <c r="AE53" s="336"/>
      <c r="AF53" s="336"/>
      <c r="AG53" s="448"/>
      <c r="AH53" s="337"/>
      <c r="AI53" s="448"/>
      <c r="AJ53" s="448"/>
      <c r="AK53" s="448"/>
      <c r="AL53" s="448"/>
      <c r="AM53" s="448"/>
      <c r="AN53" s="448"/>
      <c r="AO53" s="448"/>
      <c r="AP53" s="448"/>
      <c r="AQ53" s="448"/>
      <c r="AR53" s="448"/>
      <c r="AS53" s="448">
        <v>1</v>
      </c>
      <c r="AT53" s="448">
        <v>2</v>
      </c>
      <c r="AU53" s="448">
        <v>5</v>
      </c>
      <c r="AV53" s="1438">
        <f t="shared" si="1"/>
        <v>8</v>
      </c>
    </row>
    <row r="54" spans="2:48" ht="31.5" x14ac:dyDescent="0.25">
      <c r="B54" s="479" t="s">
        <v>3074</v>
      </c>
      <c r="C54" s="375"/>
      <c r="D54" s="375"/>
      <c r="E54" s="375"/>
      <c r="F54" s="375"/>
      <c r="G54" s="375"/>
      <c r="H54" s="375"/>
      <c r="I54" s="375"/>
      <c r="J54" s="375"/>
      <c r="K54" s="375"/>
      <c r="L54" s="375"/>
      <c r="M54" s="375"/>
      <c r="N54" s="375"/>
      <c r="O54" s="375"/>
      <c r="P54" s="375"/>
      <c r="Q54" s="375"/>
      <c r="R54" s="375"/>
      <c r="S54" s="375"/>
      <c r="T54" s="375"/>
      <c r="U54" s="337"/>
      <c r="V54" s="337"/>
      <c r="W54" s="337"/>
      <c r="X54" s="337"/>
      <c r="Y54" s="337"/>
      <c r="Z54" s="337"/>
      <c r="AA54" s="337"/>
      <c r="AB54" s="447"/>
      <c r="AC54" s="336"/>
      <c r="AD54" s="336"/>
      <c r="AE54" s="336"/>
      <c r="AF54" s="336"/>
      <c r="AG54" s="448"/>
      <c r="AH54" s="337"/>
      <c r="AI54" s="448"/>
      <c r="AJ54" s="448"/>
      <c r="AK54" s="448"/>
      <c r="AL54" s="448"/>
      <c r="AM54" s="448"/>
      <c r="AN54" s="448"/>
      <c r="AO54" s="448">
        <v>9</v>
      </c>
      <c r="AP54" s="448">
        <v>8</v>
      </c>
      <c r="AQ54" s="448">
        <v>13</v>
      </c>
      <c r="AR54" s="448">
        <v>11</v>
      </c>
      <c r="AS54" s="448">
        <v>13</v>
      </c>
      <c r="AT54" s="448">
        <v>19</v>
      </c>
      <c r="AU54" s="448">
        <v>7</v>
      </c>
      <c r="AV54" s="1438">
        <f t="shared" si="1"/>
        <v>80</v>
      </c>
    </row>
    <row r="55" spans="2:48" ht="18.75" customHeight="1" x14ac:dyDescent="0.25">
      <c r="B55" s="479" t="s">
        <v>3075</v>
      </c>
      <c r="C55" s="375"/>
      <c r="D55" s="375"/>
      <c r="E55" s="375"/>
      <c r="F55" s="375"/>
      <c r="G55" s="375"/>
      <c r="H55" s="375"/>
      <c r="I55" s="375"/>
      <c r="J55" s="375"/>
      <c r="K55" s="375"/>
      <c r="L55" s="375"/>
      <c r="M55" s="375"/>
      <c r="N55" s="375"/>
      <c r="O55" s="375"/>
      <c r="P55" s="375"/>
      <c r="Q55" s="375"/>
      <c r="R55" s="375"/>
      <c r="S55" s="375"/>
      <c r="T55" s="375"/>
      <c r="U55" s="337"/>
      <c r="V55" s="337"/>
      <c r="W55" s="337"/>
      <c r="X55" s="337"/>
      <c r="Y55" s="337"/>
      <c r="Z55" s="337"/>
      <c r="AA55" s="337"/>
      <c r="AB55" s="447"/>
      <c r="AC55" s="336"/>
      <c r="AD55" s="336"/>
      <c r="AE55" s="336"/>
      <c r="AF55" s="336"/>
      <c r="AG55" s="448"/>
      <c r="AH55" s="337"/>
      <c r="AI55" s="448"/>
      <c r="AJ55" s="448"/>
      <c r="AK55" s="448"/>
      <c r="AL55" s="448"/>
      <c r="AM55" s="448"/>
      <c r="AN55" s="448"/>
      <c r="AO55" s="448"/>
      <c r="AP55" s="448"/>
      <c r="AQ55" s="448"/>
      <c r="AR55" s="448"/>
      <c r="AS55" s="448"/>
      <c r="AT55" s="448">
        <v>9</v>
      </c>
      <c r="AU55" s="448">
        <v>9</v>
      </c>
      <c r="AV55" s="1438">
        <f t="shared" si="1"/>
        <v>18</v>
      </c>
    </row>
    <row r="56" spans="2:48" ht="15.75" x14ac:dyDescent="0.25">
      <c r="B56" s="276" t="s">
        <v>3077</v>
      </c>
      <c r="C56" s="1383">
        <f>C8+C39+C45</f>
        <v>0</v>
      </c>
      <c r="D56" s="1383">
        <f t="shared" ref="D56:AV56" si="4">D8+D39+D45</f>
        <v>0</v>
      </c>
      <c r="E56" s="1383">
        <f t="shared" si="4"/>
        <v>0</v>
      </c>
      <c r="F56" s="1383">
        <f t="shared" si="4"/>
        <v>0</v>
      </c>
      <c r="G56" s="1383">
        <f t="shared" si="4"/>
        <v>0</v>
      </c>
      <c r="H56" s="1383">
        <f t="shared" si="4"/>
        <v>0</v>
      </c>
      <c r="I56" s="1383">
        <f t="shared" si="4"/>
        <v>0</v>
      </c>
      <c r="J56" s="1383">
        <f t="shared" si="4"/>
        <v>0</v>
      </c>
      <c r="K56" s="1383">
        <f t="shared" si="4"/>
        <v>0</v>
      </c>
      <c r="L56" s="1383">
        <f t="shared" si="4"/>
        <v>0</v>
      </c>
      <c r="M56" s="1383">
        <f t="shared" si="4"/>
        <v>0</v>
      </c>
      <c r="N56" s="1383">
        <f t="shared" si="4"/>
        <v>0</v>
      </c>
      <c r="O56" s="1383">
        <f t="shared" si="4"/>
        <v>0</v>
      </c>
      <c r="P56" s="1383">
        <f t="shared" si="4"/>
        <v>0</v>
      </c>
      <c r="Q56" s="1383">
        <f t="shared" si="4"/>
        <v>0</v>
      </c>
      <c r="R56" s="1383">
        <f t="shared" si="4"/>
        <v>0</v>
      </c>
      <c r="S56" s="1383">
        <f t="shared" si="4"/>
        <v>0</v>
      </c>
      <c r="T56" s="1383">
        <f t="shared" si="4"/>
        <v>0</v>
      </c>
      <c r="U56" s="276">
        <f t="shared" si="4"/>
        <v>0</v>
      </c>
      <c r="V56" s="276">
        <f t="shared" si="4"/>
        <v>35</v>
      </c>
      <c r="W56" s="276">
        <f t="shared" si="4"/>
        <v>32</v>
      </c>
      <c r="X56" s="276">
        <f t="shared" si="4"/>
        <v>24</v>
      </c>
      <c r="Y56" s="276">
        <f t="shared" si="4"/>
        <v>72</v>
      </c>
      <c r="Z56" s="276">
        <f t="shared" si="4"/>
        <v>442</v>
      </c>
      <c r="AA56" s="276">
        <f t="shared" si="4"/>
        <v>568</v>
      </c>
      <c r="AB56" s="276">
        <f t="shared" si="4"/>
        <v>318</v>
      </c>
      <c r="AC56" s="276">
        <f t="shared" si="4"/>
        <v>448</v>
      </c>
      <c r="AD56" s="276">
        <f t="shared" si="4"/>
        <v>287</v>
      </c>
      <c r="AE56" s="276">
        <f t="shared" si="4"/>
        <v>157</v>
      </c>
      <c r="AF56" s="276">
        <f t="shared" si="4"/>
        <v>59</v>
      </c>
      <c r="AG56" s="276">
        <f t="shared" si="4"/>
        <v>61</v>
      </c>
      <c r="AH56" s="276">
        <f t="shared" si="4"/>
        <v>77</v>
      </c>
      <c r="AI56" s="276">
        <f t="shared" si="4"/>
        <v>118</v>
      </c>
      <c r="AJ56" s="276">
        <f t="shared" si="4"/>
        <v>215</v>
      </c>
      <c r="AK56" s="276">
        <f t="shared" si="4"/>
        <v>275</v>
      </c>
      <c r="AL56" s="276">
        <f t="shared" si="4"/>
        <v>208</v>
      </c>
      <c r="AM56" s="276">
        <f t="shared" si="4"/>
        <v>381</v>
      </c>
      <c r="AN56" s="276">
        <f t="shared" si="4"/>
        <v>457</v>
      </c>
      <c r="AO56" s="276">
        <f t="shared" si="4"/>
        <v>391</v>
      </c>
      <c r="AP56" s="276">
        <f t="shared" si="4"/>
        <v>267</v>
      </c>
      <c r="AQ56" s="276">
        <f t="shared" si="4"/>
        <v>235</v>
      </c>
      <c r="AR56" s="276">
        <f t="shared" si="4"/>
        <v>270</v>
      </c>
      <c r="AS56" s="276">
        <f t="shared" si="4"/>
        <v>187</v>
      </c>
      <c r="AT56" s="276">
        <f t="shared" si="4"/>
        <v>304</v>
      </c>
      <c r="AU56" s="276">
        <f t="shared" si="4"/>
        <v>331</v>
      </c>
      <c r="AV56" s="276">
        <f t="shared" si="4"/>
        <v>6219</v>
      </c>
    </row>
    <row r="57" spans="2:48" ht="15.75" x14ac:dyDescent="0.25">
      <c r="B57" s="276" t="s">
        <v>3078</v>
      </c>
      <c r="C57" s="1383">
        <f>C56+C7</f>
        <v>50</v>
      </c>
      <c r="D57" s="1383">
        <f t="shared" ref="D57:AV57" si="5">D56+D7</f>
        <v>10</v>
      </c>
      <c r="E57" s="1383">
        <f t="shared" si="5"/>
        <v>1</v>
      </c>
      <c r="F57" s="1383">
        <f t="shared" si="5"/>
        <v>59</v>
      </c>
      <c r="G57" s="1383">
        <f t="shared" si="5"/>
        <v>47</v>
      </c>
      <c r="H57" s="1383">
        <f t="shared" si="5"/>
        <v>74</v>
      </c>
      <c r="I57" s="1383">
        <f t="shared" si="5"/>
        <v>130</v>
      </c>
      <c r="J57" s="1383">
        <f t="shared" si="5"/>
        <v>121</v>
      </c>
      <c r="K57" s="1383">
        <f t="shared" si="5"/>
        <v>176</v>
      </c>
      <c r="L57" s="1383">
        <f t="shared" si="5"/>
        <v>215</v>
      </c>
      <c r="M57" s="1383">
        <f t="shared" si="5"/>
        <v>150</v>
      </c>
      <c r="N57" s="1383">
        <f t="shared" si="5"/>
        <v>206</v>
      </c>
      <c r="O57" s="1383">
        <f t="shared" si="5"/>
        <v>248</v>
      </c>
      <c r="P57" s="1383">
        <f t="shared" si="5"/>
        <v>388</v>
      </c>
      <c r="Q57" s="1383">
        <f t="shared" si="5"/>
        <v>280</v>
      </c>
      <c r="R57" s="1383">
        <f t="shared" si="5"/>
        <v>559</v>
      </c>
      <c r="S57" s="1383">
        <f t="shared" si="5"/>
        <v>594</v>
      </c>
      <c r="T57" s="1383">
        <f t="shared" si="5"/>
        <v>466</v>
      </c>
      <c r="U57" s="276">
        <f t="shared" si="5"/>
        <v>488</v>
      </c>
      <c r="V57" s="276">
        <f t="shared" si="5"/>
        <v>611</v>
      </c>
      <c r="W57" s="276">
        <f t="shared" si="5"/>
        <v>1516</v>
      </c>
      <c r="X57" s="276">
        <f t="shared" si="5"/>
        <v>609</v>
      </c>
      <c r="Y57" s="276">
        <f t="shared" si="5"/>
        <v>678</v>
      </c>
      <c r="Z57" s="276">
        <f t="shared" si="5"/>
        <v>1318</v>
      </c>
      <c r="AA57" s="276">
        <f t="shared" si="5"/>
        <v>1074</v>
      </c>
      <c r="AB57" s="276">
        <f t="shared" si="5"/>
        <v>774</v>
      </c>
      <c r="AC57" s="276">
        <f t="shared" si="5"/>
        <v>1233</v>
      </c>
      <c r="AD57" s="276">
        <f t="shared" si="5"/>
        <v>1124</v>
      </c>
      <c r="AE57" s="276">
        <f t="shared" si="5"/>
        <v>1008</v>
      </c>
      <c r="AF57" s="276">
        <f t="shared" si="5"/>
        <v>810</v>
      </c>
      <c r="AG57" s="276">
        <f t="shared" si="5"/>
        <v>1032</v>
      </c>
      <c r="AH57" s="276">
        <f t="shared" si="5"/>
        <v>758</v>
      </c>
      <c r="AI57" s="276">
        <f t="shared" si="5"/>
        <v>612</v>
      </c>
      <c r="AJ57" s="276">
        <f t="shared" si="5"/>
        <v>1236</v>
      </c>
      <c r="AK57" s="276">
        <f t="shared" si="5"/>
        <v>1151</v>
      </c>
      <c r="AL57" s="276">
        <f t="shared" si="5"/>
        <v>1396</v>
      </c>
      <c r="AM57" s="276">
        <f t="shared" si="5"/>
        <v>1493</v>
      </c>
      <c r="AN57" s="276">
        <f t="shared" si="5"/>
        <v>1363</v>
      </c>
      <c r="AO57" s="276">
        <f t="shared" si="5"/>
        <v>1438</v>
      </c>
      <c r="AP57" s="276">
        <f t="shared" si="5"/>
        <v>1384</v>
      </c>
      <c r="AQ57" s="276">
        <f t="shared" si="5"/>
        <v>1570</v>
      </c>
      <c r="AR57" s="276">
        <f t="shared" si="5"/>
        <v>1521</v>
      </c>
      <c r="AS57" s="276">
        <f t="shared" si="5"/>
        <v>1524</v>
      </c>
      <c r="AT57" s="276">
        <f t="shared" si="5"/>
        <v>1685</v>
      </c>
      <c r="AU57" s="276">
        <f t="shared" si="5"/>
        <v>1391</v>
      </c>
      <c r="AV57" s="276">
        <f t="shared" si="5"/>
        <v>34571</v>
      </c>
    </row>
    <row r="58" spans="2:48" ht="15.75" x14ac:dyDescent="0.25">
      <c r="B58" s="172" t="s">
        <v>1310</v>
      </c>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row>
    <row r="59" spans="2:48" ht="15.75" x14ac:dyDescent="0.25">
      <c r="B59" s="172" t="s">
        <v>1311</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row>
    <row r="60" spans="2:48" ht="15.75" x14ac:dyDescent="0.25">
      <c r="B60" s="172" t="s">
        <v>1312</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row>
    <row r="61" spans="2:48" ht="15.75" x14ac:dyDescent="0.25">
      <c r="B61" s="172" t="s">
        <v>1313</v>
      </c>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row>
    <row r="62" spans="2:48" ht="15" customHeight="1" x14ac:dyDescent="0.25"/>
    <row r="63" spans="2:48" ht="15" hidden="1" customHeight="1" x14ac:dyDescent="0.25"/>
    <row r="64" spans="2:4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customHeight="1" x14ac:dyDescent="0.25"/>
  </sheetData>
  <mergeCells count="3">
    <mergeCell ref="B1:AV3"/>
    <mergeCell ref="B4:AV4"/>
    <mergeCell ref="B5:H5"/>
  </mergeCell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XFD41"/>
  <sheetViews>
    <sheetView showGridLines="0" zoomScaleNormal="100" workbookViewId="0">
      <pane xSplit="1" ySplit="7" topLeftCell="B32" activePane="bottomRight" state="frozen"/>
      <selection activeCell="C5" sqref="C5"/>
      <selection pane="topRight" activeCell="C5" sqref="C5"/>
      <selection pane="bottomLeft" activeCell="C5" sqref="C5"/>
      <selection pane="bottomRight" activeCell="D31" sqref="D31"/>
    </sheetView>
  </sheetViews>
  <sheetFormatPr baseColWidth="10" defaultColWidth="0" defaultRowHeight="0" customHeight="1" zeroHeight="1" x14ac:dyDescent="0.25"/>
  <cols>
    <col min="1" max="1" width="3.85546875" style="776" customWidth="1"/>
    <col min="2" max="2" width="51.85546875" style="776" customWidth="1"/>
    <col min="3" max="3" width="17.140625" style="776" customWidth="1"/>
    <col min="4" max="5" width="15.140625" style="776" customWidth="1"/>
    <col min="6" max="6" width="17.140625" style="776" customWidth="1"/>
    <col min="7" max="7" width="16" style="776" bestFit="1" customWidth="1"/>
    <col min="8" max="8" width="13.42578125" style="776" customWidth="1"/>
    <col min="9" max="9" width="2.85546875" style="776" customWidth="1"/>
    <col min="10" max="10" width="3" style="776" customWidth="1"/>
    <col min="11" max="16384" width="9.140625" style="776" hidden="1"/>
  </cols>
  <sheetData>
    <row r="1" spans="2:16384" ht="15.75" x14ac:dyDescent="0.25">
      <c r="B1" s="2100"/>
      <c r="C1" s="2101"/>
      <c r="D1" s="2101"/>
      <c r="E1" s="2101"/>
      <c r="F1" s="2101"/>
      <c r="G1" s="2101"/>
      <c r="H1" s="2102"/>
    </row>
    <row r="2" spans="2:16384" ht="15.75" x14ac:dyDescent="0.25">
      <c r="B2" s="2103"/>
      <c r="C2" s="2104"/>
      <c r="D2" s="2104"/>
      <c r="E2" s="2104"/>
      <c r="F2" s="2104"/>
      <c r="G2" s="2104"/>
      <c r="H2" s="2105"/>
    </row>
    <row r="3" spans="2:16384" ht="16.5" thickBot="1" x14ac:dyDescent="0.3">
      <c r="B3" s="2106"/>
      <c r="C3" s="2107"/>
      <c r="D3" s="2107"/>
      <c r="E3" s="2107"/>
      <c r="F3" s="2107"/>
      <c r="G3" s="2107"/>
      <c r="H3" s="2108"/>
    </row>
    <row r="4" spans="2:16384" ht="16.5" thickBot="1" x14ac:dyDescent="0.3">
      <c r="B4" s="2109" t="s">
        <v>3093</v>
      </c>
      <c r="C4" s="2110"/>
      <c r="D4" s="2110"/>
      <c r="E4" s="2110"/>
      <c r="F4" s="2110"/>
      <c r="G4" s="2110"/>
      <c r="H4" s="2111"/>
    </row>
    <row r="5" spans="2:16384" s="1043" customFormat="1" ht="15.75" x14ac:dyDescent="0.25">
      <c r="B5" s="1859"/>
      <c r="C5" s="1859"/>
      <c r="D5" s="1859"/>
      <c r="E5" s="1859"/>
      <c r="F5" s="1859"/>
      <c r="G5" s="1859"/>
      <c r="H5" s="1859"/>
    </row>
    <row r="6" spans="2:16384" s="1043" customFormat="1" ht="15.75" x14ac:dyDescent="0.25">
      <c r="B6" s="1943" t="s">
        <v>1359</v>
      </c>
      <c r="C6" s="1943" t="s">
        <v>1363</v>
      </c>
      <c r="D6" s="1943"/>
      <c r="E6" s="1943" t="s">
        <v>1360</v>
      </c>
      <c r="F6" s="1943"/>
      <c r="G6" s="1943" t="s">
        <v>1361</v>
      </c>
      <c r="H6" s="1943" t="s">
        <v>1362</v>
      </c>
    </row>
    <row r="7" spans="2:16384" ht="31.5" x14ac:dyDescent="0.25">
      <c r="B7" s="1943"/>
      <c r="C7" s="1046" t="s">
        <v>1364</v>
      </c>
      <c r="D7" s="1046" t="s">
        <v>1358</v>
      </c>
      <c r="E7" s="1046" t="s">
        <v>1364</v>
      </c>
      <c r="F7" s="1046" t="s">
        <v>1358</v>
      </c>
      <c r="G7" s="1943"/>
      <c r="H7" s="1943"/>
    </row>
    <row r="8" spans="2:16384" ht="18.75" customHeight="1" x14ac:dyDescent="0.25">
      <c r="B8" s="1231" t="s">
        <v>1101</v>
      </c>
      <c r="C8" s="1232">
        <v>20</v>
      </c>
      <c r="D8" s="1232"/>
      <c r="E8" s="1232">
        <v>1</v>
      </c>
      <c r="F8" s="1232"/>
      <c r="G8" s="1233">
        <v>22</v>
      </c>
      <c r="H8" s="1237">
        <f>SUM(C8:G8)</f>
        <v>43</v>
      </c>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c r="AT8" s="1096"/>
      <c r="AU8" s="1096"/>
      <c r="AV8" s="1096"/>
      <c r="AW8" s="1096"/>
      <c r="AX8" s="1096"/>
      <c r="AY8" s="1096"/>
      <c r="AZ8" s="1096"/>
      <c r="BA8" s="1096"/>
      <c r="BB8" s="1096"/>
      <c r="BC8" s="1096"/>
      <c r="BD8" s="1096"/>
      <c r="BE8" s="1096"/>
      <c r="BF8" s="1096"/>
      <c r="BG8" s="1096"/>
      <c r="BH8" s="1096"/>
      <c r="BI8" s="1096"/>
      <c r="BJ8" s="1096"/>
      <c r="BK8" s="1096"/>
      <c r="BL8" s="1096"/>
      <c r="BM8" s="1096"/>
      <c r="BN8" s="1096"/>
      <c r="BO8" s="1096"/>
      <c r="BP8" s="1096"/>
      <c r="BQ8" s="1096"/>
      <c r="BR8" s="1096"/>
      <c r="BS8" s="1096"/>
      <c r="BT8" s="1096"/>
      <c r="BU8" s="1096"/>
      <c r="BV8" s="1096"/>
      <c r="BW8" s="1096"/>
      <c r="BX8" s="1096"/>
      <c r="BY8" s="1096"/>
      <c r="BZ8" s="1096"/>
      <c r="CA8" s="1096"/>
      <c r="CB8" s="1096"/>
      <c r="CC8" s="1096"/>
      <c r="CD8" s="1096"/>
      <c r="CE8" s="1096"/>
      <c r="CF8" s="1096"/>
      <c r="CG8" s="1096"/>
      <c r="CH8" s="1096"/>
      <c r="CI8" s="1096"/>
      <c r="CJ8" s="1096"/>
      <c r="CK8" s="1096"/>
      <c r="CL8" s="1096"/>
      <c r="CM8" s="1096"/>
      <c r="CN8" s="1096"/>
      <c r="CO8" s="1096"/>
      <c r="CP8" s="1096"/>
      <c r="CQ8" s="1096"/>
      <c r="CR8" s="1096"/>
      <c r="CS8" s="1096"/>
      <c r="CT8" s="1096"/>
      <c r="CU8" s="1096"/>
      <c r="CV8" s="1096"/>
      <c r="CW8" s="1096"/>
      <c r="CX8" s="1096"/>
      <c r="CY8" s="1096"/>
      <c r="CZ8" s="1096"/>
      <c r="DA8" s="1096"/>
      <c r="DB8" s="1096"/>
      <c r="DC8" s="1096"/>
      <c r="DD8" s="1096"/>
      <c r="DE8" s="1096"/>
      <c r="DF8" s="1096"/>
      <c r="DG8" s="1096"/>
      <c r="DH8" s="1096"/>
      <c r="DI8" s="1096"/>
      <c r="DJ8" s="1096"/>
      <c r="DK8" s="1096"/>
      <c r="DL8" s="1096"/>
      <c r="DM8" s="1096"/>
      <c r="DN8" s="1096"/>
      <c r="DO8" s="1096"/>
      <c r="DP8" s="1096"/>
      <c r="DQ8" s="1096"/>
      <c r="DR8" s="1096"/>
      <c r="DS8" s="1096"/>
      <c r="DT8" s="1096"/>
      <c r="DU8" s="1096"/>
      <c r="DV8" s="1096"/>
      <c r="DW8" s="1096"/>
      <c r="DX8" s="1096"/>
      <c r="DY8" s="1096"/>
      <c r="DZ8" s="1096"/>
      <c r="EA8" s="1096"/>
      <c r="EB8" s="1096"/>
      <c r="EC8" s="1096"/>
      <c r="ED8" s="1096"/>
      <c r="EE8" s="1096"/>
      <c r="EF8" s="1096"/>
      <c r="EG8" s="1096"/>
      <c r="EH8" s="1096"/>
      <c r="EI8" s="1096"/>
      <c r="EJ8" s="1096"/>
      <c r="EK8" s="1096"/>
      <c r="EL8" s="1096"/>
      <c r="EM8" s="1096"/>
      <c r="EN8" s="1096"/>
      <c r="EO8" s="1096"/>
      <c r="EP8" s="1096"/>
      <c r="EQ8" s="1096"/>
      <c r="ER8" s="1096"/>
      <c r="ES8" s="1096"/>
      <c r="ET8" s="1096"/>
      <c r="EU8" s="1096"/>
      <c r="EV8" s="1096"/>
      <c r="EW8" s="1096"/>
      <c r="EX8" s="1096"/>
      <c r="EY8" s="1096"/>
      <c r="EZ8" s="1096"/>
      <c r="FA8" s="1096"/>
      <c r="FB8" s="1096"/>
      <c r="FC8" s="1096"/>
      <c r="FD8" s="1096"/>
      <c r="FE8" s="1096"/>
      <c r="FF8" s="1096"/>
      <c r="FG8" s="1096"/>
      <c r="FH8" s="1096"/>
      <c r="FI8" s="1096"/>
      <c r="FJ8" s="1096"/>
      <c r="FK8" s="1096"/>
      <c r="FL8" s="1096"/>
      <c r="FM8" s="1096"/>
      <c r="FN8" s="1096"/>
      <c r="FO8" s="1096"/>
      <c r="FP8" s="1096"/>
      <c r="FQ8" s="1096"/>
      <c r="FR8" s="1096"/>
      <c r="FS8" s="1096"/>
      <c r="FT8" s="1096"/>
      <c r="FU8" s="1096"/>
      <c r="FV8" s="1096"/>
      <c r="FW8" s="1096"/>
      <c r="FX8" s="1096"/>
      <c r="FY8" s="1096"/>
      <c r="FZ8" s="1096"/>
      <c r="GA8" s="1096"/>
      <c r="GB8" s="1096"/>
      <c r="GC8" s="1096"/>
      <c r="GD8" s="1096"/>
      <c r="GE8" s="1096"/>
      <c r="GF8" s="1096"/>
      <c r="GG8" s="1096"/>
      <c r="GH8" s="1096"/>
      <c r="GI8" s="1096"/>
      <c r="GJ8" s="1096"/>
      <c r="GK8" s="1096"/>
      <c r="GL8" s="1096"/>
      <c r="GM8" s="1096"/>
      <c r="GN8" s="1096"/>
      <c r="GO8" s="1096"/>
      <c r="GP8" s="1096"/>
      <c r="GQ8" s="1096"/>
      <c r="GR8" s="1096"/>
      <c r="GS8" s="1096"/>
      <c r="GT8" s="1096"/>
      <c r="GU8" s="1096"/>
      <c r="GV8" s="1096"/>
      <c r="GW8" s="1096"/>
      <c r="GX8" s="1096"/>
      <c r="GY8" s="1096"/>
      <c r="GZ8" s="1096"/>
      <c r="HA8" s="1096"/>
      <c r="HB8" s="1096"/>
      <c r="HC8" s="1096"/>
      <c r="HD8" s="1096"/>
      <c r="HE8" s="1096"/>
      <c r="HF8" s="1096"/>
      <c r="HG8" s="1096"/>
      <c r="HH8" s="1096"/>
      <c r="HI8" s="1096"/>
      <c r="HJ8" s="1096"/>
      <c r="HK8" s="1096"/>
      <c r="HL8" s="1096"/>
      <c r="HM8" s="1096"/>
      <c r="HN8" s="1096"/>
      <c r="HO8" s="1096"/>
      <c r="HP8" s="1096"/>
      <c r="HQ8" s="1096"/>
      <c r="HR8" s="1096"/>
      <c r="HS8" s="1096"/>
      <c r="HT8" s="1096"/>
      <c r="HU8" s="1096"/>
      <c r="HV8" s="1096"/>
      <c r="HW8" s="1096"/>
      <c r="HX8" s="1096"/>
      <c r="HY8" s="1096"/>
      <c r="HZ8" s="1096"/>
      <c r="IA8" s="1096"/>
      <c r="IB8" s="1096"/>
      <c r="IC8" s="1096"/>
      <c r="ID8" s="1096"/>
      <c r="IE8" s="1096"/>
      <c r="IF8" s="1096"/>
      <c r="IG8" s="1096"/>
      <c r="IH8" s="1096"/>
      <c r="II8" s="1096"/>
      <c r="IJ8" s="1096"/>
      <c r="IK8" s="1096"/>
      <c r="IL8" s="1096"/>
      <c r="IM8" s="1096"/>
      <c r="IN8" s="1096"/>
      <c r="IO8" s="1096"/>
      <c r="IP8" s="1096"/>
      <c r="IQ8" s="1096"/>
      <c r="IR8" s="1096"/>
      <c r="IS8" s="1096"/>
      <c r="IT8" s="1096"/>
      <c r="IU8" s="1096"/>
      <c r="IV8" s="1096"/>
      <c r="IW8" s="1096"/>
      <c r="IX8" s="1096"/>
      <c r="IY8" s="1096"/>
      <c r="IZ8" s="1096"/>
      <c r="JA8" s="1096"/>
      <c r="JB8" s="1096"/>
      <c r="JC8" s="1096"/>
      <c r="JD8" s="1096"/>
      <c r="JE8" s="1096"/>
      <c r="JF8" s="1096"/>
      <c r="JG8" s="1096"/>
      <c r="JH8" s="1096"/>
      <c r="JI8" s="1096"/>
      <c r="JJ8" s="1096"/>
      <c r="JK8" s="1096"/>
      <c r="JL8" s="1096"/>
      <c r="JM8" s="1096"/>
      <c r="JN8" s="1096"/>
      <c r="JO8" s="1096"/>
      <c r="JP8" s="1096"/>
      <c r="JQ8" s="1096"/>
      <c r="JR8" s="1096"/>
      <c r="JS8" s="1096"/>
      <c r="JT8" s="1096"/>
      <c r="JU8" s="1096"/>
      <c r="JV8" s="1096"/>
      <c r="JW8" s="1096"/>
      <c r="JX8" s="1096"/>
      <c r="JY8" s="1096"/>
      <c r="JZ8" s="1096"/>
      <c r="KA8" s="1096"/>
      <c r="KB8" s="1096"/>
      <c r="KC8" s="1096"/>
      <c r="KD8" s="1096"/>
      <c r="KE8" s="1096"/>
      <c r="KF8" s="1096"/>
      <c r="KG8" s="1096"/>
      <c r="KH8" s="1096"/>
      <c r="KI8" s="1096"/>
      <c r="KJ8" s="1096"/>
      <c r="KK8" s="1096"/>
      <c r="KL8" s="1096"/>
      <c r="KM8" s="1096"/>
      <c r="KN8" s="1096"/>
      <c r="KO8" s="1096"/>
      <c r="KP8" s="1096"/>
      <c r="KQ8" s="1096"/>
      <c r="KR8" s="1096"/>
      <c r="KS8" s="1096"/>
      <c r="KT8" s="1096"/>
      <c r="KU8" s="1096"/>
      <c r="KV8" s="1096"/>
      <c r="KW8" s="1096"/>
      <c r="KX8" s="1096"/>
      <c r="KY8" s="1096"/>
      <c r="KZ8" s="1096"/>
      <c r="LA8" s="1096"/>
      <c r="LB8" s="1096"/>
      <c r="LC8" s="1096"/>
      <c r="LD8" s="1096"/>
      <c r="LE8" s="1096"/>
      <c r="LF8" s="1096"/>
      <c r="LG8" s="1096"/>
      <c r="LH8" s="1096"/>
      <c r="LI8" s="1096"/>
      <c r="LJ8" s="1096"/>
      <c r="LK8" s="1096"/>
      <c r="LL8" s="1096"/>
      <c r="LM8" s="1096"/>
      <c r="LN8" s="1096"/>
      <c r="LO8" s="1096"/>
      <c r="LP8" s="1096"/>
      <c r="LQ8" s="1096"/>
      <c r="LR8" s="1096"/>
      <c r="LS8" s="1096"/>
      <c r="LT8" s="1096"/>
      <c r="LU8" s="1096"/>
      <c r="LV8" s="1096"/>
      <c r="LW8" s="1096"/>
      <c r="LX8" s="1096"/>
      <c r="LY8" s="1096"/>
      <c r="LZ8" s="1096"/>
      <c r="MA8" s="1096"/>
      <c r="MB8" s="1096"/>
      <c r="MC8" s="1096"/>
      <c r="MD8" s="1096"/>
      <c r="ME8" s="1096"/>
      <c r="MF8" s="1096"/>
      <c r="MG8" s="1096"/>
      <c r="MH8" s="1096"/>
      <c r="MI8" s="1096"/>
      <c r="MJ8" s="1096"/>
      <c r="MK8" s="1096"/>
      <c r="ML8" s="1096"/>
      <c r="MM8" s="1096"/>
      <c r="MN8" s="1096"/>
      <c r="MO8" s="1096"/>
      <c r="MP8" s="1096"/>
      <c r="MQ8" s="1096"/>
      <c r="MR8" s="1096"/>
      <c r="MS8" s="1096"/>
      <c r="MT8" s="1096"/>
      <c r="MU8" s="1096"/>
      <c r="MV8" s="1096"/>
      <c r="MW8" s="1096"/>
      <c r="MX8" s="1096"/>
      <c r="MY8" s="1096"/>
      <c r="MZ8" s="1096"/>
      <c r="NA8" s="1096"/>
      <c r="NB8" s="1096"/>
      <c r="NC8" s="1096"/>
      <c r="ND8" s="1096"/>
      <c r="NE8" s="1096"/>
      <c r="NF8" s="1096"/>
      <c r="NG8" s="1096"/>
      <c r="NH8" s="1096"/>
      <c r="NI8" s="1096"/>
      <c r="NJ8" s="1096"/>
      <c r="NK8" s="1096"/>
      <c r="NL8" s="1096"/>
      <c r="NM8" s="1096"/>
      <c r="NN8" s="1096"/>
      <c r="NO8" s="1096"/>
      <c r="NP8" s="1096"/>
      <c r="NQ8" s="1096"/>
      <c r="NR8" s="1096"/>
      <c r="NS8" s="1096"/>
      <c r="NT8" s="1096"/>
      <c r="NU8" s="1096"/>
      <c r="NV8" s="1096"/>
      <c r="NW8" s="1096"/>
      <c r="NX8" s="1096"/>
      <c r="NY8" s="1096"/>
      <c r="NZ8" s="1096"/>
      <c r="OA8" s="1096"/>
      <c r="OB8" s="1096"/>
      <c r="OC8" s="1096"/>
      <c r="OD8" s="1096"/>
      <c r="OE8" s="1096"/>
      <c r="OF8" s="1096"/>
      <c r="OG8" s="1096"/>
      <c r="OH8" s="1096"/>
      <c r="OI8" s="1096"/>
      <c r="OJ8" s="1096"/>
      <c r="OK8" s="1096"/>
      <c r="OL8" s="1096"/>
      <c r="OM8" s="1096"/>
      <c r="ON8" s="1096"/>
      <c r="OO8" s="1096"/>
      <c r="OP8" s="1096"/>
      <c r="OQ8" s="1096"/>
      <c r="OR8" s="1096"/>
      <c r="OS8" s="1096"/>
      <c r="OT8" s="1096"/>
      <c r="OU8" s="1096"/>
      <c r="OV8" s="1096"/>
      <c r="OW8" s="1096"/>
      <c r="OX8" s="1096"/>
      <c r="OY8" s="1096"/>
      <c r="OZ8" s="1096"/>
      <c r="PA8" s="1096"/>
      <c r="PB8" s="1096"/>
      <c r="PC8" s="1096"/>
      <c r="PD8" s="1096"/>
      <c r="PE8" s="1096"/>
      <c r="PF8" s="1096"/>
      <c r="PG8" s="1096"/>
      <c r="PH8" s="1096"/>
      <c r="PI8" s="1096"/>
      <c r="PJ8" s="1096"/>
      <c r="PK8" s="1096"/>
      <c r="PL8" s="1096"/>
      <c r="PM8" s="1096"/>
      <c r="PN8" s="1096"/>
      <c r="PO8" s="1096"/>
      <c r="PP8" s="1096"/>
      <c r="PQ8" s="1096"/>
      <c r="PR8" s="1096"/>
      <c r="PS8" s="1096"/>
      <c r="PT8" s="1096"/>
      <c r="PU8" s="1096"/>
      <c r="PV8" s="1096"/>
      <c r="PW8" s="1096"/>
      <c r="PX8" s="1096"/>
      <c r="PY8" s="1096"/>
      <c r="PZ8" s="1096"/>
      <c r="QA8" s="1096"/>
      <c r="QB8" s="1096"/>
      <c r="QC8" s="1096"/>
      <c r="QD8" s="1096"/>
      <c r="QE8" s="1096"/>
      <c r="QF8" s="1096"/>
      <c r="QG8" s="1096"/>
      <c r="QH8" s="1096"/>
      <c r="QI8" s="1096"/>
      <c r="QJ8" s="1096"/>
      <c r="QK8" s="1096"/>
      <c r="QL8" s="1096"/>
      <c r="QM8" s="1096"/>
      <c r="QN8" s="1096"/>
      <c r="QO8" s="1096"/>
      <c r="QP8" s="1096"/>
      <c r="QQ8" s="1096"/>
      <c r="QR8" s="1096"/>
      <c r="QS8" s="1096"/>
      <c r="QT8" s="1096"/>
      <c r="QU8" s="1096"/>
      <c r="QV8" s="1096"/>
      <c r="QW8" s="1096"/>
      <c r="QX8" s="1096"/>
      <c r="QY8" s="1096"/>
      <c r="QZ8" s="1096"/>
      <c r="RA8" s="1096"/>
      <c r="RB8" s="1096"/>
      <c r="RC8" s="1096"/>
      <c r="RD8" s="1096"/>
      <c r="RE8" s="1096"/>
      <c r="RF8" s="1096"/>
      <c r="RG8" s="1096"/>
      <c r="RH8" s="1096"/>
      <c r="RI8" s="1096"/>
      <c r="RJ8" s="1096"/>
      <c r="RK8" s="1096"/>
      <c r="RL8" s="1096"/>
      <c r="RM8" s="1096"/>
      <c r="RN8" s="1096"/>
      <c r="RO8" s="1096"/>
      <c r="RP8" s="1096"/>
      <c r="RQ8" s="1096"/>
      <c r="RR8" s="1096"/>
      <c r="RS8" s="1096"/>
      <c r="RT8" s="1096"/>
      <c r="RU8" s="1096"/>
      <c r="RV8" s="1096"/>
      <c r="RW8" s="1096"/>
      <c r="RX8" s="1096"/>
      <c r="RY8" s="1096"/>
      <c r="RZ8" s="1096"/>
      <c r="SA8" s="1096"/>
      <c r="SB8" s="1096"/>
      <c r="SC8" s="1096"/>
      <c r="SD8" s="1096"/>
      <c r="SE8" s="1096"/>
      <c r="SF8" s="1096"/>
      <c r="SG8" s="1096"/>
      <c r="SH8" s="1096"/>
      <c r="SI8" s="1096"/>
      <c r="SJ8" s="1096"/>
      <c r="SK8" s="1096"/>
      <c r="SL8" s="1096"/>
      <c r="SM8" s="1096"/>
      <c r="SN8" s="1096"/>
      <c r="SO8" s="1096"/>
      <c r="SP8" s="1096"/>
      <c r="SQ8" s="1096"/>
      <c r="SR8" s="1096"/>
      <c r="SS8" s="1096"/>
      <c r="ST8" s="1096"/>
      <c r="SU8" s="1096"/>
      <c r="SV8" s="1096"/>
      <c r="SW8" s="1096"/>
      <c r="SX8" s="1096"/>
      <c r="SY8" s="1096"/>
      <c r="SZ8" s="1096"/>
      <c r="TA8" s="1096"/>
      <c r="TB8" s="1096"/>
      <c r="TC8" s="1096"/>
      <c r="TD8" s="1096"/>
      <c r="TE8" s="1096"/>
      <c r="TF8" s="1096"/>
      <c r="TG8" s="1096"/>
      <c r="TH8" s="1096"/>
      <c r="TI8" s="1096"/>
      <c r="TJ8" s="1096"/>
      <c r="TK8" s="1096"/>
      <c r="TL8" s="1096"/>
      <c r="TM8" s="1096"/>
      <c r="TN8" s="1096"/>
      <c r="TO8" s="1096"/>
      <c r="TP8" s="1096"/>
      <c r="TQ8" s="1096"/>
      <c r="TR8" s="1096"/>
      <c r="TS8" s="1096"/>
      <c r="TT8" s="1096"/>
      <c r="TU8" s="1096"/>
      <c r="TV8" s="1096"/>
      <c r="TW8" s="1096"/>
      <c r="TX8" s="1096"/>
      <c r="TY8" s="1096"/>
      <c r="TZ8" s="1096"/>
      <c r="UA8" s="1096"/>
      <c r="UB8" s="1096"/>
      <c r="UC8" s="1096"/>
      <c r="UD8" s="1096"/>
      <c r="UE8" s="1096"/>
      <c r="UF8" s="1096"/>
      <c r="UG8" s="1096"/>
      <c r="UH8" s="1096"/>
      <c r="UI8" s="1096"/>
      <c r="UJ8" s="1096"/>
      <c r="UK8" s="1096"/>
      <c r="UL8" s="1096"/>
      <c r="UM8" s="1096"/>
      <c r="UN8" s="1096"/>
      <c r="UO8" s="1096"/>
      <c r="UP8" s="1096"/>
      <c r="UQ8" s="1096"/>
      <c r="UR8" s="1096"/>
      <c r="US8" s="1096"/>
      <c r="UT8" s="1096"/>
      <c r="UU8" s="1096"/>
      <c r="UV8" s="1096"/>
      <c r="UW8" s="1096"/>
      <c r="UX8" s="1096"/>
      <c r="UY8" s="1096"/>
      <c r="UZ8" s="1096"/>
      <c r="VA8" s="1096"/>
      <c r="VB8" s="1096"/>
      <c r="VC8" s="1096"/>
      <c r="VD8" s="1096"/>
      <c r="VE8" s="1096"/>
      <c r="VF8" s="1096"/>
      <c r="VG8" s="1096"/>
      <c r="VH8" s="1096"/>
      <c r="VI8" s="1096"/>
      <c r="VJ8" s="1096"/>
      <c r="VK8" s="1096"/>
      <c r="VL8" s="1096"/>
      <c r="VM8" s="1096"/>
      <c r="VN8" s="1096"/>
      <c r="VO8" s="1096"/>
      <c r="VP8" s="1096"/>
      <c r="VQ8" s="1096"/>
      <c r="VR8" s="1096"/>
      <c r="VS8" s="1096"/>
      <c r="VT8" s="1096"/>
      <c r="VU8" s="1096"/>
      <c r="VV8" s="1096"/>
      <c r="VW8" s="1096"/>
      <c r="VX8" s="1096"/>
      <c r="VY8" s="1096"/>
      <c r="VZ8" s="1096"/>
      <c r="WA8" s="1096"/>
      <c r="WB8" s="1096"/>
      <c r="WC8" s="1096"/>
      <c r="WD8" s="1096"/>
      <c r="WE8" s="1096"/>
      <c r="WF8" s="1096"/>
      <c r="WG8" s="1096"/>
      <c r="WH8" s="1096"/>
      <c r="WI8" s="1096"/>
      <c r="WJ8" s="1096"/>
      <c r="WK8" s="1096"/>
      <c r="WL8" s="1096"/>
      <c r="WM8" s="1096"/>
      <c r="WN8" s="1096"/>
      <c r="WO8" s="1096"/>
      <c r="WP8" s="1096"/>
      <c r="WQ8" s="1096"/>
      <c r="WR8" s="1096"/>
      <c r="WS8" s="1096"/>
      <c r="WT8" s="1096"/>
      <c r="WU8" s="1096"/>
      <c r="WV8" s="1096"/>
      <c r="WW8" s="1096"/>
      <c r="WX8" s="1096"/>
      <c r="WY8" s="1096"/>
      <c r="WZ8" s="1096"/>
      <c r="XA8" s="1096"/>
      <c r="XB8" s="1096"/>
      <c r="XC8" s="1096"/>
      <c r="XD8" s="1096"/>
      <c r="XE8" s="1096"/>
      <c r="XF8" s="1096"/>
      <c r="XG8" s="1096"/>
      <c r="XH8" s="1096"/>
      <c r="XI8" s="1096"/>
      <c r="XJ8" s="1096"/>
      <c r="XK8" s="1096"/>
      <c r="XL8" s="1096"/>
      <c r="XM8" s="1096"/>
      <c r="XN8" s="1096"/>
      <c r="XO8" s="1096"/>
      <c r="XP8" s="1096"/>
      <c r="XQ8" s="1096"/>
      <c r="XR8" s="1096"/>
      <c r="XS8" s="1096"/>
      <c r="XT8" s="1096"/>
      <c r="XU8" s="1096"/>
      <c r="XV8" s="1096"/>
      <c r="XW8" s="1096"/>
      <c r="XX8" s="1096"/>
      <c r="XY8" s="1096"/>
      <c r="XZ8" s="1096"/>
      <c r="YA8" s="1096"/>
      <c r="YB8" s="1096"/>
      <c r="YC8" s="1096"/>
      <c r="YD8" s="1096"/>
      <c r="YE8" s="1096"/>
      <c r="YF8" s="1096"/>
      <c r="YG8" s="1096"/>
      <c r="YH8" s="1096"/>
      <c r="YI8" s="1096"/>
      <c r="YJ8" s="1096"/>
      <c r="YK8" s="1096"/>
      <c r="YL8" s="1096"/>
      <c r="YM8" s="1096"/>
      <c r="YN8" s="1096"/>
      <c r="YO8" s="1096"/>
      <c r="YP8" s="1096"/>
      <c r="YQ8" s="1096"/>
      <c r="YR8" s="1096"/>
      <c r="YS8" s="1096"/>
      <c r="YT8" s="1096"/>
      <c r="YU8" s="1096"/>
      <c r="YV8" s="1096"/>
      <c r="YW8" s="1096"/>
      <c r="YX8" s="1096"/>
      <c r="YY8" s="1096"/>
      <c r="YZ8" s="1096"/>
      <c r="ZA8" s="1096"/>
      <c r="ZB8" s="1096"/>
      <c r="ZC8" s="1096"/>
      <c r="ZD8" s="1096"/>
      <c r="ZE8" s="1096"/>
      <c r="ZF8" s="1096"/>
      <c r="ZG8" s="1096"/>
      <c r="ZH8" s="1096"/>
      <c r="ZI8" s="1096"/>
      <c r="ZJ8" s="1096"/>
      <c r="ZK8" s="1096"/>
      <c r="ZL8" s="1096"/>
      <c r="ZM8" s="1096"/>
      <c r="ZN8" s="1096"/>
      <c r="ZO8" s="1096"/>
      <c r="ZP8" s="1096"/>
      <c r="ZQ8" s="1096"/>
      <c r="ZR8" s="1096"/>
      <c r="ZS8" s="1096"/>
      <c r="ZT8" s="1096"/>
      <c r="ZU8" s="1096"/>
      <c r="ZV8" s="1096"/>
      <c r="ZW8" s="1096"/>
      <c r="ZX8" s="1096"/>
      <c r="ZY8" s="1096"/>
      <c r="ZZ8" s="1096"/>
      <c r="AAA8" s="1096"/>
      <c r="AAB8" s="1096"/>
      <c r="AAC8" s="1096"/>
      <c r="AAD8" s="1096"/>
      <c r="AAE8" s="1096"/>
      <c r="AAF8" s="1096"/>
      <c r="AAG8" s="1096"/>
      <c r="AAH8" s="1096"/>
      <c r="AAI8" s="1096"/>
      <c r="AAJ8" s="1096"/>
      <c r="AAK8" s="1096"/>
      <c r="AAL8" s="1096"/>
      <c r="AAM8" s="1096"/>
      <c r="AAN8" s="1096"/>
      <c r="AAO8" s="1096"/>
      <c r="AAP8" s="1096"/>
      <c r="AAQ8" s="1096"/>
      <c r="AAR8" s="1096"/>
      <c r="AAS8" s="1096"/>
      <c r="AAT8" s="1096"/>
      <c r="AAU8" s="1096"/>
      <c r="AAV8" s="1096"/>
      <c r="AAW8" s="1096"/>
      <c r="AAX8" s="1096"/>
      <c r="AAY8" s="1096"/>
      <c r="AAZ8" s="1096"/>
      <c r="ABA8" s="1096"/>
      <c r="ABB8" s="1096"/>
      <c r="ABC8" s="1096"/>
      <c r="ABD8" s="1096"/>
      <c r="ABE8" s="1096"/>
      <c r="ABF8" s="1096"/>
      <c r="ABG8" s="1096"/>
      <c r="ABH8" s="1096"/>
      <c r="ABI8" s="1096"/>
      <c r="ABJ8" s="1096"/>
      <c r="ABK8" s="1096"/>
      <c r="ABL8" s="1096"/>
      <c r="ABM8" s="1096"/>
      <c r="ABN8" s="1096"/>
      <c r="ABO8" s="1096"/>
      <c r="ABP8" s="1096"/>
      <c r="ABQ8" s="1096"/>
      <c r="ABR8" s="1096"/>
      <c r="ABS8" s="1096"/>
      <c r="ABT8" s="1096"/>
      <c r="ABU8" s="1096"/>
      <c r="ABV8" s="1096"/>
      <c r="ABW8" s="1096"/>
      <c r="ABX8" s="1096"/>
      <c r="ABY8" s="1096"/>
      <c r="ABZ8" s="1096"/>
      <c r="ACA8" s="1096"/>
      <c r="ACB8" s="1096"/>
      <c r="ACC8" s="1096"/>
      <c r="ACD8" s="1096"/>
      <c r="ACE8" s="1096"/>
      <c r="ACF8" s="1096"/>
      <c r="ACG8" s="1096"/>
      <c r="ACH8" s="1096"/>
      <c r="ACI8" s="1096"/>
      <c r="ACJ8" s="1096"/>
      <c r="ACK8" s="1096"/>
      <c r="ACL8" s="1096"/>
      <c r="ACM8" s="1096"/>
      <c r="ACN8" s="1096"/>
      <c r="ACO8" s="1096"/>
      <c r="ACP8" s="1096"/>
      <c r="ACQ8" s="1096"/>
      <c r="ACR8" s="1096"/>
      <c r="ACS8" s="1096"/>
      <c r="ACT8" s="1096"/>
      <c r="ACU8" s="1096"/>
      <c r="ACV8" s="1096"/>
      <c r="ACW8" s="1096"/>
      <c r="ACX8" s="1096"/>
      <c r="ACY8" s="1096"/>
      <c r="ACZ8" s="1096"/>
      <c r="ADA8" s="1096"/>
      <c r="ADB8" s="1096"/>
      <c r="ADC8" s="1096"/>
      <c r="ADD8" s="1096"/>
      <c r="ADE8" s="1096"/>
      <c r="ADF8" s="1096"/>
      <c r="ADG8" s="1096"/>
      <c r="ADH8" s="1096"/>
      <c r="ADI8" s="1096"/>
      <c r="ADJ8" s="1096"/>
      <c r="ADK8" s="1096"/>
      <c r="ADL8" s="1096"/>
      <c r="ADM8" s="1096"/>
      <c r="ADN8" s="1096"/>
      <c r="ADO8" s="1096"/>
      <c r="ADP8" s="1096"/>
      <c r="ADQ8" s="1096"/>
      <c r="ADR8" s="1096"/>
      <c r="ADS8" s="1096"/>
      <c r="ADT8" s="1096"/>
      <c r="ADU8" s="1096"/>
      <c r="ADV8" s="1096"/>
      <c r="ADW8" s="1096"/>
      <c r="ADX8" s="1096"/>
      <c r="ADY8" s="1096"/>
      <c r="ADZ8" s="1096"/>
      <c r="AEA8" s="1096"/>
      <c r="AEB8" s="1096"/>
      <c r="AEC8" s="1096"/>
      <c r="AED8" s="1096"/>
      <c r="AEE8" s="1096"/>
      <c r="AEF8" s="1096"/>
      <c r="AEG8" s="1096"/>
      <c r="AEH8" s="1096"/>
      <c r="AEI8" s="1096"/>
      <c r="AEJ8" s="1096"/>
      <c r="AEK8" s="1096"/>
      <c r="AEL8" s="1096"/>
      <c r="AEM8" s="1096"/>
      <c r="AEN8" s="1096"/>
      <c r="AEO8" s="1096"/>
      <c r="AEP8" s="1096"/>
      <c r="AEQ8" s="1096"/>
      <c r="AER8" s="1096"/>
      <c r="AES8" s="1096"/>
      <c r="AET8" s="1096"/>
      <c r="AEU8" s="1096"/>
      <c r="AEV8" s="1096"/>
      <c r="AEW8" s="1096"/>
      <c r="AEX8" s="1096"/>
      <c r="AEY8" s="1096"/>
      <c r="AEZ8" s="1096"/>
      <c r="AFA8" s="1096"/>
      <c r="AFB8" s="1096"/>
      <c r="AFC8" s="1096"/>
      <c r="AFD8" s="1096"/>
      <c r="AFE8" s="1096"/>
      <c r="AFF8" s="1096"/>
      <c r="AFG8" s="1096"/>
      <c r="AFH8" s="1096"/>
      <c r="AFI8" s="1096"/>
      <c r="AFJ8" s="1096"/>
      <c r="AFK8" s="1096"/>
      <c r="AFL8" s="1096"/>
      <c r="AFM8" s="1096"/>
      <c r="AFN8" s="1096"/>
      <c r="AFO8" s="1096"/>
      <c r="AFP8" s="1096"/>
      <c r="AFQ8" s="1096"/>
      <c r="AFR8" s="1096"/>
      <c r="AFS8" s="1096"/>
      <c r="AFT8" s="1096"/>
      <c r="AFU8" s="1096"/>
      <c r="AFV8" s="1096"/>
      <c r="AFW8" s="1096"/>
      <c r="AFX8" s="1096"/>
      <c r="AFY8" s="1096"/>
      <c r="AFZ8" s="1096"/>
      <c r="AGA8" s="1096"/>
      <c r="AGB8" s="1096"/>
      <c r="AGC8" s="1096"/>
      <c r="AGD8" s="1096"/>
      <c r="AGE8" s="1096"/>
      <c r="AGF8" s="1096"/>
      <c r="AGG8" s="1096"/>
      <c r="AGH8" s="1096"/>
      <c r="AGI8" s="1096"/>
      <c r="AGJ8" s="1096"/>
      <c r="AGK8" s="1096"/>
      <c r="AGL8" s="1096"/>
      <c r="AGM8" s="1096"/>
      <c r="AGN8" s="1096"/>
      <c r="AGO8" s="1096"/>
      <c r="AGP8" s="1096"/>
      <c r="AGQ8" s="1096"/>
      <c r="AGR8" s="1096"/>
      <c r="AGS8" s="1096"/>
      <c r="AGT8" s="1096"/>
      <c r="AGU8" s="1096"/>
      <c r="AGV8" s="1096"/>
      <c r="AGW8" s="1096"/>
      <c r="AGX8" s="1096"/>
      <c r="AGY8" s="1096"/>
      <c r="AGZ8" s="1096"/>
      <c r="AHA8" s="1096"/>
      <c r="AHB8" s="1096"/>
      <c r="AHC8" s="1096"/>
      <c r="AHD8" s="1096"/>
      <c r="AHE8" s="1096"/>
      <c r="AHF8" s="1096"/>
      <c r="AHG8" s="1096"/>
      <c r="AHH8" s="1096"/>
      <c r="AHI8" s="1096"/>
      <c r="AHJ8" s="1096"/>
      <c r="AHK8" s="1096"/>
      <c r="AHL8" s="1096"/>
      <c r="AHM8" s="1096"/>
      <c r="AHN8" s="1096"/>
      <c r="AHO8" s="1096"/>
      <c r="AHP8" s="1096"/>
      <c r="AHQ8" s="1096"/>
      <c r="AHR8" s="1096"/>
      <c r="AHS8" s="1096"/>
      <c r="AHT8" s="1096"/>
      <c r="AHU8" s="1096"/>
      <c r="AHV8" s="1096"/>
      <c r="AHW8" s="1096"/>
      <c r="AHX8" s="1096"/>
      <c r="AHY8" s="1096"/>
      <c r="AHZ8" s="1096"/>
      <c r="AIA8" s="1096"/>
      <c r="AIB8" s="1096"/>
      <c r="AIC8" s="1096"/>
      <c r="AID8" s="1096"/>
      <c r="AIE8" s="1096"/>
      <c r="AIF8" s="1096"/>
      <c r="AIG8" s="1096"/>
      <c r="AIH8" s="1096"/>
      <c r="AII8" s="1096"/>
      <c r="AIJ8" s="1096"/>
      <c r="AIK8" s="1096"/>
      <c r="AIL8" s="1096"/>
      <c r="AIM8" s="1096"/>
      <c r="AIN8" s="1096"/>
      <c r="AIO8" s="1096"/>
      <c r="AIP8" s="1096"/>
      <c r="AIQ8" s="1096"/>
      <c r="AIR8" s="1096"/>
      <c r="AIS8" s="1096"/>
      <c r="AIT8" s="1096"/>
      <c r="AIU8" s="1096"/>
      <c r="AIV8" s="1096"/>
      <c r="AIW8" s="1096"/>
      <c r="AIX8" s="1096"/>
      <c r="AIY8" s="1096"/>
      <c r="AIZ8" s="1096"/>
      <c r="AJA8" s="1096"/>
      <c r="AJB8" s="1096"/>
      <c r="AJC8" s="1096"/>
      <c r="AJD8" s="1096"/>
      <c r="AJE8" s="1096"/>
      <c r="AJF8" s="1096"/>
      <c r="AJG8" s="1096"/>
      <c r="AJH8" s="1096"/>
      <c r="AJI8" s="1096"/>
      <c r="AJJ8" s="1096"/>
      <c r="AJK8" s="1096"/>
      <c r="AJL8" s="1096"/>
      <c r="AJM8" s="1096"/>
      <c r="AJN8" s="1096"/>
      <c r="AJO8" s="1096"/>
      <c r="AJP8" s="1096"/>
      <c r="AJQ8" s="1096"/>
      <c r="AJR8" s="1096"/>
      <c r="AJS8" s="1096"/>
      <c r="AJT8" s="1096"/>
      <c r="AJU8" s="1096"/>
      <c r="AJV8" s="1096"/>
      <c r="AJW8" s="1096"/>
      <c r="AJX8" s="1096"/>
      <c r="AJY8" s="1096"/>
      <c r="AJZ8" s="1096"/>
      <c r="AKA8" s="1096"/>
      <c r="AKB8" s="1096"/>
      <c r="AKC8" s="1096"/>
      <c r="AKD8" s="1096"/>
      <c r="AKE8" s="1096"/>
      <c r="AKF8" s="1096"/>
      <c r="AKG8" s="1096"/>
      <c r="AKH8" s="1096"/>
      <c r="AKI8" s="1096"/>
      <c r="AKJ8" s="1096"/>
      <c r="AKK8" s="1096"/>
      <c r="AKL8" s="1096"/>
      <c r="AKM8" s="1096"/>
      <c r="AKN8" s="1096"/>
      <c r="AKO8" s="1096"/>
      <c r="AKP8" s="1096"/>
      <c r="AKQ8" s="1096"/>
      <c r="AKR8" s="1096"/>
      <c r="AKS8" s="1096"/>
      <c r="AKT8" s="1096"/>
      <c r="AKU8" s="1096"/>
      <c r="AKV8" s="1096"/>
      <c r="AKW8" s="1096"/>
      <c r="AKX8" s="1096"/>
      <c r="AKY8" s="1096"/>
      <c r="AKZ8" s="1096"/>
      <c r="ALA8" s="1096"/>
      <c r="ALB8" s="1096"/>
      <c r="ALC8" s="1096"/>
      <c r="ALD8" s="1096"/>
      <c r="ALE8" s="1096"/>
      <c r="ALF8" s="1096"/>
      <c r="ALG8" s="1096"/>
      <c r="ALH8" s="1096"/>
      <c r="ALI8" s="1096"/>
      <c r="ALJ8" s="1096"/>
      <c r="ALK8" s="1096"/>
      <c r="ALL8" s="1096"/>
      <c r="ALM8" s="1096"/>
      <c r="ALN8" s="1096"/>
      <c r="ALO8" s="1096"/>
      <c r="ALP8" s="1096"/>
      <c r="ALQ8" s="1096"/>
      <c r="ALR8" s="1096"/>
      <c r="ALS8" s="1096"/>
      <c r="ALT8" s="1096"/>
      <c r="ALU8" s="1096"/>
      <c r="ALV8" s="1096"/>
      <c r="ALW8" s="1096"/>
      <c r="ALX8" s="1096"/>
      <c r="ALY8" s="1096"/>
      <c r="ALZ8" s="1096"/>
      <c r="AMA8" s="1096"/>
      <c r="AMB8" s="1096"/>
      <c r="AMC8" s="1096"/>
      <c r="AMD8" s="1096"/>
      <c r="AME8" s="1096"/>
      <c r="AMF8" s="1096"/>
      <c r="AMG8" s="1096"/>
      <c r="AMH8" s="1096"/>
      <c r="AMI8" s="1096"/>
      <c r="AMJ8" s="1096"/>
      <c r="AMK8" s="1096"/>
      <c r="AML8" s="1096"/>
      <c r="AMM8" s="1096"/>
      <c r="AMN8" s="1096"/>
      <c r="AMO8" s="1096"/>
      <c r="AMP8" s="1096"/>
      <c r="AMQ8" s="1096"/>
      <c r="AMR8" s="1096"/>
      <c r="AMS8" s="1096"/>
      <c r="AMT8" s="1096"/>
      <c r="AMU8" s="1096"/>
      <c r="AMV8" s="1096"/>
      <c r="AMW8" s="1096"/>
      <c r="AMX8" s="1096"/>
      <c r="AMY8" s="1096"/>
      <c r="AMZ8" s="1096"/>
      <c r="ANA8" s="1096"/>
      <c r="ANB8" s="1096"/>
      <c r="ANC8" s="1096"/>
      <c r="AND8" s="1096"/>
      <c r="ANE8" s="1096"/>
      <c r="ANF8" s="1096"/>
      <c r="ANG8" s="1096"/>
      <c r="ANH8" s="1096"/>
      <c r="ANI8" s="1096"/>
      <c r="ANJ8" s="1096"/>
      <c r="ANK8" s="1096"/>
      <c r="ANL8" s="1096"/>
      <c r="ANM8" s="1096"/>
      <c r="ANN8" s="1096"/>
      <c r="ANO8" s="1096"/>
      <c r="ANP8" s="1096"/>
      <c r="ANQ8" s="1096"/>
      <c r="ANR8" s="1096"/>
      <c r="ANS8" s="1096"/>
      <c r="ANT8" s="1096"/>
      <c r="ANU8" s="1096"/>
      <c r="ANV8" s="1096"/>
      <c r="ANW8" s="1096"/>
      <c r="ANX8" s="1096"/>
      <c r="ANY8" s="1096"/>
      <c r="ANZ8" s="1096"/>
      <c r="AOA8" s="1096"/>
      <c r="AOB8" s="1096"/>
      <c r="AOC8" s="1096"/>
      <c r="AOD8" s="1096"/>
      <c r="AOE8" s="1096"/>
      <c r="AOF8" s="1096"/>
      <c r="AOG8" s="1096"/>
      <c r="AOH8" s="1096"/>
      <c r="AOI8" s="1096"/>
      <c r="AOJ8" s="1096"/>
      <c r="AOK8" s="1096"/>
      <c r="AOL8" s="1096"/>
      <c r="AOM8" s="1096"/>
      <c r="AON8" s="1096"/>
      <c r="AOO8" s="1096"/>
      <c r="AOP8" s="1096"/>
      <c r="AOQ8" s="1096"/>
      <c r="AOR8" s="1096"/>
      <c r="AOS8" s="1096"/>
      <c r="AOT8" s="1096"/>
      <c r="AOU8" s="1096"/>
      <c r="AOV8" s="1096"/>
      <c r="AOW8" s="1096"/>
      <c r="AOX8" s="1096"/>
      <c r="AOY8" s="1096"/>
      <c r="AOZ8" s="1096"/>
      <c r="APA8" s="1096"/>
      <c r="APB8" s="1096"/>
      <c r="APC8" s="1096"/>
      <c r="APD8" s="1096"/>
      <c r="APE8" s="1096"/>
      <c r="APF8" s="1096"/>
      <c r="APG8" s="1096"/>
      <c r="APH8" s="1096"/>
      <c r="API8" s="1096"/>
      <c r="APJ8" s="1096"/>
      <c r="APK8" s="1096"/>
      <c r="APL8" s="1096"/>
      <c r="APM8" s="1096"/>
      <c r="APN8" s="1096"/>
      <c r="APO8" s="1096"/>
      <c r="APP8" s="1096"/>
      <c r="APQ8" s="1096"/>
      <c r="APR8" s="1096"/>
      <c r="APS8" s="1096"/>
      <c r="APT8" s="1096"/>
      <c r="APU8" s="1096"/>
      <c r="APV8" s="1096"/>
      <c r="APW8" s="1096"/>
      <c r="APX8" s="1096"/>
      <c r="APY8" s="1096"/>
      <c r="APZ8" s="1096"/>
      <c r="AQA8" s="1096"/>
      <c r="AQB8" s="1096"/>
      <c r="AQC8" s="1096"/>
      <c r="AQD8" s="1096"/>
      <c r="AQE8" s="1096"/>
      <c r="AQF8" s="1096"/>
      <c r="AQG8" s="1096"/>
      <c r="AQH8" s="1096"/>
      <c r="AQI8" s="1096"/>
      <c r="AQJ8" s="1096"/>
      <c r="AQK8" s="1096"/>
      <c r="AQL8" s="1096"/>
      <c r="AQM8" s="1096"/>
      <c r="AQN8" s="1096"/>
      <c r="AQO8" s="1096"/>
      <c r="AQP8" s="1096"/>
      <c r="AQQ8" s="1096"/>
      <c r="AQR8" s="1096"/>
      <c r="AQS8" s="1096"/>
      <c r="AQT8" s="1096"/>
      <c r="AQU8" s="1096"/>
      <c r="AQV8" s="1096"/>
      <c r="AQW8" s="1096"/>
      <c r="AQX8" s="1096"/>
      <c r="AQY8" s="1096"/>
      <c r="AQZ8" s="1096"/>
      <c r="ARA8" s="1096"/>
      <c r="ARB8" s="1096"/>
      <c r="ARC8" s="1096"/>
      <c r="ARD8" s="1096"/>
      <c r="ARE8" s="1096"/>
      <c r="ARF8" s="1096"/>
      <c r="ARG8" s="1096"/>
      <c r="ARH8" s="1096"/>
      <c r="ARI8" s="1096"/>
      <c r="ARJ8" s="1096"/>
      <c r="ARK8" s="1096"/>
      <c r="ARL8" s="1096"/>
      <c r="ARM8" s="1096"/>
      <c r="ARN8" s="1096"/>
      <c r="ARO8" s="1096"/>
      <c r="ARP8" s="1096"/>
      <c r="ARQ8" s="1096"/>
      <c r="ARR8" s="1096"/>
      <c r="ARS8" s="1096"/>
      <c r="ART8" s="1096"/>
      <c r="ARU8" s="1096"/>
      <c r="ARV8" s="1096"/>
      <c r="ARW8" s="1096"/>
      <c r="ARX8" s="1096"/>
      <c r="ARY8" s="1096"/>
      <c r="ARZ8" s="1096"/>
      <c r="ASA8" s="1096"/>
      <c r="ASB8" s="1096"/>
      <c r="ASC8" s="1096"/>
      <c r="ASD8" s="1096"/>
      <c r="ASE8" s="1096"/>
      <c r="ASF8" s="1096"/>
      <c r="ASG8" s="1096"/>
      <c r="ASH8" s="1096"/>
      <c r="ASI8" s="1096"/>
      <c r="ASJ8" s="1096"/>
      <c r="ASK8" s="1096"/>
      <c r="ASL8" s="1096"/>
      <c r="ASM8" s="1096"/>
      <c r="ASN8" s="1096"/>
      <c r="ASO8" s="1096"/>
      <c r="ASP8" s="1096"/>
      <c r="ASQ8" s="1096"/>
      <c r="ASR8" s="1096"/>
      <c r="ASS8" s="1096"/>
      <c r="AST8" s="1096"/>
      <c r="ASU8" s="1096"/>
      <c r="ASV8" s="1096"/>
      <c r="ASW8" s="1096"/>
      <c r="ASX8" s="1096"/>
      <c r="ASY8" s="1096"/>
      <c r="ASZ8" s="1096"/>
      <c r="ATA8" s="1096"/>
      <c r="ATB8" s="1096"/>
      <c r="ATC8" s="1096"/>
      <c r="ATD8" s="1096"/>
      <c r="ATE8" s="1096"/>
      <c r="ATF8" s="1096"/>
      <c r="ATG8" s="1096"/>
      <c r="ATH8" s="1096"/>
      <c r="ATI8" s="1096"/>
      <c r="ATJ8" s="1096"/>
      <c r="ATK8" s="1096"/>
      <c r="ATL8" s="1096"/>
      <c r="ATM8" s="1096"/>
      <c r="ATN8" s="1096"/>
      <c r="ATO8" s="1096"/>
      <c r="ATP8" s="1096"/>
      <c r="ATQ8" s="1096"/>
      <c r="ATR8" s="1096"/>
      <c r="ATS8" s="1096"/>
      <c r="ATT8" s="1096"/>
      <c r="ATU8" s="1096"/>
      <c r="ATV8" s="1096"/>
      <c r="ATW8" s="1096"/>
      <c r="ATX8" s="1096"/>
      <c r="ATY8" s="1096"/>
      <c r="ATZ8" s="1096"/>
      <c r="AUA8" s="1096"/>
      <c r="AUB8" s="1096"/>
      <c r="AUC8" s="1096"/>
      <c r="AUD8" s="1096"/>
      <c r="AUE8" s="1096"/>
      <c r="AUF8" s="1096"/>
      <c r="AUG8" s="1096"/>
      <c r="AUH8" s="1096"/>
      <c r="AUI8" s="1096"/>
      <c r="AUJ8" s="1096"/>
      <c r="AUK8" s="1096"/>
      <c r="AUL8" s="1096"/>
      <c r="AUM8" s="1096"/>
      <c r="AUN8" s="1096"/>
      <c r="AUO8" s="1096"/>
      <c r="AUP8" s="1096"/>
      <c r="AUQ8" s="1096"/>
      <c r="AUR8" s="1096"/>
      <c r="AUS8" s="1096"/>
      <c r="AUT8" s="1096"/>
      <c r="AUU8" s="1096"/>
      <c r="AUV8" s="1096"/>
      <c r="AUW8" s="1096"/>
      <c r="AUX8" s="1096"/>
      <c r="AUY8" s="1096"/>
      <c r="AUZ8" s="1096"/>
      <c r="AVA8" s="1096"/>
      <c r="AVB8" s="1096"/>
      <c r="AVC8" s="1096"/>
      <c r="AVD8" s="1096"/>
      <c r="AVE8" s="1096"/>
      <c r="AVF8" s="1096"/>
      <c r="AVG8" s="1096"/>
      <c r="AVH8" s="1096"/>
      <c r="AVI8" s="1096"/>
      <c r="AVJ8" s="1096"/>
      <c r="AVK8" s="1096"/>
      <c r="AVL8" s="1096"/>
      <c r="AVM8" s="1096"/>
      <c r="AVN8" s="1096"/>
      <c r="AVO8" s="1096"/>
      <c r="AVP8" s="1096"/>
      <c r="AVQ8" s="1096"/>
      <c r="AVR8" s="1096"/>
      <c r="AVS8" s="1096"/>
      <c r="AVT8" s="1096"/>
      <c r="AVU8" s="1096"/>
      <c r="AVV8" s="1096"/>
      <c r="AVW8" s="1096"/>
      <c r="AVX8" s="1096"/>
      <c r="AVY8" s="1096"/>
      <c r="AVZ8" s="1096"/>
      <c r="AWA8" s="1096"/>
      <c r="AWB8" s="1096"/>
      <c r="AWC8" s="1096"/>
      <c r="AWD8" s="1096"/>
      <c r="AWE8" s="1096"/>
      <c r="AWF8" s="1096"/>
      <c r="AWG8" s="1096"/>
      <c r="AWH8" s="1096"/>
      <c r="AWI8" s="1096"/>
      <c r="AWJ8" s="1096"/>
      <c r="AWK8" s="1096"/>
      <c r="AWL8" s="1096"/>
      <c r="AWM8" s="1096"/>
      <c r="AWN8" s="1096"/>
      <c r="AWO8" s="1096"/>
      <c r="AWP8" s="1096"/>
      <c r="AWQ8" s="1096"/>
      <c r="AWR8" s="1096"/>
      <c r="AWS8" s="1096"/>
      <c r="AWT8" s="1096"/>
      <c r="AWU8" s="1096"/>
      <c r="AWV8" s="1096"/>
      <c r="AWW8" s="1096"/>
      <c r="AWX8" s="1096"/>
      <c r="AWY8" s="1096"/>
      <c r="AWZ8" s="1096"/>
      <c r="AXA8" s="1096"/>
      <c r="AXB8" s="1096"/>
      <c r="AXC8" s="1096"/>
      <c r="AXD8" s="1096"/>
      <c r="AXE8" s="1096"/>
      <c r="AXF8" s="1096"/>
      <c r="AXG8" s="1096"/>
      <c r="AXH8" s="1096"/>
      <c r="AXI8" s="1096"/>
      <c r="AXJ8" s="1096"/>
      <c r="AXK8" s="1096"/>
      <c r="AXL8" s="1096"/>
      <c r="AXM8" s="1096"/>
      <c r="AXN8" s="1096"/>
      <c r="AXO8" s="1096"/>
      <c r="AXP8" s="1096"/>
      <c r="AXQ8" s="1096"/>
      <c r="AXR8" s="1096"/>
      <c r="AXS8" s="1096"/>
      <c r="AXT8" s="1096"/>
      <c r="AXU8" s="1096"/>
      <c r="AXV8" s="1096"/>
      <c r="AXW8" s="1096"/>
      <c r="AXX8" s="1096"/>
      <c r="AXY8" s="1096"/>
      <c r="AXZ8" s="1096"/>
      <c r="AYA8" s="1096"/>
      <c r="AYB8" s="1096"/>
      <c r="AYC8" s="1096"/>
      <c r="AYD8" s="1096"/>
      <c r="AYE8" s="1096"/>
      <c r="AYF8" s="1096"/>
      <c r="AYG8" s="1096"/>
      <c r="AYH8" s="1096"/>
      <c r="AYI8" s="1096"/>
      <c r="AYJ8" s="1096"/>
      <c r="AYK8" s="1096"/>
      <c r="AYL8" s="1096"/>
      <c r="AYM8" s="1096"/>
      <c r="AYN8" s="1096"/>
      <c r="AYO8" s="1096"/>
      <c r="AYP8" s="1096"/>
      <c r="AYQ8" s="1096"/>
      <c r="AYR8" s="1096"/>
      <c r="AYS8" s="1096"/>
      <c r="AYT8" s="1096"/>
      <c r="AYU8" s="1096"/>
      <c r="AYV8" s="1096"/>
      <c r="AYW8" s="1096"/>
      <c r="AYX8" s="1096"/>
      <c r="AYY8" s="1096"/>
      <c r="AYZ8" s="1096"/>
      <c r="AZA8" s="1096"/>
      <c r="AZB8" s="1096"/>
      <c r="AZC8" s="1096"/>
      <c r="AZD8" s="1096"/>
      <c r="AZE8" s="1096"/>
      <c r="AZF8" s="1096"/>
      <c r="AZG8" s="1096"/>
      <c r="AZH8" s="1096"/>
      <c r="AZI8" s="1096"/>
      <c r="AZJ8" s="1096"/>
      <c r="AZK8" s="1096"/>
      <c r="AZL8" s="1096"/>
      <c r="AZM8" s="1096"/>
      <c r="AZN8" s="1096"/>
      <c r="AZO8" s="1096"/>
      <c r="AZP8" s="1096"/>
      <c r="AZQ8" s="1096"/>
      <c r="AZR8" s="1096"/>
      <c r="AZS8" s="1096"/>
      <c r="AZT8" s="1096"/>
      <c r="AZU8" s="1096"/>
      <c r="AZV8" s="1096"/>
      <c r="AZW8" s="1096"/>
      <c r="AZX8" s="1096"/>
      <c r="AZY8" s="1096"/>
      <c r="AZZ8" s="1096"/>
      <c r="BAA8" s="1096"/>
      <c r="BAB8" s="1096"/>
      <c r="BAC8" s="1096"/>
      <c r="BAD8" s="1096"/>
      <c r="BAE8" s="1096"/>
      <c r="BAF8" s="1096"/>
      <c r="BAG8" s="1096"/>
      <c r="BAH8" s="1096"/>
      <c r="BAI8" s="1096"/>
      <c r="BAJ8" s="1096"/>
      <c r="BAK8" s="1096"/>
      <c r="BAL8" s="1096"/>
      <c r="BAM8" s="1096"/>
      <c r="BAN8" s="1096"/>
      <c r="BAO8" s="1096"/>
      <c r="BAP8" s="1096"/>
      <c r="BAQ8" s="1096"/>
      <c r="BAR8" s="1096"/>
      <c r="BAS8" s="1096"/>
      <c r="BAT8" s="1096"/>
      <c r="BAU8" s="1096"/>
      <c r="BAV8" s="1096"/>
      <c r="BAW8" s="1096"/>
      <c r="BAX8" s="1096"/>
      <c r="BAY8" s="1096"/>
      <c r="BAZ8" s="1096"/>
      <c r="BBA8" s="1096"/>
      <c r="BBB8" s="1096"/>
      <c r="BBC8" s="1096"/>
      <c r="BBD8" s="1096"/>
      <c r="BBE8" s="1096"/>
      <c r="BBF8" s="1096"/>
      <c r="BBG8" s="1096"/>
      <c r="BBH8" s="1096"/>
      <c r="BBI8" s="1096"/>
      <c r="BBJ8" s="1096"/>
      <c r="BBK8" s="1096"/>
      <c r="BBL8" s="1096"/>
      <c r="BBM8" s="1096"/>
      <c r="BBN8" s="1096"/>
      <c r="BBO8" s="1096"/>
      <c r="BBP8" s="1096"/>
      <c r="BBQ8" s="1096"/>
      <c r="BBR8" s="1096"/>
      <c r="BBS8" s="1096"/>
      <c r="BBT8" s="1096"/>
      <c r="BBU8" s="1096"/>
      <c r="BBV8" s="1096"/>
      <c r="BBW8" s="1096"/>
      <c r="BBX8" s="1096"/>
      <c r="BBY8" s="1096"/>
      <c r="BBZ8" s="1096"/>
      <c r="BCA8" s="1096"/>
      <c r="BCB8" s="1096"/>
      <c r="BCC8" s="1096"/>
      <c r="BCD8" s="1096"/>
      <c r="BCE8" s="1096"/>
      <c r="BCF8" s="1096"/>
      <c r="BCG8" s="1096"/>
      <c r="BCH8" s="1096"/>
      <c r="BCI8" s="1096"/>
      <c r="BCJ8" s="1096"/>
      <c r="BCK8" s="1096"/>
      <c r="BCL8" s="1096"/>
      <c r="BCM8" s="1096"/>
      <c r="BCN8" s="1096"/>
      <c r="BCO8" s="1096"/>
      <c r="BCP8" s="1096"/>
      <c r="BCQ8" s="1096"/>
      <c r="BCR8" s="1096"/>
      <c r="BCS8" s="1096"/>
      <c r="BCT8" s="1096"/>
      <c r="BCU8" s="1096"/>
      <c r="BCV8" s="1096"/>
      <c r="BCW8" s="1096"/>
      <c r="BCX8" s="1096"/>
      <c r="BCY8" s="1096"/>
      <c r="BCZ8" s="1096"/>
      <c r="BDA8" s="1096"/>
      <c r="BDB8" s="1096"/>
      <c r="BDC8" s="1096"/>
      <c r="BDD8" s="1096"/>
      <c r="BDE8" s="1096"/>
      <c r="BDF8" s="1096"/>
      <c r="BDG8" s="1096"/>
      <c r="BDH8" s="1096"/>
      <c r="BDI8" s="1096"/>
      <c r="BDJ8" s="1096"/>
      <c r="BDK8" s="1096"/>
      <c r="BDL8" s="1096"/>
      <c r="BDM8" s="1096"/>
      <c r="BDN8" s="1096"/>
      <c r="BDO8" s="1096"/>
      <c r="BDP8" s="1096"/>
      <c r="BDQ8" s="1096"/>
      <c r="BDR8" s="1096"/>
      <c r="BDS8" s="1096"/>
      <c r="BDT8" s="1096"/>
      <c r="BDU8" s="1096"/>
      <c r="BDV8" s="1096"/>
      <c r="BDW8" s="1096"/>
      <c r="BDX8" s="1096"/>
      <c r="BDY8" s="1096"/>
      <c r="BDZ8" s="1096"/>
      <c r="BEA8" s="1096"/>
      <c r="BEB8" s="1096"/>
      <c r="BEC8" s="1096"/>
      <c r="BED8" s="1096"/>
      <c r="BEE8" s="1096"/>
      <c r="BEF8" s="1096"/>
      <c r="BEG8" s="1096"/>
      <c r="BEH8" s="1096"/>
      <c r="BEI8" s="1096"/>
      <c r="BEJ8" s="1096"/>
      <c r="BEK8" s="1096"/>
      <c r="BEL8" s="1096"/>
      <c r="BEM8" s="1096"/>
      <c r="BEN8" s="1096"/>
      <c r="BEO8" s="1096"/>
      <c r="BEP8" s="1096"/>
      <c r="BEQ8" s="1096"/>
      <c r="BER8" s="1096"/>
      <c r="BES8" s="1096"/>
      <c r="BET8" s="1096"/>
      <c r="BEU8" s="1096"/>
      <c r="BEV8" s="1096"/>
      <c r="BEW8" s="1096"/>
      <c r="BEX8" s="1096"/>
      <c r="BEY8" s="1096"/>
      <c r="BEZ8" s="1096"/>
      <c r="BFA8" s="1096"/>
      <c r="BFB8" s="1096"/>
      <c r="BFC8" s="1096"/>
      <c r="BFD8" s="1096"/>
      <c r="BFE8" s="1096"/>
      <c r="BFF8" s="1096"/>
      <c r="BFG8" s="1096"/>
      <c r="BFH8" s="1096"/>
      <c r="BFI8" s="1096"/>
      <c r="BFJ8" s="1096"/>
      <c r="BFK8" s="1096"/>
      <c r="BFL8" s="1096"/>
      <c r="BFM8" s="1096"/>
      <c r="BFN8" s="1096"/>
      <c r="BFO8" s="1096"/>
      <c r="BFP8" s="1096"/>
      <c r="BFQ8" s="1096"/>
      <c r="BFR8" s="1096"/>
      <c r="BFS8" s="1096"/>
      <c r="BFT8" s="1096"/>
      <c r="BFU8" s="1096"/>
      <c r="BFV8" s="1096"/>
      <c r="BFW8" s="1096"/>
      <c r="BFX8" s="1096"/>
      <c r="BFY8" s="1096"/>
      <c r="BFZ8" s="1096"/>
      <c r="BGA8" s="1096"/>
      <c r="BGB8" s="1096"/>
      <c r="BGC8" s="1096"/>
      <c r="BGD8" s="1096"/>
      <c r="BGE8" s="1096"/>
      <c r="BGF8" s="1096"/>
      <c r="BGG8" s="1096"/>
      <c r="BGH8" s="1096"/>
      <c r="BGI8" s="1096"/>
      <c r="BGJ8" s="1096"/>
      <c r="BGK8" s="1096"/>
      <c r="BGL8" s="1096"/>
      <c r="BGM8" s="1096"/>
      <c r="BGN8" s="1096"/>
      <c r="BGO8" s="1096"/>
      <c r="BGP8" s="1096"/>
      <c r="BGQ8" s="1096"/>
      <c r="BGR8" s="1096"/>
      <c r="BGS8" s="1096"/>
      <c r="BGT8" s="1096"/>
      <c r="BGU8" s="1096"/>
      <c r="BGV8" s="1096"/>
      <c r="BGW8" s="1096"/>
      <c r="BGX8" s="1096"/>
      <c r="BGY8" s="1096"/>
      <c r="BGZ8" s="1096"/>
      <c r="BHA8" s="1096"/>
      <c r="BHB8" s="1096"/>
      <c r="BHC8" s="1096"/>
      <c r="BHD8" s="1096"/>
      <c r="BHE8" s="1096"/>
      <c r="BHF8" s="1096"/>
      <c r="BHG8" s="1096"/>
      <c r="BHH8" s="1096"/>
      <c r="BHI8" s="1096"/>
      <c r="BHJ8" s="1096"/>
      <c r="BHK8" s="1096"/>
      <c r="BHL8" s="1096"/>
      <c r="BHM8" s="1096"/>
      <c r="BHN8" s="1096"/>
      <c r="BHO8" s="1096"/>
      <c r="BHP8" s="1096"/>
      <c r="BHQ8" s="1096"/>
      <c r="BHR8" s="1096"/>
      <c r="BHS8" s="1096"/>
      <c r="BHT8" s="1096"/>
      <c r="BHU8" s="1096"/>
      <c r="BHV8" s="1096"/>
      <c r="BHW8" s="1096"/>
      <c r="BHX8" s="1096"/>
      <c r="BHY8" s="1096"/>
      <c r="BHZ8" s="1096"/>
      <c r="BIA8" s="1096"/>
      <c r="BIB8" s="1096"/>
      <c r="BIC8" s="1096"/>
      <c r="BID8" s="1096"/>
      <c r="BIE8" s="1096"/>
      <c r="BIF8" s="1096"/>
      <c r="BIG8" s="1096"/>
      <c r="BIH8" s="1096"/>
      <c r="BII8" s="1096"/>
      <c r="BIJ8" s="1096"/>
      <c r="BIK8" s="1096"/>
      <c r="BIL8" s="1096"/>
      <c r="BIM8" s="1096"/>
      <c r="BIN8" s="1096"/>
      <c r="BIO8" s="1096"/>
      <c r="BIP8" s="1096"/>
      <c r="BIQ8" s="1096"/>
      <c r="BIR8" s="1096"/>
      <c r="BIS8" s="1096"/>
      <c r="BIT8" s="1096"/>
      <c r="BIU8" s="1096"/>
      <c r="BIV8" s="1096"/>
      <c r="BIW8" s="1096"/>
      <c r="BIX8" s="1096"/>
      <c r="BIY8" s="1096"/>
      <c r="BIZ8" s="1096"/>
      <c r="BJA8" s="1096"/>
      <c r="BJB8" s="1096"/>
      <c r="BJC8" s="1096"/>
      <c r="BJD8" s="1096"/>
      <c r="BJE8" s="1096"/>
      <c r="BJF8" s="1096"/>
      <c r="BJG8" s="1096"/>
      <c r="BJH8" s="1096"/>
      <c r="BJI8" s="1096"/>
      <c r="BJJ8" s="1096"/>
      <c r="BJK8" s="1096"/>
      <c r="BJL8" s="1096"/>
      <c r="BJM8" s="1096"/>
      <c r="BJN8" s="1096"/>
      <c r="BJO8" s="1096"/>
      <c r="BJP8" s="1096"/>
      <c r="BJQ8" s="1096"/>
      <c r="BJR8" s="1096"/>
      <c r="BJS8" s="1096"/>
      <c r="BJT8" s="1096"/>
      <c r="BJU8" s="1096"/>
      <c r="BJV8" s="1096"/>
      <c r="BJW8" s="1096"/>
      <c r="BJX8" s="1096"/>
      <c r="BJY8" s="1096"/>
      <c r="BJZ8" s="1096"/>
      <c r="BKA8" s="1096"/>
      <c r="BKB8" s="1096"/>
      <c r="BKC8" s="1096"/>
      <c r="BKD8" s="1096"/>
      <c r="BKE8" s="1096"/>
      <c r="BKF8" s="1096"/>
      <c r="BKG8" s="1096"/>
      <c r="BKH8" s="1096"/>
      <c r="BKI8" s="1096"/>
      <c r="BKJ8" s="1096"/>
      <c r="BKK8" s="1096"/>
      <c r="BKL8" s="1096"/>
      <c r="BKM8" s="1096"/>
      <c r="BKN8" s="1096"/>
      <c r="BKO8" s="1096"/>
      <c r="BKP8" s="1096"/>
      <c r="BKQ8" s="1096"/>
      <c r="BKR8" s="1096"/>
      <c r="BKS8" s="1096"/>
      <c r="BKT8" s="1096"/>
      <c r="BKU8" s="1096"/>
      <c r="BKV8" s="1096"/>
      <c r="BKW8" s="1096"/>
      <c r="BKX8" s="1096"/>
      <c r="BKY8" s="1096"/>
      <c r="BKZ8" s="1096"/>
      <c r="BLA8" s="1096"/>
      <c r="BLB8" s="1096"/>
      <c r="BLC8" s="1096"/>
      <c r="BLD8" s="1096"/>
      <c r="BLE8" s="1096"/>
      <c r="BLF8" s="1096"/>
      <c r="BLG8" s="1096"/>
      <c r="BLH8" s="1096"/>
      <c r="BLI8" s="1096"/>
      <c r="BLJ8" s="1096"/>
      <c r="BLK8" s="1096"/>
      <c r="BLL8" s="1096"/>
      <c r="BLM8" s="1096"/>
      <c r="BLN8" s="1096"/>
      <c r="BLO8" s="1096"/>
      <c r="BLP8" s="1096"/>
      <c r="BLQ8" s="1096"/>
      <c r="BLR8" s="1096"/>
      <c r="BLS8" s="1096"/>
      <c r="BLT8" s="1096"/>
      <c r="BLU8" s="1096"/>
      <c r="BLV8" s="1096"/>
      <c r="BLW8" s="1096"/>
      <c r="BLX8" s="1096"/>
      <c r="BLY8" s="1096"/>
      <c r="BLZ8" s="1096"/>
      <c r="BMA8" s="1096"/>
      <c r="BMB8" s="1096"/>
      <c r="BMC8" s="1096"/>
      <c r="BMD8" s="1096"/>
      <c r="BME8" s="1096"/>
      <c r="BMF8" s="1096"/>
      <c r="BMG8" s="1096"/>
      <c r="BMH8" s="1096"/>
      <c r="BMI8" s="1096"/>
      <c r="BMJ8" s="1096"/>
      <c r="BMK8" s="1096"/>
      <c r="BML8" s="1096"/>
      <c r="BMM8" s="1096"/>
      <c r="BMN8" s="1096"/>
      <c r="BMO8" s="1096"/>
      <c r="BMP8" s="1096"/>
      <c r="BMQ8" s="1096"/>
      <c r="BMR8" s="1096"/>
      <c r="BMS8" s="1096"/>
      <c r="BMT8" s="1096"/>
      <c r="BMU8" s="1096"/>
      <c r="BMV8" s="1096"/>
      <c r="BMW8" s="1096"/>
      <c r="BMX8" s="1096"/>
      <c r="BMY8" s="1096"/>
      <c r="BMZ8" s="1096"/>
      <c r="BNA8" s="1096"/>
      <c r="BNB8" s="1096"/>
      <c r="BNC8" s="1096"/>
      <c r="BND8" s="1096"/>
      <c r="BNE8" s="1096"/>
      <c r="BNF8" s="1096"/>
      <c r="BNG8" s="1096"/>
      <c r="BNH8" s="1096"/>
      <c r="BNI8" s="1096"/>
      <c r="BNJ8" s="1096"/>
      <c r="BNK8" s="1096"/>
      <c r="BNL8" s="1096"/>
      <c r="BNM8" s="1096"/>
      <c r="BNN8" s="1096"/>
      <c r="BNO8" s="1096"/>
      <c r="BNP8" s="1096"/>
      <c r="BNQ8" s="1096"/>
      <c r="BNR8" s="1096"/>
      <c r="BNS8" s="1096"/>
      <c r="BNT8" s="1096"/>
      <c r="BNU8" s="1096"/>
      <c r="BNV8" s="1096"/>
      <c r="BNW8" s="1096"/>
      <c r="BNX8" s="1096"/>
      <c r="BNY8" s="1096"/>
      <c r="BNZ8" s="1096"/>
      <c r="BOA8" s="1096"/>
      <c r="BOB8" s="1096"/>
      <c r="BOC8" s="1096"/>
      <c r="BOD8" s="1096"/>
      <c r="BOE8" s="1096"/>
      <c r="BOF8" s="1096"/>
      <c r="BOG8" s="1096"/>
      <c r="BOH8" s="1096"/>
      <c r="BOI8" s="1096"/>
      <c r="BOJ8" s="1096"/>
      <c r="BOK8" s="1096"/>
      <c r="BOL8" s="1096"/>
      <c r="BOM8" s="1096"/>
      <c r="BON8" s="1096"/>
      <c r="BOO8" s="1096"/>
      <c r="BOP8" s="1096"/>
      <c r="BOQ8" s="1096"/>
      <c r="BOR8" s="1096"/>
      <c r="BOS8" s="1096"/>
      <c r="BOT8" s="1096"/>
      <c r="BOU8" s="1096"/>
      <c r="BOV8" s="1096"/>
      <c r="BOW8" s="1096"/>
      <c r="BOX8" s="1096"/>
      <c r="BOY8" s="1096"/>
      <c r="BOZ8" s="1096"/>
      <c r="BPA8" s="1096"/>
      <c r="BPB8" s="1096"/>
      <c r="BPC8" s="1096"/>
      <c r="BPD8" s="1096"/>
      <c r="BPE8" s="1096"/>
      <c r="BPF8" s="1096"/>
      <c r="BPG8" s="1096"/>
      <c r="BPH8" s="1096"/>
      <c r="BPI8" s="1096"/>
      <c r="BPJ8" s="1096"/>
      <c r="BPK8" s="1096"/>
      <c r="BPL8" s="1096"/>
      <c r="BPM8" s="1096"/>
      <c r="BPN8" s="1096"/>
      <c r="BPO8" s="1096"/>
      <c r="BPP8" s="1096"/>
      <c r="BPQ8" s="1096"/>
      <c r="BPR8" s="1096"/>
      <c r="BPS8" s="1096"/>
      <c r="BPT8" s="1096"/>
      <c r="BPU8" s="1096"/>
      <c r="BPV8" s="1096"/>
      <c r="BPW8" s="1096"/>
      <c r="BPX8" s="1096"/>
      <c r="BPY8" s="1096"/>
      <c r="BPZ8" s="1096"/>
      <c r="BQA8" s="1096"/>
      <c r="BQB8" s="1096"/>
      <c r="BQC8" s="1096"/>
      <c r="BQD8" s="1096"/>
      <c r="BQE8" s="1096"/>
      <c r="BQF8" s="1096"/>
      <c r="BQG8" s="1096"/>
      <c r="BQH8" s="1096"/>
      <c r="BQI8" s="1096"/>
      <c r="BQJ8" s="1096"/>
      <c r="BQK8" s="1096"/>
      <c r="BQL8" s="1096"/>
      <c r="BQM8" s="1096"/>
      <c r="BQN8" s="1096"/>
      <c r="BQO8" s="1096"/>
      <c r="BQP8" s="1096"/>
      <c r="BQQ8" s="1096"/>
      <c r="BQR8" s="1096"/>
      <c r="BQS8" s="1096"/>
      <c r="BQT8" s="1096"/>
      <c r="BQU8" s="1096"/>
      <c r="BQV8" s="1096"/>
      <c r="BQW8" s="1096"/>
      <c r="BQX8" s="1096"/>
      <c r="BQY8" s="1096"/>
      <c r="BQZ8" s="1096"/>
      <c r="BRA8" s="1096"/>
      <c r="BRB8" s="1096"/>
      <c r="BRC8" s="1096"/>
      <c r="BRD8" s="1096"/>
      <c r="BRE8" s="1096"/>
      <c r="BRF8" s="1096"/>
      <c r="BRG8" s="1096"/>
      <c r="BRH8" s="1096"/>
      <c r="BRI8" s="1096"/>
      <c r="BRJ8" s="1096"/>
      <c r="BRK8" s="1096"/>
      <c r="BRL8" s="1096"/>
      <c r="BRM8" s="1096"/>
      <c r="BRN8" s="1096"/>
      <c r="BRO8" s="1096"/>
      <c r="BRP8" s="1096"/>
      <c r="BRQ8" s="1096"/>
      <c r="BRR8" s="1096"/>
      <c r="BRS8" s="1096"/>
      <c r="BRT8" s="1096"/>
      <c r="BRU8" s="1096"/>
      <c r="BRV8" s="1096"/>
      <c r="BRW8" s="1096"/>
      <c r="BRX8" s="1096"/>
      <c r="BRY8" s="1096"/>
      <c r="BRZ8" s="1096"/>
      <c r="BSA8" s="1096"/>
      <c r="BSB8" s="1096"/>
      <c r="BSC8" s="1096"/>
      <c r="BSD8" s="1096"/>
      <c r="BSE8" s="1096"/>
      <c r="BSF8" s="1096"/>
      <c r="BSG8" s="1096"/>
      <c r="BSH8" s="1096"/>
      <c r="BSI8" s="1096"/>
      <c r="BSJ8" s="1096"/>
      <c r="BSK8" s="1096"/>
      <c r="BSL8" s="1096"/>
      <c r="BSM8" s="1096"/>
      <c r="BSN8" s="1096"/>
      <c r="BSO8" s="1096"/>
      <c r="BSP8" s="1096"/>
      <c r="BSQ8" s="1096"/>
      <c r="BSR8" s="1096"/>
      <c r="BSS8" s="1096"/>
      <c r="BST8" s="1096"/>
      <c r="BSU8" s="1096"/>
      <c r="BSV8" s="1096"/>
      <c r="BSW8" s="1096"/>
      <c r="BSX8" s="1096"/>
      <c r="BSY8" s="1096"/>
      <c r="BSZ8" s="1096"/>
      <c r="BTA8" s="1096"/>
      <c r="BTB8" s="1096"/>
      <c r="BTC8" s="1096"/>
      <c r="BTD8" s="1096"/>
      <c r="BTE8" s="1096"/>
      <c r="BTF8" s="1096"/>
      <c r="BTG8" s="1096"/>
      <c r="BTH8" s="1096"/>
      <c r="BTI8" s="1096"/>
      <c r="BTJ8" s="1096"/>
      <c r="BTK8" s="1096"/>
      <c r="BTL8" s="1096"/>
      <c r="BTM8" s="1096"/>
      <c r="BTN8" s="1096"/>
      <c r="BTO8" s="1096"/>
      <c r="BTP8" s="1096"/>
      <c r="BTQ8" s="1096"/>
      <c r="BTR8" s="1096"/>
      <c r="BTS8" s="1096"/>
      <c r="BTT8" s="1096"/>
      <c r="BTU8" s="1096"/>
      <c r="BTV8" s="1096"/>
      <c r="BTW8" s="1096"/>
      <c r="BTX8" s="1096"/>
      <c r="BTY8" s="1096"/>
      <c r="BTZ8" s="1096"/>
      <c r="BUA8" s="1096"/>
      <c r="BUB8" s="1096"/>
      <c r="BUC8" s="1096"/>
      <c r="BUD8" s="1096"/>
      <c r="BUE8" s="1096"/>
      <c r="BUF8" s="1096"/>
      <c r="BUG8" s="1096"/>
      <c r="BUH8" s="1096"/>
      <c r="BUI8" s="1096"/>
      <c r="BUJ8" s="1096"/>
      <c r="BUK8" s="1096"/>
      <c r="BUL8" s="1096"/>
      <c r="BUM8" s="1096"/>
      <c r="BUN8" s="1096"/>
      <c r="BUO8" s="1096"/>
      <c r="BUP8" s="1096"/>
      <c r="BUQ8" s="1096"/>
      <c r="BUR8" s="1096"/>
      <c r="BUS8" s="1096"/>
      <c r="BUT8" s="1096"/>
      <c r="BUU8" s="1096"/>
      <c r="BUV8" s="1096"/>
      <c r="BUW8" s="1096"/>
      <c r="BUX8" s="1096"/>
      <c r="BUY8" s="1096"/>
      <c r="BUZ8" s="1096"/>
      <c r="BVA8" s="1096"/>
      <c r="BVB8" s="1096"/>
      <c r="BVC8" s="1096"/>
      <c r="BVD8" s="1096"/>
      <c r="BVE8" s="1096"/>
      <c r="BVF8" s="1096"/>
      <c r="BVG8" s="1096"/>
      <c r="BVH8" s="1096"/>
      <c r="BVI8" s="1096"/>
      <c r="BVJ8" s="1096"/>
      <c r="BVK8" s="1096"/>
      <c r="BVL8" s="1096"/>
      <c r="BVM8" s="1096"/>
      <c r="BVN8" s="1096"/>
      <c r="BVO8" s="1096"/>
      <c r="BVP8" s="1096"/>
      <c r="BVQ8" s="1096"/>
      <c r="BVR8" s="1096"/>
      <c r="BVS8" s="1096"/>
      <c r="BVT8" s="1096"/>
      <c r="BVU8" s="1096"/>
      <c r="BVV8" s="1096"/>
      <c r="BVW8" s="1096"/>
      <c r="BVX8" s="1096"/>
      <c r="BVY8" s="1096"/>
      <c r="BVZ8" s="1096"/>
      <c r="BWA8" s="1096"/>
      <c r="BWB8" s="1096"/>
      <c r="BWC8" s="1096"/>
      <c r="BWD8" s="1096"/>
      <c r="BWE8" s="1096"/>
      <c r="BWF8" s="1096"/>
      <c r="BWG8" s="1096"/>
      <c r="BWH8" s="1096"/>
      <c r="BWI8" s="1096"/>
      <c r="BWJ8" s="1096"/>
      <c r="BWK8" s="1096"/>
      <c r="BWL8" s="1096"/>
      <c r="BWM8" s="1096"/>
      <c r="BWN8" s="1096"/>
      <c r="BWO8" s="1096"/>
      <c r="BWP8" s="1096"/>
      <c r="BWQ8" s="1096"/>
      <c r="BWR8" s="1096"/>
      <c r="BWS8" s="1096"/>
      <c r="BWT8" s="1096"/>
      <c r="BWU8" s="1096"/>
      <c r="BWV8" s="1096"/>
      <c r="BWW8" s="1096"/>
      <c r="BWX8" s="1096"/>
      <c r="BWY8" s="1096"/>
      <c r="BWZ8" s="1096"/>
      <c r="BXA8" s="1096"/>
      <c r="BXB8" s="1096"/>
      <c r="BXC8" s="1096"/>
      <c r="BXD8" s="1096"/>
      <c r="BXE8" s="1096"/>
      <c r="BXF8" s="1096"/>
      <c r="BXG8" s="1096"/>
      <c r="BXH8" s="1096"/>
      <c r="BXI8" s="1096"/>
      <c r="BXJ8" s="1096"/>
      <c r="BXK8" s="1096"/>
      <c r="BXL8" s="1096"/>
      <c r="BXM8" s="1096"/>
      <c r="BXN8" s="1096"/>
      <c r="BXO8" s="1096"/>
      <c r="BXP8" s="1096"/>
      <c r="BXQ8" s="1096"/>
      <c r="BXR8" s="1096"/>
      <c r="BXS8" s="1096"/>
      <c r="BXT8" s="1096"/>
      <c r="BXU8" s="1096"/>
      <c r="BXV8" s="1096"/>
      <c r="BXW8" s="1096"/>
      <c r="BXX8" s="1096"/>
      <c r="BXY8" s="1096"/>
      <c r="BXZ8" s="1096"/>
      <c r="BYA8" s="1096"/>
      <c r="BYB8" s="1096"/>
      <c r="BYC8" s="1096"/>
      <c r="BYD8" s="1096"/>
      <c r="BYE8" s="1096"/>
      <c r="BYF8" s="1096"/>
      <c r="BYG8" s="1096"/>
      <c r="BYH8" s="1096"/>
      <c r="BYI8" s="1096"/>
      <c r="BYJ8" s="1096"/>
      <c r="BYK8" s="1096"/>
      <c r="BYL8" s="1096"/>
      <c r="BYM8" s="1096"/>
      <c r="BYN8" s="1096"/>
      <c r="BYO8" s="1096"/>
      <c r="BYP8" s="1096"/>
      <c r="BYQ8" s="1096"/>
      <c r="BYR8" s="1096"/>
      <c r="BYS8" s="1096"/>
      <c r="BYT8" s="1096"/>
      <c r="BYU8" s="1096"/>
      <c r="BYV8" s="1096"/>
      <c r="BYW8" s="1096"/>
      <c r="BYX8" s="1096"/>
      <c r="BYY8" s="1096"/>
      <c r="BYZ8" s="1096"/>
      <c r="BZA8" s="1096"/>
      <c r="BZB8" s="1096"/>
      <c r="BZC8" s="1096"/>
      <c r="BZD8" s="1096"/>
      <c r="BZE8" s="1096"/>
      <c r="BZF8" s="1096"/>
      <c r="BZG8" s="1096"/>
      <c r="BZH8" s="1096"/>
      <c r="BZI8" s="1096"/>
      <c r="BZJ8" s="1096"/>
      <c r="BZK8" s="1096"/>
      <c r="BZL8" s="1096"/>
      <c r="BZM8" s="1096"/>
      <c r="BZN8" s="1096"/>
      <c r="BZO8" s="1096"/>
      <c r="BZP8" s="1096"/>
      <c r="BZQ8" s="1096"/>
      <c r="BZR8" s="1096"/>
      <c r="BZS8" s="1096"/>
      <c r="BZT8" s="1096"/>
      <c r="BZU8" s="1096"/>
      <c r="BZV8" s="1096"/>
      <c r="BZW8" s="1096"/>
      <c r="BZX8" s="1096"/>
      <c r="BZY8" s="1096"/>
      <c r="BZZ8" s="1096"/>
      <c r="CAA8" s="1096"/>
      <c r="CAB8" s="1096"/>
      <c r="CAC8" s="1096"/>
      <c r="CAD8" s="1096"/>
      <c r="CAE8" s="1096"/>
      <c r="CAF8" s="1096"/>
      <c r="CAG8" s="1096"/>
      <c r="CAH8" s="1096"/>
      <c r="CAI8" s="1096"/>
      <c r="CAJ8" s="1096"/>
      <c r="CAK8" s="1096"/>
      <c r="CAL8" s="1096"/>
      <c r="CAM8" s="1096"/>
      <c r="CAN8" s="1096"/>
      <c r="CAO8" s="1096"/>
      <c r="CAP8" s="1096"/>
      <c r="CAQ8" s="1096"/>
      <c r="CAR8" s="1096"/>
      <c r="CAS8" s="1096"/>
      <c r="CAT8" s="1096"/>
      <c r="CAU8" s="1096"/>
      <c r="CAV8" s="1096"/>
      <c r="CAW8" s="1096"/>
      <c r="CAX8" s="1096"/>
      <c r="CAY8" s="1096"/>
      <c r="CAZ8" s="1096"/>
      <c r="CBA8" s="1096"/>
      <c r="CBB8" s="1096"/>
      <c r="CBC8" s="1096"/>
      <c r="CBD8" s="1096"/>
      <c r="CBE8" s="1096"/>
      <c r="CBF8" s="1096"/>
      <c r="CBG8" s="1096"/>
      <c r="CBH8" s="1096"/>
      <c r="CBI8" s="1096"/>
      <c r="CBJ8" s="1096"/>
      <c r="CBK8" s="1096"/>
      <c r="CBL8" s="1096"/>
      <c r="CBM8" s="1096"/>
      <c r="CBN8" s="1096"/>
      <c r="CBO8" s="1096"/>
      <c r="CBP8" s="1096"/>
      <c r="CBQ8" s="1096"/>
      <c r="CBR8" s="1096"/>
      <c r="CBS8" s="1096"/>
      <c r="CBT8" s="1096"/>
      <c r="CBU8" s="1096"/>
      <c r="CBV8" s="1096"/>
      <c r="CBW8" s="1096"/>
      <c r="CBX8" s="1096"/>
      <c r="CBY8" s="1096"/>
      <c r="CBZ8" s="1096"/>
      <c r="CCA8" s="1096"/>
      <c r="CCB8" s="1096"/>
      <c r="CCC8" s="1096"/>
      <c r="CCD8" s="1096"/>
      <c r="CCE8" s="1096"/>
      <c r="CCF8" s="1096"/>
      <c r="CCG8" s="1096"/>
      <c r="CCH8" s="1096"/>
      <c r="CCI8" s="1096"/>
      <c r="CCJ8" s="1096"/>
      <c r="CCK8" s="1096"/>
      <c r="CCL8" s="1096"/>
      <c r="CCM8" s="1096"/>
      <c r="CCN8" s="1096"/>
      <c r="CCO8" s="1096"/>
      <c r="CCP8" s="1096"/>
      <c r="CCQ8" s="1096"/>
      <c r="CCR8" s="1096"/>
      <c r="CCS8" s="1096"/>
      <c r="CCT8" s="1096"/>
      <c r="CCU8" s="1096"/>
      <c r="CCV8" s="1096"/>
      <c r="CCW8" s="1096"/>
      <c r="CCX8" s="1096"/>
      <c r="CCY8" s="1096"/>
      <c r="CCZ8" s="1096"/>
      <c r="CDA8" s="1096"/>
      <c r="CDB8" s="1096"/>
      <c r="CDC8" s="1096"/>
      <c r="CDD8" s="1096"/>
      <c r="CDE8" s="1096"/>
      <c r="CDF8" s="1096"/>
      <c r="CDG8" s="1096"/>
      <c r="CDH8" s="1096"/>
      <c r="CDI8" s="1096"/>
      <c r="CDJ8" s="1096"/>
      <c r="CDK8" s="1096"/>
      <c r="CDL8" s="1096"/>
      <c r="CDM8" s="1096"/>
      <c r="CDN8" s="1096"/>
      <c r="CDO8" s="1096"/>
      <c r="CDP8" s="1096"/>
      <c r="CDQ8" s="1096"/>
      <c r="CDR8" s="1096"/>
      <c r="CDS8" s="1096"/>
      <c r="CDT8" s="1096"/>
      <c r="CDU8" s="1096"/>
      <c r="CDV8" s="1096"/>
      <c r="CDW8" s="1096"/>
      <c r="CDX8" s="1096"/>
      <c r="CDY8" s="1096"/>
      <c r="CDZ8" s="1096"/>
      <c r="CEA8" s="1096"/>
      <c r="CEB8" s="1096"/>
      <c r="CEC8" s="1096"/>
      <c r="CED8" s="1096"/>
      <c r="CEE8" s="1096"/>
      <c r="CEF8" s="1096"/>
      <c r="CEG8" s="1096"/>
      <c r="CEH8" s="1096"/>
      <c r="CEI8" s="1096"/>
      <c r="CEJ8" s="1096"/>
      <c r="CEK8" s="1096"/>
      <c r="CEL8" s="1096"/>
      <c r="CEM8" s="1096"/>
      <c r="CEN8" s="1096"/>
      <c r="CEO8" s="1096"/>
      <c r="CEP8" s="1096"/>
      <c r="CEQ8" s="1096"/>
      <c r="CER8" s="1096"/>
      <c r="CES8" s="1096"/>
      <c r="CET8" s="1096"/>
      <c r="CEU8" s="1096"/>
      <c r="CEV8" s="1096"/>
      <c r="CEW8" s="1096"/>
      <c r="CEX8" s="1096"/>
      <c r="CEY8" s="1096"/>
      <c r="CEZ8" s="1096"/>
      <c r="CFA8" s="1096"/>
      <c r="CFB8" s="1096"/>
      <c r="CFC8" s="1096"/>
      <c r="CFD8" s="1096"/>
      <c r="CFE8" s="1096"/>
      <c r="CFF8" s="1096"/>
      <c r="CFG8" s="1096"/>
      <c r="CFH8" s="1096"/>
      <c r="CFI8" s="1096"/>
      <c r="CFJ8" s="1096"/>
      <c r="CFK8" s="1096"/>
      <c r="CFL8" s="1096"/>
      <c r="CFM8" s="1096"/>
      <c r="CFN8" s="1096"/>
      <c r="CFO8" s="1096"/>
      <c r="CFP8" s="1096"/>
      <c r="CFQ8" s="1096"/>
      <c r="CFR8" s="1096"/>
      <c r="CFS8" s="1096"/>
      <c r="CFT8" s="1096"/>
      <c r="CFU8" s="1096"/>
      <c r="CFV8" s="1096"/>
      <c r="CFW8" s="1096"/>
      <c r="CFX8" s="1096"/>
      <c r="CFY8" s="1096"/>
      <c r="CFZ8" s="1096"/>
      <c r="CGA8" s="1096"/>
      <c r="CGB8" s="1096"/>
      <c r="CGC8" s="1096"/>
      <c r="CGD8" s="1096"/>
      <c r="CGE8" s="1096"/>
      <c r="CGF8" s="1096"/>
      <c r="CGG8" s="1096"/>
      <c r="CGH8" s="1096"/>
      <c r="CGI8" s="1096"/>
      <c r="CGJ8" s="1096"/>
      <c r="CGK8" s="1096"/>
      <c r="CGL8" s="1096"/>
      <c r="CGM8" s="1096"/>
      <c r="CGN8" s="1096"/>
      <c r="CGO8" s="1096"/>
      <c r="CGP8" s="1096"/>
      <c r="CGQ8" s="1096"/>
      <c r="CGR8" s="1096"/>
      <c r="CGS8" s="1096"/>
      <c r="CGT8" s="1096"/>
      <c r="CGU8" s="1096"/>
      <c r="CGV8" s="1096"/>
      <c r="CGW8" s="1096"/>
      <c r="CGX8" s="1096"/>
      <c r="CGY8" s="1096"/>
      <c r="CGZ8" s="1096"/>
      <c r="CHA8" s="1096"/>
      <c r="CHB8" s="1096"/>
      <c r="CHC8" s="1096"/>
      <c r="CHD8" s="1096"/>
      <c r="CHE8" s="1096"/>
      <c r="CHF8" s="1096"/>
      <c r="CHG8" s="1096"/>
      <c r="CHH8" s="1096"/>
      <c r="CHI8" s="1096"/>
      <c r="CHJ8" s="1096"/>
      <c r="CHK8" s="1096"/>
      <c r="CHL8" s="1096"/>
      <c r="CHM8" s="1096"/>
      <c r="CHN8" s="1096"/>
      <c r="CHO8" s="1096"/>
      <c r="CHP8" s="1096"/>
      <c r="CHQ8" s="1096"/>
      <c r="CHR8" s="1096"/>
      <c r="CHS8" s="1096"/>
      <c r="CHT8" s="1096"/>
      <c r="CHU8" s="1096"/>
      <c r="CHV8" s="1096"/>
      <c r="CHW8" s="1096"/>
      <c r="CHX8" s="1096"/>
      <c r="CHY8" s="1096"/>
      <c r="CHZ8" s="1096"/>
      <c r="CIA8" s="1096"/>
      <c r="CIB8" s="1096"/>
      <c r="CIC8" s="1096"/>
      <c r="CID8" s="1096"/>
      <c r="CIE8" s="1096"/>
      <c r="CIF8" s="1096"/>
      <c r="CIG8" s="1096"/>
      <c r="CIH8" s="1096"/>
      <c r="CII8" s="1096"/>
      <c r="CIJ8" s="1096"/>
      <c r="CIK8" s="1096"/>
      <c r="CIL8" s="1096"/>
      <c r="CIM8" s="1096"/>
      <c r="CIN8" s="1096"/>
      <c r="CIO8" s="1096"/>
      <c r="CIP8" s="1096"/>
      <c r="CIQ8" s="1096"/>
      <c r="CIR8" s="1096"/>
      <c r="CIS8" s="1096"/>
      <c r="CIT8" s="1096"/>
      <c r="CIU8" s="1096"/>
      <c r="CIV8" s="1096"/>
      <c r="CIW8" s="1096"/>
      <c r="CIX8" s="1096"/>
      <c r="CIY8" s="1096"/>
      <c r="CIZ8" s="1096"/>
      <c r="CJA8" s="1096"/>
      <c r="CJB8" s="1096"/>
      <c r="CJC8" s="1096"/>
      <c r="CJD8" s="1096"/>
      <c r="CJE8" s="1096"/>
      <c r="CJF8" s="1096"/>
      <c r="CJG8" s="1096"/>
      <c r="CJH8" s="1096"/>
      <c r="CJI8" s="1096"/>
      <c r="CJJ8" s="1096"/>
      <c r="CJK8" s="1096"/>
      <c r="CJL8" s="1096"/>
      <c r="CJM8" s="1096"/>
      <c r="CJN8" s="1096"/>
      <c r="CJO8" s="1096"/>
      <c r="CJP8" s="1096"/>
      <c r="CJQ8" s="1096"/>
      <c r="CJR8" s="1096"/>
      <c r="CJS8" s="1096"/>
      <c r="CJT8" s="1096"/>
      <c r="CJU8" s="1096"/>
      <c r="CJV8" s="1096"/>
      <c r="CJW8" s="1096"/>
      <c r="CJX8" s="1096"/>
      <c r="CJY8" s="1096"/>
      <c r="CJZ8" s="1096"/>
      <c r="CKA8" s="1096"/>
      <c r="CKB8" s="1096"/>
      <c r="CKC8" s="1096"/>
      <c r="CKD8" s="1096"/>
      <c r="CKE8" s="1096"/>
      <c r="CKF8" s="1096"/>
      <c r="CKG8" s="1096"/>
      <c r="CKH8" s="1096"/>
      <c r="CKI8" s="1096"/>
      <c r="CKJ8" s="1096"/>
      <c r="CKK8" s="1096"/>
      <c r="CKL8" s="1096"/>
      <c r="CKM8" s="1096"/>
      <c r="CKN8" s="1096"/>
      <c r="CKO8" s="1096"/>
      <c r="CKP8" s="1096"/>
      <c r="CKQ8" s="1096"/>
      <c r="CKR8" s="1096"/>
      <c r="CKS8" s="1096"/>
      <c r="CKT8" s="1096"/>
      <c r="CKU8" s="1096"/>
      <c r="CKV8" s="1096"/>
      <c r="CKW8" s="1096"/>
      <c r="CKX8" s="1096"/>
      <c r="CKY8" s="1096"/>
      <c r="CKZ8" s="1096"/>
      <c r="CLA8" s="1096"/>
      <c r="CLB8" s="1096"/>
      <c r="CLC8" s="1096"/>
      <c r="CLD8" s="1096"/>
      <c r="CLE8" s="1096"/>
      <c r="CLF8" s="1096"/>
      <c r="CLG8" s="1096"/>
      <c r="CLH8" s="1096"/>
      <c r="CLI8" s="1096"/>
      <c r="CLJ8" s="1096"/>
      <c r="CLK8" s="1096"/>
      <c r="CLL8" s="1096"/>
      <c r="CLM8" s="1096"/>
      <c r="CLN8" s="1096"/>
      <c r="CLO8" s="1096"/>
      <c r="CLP8" s="1096"/>
      <c r="CLQ8" s="1096"/>
      <c r="CLR8" s="1096"/>
      <c r="CLS8" s="1096"/>
      <c r="CLT8" s="1096"/>
      <c r="CLU8" s="1096"/>
      <c r="CLV8" s="1096"/>
      <c r="CLW8" s="1096"/>
      <c r="CLX8" s="1096"/>
      <c r="CLY8" s="1096"/>
      <c r="CLZ8" s="1096"/>
      <c r="CMA8" s="1096"/>
      <c r="CMB8" s="1096"/>
      <c r="CMC8" s="1096"/>
      <c r="CMD8" s="1096"/>
      <c r="CME8" s="1096"/>
      <c r="CMF8" s="1096"/>
      <c r="CMG8" s="1096"/>
      <c r="CMH8" s="1096"/>
      <c r="CMI8" s="1096"/>
      <c r="CMJ8" s="1096"/>
      <c r="CMK8" s="1096"/>
      <c r="CML8" s="1096"/>
      <c r="CMM8" s="1096"/>
      <c r="CMN8" s="1096"/>
      <c r="CMO8" s="1096"/>
      <c r="CMP8" s="1096"/>
      <c r="CMQ8" s="1096"/>
      <c r="CMR8" s="1096"/>
      <c r="CMS8" s="1096"/>
      <c r="CMT8" s="1096"/>
      <c r="CMU8" s="1096"/>
      <c r="CMV8" s="1096"/>
      <c r="CMW8" s="1096"/>
      <c r="CMX8" s="1096"/>
      <c r="CMY8" s="1096"/>
      <c r="CMZ8" s="1096"/>
      <c r="CNA8" s="1096"/>
      <c r="CNB8" s="1096"/>
      <c r="CNC8" s="1096"/>
      <c r="CND8" s="1096"/>
      <c r="CNE8" s="1096"/>
      <c r="CNF8" s="1096"/>
      <c r="CNG8" s="1096"/>
      <c r="CNH8" s="1096"/>
      <c r="CNI8" s="1096"/>
      <c r="CNJ8" s="1096"/>
      <c r="CNK8" s="1096"/>
      <c r="CNL8" s="1096"/>
      <c r="CNM8" s="1096"/>
      <c r="CNN8" s="1096"/>
      <c r="CNO8" s="1096"/>
      <c r="CNP8" s="1096"/>
      <c r="CNQ8" s="1096"/>
      <c r="CNR8" s="1096"/>
      <c r="CNS8" s="1096"/>
      <c r="CNT8" s="1096"/>
      <c r="CNU8" s="1096"/>
      <c r="CNV8" s="1096"/>
      <c r="CNW8" s="1096"/>
      <c r="CNX8" s="1096"/>
      <c r="CNY8" s="1096"/>
      <c r="CNZ8" s="1096"/>
      <c r="COA8" s="1096"/>
      <c r="COB8" s="1096"/>
      <c r="COC8" s="1096"/>
      <c r="COD8" s="1096"/>
      <c r="COE8" s="1096"/>
      <c r="COF8" s="1096"/>
      <c r="COG8" s="1096"/>
      <c r="COH8" s="1096"/>
      <c r="COI8" s="1096"/>
      <c r="COJ8" s="1096"/>
      <c r="COK8" s="1096"/>
      <c r="COL8" s="1096"/>
      <c r="COM8" s="1096"/>
      <c r="CON8" s="1096"/>
      <c r="COO8" s="1096"/>
      <c r="COP8" s="1096"/>
      <c r="COQ8" s="1096"/>
      <c r="COR8" s="1096"/>
      <c r="COS8" s="1096"/>
      <c r="COT8" s="1096"/>
      <c r="COU8" s="1096"/>
      <c r="COV8" s="1096"/>
      <c r="COW8" s="1096"/>
      <c r="COX8" s="1096"/>
      <c r="COY8" s="1096"/>
      <c r="COZ8" s="1096"/>
      <c r="CPA8" s="1096"/>
      <c r="CPB8" s="1096"/>
      <c r="CPC8" s="1096"/>
      <c r="CPD8" s="1096"/>
      <c r="CPE8" s="1096"/>
      <c r="CPF8" s="1096"/>
      <c r="CPG8" s="1096"/>
      <c r="CPH8" s="1096"/>
      <c r="CPI8" s="1096"/>
      <c r="CPJ8" s="1096"/>
      <c r="CPK8" s="1096"/>
      <c r="CPL8" s="1096"/>
      <c r="CPM8" s="1096"/>
      <c r="CPN8" s="1096"/>
      <c r="CPO8" s="1096"/>
      <c r="CPP8" s="1096"/>
      <c r="CPQ8" s="1096"/>
      <c r="CPR8" s="1096"/>
      <c r="CPS8" s="1096"/>
      <c r="CPT8" s="1096"/>
      <c r="CPU8" s="1096"/>
      <c r="CPV8" s="1096"/>
      <c r="CPW8" s="1096"/>
      <c r="CPX8" s="1096"/>
      <c r="CPY8" s="1096"/>
      <c r="CPZ8" s="1096"/>
      <c r="CQA8" s="1096"/>
      <c r="CQB8" s="1096"/>
      <c r="CQC8" s="1096"/>
      <c r="CQD8" s="1096"/>
      <c r="CQE8" s="1096"/>
      <c r="CQF8" s="1096"/>
      <c r="CQG8" s="1096"/>
      <c r="CQH8" s="1096"/>
      <c r="CQI8" s="1096"/>
      <c r="CQJ8" s="1096"/>
      <c r="CQK8" s="1096"/>
      <c r="CQL8" s="1096"/>
      <c r="CQM8" s="1096"/>
      <c r="CQN8" s="1096"/>
      <c r="CQO8" s="1096"/>
      <c r="CQP8" s="1096"/>
      <c r="CQQ8" s="1096"/>
      <c r="CQR8" s="1096"/>
      <c r="CQS8" s="1096"/>
      <c r="CQT8" s="1096"/>
      <c r="CQU8" s="1096"/>
      <c r="CQV8" s="1096"/>
      <c r="CQW8" s="1096"/>
      <c r="CQX8" s="1096"/>
      <c r="CQY8" s="1096"/>
      <c r="CQZ8" s="1096"/>
      <c r="CRA8" s="1096"/>
      <c r="CRB8" s="1096"/>
      <c r="CRC8" s="1096"/>
      <c r="CRD8" s="1096"/>
      <c r="CRE8" s="1096"/>
      <c r="CRF8" s="1096"/>
      <c r="CRG8" s="1096"/>
      <c r="CRH8" s="1096"/>
      <c r="CRI8" s="1096"/>
      <c r="CRJ8" s="1096"/>
      <c r="CRK8" s="1096"/>
      <c r="CRL8" s="1096"/>
      <c r="CRM8" s="1096"/>
      <c r="CRN8" s="1096"/>
      <c r="CRO8" s="1096"/>
      <c r="CRP8" s="1096"/>
      <c r="CRQ8" s="1096"/>
      <c r="CRR8" s="1096"/>
      <c r="CRS8" s="1096"/>
      <c r="CRT8" s="1096"/>
      <c r="CRU8" s="1096"/>
      <c r="CRV8" s="1096"/>
      <c r="CRW8" s="1096"/>
      <c r="CRX8" s="1096"/>
      <c r="CRY8" s="1096"/>
      <c r="CRZ8" s="1096"/>
      <c r="CSA8" s="1096"/>
      <c r="CSB8" s="1096"/>
      <c r="CSC8" s="1096"/>
      <c r="CSD8" s="1096"/>
      <c r="CSE8" s="1096"/>
      <c r="CSF8" s="1096"/>
      <c r="CSG8" s="1096"/>
      <c r="CSH8" s="1096"/>
      <c r="CSI8" s="1096"/>
      <c r="CSJ8" s="1096"/>
      <c r="CSK8" s="1096"/>
      <c r="CSL8" s="1096"/>
      <c r="CSM8" s="1096"/>
      <c r="CSN8" s="1096"/>
      <c r="CSO8" s="1096"/>
      <c r="CSP8" s="1096"/>
      <c r="CSQ8" s="1096"/>
      <c r="CSR8" s="1096"/>
      <c r="CSS8" s="1096"/>
      <c r="CST8" s="1096"/>
      <c r="CSU8" s="1096"/>
      <c r="CSV8" s="1096"/>
      <c r="CSW8" s="1096"/>
      <c r="CSX8" s="1096"/>
      <c r="CSY8" s="1096"/>
      <c r="CSZ8" s="1096"/>
      <c r="CTA8" s="1096"/>
      <c r="CTB8" s="1096"/>
      <c r="CTC8" s="1096"/>
      <c r="CTD8" s="1096"/>
      <c r="CTE8" s="1096"/>
      <c r="CTF8" s="1096"/>
      <c r="CTG8" s="1096"/>
      <c r="CTH8" s="1096"/>
      <c r="CTI8" s="1096"/>
      <c r="CTJ8" s="1096"/>
      <c r="CTK8" s="1096"/>
      <c r="CTL8" s="1096"/>
      <c r="CTM8" s="1096"/>
      <c r="CTN8" s="1096"/>
      <c r="CTO8" s="1096"/>
      <c r="CTP8" s="1096"/>
      <c r="CTQ8" s="1096"/>
      <c r="CTR8" s="1096"/>
      <c r="CTS8" s="1096"/>
      <c r="CTT8" s="1096"/>
      <c r="CTU8" s="1096"/>
      <c r="CTV8" s="1096"/>
      <c r="CTW8" s="1096"/>
      <c r="CTX8" s="1096"/>
      <c r="CTY8" s="1096"/>
      <c r="CTZ8" s="1096"/>
      <c r="CUA8" s="1096"/>
      <c r="CUB8" s="1096"/>
      <c r="CUC8" s="1096"/>
      <c r="CUD8" s="1096"/>
      <c r="CUE8" s="1096"/>
      <c r="CUF8" s="1096"/>
      <c r="CUG8" s="1096"/>
      <c r="CUH8" s="1096"/>
      <c r="CUI8" s="1096"/>
      <c r="CUJ8" s="1096"/>
      <c r="CUK8" s="1096"/>
      <c r="CUL8" s="1096"/>
      <c r="CUM8" s="1096"/>
      <c r="CUN8" s="1096"/>
      <c r="CUO8" s="1096"/>
      <c r="CUP8" s="1096"/>
      <c r="CUQ8" s="1096"/>
      <c r="CUR8" s="1096"/>
      <c r="CUS8" s="1096"/>
      <c r="CUT8" s="1096"/>
      <c r="CUU8" s="1096"/>
      <c r="CUV8" s="1096"/>
      <c r="CUW8" s="1096"/>
      <c r="CUX8" s="1096"/>
      <c r="CUY8" s="1096"/>
      <c r="CUZ8" s="1096"/>
      <c r="CVA8" s="1096"/>
      <c r="CVB8" s="1096"/>
      <c r="CVC8" s="1096"/>
      <c r="CVD8" s="1096"/>
      <c r="CVE8" s="1096"/>
      <c r="CVF8" s="1096"/>
      <c r="CVG8" s="1096"/>
      <c r="CVH8" s="1096"/>
      <c r="CVI8" s="1096"/>
      <c r="CVJ8" s="1096"/>
      <c r="CVK8" s="1096"/>
      <c r="CVL8" s="1096"/>
      <c r="CVM8" s="1096"/>
      <c r="CVN8" s="1096"/>
      <c r="CVO8" s="1096"/>
      <c r="CVP8" s="1096"/>
      <c r="CVQ8" s="1096"/>
      <c r="CVR8" s="1096"/>
      <c r="CVS8" s="1096"/>
      <c r="CVT8" s="1096"/>
      <c r="CVU8" s="1096"/>
      <c r="CVV8" s="1096"/>
      <c r="CVW8" s="1096"/>
      <c r="CVX8" s="1096"/>
      <c r="CVY8" s="1096"/>
      <c r="CVZ8" s="1096"/>
      <c r="CWA8" s="1096"/>
      <c r="CWB8" s="1096"/>
      <c r="CWC8" s="1096"/>
      <c r="CWD8" s="1096"/>
      <c r="CWE8" s="1096"/>
      <c r="CWF8" s="1096"/>
      <c r="CWG8" s="1096"/>
      <c r="CWH8" s="1096"/>
      <c r="CWI8" s="1096"/>
      <c r="CWJ8" s="1096"/>
      <c r="CWK8" s="1096"/>
      <c r="CWL8" s="1096"/>
      <c r="CWM8" s="1096"/>
      <c r="CWN8" s="1096"/>
      <c r="CWO8" s="1096"/>
      <c r="CWP8" s="1096"/>
      <c r="CWQ8" s="1096"/>
      <c r="CWR8" s="1096"/>
      <c r="CWS8" s="1096"/>
      <c r="CWT8" s="1096"/>
      <c r="CWU8" s="1096"/>
      <c r="CWV8" s="1096"/>
      <c r="CWW8" s="1096"/>
      <c r="CWX8" s="1096"/>
      <c r="CWY8" s="1096"/>
      <c r="CWZ8" s="1096"/>
      <c r="CXA8" s="1096"/>
      <c r="CXB8" s="1096"/>
      <c r="CXC8" s="1096"/>
      <c r="CXD8" s="1096"/>
      <c r="CXE8" s="1096"/>
      <c r="CXF8" s="1096"/>
      <c r="CXG8" s="1096"/>
      <c r="CXH8" s="1096"/>
      <c r="CXI8" s="1096"/>
      <c r="CXJ8" s="1096"/>
      <c r="CXK8" s="1096"/>
      <c r="CXL8" s="1096"/>
      <c r="CXM8" s="1096"/>
      <c r="CXN8" s="1096"/>
      <c r="CXO8" s="1096"/>
      <c r="CXP8" s="1096"/>
      <c r="CXQ8" s="1096"/>
      <c r="CXR8" s="1096"/>
      <c r="CXS8" s="1096"/>
      <c r="CXT8" s="1096"/>
      <c r="CXU8" s="1096"/>
      <c r="CXV8" s="1096"/>
      <c r="CXW8" s="1096"/>
      <c r="CXX8" s="1096"/>
      <c r="CXY8" s="1096"/>
      <c r="CXZ8" s="1096"/>
      <c r="CYA8" s="1096"/>
      <c r="CYB8" s="1096"/>
      <c r="CYC8" s="1096"/>
      <c r="CYD8" s="1096"/>
      <c r="CYE8" s="1096"/>
      <c r="CYF8" s="1096"/>
      <c r="CYG8" s="1096"/>
      <c r="CYH8" s="1096"/>
      <c r="CYI8" s="1096"/>
      <c r="CYJ8" s="1096"/>
      <c r="CYK8" s="1096"/>
      <c r="CYL8" s="1096"/>
      <c r="CYM8" s="1096"/>
      <c r="CYN8" s="1096"/>
      <c r="CYO8" s="1096"/>
      <c r="CYP8" s="1096"/>
      <c r="CYQ8" s="1096"/>
      <c r="CYR8" s="1096"/>
      <c r="CYS8" s="1096"/>
      <c r="CYT8" s="1096"/>
      <c r="CYU8" s="1096"/>
      <c r="CYV8" s="1096"/>
      <c r="CYW8" s="1096"/>
      <c r="CYX8" s="1096"/>
      <c r="CYY8" s="1096"/>
      <c r="CYZ8" s="1096"/>
      <c r="CZA8" s="1096"/>
      <c r="CZB8" s="1096"/>
      <c r="CZC8" s="1096"/>
      <c r="CZD8" s="1096"/>
      <c r="CZE8" s="1096"/>
      <c r="CZF8" s="1096"/>
      <c r="CZG8" s="1096"/>
      <c r="CZH8" s="1096"/>
      <c r="CZI8" s="1096"/>
      <c r="CZJ8" s="1096"/>
      <c r="CZK8" s="1096"/>
      <c r="CZL8" s="1096"/>
      <c r="CZM8" s="1096"/>
      <c r="CZN8" s="1096"/>
      <c r="CZO8" s="1096"/>
      <c r="CZP8" s="1096"/>
      <c r="CZQ8" s="1096"/>
      <c r="CZR8" s="1096"/>
      <c r="CZS8" s="1096"/>
      <c r="CZT8" s="1096"/>
      <c r="CZU8" s="1096"/>
      <c r="CZV8" s="1096"/>
      <c r="CZW8" s="1096"/>
      <c r="CZX8" s="1096"/>
      <c r="CZY8" s="1096"/>
      <c r="CZZ8" s="1096"/>
      <c r="DAA8" s="1096"/>
      <c r="DAB8" s="1096"/>
      <c r="DAC8" s="1096"/>
      <c r="DAD8" s="1096"/>
      <c r="DAE8" s="1096"/>
      <c r="DAF8" s="1096"/>
      <c r="DAG8" s="1096"/>
      <c r="DAH8" s="1096"/>
      <c r="DAI8" s="1096"/>
      <c r="DAJ8" s="1096"/>
      <c r="DAK8" s="1096"/>
      <c r="DAL8" s="1096"/>
      <c r="DAM8" s="1096"/>
      <c r="DAN8" s="1096"/>
      <c r="DAO8" s="1096"/>
      <c r="DAP8" s="1096"/>
      <c r="DAQ8" s="1096"/>
      <c r="DAR8" s="1096"/>
      <c r="DAS8" s="1096"/>
      <c r="DAT8" s="1096"/>
      <c r="DAU8" s="1096"/>
      <c r="DAV8" s="1096"/>
      <c r="DAW8" s="1096"/>
      <c r="DAX8" s="1096"/>
      <c r="DAY8" s="1096"/>
      <c r="DAZ8" s="1096"/>
      <c r="DBA8" s="1096"/>
      <c r="DBB8" s="1096"/>
      <c r="DBC8" s="1096"/>
      <c r="DBD8" s="1096"/>
      <c r="DBE8" s="1096"/>
      <c r="DBF8" s="1096"/>
      <c r="DBG8" s="1096"/>
      <c r="DBH8" s="1096"/>
      <c r="DBI8" s="1096"/>
      <c r="DBJ8" s="1096"/>
      <c r="DBK8" s="1096"/>
      <c r="DBL8" s="1096"/>
      <c r="DBM8" s="1096"/>
      <c r="DBN8" s="1096"/>
      <c r="DBO8" s="1096"/>
      <c r="DBP8" s="1096"/>
      <c r="DBQ8" s="1096"/>
      <c r="DBR8" s="1096"/>
      <c r="DBS8" s="1096"/>
      <c r="DBT8" s="1096"/>
      <c r="DBU8" s="1096"/>
      <c r="DBV8" s="1096"/>
      <c r="DBW8" s="1096"/>
      <c r="DBX8" s="1096"/>
      <c r="DBY8" s="1096"/>
      <c r="DBZ8" s="1096"/>
      <c r="DCA8" s="1096"/>
      <c r="DCB8" s="1096"/>
      <c r="DCC8" s="1096"/>
      <c r="DCD8" s="1096"/>
      <c r="DCE8" s="1096"/>
      <c r="DCF8" s="1096"/>
      <c r="DCG8" s="1096"/>
      <c r="DCH8" s="1096"/>
      <c r="DCI8" s="1096"/>
      <c r="DCJ8" s="1096"/>
      <c r="DCK8" s="1096"/>
      <c r="DCL8" s="1096"/>
      <c r="DCM8" s="1096"/>
      <c r="DCN8" s="1096"/>
      <c r="DCO8" s="1096"/>
      <c r="DCP8" s="1096"/>
      <c r="DCQ8" s="1096"/>
      <c r="DCR8" s="1096"/>
      <c r="DCS8" s="1096"/>
      <c r="DCT8" s="1096"/>
      <c r="DCU8" s="1096"/>
      <c r="DCV8" s="1096"/>
      <c r="DCW8" s="1096"/>
      <c r="DCX8" s="1096"/>
      <c r="DCY8" s="1096"/>
      <c r="DCZ8" s="1096"/>
      <c r="DDA8" s="1096"/>
      <c r="DDB8" s="1096"/>
      <c r="DDC8" s="1096"/>
      <c r="DDD8" s="1096"/>
      <c r="DDE8" s="1096"/>
      <c r="DDF8" s="1096"/>
      <c r="DDG8" s="1096"/>
      <c r="DDH8" s="1096"/>
      <c r="DDI8" s="1096"/>
      <c r="DDJ8" s="1096"/>
      <c r="DDK8" s="1096"/>
      <c r="DDL8" s="1096"/>
      <c r="DDM8" s="1096"/>
      <c r="DDN8" s="1096"/>
      <c r="DDO8" s="1096"/>
      <c r="DDP8" s="1096"/>
      <c r="DDQ8" s="1096"/>
      <c r="DDR8" s="1096"/>
      <c r="DDS8" s="1096"/>
      <c r="DDT8" s="1096"/>
      <c r="DDU8" s="1096"/>
      <c r="DDV8" s="1096"/>
      <c r="DDW8" s="1096"/>
      <c r="DDX8" s="1096"/>
      <c r="DDY8" s="1096"/>
      <c r="DDZ8" s="1096"/>
      <c r="DEA8" s="1096"/>
      <c r="DEB8" s="1096"/>
      <c r="DEC8" s="1096"/>
      <c r="DED8" s="1096"/>
      <c r="DEE8" s="1096"/>
      <c r="DEF8" s="1096"/>
      <c r="DEG8" s="1096"/>
      <c r="DEH8" s="1096"/>
      <c r="DEI8" s="1096"/>
      <c r="DEJ8" s="1096"/>
      <c r="DEK8" s="1096"/>
      <c r="DEL8" s="1096"/>
      <c r="DEM8" s="1096"/>
      <c r="DEN8" s="1096"/>
      <c r="DEO8" s="1096"/>
      <c r="DEP8" s="1096"/>
      <c r="DEQ8" s="1096"/>
      <c r="DER8" s="1096"/>
      <c r="DES8" s="1096"/>
      <c r="DET8" s="1096"/>
      <c r="DEU8" s="1096"/>
      <c r="DEV8" s="1096"/>
      <c r="DEW8" s="1096"/>
      <c r="DEX8" s="1096"/>
      <c r="DEY8" s="1096"/>
      <c r="DEZ8" s="1096"/>
      <c r="DFA8" s="1096"/>
      <c r="DFB8" s="1096"/>
      <c r="DFC8" s="1096"/>
      <c r="DFD8" s="1096"/>
      <c r="DFE8" s="1096"/>
      <c r="DFF8" s="1096"/>
      <c r="DFG8" s="1096"/>
      <c r="DFH8" s="1096"/>
      <c r="DFI8" s="1096"/>
      <c r="DFJ8" s="1096"/>
      <c r="DFK8" s="1096"/>
      <c r="DFL8" s="1096"/>
      <c r="DFM8" s="1096"/>
      <c r="DFN8" s="1096"/>
      <c r="DFO8" s="1096"/>
      <c r="DFP8" s="1096"/>
      <c r="DFQ8" s="1096"/>
      <c r="DFR8" s="1096"/>
      <c r="DFS8" s="1096"/>
      <c r="DFT8" s="1096"/>
      <c r="DFU8" s="1096"/>
      <c r="DFV8" s="1096"/>
      <c r="DFW8" s="1096"/>
      <c r="DFX8" s="1096"/>
      <c r="DFY8" s="1096"/>
      <c r="DFZ8" s="1096"/>
      <c r="DGA8" s="1096"/>
      <c r="DGB8" s="1096"/>
      <c r="DGC8" s="1096"/>
      <c r="DGD8" s="1096"/>
      <c r="DGE8" s="1096"/>
      <c r="DGF8" s="1096"/>
      <c r="DGG8" s="1096"/>
      <c r="DGH8" s="1096"/>
      <c r="DGI8" s="1096"/>
      <c r="DGJ8" s="1096"/>
      <c r="DGK8" s="1096"/>
      <c r="DGL8" s="1096"/>
      <c r="DGM8" s="1096"/>
      <c r="DGN8" s="1096"/>
      <c r="DGO8" s="1096"/>
      <c r="DGP8" s="1096"/>
      <c r="DGQ8" s="1096"/>
      <c r="DGR8" s="1096"/>
      <c r="DGS8" s="1096"/>
      <c r="DGT8" s="1096"/>
      <c r="DGU8" s="1096"/>
      <c r="DGV8" s="1096"/>
      <c r="DGW8" s="1096"/>
      <c r="DGX8" s="1096"/>
      <c r="DGY8" s="1096"/>
      <c r="DGZ8" s="1096"/>
      <c r="DHA8" s="1096"/>
      <c r="DHB8" s="1096"/>
      <c r="DHC8" s="1096"/>
      <c r="DHD8" s="1096"/>
      <c r="DHE8" s="1096"/>
      <c r="DHF8" s="1096"/>
      <c r="DHG8" s="1096"/>
      <c r="DHH8" s="1096"/>
      <c r="DHI8" s="1096"/>
      <c r="DHJ8" s="1096"/>
      <c r="DHK8" s="1096"/>
      <c r="DHL8" s="1096"/>
      <c r="DHM8" s="1096"/>
      <c r="DHN8" s="1096"/>
      <c r="DHO8" s="1096"/>
      <c r="DHP8" s="1096"/>
      <c r="DHQ8" s="1096"/>
      <c r="DHR8" s="1096"/>
      <c r="DHS8" s="1096"/>
      <c r="DHT8" s="1096"/>
      <c r="DHU8" s="1096"/>
      <c r="DHV8" s="1096"/>
      <c r="DHW8" s="1096"/>
      <c r="DHX8" s="1096"/>
      <c r="DHY8" s="1096"/>
      <c r="DHZ8" s="1096"/>
      <c r="DIA8" s="1096"/>
      <c r="DIB8" s="1096"/>
      <c r="DIC8" s="1096"/>
      <c r="DID8" s="1096"/>
      <c r="DIE8" s="1096"/>
      <c r="DIF8" s="1096"/>
      <c r="DIG8" s="1096"/>
      <c r="DIH8" s="1096"/>
      <c r="DII8" s="1096"/>
      <c r="DIJ8" s="1096"/>
      <c r="DIK8" s="1096"/>
      <c r="DIL8" s="1096"/>
      <c r="DIM8" s="1096"/>
      <c r="DIN8" s="1096"/>
      <c r="DIO8" s="1096"/>
      <c r="DIP8" s="1096"/>
      <c r="DIQ8" s="1096"/>
      <c r="DIR8" s="1096"/>
      <c r="DIS8" s="1096"/>
      <c r="DIT8" s="1096"/>
      <c r="DIU8" s="1096"/>
      <c r="DIV8" s="1096"/>
      <c r="DIW8" s="1096"/>
      <c r="DIX8" s="1096"/>
      <c r="DIY8" s="1096"/>
      <c r="DIZ8" s="1096"/>
      <c r="DJA8" s="1096"/>
      <c r="DJB8" s="1096"/>
      <c r="DJC8" s="1096"/>
      <c r="DJD8" s="1096"/>
      <c r="DJE8" s="1096"/>
      <c r="DJF8" s="1096"/>
      <c r="DJG8" s="1096"/>
      <c r="DJH8" s="1096"/>
      <c r="DJI8" s="1096"/>
      <c r="DJJ8" s="1096"/>
      <c r="DJK8" s="1096"/>
      <c r="DJL8" s="1096"/>
      <c r="DJM8" s="1096"/>
      <c r="DJN8" s="1096"/>
      <c r="DJO8" s="1096"/>
      <c r="DJP8" s="1096"/>
      <c r="DJQ8" s="1096"/>
      <c r="DJR8" s="1096"/>
      <c r="DJS8" s="1096"/>
      <c r="DJT8" s="1096"/>
      <c r="DJU8" s="1096"/>
      <c r="DJV8" s="1096"/>
      <c r="DJW8" s="1096"/>
      <c r="DJX8" s="1096"/>
      <c r="DJY8" s="1096"/>
      <c r="DJZ8" s="1096"/>
      <c r="DKA8" s="1096"/>
      <c r="DKB8" s="1096"/>
      <c r="DKC8" s="1096"/>
      <c r="DKD8" s="1096"/>
      <c r="DKE8" s="1096"/>
      <c r="DKF8" s="1096"/>
      <c r="DKG8" s="1096"/>
      <c r="DKH8" s="1096"/>
      <c r="DKI8" s="1096"/>
      <c r="DKJ8" s="1096"/>
      <c r="DKK8" s="1096"/>
      <c r="DKL8" s="1096"/>
      <c r="DKM8" s="1096"/>
      <c r="DKN8" s="1096"/>
      <c r="DKO8" s="1096"/>
      <c r="DKP8" s="1096"/>
      <c r="DKQ8" s="1096"/>
      <c r="DKR8" s="1096"/>
      <c r="DKS8" s="1096"/>
      <c r="DKT8" s="1096"/>
      <c r="DKU8" s="1096"/>
      <c r="DKV8" s="1096"/>
      <c r="DKW8" s="1096"/>
      <c r="DKX8" s="1096"/>
      <c r="DKY8" s="1096"/>
      <c r="DKZ8" s="1096"/>
      <c r="DLA8" s="1096"/>
      <c r="DLB8" s="1096"/>
      <c r="DLC8" s="1096"/>
      <c r="DLD8" s="1096"/>
      <c r="DLE8" s="1096"/>
      <c r="DLF8" s="1096"/>
      <c r="DLG8" s="1096"/>
      <c r="DLH8" s="1096"/>
      <c r="DLI8" s="1096"/>
      <c r="DLJ8" s="1096"/>
      <c r="DLK8" s="1096"/>
      <c r="DLL8" s="1096"/>
      <c r="DLM8" s="1096"/>
      <c r="DLN8" s="1096"/>
      <c r="DLO8" s="1096"/>
      <c r="DLP8" s="1096"/>
      <c r="DLQ8" s="1096"/>
      <c r="DLR8" s="1096"/>
      <c r="DLS8" s="1096"/>
      <c r="DLT8" s="1096"/>
      <c r="DLU8" s="1096"/>
      <c r="DLV8" s="1096"/>
      <c r="DLW8" s="1096"/>
      <c r="DLX8" s="1096"/>
      <c r="DLY8" s="1096"/>
      <c r="DLZ8" s="1096"/>
      <c r="DMA8" s="1096"/>
      <c r="DMB8" s="1096"/>
      <c r="DMC8" s="1096"/>
      <c r="DMD8" s="1096"/>
      <c r="DME8" s="1096"/>
      <c r="DMF8" s="1096"/>
      <c r="DMG8" s="1096"/>
      <c r="DMH8" s="1096"/>
      <c r="DMI8" s="1096"/>
      <c r="DMJ8" s="1096"/>
      <c r="DMK8" s="1096"/>
      <c r="DML8" s="1096"/>
      <c r="DMM8" s="1096"/>
      <c r="DMN8" s="1096"/>
      <c r="DMO8" s="1096"/>
      <c r="DMP8" s="1096"/>
      <c r="DMQ8" s="1096"/>
      <c r="DMR8" s="1096"/>
      <c r="DMS8" s="1096"/>
      <c r="DMT8" s="1096"/>
      <c r="DMU8" s="1096"/>
      <c r="DMV8" s="1096"/>
      <c r="DMW8" s="1096"/>
      <c r="DMX8" s="1096"/>
      <c r="DMY8" s="1096"/>
      <c r="DMZ8" s="1096"/>
      <c r="DNA8" s="1096"/>
      <c r="DNB8" s="1096"/>
      <c r="DNC8" s="1096"/>
      <c r="DND8" s="1096"/>
      <c r="DNE8" s="1096"/>
      <c r="DNF8" s="1096"/>
      <c r="DNG8" s="1096"/>
      <c r="DNH8" s="1096"/>
      <c r="DNI8" s="1096"/>
      <c r="DNJ8" s="1096"/>
      <c r="DNK8" s="1096"/>
      <c r="DNL8" s="1096"/>
      <c r="DNM8" s="1096"/>
      <c r="DNN8" s="1096"/>
      <c r="DNO8" s="1096"/>
      <c r="DNP8" s="1096"/>
      <c r="DNQ8" s="1096"/>
      <c r="DNR8" s="1096"/>
      <c r="DNS8" s="1096"/>
      <c r="DNT8" s="1096"/>
      <c r="DNU8" s="1096"/>
      <c r="DNV8" s="1096"/>
      <c r="DNW8" s="1096"/>
      <c r="DNX8" s="1096"/>
      <c r="DNY8" s="1096"/>
      <c r="DNZ8" s="1096"/>
      <c r="DOA8" s="1096"/>
      <c r="DOB8" s="1096"/>
      <c r="DOC8" s="1096"/>
      <c r="DOD8" s="1096"/>
      <c r="DOE8" s="1096"/>
      <c r="DOF8" s="1096"/>
      <c r="DOG8" s="1096"/>
      <c r="DOH8" s="1096"/>
      <c r="DOI8" s="1096"/>
      <c r="DOJ8" s="1096"/>
      <c r="DOK8" s="1096"/>
      <c r="DOL8" s="1096"/>
      <c r="DOM8" s="1096"/>
      <c r="DON8" s="1096"/>
      <c r="DOO8" s="1096"/>
      <c r="DOP8" s="1096"/>
      <c r="DOQ8" s="1096"/>
      <c r="DOR8" s="1096"/>
      <c r="DOS8" s="1096"/>
      <c r="DOT8" s="1096"/>
      <c r="DOU8" s="1096"/>
      <c r="DOV8" s="1096"/>
      <c r="DOW8" s="1096"/>
      <c r="DOX8" s="1096"/>
      <c r="DOY8" s="1096"/>
      <c r="DOZ8" s="1096"/>
      <c r="DPA8" s="1096"/>
      <c r="DPB8" s="1096"/>
      <c r="DPC8" s="1096"/>
      <c r="DPD8" s="1096"/>
      <c r="DPE8" s="1096"/>
      <c r="DPF8" s="1096"/>
      <c r="DPG8" s="1096"/>
      <c r="DPH8" s="1096"/>
      <c r="DPI8" s="1096"/>
      <c r="DPJ8" s="1096"/>
      <c r="DPK8" s="1096"/>
      <c r="DPL8" s="1096"/>
      <c r="DPM8" s="1096"/>
      <c r="DPN8" s="1096"/>
      <c r="DPO8" s="1096"/>
      <c r="DPP8" s="1096"/>
      <c r="DPQ8" s="1096"/>
      <c r="DPR8" s="1096"/>
      <c r="DPS8" s="1096"/>
      <c r="DPT8" s="1096"/>
      <c r="DPU8" s="1096"/>
      <c r="DPV8" s="1096"/>
      <c r="DPW8" s="1096"/>
      <c r="DPX8" s="1096"/>
      <c r="DPY8" s="1096"/>
      <c r="DPZ8" s="1096"/>
      <c r="DQA8" s="1096"/>
      <c r="DQB8" s="1096"/>
      <c r="DQC8" s="1096"/>
      <c r="DQD8" s="1096"/>
      <c r="DQE8" s="1096"/>
      <c r="DQF8" s="1096"/>
      <c r="DQG8" s="1096"/>
      <c r="DQH8" s="1096"/>
      <c r="DQI8" s="1096"/>
      <c r="DQJ8" s="1096"/>
      <c r="DQK8" s="1096"/>
      <c r="DQL8" s="1096"/>
      <c r="DQM8" s="1096"/>
      <c r="DQN8" s="1096"/>
      <c r="DQO8" s="1096"/>
      <c r="DQP8" s="1096"/>
      <c r="DQQ8" s="1096"/>
      <c r="DQR8" s="1096"/>
      <c r="DQS8" s="1096"/>
      <c r="DQT8" s="1096"/>
      <c r="DQU8" s="1096"/>
      <c r="DQV8" s="1096"/>
      <c r="DQW8" s="1096"/>
      <c r="DQX8" s="1096"/>
      <c r="DQY8" s="1096"/>
      <c r="DQZ8" s="1096"/>
      <c r="DRA8" s="1096"/>
      <c r="DRB8" s="1096"/>
      <c r="DRC8" s="1096"/>
      <c r="DRD8" s="1096"/>
      <c r="DRE8" s="1096"/>
      <c r="DRF8" s="1096"/>
      <c r="DRG8" s="1096"/>
      <c r="DRH8" s="1096"/>
      <c r="DRI8" s="1096"/>
      <c r="DRJ8" s="1096"/>
      <c r="DRK8" s="1096"/>
      <c r="DRL8" s="1096"/>
      <c r="DRM8" s="1096"/>
      <c r="DRN8" s="1096"/>
      <c r="DRO8" s="1096"/>
      <c r="DRP8" s="1096"/>
      <c r="DRQ8" s="1096"/>
      <c r="DRR8" s="1096"/>
      <c r="DRS8" s="1096"/>
      <c r="DRT8" s="1096"/>
      <c r="DRU8" s="1096"/>
      <c r="DRV8" s="1096"/>
      <c r="DRW8" s="1096"/>
      <c r="DRX8" s="1096"/>
      <c r="DRY8" s="1096"/>
      <c r="DRZ8" s="1096"/>
      <c r="DSA8" s="1096"/>
      <c r="DSB8" s="1096"/>
      <c r="DSC8" s="1096"/>
      <c r="DSD8" s="1096"/>
      <c r="DSE8" s="1096"/>
      <c r="DSF8" s="1096"/>
      <c r="DSG8" s="1096"/>
      <c r="DSH8" s="1096"/>
      <c r="DSI8" s="1096"/>
      <c r="DSJ8" s="1096"/>
      <c r="DSK8" s="1096"/>
      <c r="DSL8" s="1096"/>
      <c r="DSM8" s="1096"/>
      <c r="DSN8" s="1096"/>
      <c r="DSO8" s="1096"/>
      <c r="DSP8" s="1096"/>
      <c r="DSQ8" s="1096"/>
      <c r="DSR8" s="1096"/>
      <c r="DSS8" s="1096"/>
      <c r="DST8" s="1096"/>
      <c r="DSU8" s="1096"/>
      <c r="DSV8" s="1096"/>
      <c r="DSW8" s="1096"/>
      <c r="DSX8" s="1096"/>
      <c r="DSY8" s="1096"/>
      <c r="DSZ8" s="1096"/>
      <c r="DTA8" s="1096"/>
      <c r="DTB8" s="1096"/>
      <c r="DTC8" s="1096"/>
      <c r="DTD8" s="1096"/>
      <c r="DTE8" s="1096"/>
      <c r="DTF8" s="1096"/>
      <c r="DTG8" s="1096"/>
      <c r="DTH8" s="1096"/>
      <c r="DTI8" s="1096"/>
      <c r="DTJ8" s="1096"/>
      <c r="DTK8" s="1096"/>
      <c r="DTL8" s="1096"/>
      <c r="DTM8" s="1096"/>
      <c r="DTN8" s="1096"/>
      <c r="DTO8" s="1096"/>
      <c r="DTP8" s="1096"/>
      <c r="DTQ8" s="1096"/>
      <c r="DTR8" s="1096"/>
      <c r="DTS8" s="1096"/>
      <c r="DTT8" s="1096"/>
      <c r="DTU8" s="1096"/>
      <c r="DTV8" s="1096"/>
      <c r="DTW8" s="1096"/>
      <c r="DTX8" s="1096"/>
      <c r="DTY8" s="1096"/>
      <c r="DTZ8" s="1096"/>
      <c r="DUA8" s="1096"/>
      <c r="DUB8" s="1096"/>
      <c r="DUC8" s="1096"/>
      <c r="DUD8" s="1096"/>
      <c r="DUE8" s="1096"/>
      <c r="DUF8" s="1096"/>
      <c r="DUG8" s="1096"/>
      <c r="DUH8" s="1096"/>
      <c r="DUI8" s="1096"/>
      <c r="DUJ8" s="1096"/>
      <c r="DUK8" s="1096"/>
      <c r="DUL8" s="1096"/>
      <c r="DUM8" s="1096"/>
      <c r="DUN8" s="1096"/>
      <c r="DUO8" s="1096"/>
      <c r="DUP8" s="1096"/>
      <c r="DUQ8" s="1096"/>
      <c r="DUR8" s="1096"/>
      <c r="DUS8" s="1096"/>
      <c r="DUT8" s="1096"/>
      <c r="DUU8" s="1096"/>
      <c r="DUV8" s="1096"/>
      <c r="DUW8" s="1096"/>
      <c r="DUX8" s="1096"/>
      <c r="DUY8" s="1096"/>
      <c r="DUZ8" s="1096"/>
      <c r="DVA8" s="1096"/>
      <c r="DVB8" s="1096"/>
      <c r="DVC8" s="1096"/>
      <c r="DVD8" s="1096"/>
      <c r="DVE8" s="1096"/>
      <c r="DVF8" s="1096"/>
      <c r="DVG8" s="1096"/>
      <c r="DVH8" s="1096"/>
      <c r="DVI8" s="1096"/>
      <c r="DVJ8" s="1096"/>
      <c r="DVK8" s="1096"/>
      <c r="DVL8" s="1096"/>
      <c r="DVM8" s="1096"/>
      <c r="DVN8" s="1096"/>
      <c r="DVO8" s="1096"/>
      <c r="DVP8" s="1096"/>
      <c r="DVQ8" s="1096"/>
      <c r="DVR8" s="1096"/>
      <c r="DVS8" s="1096"/>
      <c r="DVT8" s="1096"/>
      <c r="DVU8" s="1096"/>
      <c r="DVV8" s="1096"/>
      <c r="DVW8" s="1096"/>
      <c r="DVX8" s="1096"/>
      <c r="DVY8" s="1096"/>
      <c r="DVZ8" s="1096"/>
      <c r="DWA8" s="1096"/>
      <c r="DWB8" s="1096"/>
      <c r="DWC8" s="1096"/>
      <c r="DWD8" s="1096"/>
      <c r="DWE8" s="1096"/>
      <c r="DWF8" s="1096"/>
      <c r="DWG8" s="1096"/>
      <c r="DWH8" s="1096"/>
      <c r="DWI8" s="1096"/>
      <c r="DWJ8" s="1096"/>
      <c r="DWK8" s="1096"/>
      <c r="DWL8" s="1096"/>
      <c r="DWM8" s="1096"/>
      <c r="DWN8" s="1096"/>
      <c r="DWO8" s="1096"/>
      <c r="DWP8" s="1096"/>
      <c r="DWQ8" s="1096"/>
      <c r="DWR8" s="1096"/>
      <c r="DWS8" s="1096"/>
      <c r="DWT8" s="1096"/>
      <c r="DWU8" s="1096"/>
      <c r="DWV8" s="1096"/>
      <c r="DWW8" s="1096"/>
      <c r="DWX8" s="1096"/>
      <c r="DWY8" s="1096"/>
      <c r="DWZ8" s="1096"/>
      <c r="DXA8" s="1096"/>
      <c r="DXB8" s="1096"/>
      <c r="DXC8" s="1096"/>
      <c r="DXD8" s="1096"/>
      <c r="DXE8" s="1096"/>
      <c r="DXF8" s="1096"/>
      <c r="DXG8" s="1096"/>
      <c r="DXH8" s="1096"/>
      <c r="DXI8" s="1096"/>
      <c r="DXJ8" s="1096"/>
      <c r="DXK8" s="1096"/>
      <c r="DXL8" s="1096"/>
      <c r="DXM8" s="1096"/>
      <c r="DXN8" s="1096"/>
      <c r="DXO8" s="1096"/>
      <c r="DXP8" s="1096"/>
      <c r="DXQ8" s="1096"/>
      <c r="DXR8" s="1096"/>
      <c r="DXS8" s="1096"/>
      <c r="DXT8" s="1096"/>
      <c r="DXU8" s="1096"/>
      <c r="DXV8" s="1096"/>
      <c r="DXW8" s="1096"/>
      <c r="DXX8" s="1096"/>
      <c r="DXY8" s="1096"/>
      <c r="DXZ8" s="1096"/>
      <c r="DYA8" s="1096"/>
      <c r="DYB8" s="1096"/>
      <c r="DYC8" s="1096"/>
      <c r="DYD8" s="1096"/>
      <c r="DYE8" s="1096"/>
      <c r="DYF8" s="1096"/>
      <c r="DYG8" s="1096"/>
      <c r="DYH8" s="1096"/>
      <c r="DYI8" s="1096"/>
      <c r="DYJ8" s="1096"/>
      <c r="DYK8" s="1096"/>
      <c r="DYL8" s="1096"/>
      <c r="DYM8" s="1096"/>
      <c r="DYN8" s="1096"/>
      <c r="DYO8" s="1096"/>
      <c r="DYP8" s="1096"/>
      <c r="DYQ8" s="1096"/>
      <c r="DYR8" s="1096"/>
      <c r="DYS8" s="1096"/>
      <c r="DYT8" s="1096"/>
      <c r="DYU8" s="1096"/>
      <c r="DYV8" s="1096"/>
      <c r="DYW8" s="1096"/>
      <c r="DYX8" s="1096"/>
      <c r="DYY8" s="1096"/>
      <c r="DYZ8" s="1096"/>
      <c r="DZA8" s="1096"/>
      <c r="DZB8" s="1096"/>
      <c r="DZC8" s="1096"/>
      <c r="DZD8" s="1096"/>
      <c r="DZE8" s="1096"/>
      <c r="DZF8" s="1096"/>
      <c r="DZG8" s="1096"/>
      <c r="DZH8" s="1096"/>
      <c r="DZI8" s="1096"/>
      <c r="DZJ8" s="1096"/>
      <c r="DZK8" s="1096"/>
      <c r="DZL8" s="1096"/>
      <c r="DZM8" s="1096"/>
      <c r="DZN8" s="1096"/>
      <c r="DZO8" s="1096"/>
      <c r="DZP8" s="1096"/>
      <c r="DZQ8" s="1096"/>
      <c r="DZR8" s="1096"/>
      <c r="DZS8" s="1096"/>
      <c r="DZT8" s="1096"/>
      <c r="DZU8" s="1096"/>
      <c r="DZV8" s="1096"/>
      <c r="DZW8" s="1096"/>
      <c r="DZX8" s="1096"/>
      <c r="DZY8" s="1096"/>
      <c r="DZZ8" s="1096"/>
      <c r="EAA8" s="1096"/>
      <c r="EAB8" s="1096"/>
      <c r="EAC8" s="1096"/>
      <c r="EAD8" s="1096"/>
      <c r="EAE8" s="1096"/>
      <c r="EAF8" s="1096"/>
      <c r="EAG8" s="1096"/>
      <c r="EAH8" s="1096"/>
      <c r="EAI8" s="1096"/>
      <c r="EAJ8" s="1096"/>
      <c r="EAK8" s="1096"/>
      <c r="EAL8" s="1096"/>
      <c r="EAM8" s="1096"/>
      <c r="EAN8" s="1096"/>
      <c r="EAO8" s="1096"/>
      <c r="EAP8" s="1096"/>
      <c r="EAQ8" s="1096"/>
      <c r="EAR8" s="1096"/>
      <c r="EAS8" s="1096"/>
      <c r="EAT8" s="1096"/>
      <c r="EAU8" s="1096"/>
      <c r="EAV8" s="1096"/>
      <c r="EAW8" s="1096"/>
      <c r="EAX8" s="1096"/>
      <c r="EAY8" s="1096"/>
      <c r="EAZ8" s="1096"/>
      <c r="EBA8" s="1096"/>
      <c r="EBB8" s="1096"/>
      <c r="EBC8" s="1096"/>
      <c r="EBD8" s="1096"/>
      <c r="EBE8" s="1096"/>
      <c r="EBF8" s="1096"/>
      <c r="EBG8" s="1096"/>
      <c r="EBH8" s="1096"/>
      <c r="EBI8" s="1096"/>
      <c r="EBJ8" s="1096"/>
      <c r="EBK8" s="1096"/>
      <c r="EBL8" s="1096"/>
      <c r="EBM8" s="1096"/>
      <c r="EBN8" s="1096"/>
      <c r="EBO8" s="1096"/>
      <c r="EBP8" s="1096"/>
      <c r="EBQ8" s="1096"/>
      <c r="EBR8" s="1096"/>
      <c r="EBS8" s="1096"/>
      <c r="EBT8" s="1096"/>
      <c r="EBU8" s="1096"/>
      <c r="EBV8" s="1096"/>
      <c r="EBW8" s="1096"/>
      <c r="EBX8" s="1096"/>
      <c r="EBY8" s="1096"/>
      <c r="EBZ8" s="1096"/>
      <c r="ECA8" s="1096"/>
      <c r="ECB8" s="1096"/>
      <c r="ECC8" s="1096"/>
      <c r="ECD8" s="1096"/>
      <c r="ECE8" s="1096"/>
      <c r="ECF8" s="1096"/>
      <c r="ECG8" s="1096"/>
      <c r="ECH8" s="1096"/>
      <c r="ECI8" s="1096"/>
      <c r="ECJ8" s="1096"/>
      <c r="ECK8" s="1096"/>
      <c r="ECL8" s="1096"/>
      <c r="ECM8" s="1096"/>
      <c r="ECN8" s="1096"/>
      <c r="ECO8" s="1096"/>
      <c r="ECP8" s="1096"/>
      <c r="ECQ8" s="1096"/>
      <c r="ECR8" s="1096"/>
      <c r="ECS8" s="1096"/>
      <c r="ECT8" s="1096"/>
      <c r="ECU8" s="1096"/>
      <c r="ECV8" s="1096"/>
      <c r="ECW8" s="1096"/>
      <c r="ECX8" s="1096"/>
      <c r="ECY8" s="1096"/>
      <c r="ECZ8" s="1096"/>
      <c r="EDA8" s="1096"/>
      <c r="EDB8" s="1096"/>
      <c r="EDC8" s="1096"/>
      <c r="EDD8" s="1096"/>
      <c r="EDE8" s="1096"/>
      <c r="EDF8" s="1096"/>
      <c r="EDG8" s="1096"/>
      <c r="EDH8" s="1096"/>
      <c r="EDI8" s="1096"/>
      <c r="EDJ8" s="1096"/>
      <c r="EDK8" s="1096"/>
      <c r="EDL8" s="1096"/>
      <c r="EDM8" s="1096"/>
      <c r="EDN8" s="1096"/>
      <c r="EDO8" s="1096"/>
      <c r="EDP8" s="1096"/>
      <c r="EDQ8" s="1096"/>
      <c r="EDR8" s="1096"/>
      <c r="EDS8" s="1096"/>
      <c r="EDT8" s="1096"/>
      <c r="EDU8" s="1096"/>
      <c r="EDV8" s="1096"/>
      <c r="EDW8" s="1096"/>
      <c r="EDX8" s="1096"/>
      <c r="EDY8" s="1096"/>
      <c r="EDZ8" s="1096"/>
      <c r="EEA8" s="1096"/>
      <c r="EEB8" s="1096"/>
      <c r="EEC8" s="1096"/>
      <c r="EED8" s="1096"/>
      <c r="EEE8" s="1096"/>
      <c r="EEF8" s="1096"/>
      <c r="EEG8" s="1096"/>
      <c r="EEH8" s="1096"/>
      <c r="EEI8" s="1096"/>
      <c r="EEJ8" s="1096"/>
      <c r="EEK8" s="1096"/>
      <c r="EEL8" s="1096"/>
      <c r="EEM8" s="1096"/>
      <c r="EEN8" s="1096"/>
      <c r="EEO8" s="1096"/>
      <c r="EEP8" s="1096"/>
      <c r="EEQ8" s="1096"/>
      <c r="EER8" s="1096"/>
      <c r="EES8" s="1096"/>
      <c r="EET8" s="1096"/>
      <c r="EEU8" s="1096"/>
      <c r="EEV8" s="1096"/>
      <c r="EEW8" s="1096"/>
      <c r="EEX8" s="1096"/>
      <c r="EEY8" s="1096"/>
      <c r="EEZ8" s="1096"/>
      <c r="EFA8" s="1096"/>
      <c r="EFB8" s="1096"/>
      <c r="EFC8" s="1096"/>
      <c r="EFD8" s="1096"/>
      <c r="EFE8" s="1096"/>
      <c r="EFF8" s="1096"/>
      <c r="EFG8" s="1096"/>
      <c r="EFH8" s="1096"/>
      <c r="EFI8" s="1096"/>
      <c r="EFJ8" s="1096"/>
      <c r="EFK8" s="1096"/>
      <c r="EFL8" s="1096"/>
      <c r="EFM8" s="1096"/>
      <c r="EFN8" s="1096"/>
      <c r="EFO8" s="1096"/>
      <c r="EFP8" s="1096"/>
      <c r="EFQ8" s="1096"/>
      <c r="EFR8" s="1096"/>
      <c r="EFS8" s="1096"/>
      <c r="EFT8" s="1096"/>
      <c r="EFU8" s="1096"/>
      <c r="EFV8" s="1096"/>
      <c r="EFW8" s="1096"/>
      <c r="EFX8" s="1096"/>
      <c r="EFY8" s="1096"/>
      <c r="EFZ8" s="1096"/>
      <c r="EGA8" s="1096"/>
      <c r="EGB8" s="1096"/>
      <c r="EGC8" s="1096"/>
      <c r="EGD8" s="1096"/>
      <c r="EGE8" s="1096"/>
      <c r="EGF8" s="1096"/>
      <c r="EGG8" s="1096"/>
      <c r="EGH8" s="1096"/>
      <c r="EGI8" s="1096"/>
      <c r="EGJ8" s="1096"/>
      <c r="EGK8" s="1096"/>
      <c r="EGL8" s="1096"/>
      <c r="EGM8" s="1096"/>
      <c r="EGN8" s="1096"/>
      <c r="EGO8" s="1096"/>
      <c r="EGP8" s="1096"/>
      <c r="EGQ8" s="1096"/>
      <c r="EGR8" s="1096"/>
      <c r="EGS8" s="1096"/>
      <c r="EGT8" s="1096"/>
      <c r="EGU8" s="1096"/>
      <c r="EGV8" s="1096"/>
      <c r="EGW8" s="1096"/>
      <c r="EGX8" s="1096"/>
      <c r="EGY8" s="1096"/>
      <c r="EGZ8" s="1096"/>
      <c r="EHA8" s="1096"/>
      <c r="EHB8" s="1096"/>
      <c r="EHC8" s="1096"/>
      <c r="EHD8" s="1096"/>
      <c r="EHE8" s="1096"/>
      <c r="EHF8" s="1096"/>
      <c r="EHG8" s="1096"/>
      <c r="EHH8" s="1096"/>
      <c r="EHI8" s="1096"/>
      <c r="EHJ8" s="1096"/>
      <c r="EHK8" s="1096"/>
      <c r="EHL8" s="1096"/>
      <c r="EHM8" s="1096"/>
      <c r="EHN8" s="1096"/>
      <c r="EHO8" s="1096"/>
      <c r="EHP8" s="1096"/>
      <c r="EHQ8" s="1096"/>
      <c r="EHR8" s="1096"/>
      <c r="EHS8" s="1096"/>
      <c r="EHT8" s="1096"/>
      <c r="EHU8" s="1096"/>
      <c r="EHV8" s="1096"/>
      <c r="EHW8" s="1096"/>
      <c r="EHX8" s="1096"/>
      <c r="EHY8" s="1096"/>
      <c r="EHZ8" s="1096"/>
      <c r="EIA8" s="1096"/>
      <c r="EIB8" s="1096"/>
      <c r="EIC8" s="1096"/>
      <c r="EID8" s="1096"/>
      <c r="EIE8" s="1096"/>
      <c r="EIF8" s="1096"/>
      <c r="EIG8" s="1096"/>
      <c r="EIH8" s="1096"/>
      <c r="EII8" s="1096"/>
      <c r="EIJ8" s="1096"/>
      <c r="EIK8" s="1096"/>
      <c r="EIL8" s="1096"/>
      <c r="EIM8" s="1096"/>
      <c r="EIN8" s="1096"/>
      <c r="EIO8" s="1096"/>
      <c r="EIP8" s="1096"/>
      <c r="EIQ8" s="1096"/>
      <c r="EIR8" s="1096"/>
      <c r="EIS8" s="1096"/>
      <c r="EIT8" s="1096"/>
      <c r="EIU8" s="1096"/>
      <c r="EIV8" s="1096"/>
      <c r="EIW8" s="1096"/>
      <c r="EIX8" s="1096"/>
      <c r="EIY8" s="1096"/>
      <c r="EIZ8" s="1096"/>
      <c r="EJA8" s="1096"/>
      <c r="EJB8" s="1096"/>
      <c r="EJC8" s="1096"/>
      <c r="EJD8" s="1096"/>
      <c r="EJE8" s="1096"/>
      <c r="EJF8" s="1096"/>
      <c r="EJG8" s="1096"/>
      <c r="EJH8" s="1096"/>
      <c r="EJI8" s="1096"/>
      <c r="EJJ8" s="1096"/>
      <c r="EJK8" s="1096"/>
      <c r="EJL8" s="1096"/>
      <c r="EJM8" s="1096"/>
      <c r="EJN8" s="1096"/>
      <c r="EJO8" s="1096"/>
      <c r="EJP8" s="1096"/>
      <c r="EJQ8" s="1096"/>
      <c r="EJR8" s="1096"/>
      <c r="EJS8" s="1096"/>
      <c r="EJT8" s="1096"/>
      <c r="EJU8" s="1096"/>
      <c r="EJV8" s="1096"/>
      <c r="EJW8" s="1096"/>
      <c r="EJX8" s="1096"/>
      <c r="EJY8" s="1096"/>
      <c r="EJZ8" s="1096"/>
      <c r="EKA8" s="1096"/>
      <c r="EKB8" s="1096"/>
      <c r="EKC8" s="1096"/>
      <c r="EKD8" s="1096"/>
      <c r="EKE8" s="1096"/>
      <c r="EKF8" s="1096"/>
      <c r="EKG8" s="1096"/>
      <c r="EKH8" s="1096"/>
      <c r="EKI8" s="1096"/>
      <c r="EKJ8" s="1096"/>
      <c r="EKK8" s="1096"/>
      <c r="EKL8" s="1096"/>
      <c r="EKM8" s="1096"/>
      <c r="EKN8" s="1096"/>
      <c r="EKO8" s="1096"/>
      <c r="EKP8" s="1096"/>
      <c r="EKQ8" s="1096"/>
      <c r="EKR8" s="1096"/>
      <c r="EKS8" s="1096"/>
      <c r="EKT8" s="1096"/>
      <c r="EKU8" s="1096"/>
      <c r="EKV8" s="1096"/>
      <c r="EKW8" s="1096"/>
      <c r="EKX8" s="1096"/>
      <c r="EKY8" s="1096"/>
      <c r="EKZ8" s="1096"/>
      <c r="ELA8" s="1096"/>
      <c r="ELB8" s="1096"/>
      <c r="ELC8" s="1096"/>
      <c r="ELD8" s="1096"/>
      <c r="ELE8" s="1096"/>
      <c r="ELF8" s="1096"/>
      <c r="ELG8" s="1096"/>
      <c r="ELH8" s="1096"/>
      <c r="ELI8" s="1096"/>
      <c r="ELJ8" s="1096"/>
      <c r="ELK8" s="1096"/>
      <c r="ELL8" s="1096"/>
      <c r="ELM8" s="1096"/>
      <c r="ELN8" s="1096"/>
      <c r="ELO8" s="1096"/>
      <c r="ELP8" s="1096"/>
      <c r="ELQ8" s="1096"/>
      <c r="ELR8" s="1096"/>
      <c r="ELS8" s="1096"/>
      <c r="ELT8" s="1096"/>
      <c r="ELU8" s="1096"/>
      <c r="ELV8" s="1096"/>
      <c r="ELW8" s="1096"/>
      <c r="ELX8" s="1096"/>
      <c r="ELY8" s="1096"/>
      <c r="ELZ8" s="1096"/>
      <c r="EMA8" s="1096"/>
      <c r="EMB8" s="1096"/>
      <c r="EMC8" s="1096"/>
      <c r="EMD8" s="1096"/>
      <c r="EME8" s="1096"/>
      <c r="EMF8" s="1096"/>
      <c r="EMG8" s="1096"/>
      <c r="EMH8" s="1096"/>
      <c r="EMI8" s="1096"/>
      <c r="EMJ8" s="1096"/>
      <c r="EMK8" s="1096"/>
      <c r="EML8" s="1096"/>
      <c r="EMM8" s="1096"/>
      <c r="EMN8" s="1096"/>
      <c r="EMO8" s="1096"/>
      <c r="EMP8" s="1096"/>
      <c r="EMQ8" s="1096"/>
      <c r="EMR8" s="1096"/>
      <c r="EMS8" s="1096"/>
      <c r="EMT8" s="1096"/>
      <c r="EMU8" s="1096"/>
      <c r="EMV8" s="1096"/>
      <c r="EMW8" s="1096"/>
      <c r="EMX8" s="1096"/>
      <c r="EMY8" s="1096"/>
      <c r="EMZ8" s="1096"/>
      <c r="ENA8" s="1096"/>
      <c r="ENB8" s="1096"/>
      <c r="ENC8" s="1096"/>
      <c r="END8" s="1096"/>
      <c r="ENE8" s="1096"/>
      <c r="ENF8" s="1096"/>
      <c r="ENG8" s="1096"/>
      <c r="ENH8" s="1096"/>
      <c r="ENI8" s="1096"/>
      <c r="ENJ8" s="1096"/>
      <c r="ENK8" s="1096"/>
      <c r="ENL8" s="1096"/>
      <c r="ENM8" s="1096"/>
      <c r="ENN8" s="1096"/>
      <c r="ENO8" s="1096"/>
      <c r="ENP8" s="1096"/>
      <c r="ENQ8" s="1096"/>
      <c r="ENR8" s="1096"/>
      <c r="ENS8" s="1096"/>
      <c r="ENT8" s="1096"/>
      <c r="ENU8" s="1096"/>
      <c r="ENV8" s="1096"/>
      <c r="ENW8" s="1096"/>
      <c r="ENX8" s="1096"/>
      <c r="ENY8" s="1096"/>
      <c r="ENZ8" s="1096"/>
      <c r="EOA8" s="1096"/>
      <c r="EOB8" s="1096"/>
      <c r="EOC8" s="1096"/>
      <c r="EOD8" s="1096"/>
      <c r="EOE8" s="1096"/>
      <c r="EOF8" s="1096"/>
      <c r="EOG8" s="1096"/>
      <c r="EOH8" s="1096"/>
      <c r="EOI8" s="1096"/>
      <c r="EOJ8" s="1096"/>
      <c r="EOK8" s="1096"/>
      <c r="EOL8" s="1096"/>
      <c r="EOM8" s="1096"/>
      <c r="EON8" s="1096"/>
      <c r="EOO8" s="1096"/>
      <c r="EOP8" s="1096"/>
      <c r="EOQ8" s="1096"/>
      <c r="EOR8" s="1096"/>
      <c r="EOS8" s="1096"/>
      <c r="EOT8" s="1096"/>
      <c r="EOU8" s="1096"/>
      <c r="EOV8" s="1096"/>
      <c r="EOW8" s="1096"/>
      <c r="EOX8" s="1096"/>
      <c r="EOY8" s="1096"/>
      <c r="EOZ8" s="1096"/>
      <c r="EPA8" s="1096"/>
      <c r="EPB8" s="1096"/>
      <c r="EPC8" s="1096"/>
      <c r="EPD8" s="1096"/>
      <c r="EPE8" s="1096"/>
      <c r="EPF8" s="1096"/>
      <c r="EPG8" s="1096"/>
      <c r="EPH8" s="1096"/>
      <c r="EPI8" s="1096"/>
      <c r="EPJ8" s="1096"/>
      <c r="EPK8" s="1096"/>
      <c r="EPL8" s="1096"/>
      <c r="EPM8" s="1096"/>
      <c r="EPN8" s="1096"/>
      <c r="EPO8" s="1096"/>
      <c r="EPP8" s="1096"/>
      <c r="EPQ8" s="1096"/>
      <c r="EPR8" s="1096"/>
      <c r="EPS8" s="1096"/>
      <c r="EPT8" s="1096"/>
      <c r="EPU8" s="1096"/>
      <c r="EPV8" s="1096"/>
      <c r="EPW8" s="1096"/>
      <c r="EPX8" s="1096"/>
      <c r="EPY8" s="1096"/>
      <c r="EPZ8" s="1096"/>
      <c r="EQA8" s="1096"/>
      <c r="EQB8" s="1096"/>
      <c r="EQC8" s="1096"/>
      <c r="EQD8" s="1096"/>
      <c r="EQE8" s="1096"/>
      <c r="EQF8" s="1096"/>
      <c r="EQG8" s="1096"/>
      <c r="EQH8" s="1096"/>
      <c r="EQI8" s="1096"/>
      <c r="EQJ8" s="1096"/>
      <c r="EQK8" s="1096"/>
      <c r="EQL8" s="1096"/>
      <c r="EQM8" s="1096"/>
      <c r="EQN8" s="1096"/>
      <c r="EQO8" s="1096"/>
      <c r="EQP8" s="1096"/>
      <c r="EQQ8" s="1096"/>
      <c r="EQR8" s="1096"/>
      <c r="EQS8" s="1096"/>
      <c r="EQT8" s="1096"/>
      <c r="EQU8" s="1096"/>
      <c r="EQV8" s="1096"/>
      <c r="EQW8" s="1096"/>
      <c r="EQX8" s="1096"/>
      <c r="EQY8" s="1096"/>
      <c r="EQZ8" s="1096"/>
      <c r="ERA8" s="1096"/>
      <c r="ERB8" s="1096"/>
      <c r="ERC8" s="1096"/>
      <c r="ERD8" s="1096"/>
      <c r="ERE8" s="1096"/>
      <c r="ERF8" s="1096"/>
      <c r="ERG8" s="1096"/>
      <c r="ERH8" s="1096"/>
      <c r="ERI8" s="1096"/>
      <c r="ERJ8" s="1096"/>
      <c r="ERK8" s="1096"/>
      <c r="ERL8" s="1096"/>
      <c r="ERM8" s="1096"/>
      <c r="ERN8" s="1096"/>
      <c r="ERO8" s="1096"/>
      <c r="ERP8" s="1096"/>
      <c r="ERQ8" s="1096"/>
      <c r="ERR8" s="1096"/>
      <c r="ERS8" s="1096"/>
      <c r="ERT8" s="1096"/>
      <c r="ERU8" s="1096"/>
      <c r="ERV8" s="1096"/>
      <c r="ERW8" s="1096"/>
      <c r="ERX8" s="1096"/>
      <c r="ERY8" s="1096"/>
      <c r="ERZ8" s="1096"/>
      <c r="ESA8" s="1096"/>
      <c r="ESB8" s="1096"/>
      <c r="ESC8" s="1096"/>
      <c r="ESD8" s="1096"/>
      <c r="ESE8" s="1096"/>
      <c r="ESF8" s="1096"/>
      <c r="ESG8" s="1096"/>
      <c r="ESH8" s="1096"/>
      <c r="ESI8" s="1096"/>
      <c r="ESJ8" s="1096"/>
      <c r="ESK8" s="1096"/>
      <c r="ESL8" s="1096"/>
      <c r="ESM8" s="1096"/>
      <c r="ESN8" s="1096"/>
      <c r="ESO8" s="1096"/>
      <c r="ESP8" s="1096"/>
      <c r="ESQ8" s="1096"/>
      <c r="ESR8" s="1096"/>
      <c r="ESS8" s="1096"/>
      <c r="EST8" s="1096"/>
      <c r="ESU8" s="1096"/>
      <c r="ESV8" s="1096"/>
      <c r="ESW8" s="1096"/>
      <c r="ESX8" s="1096"/>
      <c r="ESY8" s="1096"/>
      <c r="ESZ8" s="1096"/>
      <c r="ETA8" s="1096"/>
      <c r="ETB8" s="1096"/>
      <c r="ETC8" s="1096"/>
      <c r="ETD8" s="1096"/>
      <c r="ETE8" s="1096"/>
      <c r="ETF8" s="1096"/>
      <c r="ETG8" s="1096"/>
      <c r="ETH8" s="1096"/>
      <c r="ETI8" s="1096"/>
      <c r="ETJ8" s="1096"/>
      <c r="ETK8" s="1096"/>
      <c r="ETL8" s="1096"/>
      <c r="ETM8" s="1096"/>
      <c r="ETN8" s="1096"/>
      <c r="ETO8" s="1096"/>
      <c r="ETP8" s="1096"/>
      <c r="ETQ8" s="1096"/>
      <c r="ETR8" s="1096"/>
      <c r="ETS8" s="1096"/>
      <c r="ETT8" s="1096"/>
      <c r="ETU8" s="1096"/>
      <c r="ETV8" s="1096"/>
      <c r="ETW8" s="1096"/>
      <c r="ETX8" s="1096"/>
      <c r="ETY8" s="1096"/>
      <c r="ETZ8" s="1096"/>
      <c r="EUA8" s="1096"/>
      <c r="EUB8" s="1096"/>
      <c r="EUC8" s="1096"/>
      <c r="EUD8" s="1096"/>
      <c r="EUE8" s="1096"/>
      <c r="EUF8" s="1096"/>
      <c r="EUG8" s="1096"/>
      <c r="EUH8" s="1096"/>
      <c r="EUI8" s="1096"/>
      <c r="EUJ8" s="1096"/>
      <c r="EUK8" s="1096"/>
      <c r="EUL8" s="1096"/>
      <c r="EUM8" s="1096"/>
      <c r="EUN8" s="1096"/>
      <c r="EUO8" s="1096"/>
      <c r="EUP8" s="1096"/>
      <c r="EUQ8" s="1096"/>
      <c r="EUR8" s="1096"/>
      <c r="EUS8" s="1096"/>
      <c r="EUT8" s="1096"/>
      <c r="EUU8" s="1096"/>
      <c r="EUV8" s="1096"/>
      <c r="EUW8" s="1096"/>
      <c r="EUX8" s="1096"/>
      <c r="EUY8" s="1096"/>
      <c r="EUZ8" s="1096"/>
      <c r="EVA8" s="1096"/>
      <c r="EVB8" s="1096"/>
      <c r="EVC8" s="1096"/>
      <c r="EVD8" s="1096"/>
      <c r="EVE8" s="1096"/>
      <c r="EVF8" s="1096"/>
      <c r="EVG8" s="1096"/>
      <c r="EVH8" s="1096"/>
      <c r="EVI8" s="1096"/>
      <c r="EVJ8" s="1096"/>
      <c r="EVK8" s="1096"/>
      <c r="EVL8" s="1096"/>
      <c r="EVM8" s="1096"/>
      <c r="EVN8" s="1096"/>
      <c r="EVO8" s="1096"/>
      <c r="EVP8" s="1096"/>
      <c r="EVQ8" s="1096"/>
      <c r="EVR8" s="1096"/>
      <c r="EVS8" s="1096"/>
      <c r="EVT8" s="1096"/>
      <c r="EVU8" s="1096"/>
      <c r="EVV8" s="1096"/>
      <c r="EVW8" s="1096"/>
      <c r="EVX8" s="1096"/>
      <c r="EVY8" s="1096"/>
      <c r="EVZ8" s="1096"/>
      <c r="EWA8" s="1096"/>
      <c r="EWB8" s="1096"/>
      <c r="EWC8" s="1096"/>
      <c r="EWD8" s="1096"/>
      <c r="EWE8" s="1096"/>
      <c r="EWF8" s="1096"/>
      <c r="EWG8" s="1096"/>
      <c r="EWH8" s="1096"/>
      <c r="EWI8" s="1096"/>
      <c r="EWJ8" s="1096"/>
      <c r="EWK8" s="1096"/>
      <c r="EWL8" s="1096"/>
      <c r="EWM8" s="1096"/>
      <c r="EWN8" s="1096"/>
      <c r="EWO8" s="1096"/>
      <c r="EWP8" s="1096"/>
      <c r="EWQ8" s="1096"/>
      <c r="EWR8" s="1096"/>
      <c r="EWS8" s="1096"/>
      <c r="EWT8" s="1096"/>
      <c r="EWU8" s="1096"/>
      <c r="EWV8" s="1096"/>
      <c r="EWW8" s="1096"/>
      <c r="EWX8" s="1096"/>
      <c r="EWY8" s="1096"/>
      <c r="EWZ8" s="1096"/>
      <c r="EXA8" s="1096"/>
      <c r="EXB8" s="1096"/>
      <c r="EXC8" s="1096"/>
      <c r="EXD8" s="1096"/>
      <c r="EXE8" s="1096"/>
      <c r="EXF8" s="1096"/>
      <c r="EXG8" s="1096"/>
      <c r="EXH8" s="1096"/>
      <c r="EXI8" s="1096"/>
      <c r="EXJ8" s="1096"/>
      <c r="EXK8" s="1096"/>
      <c r="EXL8" s="1096"/>
      <c r="EXM8" s="1096"/>
      <c r="EXN8" s="1096"/>
      <c r="EXO8" s="1096"/>
      <c r="EXP8" s="1096"/>
      <c r="EXQ8" s="1096"/>
      <c r="EXR8" s="1096"/>
      <c r="EXS8" s="1096"/>
      <c r="EXT8" s="1096"/>
      <c r="EXU8" s="1096"/>
      <c r="EXV8" s="1096"/>
      <c r="EXW8" s="1096"/>
      <c r="EXX8" s="1096"/>
      <c r="EXY8" s="1096"/>
      <c r="EXZ8" s="1096"/>
      <c r="EYA8" s="1096"/>
      <c r="EYB8" s="1096"/>
      <c r="EYC8" s="1096"/>
      <c r="EYD8" s="1096"/>
      <c r="EYE8" s="1096"/>
      <c r="EYF8" s="1096"/>
      <c r="EYG8" s="1096"/>
      <c r="EYH8" s="1096"/>
      <c r="EYI8" s="1096"/>
      <c r="EYJ8" s="1096"/>
      <c r="EYK8" s="1096"/>
      <c r="EYL8" s="1096"/>
      <c r="EYM8" s="1096"/>
      <c r="EYN8" s="1096"/>
      <c r="EYO8" s="1096"/>
      <c r="EYP8" s="1096"/>
      <c r="EYQ8" s="1096"/>
      <c r="EYR8" s="1096"/>
      <c r="EYS8" s="1096"/>
      <c r="EYT8" s="1096"/>
      <c r="EYU8" s="1096"/>
      <c r="EYV8" s="1096"/>
      <c r="EYW8" s="1096"/>
      <c r="EYX8" s="1096"/>
      <c r="EYY8" s="1096"/>
      <c r="EYZ8" s="1096"/>
      <c r="EZA8" s="1096"/>
      <c r="EZB8" s="1096"/>
      <c r="EZC8" s="1096"/>
      <c r="EZD8" s="1096"/>
      <c r="EZE8" s="1096"/>
      <c r="EZF8" s="1096"/>
      <c r="EZG8" s="1096"/>
      <c r="EZH8" s="1096"/>
      <c r="EZI8" s="1096"/>
      <c r="EZJ8" s="1096"/>
      <c r="EZK8" s="1096"/>
      <c r="EZL8" s="1096"/>
      <c r="EZM8" s="1096"/>
      <c r="EZN8" s="1096"/>
      <c r="EZO8" s="1096"/>
      <c r="EZP8" s="1096"/>
      <c r="EZQ8" s="1096"/>
      <c r="EZR8" s="1096"/>
      <c r="EZS8" s="1096"/>
      <c r="EZT8" s="1096"/>
      <c r="EZU8" s="1096"/>
      <c r="EZV8" s="1096"/>
      <c r="EZW8" s="1096"/>
      <c r="EZX8" s="1096"/>
      <c r="EZY8" s="1096"/>
      <c r="EZZ8" s="1096"/>
      <c r="FAA8" s="1096"/>
      <c r="FAB8" s="1096"/>
      <c r="FAC8" s="1096"/>
      <c r="FAD8" s="1096"/>
      <c r="FAE8" s="1096"/>
      <c r="FAF8" s="1096"/>
      <c r="FAG8" s="1096"/>
      <c r="FAH8" s="1096"/>
      <c r="FAI8" s="1096"/>
      <c r="FAJ8" s="1096"/>
      <c r="FAK8" s="1096"/>
      <c r="FAL8" s="1096"/>
      <c r="FAM8" s="1096"/>
      <c r="FAN8" s="1096"/>
      <c r="FAO8" s="1096"/>
      <c r="FAP8" s="1096"/>
      <c r="FAQ8" s="1096"/>
      <c r="FAR8" s="1096"/>
      <c r="FAS8" s="1096"/>
      <c r="FAT8" s="1096"/>
      <c r="FAU8" s="1096"/>
      <c r="FAV8" s="1096"/>
      <c r="FAW8" s="1096"/>
      <c r="FAX8" s="1096"/>
      <c r="FAY8" s="1096"/>
      <c r="FAZ8" s="1096"/>
      <c r="FBA8" s="1096"/>
      <c r="FBB8" s="1096"/>
      <c r="FBC8" s="1096"/>
      <c r="FBD8" s="1096"/>
      <c r="FBE8" s="1096"/>
      <c r="FBF8" s="1096"/>
      <c r="FBG8" s="1096"/>
      <c r="FBH8" s="1096"/>
      <c r="FBI8" s="1096"/>
      <c r="FBJ8" s="1096"/>
      <c r="FBK8" s="1096"/>
      <c r="FBL8" s="1096"/>
      <c r="FBM8" s="1096"/>
      <c r="FBN8" s="1096"/>
      <c r="FBO8" s="1096"/>
      <c r="FBP8" s="1096"/>
      <c r="FBQ8" s="1096"/>
      <c r="FBR8" s="1096"/>
      <c r="FBS8" s="1096"/>
      <c r="FBT8" s="1096"/>
      <c r="FBU8" s="1096"/>
      <c r="FBV8" s="1096"/>
      <c r="FBW8" s="1096"/>
      <c r="FBX8" s="1096"/>
      <c r="FBY8" s="1096"/>
      <c r="FBZ8" s="1096"/>
      <c r="FCA8" s="1096"/>
      <c r="FCB8" s="1096"/>
      <c r="FCC8" s="1096"/>
      <c r="FCD8" s="1096"/>
      <c r="FCE8" s="1096"/>
      <c r="FCF8" s="1096"/>
      <c r="FCG8" s="1096"/>
      <c r="FCH8" s="1096"/>
      <c r="FCI8" s="1096"/>
      <c r="FCJ8" s="1096"/>
      <c r="FCK8" s="1096"/>
      <c r="FCL8" s="1096"/>
      <c r="FCM8" s="1096"/>
      <c r="FCN8" s="1096"/>
      <c r="FCO8" s="1096"/>
      <c r="FCP8" s="1096"/>
      <c r="FCQ8" s="1096"/>
      <c r="FCR8" s="1096"/>
      <c r="FCS8" s="1096"/>
      <c r="FCT8" s="1096"/>
      <c r="FCU8" s="1096"/>
      <c r="FCV8" s="1096"/>
      <c r="FCW8" s="1096"/>
      <c r="FCX8" s="1096"/>
      <c r="FCY8" s="1096"/>
      <c r="FCZ8" s="1096"/>
      <c r="FDA8" s="1096"/>
      <c r="FDB8" s="1096"/>
      <c r="FDC8" s="1096"/>
      <c r="FDD8" s="1096"/>
      <c r="FDE8" s="1096"/>
      <c r="FDF8" s="1096"/>
      <c r="FDG8" s="1096"/>
      <c r="FDH8" s="1096"/>
      <c r="FDI8" s="1096"/>
      <c r="FDJ8" s="1096"/>
      <c r="FDK8" s="1096"/>
      <c r="FDL8" s="1096"/>
      <c r="FDM8" s="1096"/>
      <c r="FDN8" s="1096"/>
      <c r="FDO8" s="1096"/>
      <c r="FDP8" s="1096"/>
      <c r="FDQ8" s="1096"/>
      <c r="FDR8" s="1096"/>
      <c r="FDS8" s="1096"/>
      <c r="FDT8" s="1096"/>
      <c r="FDU8" s="1096"/>
      <c r="FDV8" s="1096"/>
      <c r="FDW8" s="1096"/>
      <c r="FDX8" s="1096"/>
      <c r="FDY8" s="1096"/>
      <c r="FDZ8" s="1096"/>
      <c r="FEA8" s="1096"/>
      <c r="FEB8" s="1096"/>
      <c r="FEC8" s="1096"/>
      <c r="FED8" s="1096"/>
      <c r="FEE8" s="1096"/>
      <c r="FEF8" s="1096"/>
      <c r="FEG8" s="1096"/>
      <c r="FEH8" s="1096"/>
      <c r="FEI8" s="1096"/>
      <c r="FEJ8" s="1096"/>
      <c r="FEK8" s="1096"/>
      <c r="FEL8" s="1096"/>
      <c r="FEM8" s="1096"/>
      <c r="FEN8" s="1096"/>
      <c r="FEO8" s="1096"/>
      <c r="FEP8" s="1096"/>
      <c r="FEQ8" s="1096"/>
      <c r="FER8" s="1096"/>
      <c r="FES8" s="1096"/>
      <c r="FET8" s="1096"/>
      <c r="FEU8" s="1096"/>
      <c r="FEV8" s="1096"/>
      <c r="FEW8" s="1096"/>
      <c r="FEX8" s="1096"/>
      <c r="FEY8" s="1096"/>
      <c r="FEZ8" s="1096"/>
      <c r="FFA8" s="1096"/>
      <c r="FFB8" s="1096"/>
      <c r="FFC8" s="1096"/>
      <c r="FFD8" s="1096"/>
      <c r="FFE8" s="1096"/>
      <c r="FFF8" s="1096"/>
      <c r="FFG8" s="1096"/>
      <c r="FFH8" s="1096"/>
      <c r="FFI8" s="1096"/>
      <c r="FFJ8" s="1096"/>
      <c r="FFK8" s="1096"/>
      <c r="FFL8" s="1096"/>
      <c r="FFM8" s="1096"/>
      <c r="FFN8" s="1096"/>
      <c r="FFO8" s="1096"/>
      <c r="FFP8" s="1096"/>
      <c r="FFQ8" s="1096"/>
      <c r="FFR8" s="1096"/>
      <c r="FFS8" s="1096"/>
      <c r="FFT8" s="1096"/>
      <c r="FFU8" s="1096"/>
      <c r="FFV8" s="1096"/>
      <c r="FFW8" s="1096"/>
      <c r="FFX8" s="1096"/>
      <c r="FFY8" s="1096"/>
      <c r="FFZ8" s="1096"/>
      <c r="FGA8" s="1096"/>
      <c r="FGB8" s="1096"/>
      <c r="FGC8" s="1096"/>
      <c r="FGD8" s="1096"/>
      <c r="FGE8" s="1096"/>
      <c r="FGF8" s="1096"/>
      <c r="FGG8" s="1096"/>
      <c r="FGH8" s="1096"/>
      <c r="FGI8" s="1096"/>
      <c r="FGJ8" s="1096"/>
      <c r="FGK8" s="1096"/>
      <c r="FGL8" s="1096"/>
      <c r="FGM8" s="1096"/>
      <c r="FGN8" s="1096"/>
      <c r="FGO8" s="1096"/>
      <c r="FGP8" s="1096"/>
      <c r="FGQ8" s="1096"/>
      <c r="FGR8" s="1096"/>
      <c r="FGS8" s="1096"/>
      <c r="FGT8" s="1096"/>
      <c r="FGU8" s="1096"/>
      <c r="FGV8" s="1096"/>
      <c r="FGW8" s="1096"/>
      <c r="FGX8" s="1096"/>
      <c r="FGY8" s="1096"/>
      <c r="FGZ8" s="1096"/>
      <c r="FHA8" s="1096"/>
      <c r="FHB8" s="1096"/>
      <c r="FHC8" s="1096"/>
      <c r="FHD8" s="1096"/>
      <c r="FHE8" s="1096"/>
      <c r="FHF8" s="1096"/>
      <c r="FHG8" s="1096"/>
      <c r="FHH8" s="1096"/>
      <c r="FHI8" s="1096"/>
      <c r="FHJ8" s="1096"/>
      <c r="FHK8" s="1096"/>
      <c r="FHL8" s="1096"/>
      <c r="FHM8" s="1096"/>
      <c r="FHN8" s="1096"/>
      <c r="FHO8" s="1096"/>
      <c r="FHP8" s="1096"/>
      <c r="FHQ8" s="1096"/>
      <c r="FHR8" s="1096"/>
      <c r="FHS8" s="1096"/>
      <c r="FHT8" s="1096"/>
      <c r="FHU8" s="1096"/>
      <c r="FHV8" s="1096"/>
      <c r="FHW8" s="1096"/>
      <c r="FHX8" s="1096"/>
      <c r="FHY8" s="1096"/>
      <c r="FHZ8" s="1096"/>
      <c r="FIA8" s="1096"/>
      <c r="FIB8" s="1096"/>
      <c r="FIC8" s="1096"/>
      <c r="FID8" s="1096"/>
      <c r="FIE8" s="1096"/>
      <c r="FIF8" s="1096"/>
      <c r="FIG8" s="1096"/>
      <c r="FIH8" s="1096"/>
      <c r="FII8" s="1096"/>
      <c r="FIJ8" s="1096"/>
      <c r="FIK8" s="1096"/>
      <c r="FIL8" s="1096"/>
      <c r="FIM8" s="1096"/>
      <c r="FIN8" s="1096"/>
      <c r="FIO8" s="1096"/>
      <c r="FIP8" s="1096"/>
      <c r="FIQ8" s="1096"/>
      <c r="FIR8" s="1096"/>
      <c r="FIS8" s="1096"/>
      <c r="FIT8" s="1096"/>
      <c r="FIU8" s="1096"/>
      <c r="FIV8" s="1096"/>
      <c r="FIW8" s="1096"/>
      <c r="FIX8" s="1096"/>
      <c r="FIY8" s="1096"/>
      <c r="FIZ8" s="1096"/>
      <c r="FJA8" s="1096"/>
      <c r="FJB8" s="1096"/>
      <c r="FJC8" s="1096"/>
      <c r="FJD8" s="1096"/>
      <c r="FJE8" s="1096"/>
      <c r="FJF8" s="1096"/>
      <c r="FJG8" s="1096"/>
      <c r="FJH8" s="1096"/>
      <c r="FJI8" s="1096"/>
      <c r="FJJ8" s="1096"/>
      <c r="FJK8" s="1096"/>
      <c r="FJL8" s="1096"/>
      <c r="FJM8" s="1096"/>
      <c r="FJN8" s="1096"/>
      <c r="FJO8" s="1096"/>
      <c r="FJP8" s="1096"/>
      <c r="FJQ8" s="1096"/>
      <c r="FJR8" s="1096"/>
      <c r="FJS8" s="1096"/>
      <c r="FJT8" s="1096"/>
      <c r="FJU8" s="1096"/>
      <c r="FJV8" s="1096"/>
      <c r="FJW8" s="1096"/>
      <c r="FJX8" s="1096"/>
      <c r="FJY8" s="1096"/>
      <c r="FJZ8" s="1096"/>
      <c r="FKA8" s="1096"/>
      <c r="FKB8" s="1096"/>
      <c r="FKC8" s="1096"/>
      <c r="FKD8" s="1096"/>
      <c r="FKE8" s="1096"/>
      <c r="FKF8" s="1096"/>
      <c r="FKG8" s="1096"/>
      <c r="FKH8" s="1096"/>
      <c r="FKI8" s="1096"/>
      <c r="FKJ8" s="1096"/>
      <c r="FKK8" s="1096"/>
      <c r="FKL8" s="1096"/>
      <c r="FKM8" s="1096"/>
      <c r="FKN8" s="1096"/>
      <c r="FKO8" s="1096"/>
      <c r="FKP8" s="1096"/>
      <c r="FKQ8" s="1096"/>
      <c r="FKR8" s="1096"/>
      <c r="FKS8" s="1096"/>
      <c r="FKT8" s="1096"/>
      <c r="FKU8" s="1096"/>
      <c r="FKV8" s="1096"/>
      <c r="FKW8" s="1096"/>
      <c r="FKX8" s="1096"/>
      <c r="FKY8" s="1096"/>
      <c r="FKZ8" s="1096"/>
      <c r="FLA8" s="1096"/>
      <c r="FLB8" s="1096"/>
      <c r="FLC8" s="1096"/>
      <c r="FLD8" s="1096"/>
      <c r="FLE8" s="1096"/>
      <c r="FLF8" s="1096"/>
      <c r="FLG8" s="1096"/>
      <c r="FLH8" s="1096"/>
      <c r="FLI8" s="1096"/>
      <c r="FLJ8" s="1096"/>
      <c r="FLK8" s="1096"/>
      <c r="FLL8" s="1096"/>
      <c r="FLM8" s="1096"/>
      <c r="FLN8" s="1096"/>
      <c r="FLO8" s="1096"/>
      <c r="FLP8" s="1096"/>
      <c r="FLQ8" s="1096"/>
      <c r="FLR8" s="1096"/>
      <c r="FLS8" s="1096"/>
      <c r="FLT8" s="1096"/>
      <c r="FLU8" s="1096"/>
      <c r="FLV8" s="1096"/>
      <c r="FLW8" s="1096"/>
      <c r="FLX8" s="1096"/>
      <c r="FLY8" s="1096"/>
      <c r="FLZ8" s="1096"/>
      <c r="FMA8" s="1096"/>
      <c r="FMB8" s="1096"/>
      <c r="FMC8" s="1096"/>
      <c r="FMD8" s="1096"/>
      <c r="FME8" s="1096"/>
      <c r="FMF8" s="1096"/>
      <c r="FMG8" s="1096"/>
      <c r="FMH8" s="1096"/>
      <c r="FMI8" s="1096"/>
      <c r="FMJ8" s="1096"/>
      <c r="FMK8" s="1096"/>
      <c r="FML8" s="1096"/>
      <c r="FMM8" s="1096"/>
      <c r="FMN8" s="1096"/>
      <c r="FMO8" s="1096"/>
      <c r="FMP8" s="1096"/>
      <c r="FMQ8" s="1096"/>
      <c r="FMR8" s="1096"/>
      <c r="FMS8" s="1096"/>
      <c r="FMT8" s="1096"/>
      <c r="FMU8" s="1096"/>
      <c r="FMV8" s="1096"/>
      <c r="FMW8" s="1096"/>
      <c r="FMX8" s="1096"/>
      <c r="FMY8" s="1096"/>
      <c r="FMZ8" s="1096"/>
      <c r="FNA8" s="1096"/>
      <c r="FNB8" s="1096"/>
      <c r="FNC8" s="1096"/>
      <c r="FND8" s="1096"/>
      <c r="FNE8" s="1096"/>
      <c r="FNF8" s="1096"/>
      <c r="FNG8" s="1096"/>
      <c r="FNH8" s="1096"/>
      <c r="FNI8" s="1096"/>
      <c r="FNJ8" s="1096"/>
      <c r="FNK8" s="1096"/>
      <c r="FNL8" s="1096"/>
      <c r="FNM8" s="1096"/>
      <c r="FNN8" s="1096"/>
      <c r="FNO8" s="1096"/>
      <c r="FNP8" s="1096"/>
      <c r="FNQ8" s="1096"/>
      <c r="FNR8" s="1096"/>
      <c r="FNS8" s="1096"/>
      <c r="FNT8" s="1096"/>
      <c r="FNU8" s="1096"/>
      <c r="FNV8" s="1096"/>
      <c r="FNW8" s="1096"/>
      <c r="FNX8" s="1096"/>
      <c r="FNY8" s="1096"/>
      <c r="FNZ8" s="1096"/>
      <c r="FOA8" s="1096"/>
      <c r="FOB8" s="1096"/>
      <c r="FOC8" s="1096"/>
      <c r="FOD8" s="1096"/>
      <c r="FOE8" s="1096"/>
      <c r="FOF8" s="1096"/>
      <c r="FOG8" s="1096"/>
      <c r="FOH8" s="1096"/>
      <c r="FOI8" s="1096"/>
      <c r="FOJ8" s="1096"/>
      <c r="FOK8" s="1096"/>
      <c r="FOL8" s="1096"/>
      <c r="FOM8" s="1096"/>
      <c r="FON8" s="1096"/>
      <c r="FOO8" s="1096"/>
      <c r="FOP8" s="1096"/>
      <c r="FOQ8" s="1096"/>
      <c r="FOR8" s="1096"/>
      <c r="FOS8" s="1096"/>
      <c r="FOT8" s="1096"/>
      <c r="FOU8" s="1096"/>
      <c r="FOV8" s="1096"/>
      <c r="FOW8" s="1096"/>
      <c r="FOX8" s="1096"/>
      <c r="FOY8" s="1096"/>
      <c r="FOZ8" s="1096"/>
      <c r="FPA8" s="1096"/>
      <c r="FPB8" s="1096"/>
      <c r="FPC8" s="1096"/>
      <c r="FPD8" s="1096"/>
      <c r="FPE8" s="1096"/>
      <c r="FPF8" s="1096"/>
      <c r="FPG8" s="1096"/>
      <c r="FPH8" s="1096"/>
      <c r="FPI8" s="1096"/>
      <c r="FPJ8" s="1096"/>
      <c r="FPK8" s="1096"/>
      <c r="FPL8" s="1096"/>
      <c r="FPM8" s="1096"/>
      <c r="FPN8" s="1096"/>
      <c r="FPO8" s="1096"/>
      <c r="FPP8" s="1096"/>
      <c r="FPQ8" s="1096"/>
      <c r="FPR8" s="1096"/>
      <c r="FPS8" s="1096"/>
      <c r="FPT8" s="1096"/>
      <c r="FPU8" s="1096"/>
      <c r="FPV8" s="1096"/>
      <c r="FPW8" s="1096"/>
      <c r="FPX8" s="1096"/>
      <c r="FPY8" s="1096"/>
      <c r="FPZ8" s="1096"/>
      <c r="FQA8" s="1096"/>
      <c r="FQB8" s="1096"/>
      <c r="FQC8" s="1096"/>
      <c r="FQD8" s="1096"/>
      <c r="FQE8" s="1096"/>
      <c r="FQF8" s="1096"/>
      <c r="FQG8" s="1096"/>
      <c r="FQH8" s="1096"/>
      <c r="FQI8" s="1096"/>
      <c r="FQJ8" s="1096"/>
      <c r="FQK8" s="1096"/>
      <c r="FQL8" s="1096"/>
      <c r="FQM8" s="1096"/>
      <c r="FQN8" s="1096"/>
      <c r="FQO8" s="1096"/>
      <c r="FQP8" s="1096"/>
      <c r="FQQ8" s="1096"/>
      <c r="FQR8" s="1096"/>
      <c r="FQS8" s="1096"/>
      <c r="FQT8" s="1096"/>
      <c r="FQU8" s="1096"/>
      <c r="FQV8" s="1096"/>
      <c r="FQW8" s="1096"/>
      <c r="FQX8" s="1096"/>
      <c r="FQY8" s="1096"/>
      <c r="FQZ8" s="1096"/>
      <c r="FRA8" s="1096"/>
      <c r="FRB8" s="1096"/>
      <c r="FRC8" s="1096"/>
      <c r="FRD8" s="1096"/>
      <c r="FRE8" s="1096"/>
      <c r="FRF8" s="1096"/>
      <c r="FRG8" s="1096"/>
      <c r="FRH8" s="1096"/>
      <c r="FRI8" s="1096"/>
      <c r="FRJ8" s="1096"/>
      <c r="FRK8" s="1096"/>
      <c r="FRL8" s="1096"/>
      <c r="FRM8" s="1096"/>
      <c r="FRN8" s="1096"/>
      <c r="FRO8" s="1096"/>
      <c r="FRP8" s="1096"/>
      <c r="FRQ8" s="1096"/>
      <c r="FRR8" s="1096"/>
      <c r="FRS8" s="1096"/>
      <c r="FRT8" s="1096"/>
      <c r="FRU8" s="1096"/>
      <c r="FRV8" s="1096"/>
      <c r="FRW8" s="1096"/>
      <c r="FRX8" s="1096"/>
      <c r="FRY8" s="1096"/>
      <c r="FRZ8" s="1096"/>
      <c r="FSA8" s="1096"/>
      <c r="FSB8" s="1096"/>
      <c r="FSC8" s="1096"/>
      <c r="FSD8" s="1096"/>
      <c r="FSE8" s="1096"/>
      <c r="FSF8" s="1096"/>
      <c r="FSG8" s="1096"/>
      <c r="FSH8" s="1096"/>
      <c r="FSI8" s="1096"/>
      <c r="FSJ8" s="1096"/>
      <c r="FSK8" s="1096"/>
      <c r="FSL8" s="1096"/>
      <c r="FSM8" s="1096"/>
      <c r="FSN8" s="1096"/>
      <c r="FSO8" s="1096"/>
      <c r="FSP8" s="1096"/>
      <c r="FSQ8" s="1096"/>
      <c r="FSR8" s="1096"/>
      <c r="FSS8" s="1096"/>
      <c r="FST8" s="1096"/>
      <c r="FSU8" s="1096"/>
      <c r="FSV8" s="1096"/>
      <c r="FSW8" s="1096"/>
      <c r="FSX8" s="1096"/>
      <c r="FSY8" s="1096"/>
      <c r="FSZ8" s="1096"/>
      <c r="FTA8" s="1096"/>
      <c r="FTB8" s="1096"/>
      <c r="FTC8" s="1096"/>
      <c r="FTD8" s="1096"/>
      <c r="FTE8" s="1096"/>
      <c r="FTF8" s="1096"/>
      <c r="FTG8" s="1096"/>
      <c r="FTH8" s="1096"/>
      <c r="FTI8" s="1096"/>
      <c r="FTJ8" s="1096"/>
      <c r="FTK8" s="1096"/>
      <c r="FTL8" s="1096"/>
      <c r="FTM8" s="1096"/>
      <c r="FTN8" s="1096"/>
      <c r="FTO8" s="1096"/>
      <c r="FTP8" s="1096"/>
      <c r="FTQ8" s="1096"/>
      <c r="FTR8" s="1096"/>
      <c r="FTS8" s="1096"/>
      <c r="FTT8" s="1096"/>
      <c r="FTU8" s="1096"/>
      <c r="FTV8" s="1096"/>
      <c r="FTW8" s="1096"/>
      <c r="FTX8" s="1096"/>
      <c r="FTY8" s="1096"/>
      <c r="FTZ8" s="1096"/>
      <c r="FUA8" s="1096"/>
      <c r="FUB8" s="1096"/>
      <c r="FUC8" s="1096"/>
      <c r="FUD8" s="1096"/>
      <c r="FUE8" s="1096"/>
      <c r="FUF8" s="1096"/>
      <c r="FUG8" s="1096"/>
      <c r="FUH8" s="1096"/>
      <c r="FUI8" s="1096"/>
      <c r="FUJ8" s="1096"/>
      <c r="FUK8" s="1096"/>
      <c r="FUL8" s="1096"/>
      <c r="FUM8" s="1096"/>
      <c r="FUN8" s="1096"/>
      <c r="FUO8" s="1096"/>
      <c r="FUP8" s="1096"/>
      <c r="FUQ8" s="1096"/>
      <c r="FUR8" s="1096"/>
      <c r="FUS8" s="1096"/>
      <c r="FUT8" s="1096"/>
      <c r="FUU8" s="1096"/>
      <c r="FUV8" s="1096"/>
      <c r="FUW8" s="1096"/>
      <c r="FUX8" s="1096"/>
      <c r="FUY8" s="1096"/>
      <c r="FUZ8" s="1096"/>
      <c r="FVA8" s="1096"/>
      <c r="FVB8" s="1096"/>
      <c r="FVC8" s="1096"/>
      <c r="FVD8" s="1096"/>
      <c r="FVE8" s="1096"/>
      <c r="FVF8" s="1096"/>
      <c r="FVG8" s="1096"/>
      <c r="FVH8" s="1096"/>
      <c r="FVI8" s="1096"/>
      <c r="FVJ8" s="1096"/>
      <c r="FVK8" s="1096"/>
      <c r="FVL8" s="1096"/>
      <c r="FVM8" s="1096"/>
      <c r="FVN8" s="1096"/>
      <c r="FVO8" s="1096"/>
      <c r="FVP8" s="1096"/>
      <c r="FVQ8" s="1096"/>
      <c r="FVR8" s="1096"/>
      <c r="FVS8" s="1096"/>
      <c r="FVT8" s="1096"/>
      <c r="FVU8" s="1096"/>
      <c r="FVV8" s="1096"/>
      <c r="FVW8" s="1096"/>
      <c r="FVX8" s="1096"/>
      <c r="FVY8" s="1096"/>
      <c r="FVZ8" s="1096"/>
      <c r="FWA8" s="1096"/>
      <c r="FWB8" s="1096"/>
      <c r="FWC8" s="1096"/>
      <c r="FWD8" s="1096"/>
      <c r="FWE8" s="1096"/>
      <c r="FWF8" s="1096"/>
      <c r="FWG8" s="1096"/>
      <c r="FWH8" s="1096"/>
      <c r="FWI8" s="1096"/>
      <c r="FWJ8" s="1096"/>
      <c r="FWK8" s="1096"/>
      <c r="FWL8" s="1096"/>
      <c r="FWM8" s="1096"/>
      <c r="FWN8" s="1096"/>
      <c r="FWO8" s="1096"/>
      <c r="FWP8" s="1096"/>
      <c r="FWQ8" s="1096"/>
      <c r="FWR8" s="1096"/>
      <c r="FWS8" s="1096"/>
      <c r="FWT8" s="1096"/>
      <c r="FWU8" s="1096"/>
      <c r="FWV8" s="1096"/>
      <c r="FWW8" s="1096"/>
      <c r="FWX8" s="1096"/>
      <c r="FWY8" s="1096"/>
      <c r="FWZ8" s="1096"/>
      <c r="FXA8" s="1096"/>
      <c r="FXB8" s="1096"/>
      <c r="FXC8" s="1096"/>
      <c r="FXD8" s="1096"/>
      <c r="FXE8" s="1096"/>
      <c r="FXF8" s="1096"/>
      <c r="FXG8" s="1096"/>
      <c r="FXH8" s="1096"/>
      <c r="FXI8" s="1096"/>
      <c r="FXJ8" s="1096"/>
      <c r="FXK8" s="1096"/>
      <c r="FXL8" s="1096"/>
      <c r="FXM8" s="1096"/>
      <c r="FXN8" s="1096"/>
      <c r="FXO8" s="1096"/>
      <c r="FXP8" s="1096"/>
      <c r="FXQ8" s="1096"/>
      <c r="FXR8" s="1096"/>
      <c r="FXS8" s="1096"/>
      <c r="FXT8" s="1096"/>
      <c r="FXU8" s="1096"/>
      <c r="FXV8" s="1096"/>
      <c r="FXW8" s="1096"/>
      <c r="FXX8" s="1096"/>
      <c r="FXY8" s="1096"/>
      <c r="FXZ8" s="1096"/>
      <c r="FYA8" s="1096"/>
      <c r="FYB8" s="1096"/>
      <c r="FYC8" s="1096"/>
      <c r="FYD8" s="1096"/>
      <c r="FYE8" s="1096"/>
      <c r="FYF8" s="1096"/>
      <c r="FYG8" s="1096"/>
      <c r="FYH8" s="1096"/>
      <c r="FYI8" s="1096"/>
      <c r="FYJ8" s="1096"/>
      <c r="FYK8" s="1096"/>
      <c r="FYL8" s="1096"/>
      <c r="FYM8" s="1096"/>
      <c r="FYN8" s="1096"/>
      <c r="FYO8" s="1096"/>
      <c r="FYP8" s="1096"/>
      <c r="FYQ8" s="1096"/>
      <c r="FYR8" s="1096"/>
      <c r="FYS8" s="1096"/>
      <c r="FYT8" s="1096"/>
      <c r="FYU8" s="1096"/>
      <c r="FYV8" s="1096"/>
      <c r="FYW8" s="1096"/>
      <c r="FYX8" s="1096"/>
      <c r="FYY8" s="1096"/>
      <c r="FYZ8" s="1096"/>
      <c r="FZA8" s="1096"/>
      <c r="FZB8" s="1096"/>
      <c r="FZC8" s="1096"/>
      <c r="FZD8" s="1096"/>
      <c r="FZE8" s="1096"/>
      <c r="FZF8" s="1096"/>
      <c r="FZG8" s="1096"/>
      <c r="FZH8" s="1096"/>
      <c r="FZI8" s="1096"/>
      <c r="FZJ8" s="1096"/>
      <c r="FZK8" s="1096"/>
      <c r="FZL8" s="1096"/>
      <c r="FZM8" s="1096"/>
      <c r="FZN8" s="1096"/>
      <c r="FZO8" s="1096"/>
      <c r="FZP8" s="1096"/>
      <c r="FZQ8" s="1096"/>
      <c r="FZR8" s="1096"/>
      <c r="FZS8" s="1096"/>
      <c r="FZT8" s="1096"/>
      <c r="FZU8" s="1096"/>
      <c r="FZV8" s="1096"/>
      <c r="FZW8" s="1096"/>
      <c r="FZX8" s="1096"/>
      <c r="FZY8" s="1096"/>
      <c r="FZZ8" s="1096"/>
      <c r="GAA8" s="1096"/>
      <c r="GAB8" s="1096"/>
      <c r="GAC8" s="1096"/>
      <c r="GAD8" s="1096"/>
      <c r="GAE8" s="1096"/>
      <c r="GAF8" s="1096"/>
      <c r="GAG8" s="1096"/>
      <c r="GAH8" s="1096"/>
      <c r="GAI8" s="1096"/>
      <c r="GAJ8" s="1096"/>
      <c r="GAK8" s="1096"/>
      <c r="GAL8" s="1096"/>
      <c r="GAM8" s="1096"/>
      <c r="GAN8" s="1096"/>
      <c r="GAO8" s="1096"/>
      <c r="GAP8" s="1096"/>
      <c r="GAQ8" s="1096"/>
      <c r="GAR8" s="1096"/>
      <c r="GAS8" s="1096"/>
      <c r="GAT8" s="1096"/>
      <c r="GAU8" s="1096"/>
      <c r="GAV8" s="1096"/>
      <c r="GAW8" s="1096"/>
      <c r="GAX8" s="1096"/>
      <c r="GAY8" s="1096"/>
      <c r="GAZ8" s="1096"/>
      <c r="GBA8" s="1096"/>
      <c r="GBB8" s="1096"/>
      <c r="GBC8" s="1096"/>
      <c r="GBD8" s="1096"/>
      <c r="GBE8" s="1096"/>
      <c r="GBF8" s="1096"/>
      <c r="GBG8" s="1096"/>
      <c r="GBH8" s="1096"/>
      <c r="GBI8" s="1096"/>
      <c r="GBJ8" s="1096"/>
      <c r="GBK8" s="1096"/>
      <c r="GBL8" s="1096"/>
      <c r="GBM8" s="1096"/>
      <c r="GBN8" s="1096"/>
      <c r="GBO8" s="1096"/>
      <c r="GBP8" s="1096"/>
      <c r="GBQ8" s="1096"/>
      <c r="GBR8" s="1096"/>
      <c r="GBS8" s="1096"/>
      <c r="GBT8" s="1096"/>
      <c r="GBU8" s="1096"/>
      <c r="GBV8" s="1096"/>
      <c r="GBW8" s="1096"/>
      <c r="GBX8" s="1096"/>
      <c r="GBY8" s="1096"/>
      <c r="GBZ8" s="1096"/>
      <c r="GCA8" s="1096"/>
      <c r="GCB8" s="1096"/>
      <c r="GCC8" s="1096"/>
      <c r="GCD8" s="1096"/>
      <c r="GCE8" s="1096"/>
      <c r="GCF8" s="1096"/>
      <c r="GCG8" s="1096"/>
      <c r="GCH8" s="1096"/>
      <c r="GCI8" s="1096"/>
      <c r="GCJ8" s="1096"/>
      <c r="GCK8" s="1096"/>
      <c r="GCL8" s="1096"/>
      <c r="GCM8" s="1096"/>
      <c r="GCN8" s="1096"/>
      <c r="GCO8" s="1096"/>
      <c r="GCP8" s="1096"/>
      <c r="GCQ8" s="1096"/>
      <c r="GCR8" s="1096"/>
      <c r="GCS8" s="1096"/>
      <c r="GCT8" s="1096"/>
      <c r="GCU8" s="1096"/>
      <c r="GCV8" s="1096"/>
      <c r="GCW8" s="1096"/>
      <c r="GCX8" s="1096"/>
      <c r="GCY8" s="1096"/>
      <c r="GCZ8" s="1096"/>
      <c r="GDA8" s="1096"/>
      <c r="GDB8" s="1096"/>
      <c r="GDC8" s="1096"/>
      <c r="GDD8" s="1096"/>
      <c r="GDE8" s="1096"/>
      <c r="GDF8" s="1096"/>
      <c r="GDG8" s="1096"/>
      <c r="GDH8" s="1096"/>
      <c r="GDI8" s="1096"/>
      <c r="GDJ8" s="1096"/>
      <c r="GDK8" s="1096"/>
      <c r="GDL8" s="1096"/>
      <c r="GDM8" s="1096"/>
      <c r="GDN8" s="1096"/>
      <c r="GDO8" s="1096"/>
      <c r="GDP8" s="1096"/>
      <c r="GDQ8" s="1096"/>
      <c r="GDR8" s="1096"/>
      <c r="GDS8" s="1096"/>
      <c r="GDT8" s="1096"/>
      <c r="GDU8" s="1096"/>
      <c r="GDV8" s="1096"/>
      <c r="GDW8" s="1096"/>
      <c r="GDX8" s="1096"/>
      <c r="GDY8" s="1096"/>
      <c r="GDZ8" s="1096"/>
      <c r="GEA8" s="1096"/>
      <c r="GEB8" s="1096"/>
      <c r="GEC8" s="1096"/>
      <c r="GED8" s="1096"/>
      <c r="GEE8" s="1096"/>
      <c r="GEF8" s="1096"/>
      <c r="GEG8" s="1096"/>
      <c r="GEH8" s="1096"/>
      <c r="GEI8" s="1096"/>
      <c r="GEJ8" s="1096"/>
      <c r="GEK8" s="1096"/>
      <c r="GEL8" s="1096"/>
      <c r="GEM8" s="1096"/>
      <c r="GEN8" s="1096"/>
      <c r="GEO8" s="1096"/>
      <c r="GEP8" s="1096"/>
      <c r="GEQ8" s="1096"/>
      <c r="GER8" s="1096"/>
      <c r="GES8" s="1096"/>
      <c r="GET8" s="1096"/>
      <c r="GEU8" s="1096"/>
      <c r="GEV8" s="1096"/>
      <c r="GEW8" s="1096"/>
      <c r="GEX8" s="1096"/>
      <c r="GEY8" s="1096"/>
      <c r="GEZ8" s="1096"/>
      <c r="GFA8" s="1096"/>
      <c r="GFB8" s="1096"/>
      <c r="GFC8" s="1096"/>
      <c r="GFD8" s="1096"/>
      <c r="GFE8" s="1096"/>
      <c r="GFF8" s="1096"/>
      <c r="GFG8" s="1096"/>
      <c r="GFH8" s="1096"/>
      <c r="GFI8" s="1096"/>
      <c r="GFJ8" s="1096"/>
      <c r="GFK8" s="1096"/>
      <c r="GFL8" s="1096"/>
      <c r="GFM8" s="1096"/>
      <c r="GFN8" s="1096"/>
      <c r="GFO8" s="1096"/>
      <c r="GFP8" s="1096"/>
      <c r="GFQ8" s="1096"/>
      <c r="GFR8" s="1096"/>
      <c r="GFS8" s="1096"/>
      <c r="GFT8" s="1096"/>
      <c r="GFU8" s="1096"/>
      <c r="GFV8" s="1096"/>
      <c r="GFW8" s="1096"/>
      <c r="GFX8" s="1096"/>
      <c r="GFY8" s="1096"/>
      <c r="GFZ8" s="1096"/>
      <c r="GGA8" s="1096"/>
      <c r="GGB8" s="1096"/>
      <c r="GGC8" s="1096"/>
      <c r="GGD8" s="1096"/>
      <c r="GGE8" s="1096"/>
      <c r="GGF8" s="1096"/>
      <c r="GGG8" s="1096"/>
      <c r="GGH8" s="1096"/>
      <c r="GGI8" s="1096"/>
      <c r="GGJ8" s="1096"/>
      <c r="GGK8" s="1096"/>
      <c r="GGL8" s="1096"/>
      <c r="GGM8" s="1096"/>
      <c r="GGN8" s="1096"/>
      <c r="GGO8" s="1096"/>
      <c r="GGP8" s="1096"/>
      <c r="GGQ8" s="1096"/>
      <c r="GGR8" s="1096"/>
      <c r="GGS8" s="1096"/>
      <c r="GGT8" s="1096"/>
      <c r="GGU8" s="1096"/>
      <c r="GGV8" s="1096"/>
      <c r="GGW8" s="1096"/>
      <c r="GGX8" s="1096"/>
      <c r="GGY8" s="1096"/>
      <c r="GGZ8" s="1096"/>
      <c r="GHA8" s="1096"/>
      <c r="GHB8" s="1096"/>
      <c r="GHC8" s="1096"/>
      <c r="GHD8" s="1096"/>
      <c r="GHE8" s="1096"/>
      <c r="GHF8" s="1096"/>
      <c r="GHG8" s="1096"/>
      <c r="GHH8" s="1096"/>
      <c r="GHI8" s="1096"/>
      <c r="GHJ8" s="1096"/>
      <c r="GHK8" s="1096"/>
      <c r="GHL8" s="1096"/>
      <c r="GHM8" s="1096"/>
      <c r="GHN8" s="1096"/>
      <c r="GHO8" s="1096"/>
      <c r="GHP8" s="1096"/>
      <c r="GHQ8" s="1096"/>
      <c r="GHR8" s="1096"/>
      <c r="GHS8" s="1096"/>
      <c r="GHT8" s="1096"/>
      <c r="GHU8" s="1096"/>
      <c r="GHV8" s="1096"/>
      <c r="GHW8" s="1096"/>
      <c r="GHX8" s="1096"/>
      <c r="GHY8" s="1096"/>
      <c r="GHZ8" s="1096"/>
      <c r="GIA8" s="1096"/>
      <c r="GIB8" s="1096"/>
      <c r="GIC8" s="1096"/>
      <c r="GID8" s="1096"/>
      <c r="GIE8" s="1096"/>
      <c r="GIF8" s="1096"/>
      <c r="GIG8" s="1096"/>
      <c r="GIH8" s="1096"/>
      <c r="GII8" s="1096"/>
      <c r="GIJ8" s="1096"/>
      <c r="GIK8" s="1096"/>
      <c r="GIL8" s="1096"/>
      <c r="GIM8" s="1096"/>
      <c r="GIN8" s="1096"/>
      <c r="GIO8" s="1096"/>
      <c r="GIP8" s="1096"/>
      <c r="GIQ8" s="1096"/>
      <c r="GIR8" s="1096"/>
      <c r="GIS8" s="1096"/>
      <c r="GIT8" s="1096"/>
      <c r="GIU8" s="1096"/>
      <c r="GIV8" s="1096"/>
      <c r="GIW8" s="1096"/>
      <c r="GIX8" s="1096"/>
      <c r="GIY8" s="1096"/>
      <c r="GIZ8" s="1096"/>
      <c r="GJA8" s="1096"/>
      <c r="GJB8" s="1096"/>
      <c r="GJC8" s="1096"/>
      <c r="GJD8" s="1096"/>
      <c r="GJE8" s="1096"/>
      <c r="GJF8" s="1096"/>
      <c r="GJG8" s="1096"/>
      <c r="GJH8" s="1096"/>
      <c r="GJI8" s="1096"/>
      <c r="GJJ8" s="1096"/>
      <c r="GJK8" s="1096"/>
      <c r="GJL8" s="1096"/>
      <c r="GJM8" s="1096"/>
      <c r="GJN8" s="1096"/>
      <c r="GJO8" s="1096"/>
      <c r="GJP8" s="1096"/>
      <c r="GJQ8" s="1096"/>
      <c r="GJR8" s="1096"/>
      <c r="GJS8" s="1096"/>
      <c r="GJT8" s="1096"/>
      <c r="GJU8" s="1096"/>
      <c r="GJV8" s="1096"/>
      <c r="GJW8" s="1096"/>
      <c r="GJX8" s="1096"/>
      <c r="GJY8" s="1096"/>
      <c r="GJZ8" s="1096"/>
      <c r="GKA8" s="1096"/>
      <c r="GKB8" s="1096"/>
      <c r="GKC8" s="1096"/>
      <c r="GKD8" s="1096"/>
      <c r="GKE8" s="1096"/>
      <c r="GKF8" s="1096"/>
      <c r="GKG8" s="1096"/>
      <c r="GKH8" s="1096"/>
      <c r="GKI8" s="1096"/>
      <c r="GKJ8" s="1096"/>
      <c r="GKK8" s="1096"/>
      <c r="GKL8" s="1096"/>
      <c r="GKM8" s="1096"/>
      <c r="GKN8" s="1096"/>
      <c r="GKO8" s="1096"/>
      <c r="GKP8" s="1096"/>
      <c r="GKQ8" s="1096"/>
      <c r="GKR8" s="1096"/>
      <c r="GKS8" s="1096"/>
      <c r="GKT8" s="1096"/>
      <c r="GKU8" s="1096"/>
      <c r="GKV8" s="1096"/>
      <c r="GKW8" s="1096"/>
      <c r="GKX8" s="1096"/>
      <c r="GKY8" s="1096"/>
      <c r="GKZ8" s="1096"/>
      <c r="GLA8" s="1096"/>
      <c r="GLB8" s="1096"/>
      <c r="GLC8" s="1096"/>
      <c r="GLD8" s="1096"/>
      <c r="GLE8" s="1096"/>
      <c r="GLF8" s="1096"/>
      <c r="GLG8" s="1096"/>
      <c r="GLH8" s="1096"/>
      <c r="GLI8" s="1096"/>
      <c r="GLJ8" s="1096"/>
      <c r="GLK8" s="1096"/>
      <c r="GLL8" s="1096"/>
      <c r="GLM8" s="1096"/>
      <c r="GLN8" s="1096"/>
      <c r="GLO8" s="1096"/>
      <c r="GLP8" s="1096"/>
      <c r="GLQ8" s="1096"/>
      <c r="GLR8" s="1096"/>
      <c r="GLS8" s="1096"/>
      <c r="GLT8" s="1096"/>
      <c r="GLU8" s="1096"/>
      <c r="GLV8" s="1096"/>
      <c r="GLW8" s="1096"/>
      <c r="GLX8" s="1096"/>
      <c r="GLY8" s="1096"/>
      <c r="GLZ8" s="1096"/>
      <c r="GMA8" s="1096"/>
      <c r="GMB8" s="1096"/>
      <c r="GMC8" s="1096"/>
      <c r="GMD8" s="1096"/>
      <c r="GME8" s="1096"/>
      <c r="GMF8" s="1096"/>
      <c r="GMG8" s="1096"/>
      <c r="GMH8" s="1096"/>
      <c r="GMI8" s="1096"/>
      <c r="GMJ8" s="1096"/>
      <c r="GMK8" s="1096"/>
      <c r="GML8" s="1096"/>
      <c r="GMM8" s="1096"/>
      <c r="GMN8" s="1096"/>
      <c r="GMO8" s="1096"/>
      <c r="GMP8" s="1096"/>
      <c r="GMQ8" s="1096"/>
      <c r="GMR8" s="1096"/>
      <c r="GMS8" s="1096"/>
      <c r="GMT8" s="1096"/>
      <c r="GMU8" s="1096"/>
      <c r="GMV8" s="1096"/>
      <c r="GMW8" s="1096"/>
      <c r="GMX8" s="1096"/>
      <c r="GMY8" s="1096"/>
      <c r="GMZ8" s="1096"/>
      <c r="GNA8" s="1096"/>
      <c r="GNB8" s="1096"/>
      <c r="GNC8" s="1096"/>
      <c r="GND8" s="1096"/>
      <c r="GNE8" s="1096"/>
      <c r="GNF8" s="1096"/>
      <c r="GNG8" s="1096"/>
      <c r="GNH8" s="1096"/>
      <c r="GNI8" s="1096"/>
      <c r="GNJ8" s="1096"/>
      <c r="GNK8" s="1096"/>
      <c r="GNL8" s="1096"/>
      <c r="GNM8" s="1096"/>
      <c r="GNN8" s="1096"/>
      <c r="GNO8" s="1096"/>
      <c r="GNP8" s="1096"/>
      <c r="GNQ8" s="1096"/>
      <c r="GNR8" s="1096"/>
      <c r="GNS8" s="1096"/>
      <c r="GNT8" s="1096"/>
      <c r="GNU8" s="1096"/>
      <c r="GNV8" s="1096"/>
      <c r="GNW8" s="1096"/>
      <c r="GNX8" s="1096"/>
      <c r="GNY8" s="1096"/>
      <c r="GNZ8" s="1096"/>
      <c r="GOA8" s="1096"/>
      <c r="GOB8" s="1096"/>
      <c r="GOC8" s="1096"/>
      <c r="GOD8" s="1096"/>
      <c r="GOE8" s="1096"/>
      <c r="GOF8" s="1096"/>
      <c r="GOG8" s="1096"/>
      <c r="GOH8" s="1096"/>
      <c r="GOI8" s="1096"/>
      <c r="GOJ8" s="1096"/>
      <c r="GOK8" s="1096"/>
      <c r="GOL8" s="1096"/>
      <c r="GOM8" s="1096"/>
      <c r="GON8" s="1096"/>
      <c r="GOO8" s="1096"/>
      <c r="GOP8" s="1096"/>
      <c r="GOQ8" s="1096"/>
      <c r="GOR8" s="1096"/>
      <c r="GOS8" s="1096"/>
      <c r="GOT8" s="1096"/>
      <c r="GOU8" s="1096"/>
      <c r="GOV8" s="1096"/>
      <c r="GOW8" s="1096"/>
      <c r="GOX8" s="1096"/>
      <c r="GOY8" s="1096"/>
      <c r="GOZ8" s="1096"/>
      <c r="GPA8" s="1096"/>
      <c r="GPB8" s="1096"/>
      <c r="GPC8" s="1096"/>
      <c r="GPD8" s="1096"/>
      <c r="GPE8" s="1096"/>
      <c r="GPF8" s="1096"/>
      <c r="GPG8" s="1096"/>
      <c r="GPH8" s="1096"/>
      <c r="GPI8" s="1096"/>
      <c r="GPJ8" s="1096"/>
      <c r="GPK8" s="1096"/>
      <c r="GPL8" s="1096"/>
      <c r="GPM8" s="1096"/>
      <c r="GPN8" s="1096"/>
      <c r="GPO8" s="1096"/>
      <c r="GPP8" s="1096"/>
      <c r="GPQ8" s="1096"/>
      <c r="GPR8" s="1096"/>
      <c r="GPS8" s="1096"/>
      <c r="GPT8" s="1096"/>
      <c r="GPU8" s="1096"/>
      <c r="GPV8" s="1096"/>
      <c r="GPW8" s="1096"/>
      <c r="GPX8" s="1096"/>
      <c r="GPY8" s="1096"/>
      <c r="GPZ8" s="1096"/>
      <c r="GQA8" s="1096"/>
      <c r="GQB8" s="1096"/>
      <c r="GQC8" s="1096"/>
      <c r="GQD8" s="1096"/>
      <c r="GQE8" s="1096"/>
      <c r="GQF8" s="1096"/>
      <c r="GQG8" s="1096"/>
      <c r="GQH8" s="1096"/>
      <c r="GQI8" s="1096"/>
      <c r="GQJ8" s="1096"/>
      <c r="GQK8" s="1096"/>
      <c r="GQL8" s="1096"/>
      <c r="GQM8" s="1096"/>
      <c r="GQN8" s="1096"/>
      <c r="GQO8" s="1096"/>
      <c r="GQP8" s="1096"/>
      <c r="GQQ8" s="1096"/>
      <c r="GQR8" s="1096"/>
      <c r="GQS8" s="1096"/>
      <c r="GQT8" s="1096"/>
      <c r="GQU8" s="1096"/>
      <c r="GQV8" s="1096"/>
      <c r="GQW8" s="1096"/>
      <c r="GQX8" s="1096"/>
      <c r="GQY8" s="1096"/>
      <c r="GQZ8" s="1096"/>
      <c r="GRA8" s="1096"/>
      <c r="GRB8" s="1096"/>
      <c r="GRC8" s="1096"/>
      <c r="GRD8" s="1096"/>
      <c r="GRE8" s="1096"/>
      <c r="GRF8" s="1096"/>
      <c r="GRG8" s="1096"/>
      <c r="GRH8" s="1096"/>
      <c r="GRI8" s="1096"/>
      <c r="GRJ8" s="1096"/>
      <c r="GRK8" s="1096"/>
      <c r="GRL8" s="1096"/>
      <c r="GRM8" s="1096"/>
      <c r="GRN8" s="1096"/>
      <c r="GRO8" s="1096"/>
      <c r="GRP8" s="1096"/>
      <c r="GRQ8" s="1096"/>
      <c r="GRR8" s="1096"/>
      <c r="GRS8" s="1096"/>
      <c r="GRT8" s="1096"/>
      <c r="GRU8" s="1096"/>
      <c r="GRV8" s="1096"/>
      <c r="GRW8" s="1096"/>
      <c r="GRX8" s="1096"/>
      <c r="GRY8" s="1096"/>
      <c r="GRZ8" s="1096"/>
      <c r="GSA8" s="1096"/>
      <c r="GSB8" s="1096"/>
      <c r="GSC8" s="1096"/>
      <c r="GSD8" s="1096"/>
      <c r="GSE8" s="1096"/>
      <c r="GSF8" s="1096"/>
      <c r="GSG8" s="1096"/>
      <c r="GSH8" s="1096"/>
      <c r="GSI8" s="1096"/>
      <c r="GSJ8" s="1096"/>
      <c r="GSK8" s="1096"/>
      <c r="GSL8" s="1096"/>
      <c r="GSM8" s="1096"/>
      <c r="GSN8" s="1096"/>
      <c r="GSO8" s="1096"/>
      <c r="GSP8" s="1096"/>
      <c r="GSQ8" s="1096"/>
      <c r="GSR8" s="1096"/>
      <c r="GSS8" s="1096"/>
      <c r="GST8" s="1096"/>
      <c r="GSU8" s="1096"/>
      <c r="GSV8" s="1096"/>
      <c r="GSW8" s="1096"/>
      <c r="GSX8" s="1096"/>
      <c r="GSY8" s="1096"/>
      <c r="GSZ8" s="1096"/>
      <c r="GTA8" s="1096"/>
      <c r="GTB8" s="1096"/>
      <c r="GTC8" s="1096"/>
      <c r="GTD8" s="1096"/>
      <c r="GTE8" s="1096"/>
      <c r="GTF8" s="1096"/>
      <c r="GTG8" s="1096"/>
      <c r="GTH8" s="1096"/>
      <c r="GTI8" s="1096"/>
      <c r="GTJ8" s="1096"/>
      <c r="GTK8" s="1096"/>
      <c r="GTL8" s="1096"/>
      <c r="GTM8" s="1096"/>
      <c r="GTN8" s="1096"/>
      <c r="GTO8" s="1096"/>
      <c r="GTP8" s="1096"/>
      <c r="GTQ8" s="1096"/>
      <c r="GTR8" s="1096"/>
      <c r="GTS8" s="1096"/>
      <c r="GTT8" s="1096"/>
      <c r="GTU8" s="1096"/>
      <c r="GTV8" s="1096"/>
      <c r="GTW8" s="1096"/>
      <c r="GTX8" s="1096"/>
      <c r="GTY8" s="1096"/>
      <c r="GTZ8" s="1096"/>
      <c r="GUA8" s="1096"/>
      <c r="GUB8" s="1096"/>
      <c r="GUC8" s="1096"/>
      <c r="GUD8" s="1096"/>
      <c r="GUE8" s="1096"/>
      <c r="GUF8" s="1096"/>
      <c r="GUG8" s="1096"/>
      <c r="GUH8" s="1096"/>
      <c r="GUI8" s="1096"/>
      <c r="GUJ8" s="1096"/>
      <c r="GUK8" s="1096"/>
      <c r="GUL8" s="1096"/>
      <c r="GUM8" s="1096"/>
      <c r="GUN8" s="1096"/>
      <c r="GUO8" s="1096"/>
      <c r="GUP8" s="1096"/>
      <c r="GUQ8" s="1096"/>
      <c r="GUR8" s="1096"/>
      <c r="GUS8" s="1096"/>
      <c r="GUT8" s="1096"/>
      <c r="GUU8" s="1096"/>
      <c r="GUV8" s="1096"/>
      <c r="GUW8" s="1096"/>
      <c r="GUX8" s="1096"/>
      <c r="GUY8" s="1096"/>
      <c r="GUZ8" s="1096"/>
      <c r="GVA8" s="1096"/>
      <c r="GVB8" s="1096"/>
      <c r="GVC8" s="1096"/>
      <c r="GVD8" s="1096"/>
      <c r="GVE8" s="1096"/>
      <c r="GVF8" s="1096"/>
      <c r="GVG8" s="1096"/>
      <c r="GVH8" s="1096"/>
      <c r="GVI8" s="1096"/>
      <c r="GVJ8" s="1096"/>
      <c r="GVK8" s="1096"/>
      <c r="GVL8" s="1096"/>
      <c r="GVM8" s="1096"/>
      <c r="GVN8" s="1096"/>
      <c r="GVO8" s="1096"/>
      <c r="GVP8" s="1096"/>
      <c r="GVQ8" s="1096"/>
      <c r="GVR8" s="1096"/>
      <c r="GVS8" s="1096"/>
      <c r="GVT8" s="1096"/>
      <c r="GVU8" s="1096"/>
      <c r="GVV8" s="1096"/>
      <c r="GVW8" s="1096"/>
      <c r="GVX8" s="1096"/>
      <c r="GVY8" s="1096"/>
      <c r="GVZ8" s="1096"/>
      <c r="GWA8" s="1096"/>
      <c r="GWB8" s="1096"/>
      <c r="GWC8" s="1096"/>
      <c r="GWD8" s="1096"/>
      <c r="GWE8" s="1096"/>
      <c r="GWF8" s="1096"/>
      <c r="GWG8" s="1096"/>
      <c r="GWH8" s="1096"/>
      <c r="GWI8" s="1096"/>
      <c r="GWJ8" s="1096"/>
      <c r="GWK8" s="1096"/>
      <c r="GWL8" s="1096"/>
      <c r="GWM8" s="1096"/>
      <c r="GWN8" s="1096"/>
      <c r="GWO8" s="1096"/>
      <c r="GWP8" s="1096"/>
      <c r="GWQ8" s="1096"/>
      <c r="GWR8" s="1096"/>
      <c r="GWS8" s="1096"/>
      <c r="GWT8" s="1096"/>
      <c r="GWU8" s="1096"/>
      <c r="GWV8" s="1096"/>
      <c r="GWW8" s="1096"/>
      <c r="GWX8" s="1096"/>
      <c r="GWY8" s="1096"/>
      <c r="GWZ8" s="1096"/>
      <c r="GXA8" s="1096"/>
      <c r="GXB8" s="1096"/>
      <c r="GXC8" s="1096"/>
      <c r="GXD8" s="1096"/>
      <c r="GXE8" s="1096"/>
      <c r="GXF8" s="1096"/>
      <c r="GXG8" s="1096"/>
      <c r="GXH8" s="1096"/>
      <c r="GXI8" s="1096"/>
      <c r="GXJ8" s="1096"/>
      <c r="GXK8" s="1096"/>
      <c r="GXL8" s="1096"/>
      <c r="GXM8" s="1096"/>
      <c r="GXN8" s="1096"/>
      <c r="GXO8" s="1096"/>
      <c r="GXP8" s="1096"/>
      <c r="GXQ8" s="1096"/>
      <c r="GXR8" s="1096"/>
      <c r="GXS8" s="1096"/>
      <c r="GXT8" s="1096"/>
      <c r="GXU8" s="1096"/>
      <c r="GXV8" s="1096"/>
      <c r="GXW8" s="1096"/>
      <c r="GXX8" s="1096"/>
      <c r="GXY8" s="1096"/>
      <c r="GXZ8" s="1096"/>
      <c r="GYA8" s="1096"/>
      <c r="GYB8" s="1096"/>
      <c r="GYC8" s="1096"/>
      <c r="GYD8" s="1096"/>
      <c r="GYE8" s="1096"/>
      <c r="GYF8" s="1096"/>
      <c r="GYG8" s="1096"/>
      <c r="GYH8" s="1096"/>
      <c r="GYI8" s="1096"/>
      <c r="GYJ8" s="1096"/>
      <c r="GYK8" s="1096"/>
      <c r="GYL8" s="1096"/>
      <c r="GYM8" s="1096"/>
      <c r="GYN8" s="1096"/>
      <c r="GYO8" s="1096"/>
      <c r="GYP8" s="1096"/>
      <c r="GYQ8" s="1096"/>
      <c r="GYR8" s="1096"/>
      <c r="GYS8" s="1096"/>
      <c r="GYT8" s="1096"/>
      <c r="GYU8" s="1096"/>
      <c r="GYV8" s="1096"/>
      <c r="GYW8" s="1096"/>
      <c r="GYX8" s="1096"/>
      <c r="GYY8" s="1096"/>
      <c r="GYZ8" s="1096"/>
      <c r="GZA8" s="1096"/>
      <c r="GZB8" s="1096"/>
      <c r="GZC8" s="1096"/>
      <c r="GZD8" s="1096"/>
      <c r="GZE8" s="1096"/>
      <c r="GZF8" s="1096"/>
      <c r="GZG8" s="1096"/>
      <c r="GZH8" s="1096"/>
      <c r="GZI8" s="1096"/>
      <c r="GZJ8" s="1096"/>
      <c r="GZK8" s="1096"/>
      <c r="GZL8" s="1096"/>
      <c r="GZM8" s="1096"/>
      <c r="GZN8" s="1096"/>
      <c r="GZO8" s="1096"/>
      <c r="GZP8" s="1096"/>
      <c r="GZQ8" s="1096"/>
      <c r="GZR8" s="1096"/>
      <c r="GZS8" s="1096"/>
      <c r="GZT8" s="1096"/>
      <c r="GZU8" s="1096"/>
      <c r="GZV8" s="1096"/>
      <c r="GZW8" s="1096"/>
      <c r="GZX8" s="1096"/>
      <c r="GZY8" s="1096"/>
      <c r="GZZ8" s="1096"/>
      <c r="HAA8" s="1096"/>
      <c r="HAB8" s="1096"/>
      <c r="HAC8" s="1096"/>
      <c r="HAD8" s="1096"/>
      <c r="HAE8" s="1096"/>
      <c r="HAF8" s="1096"/>
      <c r="HAG8" s="1096"/>
      <c r="HAH8" s="1096"/>
      <c r="HAI8" s="1096"/>
      <c r="HAJ8" s="1096"/>
      <c r="HAK8" s="1096"/>
      <c r="HAL8" s="1096"/>
      <c r="HAM8" s="1096"/>
      <c r="HAN8" s="1096"/>
      <c r="HAO8" s="1096"/>
      <c r="HAP8" s="1096"/>
      <c r="HAQ8" s="1096"/>
      <c r="HAR8" s="1096"/>
      <c r="HAS8" s="1096"/>
      <c r="HAT8" s="1096"/>
      <c r="HAU8" s="1096"/>
      <c r="HAV8" s="1096"/>
      <c r="HAW8" s="1096"/>
      <c r="HAX8" s="1096"/>
      <c r="HAY8" s="1096"/>
      <c r="HAZ8" s="1096"/>
      <c r="HBA8" s="1096"/>
      <c r="HBB8" s="1096"/>
      <c r="HBC8" s="1096"/>
      <c r="HBD8" s="1096"/>
      <c r="HBE8" s="1096"/>
      <c r="HBF8" s="1096"/>
      <c r="HBG8" s="1096"/>
      <c r="HBH8" s="1096"/>
      <c r="HBI8" s="1096"/>
      <c r="HBJ8" s="1096"/>
      <c r="HBK8" s="1096"/>
      <c r="HBL8" s="1096"/>
      <c r="HBM8" s="1096"/>
      <c r="HBN8" s="1096"/>
      <c r="HBO8" s="1096"/>
      <c r="HBP8" s="1096"/>
      <c r="HBQ8" s="1096"/>
      <c r="HBR8" s="1096"/>
      <c r="HBS8" s="1096"/>
      <c r="HBT8" s="1096"/>
      <c r="HBU8" s="1096"/>
      <c r="HBV8" s="1096"/>
      <c r="HBW8" s="1096"/>
      <c r="HBX8" s="1096"/>
      <c r="HBY8" s="1096"/>
      <c r="HBZ8" s="1096"/>
      <c r="HCA8" s="1096"/>
      <c r="HCB8" s="1096"/>
      <c r="HCC8" s="1096"/>
      <c r="HCD8" s="1096"/>
      <c r="HCE8" s="1096"/>
      <c r="HCF8" s="1096"/>
      <c r="HCG8" s="1096"/>
      <c r="HCH8" s="1096"/>
      <c r="HCI8" s="1096"/>
      <c r="HCJ8" s="1096"/>
      <c r="HCK8" s="1096"/>
      <c r="HCL8" s="1096"/>
      <c r="HCM8" s="1096"/>
      <c r="HCN8" s="1096"/>
      <c r="HCO8" s="1096"/>
      <c r="HCP8" s="1096"/>
      <c r="HCQ8" s="1096"/>
      <c r="HCR8" s="1096"/>
      <c r="HCS8" s="1096"/>
      <c r="HCT8" s="1096"/>
      <c r="HCU8" s="1096"/>
      <c r="HCV8" s="1096"/>
      <c r="HCW8" s="1096"/>
      <c r="HCX8" s="1096"/>
      <c r="HCY8" s="1096"/>
      <c r="HCZ8" s="1096"/>
      <c r="HDA8" s="1096"/>
      <c r="HDB8" s="1096"/>
      <c r="HDC8" s="1096"/>
      <c r="HDD8" s="1096"/>
      <c r="HDE8" s="1096"/>
      <c r="HDF8" s="1096"/>
      <c r="HDG8" s="1096"/>
      <c r="HDH8" s="1096"/>
      <c r="HDI8" s="1096"/>
      <c r="HDJ8" s="1096"/>
      <c r="HDK8" s="1096"/>
      <c r="HDL8" s="1096"/>
      <c r="HDM8" s="1096"/>
      <c r="HDN8" s="1096"/>
      <c r="HDO8" s="1096"/>
      <c r="HDP8" s="1096"/>
      <c r="HDQ8" s="1096"/>
      <c r="HDR8" s="1096"/>
      <c r="HDS8" s="1096"/>
      <c r="HDT8" s="1096"/>
      <c r="HDU8" s="1096"/>
      <c r="HDV8" s="1096"/>
      <c r="HDW8" s="1096"/>
      <c r="HDX8" s="1096"/>
      <c r="HDY8" s="1096"/>
      <c r="HDZ8" s="1096"/>
      <c r="HEA8" s="1096"/>
      <c r="HEB8" s="1096"/>
      <c r="HEC8" s="1096"/>
      <c r="HED8" s="1096"/>
      <c r="HEE8" s="1096"/>
      <c r="HEF8" s="1096"/>
      <c r="HEG8" s="1096"/>
      <c r="HEH8" s="1096"/>
      <c r="HEI8" s="1096"/>
      <c r="HEJ8" s="1096"/>
      <c r="HEK8" s="1096"/>
      <c r="HEL8" s="1096"/>
      <c r="HEM8" s="1096"/>
      <c r="HEN8" s="1096"/>
      <c r="HEO8" s="1096"/>
      <c r="HEP8" s="1096"/>
      <c r="HEQ8" s="1096"/>
      <c r="HER8" s="1096"/>
      <c r="HES8" s="1096"/>
      <c r="HET8" s="1096"/>
      <c r="HEU8" s="1096"/>
      <c r="HEV8" s="1096"/>
      <c r="HEW8" s="1096"/>
      <c r="HEX8" s="1096"/>
      <c r="HEY8" s="1096"/>
      <c r="HEZ8" s="1096"/>
      <c r="HFA8" s="1096"/>
      <c r="HFB8" s="1096"/>
      <c r="HFC8" s="1096"/>
      <c r="HFD8" s="1096"/>
      <c r="HFE8" s="1096"/>
      <c r="HFF8" s="1096"/>
      <c r="HFG8" s="1096"/>
      <c r="HFH8" s="1096"/>
      <c r="HFI8" s="1096"/>
      <c r="HFJ8" s="1096"/>
      <c r="HFK8" s="1096"/>
      <c r="HFL8" s="1096"/>
      <c r="HFM8" s="1096"/>
      <c r="HFN8" s="1096"/>
      <c r="HFO8" s="1096"/>
      <c r="HFP8" s="1096"/>
      <c r="HFQ8" s="1096"/>
      <c r="HFR8" s="1096"/>
      <c r="HFS8" s="1096"/>
      <c r="HFT8" s="1096"/>
      <c r="HFU8" s="1096"/>
      <c r="HFV8" s="1096"/>
      <c r="HFW8" s="1096"/>
      <c r="HFX8" s="1096"/>
      <c r="HFY8" s="1096"/>
      <c r="HFZ8" s="1096"/>
      <c r="HGA8" s="1096"/>
      <c r="HGB8" s="1096"/>
      <c r="HGC8" s="1096"/>
      <c r="HGD8" s="1096"/>
      <c r="HGE8" s="1096"/>
      <c r="HGF8" s="1096"/>
      <c r="HGG8" s="1096"/>
      <c r="HGH8" s="1096"/>
      <c r="HGI8" s="1096"/>
      <c r="HGJ8" s="1096"/>
      <c r="HGK8" s="1096"/>
      <c r="HGL8" s="1096"/>
      <c r="HGM8" s="1096"/>
      <c r="HGN8" s="1096"/>
      <c r="HGO8" s="1096"/>
      <c r="HGP8" s="1096"/>
      <c r="HGQ8" s="1096"/>
      <c r="HGR8" s="1096"/>
      <c r="HGS8" s="1096"/>
      <c r="HGT8" s="1096"/>
      <c r="HGU8" s="1096"/>
      <c r="HGV8" s="1096"/>
      <c r="HGW8" s="1096"/>
      <c r="HGX8" s="1096"/>
      <c r="HGY8" s="1096"/>
      <c r="HGZ8" s="1096"/>
      <c r="HHA8" s="1096"/>
      <c r="HHB8" s="1096"/>
      <c r="HHC8" s="1096"/>
      <c r="HHD8" s="1096"/>
      <c r="HHE8" s="1096"/>
      <c r="HHF8" s="1096"/>
      <c r="HHG8" s="1096"/>
      <c r="HHH8" s="1096"/>
      <c r="HHI8" s="1096"/>
      <c r="HHJ8" s="1096"/>
      <c r="HHK8" s="1096"/>
      <c r="HHL8" s="1096"/>
      <c r="HHM8" s="1096"/>
      <c r="HHN8" s="1096"/>
      <c r="HHO8" s="1096"/>
      <c r="HHP8" s="1096"/>
      <c r="HHQ8" s="1096"/>
      <c r="HHR8" s="1096"/>
      <c r="HHS8" s="1096"/>
      <c r="HHT8" s="1096"/>
      <c r="HHU8" s="1096"/>
      <c r="HHV8" s="1096"/>
      <c r="HHW8" s="1096"/>
      <c r="HHX8" s="1096"/>
      <c r="HHY8" s="1096"/>
      <c r="HHZ8" s="1096"/>
      <c r="HIA8" s="1096"/>
      <c r="HIB8" s="1096"/>
      <c r="HIC8" s="1096"/>
      <c r="HID8" s="1096"/>
      <c r="HIE8" s="1096"/>
      <c r="HIF8" s="1096"/>
      <c r="HIG8" s="1096"/>
      <c r="HIH8" s="1096"/>
      <c r="HII8" s="1096"/>
      <c r="HIJ8" s="1096"/>
      <c r="HIK8" s="1096"/>
      <c r="HIL8" s="1096"/>
      <c r="HIM8" s="1096"/>
      <c r="HIN8" s="1096"/>
      <c r="HIO8" s="1096"/>
      <c r="HIP8" s="1096"/>
      <c r="HIQ8" s="1096"/>
      <c r="HIR8" s="1096"/>
      <c r="HIS8" s="1096"/>
      <c r="HIT8" s="1096"/>
      <c r="HIU8" s="1096"/>
      <c r="HIV8" s="1096"/>
      <c r="HIW8" s="1096"/>
      <c r="HIX8" s="1096"/>
      <c r="HIY8" s="1096"/>
      <c r="HIZ8" s="1096"/>
      <c r="HJA8" s="1096"/>
      <c r="HJB8" s="1096"/>
      <c r="HJC8" s="1096"/>
      <c r="HJD8" s="1096"/>
      <c r="HJE8" s="1096"/>
      <c r="HJF8" s="1096"/>
      <c r="HJG8" s="1096"/>
      <c r="HJH8" s="1096"/>
      <c r="HJI8" s="1096"/>
      <c r="HJJ8" s="1096"/>
      <c r="HJK8" s="1096"/>
      <c r="HJL8" s="1096"/>
      <c r="HJM8" s="1096"/>
      <c r="HJN8" s="1096"/>
      <c r="HJO8" s="1096"/>
      <c r="HJP8" s="1096"/>
      <c r="HJQ8" s="1096"/>
      <c r="HJR8" s="1096"/>
      <c r="HJS8" s="1096"/>
      <c r="HJT8" s="1096"/>
      <c r="HJU8" s="1096"/>
      <c r="HJV8" s="1096"/>
      <c r="HJW8" s="1096"/>
      <c r="HJX8" s="1096"/>
      <c r="HJY8" s="1096"/>
      <c r="HJZ8" s="1096"/>
      <c r="HKA8" s="1096"/>
      <c r="HKB8" s="1096"/>
      <c r="HKC8" s="1096"/>
      <c r="HKD8" s="1096"/>
      <c r="HKE8" s="1096"/>
      <c r="HKF8" s="1096"/>
      <c r="HKG8" s="1096"/>
      <c r="HKH8" s="1096"/>
      <c r="HKI8" s="1096"/>
      <c r="HKJ8" s="1096"/>
      <c r="HKK8" s="1096"/>
      <c r="HKL8" s="1096"/>
      <c r="HKM8" s="1096"/>
      <c r="HKN8" s="1096"/>
      <c r="HKO8" s="1096"/>
      <c r="HKP8" s="1096"/>
      <c r="HKQ8" s="1096"/>
      <c r="HKR8" s="1096"/>
      <c r="HKS8" s="1096"/>
      <c r="HKT8" s="1096"/>
      <c r="HKU8" s="1096"/>
      <c r="HKV8" s="1096"/>
      <c r="HKW8" s="1096"/>
      <c r="HKX8" s="1096"/>
      <c r="HKY8" s="1096"/>
      <c r="HKZ8" s="1096"/>
      <c r="HLA8" s="1096"/>
      <c r="HLB8" s="1096"/>
      <c r="HLC8" s="1096"/>
      <c r="HLD8" s="1096"/>
      <c r="HLE8" s="1096"/>
      <c r="HLF8" s="1096"/>
      <c r="HLG8" s="1096"/>
      <c r="HLH8" s="1096"/>
      <c r="HLI8" s="1096"/>
      <c r="HLJ8" s="1096"/>
      <c r="HLK8" s="1096"/>
      <c r="HLL8" s="1096"/>
      <c r="HLM8" s="1096"/>
      <c r="HLN8" s="1096"/>
      <c r="HLO8" s="1096"/>
      <c r="HLP8" s="1096"/>
      <c r="HLQ8" s="1096"/>
      <c r="HLR8" s="1096"/>
      <c r="HLS8" s="1096"/>
      <c r="HLT8" s="1096"/>
      <c r="HLU8" s="1096"/>
      <c r="HLV8" s="1096"/>
      <c r="HLW8" s="1096"/>
      <c r="HLX8" s="1096"/>
      <c r="HLY8" s="1096"/>
      <c r="HLZ8" s="1096"/>
      <c r="HMA8" s="1096"/>
      <c r="HMB8" s="1096"/>
      <c r="HMC8" s="1096"/>
      <c r="HMD8" s="1096"/>
      <c r="HME8" s="1096"/>
      <c r="HMF8" s="1096"/>
      <c r="HMG8" s="1096"/>
      <c r="HMH8" s="1096"/>
      <c r="HMI8" s="1096"/>
      <c r="HMJ8" s="1096"/>
      <c r="HMK8" s="1096"/>
      <c r="HML8" s="1096"/>
      <c r="HMM8" s="1096"/>
      <c r="HMN8" s="1096"/>
      <c r="HMO8" s="1096"/>
      <c r="HMP8" s="1096"/>
      <c r="HMQ8" s="1096"/>
      <c r="HMR8" s="1096"/>
      <c r="HMS8" s="1096"/>
      <c r="HMT8" s="1096"/>
      <c r="HMU8" s="1096"/>
      <c r="HMV8" s="1096"/>
      <c r="HMW8" s="1096"/>
      <c r="HMX8" s="1096"/>
      <c r="HMY8" s="1096"/>
      <c r="HMZ8" s="1096"/>
      <c r="HNA8" s="1096"/>
      <c r="HNB8" s="1096"/>
      <c r="HNC8" s="1096"/>
      <c r="HND8" s="1096"/>
      <c r="HNE8" s="1096"/>
      <c r="HNF8" s="1096"/>
      <c r="HNG8" s="1096"/>
      <c r="HNH8" s="1096"/>
      <c r="HNI8" s="1096"/>
      <c r="HNJ8" s="1096"/>
      <c r="HNK8" s="1096"/>
      <c r="HNL8" s="1096"/>
      <c r="HNM8" s="1096"/>
      <c r="HNN8" s="1096"/>
      <c r="HNO8" s="1096"/>
      <c r="HNP8" s="1096"/>
      <c r="HNQ8" s="1096"/>
      <c r="HNR8" s="1096"/>
      <c r="HNS8" s="1096"/>
      <c r="HNT8" s="1096"/>
      <c r="HNU8" s="1096"/>
      <c r="HNV8" s="1096"/>
      <c r="HNW8" s="1096"/>
      <c r="HNX8" s="1096"/>
      <c r="HNY8" s="1096"/>
      <c r="HNZ8" s="1096"/>
      <c r="HOA8" s="1096"/>
      <c r="HOB8" s="1096"/>
      <c r="HOC8" s="1096"/>
      <c r="HOD8" s="1096"/>
      <c r="HOE8" s="1096"/>
      <c r="HOF8" s="1096"/>
      <c r="HOG8" s="1096"/>
      <c r="HOH8" s="1096"/>
      <c r="HOI8" s="1096"/>
      <c r="HOJ8" s="1096"/>
      <c r="HOK8" s="1096"/>
      <c r="HOL8" s="1096"/>
      <c r="HOM8" s="1096"/>
      <c r="HON8" s="1096"/>
      <c r="HOO8" s="1096"/>
      <c r="HOP8" s="1096"/>
      <c r="HOQ8" s="1096"/>
      <c r="HOR8" s="1096"/>
      <c r="HOS8" s="1096"/>
      <c r="HOT8" s="1096"/>
      <c r="HOU8" s="1096"/>
      <c r="HOV8" s="1096"/>
      <c r="HOW8" s="1096"/>
      <c r="HOX8" s="1096"/>
      <c r="HOY8" s="1096"/>
      <c r="HOZ8" s="1096"/>
      <c r="HPA8" s="1096"/>
      <c r="HPB8" s="1096"/>
      <c r="HPC8" s="1096"/>
      <c r="HPD8" s="1096"/>
      <c r="HPE8" s="1096"/>
      <c r="HPF8" s="1096"/>
      <c r="HPG8" s="1096"/>
      <c r="HPH8" s="1096"/>
      <c r="HPI8" s="1096"/>
      <c r="HPJ8" s="1096"/>
      <c r="HPK8" s="1096"/>
      <c r="HPL8" s="1096"/>
      <c r="HPM8" s="1096"/>
      <c r="HPN8" s="1096"/>
      <c r="HPO8" s="1096"/>
      <c r="HPP8" s="1096"/>
      <c r="HPQ8" s="1096"/>
      <c r="HPR8" s="1096"/>
      <c r="HPS8" s="1096"/>
      <c r="HPT8" s="1096"/>
      <c r="HPU8" s="1096"/>
      <c r="HPV8" s="1096"/>
      <c r="HPW8" s="1096"/>
      <c r="HPX8" s="1096"/>
      <c r="HPY8" s="1096"/>
      <c r="HPZ8" s="1096"/>
      <c r="HQA8" s="1096"/>
      <c r="HQB8" s="1096"/>
      <c r="HQC8" s="1096"/>
      <c r="HQD8" s="1096"/>
      <c r="HQE8" s="1096"/>
      <c r="HQF8" s="1096"/>
      <c r="HQG8" s="1096"/>
      <c r="HQH8" s="1096"/>
      <c r="HQI8" s="1096"/>
      <c r="HQJ8" s="1096"/>
      <c r="HQK8" s="1096"/>
      <c r="HQL8" s="1096"/>
      <c r="HQM8" s="1096"/>
      <c r="HQN8" s="1096"/>
      <c r="HQO8" s="1096"/>
      <c r="HQP8" s="1096"/>
      <c r="HQQ8" s="1096"/>
      <c r="HQR8" s="1096"/>
      <c r="HQS8" s="1096"/>
      <c r="HQT8" s="1096"/>
      <c r="HQU8" s="1096"/>
      <c r="HQV8" s="1096"/>
      <c r="HQW8" s="1096"/>
      <c r="HQX8" s="1096"/>
      <c r="HQY8" s="1096"/>
      <c r="HQZ8" s="1096"/>
      <c r="HRA8" s="1096"/>
      <c r="HRB8" s="1096"/>
      <c r="HRC8" s="1096"/>
      <c r="HRD8" s="1096"/>
      <c r="HRE8" s="1096"/>
      <c r="HRF8" s="1096"/>
      <c r="HRG8" s="1096"/>
      <c r="HRH8" s="1096"/>
      <c r="HRI8" s="1096"/>
      <c r="HRJ8" s="1096"/>
      <c r="HRK8" s="1096"/>
      <c r="HRL8" s="1096"/>
      <c r="HRM8" s="1096"/>
      <c r="HRN8" s="1096"/>
      <c r="HRO8" s="1096"/>
      <c r="HRP8" s="1096"/>
      <c r="HRQ8" s="1096"/>
      <c r="HRR8" s="1096"/>
      <c r="HRS8" s="1096"/>
      <c r="HRT8" s="1096"/>
      <c r="HRU8" s="1096"/>
      <c r="HRV8" s="1096"/>
      <c r="HRW8" s="1096"/>
      <c r="HRX8" s="1096"/>
      <c r="HRY8" s="1096"/>
      <c r="HRZ8" s="1096"/>
      <c r="HSA8" s="1096"/>
      <c r="HSB8" s="1096"/>
      <c r="HSC8" s="1096"/>
      <c r="HSD8" s="1096"/>
      <c r="HSE8" s="1096"/>
      <c r="HSF8" s="1096"/>
      <c r="HSG8" s="1096"/>
      <c r="HSH8" s="1096"/>
      <c r="HSI8" s="1096"/>
      <c r="HSJ8" s="1096"/>
      <c r="HSK8" s="1096"/>
      <c r="HSL8" s="1096"/>
      <c r="HSM8" s="1096"/>
      <c r="HSN8" s="1096"/>
      <c r="HSO8" s="1096"/>
      <c r="HSP8" s="1096"/>
      <c r="HSQ8" s="1096"/>
      <c r="HSR8" s="1096"/>
      <c r="HSS8" s="1096"/>
      <c r="HST8" s="1096"/>
      <c r="HSU8" s="1096"/>
      <c r="HSV8" s="1096"/>
      <c r="HSW8" s="1096"/>
      <c r="HSX8" s="1096"/>
      <c r="HSY8" s="1096"/>
      <c r="HSZ8" s="1096"/>
      <c r="HTA8" s="1096"/>
      <c r="HTB8" s="1096"/>
      <c r="HTC8" s="1096"/>
      <c r="HTD8" s="1096"/>
      <c r="HTE8" s="1096"/>
      <c r="HTF8" s="1096"/>
      <c r="HTG8" s="1096"/>
      <c r="HTH8" s="1096"/>
      <c r="HTI8" s="1096"/>
      <c r="HTJ8" s="1096"/>
      <c r="HTK8" s="1096"/>
      <c r="HTL8" s="1096"/>
      <c r="HTM8" s="1096"/>
      <c r="HTN8" s="1096"/>
      <c r="HTO8" s="1096"/>
      <c r="HTP8" s="1096"/>
      <c r="HTQ8" s="1096"/>
      <c r="HTR8" s="1096"/>
      <c r="HTS8" s="1096"/>
      <c r="HTT8" s="1096"/>
      <c r="HTU8" s="1096"/>
      <c r="HTV8" s="1096"/>
      <c r="HTW8" s="1096"/>
      <c r="HTX8" s="1096"/>
      <c r="HTY8" s="1096"/>
      <c r="HTZ8" s="1096"/>
      <c r="HUA8" s="1096"/>
      <c r="HUB8" s="1096"/>
      <c r="HUC8" s="1096"/>
      <c r="HUD8" s="1096"/>
      <c r="HUE8" s="1096"/>
      <c r="HUF8" s="1096"/>
      <c r="HUG8" s="1096"/>
      <c r="HUH8" s="1096"/>
      <c r="HUI8" s="1096"/>
      <c r="HUJ8" s="1096"/>
      <c r="HUK8" s="1096"/>
      <c r="HUL8" s="1096"/>
      <c r="HUM8" s="1096"/>
      <c r="HUN8" s="1096"/>
      <c r="HUO8" s="1096"/>
      <c r="HUP8" s="1096"/>
      <c r="HUQ8" s="1096"/>
      <c r="HUR8" s="1096"/>
      <c r="HUS8" s="1096"/>
      <c r="HUT8" s="1096"/>
      <c r="HUU8" s="1096"/>
      <c r="HUV8" s="1096"/>
      <c r="HUW8" s="1096"/>
      <c r="HUX8" s="1096"/>
      <c r="HUY8" s="1096"/>
      <c r="HUZ8" s="1096"/>
      <c r="HVA8" s="1096"/>
      <c r="HVB8" s="1096"/>
      <c r="HVC8" s="1096"/>
      <c r="HVD8" s="1096"/>
      <c r="HVE8" s="1096"/>
      <c r="HVF8" s="1096"/>
      <c r="HVG8" s="1096"/>
      <c r="HVH8" s="1096"/>
      <c r="HVI8" s="1096"/>
      <c r="HVJ8" s="1096"/>
      <c r="HVK8" s="1096"/>
      <c r="HVL8" s="1096"/>
      <c r="HVM8" s="1096"/>
      <c r="HVN8" s="1096"/>
      <c r="HVO8" s="1096"/>
      <c r="HVP8" s="1096"/>
      <c r="HVQ8" s="1096"/>
      <c r="HVR8" s="1096"/>
      <c r="HVS8" s="1096"/>
      <c r="HVT8" s="1096"/>
      <c r="HVU8" s="1096"/>
      <c r="HVV8" s="1096"/>
      <c r="HVW8" s="1096"/>
      <c r="HVX8" s="1096"/>
      <c r="HVY8" s="1096"/>
      <c r="HVZ8" s="1096"/>
      <c r="HWA8" s="1096"/>
      <c r="HWB8" s="1096"/>
      <c r="HWC8" s="1096"/>
      <c r="HWD8" s="1096"/>
      <c r="HWE8" s="1096"/>
      <c r="HWF8" s="1096"/>
      <c r="HWG8" s="1096"/>
      <c r="HWH8" s="1096"/>
      <c r="HWI8" s="1096"/>
      <c r="HWJ8" s="1096"/>
      <c r="HWK8" s="1096"/>
      <c r="HWL8" s="1096"/>
      <c r="HWM8" s="1096"/>
      <c r="HWN8" s="1096"/>
      <c r="HWO8" s="1096"/>
      <c r="HWP8" s="1096"/>
      <c r="HWQ8" s="1096"/>
      <c r="HWR8" s="1096"/>
      <c r="HWS8" s="1096"/>
      <c r="HWT8" s="1096"/>
      <c r="HWU8" s="1096"/>
      <c r="HWV8" s="1096"/>
      <c r="HWW8" s="1096"/>
      <c r="HWX8" s="1096"/>
      <c r="HWY8" s="1096"/>
      <c r="HWZ8" s="1096"/>
      <c r="HXA8" s="1096"/>
      <c r="HXB8" s="1096"/>
      <c r="HXC8" s="1096"/>
      <c r="HXD8" s="1096"/>
      <c r="HXE8" s="1096"/>
      <c r="HXF8" s="1096"/>
      <c r="HXG8" s="1096"/>
      <c r="HXH8" s="1096"/>
      <c r="HXI8" s="1096"/>
      <c r="HXJ8" s="1096"/>
      <c r="HXK8" s="1096"/>
      <c r="HXL8" s="1096"/>
      <c r="HXM8" s="1096"/>
      <c r="HXN8" s="1096"/>
      <c r="HXO8" s="1096"/>
      <c r="HXP8" s="1096"/>
      <c r="HXQ8" s="1096"/>
      <c r="HXR8" s="1096"/>
      <c r="HXS8" s="1096"/>
      <c r="HXT8" s="1096"/>
      <c r="HXU8" s="1096"/>
      <c r="HXV8" s="1096"/>
      <c r="HXW8" s="1096"/>
      <c r="HXX8" s="1096"/>
      <c r="HXY8" s="1096"/>
      <c r="HXZ8" s="1096"/>
      <c r="HYA8" s="1096"/>
      <c r="HYB8" s="1096"/>
      <c r="HYC8" s="1096"/>
      <c r="HYD8" s="1096"/>
      <c r="HYE8" s="1096"/>
      <c r="HYF8" s="1096"/>
      <c r="HYG8" s="1096"/>
      <c r="HYH8" s="1096"/>
      <c r="HYI8" s="1096"/>
      <c r="HYJ8" s="1096"/>
      <c r="HYK8" s="1096"/>
      <c r="HYL8" s="1096"/>
      <c r="HYM8" s="1096"/>
      <c r="HYN8" s="1096"/>
      <c r="HYO8" s="1096"/>
      <c r="HYP8" s="1096"/>
      <c r="HYQ8" s="1096"/>
      <c r="HYR8" s="1096"/>
      <c r="HYS8" s="1096"/>
      <c r="HYT8" s="1096"/>
      <c r="HYU8" s="1096"/>
      <c r="HYV8" s="1096"/>
      <c r="HYW8" s="1096"/>
      <c r="HYX8" s="1096"/>
      <c r="HYY8" s="1096"/>
      <c r="HYZ8" s="1096"/>
      <c r="HZA8" s="1096"/>
      <c r="HZB8" s="1096"/>
      <c r="HZC8" s="1096"/>
      <c r="HZD8" s="1096"/>
      <c r="HZE8" s="1096"/>
      <c r="HZF8" s="1096"/>
      <c r="HZG8" s="1096"/>
      <c r="HZH8" s="1096"/>
      <c r="HZI8" s="1096"/>
      <c r="HZJ8" s="1096"/>
      <c r="HZK8" s="1096"/>
      <c r="HZL8" s="1096"/>
      <c r="HZM8" s="1096"/>
      <c r="HZN8" s="1096"/>
      <c r="HZO8" s="1096"/>
      <c r="HZP8" s="1096"/>
      <c r="HZQ8" s="1096"/>
      <c r="HZR8" s="1096"/>
      <c r="HZS8" s="1096"/>
      <c r="HZT8" s="1096"/>
      <c r="HZU8" s="1096"/>
      <c r="HZV8" s="1096"/>
      <c r="HZW8" s="1096"/>
      <c r="HZX8" s="1096"/>
      <c r="HZY8" s="1096"/>
      <c r="HZZ8" s="1096"/>
      <c r="IAA8" s="1096"/>
      <c r="IAB8" s="1096"/>
      <c r="IAC8" s="1096"/>
      <c r="IAD8" s="1096"/>
      <c r="IAE8" s="1096"/>
      <c r="IAF8" s="1096"/>
      <c r="IAG8" s="1096"/>
      <c r="IAH8" s="1096"/>
      <c r="IAI8" s="1096"/>
      <c r="IAJ8" s="1096"/>
      <c r="IAK8" s="1096"/>
      <c r="IAL8" s="1096"/>
      <c r="IAM8" s="1096"/>
      <c r="IAN8" s="1096"/>
      <c r="IAO8" s="1096"/>
      <c r="IAP8" s="1096"/>
      <c r="IAQ8" s="1096"/>
      <c r="IAR8" s="1096"/>
      <c r="IAS8" s="1096"/>
      <c r="IAT8" s="1096"/>
      <c r="IAU8" s="1096"/>
      <c r="IAV8" s="1096"/>
      <c r="IAW8" s="1096"/>
      <c r="IAX8" s="1096"/>
      <c r="IAY8" s="1096"/>
      <c r="IAZ8" s="1096"/>
      <c r="IBA8" s="1096"/>
      <c r="IBB8" s="1096"/>
      <c r="IBC8" s="1096"/>
      <c r="IBD8" s="1096"/>
      <c r="IBE8" s="1096"/>
      <c r="IBF8" s="1096"/>
      <c r="IBG8" s="1096"/>
      <c r="IBH8" s="1096"/>
      <c r="IBI8" s="1096"/>
      <c r="IBJ8" s="1096"/>
      <c r="IBK8" s="1096"/>
      <c r="IBL8" s="1096"/>
      <c r="IBM8" s="1096"/>
      <c r="IBN8" s="1096"/>
      <c r="IBO8" s="1096"/>
      <c r="IBP8" s="1096"/>
      <c r="IBQ8" s="1096"/>
      <c r="IBR8" s="1096"/>
      <c r="IBS8" s="1096"/>
      <c r="IBT8" s="1096"/>
      <c r="IBU8" s="1096"/>
      <c r="IBV8" s="1096"/>
      <c r="IBW8" s="1096"/>
      <c r="IBX8" s="1096"/>
      <c r="IBY8" s="1096"/>
      <c r="IBZ8" s="1096"/>
      <c r="ICA8" s="1096"/>
      <c r="ICB8" s="1096"/>
      <c r="ICC8" s="1096"/>
      <c r="ICD8" s="1096"/>
      <c r="ICE8" s="1096"/>
      <c r="ICF8" s="1096"/>
      <c r="ICG8" s="1096"/>
      <c r="ICH8" s="1096"/>
      <c r="ICI8" s="1096"/>
      <c r="ICJ8" s="1096"/>
      <c r="ICK8" s="1096"/>
      <c r="ICL8" s="1096"/>
      <c r="ICM8" s="1096"/>
      <c r="ICN8" s="1096"/>
      <c r="ICO8" s="1096"/>
      <c r="ICP8" s="1096"/>
      <c r="ICQ8" s="1096"/>
      <c r="ICR8" s="1096"/>
      <c r="ICS8" s="1096"/>
      <c r="ICT8" s="1096"/>
      <c r="ICU8" s="1096"/>
      <c r="ICV8" s="1096"/>
      <c r="ICW8" s="1096"/>
      <c r="ICX8" s="1096"/>
      <c r="ICY8" s="1096"/>
      <c r="ICZ8" s="1096"/>
      <c r="IDA8" s="1096"/>
      <c r="IDB8" s="1096"/>
      <c r="IDC8" s="1096"/>
      <c r="IDD8" s="1096"/>
      <c r="IDE8" s="1096"/>
      <c r="IDF8" s="1096"/>
      <c r="IDG8" s="1096"/>
      <c r="IDH8" s="1096"/>
      <c r="IDI8" s="1096"/>
      <c r="IDJ8" s="1096"/>
      <c r="IDK8" s="1096"/>
      <c r="IDL8" s="1096"/>
      <c r="IDM8" s="1096"/>
      <c r="IDN8" s="1096"/>
      <c r="IDO8" s="1096"/>
      <c r="IDP8" s="1096"/>
      <c r="IDQ8" s="1096"/>
      <c r="IDR8" s="1096"/>
      <c r="IDS8" s="1096"/>
      <c r="IDT8" s="1096"/>
      <c r="IDU8" s="1096"/>
      <c r="IDV8" s="1096"/>
      <c r="IDW8" s="1096"/>
      <c r="IDX8" s="1096"/>
      <c r="IDY8" s="1096"/>
      <c r="IDZ8" s="1096"/>
      <c r="IEA8" s="1096"/>
      <c r="IEB8" s="1096"/>
      <c r="IEC8" s="1096"/>
      <c r="IED8" s="1096"/>
      <c r="IEE8" s="1096"/>
      <c r="IEF8" s="1096"/>
      <c r="IEG8" s="1096"/>
      <c r="IEH8" s="1096"/>
      <c r="IEI8" s="1096"/>
      <c r="IEJ8" s="1096"/>
      <c r="IEK8" s="1096"/>
      <c r="IEL8" s="1096"/>
      <c r="IEM8" s="1096"/>
      <c r="IEN8" s="1096"/>
      <c r="IEO8" s="1096"/>
      <c r="IEP8" s="1096"/>
      <c r="IEQ8" s="1096"/>
      <c r="IER8" s="1096"/>
      <c r="IES8" s="1096"/>
      <c r="IET8" s="1096"/>
      <c r="IEU8" s="1096"/>
      <c r="IEV8" s="1096"/>
      <c r="IEW8" s="1096"/>
      <c r="IEX8" s="1096"/>
      <c r="IEY8" s="1096"/>
      <c r="IEZ8" s="1096"/>
      <c r="IFA8" s="1096"/>
      <c r="IFB8" s="1096"/>
      <c r="IFC8" s="1096"/>
      <c r="IFD8" s="1096"/>
      <c r="IFE8" s="1096"/>
      <c r="IFF8" s="1096"/>
      <c r="IFG8" s="1096"/>
      <c r="IFH8" s="1096"/>
      <c r="IFI8" s="1096"/>
      <c r="IFJ8" s="1096"/>
      <c r="IFK8" s="1096"/>
      <c r="IFL8" s="1096"/>
      <c r="IFM8" s="1096"/>
      <c r="IFN8" s="1096"/>
      <c r="IFO8" s="1096"/>
      <c r="IFP8" s="1096"/>
      <c r="IFQ8" s="1096"/>
      <c r="IFR8" s="1096"/>
      <c r="IFS8" s="1096"/>
      <c r="IFT8" s="1096"/>
      <c r="IFU8" s="1096"/>
      <c r="IFV8" s="1096"/>
      <c r="IFW8" s="1096"/>
      <c r="IFX8" s="1096"/>
      <c r="IFY8" s="1096"/>
      <c r="IFZ8" s="1096"/>
      <c r="IGA8" s="1096"/>
      <c r="IGB8" s="1096"/>
      <c r="IGC8" s="1096"/>
      <c r="IGD8" s="1096"/>
      <c r="IGE8" s="1096"/>
      <c r="IGF8" s="1096"/>
      <c r="IGG8" s="1096"/>
      <c r="IGH8" s="1096"/>
      <c r="IGI8" s="1096"/>
      <c r="IGJ8" s="1096"/>
      <c r="IGK8" s="1096"/>
      <c r="IGL8" s="1096"/>
      <c r="IGM8" s="1096"/>
      <c r="IGN8" s="1096"/>
      <c r="IGO8" s="1096"/>
      <c r="IGP8" s="1096"/>
      <c r="IGQ8" s="1096"/>
      <c r="IGR8" s="1096"/>
      <c r="IGS8" s="1096"/>
      <c r="IGT8" s="1096"/>
      <c r="IGU8" s="1096"/>
      <c r="IGV8" s="1096"/>
      <c r="IGW8" s="1096"/>
      <c r="IGX8" s="1096"/>
      <c r="IGY8" s="1096"/>
      <c r="IGZ8" s="1096"/>
      <c r="IHA8" s="1096"/>
      <c r="IHB8" s="1096"/>
      <c r="IHC8" s="1096"/>
      <c r="IHD8" s="1096"/>
      <c r="IHE8" s="1096"/>
      <c r="IHF8" s="1096"/>
      <c r="IHG8" s="1096"/>
      <c r="IHH8" s="1096"/>
      <c r="IHI8" s="1096"/>
      <c r="IHJ8" s="1096"/>
      <c r="IHK8" s="1096"/>
      <c r="IHL8" s="1096"/>
      <c r="IHM8" s="1096"/>
      <c r="IHN8" s="1096"/>
      <c r="IHO8" s="1096"/>
      <c r="IHP8" s="1096"/>
      <c r="IHQ8" s="1096"/>
      <c r="IHR8" s="1096"/>
      <c r="IHS8" s="1096"/>
      <c r="IHT8" s="1096"/>
      <c r="IHU8" s="1096"/>
      <c r="IHV8" s="1096"/>
      <c r="IHW8" s="1096"/>
      <c r="IHX8" s="1096"/>
      <c r="IHY8" s="1096"/>
      <c r="IHZ8" s="1096"/>
      <c r="IIA8" s="1096"/>
      <c r="IIB8" s="1096"/>
      <c r="IIC8" s="1096"/>
      <c r="IID8" s="1096"/>
      <c r="IIE8" s="1096"/>
      <c r="IIF8" s="1096"/>
      <c r="IIG8" s="1096"/>
      <c r="IIH8" s="1096"/>
      <c r="III8" s="1096"/>
      <c r="IIJ8" s="1096"/>
      <c r="IIK8" s="1096"/>
      <c r="IIL8" s="1096"/>
      <c r="IIM8" s="1096"/>
      <c r="IIN8" s="1096"/>
      <c r="IIO8" s="1096"/>
      <c r="IIP8" s="1096"/>
      <c r="IIQ8" s="1096"/>
      <c r="IIR8" s="1096"/>
      <c r="IIS8" s="1096"/>
      <c r="IIT8" s="1096"/>
      <c r="IIU8" s="1096"/>
      <c r="IIV8" s="1096"/>
      <c r="IIW8" s="1096"/>
      <c r="IIX8" s="1096"/>
      <c r="IIY8" s="1096"/>
      <c r="IIZ8" s="1096"/>
      <c r="IJA8" s="1096"/>
      <c r="IJB8" s="1096"/>
      <c r="IJC8" s="1096"/>
      <c r="IJD8" s="1096"/>
      <c r="IJE8" s="1096"/>
      <c r="IJF8" s="1096"/>
      <c r="IJG8" s="1096"/>
      <c r="IJH8" s="1096"/>
      <c r="IJI8" s="1096"/>
      <c r="IJJ8" s="1096"/>
      <c r="IJK8" s="1096"/>
      <c r="IJL8" s="1096"/>
      <c r="IJM8" s="1096"/>
      <c r="IJN8" s="1096"/>
      <c r="IJO8" s="1096"/>
      <c r="IJP8" s="1096"/>
      <c r="IJQ8" s="1096"/>
      <c r="IJR8" s="1096"/>
      <c r="IJS8" s="1096"/>
      <c r="IJT8" s="1096"/>
      <c r="IJU8" s="1096"/>
      <c r="IJV8" s="1096"/>
      <c r="IJW8" s="1096"/>
      <c r="IJX8" s="1096"/>
      <c r="IJY8" s="1096"/>
      <c r="IJZ8" s="1096"/>
      <c r="IKA8" s="1096"/>
      <c r="IKB8" s="1096"/>
      <c r="IKC8" s="1096"/>
      <c r="IKD8" s="1096"/>
      <c r="IKE8" s="1096"/>
      <c r="IKF8" s="1096"/>
      <c r="IKG8" s="1096"/>
      <c r="IKH8" s="1096"/>
      <c r="IKI8" s="1096"/>
      <c r="IKJ8" s="1096"/>
      <c r="IKK8" s="1096"/>
      <c r="IKL8" s="1096"/>
      <c r="IKM8" s="1096"/>
      <c r="IKN8" s="1096"/>
      <c r="IKO8" s="1096"/>
      <c r="IKP8" s="1096"/>
      <c r="IKQ8" s="1096"/>
      <c r="IKR8" s="1096"/>
      <c r="IKS8" s="1096"/>
      <c r="IKT8" s="1096"/>
      <c r="IKU8" s="1096"/>
      <c r="IKV8" s="1096"/>
      <c r="IKW8" s="1096"/>
      <c r="IKX8" s="1096"/>
      <c r="IKY8" s="1096"/>
      <c r="IKZ8" s="1096"/>
      <c r="ILA8" s="1096"/>
      <c r="ILB8" s="1096"/>
      <c r="ILC8" s="1096"/>
      <c r="ILD8" s="1096"/>
      <c r="ILE8" s="1096"/>
      <c r="ILF8" s="1096"/>
      <c r="ILG8" s="1096"/>
      <c r="ILH8" s="1096"/>
      <c r="ILI8" s="1096"/>
      <c r="ILJ8" s="1096"/>
      <c r="ILK8" s="1096"/>
      <c r="ILL8" s="1096"/>
      <c r="ILM8" s="1096"/>
      <c r="ILN8" s="1096"/>
      <c r="ILO8" s="1096"/>
      <c r="ILP8" s="1096"/>
      <c r="ILQ8" s="1096"/>
      <c r="ILR8" s="1096"/>
      <c r="ILS8" s="1096"/>
      <c r="ILT8" s="1096"/>
      <c r="ILU8" s="1096"/>
      <c r="ILV8" s="1096"/>
      <c r="ILW8" s="1096"/>
      <c r="ILX8" s="1096"/>
      <c r="ILY8" s="1096"/>
      <c r="ILZ8" s="1096"/>
      <c r="IMA8" s="1096"/>
      <c r="IMB8" s="1096"/>
      <c r="IMC8" s="1096"/>
      <c r="IMD8" s="1096"/>
      <c r="IME8" s="1096"/>
      <c r="IMF8" s="1096"/>
      <c r="IMG8" s="1096"/>
      <c r="IMH8" s="1096"/>
      <c r="IMI8" s="1096"/>
      <c r="IMJ8" s="1096"/>
      <c r="IMK8" s="1096"/>
      <c r="IML8" s="1096"/>
      <c r="IMM8" s="1096"/>
      <c r="IMN8" s="1096"/>
      <c r="IMO8" s="1096"/>
      <c r="IMP8" s="1096"/>
      <c r="IMQ8" s="1096"/>
      <c r="IMR8" s="1096"/>
      <c r="IMS8" s="1096"/>
      <c r="IMT8" s="1096"/>
      <c r="IMU8" s="1096"/>
      <c r="IMV8" s="1096"/>
      <c r="IMW8" s="1096"/>
      <c r="IMX8" s="1096"/>
      <c r="IMY8" s="1096"/>
      <c r="IMZ8" s="1096"/>
      <c r="INA8" s="1096"/>
      <c r="INB8" s="1096"/>
      <c r="INC8" s="1096"/>
      <c r="IND8" s="1096"/>
      <c r="INE8" s="1096"/>
      <c r="INF8" s="1096"/>
      <c r="ING8" s="1096"/>
      <c r="INH8" s="1096"/>
      <c r="INI8" s="1096"/>
      <c r="INJ8" s="1096"/>
      <c r="INK8" s="1096"/>
      <c r="INL8" s="1096"/>
      <c r="INM8" s="1096"/>
      <c r="INN8" s="1096"/>
      <c r="INO8" s="1096"/>
      <c r="INP8" s="1096"/>
      <c r="INQ8" s="1096"/>
      <c r="INR8" s="1096"/>
      <c r="INS8" s="1096"/>
      <c r="INT8" s="1096"/>
      <c r="INU8" s="1096"/>
      <c r="INV8" s="1096"/>
      <c r="INW8" s="1096"/>
      <c r="INX8" s="1096"/>
      <c r="INY8" s="1096"/>
      <c r="INZ8" s="1096"/>
      <c r="IOA8" s="1096"/>
      <c r="IOB8" s="1096"/>
      <c r="IOC8" s="1096"/>
      <c r="IOD8" s="1096"/>
      <c r="IOE8" s="1096"/>
      <c r="IOF8" s="1096"/>
      <c r="IOG8" s="1096"/>
      <c r="IOH8" s="1096"/>
      <c r="IOI8" s="1096"/>
      <c r="IOJ8" s="1096"/>
      <c r="IOK8" s="1096"/>
      <c r="IOL8" s="1096"/>
      <c r="IOM8" s="1096"/>
      <c r="ION8" s="1096"/>
      <c r="IOO8" s="1096"/>
      <c r="IOP8" s="1096"/>
      <c r="IOQ8" s="1096"/>
      <c r="IOR8" s="1096"/>
      <c r="IOS8" s="1096"/>
      <c r="IOT8" s="1096"/>
      <c r="IOU8" s="1096"/>
      <c r="IOV8" s="1096"/>
      <c r="IOW8" s="1096"/>
      <c r="IOX8" s="1096"/>
      <c r="IOY8" s="1096"/>
      <c r="IOZ8" s="1096"/>
      <c r="IPA8" s="1096"/>
      <c r="IPB8" s="1096"/>
      <c r="IPC8" s="1096"/>
      <c r="IPD8" s="1096"/>
      <c r="IPE8" s="1096"/>
      <c r="IPF8" s="1096"/>
      <c r="IPG8" s="1096"/>
      <c r="IPH8" s="1096"/>
      <c r="IPI8" s="1096"/>
      <c r="IPJ8" s="1096"/>
      <c r="IPK8" s="1096"/>
      <c r="IPL8" s="1096"/>
      <c r="IPM8" s="1096"/>
      <c r="IPN8" s="1096"/>
      <c r="IPO8" s="1096"/>
      <c r="IPP8" s="1096"/>
      <c r="IPQ8" s="1096"/>
      <c r="IPR8" s="1096"/>
      <c r="IPS8" s="1096"/>
      <c r="IPT8" s="1096"/>
      <c r="IPU8" s="1096"/>
      <c r="IPV8" s="1096"/>
      <c r="IPW8" s="1096"/>
      <c r="IPX8" s="1096"/>
      <c r="IPY8" s="1096"/>
      <c r="IPZ8" s="1096"/>
      <c r="IQA8" s="1096"/>
      <c r="IQB8" s="1096"/>
      <c r="IQC8" s="1096"/>
      <c r="IQD8" s="1096"/>
      <c r="IQE8" s="1096"/>
      <c r="IQF8" s="1096"/>
      <c r="IQG8" s="1096"/>
      <c r="IQH8" s="1096"/>
      <c r="IQI8" s="1096"/>
      <c r="IQJ8" s="1096"/>
      <c r="IQK8" s="1096"/>
      <c r="IQL8" s="1096"/>
      <c r="IQM8" s="1096"/>
      <c r="IQN8" s="1096"/>
      <c r="IQO8" s="1096"/>
      <c r="IQP8" s="1096"/>
      <c r="IQQ8" s="1096"/>
      <c r="IQR8" s="1096"/>
      <c r="IQS8" s="1096"/>
      <c r="IQT8" s="1096"/>
      <c r="IQU8" s="1096"/>
      <c r="IQV8" s="1096"/>
      <c r="IQW8" s="1096"/>
      <c r="IQX8" s="1096"/>
      <c r="IQY8" s="1096"/>
      <c r="IQZ8" s="1096"/>
      <c r="IRA8" s="1096"/>
      <c r="IRB8" s="1096"/>
      <c r="IRC8" s="1096"/>
      <c r="IRD8" s="1096"/>
      <c r="IRE8" s="1096"/>
      <c r="IRF8" s="1096"/>
      <c r="IRG8" s="1096"/>
      <c r="IRH8" s="1096"/>
      <c r="IRI8" s="1096"/>
      <c r="IRJ8" s="1096"/>
      <c r="IRK8" s="1096"/>
      <c r="IRL8" s="1096"/>
      <c r="IRM8" s="1096"/>
      <c r="IRN8" s="1096"/>
      <c r="IRO8" s="1096"/>
      <c r="IRP8" s="1096"/>
      <c r="IRQ8" s="1096"/>
      <c r="IRR8" s="1096"/>
      <c r="IRS8" s="1096"/>
      <c r="IRT8" s="1096"/>
      <c r="IRU8" s="1096"/>
      <c r="IRV8" s="1096"/>
      <c r="IRW8" s="1096"/>
      <c r="IRX8" s="1096"/>
      <c r="IRY8" s="1096"/>
      <c r="IRZ8" s="1096"/>
      <c r="ISA8" s="1096"/>
      <c r="ISB8" s="1096"/>
      <c r="ISC8" s="1096"/>
      <c r="ISD8" s="1096"/>
      <c r="ISE8" s="1096"/>
      <c r="ISF8" s="1096"/>
      <c r="ISG8" s="1096"/>
      <c r="ISH8" s="1096"/>
      <c r="ISI8" s="1096"/>
      <c r="ISJ8" s="1096"/>
      <c r="ISK8" s="1096"/>
      <c r="ISL8" s="1096"/>
      <c r="ISM8" s="1096"/>
      <c r="ISN8" s="1096"/>
      <c r="ISO8" s="1096"/>
      <c r="ISP8" s="1096"/>
      <c r="ISQ8" s="1096"/>
      <c r="ISR8" s="1096"/>
      <c r="ISS8" s="1096"/>
      <c r="IST8" s="1096"/>
      <c r="ISU8" s="1096"/>
      <c r="ISV8" s="1096"/>
      <c r="ISW8" s="1096"/>
      <c r="ISX8" s="1096"/>
      <c r="ISY8" s="1096"/>
      <c r="ISZ8" s="1096"/>
      <c r="ITA8" s="1096"/>
      <c r="ITB8" s="1096"/>
      <c r="ITC8" s="1096"/>
      <c r="ITD8" s="1096"/>
      <c r="ITE8" s="1096"/>
      <c r="ITF8" s="1096"/>
      <c r="ITG8" s="1096"/>
      <c r="ITH8" s="1096"/>
      <c r="ITI8" s="1096"/>
      <c r="ITJ8" s="1096"/>
      <c r="ITK8" s="1096"/>
      <c r="ITL8" s="1096"/>
      <c r="ITM8" s="1096"/>
      <c r="ITN8" s="1096"/>
      <c r="ITO8" s="1096"/>
      <c r="ITP8" s="1096"/>
      <c r="ITQ8" s="1096"/>
      <c r="ITR8" s="1096"/>
      <c r="ITS8" s="1096"/>
      <c r="ITT8" s="1096"/>
      <c r="ITU8" s="1096"/>
      <c r="ITV8" s="1096"/>
      <c r="ITW8" s="1096"/>
      <c r="ITX8" s="1096"/>
      <c r="ITY8" s="1096"/>
      <c r="ITZ8" s="1096"/>
      <c r="IUA8" s="1096"/>
      <c r="IUB8" s="1096"/>
      <c r="IUC8" s="1096"/>
      <c r="IUD8" s="1096"/>
      <c r="IUE8" s="1096"/>
      <c r="IUF8" s="1096"/>
      <c r="IUG8" s="1096"/>
      <c r="IUH8" s="1096"/>
      <c r="IUI8" s="1096"/>
      <c r="IUJ8" s="1096"/>
      <c r="IUK8" s="1096"/>
      <c r="IUL8" s="1096"/>
      <c r="IUM8" s="1096"/>
      <c r="IUN8" s="1096"/>
      <c r="IUO8" s="1096"/>
      <c r="IUP8" s="1096"/>
      <c r="IUQ8" s="1096"/>
      <c r="IUR8" s="1096"/>
      <c r="IUS8" s="1096"/>
      <c r="IUT8" s="1096"/>
      <c r="IUU8" s="1096"/>
      <c r="IUV8" s="1096"/>
      <c r="IUW8" s="1096"/>
      <c r="IUX8" s="1096"/>
      <c r="IUY8" s="1096"/>
      <c r="IUZ8" s="1096"/>
      <c r="IVA8" s="1096"/>
      <c r="IVB8" s="1096"/>
      <c r="IVC8" s="1096"/>
      <c r="IVD8" s="1096"/>
      <c r="IVE8" s="1096"/>
      <c r="IVF8" s="1096"/>
      <c r="IVG8" s="1096"/>
      <c r="IVH8" s="1096"/>
      <c r="IVI8" s="1096"/>
      <c r="IVJ8" s="1096"/>
      <c r="IVK8" s="1096"/>
      <c r="IVL8" s="1096"/>
      <c r="IVM8" s="1096"/>
      <c r="IVN8" s="1096"/>
      <c r="IVO8" s="1096"/>
      <c r="IVP8" s="1096"/>
      <c r="IVQ8" s="1096"/>
      <c r="IVR8" s="1096"/>
      <c r="IVS8" s="1096"/>
      <c r="IVT8" s="1096"/>
      <c r="IVU8" s="1096"/>
      <c r="IVV8" s="1096"/>
      <c r="IVW8" s="1096"/>
      <c r="IVX8" s="1096"/>
      <c r="IVY8" s="1096"/>
      <c r="IVZ8" s="1096"/>
      <c r="IWA8" s="1096"/>
      <c r="IWB8" s="1096"/>
      <c r="IWC8" s="1096"/>
      <c r="IWD8" s="1096"/>
      <c r="IWE8" s="1096"/>
      <c r="IWF8" s="1096"/>
      <c r="IWG8" s="1096"/>
      <c r="IWH8" s="1096"/>
      <c r="IWI8" s="1096"/>
      <c r="IWJ8" s="1096"/>
      <c r="IWK8" s="1096"/>
      <c r="IWL8" s="1096"/>
      <c r="IWM8" s="1096"/>
      <c r="IWN8" s="1096"/>
      <c r="IWO8" s="1096"/>
      <c r="IWP8" s="1096"/>
      <c r="IWQ8" s="1096"/>
      <c r="IWR8" s="1096"/>
      <c r="IWS8" s="1096"/>
      <c r="IWT8" s="1096"/>
      <c r="IWU8" s="1096"/>
      <c r="IWV8" s="1096"/>
      <c r="IWW8" s="1096"/>
      <c r="IWX8" s="1096"/>
      <c r="IWY8" s="1096"/>
      <c r="IWZ8" s="1096"/>
      <c r="IXA8" s="1096"/>
      <c r="IXB8" s="1096"/>
      <c r="IXC8" s="1096"/>
      <c r="IXD8" s="1096"/>
      <c r="IXE8" s="1096"/>
      <c r="IXF8" s="1096"/>
      <c r="IXG8" s="1096"/>
      <c r="IXH8" s="1096"/>
      <c r="IXI8" s="1096"/>
      <c r="IXJ8" s="1096"/>
      <c r="IXK8" s="1096"/>
      <c r="IXL8" s="1096"/>
      <c r="IXM8" s="1096"/>
      <c r="IXN8" s="1096"/>
      <c r="IXO8" s="1096"/>
      <c r="IXP8" s="1096"/>
      <c r="IXQ8" s="1096"/>
      <c r="IXR8" s="1096"/>
      <c r="IXS8" s="1096"/>
      <c r="IXT8" s="1096"/>
      <c r="IXU8" s="1096"/>
      <c r="IXV8" s="1096"/>
      <c r="IXW8" s="1096"/>
      <c r="IXX8" s="1096"/>
      <c r="IXY8" s="1096"/>
      <c r="IXZ8" s="1096"/>
      <c r="IYA8" s="1096"/>
      <c r="IYB8" s="1096"/>
      <c r="IYC8" s="1096"/>
      <c r="IYD8" s="1096"/>
      <c r="IYE8" s="1096"/>
      <c r="IYF8" s="1096"/>
      <c r="IYG8" s="1096"/>
      <c r="IYH8" s="1096"/>
      <c r="IYI8" s="1096"/>
      <c r="IYJ8" s="1096"/>
      <c r="IYK8" s="1096"/>
      <c r="IYL8" s="1096"/>
      <c r="IYM8" s="1096"/>
      <c r="IYN8" s="1096"/>
      <c r="IYO8" s="1096"/>
      <c r="IYP8" s="1096"/>
      <c r="IYQ8" s="1096"/>
      <c r="IYR8" s="1096"/>
      <c r="IYS8" s="1096"/>
      <c r="IYT8" s="1096"/>
      <c r="IYU8" s="1096"/>
      <c r="IYV8" s="1096"/>
      <c r="IYW8" s="1096"/>
      <c r="IYX8" s="1096"/>
      <c r="IYY8" s="1096"/>
      <c r="IYZ8" s="1096"/>
      <c r="IZA8" s="1096"/>
      <c r="IZB8" s="1096"/>
      <c r="IZC8" s="1096"/>
      <c r="IZD8" s="1096"/>
      <c r="IZE8" s="1096"/>
      <c r="IZF8" s="1096"/>
      <c r="IZG8" s="1096"/>
      <c r="IZH8" s="1096"/>
      <c r="IZI8" s="1096"/>
      <c r="IZJ8" s="1096"/>
      <c r="IZK8" s="1096"/>
      <c r="IZL8" s="1096"/>
      <c r="IZM8" s="1096"/>
      <c r="IZN8" s="1096"/>
      <c r="IZO8" s="1096"/>
      <c r="IZP8" s="1096"/>
      <c r="IZQ8" s="1096"/>
      <c r="IZR8" s="1096"/>
      <c r="IZS8" s="1096"/>
      <c r="IZT8" s="1096"/>
      <c r="IZU8" s="1096"/>
      <c r="IZV8" s="1096"/>
      <c r="IZW8" s="1096"/>
      <c r="IZX8" s="1096"/>
      <c r="IZY8" s="1096"/>
      <c r="IZZ8" s="1096"/>
      <c r="JAA8" s="1096"/>
      <c r="JAB8" s="1096"/>
      <c r="JAC8" s="1096"/>
      <c r="JAD8" s="1096"/>
      <c r="JAE8" s="1096"/>
      <c r="JAF8" s="1096"/>
      <c r="JAG8" s="1096"/>
      <c r="JAH8" s="1096"/>
      <c r="JAI8" s="1096"/>
      <c r="JAJ8" s="1096"/>
      <c r="JAK8" s="1096"/>
      <c r="JAL8" s="1096"/>
      <c r="JAM8" s="1096"/>
      <c r="JAN8" s="1096"/>
      <c r="JAO8" s="1096"/>
      <c r="JAP8" s="1096"/>
      <c r="JAQ8" s="1096"/>
      <c r="JAR8" s="1096"/>
      <c r="JAS8" s="1096"/>
      <c r="JAT8" s="1096"/>
      <c r="JAU8" s="1096"/>
      <c r="JAV8" s="1096"/>
      <c r="JAW8" s="1096"/>
      <c r="JAX8" s="1096"/>
      <c r="JAY8" s="1096"/>
      <c r="JAZ8" s="1096"/>
      <c r="JBA8" s="1096"/>
      <c r="JBB8" s="1096"/>
      <c r="JBC8" s="1096"/>
      <c r="JBD8" s="1096"/>
      <c r="JBE8" s="1096"/>
      <c r="JBF8" s="1096"/>
      <c r="JBG8" s="1096"/>
      <c r="JBH8" s="1096"/>
      <c r="JBI8" s="1096"/>
      <c r="JBJ8" s="1096"/>
      <c r="JBK8" s="1096"/>
      <c r="JBL8" s="1096"/>
      <c r="JBM8" s="1096"/>
      <c r="JBN8" s="1096"/>
      <c r="JBO8" s="1096"/>
      <c r="JBP8" s="1096"/>
      <c r="JBQ8" s="1096"/>
      <c r="JBR8" s="1096"/>
      <c r="JBS8" s="1096"/>
      <c r="JBT8" s="1096"/>
      <c r="JBU8" s="1096"/>
      <c r="JBV8" s="1096"/>
      <c r="JBW8" s="1096"/>
      <c r="JBX8" s="1096"/>
      <c r="JBY8" s="1096"/>
      <c r="JBZ8" s="1096"/>
      <c r="JCA8" s="1096"/>
      <c r="JCB8" s="1096"/>
      <c r="JCC8" s="1096"/>
      <c r="JCD8" s="1096"/>
      <c r="JCE8" s="1096"/>
      <c r="JCF8" s="1096"/>
      <c r="JCG8" s="1096"/>
      <c r="JCH8" s="1096"/>
      <c r="JCI8" s="1096"/>
      <c r="JCJ8" s="1096"/>
      <c r="JCK8" s="1096"/>
      <c r="JCL8" s="1096"/>
      <c r="JCM8" s="1096"/>
      <c r="JCN8" s="1096"/>
      <c r="JCO8" s="1096"/>
      <c r="JCP8" s="1096"/>
      <c r="JCQ8" s="1096"/>
      <c r="JCR8" s="1096"/>
      <c r="JCS8" s="1096"/>
      <c r="JCT8" s="1096"/>
      <c r="JCU8" s="1096"/>
      <c r="JCV8" s="1096"/>
      <c r="JCW8" s="1096"/>
      <c r="JCX8" s="1096"/>
      <c r="JCY8" s="1096"/>
      <c r="JCZ8" s="1096"/>
      <c r="JDA8" s="1096"/>
      <c r="JDB8" s="1096"/>
      <c r="JDC8" s="1096"/>
      <c r="JDD8" s="1096"/>
      <c r="JDE8" s="1096"/>
      <c r="JDF8" s="1096"/>
      <c r="JDG8" s="1096"/>
      <c r="JDH8" s="1096"/>
      <c r="JDI8" s="1096"/>
      <c r="JDJ8" s="1096"/>
      <c r="JDK8" s="1096"/>
      <c r="JDL8" s="1096"/>
      <c r="JDM8" s="1096"/>
      <c r="JDN8" s="1096"/>
      <c r="JDO8" s="1096"/>
      <c r="JDP8" s="1096"/>
      <c r="JDQ8" s="1096"/>
      <c r="JDR8" s="1096"/>
      <c r="JDS8" s="1096"/>
      <c r="JDT8" s="1096"/>
      <c r="JDU8" s="1096"/>
      <c r="JDV8" s="1096"/>
      <c r="JDW8" s="1096"/>
      <c r="JDX8" s="1096"/>
      <c r="JDY8" s="1096"/>
      <c r="JDZ8" s="1096"/>
      <c r="JEA8" s="1096"/>
      <c r="JEB8" s="1096"/>
      <c r="JEC8" s="1096"/>
      <c r="JED8" s="1096"/>
      <c r="JEE8" s="1096"/>
      <c r="JEF8" s="1096"/>
      <c r="JEG8" s="1096"/>
      <c r="JEH8" s="1096"/>
      <c r="JEI8" s="1096"/>
      <c r="JEJ8" s="1096"/>
      <c r="JEK8" s="1096"/>
      <c r="JEL8" s="1096"/>
      <c r="JEM8" s="1096"/>
      <c r="JEN8" s="1096"/>
      <c r="JEO8" s="1096"/>
      <c r="JEP8" s="1096"/>
      <c r="JEQ8" s="1096"/>
      <c r="JER8" s="1096"/>
      <c r="JES8" s="1096"/>
      <c r="JET8" s="1096"/>
      <c r="JEU8" s="1096"/>
      <c r="JEV8" s="1096"/>
      <c r="JEW8" s="1096"/>
      <c r="JEX8" s="1096"/>
      <c r="JEY8" s="1096"/>
      <c r="JEZ8" s="1096"/>
      <c r="JFA8" s="1096"/>
      <c r="JFB8" s="1096"/>
      <c r="JFC8" s="1096"/>
      <c r="JFD8" s="1096"/>
      <c r="JFE8" s="1096"/>
      <c r="JFF8" s="1096"/>
      <c r="JFG8" s="1096"/>
      <c r="JFH8" s="1096"/>
      <c r="JFI8" s="1096"/>
      <c r="JFJ8" s="1096"/>
      <c r="JFK8" s="1096"/>
      <c r="JFL8" s="1096"/>
      <c r="JFM8" s="1096"/>
      <c r="JFN8" s="1096"/>
      <c r="JFO8" s="1096"/>
      <c r="JFP8" s="1096"/>
      <c r="JFQ8" s="1096"/>
      <c r="JFR8" s="1096"/>
      <c r="JFS8" s="1096"/>
      <c r="JFT8" s="1096"/>
      <c r="JFU8" s="1096"/>
      <c r="JFV8" s="1096"/>
      <c r="JFW8" s="1096"/>
      <c r="JFX8" s="1096"/>
      <c r="JFY8" s="1096"/>
      <c r="JFZ8" s="1096"/>
      <c r="JGA8" s="1096"/>
      <c r="JGB8" s="1096"/>
      <c r="JGC8" s="1096"/>
      <c r="JGD8" s="1096"/>
      <c r="JGE8" s="1096"/>
      <c r="JGF8" s="1096"/>
      <c r="JGG8" s="1096"/>
      <c r="JGH8" s="1096"/>
      <c r="JGI8" s="1096"/>
      <c r="JGJ8" s="1096"/>
      <c r="JGK8" s="1096"/>
      <c r="JGL8" s="1096"/>
      <c r="JGM8" s="1096"/>
      <c r="JGN8" s="1096"/>
      <c r="JGO8" s="1096"/>
      <c r="JGP8" s="1096"/>
      <c r="JGQ8" s="1096"/>
      <c r="JGR8" s="1096"/>
      <c r="JGS8" s="1096"/>
      <c r="JGT8" s="1096"/>
      <c r="JGU8" s="1096"/>
      <c r="JGV8" s="1096"/>
      <c r="JGW8" s="1096"/>
      <c r="JGX8" s="1096"/>
      <c r="JGY8" s="1096"/>
      <c r="JGZ8" s="1096"/>
      <c r="JHA8" s="1096"/>
      <c r="JHB8" s="1096"/>
      <c r="JHC8" s="1096"/>
      <c r="JHD8" s="1096"/>
      <c r="JHE8" s="1096"/>
      <c r="JHF8" s="1096"/>
      <c r="JHG8" s="1096"/>
      <c r="JHH8" s="1096"/>
      <c r="JHI8" s="1096"/>
      <c r="JHJ8" s="1096"/>
      <c r="JHK8" s="1096"/>
      <c r="JHL8" s="1096"/>
      <c r="JHM8" s="1096"/>
      <c r="JHN8" s="1096"/>
      <c r="JHO8" s="1096"/>
      <c r="JHP8" s="1096"/>
      <c r="JHQ8" s="1096"/>
      <c r="JHR8" s="1096"/>
      <c r="JHS8" s="1096"/>
      <c r="JHT8" s="1096"/>
      <c r="JHU8" s="1096"/>
      <c r="JHV8" s="1096"/>
      <c r="JHW8" s="1096"/>
      <c r="JHX8" s="1096"/>
      <c r="JHY8" s="1096"/>
      <c r="JHZ8" s="1096"/>
      <c r="JIA8" s="1096"/>
      <c r="JIB8" s="1096"/>
      <c r="JIC8" s="1096"/>
      <c r="JID8" s="1096"/>
      <c r="JIE8" s="1096"/>
      <c r="JIF8" s="1096"/>
      <c r="JIG8" s="1096"/>
      <c r="JIH8" s="1096"/>
      <c r="JII8" s="1096"/>
      <c r="JIJ8" s="1096"/>
      <c r="JIK8" s="1096"/>
      <c r="JIL8" s="1096"/>
      <c r="JIM8" s="1096"/>
      <c r="JIN8" s="1096"/>
      <c r="JIO8" s="1096"/>
      <c r="JIP8" s="1096"/>
      <c r="JIQ8" s="1096"/>
      <c r="JIR8" s="1096"/>
      <c r="JIS8" s="1096"/>
      <c r="JIT8" s="1096"/>
      <c r="JIU8" s="1096"/>
      <c r="JIV8" s="1096"/>
      <c r="JIW8" s="1096"/>
      <c r="JIX8" s="1096"/>
      <c r="JIY8" s="1096"/>
      <c r="JIZ8" s="1096"/>
      <c r="JJA8" s="1096"/>
      <c r="JJB8" s="1096"/>
      <c r="JJC8" s="1096"/>
      <c r="JJD8" s="1096"/>
      <c r="JJE8" s="1096"/>
      <c r="JJF8" s="1096"/>
      <c r="JJG8" s="1096"/>
      <c r="JJH8" s="1096"/>
      <c r="JJI8" s="1096"/>
      <c r="JJJ8" s="1096"/>
      <c r="JJK8" s="1096"/>
      <c r="JJL8" s="1096"/>
      <c r="JJM8" s="1096"/>
      <c r="JJN8" s="1096"/>
      <c r="JJO8" s="1096"/>
      <c r="JJP8" s="1096"/>
      <c r="JJQ8" s="1096"/>
      <c r="JJR8" s="1096"/>
      <c r="JJS8" s="1096"/>
      <c r="JJT8" s="1096"/>
      <c r="JJU8" s="1096"/>
      <c r="JJV8" s="1096"/>
      <c r="JJW8" s="1096"/>
      <c r="JJX8" s="1096"/>
      <c r="JJY8" s="1096"/>
      <c r="JJZ8" s="1096"/>
      <c r="JKA8" s="1096"/>
      <c r="JKB8" s="1096"/>
      <c r="JKC8" s="1096"/>
      <c r="JKD8" s="1096"/>
      <c r="JKE8" s="1096"/>
      <c r="JKF8" s="1096"/>
      <c r="JKG8" s="1096"/>
      <c r="JKH8" s="1096"/>
      <c r="JKI8" s="1096"/>
      <c r="JKJ8" s="1096"/>
      <c r="JKK8" s="1096"/>
      <c r="JKL8" s="1096"/>
      <c r="JKM8" s="1096"/>
      <c r="JKN8" s="1096"/>
      <c r="JKO8" s="1096"/>
      <c r="JKP8" s="1096"/>
      <c r="JKQ8" s="1096"/>
      <c r="JKR8" s="1096"/>
      <c r="JKS8" s="1096"/>
      <c r="JKT8" s="1096"/>
      <c r="JKU8" s="1096"/>
      <c r="JKV8" s="1096"/>
      <c r="JKW8" s="1096"/>
      <c r="JKX8" s="1096"/>
      <c r="JKY8" s="1096"/>
      <c r="JKZ8" s="1096"/>
      <c r="JLA8" s="1096"/>
      <c r="JLB8" s="1096"/>
      <c r="JLC8" s="1096"/>
      <c r="JLD8" s="1096"/>
      <c r="JLE8" s="1096"/>
      <c r="JLF8" s="1096"/>
      <c r="JLG8" s="1096"/>
      <c r="JLH8" s="1096"/>
      <c r="JLI8" s="1096"/>
      <c r="JLJ8" s="1096"/>
      <c r="JLK8" s="1096"/>
      <c r="JLL8" s="1096"/>
      <c r="JLM8" s="1096"/>
      <c r="JLN8" s="1096"/>
      <c r="JLO8" s="1096"/>
      <c r="JLP8" s="1096"/>
      <c r="JLQ8" s="1096"/>
      <c r="JLR8" s="1096"/>
      <c r="JLS8" s="1096"/>
      <c r="JLT8" s="1096"/>
      <c r="JLU8" s="1096"/>
      <c r="JLV8" s="1096"/>
      <c r="JLW8" s="1096"/>
      <c r="JLX8" s="1096"/>
      <c r="JLY8" s="1096"/>
      <c r="JLZ8" s="1096"/>
      <c r="JMA8" s="1096"/>
      <c r="JMB8" s="1096"/>
      <c r="JMC8" s="1096"/>
      <c r="JMD8" s="1096"/>
      <c r="JME8" s="1096"/>
      <c r="JMF8" s="1096"/>
      <c r="JMG8" s="1096"/>
      <c r="JMH8" s="1096"/>
      <c r="JMI8" s="1096"/>
      <c r="JMJ8" s="1096"/>
      <c r="JMK8" s="1096"/>
      <c r="JML8" s="1096"/>
      <c r="JMM8" s="1096"/>
      <c r="JMN8" s="1096"/>
      <c r="JMO8" s="1096"/>
      <c r="JMP8" s="1096"/>
      <c r="JMQ8" s="1096"/>
      <c r="JMR8" s="1096"/>
      <c r="JMS8" s="1096"/>
      <c r="JMT8" s="1096"/>
      <c r="JMU8" s="1096"/>
      <c r="JMV8" s="1096"/>
      <c r="JMW8" s="1096"/>
      <c r="JMX8" s="1096"/>
      <c r="JMY8" s="1096"/>
      <c r="JMZ8" s="1096"/>
      <c r="JNA8" s="1096"/>
      <c r="JNB8" s="1096"/>
      <c r="JNC8" s="1096"/>
      <c r="JND8" s="1096"/>
      <c r="JNE8" s="1096"/>
      <c r="JNF8" s="1096"/>
      <c r="JNG8" s="1096"/>
      <c r="JNH8" s="1096"/>
      <c r="JNI8" s="1096"/>
      <c r="JNJ8" s="1096"/>
      <c r="JNK8" s="1096"/>
      <c r="JNL8" s="1096"/>
      <c r="JNM8" s="1096"/>
      <c r="JNN8" s="1096"/>
      <c r="JNO8" s="1096"/>
      <c r="JNP8" s="1096"/>
      <c r="JNQ8" s="1096"/>
      <c r="JNR8" s="1096"/>
      <c r="JNS8" s="1096"/>
      <c r="JNT8" s="1096"/>
      <c r="JNU8" s="1096"/>
      <c r="JNV8" s="1096"/>
      <c r="JNW8" s="1096"/>
      <c r="JNX8" s="1096"/>
      <c r="JNY8" s="1096"/>
      <c r="JNZ8" s="1096"/>
      <c r="JOA8" s="1096"/>
      <c r="JOB8" s="1096"/>
      <c r="JOC8" s="1096"/>
      <c r="JOD8" s="1096"/>
      <c r="JOE8" s="1096"/>
      <c r="JOF8" s="1096"/>
      <c r="JOG8" s="1096"/>
      <c r="JOH8" s="1096"/>
      <c r="JOI8" s="1096"/>
      <c r="JOJ8" s="1096"/>
      <c r="JOK8" s="1096"/>
      <c r="JOL8" s="1096"/>
      <c r="JOM8" s="1096"/>
      <c r="JON8" s="1096"/>
      <c r="JOO8" s="1096"/>
      <c r="JOP8" s="1096"/>
      <c r="JOQ8" s="1096"/>
      <c r="JOR8" s="1096"/>
      <c r="JOS8" s="1096"/>
      <c r="JOT8" s="1096"/>
      <c r="JOU8" s="1096"/>
      <c r="JOV8" s="1096"/>
      <c r="JOW8" s="1096"/>
      <c r="JOX8" s="1096"/>
      <c r="JOY8" s="1096"/>
      <c r="JOZ8" s="1096"/>
      <c r="JPA8" s="1096"/>
      <c r="JPB8" s="1096"/>
      <c r="JPC8" s="1096"/>
      <c r="JPD8" s="1096"/>
      <c r="JPE8" s="1096"/>
      <c r="JPF8" s="1096"/>
      <c r="JPG8" s="1096"/>
      <c r="JPH8" s="1096"/>
      <c r="JPI8" s="1096"/>
      <c r="JPJ8" s="1096"/>
      <c r="JPK8" s="1096"/>
      <c r="JPL8" s="1096"/>
      <c r="JPM8" s="1096"/>
      <c r="JPN8" s="1096"/>
      <c r="JPO8" s="1096"/>
      <c r="JPP8" s="1096"/>
      <c r="JPQ8" s="1096"/>
      <c r="JPR8" s="1096"/>
      <c r="JPS8" s="1096"/>
      <c r="JPT8" s="1096"/>
      <c r="JPU8" s="1096"/>
      <c r="JPV8" s="1096"/>
      <c r="JPW8" s="1096"/>
      <c r="JPX8" s="1096"/>
      <c r="JPY8" s="1096"/>
      <c r="JPZ8" s="1096"/>
      <c r="JQA8" s="1096"/>
      <c r="JQB8" s="1096"/>
      <c r="JQC8" s="1096"/>
      <c r="JQD8" s="1096"/>
      <c r="JQE8" s="1096"/>
      <c r="JQF8" s="1096"/>
      <c r="JQG8" s="1096"/>
      <c r="JQH8" s="1096"/>
      <c r="JQI8" s="1096"/>
      <c r="JQJ8" s="1096"/>
      <c r="JQK8" s="1096"/>
      <c r="JQL8" s="1096"/>
      <c r="JQM8" s="1096"/>
      <c r="JQN8" s="1096"/>
      <c r="JQO8" s="1096"/>
      <c r="JQP8" s="1096"/>
      <c r="JQQ8" s="1096"/>
      <c r="JQR8" s="1096"/>
      <c r="JQS8" s="1096"/>
      <c r="JQT8" s="1096"/>
      <c r="JQU8" s="1096"/>
      <c r="JQV8" s="1096"/>
      <c r="JQW8" s="1096"/>
      <c r="JQX8" s="1096"/>
      <c r="JQY8" s="1096"/>
      <c r="JQZ8" s="1096"/>
      <c r="JRA8" s="1096"/>
      <c r="JRB8" s="1096"/>
      <c r="JRC8" s="1096"/>
      <c r="JRD8" s="1096"/>
      <c r="JRE8" s="1096"/>
      <c r="JRF8" s="1096"/>
      <c r="JRG8" s="1096"/>
      <c r="JRH8" s="1096"/>
      <c r="JRI8" s="1096"/>
      <c r="JRJ8" s="1096"/>
      <c r="JRK8" s="1096"/>
      <c r="JRL8" s="1096"/>
      <c r="JRM8" s="1096"/>
      <c r="JRN8" s="1096"/>
      <c r="JRO8" s="1096"/>
      <c r="JRP8" s="1096"/>
      <c r="JRQ8" s="1096"/>
      <c r="JRR8" s="1096"/>
      <c r="JRS8" s="1096"/>
      <c r="JRT8" s="1096"/>
      <c r="JRU8" s="1096"/>
      <c r="JRV8" s="1096"/>
      <c r="JRW8" s="1096"/>
      <c r="JRX8" s="1096"/>
      <c r="JRY8" s="1096"/>
      <c r="JRZ8" s="1096"/>
      <c r="JSA8" s="1096"/>
      <c r="JSB8" s="1096"/>
      <c r="JSC8" s="1096"/>
      <c r="JSD8" s="1096"/>
      <c r="JSE8" s="1096"/>
      <c r="JSF8" s="1096"/>
      <c r="JSG8" s="1096"/>
      <c r="JSH8" s="1096"/>
      <c r="JSI8" s="1096"/>
      <c r="JSJ8" s="1096"/>
      <c r="JSK8" s="1096"/>
      <c r="JSL8" s="1096"/>
      <c r="JSM8" s="1096"/>
      <c r="JSN8" s="1096"/>
      <c r="JSO8" s="1096"/>
      <c r="JSP8" s="1096"/>
      <c r="JSQ8" s="1096"/>
      <c r="JSR8" s="1096"/>
      <c r="JSS8" s="1096"/>
      <c r="JST8" s="1096"/>
      <c r="JSU8" s="1096"/>
      <c r="JSV8" s="1096"/>
      <c r="JSW8" s="1096"/>
      <c r="JSX8" s="1096"/>
      <c r="JSY8" s="1096"/>
      <c r="JSZ8" s="1096"/>
      <c r="JTA8" s="1096"/>
      <c r="JTB8" s="1096"/>
      <c r="JTC8" s="1096"/>
      <c r="JTD8" s="1096"/>
      <c r="JTE8" s="1096"/>
      <c r="JTF8" s="1096"/>
      <c r="JTG8" s="1096"/>
      <c r="JTH8" s="1096"/>
      <c r="JTI8" s="1096"/>
      <c r="JTJ8" s="1096"/>
      <c r="JTK8" s="1096"/>
      <c r="JTL8" s="1096"/>
      <c r="JTM8" s="1096"/>
      <c r="JTN8" s="1096"/>
      <c r="JTO8" s="1096"/>
      <c r="JTP8" s="1096"/>
      <c r="JTQ8" s="1096"/>
      <c r="JTR8" s="1096"/>
      <c r="JTS8" s="1096"/>
      <c r="JTT8" s="1096"/>
      <c r="JTU8" s="1096"/>
      <c r="JTV8" s="1096"/>
      <c r="JTW8" s="1096"/>
      <c r="JTX8" s="1096"/>
      <c r="JTY8" s="1096"/>
      <c r="JTZ8" s="1096"/>
      <c r="JUA8" s="1096"/>
      <c r="JUB8" s="1096"/>
      <c r="JUC8" s="1096"/>
      <c r="JUD8" s="1096"/>
      <c r="JUE8" s="1096"/>
      <c r="JUF8" s="1096"/>
      <c r="JUG8" s="1096"/>
      <c r="JUH8" s="1096"/>
      <c r="JUI8" s="1096"/>
      <c r="JUJ8" s="1096"/>
      <c r="JUK8" s="1096"/>
      <c r="JUL8" s="1096"/>
      <c r="JUM8" s="1096"/>
      <c r="JUN8" s="1096"/>
      <c r="JUO8" s="1096"/>
      <c r="JUP8" s="1096"/>
      <c r="JUQ8" s="1096"/>
      <c r="JUR8" s="1096"/>
      <c r="JUS8" s="1096"/>
      <c r="JUT8" s="1096"/>
      <c r="JUU8" s="1096"/>
      <c r="JUV8" s="1096"/>
      <c r="JUW8" s="1096"/>
      <c r="JUX8" s="1096"/>
      <c r="JUY8" s="1096"/>
      <c r="JUZ8" s="1096"/>
      <c r="JVA8" s="1096"/>
      <c r="JVB8" s="1096"/>
      <c r="JVC8" s="1096"/>
      <c r="JVD8" s="1096"/>
      <c r="JVE8" s="1096"/>
      <c r="JVF8" s="1096"/>
      <c r="JVG8" s="1096"/>
      <c r="JVH8" s="1096"/>
      <c r="JVI8" s="1096"/>
      <c r="JVJ8" s="1096"/>
      <c r="JVK8" s="1096"/>
      <c r="JVL8" s="1096"/>
      <c r="JVM8" s="1096"/>
      <c r="JVN8" s="1096"/>
      <c r="JVO8" s="1096"/>
      <c r="JVP8" s="1096"/>
      <c r="JVQ8" s="1096"/>
      <c r="JVR8" s="1096"/>
      <c r="JVS8" s="1096"/>
      <c r="JVT8" s="1096"/>
      <c r="JVU8" s="1096"/>
      <c r="JVV8" s="1096"/>
      <c r="JVW8" s="1096"/>
      <c r="JVX8" s="1096"/>
      <c r="JVY8" s="1096"/>
      <c r="JVZ8" s="1096"/>
      <c r="JWA8" s="1096"/>
      <c r="JWB8" s="1096"/>
      <c r="JWC8" s="1096"/>
      <c r="JWD8" s="1096"/>
      <c r="JWE8" s="1096"/>
      <c r="JWF8" s="1096"/>
      <c r="JWG8" s="1096"/>
      <c r="JWH8" s="1096"/>
      <c r="JWI8" s="1096"/>
      <c r="JWJ8" s="1096"/>
      <c r="JWK8" s="1096"/>
      <c r="JWL8" s="1096"/>
      <c r="JWM8" s="1096"/>
      <c r="JWN8" s="1096"/>
      <c r="JWO8" s="1096"/>
      <c r="JWP8" s="1096"/>
      <c r="JWQ8" s="1096"/>
      <c r="JWR8" s="1096"/>
      <c r="JWS8" s="1096"/>
      <c r="JWT8" s="1096"/>
      <c r="JWU8" s="1096"/>
      <c r="JWV8" s="1096"/>
      <c r="JWW8" s="1096"/>
      <c r="JWX8" s="1096"/>
      <c r="JWY8" s="1096"/>
      <c r="JWZ8" s="1096"/>
      <c r="JXA8" s="1096"/>
      <c r="JXB8" s="1096"/>
      <c r="JXC8" s="1096"/>
      <c r="JXD8" s="1096"/>
      <c r="JXE8" s="1096"/>
      <c r="JXF8" s="1096"/>
      <c r="JXG8" s="1096"/>
      <c r="JXH8" s="1096"/>
      <c r="JXI8" s="1096"/>
      <c r="JXJ8" s="1096"/>
      <c r="JXK8" s="1096"/>
      <c r="JXL8" s="1096"/>
      <c r="JXM8" s="1096"/>
      <c r="JXN8" s="1096"/>
      <c r="JXO8" s="1096"/>
      <c r="JXP8" s="1096"/>
      <c r="JXQ8" s="1096"/>
      <c r="JXR8" s="1096"/>
      <c r="JXS8" s="1096"/>
      <c r="JXT8" s="1096"/>
      <c r="JXU8" s="1096"/>
      <c r="JXV8" s="1096"/>
      <c r="JXW8" s="1096"/>
      <c r="JXX8" s="1096"/>
      <c r="JXY8" s="1096"/>
      <c r="JXZ8" s="1096"/>
      <c r="JYA8" s="1096"/>
      <c r="JYB8" s="1096"/>
      <c r="JYC8" s="1096"/>
      <c r="JYD8" s="1096"/>
      <c r="JYE8" s="1096"/>
      <c r="JYF8" s="1096"/>
      <c r="JYG8" s="1096"/>
      <c r="JYH8" s="1096"/>
      <c r="JYI8" s="1096"/>
      <c r="JYJ8" s="1096"/>
      <c r="JYK8" s="1096"/>
      <c r="JYL8" s="1096"/>
      <c r="JYM8" s="1096"/>
      <c r="JYN8" s="1096"/>
      <c r="JYO8" s="1096"/>
      <c r="JYP8" s="1096"/>
      <c r="JYQ8" s="1096"/>
      <c r="JYR8" s="1096"/>
      <c r="JYS8" s="1096"/>
      <c r="JYT8" s="1096"/>
      <c r="JYU8" s="1096"/>
      <c r="JYV8" s="1096"/>
      <c r="JYW8" s="1096"/>
      <c r="JYX8" s="1096"/>
      <c r="JYY8" s="1096"/>
      <c r="JYZ8" s="1096"/>
      <c r="JZA8" s="1096"/>
      <c r="JZB8" s="1096"/>
      <c r="JZC8" s="1096"/>
      <c r="JZD8" s="1096"/>
      <c r="JZE8" s="1096"/>
      <c r="JZF8" s="1096"/>
      <c r="JZG8" s="1096"/>
      <c r="JZH8" s="1096"/>
      <c r="JZI8" s="1096"/>
      <c r="JZJ8" s="1096"/>
      <c r="JZK8" s="1096"/>
      <c r="JZL8" s="1096"/>
      <c r="JZM8" s="1096"/>
      <c r="JZN8" s="1096"/>
      <c r="JZO8" s="1096"/>
      <c r="JZP8" s="1096"/>
      <c r="JZQ8" s="1096"/>
      <c r="JZR8" s="1096"/>
      <c r="JZS8" s="1096"/>
      <c r="JZT8" s="1096"/>
      <c r="JZU8" s="1096"/>
      <c r="JZV8" s="1096"/>
      <c r="JZW8" s="1096"/>
      <c r="JZX8" s="1096"/>
      <c r="JZY8" s="1096"/>
      <c r="JZZ8" s="1096"/>
      <c r="KAA8" s="1096"/>
      <c r="KAB8" s="1096"/>
      <c r="KAC8" s="1096"/>
      <c r="KAD8" s="1096"/>
      <c r="KAE8" s="1096"/>
      <c r="KAF8" s="1096"/>
      <c r="KAG8" s="1096"/>
      <c r="KAH8" s="1096"/>
      <c r="KAI8" s="1096"/>
      <c r="KAJ8" s="1096"/>
      <c r="KAK8" s="1096"/>
      <c r="KAL8" s="1096"/>
      <c r="KAM8" s="1096"/>
      <c r="KAN8" s="1096"/>
      <c r="KAO8" s="1096"/>
      <c r="KAP8" s="1096"/>
      <c r="KAQ8" s="1096"/>
      <c r="KAR8" s="1096"/>
      <c r="KAS8" s="1096"/>
      <c r="KAT8" s="1096"/>
      <c r="KAU8" s="1096"/>
      <c r="KAV8" s="1096"/>
      <c r="KAW8" s="1096"/>
      <c r="KAX8" s="1096"/>
      <c r="KAY8" s="1096"/>
      <c r="KAZ8" s="1096"/>
      <c r="KBA8" s="1096"/>
      <c r="KBB8" s="1096"/>
      <c r="KBC8" s="1096"/>
      <c r="KBD8" s="1096"/>
      <c r="KBE8" s="1096"/>
      <c r="KBF8" s="1096"/>
      <c r="KBG8" s="1096"/>
      <c r="KBH8" s="1096"/>
      <c r="KBI8" s="1096"/>
      <c r="KBJ8" s="1096"/>
      <c r="KBK8" s="1096"/>
      <c r="KBL8" s="1096"/>
      <c r="KBM8" s="1096"/>
      <c r="KBN8" s="1096"/>
      <c r="KBO8" s="1096"/>
      <c r="KBP8" s="1096"/>
      <c r="KBQ8" s="1096"/>
      <c r="KBR8" s="1096"/>
      <c r="KBS8" s="1096"/>
      <c r="KBT8" s="1096"/>
      <c r="KBU8" s="1096"/>
      <c r="KBV8" s="1096"/>
      <c r="KBW8" s="1096"/>
      <c r="KBX8" s="1096"/>
      <c r="KBY8" s="1096"/>
      <c r="KBZ8" s="1096"/>
      <c r="KCA8" s="1096"/>
      <c r="KCB8" s="1096"/>
      <c r="KCC8" s="1096"/>
      <c r="KCD8" s="1096"/>
      <c r="KCE8" s="1096"/>
      <c r="KCF8" s="1096"/>
      <c r="KCG8" s="1096"/>
      <c r="KCH8" s="1096"/>
      <c r="KCI8" s="1096"/>
      <c r="KCJ8" s="1096"/>
      <c r="KCK8" s="1096"/>
      <c r="KCL8" s="1096"/>
      <c r="KCM8" s="1096"/>
      <c r="KCN8" s="1096"/>
      <c r="KCO8" s="1096"/>
      <c r="KCP8" s="1096"/>
      <c r="KCQ8" s="1096"/>
      <c r="KCR8" s="1096"/>
      <c r="KCS8" s="1096"/>
      <c r="KCT8" s="1096"/>
      <c r="KCU8" s="1096"/>
      <c r="KCV8" s="1096"/>
      <c r="KCW8" s="1096"/>
      <c r="KCX8" s="1096"/>
      <c r="KCY8" s="1096"/>
      <c r="KCZ8" s="1096"/>
      <c r="KDA8" s="1096"/>
      <c r="KDB8" s="1096"/>
      <c r="KDC8" s="1096"/>
      <c r="KDD8" s="1096"/>
      <c r="KDE8" s="1096"/>
      <c r="KDF8" s="1096"/>
      <c r="KDG8" s="1096"/>
      <c r="KDH8" s="1096"/>
      <c r="KDI8" s="1096"/>
      <c r="KDJ8" s="1096"/>
      <c r="KDK8" s="1096"/>
      <c r="KDL8" s="1096"/>
      <c r="KDM8" s="1096"/>
      <c r="KDN8" s="1096"/>
      <c r="KDO8" s="1096"/>
      <c r="KDP8" s="1096"/>
      <c r="KDQ8" s="1096"/>
      <c r="KDR8" s="1096"/>
      <c r="KDS8" s="1096"/>
      <c r="KDT8" s="1096"/>
      <c r="KDU8" s="1096"/>
      <c r="KDV8" s="1096"/>
      <c r="KDW8" s="1096"/>
      <c r="KDX8" s="1096"/>
      <c r="KDY8" s="1096"/>
      <c r="KDZ8" s="1096"/>
      <c r="KEA8" s="1096"/>
      <c r="KEB8" s="1096"/>
      <c r="KEC8" s="1096"/>
      <c r="KED8" s="1096"/>
      <c r="KEE8" s="1096"/>
      <c r="KEF8" s="1096"/>
      <c r="KEG8" s="1096"/>
      <c r="KEH8" s="1096"/>
      <c r="KEI8" s="1096"/>
      <c r="KEJ8" s="1096"/>
      <c r="KEK8" s="1096"/>
      <c r="KEL8" s="1096"/>
      <c r="KEM8" s="1096"/>
      <c r="KEN8" s="1096"/>
      <c r="KEO8" s="1096"/>
      <c r="KEP8" s="1096"/>
      <c r="KEQ8" s="1096"/>
      <c r="KER8" s="1096"/>
      <c r="KES8" s="1096"/>
      <c r="KET8" s="1096"/>
      <c r="KEU8" s="1096"/>
      <c r="KEV8" s="1096"/>
      <c r="KEW8" s="1096"/>
      <c r="KEX8" s="1096"/>
      <c r="KEY8" s="1096"/>
      <c r="KEZ8" s="1096"/>
      <c r="KFA8" s="1096"/>
      <c r="KFB8" s="1096"/>
      <c r="KFC8" s="1096"/>
      <c r="KFD8" s="1096"/>
      <c r="KFE8" s="1096"/>
      <c r="KFF8" s="1096"/>
      <c r="KFG8" s="1096"/>
      <c r="KFH8" s="1096"/>
      <c r="KFI8" s="1096"/>
      <c r="KFJ8" s="1096"/>
      <c r="KFK8" s="1096"/>
      <c r="KFL8" s="1096"/>
      <c r="KFM8" s="1096"/>
      <c r="KFN8" s="1096"/>
      <c r="KFO8" s="1096"/>
      <c r="KFP8" s="1096"/>
      <c r="KFQ8" s="1096"/>
      <c r="KFR8" s="1096"/>
      <c r="KFS8" s="1096"/>
      <c r="KFT8" s="1096"/>
      <c r="KFU8" s="1096"/>
      <c r="KFV8" s="1096"/>
      <c r="KFW8" s="1096"/>
      <c r="KFX8" s="1096"/>
      <c r="KFY8" s="1096"/>
      <c r="KFZ8" s="1096"/>
      <c r="KGA8" s="1096"/>
      <c r="KGB8" s="1096"/>
      <c r="KGC8" s="1096"/>
      <c r="KGD8" s="1096"/>
      <c r="KGE8" s="1096"/>
      <c r="KGF8" s="1096"/>
      <c r="KGG8" s="1096"/>
      <c r="KGH8" s="1096"/>
      <c r="KGI8" s="1096"/>
      <c r="KGJ8" s="1096"/>
      <c r="KGK8" s="1096"/>
      <c r="KGL8" s="1096"/>
      <c r="KGM8" s="1096"/>
      <c r="KGN8" s="1096"/>
      <c r="KGO8" s="1096"/>
      <c r="KGP8" s="1096"/>
      <c r="KGQ8" s="1096"/>
      <c r="KGR8" s="1096"/>
      <c r="KGS8" s="1096"/>
      <c r="KGT8" s="1096"/>
      <c r="KGU8" s="1096"/>
      <c r="KGV8" s="1096"/>
      <c r="KGW8" s="1096"/>
      <c r="KGX8" s="1096"/>
      <c r="KGY8" s="1096"/>
      <c r="KGZ8" s="1096"/>
      <c r="KHA8" s="1096"/>
      <c r="KHB8" s="1096"/>
      <c r="KHC8" s="1096"/>
      <c r="KHD8" s="1096"/>
      <c r="KHE8" s="1096"/>
      <c r="KHF8" s="1096"/>
      <c r="KHG8" s="1096"/>
      <c r="KHH8" s="1096"/>
      <c r="KHI8" s="1096"/>
      <c r="KHJ8" s="1096"/>
      <c r="KHK8" s="1096"/>
      <c r="KHL8" s="1096"/>
      <c r="KHM8" s="1096"/>
      <c r="KHN8" s="1096"/>
      <c r="KHO8" s="1096"/>
      <c r="KHP8" s="1096"/>
      <c r="KHQ8" s="1096"/>
      <c r="KHR8" s="1096"/>
      <c r="KHS8" s="1096"/>
      <c r="KHT8" s="1096"/>
      <c r="KHU8" s="1096"/>
      <c r="KHV8" s="1096"/>
      <c r="KHW8" s="1096"/>
      <c r="KHX8" s="1096"/>
      <c r="KHY8" s="1096"/>
      <c r="KHZ8" s="1096"/>
      <c r="KIA8" s="1096"/>
      <c r="KIB8" s="1096"/>
      <c r="KIC8" s="1096"/>
      <c r="KID8" s="1096"/>
      <c r="KIE8" s="1096"/>
      <c r="KIF8" s="1096"/>
      <c r="KIG8" s="1096"/>
      <c r="KIH8" s="1096"/>
      <c r="KII8" s="1096"/>
      <c r="KIJ8" s="1096"/>
      <c r="KIK8" s="1096"/>
      <c r="KIL8" s="1096"/>
      <c r="KIM8" s="1096"/>
      <c r="KIN8" s="1096"/>
      <c r="KIO8" s="1096"/>
      <c r="KIP8" s="1096"/>
      <c r="KIQ8" s="1096"/>
      <c r="KIR8" s="1096"/>
      <c r="KIS8" s="1096"/>
      <c r="KIT8" s="1096"/>
      <c r="KIU8" s="1096"/>
      <c r="KIV8" s="1096"/>
      <c r="KIW8" s="1096"/>
      <c r="KIX8" s="1096"/>
      <c r="KIY8" s="1096"/>
      <c r="KIZ8" s="1096"/>
      <c r="KJA8" s="1096"/>
      <c r="KJB8" s="1096"/>
      <c r="KJC8" s="1096"/>
      <c r="KJD8" s="1096"/>
      <c r="KJE8" s="1096"/>
      <c r="KJF8" s="1096"/>
      <c r="KJG8" s="1096"/>
      <c r="KJH8" s="1096"/>
      <c r="KJI8" s="1096"/>
      <c r="KJJ8" s="1096"/>
      <c r="KJK8" s="1096"/>
      <c r="KJL8" s="1096"/>
      <c r="KJM8" s="1096"/>
      <c r="KJN8" s="1096"/>
      <c r="KJO8" s="1096"/>
      <c r="KJP8" s="1096"/>
      <c r="KJQ8" s="1096"/>
      <c r="KJR8" s="1096"/>
      <c r="KJS8" s="1096"/>
      <c r="KJT8" s="1096"/>
      <c r="KJU8" s="1096"/>
      <c r="KJV8" s="1096"/>
      <c r="KJW8" s="1096"/>
      <c r="KJX8" s="1096"/>
      <c r="KJY8" s="1096"/>
      <c r="KJZ8" s="1096"/>
      <c r="KKA8" s="1096"/>
      <c r="KKB8" s="1096"/>
      <c r="KKC8" s="1096"/>
      <c r="KKD8" s="1096"/>
      <c r="KKE8" s="1096"/>
      <c r="KKF8" s="1096"/>
      <c r="KKG8" s="1096"/>
      <c r="KKH8" s="1096"/>
      <c r="KKI8" s="1096"/>
      <c r="KKJ8" s="1096"/>
      <c r="KKK8" s="1096"/>
      <c r="KKL8" s="1096"/>
      <c r="KKM8" s="1096"/>
      <c r="KKN8" s="1096"/>
      <c r="KKO8" s="1096"/>
      <c r="KKP8" s="1096"/>
      <c r="KKQ8" s="1096"/>
      <c r="KKR8" s="1096"/>
      <c r="KKS8" s="1096"/>
      <c r="KKT8" s="1096"/>
      <c r="KKU8" s="1096"/>
      <c r="KKV8" s="1096"/>
      <c r="KKW8" s="1096"/>
      <c r="KKX8" s="1096"/>
      <c r="KKY8" s="1096"/>
      <c r="KKZ8" s="1096"/>
      <c r="KLA8" s="1096"/>
      <c r="KLB8" s="1096"/>
      <c r="KLC8" s="1096"/>
      <c r="KLD8" s="1096"/>
      <c r="KLE8" s="1096"/>
      <c r="KLF8" s="1096"/>
      <c r="KLG8" s="1096"/>
      <c r="KLH8" s="1096"/>
      <c r="KLI8" s="1096"/>
      <c r="KLJ8" s="1096"/>
      <c r="KLK8" s="1096"/>
      <c r="KLL8" s="1096"/>
      <c r="KLM8" s="1096"/>
      <c r="KLN8" s="1096"/>
      <c r="KLO8" s="1096"/>
      <c r="KLP8" s="1096"/>
      <c r="KLQ8" s="1096"/>
      <c r="KLR8" s="1096"/>
      <c r="KLS8" s="1096"/>
      <c r="KLT8" s="1096"/>
      <c r="KLU8" s="1096"/>
      <c r="KLV8" s="1096"/>
      <c r="KLW8" s="1096"/>
      <c r="KLX8" s="1096"/>
      <c r="KLY8" s="1096"/>
      <c r="KLZ8" s="1096"/>
      <c r="KMA8" s="1096"/>
      <c r="KMB8" s="1096"/>
      <c r="KMC8" s="1096"/>
      <c r="KMD8" s="1096"/>
      <c r="KME8" s="1096"/>
      <c r="KMF8" s="1096"/>
      <c r="KMG8" s="1096"/>
      <c r="KMH8" s="1096"/>
      <c r="KMI8" s="1096"/>
      <c r="KMJ8" s="1096"/>
      <c r="KMK8" s="1096"/>
      <c r="KML8" s="1096"/>
      <c r="KMM8" s="1096"/>
      <c r="KMN8" s="1096"/>
      <c r="KMO8" s="1096"/>
      <c r="KMP8" s="1096"/>
      <c r="KMQ8" s="1096"/>
      <c r="KMR8" s="1096"/>
      <c r="KMS8" s="1096"/>
      <c r="KMT8" s="1096"/>
      <c r="KMU8" s="1096"/>
      <c r="KMV8" s="1096"/>
      <c r="KMW8" s="1096"/>
      <c r="KMX8" s="1096"/>
      <c r="KMY8" s="1096"/>
      <c r="KMZ8" s="1096"/>
      <c r="KNA8" s="1096"/>
      <c r="KNB8" s="1096"/>
      <c r="KNC8" s="1096"/>
      <c r="KND8" s="1096"/>
      <c r="KNE8" s="1096"/>
      <c r="KNF8" s="1096"/>
      <c r="KNG8" s="1096"/>
      <c r="KNH8" s="1096"/>
      <c r="KNI8" s="1096"/>
      <c r="KNJ8" s="1096"/>
      <c r="KNK8" s="1096"/>
      <c r="KNL8" s="1096"/>
      <c r="KNM8" s="1096"/>
      <c r="KNN8" s="1096"/>
      <c r="KNO8" s="1096"/>
      <c r="KNP8" s="1096"/>
      <c r="KNQ8" s="1096"/>
      <c r="KNR8" s="1096"/>
      <c r="KNS8" s="1096"/>
      <c r="KNT8" s="1096"/>
      <c r="KNU8" s="1096"/>
      <c r="KNV8" s="1096"/>
      <c r="KNW8" s="1096"/>
      <c r="KNX8" s="1096"/>
      <c r="KNY8" s="1096"/>
      <c r="KNZ8" s="1096"/>
      <c r="KOA8" s="1096"/>
      <c r="KOB8" s="1096"/>
      <c r="KOC8" s="1096"/>
      <c r="KOD8" s="1096"/>
      <c r="KOE8" s="1096"/>
      <c r="KOF8" s="1096"/>
      <c r="KOG8" s="1096"/>
      <c r="KOH8" s="1096"/>
      <c r="KOI8" s="1096"/>
      <c r="KOJ8" s="1096"/>
      <c r="KOK8" s="1096"/>
      <c r="KOL8" s="1096"/>
      <c r="KOM8" s="1096"/>
      <c r="KON8" s="1096"/>
      <c r="KOO8" s="1096"/>
      <c r="KOP8" s="1096"/>
      <c r="KOQ8" s="1096"/>
      <c r="KOR8" s="1096"/>
      <c r="KOS8" s="1096"/>
      <c r="KOT8" s="1096"/>
      <c r="KOU8" s="1096"/>
      <c r="KOV8" s="1096"/>
      <c r="KOW8" s="1096"/>
      <c r="KOX8" s="1096"/>
      <c r="KOY8" s="1096"/>
      <c r="KOZ8" s="1096"/>
      <c r="KPA8" s="1096"/>
      <c r="KPB8" s="1096"/>
      <c r="KPC8" s="1096"/>
      <c r="KPD8" s="1096"/>
      <c r="KPE8" s="1096"/>
      <c r="KPF8" s="1096"/>
      <c r="KPG8" s="1096"/>
      <c r="KPH8" s="1096"/>
      <c r="KPI8" s="1096"/>
      <c r="KPJ8" s="1096"/>
      <c r="KPK8" s="1096"/>
      <c r="KPL8" s="1096"/>
      <c r="KPM8" s="1096"/>
      <c r="KPN8" s="1096"/>
      <c r="KPO8" s="1096"/>
      <c r="KPP8" s="1096"/>
      <c r="KPQ8" s="1096"/>
      <c r="KPR8" s="1096"/>
      <c r="KPS8" s="1096"/>
      <c r="KPT8" s="1096"/>
      <c r="KPU8" s="1096"/>
      <c r="KPV8" s="1096"/>
      <c r="KPW8" s="1096"/>
      <c r="KPX8" s="1096"/>
      <c r="KPY8" s="1096"/>
      <c r="KPZ8" s="1096"/>
      <c r="KQA8" s="1096"/>
      <c r="KQB8" s="1096"/>
      <c r="KQC8" s="1096"/>
      <c r="KQD8" s="1096"/>
      <c r="KQE8" s="1096"/>
      <c r="KQF8" s="1096"/>
      <c r="KQG8" s="1096"/>
      <c r="KQH8" s="1096"/>
      <c r="KQI8" s="1096"/>
      <c r="KQJ8" s="1096"/>
      <c r="KQK8" s="1096"/>
      <c r="KQL8" s="1096"/>
      <c r="KQM8" s="1096"/>
      <c r="KQN8" s="1096"/>
      <c r="KQO8" s="1096"/>
      <c r="KQP8" s="1096"/>
      <c r="KQQ8" s="1096"/>
      <c r="KQR8" s="1096"/>
      <c r="KQS8" s="1096"/>
      <c r="KQT8" s="1096"/>
      <c r="KQU8" s="1096"/>
      <c r="KQV8" s="1096"/>
      <c r="KQW8" s="1096"/>
      <c r="KQX8" s="1096"/>
      <c r="KQY8" s="1096"/>
      <c r="KQZ8" s="1096"/>
      <c r="KRA8" s="1096"/>
      <c r="KRB8" s="1096"/>
      <c r="KRC8" s="1096"/>
      <c r="KRD8" s="1096"/>
      <c r="KRE8" s="1096"/>
      <c r="KRF8" s="1096"/>
      <c r="KRG8" s="1096"/>
      <c r="KRH8" s="1096"/>
      <c r="KRI8" s="1096"/>
      <c r="KRJ8" s="1096"/>
      <c r="KRK8" s="1096"/>
      <c r="KRL8" s="1096"/>
      <c r="KRM8" s="1096"/>
      <c r="KRN8" s="1096"/>
      <c r="KRO8" s="1096"/>
      <c r="KRP8" s="1096"/>
      <c r="KRQ8" s="1096"/>
      <c r="KRR8" s="1096"/>
      <c r="KRS8" s="1096"/>
      <c r="KRT8" s="1096"/>
      <c r="KRU8" s="1096"/>
      <c r="KRV8" s="1096"/>
      <c r="KRW8" s="1096"/>
      <c r="KRX8" s="1096"/>
      <c r="KRY8" s="1096"/>
      <c r="KRZ8" s="1096"/>
      <c r="KSA8" s="1096"/>
      <c r="KSB8" s="1096"/>
      <c r="KSC8" s="1096"/>
      <c r="KSD8" s="1096"/>
      <c r="KSE8" s="1096"/>
      <c r="KSF8" s="1096"/>
      <c r="KSG8" s="1096"/>
      <c r="KSH8" s="1096"/>
      <c r="KSI8" s="1096"/>
      <c r="KSJ8" s="1096"/>
      <c r="KSK8" s="1096"/>
      <c r="KSL8" s="1096"/>
      <c r="KSM8" s="1096"/>
      <c r="KSN8" s="1096"/>
      <c r="KSO8" s="1096"/>
      <c r="KSP8" s="1096"/>
      <c r="KSQ8" s="1096"/>
      <c r="KSR8" s="1096"/>
      <c r="KSS8" s="1096"/>
      <c r="KST8" s="1096"/>
      <c r="KSU8" s="1096"/>
      <c r="KSV8" s="1096"/>
      <c r="KSW8" s="1096"/>
      <c r="KSX8" s="1096"/>
      <c r="KSY8" s="1096"/>
      <c r="KSZ8" s="1096"/>
      <c r="KTA8" s="1096"/>
      <c r="KTB8" s="1096"/>
      <c r="KTC8" s="1096"/>
      <c r="KTD8" s="1096"/>
      <c r="KTE8" s="1096"/>
      <c r="KTF8" s="1096"/>
      <c r="KTG8" s="1096"/>
      <c r="KTH8" s="1096"/>
      <c r="KTI8" s="1096"/>
      <c r="KTJ8" s="1096"/>
      <c r="KTK8" s="1096"/>
      <c r="KTL8" s="1096"/>
      <c r="KTM8" s="1096"/>
      <c r="KTN8" s="1096"/>
      <c r="KTO8" s="1096"/>
      <c r="KTP8" s="1096"/>
      <c r="KTQ8" s="1096"/>
      <c r="KTR8" s="1096"/>
      <c r="KTS8" s="1096"/>
      <c r="KTT8" s="1096"/>
      <c r="KTU8" s="1096"/>
      <c r="KTV8" s="1096"/>
      <c r="KTW8" s="1096"/>
      <c r="KTX8" s="1096"/>
      <c r="KTY8" s="1096"/>
      <c r="KTZ8" s="1096"/>
      <c r="KUA8" s="1096"/>
      <c r="KUB8" s="1096"/>
      <c r="KUC8" s="1096"/>
      <c r="KUD8" s="1096"/>
      <c r="KUE8" s="1096"/>
      <c r="KUF8" s="1096"/>
      <c r="KUG8" s="1096"/>
      <c r="KUH8" s="1096"/>
      <c r="KUI8" s="1096"/>
      <c r="KUJ8" s="1096"/>
      <c r="KUK8" s="1096"/>
      <c r="KUL8" s="1096"/>
      <c r="KUM8" s="1096"/>
      <c r="KUN8" s="1096"/>
      <c r="KUO8" s="1096"/>
      <c r="KUP8" s="1096"/>
      <c r="KUQ8" s="1096"/>
      <c r="KUR8" s="1096"/>
      <c r="KUS8" s="1096"/>
      <c r="KUT8" s="1096"/>
      <c r="KUU8" s="1096"/>
      <c r="KUV8" s="1096"/>
      <c r="KUW8" s="1096"/>
      <c r="KUX8" s="1096"/>
      <c r="KUY8" s="1096"/>
      <c r="KUZ8" s="1096"/>
      <c r="KVA8" s="1096"/>
      <c r="KVB8" s="1096"/>
      <c r="KVC8" s="1096"/>
      <c r="KVD8" s="1096"/>
      <c r="KVE8" s="1096"/>
      <c r="KVF8" s="1096"/>
      <c r="KVG8" s="1096"/>
      <c r="KVH8" s="1096"/>
      <c r="KVI8" s="1096"/>
      <c r="KVJ8" s="1096"/>
      <c r="KVK8" s="1096"/>
      <c r="KVL8" s="1096"/>
      <c r="KVM8" s="1096"/>
      <c r="KVN8" s="1096"/>
      <c r="KVO8" s="1096"/>
      <c r="KVP8" s="1096"/>
      <c r="KVQ8" s="1096"/>
      <c r="KVR8" s="1096"/>
      <c r="KVS8" s="1096"/>
      <c r="KVT8" s="1096"/>
      <c r="KVU8" s="1096"/>
      <c r="KVV8" s="1096"/>
      <c r="KVW8" s="1096"/>
      <c r="KVX8" s="1096"/>
      <c r="KVY8" s="1096"/>
      <c r="KVZ8" s="1096"/>
      <c r="KWA8" s="1096"/>
      <c r="KWB8" s="1096"/>
      <c r="KWC8" s="1096"/>
      <c r="KWD8" s="1096"/>
      <c r="KWE8" s="1096"/>
      <c r="KWF8" s="1096"/>
      <c r="KWG8" s="1096"/>
      <c r="KWH8" s="1096"/>
      <c r="KWI8" s="1096"/>
      <c r="KWJ8" s="1096"/>
      <c r="KWK8" s="1096"/>
      <c r="KWL8" s="1096"/>
      <c r="KWM8" s="1096"/>
      <c r="KWN8" s="1096"/>
      <c r="KWO8" s="1096"/>
      <c r="KWP8" s="1096"/>
      <c r="KWQ8" s="1096"/>
      <c r="KWR8" s="1096"/>
      <c r="KWS8" s="1096"/>
      <c r="KWT8" s="1096"/>
      <c r="KWU8" s="1096"/>
      <c r="KWV8" s="1096"/>
      <c r="KWW8" s="1096"/>
      <c r="KWX8" s="1096"/>
      <c r="KWY8" s="1096"/>
      <c r="KWZ8" s="1096"/>
      <c r="KXA8" s="1096"/>
      <c r="KXB8" s="1096"/>
      <c r="KXC8" s="1096"/>
      <c r="KXD8" s="1096"/>
      <c r="KXE8" s="1096"/>
      <c r="KXF8" s="1096"/>
      <c r="KXG8" s="1096"/>
      <c r="KXH8" s="1096"/>
      <c r="KXI8" s="1096"/>
      <c r="KXJ8" s="1096"/>
      <c r="KXK8" s="1096"/>
      <c r="KXL8" s="1096"/>
      <c r="KXM8" s="1096"/>
      <c r="KXN8" s="1096"/>
      <c r="KXO8" s="1096"/>
      <c r="KXP8" s="1096"/>
      <c r="KXQ8" s="1096"/>
      <c r="KXR8" s="1096"/>
      <c r="KXS8" s="1096"/>
      <c r="KXT8" s="1096"/>
      <c r="KXU8" s="1096"/>
      <c r="KXV8" s="1096"/>
      <c r="KXW8" s="1096"/>
      <c r="KXX8" s="1096"/>
      <c r="KXY8" s="1096"/>
      <c r="KXZ8" s="1096"/>
      <c r="KYA8" s="1096"/>
      <c r="KYB8" s="1096"/>
      <c r="KYC8" s="1096"/>
      <c r="KYD8" s="1096"/>
      <c r="KYE8" s="1096"/>
      <c r="KYF8" s="1096"/>
      <c r="KYG8" s="1096"/>
      <c r="KYH8" s="1096"/>
      <c r="KYI8" s="1096"/>
      <c r="KYJ8" s="1096"/>
      <c r="KYK8" s="1096"/>
      <c r="KYL8" s="1096"/>
      <c r="KYM8" s="1096"/>
      <c r="KYN8" s="1096"/>
      <c r="KYO8" s="1096"/>
      <c r="KYP8" s="1096"/>
      <c r="KYQ8" s="1096"/>
      <c r="KYR8" s="1096"/>
      <c r="KYS8" s="1096"/>
      <c r="KYT8" s="1096"/>
      <c r="KYU8" s="1096"/>
      <c r="KYV8" s="1096"/>
      <c r="KYW8" s="1096"/>
      <c r="KYX8" s="1096"/>
      <c r="KYY8" s="1096"/>
      <c r="KYZ8" s="1096"/>
      <c r="KZA8" s="1096"/>
      <c r="KZB8" s="1096"/>
      <c r="KZC8" s="1096"/>
      <c r="KZD8" s="1096"/>
      <c r="KZE8" s="1096"/>
      <c r="KZF8" s="1096"/>
      <c r="KZG8" s="1096"/>
      <c r="KZH8" s="1096"/>
      <c r="KZI8" s="1096"/>
      <c r="KZJ8" s="1096"/>
      <c r="KZK8" s="1096"/>
      <c r="KZL8" s="1096"/>
      <c r="KZM8" s="1096"/>
      <c r="KZN8" s="1096"/>
      <c r="KZO8" s="1096"/>
      <c r="KZP8" s="1096"/>
      <c r="KZQ8" s="1096"/>
      <c r="KZR8" s="1096"/>
      <c r="KZS8" s="1096"/>
      <c r="KZT8" s="1096"/>
      <c r="KZU8" s="1096"/>
      <c r="KZV8" s="1096"/>
      <c r="KZW8" s="1096"/>
      <c r="KZX8" s="1096"/>
      <c r="KZY8" s="1096"/>
      <c r="KZZ8" s="1096"/>
      <c r="LAA8" s="1096"/>
      <c r="LAB8" s="1096"/>
      <c r="LAC8" s="1096"/>
      <c r="LAD8" s="1096"/>
      <c r="LAE8" s="1096"/>
      <c r="LAF8" s="1096"/>
      <c r="LAG8" s="1096"/>
      <c r="LAH8" s="1096"/>
      <c r="LAI8" s="1096"/>
      <c r="LAJ8" s="1096"/>
      <c r="LAK8" s="1096"/>
      <c r="LAL8" s="1096"/>
      <c r="LAM8" s="1096"/>
      <c r="LAN8" s="1096"/>
      <c r="LAO8" s="1096"/>
      <c r="LAP8" s="1096"/>
      <c r="LAQ8" s="1096"/>
      <c r="LAR8" s="1096"/>
      <c r="LAS8" s="1096"/>
      <c r="LAT8" s="1096"/>
      <c r="LAU8" s="1096"/>
      <c r="LAV8" s="1096"/>
      <c r="LAW8" s="1096"/>
      <c r="LAX8" s="1096"/>
      <c r="LAY8" s="1096"/>
      <c r="LAZ8" s="1096"/>
      <c r="LBA8" s="1096"/>
      <c r="LBB8" s="1096"/>
      <c r="LBC8" s="1096"/>
      <c r="LBD8" s="1096"/>
      <c r="LBE8" s="1096"/>
      <c r="LBF8" s="1096"/>
      <c r="LBG8" s="1096"/>
      <c r="LBH8" s="1096"/>
      <c r="LBI8" s="1096"/>
      <c r="LBJ8" s="1096"/>
      <c r="LBK8" s="1096"/>
      <c r="LBL8" s="1096"/>
      <c r="LBM8" s="1096"/>
      <c r="LBN8" s="1096"/>
      <c r="LBO8" s="1096"/>
      <c r="LBP8" s="1096"/>
      <c r="LBQ8" s="1096"/>
      <c r="LBR8" s="1096"/>
      <c r="LBS8" s="1096"/>
      <c r="LBT8" s="1096"/>
      <c r="LBU8" s="1096"/>
      <c r="LBV8" s="1096"/>
      <c r="LBW8" s="1096"/>
      <c r="LBX8" s="1096"/>
      <c r="LBY8" s="1096"/>
      <c r="LBZ8" s="1096"/>
      <c r="LCA8" s="1096"/>
      <c r="LCB8" s="1096"/>
      <c r="LCC8" s="1096"/>
      <c r="LCD8" s="1096"/>
      <c r="LCE8" s="1096"/>
      <c r="LCF8" s="1096"/>
      <c r="LCG8" s="1096"/>
      <c r="LCH8" s="1096"/>
      <c r="LCI8" s="1096"/>
      <c r="LCJ8" s="1096"/>
      <c r="LCK8" s="1096"/>
      <c r="LCL8" s="1096"/>
      <c r="LCM8" s="1096"/>
      <c r="LCN8" s="1096"/>
      <c r="LCO8" s="1096"/>
      <c r="LCP8" s="1096"/>
      <c r="LCQ8" s="1096"/>
      <c r="LCR8" s="1096"/>
      <c r="LCS8" s="1096"/>
      <c r="LCT8" s="1096"/>
      <c r="LCU8" s="1096"/>
      <c r="LCV8" s="1096"/>
      <c r="LCW8" s="1096"/>
      <c r="LCX8" s="1096"/>
      <c r="LCY8" s="1096"/>
      <c r="LCZ8" s="1096"/>
      <c r="LDA8" s="1096"/>
      <c r="LDB8" s="1096"/>
      <c r="LDC8" s="1096"/>
      <c r="LDD8" s="1096"/>
      <c r="LDE8" s="1096"/>
      <c r="LDF8" s="1096"/>
      <c r="LDG8" s="1096"/>
      <c r="LDH8" s="1096"/>
      <c r="LDI8" s="1096"/>
      <c r="LDJ8" s="1096"/>
      <c r="LDK8" s="1096"/>
      <c r="LDL8" s="1096"/>
      <c r="LDM8" s="1096"/>
      <c r="LDN8" s="1096"/>
      <c r="LDO8" s="1096"/>
      <c r="LDP8" s="1096"/>
      <c r="LDQ8" s="1096"/>
      <c r="LDR8" s="1096"/>
      <c r="LDS8" s="1096"/>
      <c r="LDT8" s="1096"/>
      <c r="LDU8" s="1096"/>
      <c r="LDV8" s="1096"/>
      <c r="LDW8" s="1096"/>
      <c r="LDX8" s="1096"/>
      <c r="LDY8" s="1096"/>
      <c r="LDZ8" s="1096"/>
      <c r="LEA8" s="1096"/>
      <c r="LEB8" s="1096"/>
      <c r="LEC8" s="1096"/>
      <c r="LED8" s="1096"/>
      <c r="LEE8" s="1096"/>
      <c r="LEF8" s="1096"/>
      <c r="LEG8" s="1096"/>
      <c r="LEH8" s="1096"/>
      <c r="LEI8" s="1096"/>
      <c r="LEJ8" s="1096"/>
      <c r="LEK8" s="1096"/>
      <c r="LEL8" s="1096"/>
      <c r="LEM8" s="1096"/>
      <c r="LEN8" s="1096"/>
      <c r="LEO8" s="1096"/>
      <c r="LEP8" s="1096"/>
      <c r="LEQ8" s="1096"/>
      <c r="LER8" s="1096"/>
      <c r="LES8" s="1096"/>
      <c r="LET8" s="1096"/>
      <c r="LEU8" s="1096"/>
      <c r="LEV8" s="1096"/>
      <c r="LEW8" s="1096"/>
      <c r="LEX8" s="1096"/>
      <c r="LEY8" s="1096"/>
      <c r="LEZ8" s="1096"/>
      <c r="LFA8" s="1096"/>
      <c r="LFB8" s="1096"/>
      <c r="LFC8" s="1096"/>
      <c r="LFD8" s="1096"/>
      <c r="LFE8" s="1096"/>
      <c r="LFF8" s="1096"/>
      <c r="LFG8" s="1096"/>
      <c r="LFH8" s="1096"/>
      <c r="LFI8" s="1096"/>
      <c r="LFJ8" s="1096"/>
      <c r="LFK8" s="1096"/>
      <c r="LFL8" s="1096"/>
      <c r="LFM8" s="1096"/>
      <c r="LFN8" s="1096"/>
      <c r="LFO8" s="1096"/>
      <c r="LFP8" s="1096"/>
      <c r="LFQ8" s="1096"/>
      <c r="LFR8" s="1096"/>
      <c r="LFS8" s="1096"/>
      <c r="LFT8" s="1096"/>
      <c r="LFU8" s="1096"/>
      <c r="LFV8" s="1096"/>
      <c r="LFW8" s="1096"/>
      <c r="LFX8" s="1096"/>
      <c r="LFY8" s="1096"/>
      <c r="LFZ8" s="1096"/>
      <c r="LGA8" s="1096"/>
      <c r="LGB8" s="1096"/>
      <c r="LGC8" s="1096"/>
      <c r="LGD8" s="1096"/>
      <c r="LGE8" s="1096"/>
      <c r="LGF8" s="1096"/>
      <c r="LGG8" s="1096"/>
      <c r="LGH8" s="1096"/>
      <c r="LGI8" s="1096"/>
      <c r="LGJ8" s="1096"/>
      <c r="LGK8" s="1096"/>
      <c r="LGL8" s="1096"/>
      <c r="LGM8" s="1096"/>
      <c r="LGN8" s="1096"/>
      <c r="LGO8" s="1096"/>
      <c r="LGP8" s="1096"/>
      <c r="LGQ8" s="1096"/>
      <c r="LGR8" s="1096"/>
      <c r="LGS8" s="1096"/>
      <c r="LGT8" s="1096"/>
      <c r="LGU8" s="1096"/>
      <c r="LGV8" s="1096"/>
      <c r="LGW8" s="1096"/>
      <c r="LGX8" s="1096"/>
      <c r="LGY8" s="1096"/>
      <c r="LGZ8" s="1096"/>
      <c r="LHA8" s="1096"/>
      <c r="LHB8" s="1096"/>
      <c r="LHC8" s="1096"/>
      <c r="LHD8" s="1096"/>
      <c r="LHE8" s="1096"/>
      <c r="LHF8" s="1096"/>
      <c r="LHG8" s="1096"/>
      <c r="LHH8" s="1096"/>
      <c r="LHI8" s="1096"/>
      <c r="LHJ8" s="1096"/>
      <c r="LHK8" s="1096"/>
      <c r="LHL8" s="1096"/>
      <c r="LHM8" s="1096"/>
      <c r="LHN8" s="1096"/>
      <c r="LHO8" s="1096"/>
      <c r="LHP8" s="1096"/>
      <c r="LHQ8" s="1096"/>
      <c r="LHR8" s="1096"/>
      <c r="LHS8" s="1096"/>
      <c r="LHT8" s="1096"/>
      <c r="LHU8" s="1096"/>
      <c r="LHV8" s="1096"/>
      <c r="LHW8" s="1096"/>
      <c r="LHX8" s="1096"/>
      <c r="LHY8" s="1096"/>
      <c r="LHZ8" s="1096"/>
      <c r="LIA8" s="1096"/>
      <c r="LIB8" s="1096"/>
      <c r="LIC8" s="1096"/>
      <c r="LID8" s="1096"/>
      <c r="LIE8" s="1096"/>
      <c r="LIF8" s="1096"/>
      <c r="LIG8" s="1096"/>
      <c r="LIH8" s="1096"/>
      <c r="LII8" s="1096"/>
      <c r="LIJ8" s="1096"/>
      <c r="LIK8" s="1096"/>
      <c r="LIL8" s="1096"/>
      <c r="LIM8" s="1096"/>
      <c r="LIN8" s="1096"/>
      <c r="LIO8" s="1096"/>
      <c r="LIP8" s="1096"/>
      <c r="LIQ8" s="1096"/>
      <c r="LIR8" s="1096"/>
      <c r="LIS8" s="1096"/>
      <c r="LIT8" s="1096"/>
      <c r="LIU8" s="1096"/>
      <c r="LIV8" s="1096"/>
      <c r="LIW8" s="1096"/>
      <c r="LIX8" s="1096"/>
      <c r="LIY8" s="1096"/>
      <c r="LIZ8" s="1096"/>
      <c r="LJA8" s="1096"/>
      <c r="LJB8" s="1096"/>
      <c r="LJC8" s="1096"/>
      <c r="LJD8" s="1096"/>
      <c r="LJE8" s="1096"/>
      <c r="LJF8" s="1096"/>
      <c r="LJG8" s="1096"/>
      <c r="LJH8" s="1096"/>
      <c r="LJI8" s="1096"/>
      <c r="LJJ8" s="1096"/>
      <c r="LJK8" s="1096"/>
      <c r="LJL8" s="1096"/>
      <c r="LJM8" s="1096"/>
      <c r="LJN8" s="1096"/>
      <c r="LJO8" s="1096"/>
      <c r="LJP8" s="1096"/>
      <c r="LJQ8" s="1096"/>
      <c r="LJR8" s="1096"/>
      <c r="LJS8" s="1096"/>
      <c r="LJT8" s="1096"/>
      <c r="LJU8" s="1096"/>
      <c r="LJV8" s="1096"/>
      <c r="LJW8" s="1096"/>
      <c r="LJX8" s="1096"/>
      <c r="LJY8" s="1096"/>
      <c r="LJZ8" s="1096"/>
      <c r="LKA8" s="1096"/>
      <c r="LKB8" s="1096"/>
      <c r="LKC8" s="1096"/>
      <c r="LKD8" s="1096"/>
      <c r="LKE8" s="1096"/>
      <c r="LKF8" s="1096"/>
      <c r="LKG8" s="1096"/>
      <c r="LKH8" s="1096"/>
      <c r="LKI8" s="1096"/>
      <c r="LKJ8" s="1096"/>
      <c r="LKK8" s="1096"/>
      <c r="LKL8" s="1096"/>
      <c r="LKM8" s="1096"/>
      <c r="LKN8" s="1096"/>
      <c r="LKO8" s="1096"/>
      <c r="LKP8" s="1096"/>
      <c r="LKQ8" s="1096"/>
      <c r="LKR8" s="1096"/>
      <c r="LKS8" s="1096"/>
      <c r="LKT8" s="1096"/>
      <c r="LKU8" s="1096"/>
      <c r="LKV8" s="1096"/>
      <c r="LKW8" s="1096"/>
      <c r="LKX8" s="1096"/>
      <c r="LKY8" s="1096"/>
      <c r="LKZ8" s="1096"/>
      <c r="LLA8" s="1096"/>
      <c r="LLB8" s="1096"/>
      <c r="LLC8" s="1096"/>
      <c r="LLD8" s="1096"/>
      <c r="LLE8" s="1096"/>
      <c r="LLF8" s="1096"/>
      <c r="LLG8" s="1096"/>
      <c r="LLH8" s="1096"/>
      <c r="LLI8" s="1096"/>
      <c r="LLJ8" s="1096"/>
      <c r="LLK8" s="1096"/>
      <c r="LLL8" s="1096"/>
      <c r="LLM8" s="1096"/>
      <c r="LLN8" s="1096"/>
      <c r="LLO8" s="1096"/>
      <c r="LLP8" s="1096"/>
      <c r="LLQ8" s="1096"/>
      <c r="LLR8" s="1096"/>
      <c r="LLS8" s="1096"/>
      <c r="LLT8" s="1096"/>
      <c r="LLU8" s="1096"/>
      <c r="LLV8" s="1096"/>
      <c r="LLW8" s="1096"/>
      <c r="LLX8" s="1096"/>
      <c r="LLY8" s="1096"/>
      <c r="LLZ8" s="1096"/>
      <c r="LMA8" s="1096"/>
      <c r="LMB8" s="1096"/>
      <c r="LMC8" s="1096"/>
      <c r="LMD8" s="1096"/>
      <c r="LME8" s="1096"/>
      <c r="LMF8" s="1096"/>
      <c r="LMG8" s="1096"/>
      <c r="LMH8" s="1096"/>
      <c r="LMI8" s="1096"/>
      <c r="LMJ8" s="1096"/>
      <c r="LMK8" s="1096"/>
      <c r="LML8" s="1096"/>
      <c r="LMM8" s="1096"/>
      <c r="LMN8" s="1096"/>
      <c r="LMO8" s="1096"/>
      <c r="LMP8" s="1096"/>
      <c r="LMQ8" s="1096"/>
      <c r="LMR8" s="1096"/>
      <c r="LMS8" s="1096"/>
      <c r="LMT8" s="1096"/>
      <c r="LMU8" s="1096"/>
      <c r="LMV8" s="1096"/>
      <c r="LMW8" s="1096"/>
      <c r="LMX8" s="1096"/>
      <c r="LMY8" s="1096"/>
      <c r="LMZ8" s="1096"/>
      <c r="LNA8" s="1096"/>
      <c r="LNB8" s="1096"/>
      <c r="LNC8" s="1096"/>
      <c r="LND8" s="1096"/>
      <c r="LNE8" s="1096"/>
      <c r="LNF8" s="1096"/>
      <c r="LNG8" s="1096"/>
      <c r="LNH8" s="1096"/>
      <c r="LNI8" s="1096"/>
      <c r="LNJ8" s="1096"/>
      <c r="LNK8" s="1096"/>
      <c r="LNL8" s="1096"/>
      <c r="LNM8" s="1096"/>
      <c r="LNN8" s="1096"/>
      <c r="LNO8" s="1096"/>
      <c r="LNP8" s="1096"/>
      <c r="LNQ8" s="1096"/>
      <c r="LNR8" s="1096"/>
      <c r="LNS8" s="1096"/>
      <c r="LNT8" s="1096"/>
      <c r="LNU8" s="1096"/>
      <c r="LNV8" s="1096"/>
      <c r="LNW8" s="1096"/>
      <c r="LNX8" s="1096"/>
      <c r="LNY8" s="1096"/>
      <c r="LNZ8" s="1096"/>
      <c r="LOA8" s="1096"/>
      <c r="LOB8" s="1096"/>
      <c r="LOC8" s="1096"/>
      <c r="LOD8" s="1096"/>
      <c r="LOE8" s="1096"/>
      <c r="LOF8" s="1096"/>
      <c r="LOG8" s="1096"/>
      <c r="LOH8" s="1096"/>
      <c r="LOI8" s="1096"/>
      <c r="LOJ8" s="1096"/>
      <c r="LOK8" s="1096"/>
      <c r="LOL8" s="1096"/>
      <c r="LOM8" s="1096"/>
      <c r="LON8" s="1096"/>
      <c r="LOO8" s="1096"/>
      <c r="LOP8" s="1096"/>
      <c r="LOQ8" s="1096"/>
      <c r="LOR8" s="1096"/>
      <c r="LOS8" s="1096"/>
      <c r="LOT8" s="1096"/>
      <c r="LOU8" s="1096"/>
      <c r="LOV8" s="1096"/>
      <c r="LOW8" s="1096"/>
      <c r="LOX8" s="1096"/>
      <c r="LOY8" s="1096"/>
      <c r="LOZ8" s="1096"/>
      <c r="LPA8" s="1096"/>
      <c r="LPB8" s="1096"/>
      <c r="LPC8" s="1096"/>
      <c r="LPD8" s="1096"/>
      <c r="LPE8" s="1096"/>
      <c r="LPF8" s="1096"/>
      <c r="LPG8" s="1096"/>
      <c r="LPH8" s="1096"/>
      <c r="LPI8" s="1096"/>
      <c r="LPJ8" s="1096"/>
      <c r="LPK8" s="1096"/>
      <c r="LPL8" s="1096"/>
      <c r="LPM8" s="1096"/>
      <c r="LPN8" s="1096"/>
      <c r="LPO8" s="1096"/>
      <c r="LPP8" s="1096"/>
      <c r="LPQ8" s="1096"/>
      <c r="LPR8" s="1096"/>
      <c r="LPS8" s="1096"/>
      <c r="LPT8" s="1096"/>
      <c r="LPU8" s="1096"/>
      <c r="LPV8" s="1096"/>
      <c r="LPW8" s="1096"/>
      <c r="LPX8" s="1096"/>
      <c r="LPY8" s="1096"/>
      <c r="LPZ8" s="1096"/>
      <c r="LQA8" s="1096"/>
      <c r="LQB8" s="1096"/>
      <c r="LQC8" s="1096"/>
      <c r="LQD8" s="1096"/>
      <c r="LQE8" s="1096"/>
      <c r="LQF8" s="1096"/>
      <c r="LQG8" s="1096"/>
      <c r="LQH8" s="1096"/>
      <c r="LQI8" s="1096"/>
      <c r="LQJ8" s="1096"/>
      <c r="LQK8" s="1096"/>
      <c r="LQL8" s="1096"/>
      <c r="LQM8" s="1096"/>
      <c r="LQN8" s="1096"/>
      <c r="LQO8" s="1096"/>
      <c r="LQP8" s="1096"/>
      <c r="LQQ8" s="1096"/>
      <c r="LQR8" s="1096"/>
      <c r="LQS8" s="1096"/>
      <c r="LQT8" s="1096"/>
      <c r="LQU8" s="1096"/>
      <c r="LQV8" s="1096"/>
      <c r="LQW8" s="1096"/>
      <c r="LQX8" s="1096"/>
      <c r="LQY8" s="1096"/>
      <c r="LQZ8" s="1096"/>
      <c r="LRA8" s="1096"/>
      <c r="LRB8" s="1096"/>
      <c r="LRC8" s="1096"/>
      <c r="LRD8" s="1096"/>
      <c r="LRE8" s="1096"/>
      <c r="LRF8" s="1096"/>
      <c r="LRG8" s="1096"/>
      <c r="LRH8" s="1096"/>
      <c r="LRI8" s="1096"/>
      <c r="LRJ8" s="1096"/>
      <c r="LRK8" s="1096"/>
      <c r="LRL8" s="1096"/>
      <c r="LRM8" s="1096"/>
      <c r="LRN8" s="1096"/>
      <c r="LRO8" s="1096"/>
      <c r="LRP8" s="1096"/>
      <c r="LRQ8" s="1096"/>
      <c r="LRR8" s="1096"/>
      <c r="LRS8" s="1096"/>
      <c r="LRT8" s="1096"/>
      <c r="LRU8" s="1096"/>
      <c r="LRV8" s="1096"/>
      <c r="LRW8" s="1096"/>
      <c r="LRX8" s="1096"/>
      <c r="LRY8" s="1096"/>
      <c r="LRZ8" s="1096"/>
      <c r="LSA8" s="1096"/>
      <c r="LSB8" s="1096"/>
      <c r="LSC8" s="1096"/>
      <c r="LSD8" s="1096"/>
      <c r="LSE8" s="1096"/>
      <c r="LSF8" s="1096"/>
      <c r="LSG8" s="1096"/>
      <c r="LSH8" s="1096"/>
      <c r="LSI8" s="1096"/>
      <c r="LSJ8" s="1096"/>
      <c r="LSK8" s="1096"/>
      <c r="LSL8" s="1096"/>
      <c r="LSM8" s="1096"/>
      <c r="LSN8" s="1096"/>
      <c r="LSO8" s="1096"/>
      <c r="LSP8" s="1096"/>
      <c r="LSQ8" s="1096"/>
      <c r="LSR8" s="1096"/>
      <c r="LSS8" s="1096"/>
      <c r="LST8" s="1096"/>
      <c r="LSU8" s="1096"/>
      <c r="LSV8" s="1096"/>
      <c r="LSW8" s="1096"/>
      <c r="LSX8" s="1096"/>
      <c r="LSY8" s="1096"/>
      <c r="LSZ8" s="1096"/>
      <c r="LTA8" s="1096"/>
      <c r="LTB8" s="1096"/>
      <c r="LTC8" s="1096"/>
      <c r="LTD8" s="1096"/>
      <c r="LTE8" s="1096"/>
      <c r="LTF8" s="1096"/>
      <c r="LTG8" s="1096"/>
      <c r="LTH8" s="1096"/>
      <c r="LTI8" s="1096"/>
      <c r="LTJ8" s="1096"/>
      <c r="LTK8" s="1096"/>
      <c r="LTL8" s="1096"/>
      <c r="LTM8" s="1096"/>
      <c r="LTN8" s="1096"/>
      <c r="LTO8" s="1096"/>
      <c r="LTP8" s="1096"/>
      <c r="LTQ8" s="1096"/>
      <c r="LTR8" s="1096"/>
      <c r="LTS8" s="1096"/>
      <c r="LTT8" s="1096"/>
      <c r="LTU8" s="1096"/>
      <c r="LTV8" s="1096"/>
      <c r="LTW8" s="1096"/>
      <c r="LTX8" s="1096"/>
      <c r="LTY8" s="1096"/>
      <c r="LTZ8" s="1096"/>
      <c r="LUA8" s="1096"/>
      <c r="LUB8" s="1096"/>
      <c r="LUC8" s="1096"/>
      <c r="LUD8" s="1096"/>
      <c r="LUE8" s="1096"/>
      <c r="LUF8" s="1096"/>
      <c r="LUG8" s="1096"/>
      <c r="LUH8" s="1096"/>
      <c r="LUI8" s="1096"/>
      <c r="LUJ8" s="1096"/>
      <c r="LUK8" s="1096"/>
      <c r="LUL8" s="1096"/>
      <c r="LUM8" s="1096"/>
      <c r="LUN8" s="1096"/>
      <c r="LUO8" s="1096"/>
      <c r="LUP8" s="1096"/>
      <c r="LUQ8" s="1096"/>
      <c r="LUR8" s="1096"/>
      <c r="LUS8" s="1096"/>
      <c r="LUT8" s="1096"/>
      <c r="LUU8" s="1096"/>
      <c r="LUV8" s="1096"/>
      <c r="LUW8" s="1096"/>
      <c r="LUX8" s="1096"/>
      <c r="LUY8" s="1096"/>
      <c r="LUZ8" s="1096"/>
      <c r="LVA8" s="1096"/>
      <c r="LVB8" s="1096"/>
      <c r="LVC8" s="1096"/>
      <c r="LVD8" s="1096"/>
      <c r="LVE8" s="1096"/>
      <c r="LVF8" s="1096"/>
      <c r="LVG8" s="1096"/>
      <c r="LVH8" s="1096"/>
      <c r="LVI8" s="1096"/>
      <c r="LVJ8" s="1096"/>
      <c r="LVK8" s="1096"/>
      <c r="LVL8" s="1096"/>
      <c r="LVM8" s="1096"/>
      <c r="LVN8" s="1096"/>
      <c r="LVO8" s="1096"/>
      <c r="LVP8" s="1096"/>
      <c r="LVQ8" s="1096"/>
      <c r="LVR8" s="1096"/>
      <c r="LVS8" s="1096"/>
      <c r="LVT8" s="1096"/>
      <c r="LVU8" s="1096"/>
      <c r="LVV8" s="1096"/>
      <c r="LVW8" s="1096"/>
      <c r="LVX8" s="1096"/>
      <c r="LVY8" s="1096"/>
      <c r="LVZ8" s="1096"/>
      <c r="LWA8" s="1096"/>
      <c r="LWB8" s="1096"/>
      <c r="LWC8" s="1096"/>
      <c r="LWD8" s="1096"/>
      <c r="LWE8" s="1096"/>
      <c r="LWF8" s="1096"/>
      <c r="LWG8" s="1096"/>
      <c r="LWH8" s="1096"/>
      <c r="LWI8" s="1096"/>
      <c r="LWJ8" s="1096"/>
      <c r="LWK8" s="1096"/>
      <c r="LWL8" s="1096"/>
      <c r="LWM8" s="1096"/>
      <c r="LWN8" s="1096"/>
      <c r="LWO8" s="1096"/>
      <c r="LWP8" s="1096"/>
      <c r="LWQ8" s="1096"/>
      <c r="LWR8" s="1096"/>
      <c r="LWS8" s="1096"/>
      <c r="LWT8" s="1096"/>
      <c r="LWU8" s="1096"/>
      <c r="LWV8" s="1096"/>
      <c r="LWW8" s="1096"/>
      <c r="LWX8" s="1096"/>
      <c r="LWY8" s="1096"/>
      <c r="LWZ8" s="1096"/>
      <c r="LXA8" s="1096"/>
      <c r="LXB8" s="1096"/>
      <c r="LXC8" s="1096"/>
      <c r="LXD8" s="1096"/>
      <c r="LXE8" s="1096"/>
      <c r="LXF8" s="1096"/>
      <c r="LXG8" s="1096"/>
      <c r="LXH8" s="1096"/>
      <c r="LXI8" s="1096"/>
      <c r="LXJ8" s="1096"/>
      <c r="LXK8" s="1096"/>
      <c r="LXL8" s="1096"/>
      <c r="LXM8" s="1096"/>
      <c r="LXN8" s="1096"/>
      <c r="LXO8" s="1096"/>
      <c r="LXP8" s="1096"/>
      <c r="LXQ8" s="1096"/>
      <c r="LXR8" s="1096"/>
      <c r="LXS8" s="1096"/>
      <c r="LXT8" s="1096"/>
      <c r="LXU8" s="1096"/>
      <c r="LXV8" s="1096"/>
      <c r="LXW8" s="1096"/>
      <c r="LXX8" s="1096"/>
      <c r="LXY8" s="1096"/>
      <c r="LXZ8" s="1096"/>
      <c r="LYA8" s="1096"/>
      <c r="LYB8" s="1096"/>
      <c r="LYC8" s="1096"/>
      <c r="LYD8" s="1096"/>
      <c r="LYE8" s="1096"/>
      <c r="LYF8" s="1096"/>
      <c r="LYG8" s="1096"/>
      <c r="LYH8" s="1096"/>
      <c r="LYI8" s="1096"/>
      <c r="LYJ8" s="1096"/>
      <c r="LYK8" s="1096"/>
      <c r="LYL8" s="1096"/>
      <c r="LYM8" s="1096"/>
      <c r="LYN8" s="1096"/>
      <c r="LYO8" s="1096"/>
      <c r="LYP8" s="1096"/>
      <c r="LYQ8" s="1096"/>
      <c r="LYR8" s="1096"/>
      <c r="LYS8" s="1096"/>
      <c r="LYT8" s="1096"/>
      <c r="LYU8" s="1096"/>
      <c r="LYV8" s="1096"/>
      <c r="LYW8" s="1096"/>
      <c r="LYX8" s="1096"/>
      <c r="LYY8" s="1096"/>
      <c r="LYZ8" s="1096"/>
      <c r="LZA8" s="1096"/>
      <c r="LZB8" s="1096"/>
      <c r="LZC8" s="1096"/>
      <c r="LZD8" s="1096"/>
      <c r="LZE8" s="1096"/>
      <c r="LZF8" s="1096"/>
      <c r="LZG8" s="1096"/>
      <c r="LZH8" s="1096"/>
      <c r="LZI8" s="1096"/>
      <c r="LZJ8" s="1096"/>
      <c r="LZK8" s="1096"/>
      <c r="LZL8" s="1096"/>
      <c r="LZM8" s="1096"/>
      <c r="LZN8" s="1096"/>
      <c r="LZO8" s="1096"/>
      <c r="LZP8" s="1096"/>
      <c r="LZQ8" s="1096"/>
      <c r="LZR8" s="1096"/>
      <c r="LZS8" s="1096"/>
      <c r="LZT8" s="1096"/>
      <c r="LZU8" s="1096"/>
      <c r="LZV8" s="1096"/>
      <c r="LZW8" s="1096"/>
      <c r="LZX8" s="1096"/>
      <c r="LZY8" s="1096"/>
      <c r="LZZ8" s="1096"/>
      <c r="MAA8" s="1096"/>
      <c r="MAB8" s="1096"/>
      <c r="MAC8" s="1096"/>
      <c r="MAD8" s="1096"/>
      <c r="MAE8" s="1096"/>
      <c r="MAF8" s="1096"/>
      <c r="MAG8" s="1096"/>
      <c r="MAH8" s="1096"/>
      <c r="MAI8" s="1096"/>
      <c r="MAJ8" s="1096"/>
      <c r="MAK8" s="1096"/>
      <c r="MAL8" s="1096"/>
      <c r="MAM8" s="1096"/>
      <c r="MAN8" s="1096"/>
      <c r="MAO8" s="1096"/>
      <c r="MAP8" s="1096"/>
      <c r="MAQ8" s="1096"/>
      <c r="MAR8" s="1096"/>
      <c r="MAS8" s="1096"/>
      <c r="MAT8" s="1096"/>
      <c r="MAU8" s="1096"/>
      <c r="MAV8" s="1096"/>
      <c r="MAW8" s="1096"/>
      <c r="MAX8" s="1096"/>
      <c r="MAY8" s="1096"/>
      <c r="MAZ8" s="1096"/>
      <c r="MBA8" s="1096"/>
      <c r="MBB8" s="1096"/>
      <c r="MBC8" s="1096"/>
      <c r="MBD8" s="1096"/>
      <c r="MBE8" s="1096"/>
      <c r="MBF8" s="1096"/>
      <c r="MBG8" s="1096"/>
      <c r="MBH8" s="1096"/>
      <c r="MBI8" s="1096"/>
      <c r="MBJ8" s="1096"/>
      <c r="MBK8" s="1096"/>
      <c r="MBL8" s="1096"/>
      <c r="MBM8" s="1096"/>
      <c r="MBN8" s="1096"/>
      <c r="MBO8" s="1096"/>
      <c r="MBP8" s="1096"/>
      <c r="MBQ8" s="1096"/>
      <c r="MBR8" s="1096"/>
      <c r="MBS8" s="1096"/>
      <c r="MBT8" s="1096"/>
      <c r="MBU8" s="1096"/>
      <c r="MBV8" s="1096"/>
      <c r="MBW8" s="1096"/>
      <c r="MBX8" s="1096"/>
      <c r="MBY8" s="1096"/>
      <c r="MBZ8" s="1096"/>
      <c r="MCA8" s="1096"/>
      <c r="MCB8" s="1096"/>
      <c r="MCC8" s="1096"/>
      <c r="MCD8" s="1096"/>
      <c r="MCE8" s="1096"/>
      <c r="MCF8" s="1096"/>
      <c r="MCG8" s="1096"/>
      <c r="MCH8" s="1096"/>
      <c r="MCI8" s="1096"/>
      <c r="MCJ8" s="1096"/>
      <c r="MCK8" s="1096"/>
      <c r="MCL8" s="1096"/>
      <c r="MCM8" s="1096"/>
      <c r="MCN8" s="1096"/>
      <c r="MCO8" s="1096"/>
      <c r="MCP8" s="1096"/>
      <c r="MCQ8" s="1096"/>
      <c r="MCR8" s="1096"/>
      <c r="MCS8" s="1096"/>
      <c r="MCT8" s="1096"/>
      <c r="MCU8" s="1096"/>
      <c r="MCV8" s="1096"/>
      <c r="MCW8" s="1096"/>
      <c r="MCX8" s="1096"/>
      <c r="MCY8" s="1096"/>
      <c r="MCZ8" s="1096"/>
      <c r="MDA8" s="1096"/>
      <c r="MDB8" s="1096"/>
      <c r="MDC8" s="1096"/>
      <c r="MDD8" s="1096"/>
      <c r="MDE8" s="1096"/>
      <c r="MDF8" s="1096"/>
      <c r="MDG8" s="1096"/>
      <c r="MDH8" s="1096"/>
      <c r="MDI8" s="1096"/>
      <c r="MDJ8" s="1096"/>
      <c r="MDK8" s="1096"/>
      <c r="MDL8" s="1096"/>
      <c r="MDM8" s="1096"/>
      <c r="MDN8" s="1096"/>
      <c r="MDO8" s="1096"/>
      <c r="MDP8" s="1096"/>
      <c r="MDQ8" s="1096"/>
      <c r="MDR8" s="1096"/>
      <c r="MDS8" s="1096"/>
      <c r="MDT8" s="1096"/>
      <c r="MDU8" s="1096"/>
      <c r="MDV8" s="1096"/>
      <c r="MDW8" s="1096"/>
      <c r="MDX8" s="1096"/>
      <c r="MDY8" s="1096"/>
      <c r="MDZ8" s="1096"/>
      <c r="MEA8" s="1096"/>
      <c r="MEB8" s="1096"/>
      <c r="MEC8" s="1096"/>
      <c r="MED8" s="1096"/>
      <c r="MEE8" s="1096"/>
      <c r="MEF8" s="1096"/>
      <c r="MEG8" s="1096"/>
      <c r="MEH8" s="1096"/>
      <c r="MEI8" s="1096"/>
      <c r="MEJ8" s="1096"/>
      <c r="MEK8" s="1096"/>
      <c r="MEL8" s="1096"/>
      <c r="MEM8" s="1096"/>
      <c r="MEN8" s="1096"/>
      <c r="MEO8" s="1096"/>
      <c r="MEP8" s="1096"/>
      <c r="MEQ8" s="1096"/>
      <c r="MER8" s="1096"/>
      <c r="MES8" s="1096"/>
      <c r="MET8" s="1096"/>
      <c r="MEU8" s="1096"/>
      <c r="MEV8" s="1096"/>
      <c r="MEW8" s="1096"/>
      <c r="MEX8" s="1096"/>
      <c r="MEY8" s="1096"/>
      <c r="MEZ8" s="1096"/>
      <c r="MFA8" s="1096"/>
      <c r="MFB8" s="1096"/>
      <c r="MFC8" s="1096"/>
      <c r="MFD8" s="1096"/>
      <c r="MFE8" s="1096"/>
      <c r="MFF8" s="1096"/>
      <c r="MFG8" s="1096"/>
      <c r="MFH8" s="1096"/>
      <c r="MFI8" s="1096"/>
      <c r="MFJ8" s="1096"/>
      <c r="MFK8" s="1096"/>
      <c r="MFL8" s="1096"/>
      <c r="MFM8" s="1096"/>
      <c r="MFN8" s="1096"/>
      <c r="MFO8" s="1096"/>
      <c r="MFP8" s="1096"/>
      <c r="MFQ8" s="1096"/>
      <c r="MFR8" s="1096"/>
      <c r="MFS8" s="1096"/>
      <c r="MFT8" s="1096"/>
      <c r="MFU8" s="1096"/>
      <c r="MFV8" s="1096"/>
      <c r="MFW8" s="1096"/>
      <c r="MFX8" s="1096"/>
      <c r="MFY8" s="1096"/>
      <c r="MFZ8" s="1096"/>
      <c r="MGA8" s="1096"/>
      <c r="MGB8" s="1096"/>
      <c r="MGC8" s="1096"/>
      <c r="MGD8" s="1096"/>
      <c r="MGE8" s="1096"/>
      <c r="MGF8" s="1096"/>
      <c r="MGG8" s="1096"/>
      <c r="MGH8" s="1096"/>
      <c r="MGI8" s="1096"/>
      <c r="MGJ8" s="1096"/>
      <c r="MGK8" s="1096"/>
      <c r="MGL8" s="1096"/>
      <c r="MGM8" s="1096"/>
      <c r="MGN8" s="1096"/>
      <c r="MGO8" s="1096"/>
      <c r="MGP8" s="1096"/>
      <c r="MGQ8" s="1096"/>
      <c r="MGR8" s="1096"/>
      <c r="MGS8" s="1096"/>
      <c r="MGT8" s="1096"/>
      <c r="MGU8" s="1096"/>
      <c r="MGV8" s="1096"/>
      <c r="MGW8" s="1096"/>
      <c r="MGX8" s="1096"/>
      <c r="MGY8" s="1096"/>
      <c r="MGZ8" s="1096"/>
      <c r="MHA8" s="1096"/>
      <c r="MHB8" s="1096"/>
      <c r="MHC8" s="1096"/>
      <c r="MHD8" s="1096"/>
      <c r="MHE8" s="1096"/>
      <c r="MHF8" s="1096"/>
      <c r="MHG8" s="1096"/>
      <c r="MHH8" s="1096"/>
      <c r="MHI8" s="1096"/>
      <c r="MHJ8" s="1096"/>
      <c r="MHK8" s="1096"/>
      <c r="MHL8" s="1096"/>
      <c r="MHM8" s="1096"/>
      <c r="MHN8" s="1096"/>
      <c r="MHO8" s="1096"/>
      <c r="MHP8" s="1096"/>
      <c r="MHQ8" s="1096"/>
      <c r="MHR8" s="1096"/>
      <c r="MHS8" s="1096"/>
      <c r="MHT8" s="1096"/>
      <c r="MHU8" s="1096"/>
      <c r="MHV8" s="1096"/>
      <c r="MHW8" s="1096"/>
      <c r="MHX8" s="1096"/>
      <c r="MHY8" s="1096"/>
      <c r="MHZ8" s="1096"/>
      <c r="MIA8" s="1096"/>
      <c r="MIB8" s="1096"/>
      <c r="MIC8" s="1096"/>
      <c r="MID8" s="1096"/>
      <c r="MIE8" s="1096"/>
      <c r="MIF8" s="1096"/>
      <c r="MIG8" s="1096"/>
      <c r="MIH8" s="1096"/>
      <c r="MII8" s="1096"/>
      <c r="MIJ8" s="1096"/>
      <c r="MIK8" s="1096"/>
      <c r="MIL8" s="1096"/>
      <c r="MIM8" s="1096"/>
      <c r="MIN8" s="1096"/>
      <c r="MIO8" s="1096"/>
      <c r="MIP8" s="1096"/>
      <c r="MIQ8" s="1096"/>
      <c r="MIR8" s="1096"/>
      <c r="MIS8" s="1096"/>
      <c r="MIT8" s="1096"/>
      <c r="MIU8" s="1096"/>
      <c r="MIV8" s="1096"/>
      <c r="MIW8" s="1096"/>
      <c r="MIX8" s="1096"/>
      <c r="MIY8" s="1096"/>
      <c r="MIZ8" s="1096"/>
      <c r="MJA8" s="1096"/>
      <c r="MJB8" s="1096"/>
      <c r="MJC8" s="1096"/>
      <c r="MJD8" s="1096"/>
      <c r="MJE8" s="1096"/>
      <c r="MJF8" s="1096"/>
      <c r="MJG8" s="1096"/>
      <c r="MJH8" s="1096"/>
      <c r="MJI8" s="1096"/>
      <c r="MJJ8" s="1096"/>
      <c r="MJK8" s="1096"/>
      <c r="MJL8" s="1096"/>
      <c r="MJM8" s="1096"/>
      <c r="MJN8" s="1096"/>
      <c r="MJO8" s="1096"/>
      <c r="MJP8" s="1096"/>
      <c r="MJQ8" s="1096"/>
      <c r="MJR8" s="1096"/>
      <c r="MJS8" s="1096"/>
      <c r="MJT8" s="1096"/>
      <c r="MJU8" s="1096"/>
      <c r="MJV8" s="1096"/>
      <c r="MJW8" s="1096"/>
      <c r="MJX8" s="1096"/>
      <c r="MJY8" s="1096"/>
      <c r="MJZ8" s="1096"/>
      <c r="MKA8" s="1096"/>
      <c r="MKB8" s="1096"/>
      <c r="MKC8" s="1096"/>
      <c r="MKD8" s="1096"/>
      <c r="MKE8" s="1096"/>
      <c r="MKF8" s="1096"/>
      <c r="MKG8" s="1096"/>
      <c r="MKH8" s="1096"/>
      <c r="MKI8" s="1096"/>
      <c r="MKJ8" s="1096"/>
      <c r="MKK8" s="1096"/>
      <c r="MKL8" s="1096"/>
      <c r="MKM8" s="1096"/>
      <c r="MKN8" s="1096"/>
      <c r="MKO8" s="1096"/>
      <c r="MKP8" s="1096"/>
      <c r="MKQ8" s="1096"/>
      <c r="MKR8" s="1096"/>
      <c r="MKS8" s="1096"/>
      <c r="MKT8" s="1096"/>
      <c r="MKU8" s="1096"/>
      <c r="MKV8" s="1096"/>
      <c r="MKW8" s="1096"/>
      <c r="MKX8" s="1096"/>
      <c r="MKY8" s="1096"/>
      <c r="MKZ8" s="1096"/>
      <c r="MLA8" s="1096"/>
      <c r="MLB8" s="1096"/>
      <c r="MLC8" s="1096"/>
      <c r="MLD8" s="1096"/>
      <c r="MLE8" s="1096"/>
      <c r="MLF8" s="1096"/>
      <c r="MLG8" s="1096"/>
      <c r="MLH8" s="1096"/>
      <c r="MLI8" s="1096"/>
      <c r="MLJ8" s="1096"/>
      <c r="MLK8" s="1096"/>
      <c r="MLL8" s="1096"/>
      <c r="MLM8" s="1096"/>
      <c r="MLN8" s="1096"/>
      <c r="MLO8" s="1096"/>
      <c r="MLP8" s="1096"/>
      <c r="MLQ8" s="1096"/>
      <c r="MLR8" s="1096"/>
      <c r="MLS8" s="1096"/>
      <c r="MLT8" s="1096"/>
      <c r="MLU8" s="1096"/>
      <c r="MLV8" s="1096"/>
      <c r="MLW8" s="1096"/>
      <c r="MLX8" s="1096"/>
      <c r="MLY8" s="1096"/>
      <c r="MLZ8" s="1096"/>
      <c r="MMA8" s="1096"/>
      <c r="MMB8" s="1096"/>
      <c r="MMC8" s="1096"/>
      <c r="MMD8" s="1096"/>
      <c r="MME8" s="1096"/>
      <c r="MMF8" s="1096"/>
      <c r="MMG8" s="1096"/>
      <c r="MMH8" s="1096"/>
      <c r="MMI8" s="1096"/>
      <c r="MMJ8" s="1096"/>
      <c r="MMK8" s="1096"/>
      <c r="MML8" s="1096"/>
      <c r="MMM8" s="1096"/>
      <c r="MMN8" s="1096"/>
      <c r="MMO8" s="1096"/>
      <c r="MMP8" s="1096"/>
      <c r="MMQ8" s="1096"/>
      <c r="MMR8" s="1096"/>
      <c r="MMS8" s="1096"/>
      <c r="MMT8" s="1096"/>
      <c r="MMU8" s="1096"/>
      <c r="MMV8" s="1096"/>
      <c r="MMW8" s="1096"/>
      <c r="MMX8" s="1096"/>
      <c r="MMY8" s="1096"/>
      <c r="MMZ8" s="1096"/>
      <c r="MNA8" s="1096"/>
      <c r="MNB8" s="1096"/>
      <c r="MNC8" s="1096"/>
      <c r="MND8" s="1096"/>
      <c r="MNE8" s="1096"/>
      <c r="MNF8" s="1096"/>
      <c r="MNG8" s="1096"/>
      <c r="MNH8" s="1096"/>
      <c r="MNI8" s="1096"/>
      <c r="MNJ8" s="1096"/>
      <c r="MNK8" s="1096"/>
      <c r="MNL8" s="1096"/>
      <c r="MNM8" s="1096"/>
      <c r="MNN8" s="1096"/>
      <c r="MNO8" s="1096"/>
      <c r="MNP8" s="1096"/>
      <c r="MNQ8" s="1096"/>
      <c r="MNR8" s="1096"/>
      <c r="MNS8" s="1096"/>
      <c r="MNT8" s="1096"/>
      <c r="MNU8" s="1096"/>
      <c r="MNV8" s="1096"/>
      <c r="MNW8" s="1096"/>
      <c r="MNX8" s="1096"/>
      <c r="MNY8" s="1096"/>
      <c r="MNZ8" s="1096"/>
      <c r="MOA8" s="1096"/>
      <c r="MOB8" s="1096"/>
      <c r="MOC8" s="1096"/>
      <c r="MOD8" s="1096"/>
      <c r="MOE8" s="1096"/>
      <c r="MOF8" s="1096"/>
      <c r="MOG8" s="1096"/>
      <c r="MOH8" s="1096"/>
      <c r="MOI8" s="1096"/>
      <c r="MOJ8" s="1096"/>
      <c r="MOK8" s="1096"/>
      <c r="MOL8" s="1096"/>
      <c r="MOM8" s="1096"/>
      <c r="MON8" s="1096"/>
      <c r="MOO8" s="1096"/>
      <c r="MOP8" s="1096"/>
      <c r="MOQ8" s="1096"/>
      <c r="MOR8" s="1096"/>
      <c r="MOS8" s="1096"/>
      <c r="MOT8" s="1096"/>
      <c r="MOU8" s="1096"/>
      <c r="MOV8" s="1096"/>
      <c r="MOW8" s="1096"/>
      <c r="MOX8" s="1096"/>
      <c r="MOY8" s="1096"/>
      <c r="MOZ8" s="1096"/>
      <c r="MPA8" s="1096"/>
      <c r="MPB8" s="1096"/>
      <c r="MPC8" s="1096"/>
      <c r="MPD8" s="1096"/>
      <c r="MPE8" s="1096"/>
      <c r="MPF8" s="1096"/>
      <c r="MPG8" s="1096"/>
      <c r="MPH8" s="1096"/>
      <c r="MPI8" s="1096"/>
      <c r="MPJ8" s="1096"/>
      <c r="MPK8" s="1096"/>
      <c r="MPL8" s="1096"/>
      <c r="MPM8" s="1096"/>
      <c r="MPN8" s="1096"/>
      <c r="MPO8" s="1096"/>
      <c r="MPP8" s="1096"/>
      <c r="MPQ8" s="1096"/>
      <c r="MPR8" s="1096"/>
      <c r="MPS8" s="1096"/>
      <c r="MPT8" s="1096"/>
      <c r="MPU8" s="1096"/>
      <c r="MPV8" s="1096"/>
      <c r="MPW8" s="1096"/>
      <c r="MPX8" s="1096"/>
      <c r="MPY8" s="1096"/>
      <c r="MPZ8" s="1096"/>
      <c r="MQA8" s="1096"/>
      <c r="MQB8" s="1096"/>
      <c r="MQC8" s="1096"/>
      <c r="MQD8" s="1096"/>
      <c r="MQE8" s="1096"/>
      <c r="MQF8" s="1096"/>
      <c r="MQG8" s="1096"/>
      <c r="MQH8" s="1096"/>
      <c r="MQI8" s="1096"/>
      <c r="MQJ8" s="1096"/>
      <c r="MQK8" s="1096"/>
      <c r="MQL8" s="1096"/>
      <c r="MQM8" s="1096"/>
      <c r="MQN8" s="1096"/>
      <c r="MQO8" s="1096"/>
      <c r="MQP8" s="1096"/>
      <c r="MQQ8" s="1096"/>
      <c r="MQR8" s="1096"/>
      <c r="MQS8" s="1096"/>
      <c r="MQT8" s="1096"/>
      <c r="MQU8" s="1096"/>
      <c r="MQV8" s="1096"/>
      <c r="MQW8" s="1096"/>
      <c r="MQX8" s="1096"/>
      <c r="MQY8" s="1096"/>
      <c r="MQZ8" s="1096"/>
      <c r="MRA8" s="1096"/>
      <c r="MRB8" s="1096"/>
      <c r="MRC8" s="1096"/>
      <c r="MRD8" s="1096"/>
      <c r="MRE8" s="1096"/>
      <c r="MRF8" s="1096"/>
      <c r="MRG8" s="1096"/>
      <c r="MRH8" s="1096"/>
      <c r="MRI8" s="1096"/>
      <c r="MRJ8" s="1096"/>
      <c r="MRK8" s="1096"/>
      <c r="MRL8" s="1096"/>
      <c r="MRM8" s="1096"/>
      <c r="MRN8" s="1096"/>
      <c r="MRO8" s="1096"/>
      <c r="MRP8" s="1096"/>
      <c r="MRQ8" s="1096"/>
      <c r="MRR8" s="1096"/>
      <c r="MRS8" s="1096"/>
      <c r="MRT8" s="1096"/>
      <c r="MRU8" s="1096"/>
      <c r="MRV8" s="1096"/>
      <c r="MRW8" s="1096"/>
      <c r="MRX8" s="1096"/>
      <c r="MRY8" s="1096"/>
      <c r="MRZ8" s="1096"/>
      <c r="MSA8" s="1096"/>
      <c r="MSB8" s="1096"/>
      <c r="MSC8" s="1096"/>
      <c r="MSD8" s="1096"/>
      <c r="MSE8" s="1096"/>
      <c r="MSF8" s="1096"/>
      <c r="MSG8" s="1096"/>
      <c r="MSH8" s="1096"/>
      <c r="MSI8" s="1096"/>
      <c r="MSJ8" s="1096"/>
      <c r="MSK8" s="1096"/>
      <c r="MSL8" s="1096"/>
      <c r="MSM8" s="1096"/>
      <c r="MSN8" s="1096"/>
      <c r="MSO8" s="1096"/>
      <c r="MSP8" s="1096"/>
      <c r="MSQ8" s="1096"/>
      <c r="MSR8" s="1096"/>
      <c r="MSS8" s="1096"/>
      <c r="MST8" s="1096"/>
      <c r="MSU8" s="1096"/>
      <c r="MSV8" s="1096"/>
      <c r="MSW8" s="1096"/>
      <c r="MSX8" s="1096"/>
      <c r="MSY8" s="1096"/>
      <c r="MSZ8" s="1096"/>
      <c r="MTA8" s="1096"/>
      <c r="MTB8" s="1096"/>
      <c r="MTC8" s="1096"/>
      <c r="MTD8" s="1096"/>
      <c r="MTE8" s="1096"/>
      <c r="MTF8" s="1096"/>
      <c r="MTG8" s="1096"/>
      <c r="MTH8" s="1096"/>
      <c r="MTI8" s="1096"/>
      <c r="MTJ8" s="1096"/>
      <c r="MTK8" s="1096"/>
      <c r="MTL8" s="1096"/>
      <c r="MTM8" s="1096"/>
      <c r="MTN8" s="1096"/>
      <c r="MTO8" s="1096"/>
      <c r="MTP8" s="1096"/>
      <c r="MTQ8" s="1096"/>
      <c r="MTR8" s="1096"/>
      <c r="MTS8" s="1096"/>
      <c r="MTT8" s="1096"/>
      <c r="MTU8" s="1096"/>
      <c r="MTV8" s="1096"/>
      <c r="MTW8" s="1096"/>
      <c r="MTX8" s="1096"/>
      <c r="MTY8" s="1096"/>
      <c r="MTZ8" s="1096"/>
      <c r="MUA8" s="1096"/>
      <c r="MUB8" s="1096"/>
      <c r="MUC8" s="1096"/>
      <c r="MUD8" s="1096"/>
      <c r="MUE8" s="1096"/>
      <c r="MUF8" s="1096"/>
      <c r="MUG8" s="1096"/>
      <c r="MUH8" s="1096"/>
      <c r="MUI8" s="1096"/>
      <c r="MUJ8" s="1096"/>
      <c r="MUK8" s="1096"/>
      <c r="MUL8" s="1096"/>
      <c r="MUM8" s="1096"/>
      <c r="MUN8" s="1096"/>
      <c r="MUO8" s="1096"/>
      <c r="MUP8" s="1096"/>
      <c r="MUQ8" s="1096"/>
      <c r="MUR8" s="1096"/>
      <c r="MUS8" s="1096"/>
      <c r="MUT8" s="1096"/>
      <c r="MUU8" s="1096"/>
      <c r="MUV8" s="1096"/>
      <c r="MUW8" s="1096"/>
      <c r="MUX8" s="1096"/>
      <c r="MUY8" s="1096"/>
      <c r="MUZ8" s="1096"/>
      <c r="MVA8" s="1096"/>
      <c r="MVB8" s="1096"/>
      <c r="MVC8" s="1096"/>
      <c r="MVD8" s="1096"/>
      <c r="MVE8" s="1096"/>
      <c r="MVF8" s="1096"/>
      <c r="MVG8" s="1096"/>
      <c r="MVH8" s="1096"/>
      <c r="MVI8" s="1096"/>
      <c r="MVJ8" s="1096"/>
      <c r="MVK8" s="1096"/>
      <c r="MVL8" s="1096"/>
      <c r="MVM8" s="1096"/>
      <c r="MVN8" s="1096"/>
      <c r="MVO8" s="1096"/>
      <c r="MVP8" s="1096"/>
      <c r="MVQ8" s="1096"/>
      <c r="MVR8" s="1096"/>
      <c r="MVS8" s="1096"/>
      <c r="MVT8" s="1096"/>
      <c r="MVU8" s="1096"/>
      <c r="MVV8" s="1096"/>
      <c r="MVW8" s="1096"/>
      <c r="MVX8" s="1096"/>
      <c r="MVY8" s="1096"/>
      <c r="MVZ8" s="1096"/>
      <c r="MWA8" s="1096"/>
      <c r="MWB8" s="1096"/>
      <c r="MWC8" s="1096"/>
      <c r="MWD8" s="1096"/>
      <c r="MWE8" s="1096"/>
      <c r="MWF8" s="1096"/>
      <c r="MWG8" s="1096"/>
      <c r="MWH8" s="1096"/>
      <c r="MWI8" s="1096"/>
      <c r="MWJ8" s="1096"/>
      <c r="MWK8" s="1096"/>
      <c r="MWL8" s="1096"/>
      <c r="MWM8" s="1096"/>
      <c r="MWN8" s="1096"/>
      <c r="MWO8" s="1096"/>
      <c r="MWP8" s="1096"/>
      <c r="MWQ8" s="1096"/>
      <c r="MWR8" s="1096"/>
      <c r="MWS8" s="1096"/>
      <c r="MWT8" s="1096"/>
      <c r="MWU8" s="1096"/>
      <c r="MWV8" s="1096"/>
      <c r="MWW8" s="1096"/>
      <c r="MWX8" s="1096"/>
      <c r="MWY8" s="1096"/>
      <c r="MWZ8" s="1096"/>
      <c r="MXA8" s="1096"/>
      <c r="MXB8" s="1096"/>
      <c r="MXC8" s="1096"/>
      <c r="MXD8" s="1096"/>
      <c r="MXE8" s="1096"/>
      <c r="MXF8" s="1096"/>
      <c r="MXG8" s="1096"/>
      <c r="MXH8" s="1096"/>
      <c r="MXI8" s="1096"/>
      <c r="MXJ8" s="1096"/>
      <c r="MXK8" s="1096"/>
      <c r="MXL8" s="1096"/>
      <c r="MXM8" s="1096"/>
      <c r="MXN8" s="1096"/>
      <c r="MXO8" s="1096"/>
      <c r="MXP8" s="1096"/>
      <c r="MXQ8" s="1096"/>
      <c r="MXR8" s="1096"/>
      <c r="MXS8" s="1096"/>
      <c r="MXT8" s="1096"/>
      <c r="MXU8" s="1096"/>
      <c r="MXV8" s="1096"/>
      <c r="MXW8" s="1096"/>
      <c r="MXX8" s="1096"/>
      <c r="MXY8" s="1096"/>
      <c r="MXZ8" s="1096"/>
      <c r="MYA8" s="1096"/>
      <c r="MYB8" s="1096"/>
      <c r="MYC8" s="1096"/>
      <c r="MYD8" s="1096"/>
      <c r="MYE8" s="1096"/>
      <c r="MYF8" s="1096"/>
      <c r="MYG8" s="1096"/>
      <c r="MYH8" s="1096"/>
      <c r="MYI8" s="1096"/>
      <c r="MYJ8" s="1096"/>
      <c r="MYK8" s="1096"/>
      <c r="MYL8" s="1096"/>
      <c r="MYM8" s="1096"/>
      <c r="MYN8" s="1096"/>
      <c r="MYO8" s="1096"/>
      <c r="MYP8" s="1096"/>
      <c r="MYQ8" s="1096"/>
      <c r="MYR8" s="1096"/>
      <c r="MYS8" s="1096"/>
      <c r="MYT8" s="1096"/>
      <c r="MYU8" s="1096"/>
      <c r="MYV8" s="1096"/>
      <c r="MYW8" s="1096"/>
      <c r="MYX8" s="1096"/>
      <c r="MYY8" s="1096"/>
      <c r="MYZ8" s="1096"/>
      <c r="MZA8" s="1096"/>
      <c r="MZB8" s="1096"/>
      <c r="MZC8" s="1096"/>
      <c r="MZD8" s="1096"/>
      <c r="MZE8" s="1096"/>
      <c r="MZF8" s="1096"/>
      <c r="MZG8" s="1096"/>
      <c r="MZH8" s="1096"/>
      <c r="MZI8" s="1096"/>
      <c r="MZJ8" s="1096"/>
      <c r="MZK8" s="1096"/>
      <c r="MZL8" s="1096"/>
      <c r="MZM8" s="1096"/>
      <c r="MZN8" s="1096"/>
      <c r="MZO8" s="1096"/>
      <c r="MZP8" s="1096"/>
      <c r="MZQ8" s="1096"/>
      <c r="MZR8" s="1096"/>
      <c r="MZS8" s="1096"/>
      <c r="MZT8" s="1096"/>
      <c r="MZU8" s="1096"/>
      <c r="MZV8" s="1096"/>
      <c r="MZW8" s="1096"/>
      <c r="MZX8" s="1096"/>
      <c r="MZY8" s="1096"/>
      <c r="MZZ8" s="1096"/>
      <c r="NAA8" s="1096"/>
      <c r="NAB8" s="1096"/>
      <c r="NAC8" s="1096"/>
      <c r="NAD8" s="1096"/>
      <c r="NAE8" s="1096"/>
      <c r="NAF8" s="1096"/>
      <c r="NAG8" s="1096"/>
      <c r="NAH8" s="1096"/>
      <c r="NAI8" s="1096"/>
      <c r="NAJ8" s="1096"/>
      <c r="NAK8" s="1096"/>
      <c r="NAL8" s="1096"/>
      <c r="NAM8" s="1096"/>
      <c r="NAN8" s="1096"/>
      <c r="NAO8" s="1096"/>
      <c r="NAP8" s="1096"/>
      <c r="NAQ8" s="1096"/>
      <c r="NAR8" s="1096"/>
      <c r="NAS8" s="1096"/>
      <c r="NAT8" s="1096"/>
      <c r="NAU8" s="1096"/>
      <c r="NAV8" s="1096"/>
      <c r="NAW8" s="1096"/>
      <c r="NAX8" s="1096"/>
      <c r="NAY8" s="1096"/>
      <c r="NAZ8" s="1096"/>
      <c r="NBA8" s="1096"/>
      <c r="NBB8" s="1096"/>
      <c r="NBC8" s="1096"/>
      <c r="NBD8" s="1096"/>
      <c r="NBE8" s="1096"/>
      <c r="NBF8" s="1096"/>
      <c r="NBG8" s="1096"/>
      <c r="NBH8" s="1096"/>
      <c r="NBI8" s="1096"/>
      <c r="NBJ8" s="1096"/>
      <c r="NBK8" s="1096"/>
      <c r="NBL8" s="1096"/>
      <c r="NBM8" s="1096"/>
      <c r="NBN8" s="1096"/>
      <c r="NBO8" s="1096"/>
      <c r="NBP8" s="1096"/>
      <c r="NBQ8" s="1096"/>
      <c r="NBR8" s="1096"/>
      <c r="NBS8" s="1096"/>
      <c r="NBT8" s="1096"/>
      <c r="NBU8" s="1096"/>
      <c r="NBV8" s="1096"/>
      <c r="NBW8" s="1096"/>
      <c r="NBX8" s="1096"/>
      <c r="NBY8" s="1096"/>
      <c r="NBZ8" s="1096"/>
      <c r="NCA8" s="1096"/>
      <c r="NCB8" s="1096"/>
      <c r="NCC8" s="1096"/>
      <c r="NCD8" s="1096"/>
      <c r="NCE8" s="1096"/>
      <c r="NCF8" s="1096"/>
      <c r="NCG8" s="1096"/>
      <c r="NCH8" s="1096"/>
      <c r="NCI8" s="1096"/>
      <c r="NCJ8" s="1096"/>
      <c r="NCK8" s="1096"/>
      <c r="NCL8" s="1096"/>
      <c r="NCM8" s="1096"/>
      <c r="NCN8" s="1096"/>
      <c r="NCO8" s="1096"/>
      <c r="NCP8" s="1096"/>
      <c r="NCQ8" s="1096"/>
      <c r="NCR8" s="1096"/>
      <c r="NCS8" s="1096"/>
      <c r="NCT8" s="1096"/>
      <c r="NCU8" s="1096"/>
      <c r="NCV8" s="1096"/>
      <c r="NCW8" s="1096"/>
      <c r="NCX8" s="1096"/>
      <c r="NCY8" s="1096"/>
      <c r="NCZ8" s="1096"/>
      <c r="NDA8" s="1096"/>
      <c r="NDB8" s="1096"/>
      <c r="NDC8" s="1096"/>
      <c r="NDD8" s="1096"/>
      <c r="NDE8" s="1096"/>
      <c r="NDF8" s="1096"/>
      <c r="NDG8" s="1096"/>
      <c r="NDH8" s="1096"/>
      <c r="NDI8" s="1096"/>
      <c r="NDJ8" s="1096"/>
      <c r="NDK8" s="1096"/>
      <c r="NDL8" s="1096"/>
      <c r="NDM8" s="1096"/>
      <c r="NDN8" s="1096"/>
      <c r="NDO8" s="1096"/>
      <c r="NDP8" s="1096"/>
      <c r="NDQ8" s="1096"/>
      <c r="NDR8" s="1096"/>
      <c r="NDS8" s="1096"/>
      <c r="NDT8" s="1096"/>
      <c r="NDU8" s="1096"/>
      <c r="NDV8" s="1096"/>
      <c r="NDW8" s="1096"/>
      <c r="NDX8" s="1096"/>
      <c r="NDY8" s="1096"/>
      <c r="NDZ8" s="1096"/>
      <c r="NEA8" s="1096"/>
      <c r="NEB8" s="1096"/>
      <c r="NEC8" s="1096"/>
      <c r="NED8" s="1096"/>
      <c r="NEE8" s="1096"/>
      <c r="NEF8" s="1096"/>
      <c r="NEG8" s="1096"/>
      <c r="NEH8" s="1096"/>
      <c r="NEI8" s="1096"/>
      <c r="NEJ8" s="1096"/>
      <c r="NEK8" s="1096"/>
      <c r="NEL8" s="1096"/>
      <c r="NEM8" s="1096"/>
      <c r="NEN8" s="1096"/>
      <c r="NEO8" s="1096"/>
      <c r="NEP8" s="1096"/>
      <c r="NEQ8" s="1096"/>
      <c r="NER8" s="1096"/>
      <c r="NES8" s="1096"/>
      <c r="NET8" s="1096"/>
      <c r="NEU8" s="1096"/>
      <c r="NEV8" s="1096"/>
      <c r="NEW8" s="1096"/>
      <c r="NEX8" s="1096"/>
      <c r="NEY8" s="1096"/>
      <c r="NEZ8" s="1096"/>
      <c r="NFA8" s="1096"/>
      <c r="NFB8" s="1096"/>
      <c r="NFC8" s="1096"/>
      <c r="NFD8" s="1096"/>
      <c r="NFE8" s="1096"/>
      <c r="NFF8" s="1096"/>
      <c r="NFG8" s="1096"/>
      <c r="NFH8" s="1096"/>
      <c r="NFI8" s="1096"/>
      <c r="NFJ8" s="1096"/>
      <c r="NFK8" s="1096"/>
      <c r="NFL8" s="1096"/>
      <c r="NFM8" s="1096"/>
      <c r="NFN8" s="1096"/>
      <c r="NFO8" s="1096"/>
      <c r="NFP8" s="1096"/>
      <c r="NFQ8" s="1096"/>
      <c r="NFR8" s="1096"/>
      <c r="NFS8" s="1096"/>
      <c r="NFT8" s="1096"/>
      <c r="NFU8" s="1096"/>
      <c r="NFV8" s="1096"/>
      <c r="NFW8" s="1096"/>
      <c r="NFX8" s="1096"/>
      <c r="NFY8" s="1096"/>
      <c r="NFZ8" s="1096"/>
      <c r="NGA8" s="1096"/>
      <c r="NGB8" s="1096"/>
      <c r="NGC8" s="1096"/>
      <c r="NGD8" s="1096"/>
      <c r="NGE8" s="1096"/>
      <c r="NGF8" s="1096"/>
      <c r="NGG8" s="1096"/>
      <c r="NGH8" s="1096"/>
      <c r="NGI8" s="1096"/>
      <c r="NGJ8" s="1096"/>
      <c r="NGK8" s="1096"/>
      <c r="NGL8" s="1096"/>
      <c r="NGM8" s="1096"/>
      <c r="NGN8" s="1096"/>
      <c r="NGO8" s="1096"/>
      <c r="NGP8" s="1096"/>
      <c r="NGQ8" s="1096"/>
      <c r="NGR8" s="1096"/>
      <c r="NGS8" s="1096"/>
      <c r="NGT8" s="1096"/>
      <c r="NGU8" s="1096"/>
      <c r="NGV8" s="1096"/>
      <c r="NGW8" s="1096"/>
      <c r="NGX8" s="1096"/>
      <c r="NGY8" s="1096"/>
      <c r="NGZ8" s="1096"/>
      <c r="NHA8" s="1096"/>
      <c r="NHB8" s="1096"/>
      <c r="NHC8" s="1096"/>
      <c r="NHD8" s="1096"/>
      <c r="NHE8" s="1096"/>
      <c r="NHF8" s="1096"/>
      <c r="NHG8" s="1096"/>
      <c r="NHH8" s="1096"/>
      <c r="NHI8" s="1096"/>
      <c r="NHJ8" s="1096"/>
      <c r="NHK8" s="1096"/>
      <c r="NHL8" s="1096"/>
      <c r="NHM8" s="1096"/>
      <c r="NHN8" s="1096"/>
      <c r="NHO8" s="1096"/>
      <c r="NHP8" s="1096"/>
      <c r="NHQ8" s="1096"/>
      <c r="NHR8" s="1096"/>
      <c r="NHS8" s="1096"/>
      <c r="NHT8" s="1096"/>
      <c r="NHU8" s="1096"/>
      <c r="NHV8" s="1096"/>
      <c r="NHW8" s="1096"/>
      <c r="NHX8" s="1096"/>
      <c r="NHY8" s="1096"/>
      <c r="NHZ8" s="1096"/>
      <c r="NIA8" s="1096"/>
      <c r="NIB8" s="1096"/>
      <c r="NIC8" s="1096"/>
      <c r="NID8" s="1096"/>
      <c r="NIE8" s="1096"/>
      <c r="NIF8" s="1096"/>
      <c r="NIG8" s="1096"/>
      <c r="NIH8" s="1096"/>
      <c r="NII8" s="1096"/>
      <c r="NIJ8" s="1096"/>
      <c r="NIK8" s="1096"/>
      <c r="NIL8" s="1096"/>
      <c r="NIM8" s="1096"/>
      <c r="NIN8" s="1096"/>
      <c r="NIO8" s="1096"/>
      <c r="NIP8" s="1096"/>
      <c r="NIQ8" s="1096"/>
      <c r="NIR8" s="1096"/>
      <c r="NIS8" s="1096"/>
      <c r="NIT8" s="1096"/>
      <c r="NIU8" s="1096"/>
      <c r="NIV8" s="1096"/>
      <c r="NIW8" s="1096"/>
      <c r="NIX8" s="1096"/>
      <c r="NIY8" s="1096"/>
      <c r="NIZ8" s="1096"/>
      <c r="NJA8" s="1096"/>
      <c r="NJB8" s="1096"/>
      <c r="NJC8" s="1096"/>
      <c r="NJD8" s="1096"/>
      <c r="NJE8" s="1096"/>
      <c r="NJF8" s="1096"/>
      <c r="NJG8" s="1096"/>
      <c r="NJH8" s="1096"/>
      <c r="NJI8" s="1096"/>
      <c r="NJJ8" s="1096"/>
      <c r="NJK8" s="1096"/>
      <c r="NJL8" s="1096"/>
      <c r="NJM8" s="1096"/>
      <c r="NJN8" s="1096"/>
      <c r="NJO8" s="1096"/>
      <c r="NJP8" s="1096"/>
      <c r="NJQ8" s="1096"/>
      <c r="NJR8" s="1096"/>
      <c r="NJS8" s="1096"/>
      <c r="NJT8" s="1096"/>
      <c r="NJU8" s="1096"/>
      <c r="NJV8" s="1096"/>
      <c r="NJW8" s="1096"/>
      <c r="NJX8" s="1096"/>
      <c r="NJY8" s="1096"/>
      <c r="NJZ8" s="1096"/>
      <c r="NKA8" s="1096"/>
      <c r="NKB8" s="1096"/>
      <c r="NKC8" s="1096"/>
      <c r="NKD8" s="1096"/>
      <c r="NKE8" s="1096"/>
      <c r="NKF8" s="1096"/>
      <c r="NKG8" s="1096"/>
      <c r="NKH8" s="1096"/>
      <c r="NKI8" s="1096"/>
      <c r="NKJ8" s="1096"/>
      <c r="NKK8" s="1096"/>
      <c r="NKL8" s="1096"/>
      <c r="NKM8" s="1096"/>
      <c r="NKN8" s="1096"/>
      <c r="NKO8" s="1096"/>
      <c r="NKP8" s="1096"/>
      <c r="NKQ8" s="1096"/>
      <c r="NKR8" s="1096"/>
      <c r="NKS8" s="1096"/>
      <c r="NKT8" s="1096"/>
      <c r="NKU8" s="1096"/>
      <c r="NKV8" s="1096"/>
      <c r="NKW8" s="1096"/>
      <c r="NKX8" s="1096"/>
      <c r="NKY8" s="1096"/>
      <c r="NKZ8" s="1096"/>
      <c r="NLA8" s="1096"/>
      <c r="NLB8" s="1096"/>
      <c r="NLC8" s="1096"/>
      <c r="NLD8" s="1096"/>
      <c r="NLE8" s="1096"/>
      <c r="NLF8" s="1096"/>
      <c r="NLG8" s="1096"/>
      <c r="NLH8" s="1096"/>
      <c r="NLI8" s="1096"/>
      <c r="NLJ8" s="1096"/>
      <c r="NLK8" s="1096"/>
      <c r="NLL8" s="1096"/>
      <c r="NLM8" s="1096"/>
      <c r="NLN8" s="1096"/>
      <c r="NLO8" s="1096"/>
      <c r="NLP8" s="1096"/>
      <c r="NLQ8" s="1096"/>
      <c r="NLR8" s="1096"/>
      <c r="NLS8" s="1096"/>
      <c r="NLT8" s="1096"/>
      <c r="NLU8" s="1096"/>
      <c r="NLV8" s="1096"/>
      <c r="NLW8" s="1096"/>
      <c r="NLX8" s="1096"/>
      <c r="NLY8" s="1096"/>
      <c r="NLZ8" s="1096"/>
      <c r="NMA8" s="1096"/>
      <c r="NMB8" s="1096"/>
      <c r="NMC8" s="1096"/>
      <c r="NMD8" s="1096"/>
      <c r="NME8" s="1096"/>
      <c r="NMF8" s="1096"/>
      <c r="NMG8" s="1096"/>
      <c r="NMH8" s="1096"/>
      <c r="NMI8" s="1096"/>
      <c r="NMJ8" s="1096"/>
      <c r="NMK8" s="1096"/>
      <c r="NML8" s="1096"/>
      <c r="NMM8" s="1096"/>
      <c r="NMN8" s="1096"/>
      <c r="NMO8" s="1096"/>
      <c r="NMP8" s="1096"/>
      <c r="NMQ8" s="1096"/>
      <c r="NMR8" s="1096"/>
      <c r="NMS8" s="1096"/>
      <c r="NMT8" s="1096"/>
      <c r="NMU8" s="1096"/>
      <c r="NMV8" s="1096"/>
      <c r="NMW8" s="1096"/>
      <c r="NMX8" s="1096"/>
      <c r="NMY8" s="1096"/>
      <c r="NMZ8" s="1096"/>
      <c r="NNA8" s="1096"/>
      <c r="NNB8" s="1096"/>
      <c r="NNC8" s="1096"/>
      <c r="NND8" s="1096"/>
      <c r="NNE8" s="1096"/>
      <c r="NNF8" s="1096"/>
      <c r="NNG8" s="1096"/>
      <c r="NNH8" s="1096"/>
      <c r="NNI8" s="1096"/>
      <c r="NNJ8" s="1096"/>
      <c r="NNK8" s="1096"/>
      <c r="NNL8" s="1096"/>
      <c r="NNM8" s="1096"/>
      <c r="NNN8" s="1096"/>
      <c r="NNO8" s="1096"/>
      <c r="NNP8" s="1096"/>
      <c r="NNQ8" s="1096"/>
      <c r="NNR8" s="1096"/>
      <c r="NNS8" s="1096"/>
      <c r="NNT8" s="1096"/>
      <c r="NNU8" s="1096"/>
      <c r="NNV8" s="1096"/>
      <c r="NNW8" s="1096"/>
      <c r="NNX8" s="1096"/>
      <c r="NNY8" s="1096"/>
      <c r="NNZ8" s="1096"/>
      <c r="NOA8" s="1096"/>
      <c r="NOB8" s="1096"/>
      <c r="NOC8" s="1096"/>
      <c r="NOD8" s="1096"/>
      <c r="NOE8" s="1096"/>
      <c r="NOF8" s="1096"/>
      <c r="NOG8" s="1096"/>
      <c r="NOH8" s="1096"/>
      <c r="NOI8" s="1096"/>
      <c r="NOJ8" s="1096"/>
      <c r="NOK8" s="1096"/>
      <c r="NOL8" s="1096"/>
      <c r="NOM8" s="1096"/>
      <c r="NON8" s="1096"/>
      <c r="NOO8" s="1096"/>
      <c r="NOP8" s="1096"/>
      <c r="NOQ8" s="1096"/>
      <c r="NOR8" s="1096"/>
      <c r="NOS8" s="1096"/>
      <c r="NOT8" s="1096"/>
      <c r="NOU8" s="1096"/>
      <c r="NOV8" s="1096"/>
      <c r="NOW8" s="1096"/>
      <c r="NOX8" s="1096"/>
      <c r="NOY8" s="1096"/>
      <c r="NOZ8" s="1096"/>
      <c r="NPA8" s="1096"/>
      <c r="NPB8" s="1096"/>
      <c r="NPC8" s="1096"/>
      <c r="NPD8" s="1096"/>
      <c r="NPE8" s="1096"/>
      <c r="NPF8" s="1096"/>
      <c r="NPG8" s="1096"/>
      <c r="NPH8" s="1096"/>
      <c r="NPI8" s="1096"/>
      <c r="NPJ8" s="1096"/>
      <c r="NPK8" s="1096"/>
      <c r="NPL8" s="1096"/>
      <c r="NPM8" s="1096"/>
      <c r="NPN8" s="1096"/>
      <c r="NPO8" s="1096"/>
      <c r="NPP8" s="1096"/>
      <c r="NPQ8" s="1096"/>
      <c r="NPR8" s="1096"/>
      <c r="NPS8" s="1096"/>
      <c r="NPT8" s="1096"/>
      <c r="NPU8" s="1096"/>
      <c r="NPV8" s="1096"/>
      <c r="NPW8" s="1096"/>
      <c r="NPX8" s="1096"/>
      <c r="NPY8" s="1096"/>
      <c r="NPZ8" s="1096"/>
      <c r="NQA8" s="1096"/>
      <c r="NQB8" s="1096"/>
      <c r="NQC8" s="1096"/>
      <c r="NQD8" s="1096"/>
      <c r="NQE8" s="1096"/>
      <c r="NQF8" s="1096"/>
      <c r="NQG8" s="1096"/>
      <c r="NQH8" s="1096"/>
      <c r="NQI8" s="1096"/>
      <c r="NQJ8" s="1096"/>
      <c r="NQK8" s="1096"/>
      <c r="NQL8" s="1096"/>
      <c r="NQM8" s="1096"/>
      <c r="NQN8" s="1096"/>
      <c r="NQO8" s="1096"/>
      <c r="NQP8" s="1096"/>
      <c r="NQQ8" s="1096"/>
      <c r="NQR8" s="1096"/>
      <c r="NQS8" s="1096"/>
      <c r="NQT8" s="1096"/>
      <c r="NQU8" s="1096"/>
      <c r="NQV8" s="1096"/>
      <c r="NQW8" s="1096"/>
      <c r="NQX8" s="1096"/>
      <c r="NQY8" s="1096"/>
      <c r="NQZ8" s="1096"/>
      <c r="NRA8" s="1096"/>
      <c r="NRB8" s="1096"/>
      <c r="NRC8" s="1096"/>
      <c r="NRD8" s="1096"/>
      <c r="NRE8" s="1096"/>
      <c r="NRF8" s="1096"/>
      <c r="NRG8" s="1096"/>
      <c r="NRH8" s="1096"/>
      <c r="NRI8" s="1096"/>
      <c r="NRJ8" s="1096"/>
      <c r="NRK8" s="1096"/>
      <c r="NRL8" s="1096"/>
      <c r="NRM8" s="1096"/>
      <c r="NRN8" s="1096"/>
      <c r="NRO8" s="1096"/>
      <c r="NRP8" s="1096"/>
      <c r="NRQ8" s="1096"/>
      <c r="NRR8" s="1096"/>
      <c r="NRS8" s="1096"/>
      <c r="NRT8" s="1096"/>
      <c r="NRU8" s="1096"/>
      <c r="NRV8" s="1096"/>
      <c r="NRW8" s="1096"/>
      <c r="NRX8" s="1096"/>
      <c r="NRY8" s="1096"/>
      <c r="NRZ8" s="1096"/>
      <c r="NSA8" s="1096"/>
      <c r="NSB8" s="1096"/>
      <c r="NSC8" s="1096"/>
      <c r="NSD8" s="1096"/>
      <c r="NSE8" s="1096"/>
      <c r="NSF8" s="1096"/>
      <c r="NSG8" s="1096"/>
      <c r="NSH8" s="1096"/>
      <c r="NSI8" s="1096"/>
      <c r="NSJ8" s="1096"/>
      <c r="NSK8" s="1096"/>
      <c r="NSL8" s="1096"/>
      <c r="NSM8" s="1096"/>
      <c r="NSN8" s="1096"/>
      <c r="NSO8" s="1096"/>
      <c r="NSP8" s="1096"/>
      <c r="NSQ8" s="1096"/>
      <c r="NSR8" s="1096"/>
      <c r="NSS8" s="1096"/>
      <c r="NST8" s="1096"/>
      <c r="NSU8" s="1096"/>
      <c r="NSV8" s="1096"/>
      <c r="NSW8" s="1096"/>
      <c r="NSX8" s="1096"/>
      <c r="NSY8" s="1096"/>
      <c r="NSZ8" s="1096"/>
      <c r="NTA8" s="1096"/>
      <c r="NTB8" s="1096"/>
      <c r="NTC8" s="1096"/>
      <c r="NTD8" s="1096"/>
      <c r="NTE8" s="1096"/>
      <c r="NTF8" s="1096"/>
      <c r="NTG8" s="1096"/>
      <c r="NTH8" s="1096"/>
      <c r="NTI8" s="1096"/>
      <c r="NTJ8" s="1096"/>
      <c r="NTK8" s="1096"/>
      <c r="NTL8" s="1096"/>
      <c r="NTM8" s="1096"/>
      <c r="NTN8" s="1096"/>
      <c r="NTO8" s="1096"/>
      <c r="NTP8" s="1096"/>
      <c r="NTQ8" s="1096"/>
      <c r="NTR8" s="1096"/>
      <c r="NTS8" s="1096"/>
      <c r="NTT8" s="1096"/>
      <c r="NTU8" s="1096"/>
      <c r="NTV8" s="1096"/>
      <c r="NTW8" s="1096"/>
      <c r="NTX8" s="1096"/>
      <c r="NTY8" s="1096"/>
      <c r="NTZ8" s="1096"/>
      <c r="NUA8" s="1096"/>
      <c r="NUB8" s="1096"/>
      <c r="NUC8" s="1096"/>
      <c r="NUD8" s="1096"/>
      <c r="NUE8" s="1096"/>
      <c r="NUF8" s="1096"/>
      <c r="NUG8" s="1096"/>
      <c r="NUH8" s="1096"/>
      <c r="NUI8" s="1096"/>
      <c r="NUJ8" s="1096"/>
      <c r="NUK8" s="1096"/>
      <c r="NUL8" s="1096"/>
      <c r="NUM8" s="1096"/>
      <c r="NUN8" s="1096"/>
      <c r="NUO8" s="1096"/>
      <c r="NUP8" s="1096"/>
      <c r="NUQ8" s="1096"/>
      <c r="NUR8" s="1096"/>
      <c r="NUS8" s="1096"/>
      <c r="NUT8" s="1096"/>
      <c r="NUU8" s="1096"/>
      <c r="NUV8" s="1096"/>
      <c r="NUW8" s="1096"/>
      <c r="NUX8" s="1096"/>
      <c r="NUY8" s="1096"/>
      <c r="NUZ8" s="1096"/>
      <c r="NVA8" s="1096"/>
      <c r="NVB8" s="1096"/>
      <c r="NVC8" s="1096"/>
      <c r="NVD8" s="1096"/>
      <c r="NVE8" s="1096"/>
      <c r="NVF8" s="1096"/>
      <c r="NVG8" s="1096"/>
      <c r="NVH8" s="1096"/>
      <c r="NVI8" s="1096"/>
      <c r="NVJ8" s="1096"/>
      <c r="NVK8" s="1096"/>
      <c r="NVL8" s="1096"/>
      <c r="NVM8" s="1096"/>
      <c r="NVN8" s="1096"/>
      <c r="NVO8" s="1096"/>
      <c r="NVP8" s="1096"/>
      <c r="NVQ8" s="1096"/>
      <c r="NVR8" s="1096"/>
      <c r="NVS8" s="1096"/>
      <c r="NVT8" s="1096"/>
      <c r="NVU8" s="1096"/>
      <c r="NVV8" s="1096"/>
      <c r="NVW8" s="1096"/>
      <c r="NVX8" s="1096"/>
      <c r="NVY8" s="1096"/>
      <c r="NVZ8" s="1096"/>
      <c r="NWA8" s="1096"/>
      <c r="NWB8" s="1096"/>
      <c r="NWC8" s="1096"/>
      <c r="NWD8" s="1096"/>
      <c r="NWE8" s="1096"/>
      <c r="NWF8" s="1096"/>
      <c r="NWG8" s="1096"/>
      <c r="NWH8" s="1096"/>
      <c r="NWI8" s="1096"/>
      <c r="NWJ8" s="1096"/>
      <c r="NWK8" s="1096"/>
      <c r="NWL8" s="1096"/>
      <c r="NWM8" s="1096"/>
      <c r="NWN8" s="1096"/>
      <c r="NWO8" s="1096"/>
      <c r="NWP8" s="1096"/>
      <c r="NWQ8" s="1096"/>
      <c r="NWR8" s="1096"/>
      <c r="NWS8" s="1096"/>
      <c r="NWT8" s="1096"/>
      <c r="NWU8" s="1096"/>
      <c r="NWV8" s="1096"/>
      <c r="NWW8" s="1096"/>
      <c r="NWX8" s="1096"/>
      <c r="NWY8" s="1096"/>
      <c r="NWZ8" s="1096"/>
      <c r="NXA8" s="1096"/>
      <c r="NXB8" s="1096"/>
      <c r="NXC8" s="1096"/>
      <c r="NXD8" s="1096"/>
      <c r="NXE8" s="1096"/>
      <c r="NXF8" s="1096"/>
      <c r="NXG8" s="1096"/>
      <c r="NXH8" s="1096"/>
      <c r="NXI8" s="1096"/>
      <c r="NXJ8" s="1096"/>
      <c r="NXK8" s="1096"/>
      <c r="NXL8" s="1096"/>
      <c r="NXM8" s="1096"/>
      <c r="NXN8" s="1096"/>
      <c r="NXO8" s="1096"/>
      <c r="NXP8" s="1096"/>
      <c r="NXQ8" s="1096"/>
      <c r="NXR8" s="1096"/>
      <c r="NXS8" s="1096"/>
      <c r="NXT8" s="1096"/>
      <c r="NXU8" s="1096"/>
      <c r="NXV8" s="1096"/>
      <c r="NXW8" s="1096"/>
      <c r="NXX8" s="1096"/>
      <c r="NXY8" s="1096"/>
      <c r="NXZ8" s="1096"/>
      <c r="NYA8" s="1096"/>
      <c r="NYB8" s="1096"/>
      <c r="NYC8" s="1096"/>
      <c r="NYD8" s="1096"/>
      <c r="NYE8" s="1096"/>
      <c r="NYF8" s="1096"/>
      <c r="NYG8" s="1096"/>
      <c r="NYH8" s="1096"/>
      <c r="NYI8" s="1096"/>
      <c r="NYJ8" s="1096"/>
      <c r="NYK8" s="1096"/>
      <c r="NYL8" s="1096"/>
      <c r="NYM8" s="1096"/>
      <c r="NYN8" s="1096"/>
      <c r="NYO8" s="1096"/>
      <c r="NYP8" s="1096"/>
      <c r="NYQ8" s="1096"/>
      <c r="NYR8" s="1096"/>
      <c r="NYS8" s="1096"/>
      <c r="NYT8" s="1096"/>
      <c r="NYU8" s="1096"/>
      <c r="NYV8" s="1096"/>
      <c r="NYW8" s="1096"/>
      <c r="NYX8" s="1096"/>
      <c r="NYY8" s="1096"/>
      <c r="NYZ8" s="1096"/>
      <c r="NZA8" s="1096"/>
      <c r="NZB8" s="1096"/>
      <c r="NZC8" s="1096"/>
      <c r="NZD8" s="1096"/>
      <c r="NZE8" s="1096"/>
      <c r="NZF8" s="1096"/>
      <c r="NZG8" s="1096"/>
      <c r="NZH8" s="1096"/>
      <c r="NZI8" s="1096"/>
      <c r="NZJ8" s="1096"/>
      <c r="NZK8" s="1096"/>
      <c r="NZL8" s="1096"/>
      <c r="NZM8" s="1096"/>
      <c r="NZN8" s="1096"/>
      <c r="NZO8" s="1096"/>
      <c r="NZP8" s="1096"/>
      <c r="NZQ8" s="1096"/>
      <c r="NZR8" s="1096"/>
      <c r="NZS8" s="1096"/>
      <c r="NZT8" s="1096"/>
      <c r="NZU8" s="1096"/>
      <c r="NZV8" s="1096"/>
      <c r="NZW8" s="1096"/>
      <c r="NZX8" s="1096"/>
      <c r="NZY8" s="1096"/>
      <c r="NZZ8" s="1096"/>
      <c r="OAA8" s="1096"/>
      <c r="OAB8" s="1096"/>
      <c r="OAC8" s="1096"/>
      <c r="OAD8" s="1096"/>
      <c r="OAE8" s="1096"/>
      <c r="OAF8" s="1096"/>
      <c r="OAG8" s="1096"/>
      <c r="OAH8" s="1096"/>
      <c r="OAI8" s="1096"/>
      <c r="OAJ8" s="1096"/>
      <c r="OAK8" s="1096"/>
      <c r="OAL8" s="1096"/>
      <c r="OAM8" s="1096"/>
      <c r="OAN8" s="1096"/>
      <c r="OAO8" s="1096"/>
      <c r="OAP8" s="1096"/>
      <c r="OAQ8" s="1096"/>
      <c r="OAR8" s="1096"/>
      <c r="OAS8" s="1096"/>
      <c r="OAT8" s="1096"/>
      <c r="OAU8" s="1096"/>
      <c r="OAV8" s="1096"/>
      <c r="OAW8" s="1096"/>
      <c r="OAX8" s="1096"/>
      <c r="OAY8" s="1096"/>
      <c r="OAZ8" s="1096"/>
      <c r="OBA8" s="1096"/>
      <c r="OBB8" s="1096"/>
      <c r="OBC8" s="1096"/>
      <c r="OBD8" s="1096"/>
      <c r="OBE8" s="1096"/>
      <c r="OBF8" s="1096"/>
      <c r="OBG8" s="1096"/>
      <c r="OBH8" s="1096"/>
      <c r="OBI8" s="1096"/>
      <c r="OBJ8" s="1096"/>
      <c r="OBK8" s="1096"/>
      <c r="OBL8" s="1096"/>
      <c r="OBM8" s="1096"/>
      <c r="OBN8" s="1096"/>
      <c r="OBO8" s="1096"/>
      <c r="OBP8" s="1096"/>
      <c r="OBQ8" s="1096"/>
      <c r="OBR8" s="1096"/>
      <c r="OBS8" s="1096"/>
      <c r="OBT8" s="1096"/>
      <c r="OBU8" s="1096"/>
      <c r="OBV8" s="1096"/>
      <c r="OBW8" s="1096"/>
      <c r="OBX8" s="1096"/>
      <c r="OBY8" s="1096"/>
      <c r="OBZ8" s="1096"/>
      <c r="OCA8" s="1096"/>
      <c r="OCB8" s="1096"/>
      <c r="OCC8" s="1096"/>
      <c r="OCD8" s="1096"/>
      <c r="OCE8" s="1096"/>
      <c r="OCF8" s="1096"/>
      <c r="OCG8" s="1096"/>
      <c r="OCH8" s="1096"/>
      <c r="OCI8" s="1096"/>
      <c r="OCJ8" s="1096"/>
      <c r="OCK8" s="1096"/>
      <c r="OCL8" s="1096"/>
      <c r="OCM8" s="1096"/>
      <c r="OCN8" s="1096"/>
      <c r="OCO8" s="1096"/>
      <c r="OCP8" s="1096"/>
      <c r="OCQ8" s="1096"/>
      <c r="OCR8" s="1096"/>
      <c r="OCS8" s="1096"/>
      <c r="OCT8" s="1096"/>
      <c r="OCU8" s="1096"/>
      <c r="OCV8" s="1096"/>
      <c r="OCW8" s="1096"/>
      <c r="OCX8" s="1096"/>
      <c r="OCY8" s="1096"/>
      <c r="OCZ8" s="1096"/>
      <c r="ODA8" s="1096"/>
      <c r="ODB8" s="1096"/>
      <c r="ODC8" s="1096"/>
      <c r="ODD8" s="1096"/>
      <c r="ODE8" s="1096"/>
      <c r="ODF8" s="1096"/>
      <c r="ODG8" s="1096"/>
      <c r="ODH8" s="1096"/>
      <c r="ODI8" s="1096"/>
      <c r="ODJ8" s="1096"/>
      <c r="ODK8" s="1096"/>
      <c r="ODL8" s="1096"/>
      <c r="ODM8" s="1096"/>
      <c r="ODN8" s="1096"/>
      <c r="ODO8" s="1096"/>
      <c r="ODP8" s="1096"/>
      <c r="ODQ8" s="1096"/>
      <c r="ODR8" s="1096"/>
      <c r="ODS8" s="1096"/>
      <c r="ODT8" s="1096"/>
      <c r="ODU8" s="1096"/>
      <c r="ODV8" s="1096"/>
      <c r="ODW8" s="1096"/>
      <c r="ODX8" s="1096"/>
      <c r="ODY8" s="1096"/>
      <c r="ODZ8" s="1096"/>
      <c r="OEA8" s="1096"/>
      <c r="OEB8" s="1096"/>
      <c r="OEC8" s="1096"/>
      <c r="OED8" s="1096"/>
      <c r="OEE8" s="1096"/>
      <c r="OEF8" s="1096"/>
      <c r="OEG8" s="1096"/>
      <c r="OEH8" s="1096"/>
      <c r="OEI8" s="1096"/>
      <c r="OEJ8" s="1096"/>
      <c r="OEK8" s="1096"/>
      <c r="OEL8" s="1096"/>
      <c r="OEM8" s="1096"/>
      <c r="OEN8" s="1096"/>
      <c r="OEO8" s="1096"/>
      <c r="OEP8" s="1096"/>
      <c r="OEQ8" s="1096"/>
      <c r="OER8" s="1096"/>
      <c r="OES8" s="1096"/>
      <c r="OET8" s="1096"/>
      <c r="OEU8" s="1096"/>
      <c r="OEV8" s="1096"/>
      <c r="OEW8" s="1096"/>
      <c r="OEX8" s="1096"/>
      <c r="OEY8" s="1096"/>
      <c r="OEZ8" s="1096"/>
      <c r="OFA8" s="1096"/>
      <c r="OFB8" s="1096"/>
      <c r="OFC8" s="1096"/>
      <c r="OFD8" s="1096"/>
      <c r="OFE8" s="1096"/>
      <c r="OFF8" s="1096"/>
      <c r="OFG8" s="1096"/>
      <c r="OFH8" s="1096"/>
      <c r="OFI8" s="1096"/>
      <c r="OFJ8" s="1096"/>
      <c r="OFK8" s="1096"/>
      <c r="OFL8" s="1096"/>
      <c r="OFM8" s="1096"/>
      <c r="OFN8" s="1096"/>
      <c r="OFO8" s="1096"/>
      <c r="OFP8" s="1096"/>
      <c r="OFQ8" s="1096"/>
      <c r="OFR8" s="1096"/>
      <c r="OFS8" s="1096"/>
      <c r="OFT8" s="1096"/>
      <c r="OFU8" s="1096"/>
      <c r="OFV8" s="1096"/>
      <c r="OFW8" s="1096"/>
      <c r="OFX8" s="1096"/>
      <c r="OFY8" s="1096"/>
      <c r="OFZ8" s="1096"/>
      <c r="OGA8" s="1096"/>
      <c r="OGB8" s="1096"/>
      <c r="OGC8" s="1096"/>
      <c r="OGD8" s="1096"/>
      <c r="OGE8" s="1096"/>
      <c r="OGF8" s="1096"/>
      <c r="OGG8" s="1096"/>
      <c r="OGH8" s="1096"/>
      <c r="OGI8" s="1096"/>
      <c r="OGJ8" s="1096"/>
      <c r="OGK8" s="1096"/>
      <c r="OGL8" s="1096"/>
      <c r="OGM8" s="1096"/>
      <c r="OGN8" s="1096"/>
      <c r="OGO8" s="1096"/>
      <c r="OGP8" s="1096"/>
      <c r="OGQ8" s="1096"/>
      <c r="OGR8" s="1096"/>
      <c r="OGS8" s="1096"/>
      <c r="OGT8" s="1096"/>
      <c r="OGU8" s="1096"/>
      <c r="OGV8" s="1096"/>
      <c r="OGW8" s="1096"/>
      <c r="OGX8" s="1096"/>
      <c r="OGY8" s="1096"/>
      <c r="OGZ8" s="1096"/>
      <c r="OHA8" s="1096"/>
      <c r="OHB8" s="1096"/>
      <c r="OHC8" s="1096"/>
      <c r="OHD8" s="1096"/>
      <c r="OHE8" s="1096"/>
      <c r="OHF8" s="1096"/>
      <c r="OHG8" s="1096"/>
      <c r="OHH8" s="1096"/>
      <c r="OHI8" s="1096"/>
      <c r="OHJ8" s="1096"/>
      <c r="OHK8" s="1096"/>
      <c r="OHL8" s="1096"/>
      <c r="OHM8" s="1096"/>
      <c r="OHN8" s="1096"/>
      <c r="OHO8" s="1096"/>
      <c r="OHP8" s="1096"/>
      <c r="OHQ8" s="1096"/>
      <c r="OHR8" s="1096"/>
      <c r="OHS8" s="1096"/>
      <c r="OHT8" s="1096"/>
      <c r="OHU8" s="1096"/>
      <c r="OHV8" s="1096"/>
      <c r="OHW8" s="1096"/>
      <c r="OHX8" s="1096"/>
      <c r="OHY8" s="1096"/>
      <c r="OHZ8" s="1096"/>
      <c r="OIA8" s="1096"/>
      <c r="OIB8" s="1096"/>
      <c r="OIC8" s="1096"/>
      <c r="OID8" s="1096"/>
      <c r="OIE8" s="1096"/>
      <c r="OIF8" s="1096"/>
      <c r="OIG8" s="1096"/>
      <c r="OIH8" s="1096"/>
      <c r="OII8" s="1096"/>
      <c r="OIJ8" s="1096"/>
      <c r="OIK8" s="1096"/>
      <c r="OIL8" s="1096"/>
      <c r="OIM8" s="1096"/>
      <c r="OIN8" s="1096"/>
      <c r="OIO8" s="1096"/>
      <c r="OIP8" s="1096"/>
      <c r="OIQ8" s="1096"/>
      <c r="OIR8" s="1096"/>
      <c r="OIS8" s="1096"/>
      <c r="OIT8" s="1096"/>
      <c r="OIU8" s="1096"/>
      <c r="OIV8" s="1096"/>
      <c r="OIW8" s="1096"/>
      <c r="OIX8" s="1096"/>
      <c r="OIY8" s="1096"/>
      <c r="OIZ8" s="1096"/>
      <c r="OJA8" s="1096"/>
      <c r="OJB8" s="1096"/>
      <c r="OJC8" s="1096"/>
      <c r="OJD8" s="1096"/>
      <c r="OJE8" s="1096"/>
      <c r="OJF8" s="1096"/>
      <c r="OJG8" s="1096"/>
      <c r="OJH8" s="1096"/>
      <c r="OJI8" s="1096"/>
      <c r="OJJ8" s="1096"/>
      <c r="OJK8" s="1096"/>
      <c r="OJL8" s="1096"/>
      <c r="OJM8" s="1096"/>
      <c r="OJN8" s="1096"/>
      <c r="OJO8" s="1096"/>
      <c r="OJP8" s="1096"/>
      <c r="OJQ8" s="1096"/>
      <c r="OJR8" s="1096"/>
      <c r="OJS8" s="1096"/>
      <c r="OJT8" s="1096"/>
      <c r="OJU8" s="1096"/>
      <c r="OJV8" s="1096"/>
      <c r="OJW8" s="1096"/>
      <c r="OJX8" s="1096"/>
      <c r="OJY8" s="1096"/>
      <c r="OJZ8" s="1096"/>
      <c r="OKA8" s="1096"/>
      <c r="OKB8" s="1096"/>
      <c r="OKC8" s="1096"/>
      <c r="OKD8" s="1096"/>
      <c r="OKE8" s="1096"/>
      <c r="OKF8" s="1096"/>
      <c r="OKG8" s="1096"/>
      <c r="OKH8" s="1096"/>
      <c r="OKI8" s="1096"/>
      <c r="OKJ8" s="1096"/>
      <c r="OKK8" s="1096"/>
      <c r="OKL8" s="1096"/>
      <c r="OKM8" s="1096"/>
      <c r="OKN8" s="1096"/>
      <c r="OKO8" s="1096"/>
      <c r="OKP8" s="1096"/>
      <c r="OKQ8" s="1096"/>
      <c r="OKR8" s="1096"/>
      <c r="OKS8" s="1096"/>
      <c r="OKT8" s="1096"/>
      <c r="OKU8" s="1096"/>
      <c r="OKV8" s="1096"/>
      <c r="OKW8" s="1096"/>
      <c r="OKX8" s="1096"/>
      <c r="OKY8" s="1096"/>
      <c r="OKZ8" s="1096"/>
      <c r="OLA8" s="1096"/>
      <c r="OLB8" s="1096"/>
      <c r="OLC8" s="1096"/>
      <c r="OLD8" s="1096"/>
      <c r="OLE8" s="1096"/>
      <c r="OLF8" s="1096"/>
      <c r="OLG8" s="1096"/>
      <c r="OLH8" s="1096"/>
      <c r="OLI8" s="1096"/>
      <c r="OLJ8" s="1096"/>
      <c r="OLK8" s="1096"/>
      <c r="OLL8" s="1096"/>
      <c r="OLM8" s="1096"/>
      <c r="OLN8" s="1096"/>
      <c r="OLO8" s="1096"/>
      <c r="OLP8" s="1096"/>
      <c r="OLQ8" s="1096"/>
      <c r="OLR8" s="1096"/>
      <c r="OLS8" s="1096"/>
      <c r="OLT8" s="1096"/>
      <c r="OLU8" s="1096"/>
      <c r="OLV8" s="1096"/>
      <c r="OLW8" s="1096"/>
      <c r="OLX8" s="1096"/>
      <c r="OLY8" s="1096"/>
      <c r="OLZ8" s="1096"/>
      <c r="OMA8" s="1096"/>
      <c r="OMB8" s="1096"/>
      <c r="OMC8" s="1096"/>
      <c r="OMD8" s="1096"/>
      <c r="OME8" s="1096"/>
      <c r="OMF8" s="1096"/>
      <c r="OMG8" s="1096"/>
      <c r="OMH8" s="1096"/>
      <c r="OMI8" s="1096"/>
      <c r="OMJ8" s="1096"/>
      <c r="OMK8" s="1096"/>
      <c r="OML8" s="1096"/>
      <c r="OMM8" s="1096"/>
      <c r="OMN8" s="1096"/>
      <c r="OMO8" s="1096"/>
      <c r="OMP8" s="1096"/>
      <c r="OMQ8" s="1096"/>
      <c r="OMR8" s="1096"/>
      <c r="OMS8" s="1096"/>
      <c r="OMT8" s="1096"/>
      <c r="OMU8" s="1096"/>
      <c r="OMV8" s="1096"/>
      <c r="OMW8" s="1096"/>
      <c r="OMX8" s="1096"/>
      <c r="OMY8" s="1096"/>
      <c r="OMZ8" s="1096"/>
      <c r="ONA8" s="1096"/>
      <c r="ONB8" s="1096"/>
      <c r="ONC8" s="1096"/>
      <c r="OND8" s="1096"/>
      <c r="ONE8" s="1096"/>
      <c r="ONF8" s="1096"/>
      <c r="ONG8" s="1096"/>
      <c r="ONH8" s="1096"/>
      <c r="ONI8" s="1096"/>
      <c r="ONJ8" s="1096"/>
      <c r="ONK8" s="1096"/>
      <c r="ONL8" s="1096"/>
      <c r="ONM8" s="1096"/>
      <c r="ONN8" s="1096"/>
      <c r="ONO8" s="1096"/>
      <c r="ONP8" s="1096"/>
      <c r="ONQ8" s="1096"/>
      <c r="ONR8" s="1096"/>
      <c r="ONS8" s="1096"/>
      <c r="ONT8" s="1096"/>
      <c r="ONU8" s="1096"/>
      <c r="ONV8" s="1096"/>
      <c r="ONW8" s="1096"/>
      <c r="ONX8" s="1096"/>
      <c r="ONY8" s="1096"/>
      <c r="ONZ8" s="1096"/>
      <c r="OOA8" s="1096"/>
      <c r="OOB8" s="1096"/>
      <c r="OOC8" s="1096"/>
      <c r="OOD8" s="1096"/>
      <c r="OOE8" s="1096"/>
      <c r="OOF8" s="1096"/>
      <c r="OOG8" s="1096"/>
      <c r="OOH8" s="1096"/>
      <c r="OOI8" s="1096"/>
      <c r="OOJ8" s="1096"/>
      <c r="OOK8" s="1096"/>
      <c r="OOL8" s="1096"/>
      <c r="OOM8" s="1096"/>
      <c r="OON8" s="1096"/>
      <c r="OOO8" s="1096"/>
      <c r="OOP8" s="1096"/>
      <c r="OOQ8" s="1096"/>
      <c r="OOR8" s="1096"/>
      <c r="OOS8" s="1096"/>
      <c r="OOT8" s="1096"/>
      <c r="OOU8" s="1096"/>
      <c r="OOV8" s="1096"/>
      <c r="OOW8" s="1096"/>
      <c r="OOX8" s="1096"/>
      <c r="OOY8" s="1096"/>
      <c r="OOZ8" s="1096"/>
      <c r="OPA8" s="1096"/>
      <c r="OPB8" s="1096"/>
      <c r="OPC8" s="1096"/>
      <c r="OPD8" s="1096"/>
      <c r="OPE8" s="1096"/>
      <c r="OPF8" s="1096"/>
      <c r="OPG8" s="1096"/>
      <c r="OPH8" s="1096"/>
      <c r="OPI8" s="1096"/>
      <c r="OPJ8" s="1096"/>
      <c r="OPK8" s="1096"/>
      <c r="OPL8" s="1096"/>
      <c r="OPM8" s="1096"/>
      <c r="OPN8" s="1096"/>
      <c r="OPO8" s="1096"/>
      <c r="OPP8" s="1096"/>
      <c r="OPQ8" s="1096"/>
      <c r="OPR8" s="1096"/>
      <c r="OPS8" s="1096"/>
      <c r="OPT8" s="1096"/>
      <c r="OPU8" s="1096"/>
      <c r="OPV8" s="1096"/>
      <c r="OPW8" s="1096"/>
      <c r="OPX8" s="1096"/>
      <c r="OPY8" s="1096"/>
      <c r="OPZ8" s="1096"/>
      <c r="OQA8" s="1096"/>
      <c r="OQB8" s="1096"/>
      <c r="OQC8" s="1096"/>
      <c r="OQD8" s="1096"/>
      <c r="OQE8" s="1096"/>
      <c r="OQF8" s="1096"/>
      <c r="OQG8" s="1096"/>
      <c r="OQH8" s="1096"/>
      <c r="OQI8" s="1096"/>
      <c r="OQJ8" s="1096"/>
      <c r="OQK8" s="1096"/>
      <c r="OQL8" s="1096"/>
      <c r="OQM8" s="1096"/>
      <c r="OQN8" s="1096"/>
      <c r="OQO8" s="1096"/>
      <c r="OQP8" s="1096"/>
      <c r="OQQ8" s="1096"/>
      <c r="OQR8" s="1096"/>
      <c r="OQS8" s="1096"/>
      <c r="OQT8" s="1096"/>
      <c r="OQU8" s="1096"/>
      <c r="OQV8" s="1096"/>
      <c r="OQW8" s="1096"/>
      <c r="OQX8" s="1096"/>
      <c r="OQY8" s="1096"/>
      <c r="OQZ8" s="1096"/>
      <c r="ORA8" s="1096"/>
      <c r="ORB8" s="1096"/>
      <c r="ORC8" s="1096"/>
      <c r="ORD8" s="1096"/>
      <c r="ORE8" s="1096"/>
      <c r="ORF8" s="1096"/>
      <c r="ORG8" s="1096"/>
      <c r="ORH8" s="1096"/>
      <c r="ORI8" s="1096"/>
      <c r="ORJ8" s="1096"/>
      <c r="ORK8" s="1096"/>
      <c r="ORL8" s="1096"/>
      <c r="ORM8" s="1096"/>
      <c r="ORN8" s="1096"/>
      <c r="ORO8" s="1096"/>
      <c r="ORP8" s="1096"/>
      <c r="ORQ8" s="1096"/>
      <c r="ORR8" s="1096"/>
      <c r="ORS8" s="1096"/>
      <c r="ORT8" s="1096"/>
      <c r="ORU8" s="1096"/>
      <c r="ORV8" s="1096"/>
      <c r="ORW8" s="1096"/>
      <c r="ORX8" s="1096"/>
      <c r="ORY8" s="1096"/>
      <c r="ORZ8" s="1096"/>
      <c r="OSA8" s="1096"/>
      <c r="OSB8" s="1096"/>
      <c r="OSC8" s="1096"/>
      <c r="OSD8" s="1096"/>
      <c r="OSE8" s="1096"/>
      <c r="OSF8" s="1096"/>
      <c r="OSG8" s="1096"/>
      <c r="OSH8" s="1096"/>
      <c r="OSI8" s="1096"/>
      <c r="OSJ8" s="1096"/>
      <c r="OSK8" s="1096"/>
      <c r="OSL8" s="1096"/>
      <c r="OSM8" s="1096"/>
      <c r="OSN8" s="1096"/>
      <c r="OSO8" s="1096"/>
      <c r="OSP8" s="1096"/>
      <c r="OSQ8" s="1096"/>
      <c r="OSR8" s="1096"/>
      <c r="OSS8" s="1096"/>
      <c r="OST8" s="1096"/>
      <c r="OSU8" s="1096"/>
      <c r="OSV8" s="1096"/>
      <c r="OSW8" s="1096"/>
      <c r="OSX8" s="1096"/>
      <c r="OSY8" s="1096"/>
      <c r="OSZ8" s="1096"/>
      <c r="OTA8" s="1096"/>
      <c r="OTB8" s="1096"/>
      <c r="OTC8" s="1096"/>
      <c r="OTD8" s="1096"/>
      <c r="OTE8" s="1096"/>
      <c r="OTF8" s="1096"/>
      <c r="OTG8" s="1096"/>
      <c r="OTH8" s="1096"/>
      <c r="OTI8" s="1096"/>
      <c r="OTJ8" s="1096"/>
      <c r="OTK8" s="1096"/>
      <c r="OTL8" s="1096"/>
      <c r="OTM8" s="1096"/>
      <c r="OTN8" s="1096"/>
      <c r="OTO8" s="1096"/>
      <c r="OTP8" s="1096"/>
      <c r="OTQ8" s="1096"/>
      <c r="OTR8" s="1096"/>
      <c r="OTS8" s="1096"/>
      <c r="OTT8" s="1096"/>
      <c r="OTU8" s="1096"/>
      <c r="OTV8" s="1096"/>
      <c r="OTW8" s="1096"/>
      <c r="OTX8" s="1096"/>
      <c r="OTY8" s="1096"/>
      <c r="OTZ8" s="1096"/>
      <c r="OUA8" s="1096"/>
      <c r="OUB8" s="1096"/>
      <c r="OUC8" s="1096"/>
      <c r="OUD8" s="1096"/>
      <c r="OUE8" s="1096"/>
      <c r="OUF8" s="1096"/>
      <c r="OUG8" s="1096"/>
      <c r="OUH8" s="1096"/>
      <c r="OUI8" s="1096"/>
      <c r="OUJ8" s="1096"/>
      <c r="OUK8" s="1096"/>
      <c r="OUL8" s="1096"/>
      <c r="OUM8" s="1096"/>
      <c r="OUN8" s="1096"/>
      <c r="OUO8" s="1096"/>
      <c r="OUP8" s="1096"/>
      <c r="OUQ8" s="1096"/>
      <c r="OUR8" s="1096"/>
      <c r="OUS8" s="1096"/>
      <c r="OUT8" s="1096"/>
      <c r="OUU8" s="1096"/>
      <c r="OUV8" s="1096"/>
      <c r="OUW8" s="1096"/>
      <c r="OUX8" s="1096"/>
      <c r="OUY8" s="1096"/>
      <c r="OUZ8" s="1096"/>
      <c r="OVA8" s="1096"/>
      <c r="OVB8" s="1096"/>
      <c r="OVC8" s="1096"/>
      <c r="OVD8" s="1096"/>
      <c r="OVE8" s="1096"/>
      <c r="OVF8" s="1096"/>
      <c r="OVG8" s="1096"/>
      <c r="OVH8" s="1096"/>
      <c r="OVI8" s="1096"/>
      <c r="OVJ8" s="1096"/>
      <c r="OVK8" s="1096"/>
      <c r="OVL8" s="1096"/>
      <c r="OVM8" s="1096"/>
      <c r="OVN8" s="1096"/>
      <c r="OVO8" s="1096"/>
      <c r="OVP8" s="1096"/>
      <c r="OVQ8" s="1096"/>
      <c r="OVR8" s="1096"/>
      <c r="OVS8" s="1096"/>
      <c r="OVT8" s="1096"/>
      <c r="OVU8" s="1096"/>
      <c r="OVV8" s="1096"/>
      <c r="OVW8" s="1096"/>
      <c r="OVX8" s="1096"/>
      <c r="OVY8" s="1096"/>
      <c r="OVZ8" s="1096"/>
      <c r="OWA8" s="1096"/>
      <c r="OWB8" s="1096"/>
      <c r="OWC8" s="1096"/>
      <c r="OWD8" s="1096"/>
      <c r="OWE8" s="1096"/>
      <c r="OWF8" s="1096"/>
      <c r="OWG8" s="1096"/>
      <c r="OWH8" s="1096"/>
      <c r="OWI8" s="1096"/>
      <c r="OWJ8" s="1096"/>
      <c r="OWK8" s="1096"/>
      <c r="OWL8" s="1096"/>
      <c r="OWM8" s="1096"/>
      <c r="OWN8" s="1096"/>
      <c r="OWO8" s="1096"/>
      <c r="OWP8" s="1096"/>
      <c r="OWQ8" s="1096"/>
      <c r="OWR8" s="1096"/>
      <c r="OWS8" s="1096"/>
      <c r="OWT8" s="1096"/>
      <c r="OWU8" s="1096"/>
      <c r="OWV8" s="1096"/>
      <c r="OWW8" s="1096"/>
      <c r="OWX8" s="1096"/>
      <c r="OWY8" s="1096"/>
      <c r="OWZ8" s="1096"/>
      <c r="OXA8" s="1096"/>
      <c r="OXB8" s="1096"/>
      <c r="OXC8" s="1096"/>
      <c r="OXD8" s="1096"/>
      <c r="OXE8" s="1096"/>
      <c r="OXF8" s="1096"/>
      <c r="OXG8" s="1096"/>
      <c r="OXH8" s="1096"/>
      <c r="OXI8" s="1096"/>
      <c r="OXJ8" s="1096"/>
      <c r="OXK8" s="1096"/>
      <c r="OXL8" s="1096"/>
      <c r="OXM8" s="1096"/>
      <c r="OXN8" s="1096"/>
      <c r="OXO8" s="1096"/>
      <c r="OXP8" s="1096"/>
      <c r="OXQ8" s="1096"/>
      <c r="OXR8" s="1096"/>
      <c r="OXS8" s="1096"/>
      <c r="OXT8" s="1096"/>
      <c r="OXU8" s="1096"/>
      <c r="OXV8" s="1096"/>
      <c r="OXW8" s="1096"/>
      <c r="OXX8" s="1096"/>
      <c r="OXY8" s="1096"/>
      <c r="OXZ8" s="1096"/>
      <c r="OYA8" s="1096"/>
      <c r="OYB8" s="1096"/>
      <c r="OYC8" s="1096"/>
      <c r="OYD8" s="1096"/>
      <c r="OYE8" s="1096"/>
      <c r="OYF8" s="1096"/>
      <c r="OYG8" s="1096"/>
      <c r="OYH8" s="1096"/>
      <c r="OYI8" s="1096"/>
      <c r="OYJ8" s="1096"/>
      <c r="OYK8" s="1096"/>
      <c r="OYL8" s="1096"/>
      <c r="OYM8" s="1096"/>
      <c r="OYN8" s="1096"/>
      <c r="OYO8" s="1096"/>
      <c r="OYP8" s="1096"/>
      <c r="OYQ8" s="1096"/>
      <c r="OYR8" s="1096"/>
      <c r="OYS8" s="1096"/>
      <c r="OYT8" s="1096"/>
      <c r="OYU8" s="1096"/>
      <c r="OYV8" s="1096"/>
      <c r="OYW8" s="1096"/>
      <c r="OYX8" s="1096"/>
      <c r="OYY8" s="1096"/>
      <c r="OYZ8" s="1096"/>
      <c r="OZA8" s="1096"/>
      <c r="OZB8" s="1096"/>
      <c r="OZC8" s="1096"/>
      <c r="OZD8" s="1096"/>
      <c r="OZE8" s="1096"/>
      <c r="OZF8" s="1096"/>
      <c r="OZG8" s="1096"/>
      <c r="OZH8" s="1096"/>
      <c r="OZI8" s="1096"/>
      <c r="OZJ8" s="1096"/>
      <c r="OZK8" s="1096"/>
      <c r="OZL8" s="1096"/>
      <c r="OZM8" s="1096"/>
      <c r="OZN8" s="1096"/>
      <c r="OZO8" s="1096"/>
      <c r="OZP8" s="1096"/>
      <c r="OZQ8" s="1096"/>
      <c r="OZR8" s="1096"/>
      <c r="OZS8" s="1096"/>
      <c r="OZT8" s="1096"/>
      <c r="OZU8" s="1096"/>
      <c r="OZV8" s="1096"/>
      <c r="OZW8" s="1096"/>
      <c r="OZX8" s="1096"/>
      <c r="OZY8" s="1096"/>
      <c r="OZZ8" s="1096"/>
      <c r="PAA8" s="1096"/>
      <c r="PAB8" s="1096"/>
      <c r="PAC8" s="1096"/>
      <c r="PAD8" s="1096"/>
      <c r="PAE8" s="1096"/>
      <c r="PAF8" s="1096"/>
      <c r="PAG8" s="1096"/>
      <c r="PAH8" s="1096"/>
      <c r="PAI8" s="1096"/>
      <c r="PAJ8" s="1096"/>
      <c r="PAK8" s="1096"/>
      <c r="PAL8" s="1096"/>
      <c r="PAM8" s="1096"/>
      <c r="PAN8" s="1096"/>
      <c r="PAO8" s="1096"/>
      <c r="PAP8" s="1096"/>
      <c r="PAQ8" s="1096"/>
      <c r="PAR8" s="1096"/>
      <c r="PAS8" s="1096"/>
      <c r="PAT8" s="1096"/>
      <c r="PAU8" s="1096"/>
      <c r="PAV8" s="1096"/>
      <c r="PAW8" s="1096"/>
      <c r="PAX8" s="1096"/>
      <c r="PAY8" s="1096"/>
      <c r="PAZ8" s="1096"/>
      <c r="PBA8" s="1096"/>
      <c r="PBB8" s="1096"/>
      <c r="PBC8" s="1096"/>
      <c r="PBD8" s="1096"/>
      <c r="PBE8" s="1096"/>
      <c r="PBF8" s="1096"/>
      <c r="PBG8" s="1096"/>
      <c r="PBH8" s="1096"/>
      <c r="PBI8" s="1096"/>
      <c r="PBJ8" s="1096"/>
      <c r="PBK8" s="1096"/>
      <c r="PBL8" s="1096"/>
      <c r="PBM8" s="1096"/>
      <c r="PBN8" s="1096"/>
      <c r="PBO8" s="1096"/>
      <c r="PBP8" s="1096"/>
      <c r="PBQ8" s="1096"/>
      <c r="PBR8" s="1096"/>
      <c r="PBS8" s="1096"/>
      <c r="PBT8" s="1096"/>
      <c r="PBU8" s="1096"/>
      <c r="PBV8" s="1096"/>
      <c r="PBW8" s="1096"/>
      <c r="PBX8" s="1096"/>
      <c r="PBY8" s="1096"/>
      <c r="PBZ8" s="1096"/>
      <c r="PCA8" s="1096"/>
      <c r="PCB8" s="1096"/>
      <c r="PCC8" s="1096"/>
      <c r="PCD8" s="1096"/>
      <c r="PCE8" s="1096"/>
      <c r="PCF8" s="1096"/>
      <c r="PCG8" s="1096"/>
      <c r="PCH8" s="1096"/>
      <c r="PCI8" s="1096"/>
      <c r="PCJ8" s="1096"/>
      <c r="PCK8" s="1096"/>
      <c r="PCL8" s="1096"/>
      <c r="PCM8" s="1096"/>
      <c r="PCN8" s="1096"/>
      <c r="PCO8" s="1096"/>
      <c r="PCP8" s="1096"/>
      <c r="PCQ8" s="1096"/>
      <c r="PCR8" s="1096"/>
      <c r="PCS8" s="1096"/>
      <c r="PCT8" s="1096"/>
      <c r="PCU8" s="1096"/>
      <c r="PCV8" s="1096"/>
      <c r="PCW8" s="1096"/>
      <c r="PCX8" s="1096"/>
      <c r="PCY8" s="1096"/>
      <c r="PCZ8" s="1096"/>
      <c r="PDA8" s="1096"/>
      <c r="PDB8" s="1096"/>
      <c r="PDC8" s="1096"/>
      <c r="PDD8" s="1096"/>
      <c r="PDE8" s="1096"/>
      <c r="PDF8" s="1096"/>
      <c r="PDG8" s="1096"/>
      <c r="PDH8" s="1096"/>
      <c r="PDI8" s="1096"/>
      <c r="PDJ8" s="1096"/>
      <c r="PDK8" s="1096"/>
      <c r="PDL8" s="1096"/>
      <c r="PDM8" s="1096"/>
      <c r="PDN8" s="1096"/>
      <c r="PDO8" s="1096"/>
      <c r="PDP8" s="1096"/>
      <c r="PDQ8" s="1096"/>
      <c r="PDR8" s="1096"/>
      <c r="PDS8" s="1096"/>
      <c r="PDT8" s="1096"/>
      <c r="PDU8" s="1096"/>
      <c r="PDV8" s="1096"/>
      <c r="PDW8" s="1096"/>
      <c r="PDX8" s="1096"/>
      <c r="PDY8" s="1096"/>
      <c r="PDZ8" s="1096"/>
      <c r="PEA8" s="1096"/>
      <c r="PEB8" s="1096"/>
      <c r="PEC8" s="1096"/>
      <c r="PED8" s="1096"/>
      <c r="PEE8" s="1096"/>
      <c r="PEF8" s="1096"/>
      <c r="PEG8" s="1096"/>
      <c r="PEH8" s="1096"/>
      <c r="PEI8" s="1096"/>
      <c r="PEJ8" s="1096"/>
      <c r="PEK8" s="1096"/>
      <c r="PEL8" s="1096"/>
      <c r="PEM8" s="1096"/>
      <c r="PEN8" s="1096"/>
      <c r="PEO8" s="1096"/>
      <c r="PEP8" s="1096"/>
      <c r="PEQ8" s="1096"/>
      <c r="PER8" s="1096"/>
      <c r="PES8" s="1096"/>
      <c r="PET8" s="1096"/>
      <c r="PEU8" s="1096"/>
      <c r="PEV8" s="1096"/>
      <c r="PEW8" s="1096"/>
      <c r="PEX8" s="1096"/>
      <c r="PEY8" s="1096"/>
      <c r="PEZ8" s="1096"/>
      <c r="PFA8" s="1096"/>
      <c r="PFB8" s="1096"/>
      <c r="PFC8" s="1096"/>
      <c r="PFD8" s="1096"/>
      <c r="PFE8" s="1096"/>
      <c r="PFF8" s="1096"/>
      <c r="PFG8" s="1096"/>
      <c r="PFH8" s="1096"/>
      <c r="PFI8" s="1096"/>
      <c r="PFJ8" s="1096"/>
      <c r="PFK8" s="1096"/>
      <c r="PFL8" s="1096"/>
      <c r="PFM8" s="1096"/>
      <c r="PFN8" s="1096"/>
      <c r="PFO8" s="1096"/>
      <c r="PFP8" s="1096"/>
      <c r="PFQ8" s="1096"/>
      <c r="PFR8" s="1096"/>
      <c r="PFS8" s="1096"/>
      <c r="PFT8" s="1096"/>
      <c r="PFU8" s="1096"/>
      <c r="PFV8" s="1096"/>
      <c r="PFW8" s="1096"/>
      <c r="PFX8" s="1096"/>
      <c r="PFY8" s="1096"/>
      <c r="PFZ8" s="1096"/>
      <c r="PGA8" s="1096"/>
      <c r="PGB8" s="1096"/>
      <c r="PGC8" s="1096"/>
      <c r="PGD8" s="1096"/>
      <c r="PGE8" s="1096"/>
      <c r="PGF8" s="1096"/>
      <c r="PGG8" s="1096"/>
      <c r="PGH8" s="1096"/>
      <c r="PGI8" s="1096"/>
      <c r="PGJ8" s="1096"/>
      <c r="PGK8" s="1096"/>
      <c r="PGL8" s="1096"/>
      <c r="PGM8" s="1096"/>
      <c r="PGN8" s="1096"/>
      <c r="PGO8" s="1096"/>
      <c r="PGP8" s="1096"/>
      <c r="PGQ8" s="1096"/>
      <c r="PGR8" s="1096"/>
      <c r="PGS8" s="1096"/>
      <c r="PGT8" s="1096"/>
      <c r="PGU8" s="1096"/>
      <c r="PGV8" s="1096"/>
      <c r="PGW8" s="1096"/>
      <c r="PGX8" s="1096"/>
      <c r="PGY8" s="1096"/>
      <c r="PGZ8" s="1096"/>
      <c r="PHA8" s="1096"/>
      <c r="PHB8" s="1096"/>
      <c r="PHC8" s="1096"/>
      <c r="PHD8" s="1096"/>
      <c r="PHE8" s="1096"/>
      <c r="PHF8" s="1096"/>
      <c r="PHG8" s="1096"/>
      <c r="PHH8" s="1096"/>
      <c r="PHI8" s="1096"/>
      <c r="PHJ8" s="1096"/>
      <c r="PHK8" s="1096"/>
      <c r="PHL8" s="1096"/>
      <c r="PHM8" s="1096"/>
      <c r="PHN8" s="1096"/>
      <c r="PHO8" s="1096"/>
      <c r="PHP8" s="1096"/>
      <c r="PHQ8" s="1096"/>
      <c r="PHR8" s="1096"/>
      <c r="PHS8" s="1096"/>
      <c r="PHT8" s="1096"/>
      <c r="PHU8" s="1096"/>
      <c r="PHV8" s="1096"/>
      <c r="PHW8" s="1096"/>
      <c r="PHX8" s="1096"/>
      <c r="PHY8" s="1096"/>
      <c r="PHZ8" s="1096"/>
      <c r="PIA8" s="1096"/>
      <c r="PIB8" s="1096"/>
      <c r="PIC8" s="1096"/>
      <c r="PID8" s="1096"/>
      <c r="PIE8" s="1096"/>
      <c r="PIF8" s="1096"/>
      <c r="PIG8" s="1096"/>
      <c r="PIH8" s="1096"/>
      <c r="PII8" s="1096"/>
      <c r="PIJ8" s="1096"/>
      <c r="PIK8" s="1096"/>
      <c r="PIL8" s="1096"/>
      <c r="PIM8" s="1096"/>
      <c r="PIN8" s="1096"/>
      <c r="PIO8" s="1096"/>
      <c r="PIP8" s="1096"/>
      <c r="PIQ8" s="1096"/>
      <c r="PIR8" s="1096"/>
      <c r="PIS8" s="1096"/>
      <c r="PIT8" s="1096"/>
      <c r="PIU8" s="1096"/>
      <c r="PIV8" s="1096"/>
      <c r="PIW8" s="1096"/>
      <c r="PIX8" s="1096"/>
      <c r="PIY8" s="1096"/>
      <c r="PIZ8" s="1096"/>
      <c r="PJA8" s="1096"/>
      <c r="PJB8" s="1096"/>
      <c r="PJC8" s="1096"/>
      <c r="PJD8" s="1096"/>
      <c r="PJE8" s="1096"/>
      <c r="PJF8" s="1096"/>
      <c r="PJG8" s="1096"/>
      <c r="PJH8" s="1096"/>
      <c r="PJI8" s="1096"/>
      <c r="PJJ8" s="1096"/>
      <c r="PJK8" s="1096"/>
      <c r="PJL8" s="1096"/>
      <c r="PJM8" s="1096"/>
      <c r="PJN8" s="1096"/>
      <c r="PJO8" s="1096"/>
      <c r="PJP8" s="1096"/>
      <c r="PJQ8" s="1096"/>
      <c r="PJR8" s="1096"/>
      <c r="PJS8" s="1096"/>
      <c r="PJT8" s="1096"/>
      <c r="PJU8" s="1096"/>
      <c r="PJV8" s="1096"/>
      <c r="PJW8" s="1096"/>
      <c r="PJX8" s="1096"/>
      <c r="PJY8" s="1096"/>
      <c r="PJZ8" s="1096"/>
      <c r="PKA8" s="1096"/>
      <c r="PKB8" s="1096"/>
      <c r="PKC8" s="1096"/>
      <c r="PKD8" s="1096"/>
      <c r="PKE8" s="1096"/>
      <c r="PKF8" s="1096"/>
      <c r="PKG8" s="1096"/>
      <c r="PKH8" s="1096"/>
      <c r="PKI8" s="1096"/>
      <c r="PKJ8" s="1096"/>
      <c r="PKK8" s="1096"/>
      <c r="PKL8" s="1096"/>
      <c r="PKM8" s="1096"/>
      <c r="PKN8" s="1096"/>
      <c r="PKO8" s="1096"/>
      <c r="PKP8" s="1096"/>
      <c r="PKQ8" s="1096"/>
      <c r="PKR8" s="1096"/>
      <c r="PKS8" s="1096"/>
      <c r="PKT8" s="1096"/>
      <c r="PKU8" s="1096"/>
      <c r="PKV8" s="1096"/>
      <c r="PKW8" s="1096"/>
      <c r="PKX8" s="1096"/>
      <c r="PKY8" s="1096"/>
      <c r="PKZ8" s="1096"/>
      <c r="PLA8" s="1096"/>
      <c r="PLB8" s="1096"/>
      <c r="PLC8" s="1096"/>
      <c r="PLD8" s="1096"/>
      <c r="PLE8" s="1096"/>
      <c r="PLF8" s="1096"/>
      <c r="PLG8" s="1096"/>
      <c r="PLH8" s="1096"/>
      <c r="PLI8" s="1096"/>
      <c r="PLJ8" s="1096"/>
      <c r="PLK8" s="1096"/>
      <c r="PLL8" s="1096"/>
      <c r="PLM8" s="1096"/>
      <c r="PLN8" s="1096"/>
      <c r="PLO8" s="1096"/>
      <c r="PLP8" s="1096"/>
      <c r="PLQ8" s="1096"/>
      <c r="PLR8" s="1096"/>
      <c r="PLS8" s="1096"/>
      <c r="PLT8" s="1096"/>
      <c r="PLU8" s="1096"/>
      <c r="PLV8" s="1096"/>
      <c r="PLW8" s="1096"/>
      <c r="PLX8" s="1096"/>
      <c r="PLY8" s="1096"/>
      <c r="PLZ8" s="1096"/>
      <c r="PMA8" s="1096"/>
      <c r="PMB8" s="1096"/>
      <c r="PMC8" s="1096"/>
      <c r="PMD8" s="1096"/>
      <c r="PME8" s="1096"/>
      <c r="PMF8" s="1096"/>
      <c r="PMG8" s="1096"/>
      <c r="PMH8" s="1096"/>
      <c r="PMI8" s="1096"/>
      <c r="PMJ8" s="1096"/>
      <c r="PMK8" s="1096"/>
      <c r="PML8" s="1096"/>
      <c r="PMM8" s="1096"/>
      <c r="PMN8" s="1096"/>
      <c r="PMO8" s="1096"/>
      <c r="PMP8" s="1096"/>
      <c r="PMQ8" s="1096"/>
      <c r="PMR8" s="1096"/>
      <c r="PMS8" s="1096"/>
      <c r="PMT8" s="1096"/>
      <c r="PMU8" s="1096"/>
      <c r="PMV8" s="1096"/>
      <c r="PMW8" s="1096"/>
      <c r="PMX8" s="1096"/>
      <c r="PMY8" s="1096"/>
      <c r="PMZ8" s="1096"/>
      <c r="PNA8" s="1096"/>
      <c r="PNB8" s="1096"/>
      <c r="PNC8" s="1096"/>
      <c r="PND8" s="1096"/>
      <c r="PNE8" s="1096"/>
      <c r="PNF8" s="1096"/>
      <c r="PNG8" s="1096"/>
      <c r="PNH8" s="1096"/>
      <c r="PNI8" s="1096"/>
      <c r="PNJ8" s="1096"/>
      <c r="PNK8" s="1096"/>
      <c r="PNL8" s="1096"/>
      <c r="PNM8" s="1096"/>
      <c r="PNN8" s="1096"/>
      <c r="PNO8" s="1096"/>
      <c r="PNP8" s="1096"/>
      <c r="PNQ8" s="1096"/>
      <c r="PNR8" s="1096"/>
      <c r="PNS8" s="1096"/>
      <c r="PNT8" s="1096"/>
      <c r="PNU8" s="1096"/>
      <c r="PNV8" s="1096"/>
      <c r="PNW8" s="1096"/>
      <c r="PNX8" s="1096"/>
      <c r="PNY8" s="1096"/>
      <c r="PNZ8" s="1096"/>
      <c r="POA8" s="1096"/>
      <c r="POB8" s="1096"/>
      <c r="POC8" s="1096"/>
      <c r="POD8" s="1096"/>
      <c r="POE8" s="1096"/>
      <c r="POF8" s="1096"/>
      <c r="POG8" s="1096"/>
      <c r="POH8" s="1096"/>
      <c r="POI8" s="1096"/>
      <c r="POJ8" s="1096"/>
      <c r="POK8" s="1096"/>
      <c r="POL8" s="1096"/>
      <c r="POM8" s="1096"/>
      <c r="PON8" s="1096"/>
      <c r="POO8" s="1096"/>
      <c r="POP8" s="1096"/>
      <c r="POQ8" s="1096"/>
      <c r="POR8" s="1096"/>
      <c r="POS8" s="1096"/>
      <c r="POT8" s="1096"/>
      <c r="POU8" s="1096"/>
      <c r="POV8" s="1096"/>
      <c r="POW8" s="1096"/>
      <c r="POX8" s="1096"/>
      <c r="POY8" s="1096"/>
      <c r="POZ8" s="1096"/>
      <c r="PPA8" s="1096"/>
      <c r="PPB8" s="1096"/>
      <c r="PPC8" s="1096"/>
      <c r="PPD8" s="1096"/>
      <c r="PPE8" s="1096"/>
      <c r="PPF8" s="1096"/>
      <c r="PPG8" s="1096"/>
      <c r="PPH8" s="1096"/>
      <c r="PPI8" s="1096"/>
      <c r="PPJ8" s="1096"/>
      <c r="PPK8" s="1096"/>
      <c r="PPL8" s="1096"/>
      <c r="PPM8" s="1096"/>
      <c r="PPN8" s="1096"/>
      <c r="PPO8" s="1096"/>
      <c r="PPP8" s="1096"/>
      <c r="PPQ8" s="1096"/>
      <c r="PPR8" s="1096"/>
      <c r="PPS8" s="1096"/>
      <c r="PPT8" s="1096"/>
      <c r="PPU8" s="1096"/>
      <c r="PPV8" s="1096"/>
      <c r="PPW8" s="1096"/>
      <c r="PPX8" s="1096"/>
      <c r="PPY8" s="1096"/>
      <c r="PPZ8" s="1096"/>
      <c r="PQA8" s="1096"/>
      <c r="PQB8" s="1096"/>
      <c r="PQC8" s="1096"/>
      <c r="PQD8" s="1096"/>
      <c r="PQE8" s="1096"/>
      <c r="PQF8" s="1096"/>
      <c r="PQG8" s="1096"/>
      <c r="PQH8" s="1096"/>
      <c r="PQI8" s="1096"/>
      <c r="PQJ8" s="1096"/>
      <c r="PQK8" s="1096"/>
      <c r="PQL8" s="1096"/>
      <c r="PQM8" s="1096"/>
      <c r="PQN8" s="1096"/>
      <c r="PQO8" s="1096"/>
      <c r="PQP8" s="1096"/>
      <c r="PQQ8" s="1096"/>
      <c r="PQR8" s="1096"/>
      <c r="PQS8" s="1096"/>
      <c r="PQT8" s="1096"/>
      <c r="PQU8" s="1096"/>
      <c r="PQV8" s="1096"/>
      <c r="PQW8" s="1096"/>
      <c r="PQX8" s="1096"/>
      <c r="PQY8" s="1096"/>
      <c r="PQZ8" s="1096"/>
      <c r="PRA8" s="1096"/>
      <c r="PRB8" s="1096"/>
      <c r="PRC8" s="1096"/>
      <c r="PRD8" s="1096"/>
      <c r="PRE8" s="1096"/>
      <c r="PRF8" s="1096"/>
      <c r="PRG8" s="1096"/>
      <c r="PRH8" s="1096"/>
      <c r="PRI8" s="1096"/>
      <c r="PRJ8" s="1096"/>
      <c r="PRK8" s="1096"/>
      <c r="PRL8" s="1096"/>
      <c r="PRM8" s="1096"/>
      <c r="PRN8" s="1096"/>
      <c r="PRO8" s="1096"/>
      <c r="PRP8" s="1096"/>
      <c r="PRQ8" s="1096"/>
      <c r="PRR8" s="1096"/>
      <c r="PRS8" s="1096"/>
      <c r="PRT8" s="1096"/>
      <c r="PRU8" s="1096"/>
      <c r="PRV8" s="1096"/>
      <c r="PRW8" s="1096"/>
      <c r="PRX8" s="1096"/>
      <c r="PRY8" s="1096"/>
      <c r="PRZ8" s="1096"/>
      <c r="PSA8" s="1096"/>
      <c r="PSB8" s="1096"/>
      <c r="PSC8" s="1096"/>
      <c r="PSD8" s="1096"/>
      <c r="PSE8" s="1096"/>
      <c r="PSF8" s="1096"/>
      <c r="PSG8" s="1096"/>
      <c r="PSH8" s="1096"/>
      <c r="PSI8" s="1096"/>
      <c r="PSJ8" s="1096"/>
      <c r="PSK8" s="1096"/>
      <c r="PSL8" s="1096"/>
      <c r="PSM8" s="1096"/>
      <c r="PSN8" s="1096"/>
      <c r="PSO8" s="1096"/>
      <c r="PSP8" s="1096"/>
      <c r="PSQ8" s="1096"/>
      <c r="PSR8" s="1096"/>
      <c r="PSS8" s="1096"/>
      <c r="PST8" s="1096"/>
      <c r="PSU8" s="1096"/>
      <c r="PSV8" s="1096"/>
      <c r="PSW8" s="1096"/>
      <c r="PSX8" s="1096"/>
      <c r="PSY8" s="1096"/>
      <c r="PSZ8" s="1096"/>
      <c r="PTA8" s="1096"/>
      <c r="PTB8" s="1096"/>
      <c r="PTC8" s="1096"/>
      <c r="PTD8" s="1096"/>
      <c r="PTE8" s="1096"/>
      <c r="PTF8" s="1096"/>
      <c r="PTG8" s="1096"/>
      <c r="PTH8" s="1096"/>
      <c r="PTI8" s="1096"/>
      <c r="PTJ8" s="1096"/>
      <c r="PTK8" s="1096"/>
      <c r="PTL8" s="1096"/>
      <c r="PTM8" s="1096"/>
      <c r="PTN8" s="1096"/>
      <c r="PTO8" s="1096"/>
      <c r="PTP8" s="1096"/>
      <c r="PTQ8" s="1096"/>
      <c r="PTR8" s="1096"/>
      <c r="PTS8" s="1096"/>
      <c r="PTT8" s="1096"/>
      <c r="PTU8" s="1096"/>
      <c r="PTV8" s="1096"/>
      <c r="PTW8" s="1096"/>
      <c r="PTX8" s="1096"/>
      <c r="PTY8" s="1096"/>
      <c r="PTZ8" s="1096"/>
      <c r="PUA8" s="1096"/>
      <c r="PUB8" s="1096"/>
      <c r="PUC8" s="1096"/>
      <c r="PUD8" s="1096"/>
      <c r="PUE8" s="1096"/>
      <c r="PUF8" s="1096"/>
      <c r="PUG8" s="1096"/>
      <c r="PUH8" s="1096"/>
      <c r="PUI8" s="1096"/>
      <c r="PUJ8" s="1096"/>
      <c r="PUK8" s="1096"/>
      <c r="PUL8" s="1096"/>
      <c r="PUM8" s="1096"/>
      <c r="PUN8" s="1096"/>
      <c r="PUO8" s="1096"/>
      <c r="PUP8" s="1096"/>
      <c r="PUQ8" s="1096"/>
      <c r="PUR8" s="1096"/>
      <c r="PUS8" s="1096"/>
      <c r="PUT8" s="1096"/>
      <c r="PUU8" s="1096"/>
      <c r="PUV8" s="1096"/>
      <c r="PUW8" s="1096"/>
      <c r="PUX8" s="1096"/>
      <c r="PUY8" s="1096"/>
      <c r="PUZ8" s="1096"/>
      <c r="PVA8" s="1096"/>
      <c r="PVB8" s="1096"/>
      <c r="PVC8" s="1096"/>
      <c r="PVD8" s="1096"/>
      <c r="PVE8" s="1096"/>
      <c r="PVF8" s="1096"/>
      <c r="PVG8" s="1096"/>
      <c r="PVH8" s="1096"/>
      <c r="PVI8" s="1096"/>
      <c r="PVJ8" s="1096"/>
      <c r="PVK8" s="1096"/>
      <c r="PVL8" s="1096"/>
      <c r="PVM8" s="1096"/>
      <c r="PVN8" s="1096"/>
      <c r="PVO8" s="1096"/>
      <c r="PVP8" s="1096"/>
      <c r="PVQ8" s="1096"/>
      <c r="PVR8" s="1096"/>
      <c r="PVS8" s="1096"/>
      <c r="PVT8" s="1096"/>
      <c r="PVU8" s="1096"/>
      <c r="PVV8" s="1096"/>
      <c r="PVW8" s="1096"/>
      <c r="PVX8" s="1096"/>
      <c r="PVY8" s="1096"/>
      <c r="PVZ8" s="1096"/>
      <c r="PWA8" s="1096"/>
      <c r="PWB8" s="1096"/>
      <c r="PWC8" s="1096"/>
      <c r="PWD8" s="1096"/>
      <c r="PWE8" s="1096"/>
      <c r="PWF8" s="1096"/>
      <c r="PWG8" s="1096"/>
      <c r="PWH8" s="1096"/>
      <c r="PWI8" s="1096"/>
      <c r="PWJ8" s="1096"/>
      <c r="PWK8" s="1096"/>
      <c r="PWL8" s="1096"/>
      <c r="PWM8" s="1096"/>
      <c r="PWN8" s="1096"/>
      <c r="PWO8" s="1096"/>
      <c r="PWP8" s="1096"/>
      <c r="PWQ8" s="1096"/>
      <c r="PWR8" s="1096"/>
      <c r="PWS8" s="1096"/>
      <c r="PWT8" s="1096"/>
      <c r="PWU8" s="1096"/>
      <c r="PWV8" s="1096"/>
      <c r="PWW8" s="1096"/>
      <c r="PWX8" s="1096"/>
      <c r="PWY8" s="1096"/>
      <c r="PWZ8" s="1096"/>
      <c r="PXA8" s="1096"/>
      <c r="PXB8" s="1096"/>
      <c r="PXC8" s="1096"/>
      <c r="PXD8" s="1096"/>
      <c r="PXE8" s="1096"/>
      <c r="PXF8" s="1096"/>
      <c r="PXG8" s="1096"/>
      <c r="PXH8" s="1096"/>
      <c r="PXI8" s="1096"/>
      <c r="PXJ8" s="1096"/>
      <c r="PXK8" s="1096"/>
      <c r="PXL8" s="1096"/>
      <c r="PXM8" s="1096"/>
      <c r="PXN8" s="1096"/>
      <c r="PXO8" s="1096"/>
      <c r="PXP8" s="1096"/>
      <c r="PXQ8" s="1096"/>
      <c r="PXR8" s="1096"/>
      <c r="PXS8" s="1096"/>
      <c r="PXT8" s="1096"/>
      <c r="PXU8" s="1096"/>
      <c r="PXV8" s="1096"/>
      <c r="PXW8" s="1096"/>
      <c r="PXX8" s="1096"/>
      <c r="PXY8" s="1096"/>
      <c r="PXZ8" s="1096"/>
      <c r="PYA8" s="1096"/>
      <c r="PYB8" s="1096"/>
      <c r="PYC8" s="1096"/>
      <c r="PYD8" s="1096"/>
      <c r="PYE8" s="1096"/>
      <c r="PYF8" s="1096"/>
      <c r="PYG8" s="1096"/>
      <c r="PYH8" s="1096"/>
      <c r="PYI8" s="1096"/>
      <c r="PYJ8" s="1096"/>
      <c r="PYK8" s="1096"/>
      <c r="PYL8" s="1096"/>
      <c r="PYM8" s="1096"/>
      <c r="PYN8" s="1096"/>
      <c r="PYO8" s="1096"/>
      <c r="PYP8" s="1096"/>
      <c r="PYQ8" s="1096"/>
      <c r="PYR8" s="1096"/>
      <c r="PYS8" s="1096"/>
      <c r="PYT8" s="1096"/>
      <c r="PYU8" s="1096"/>
      <c r="PYV8" s="1096"/>
      <c r="PYW8" s="1096"/>
      <c r="PYX8" s="1096"/>
      <c r="PYY8" s="1096"/>
      <c r="PYZ8" s="1096"/>
      <c r="PZA8" s="1096"/>
      <c r="PZB8" s="1096"/>
      <c r="PZC8" s="1096"/>
      <c r="PZD8" s="1096"/>
      <c r="PZE8" s="1096"/>
      <c r="PZF8" s="1096"/>
      <c r="PZG8" s="1096"/>
      <c r="PZH8" s="1096"/>
      <c r="PZI8" s="1096"/>
      <c r="PZJ8" s="1096"/>
      <c r="PZK8" s="1096"/>
      <c r="PZL8" s="1096"/>
      <c r="PZM8" s="1096"/>
      <c r="PZN8" s="1096"/>
      <c r="PZO8" s="1096"/>
      <c r="PZP8" s="1096"/>
      <c r="PZQ8" s="1096"/>
      <c r="PZR8" s="1096"/>
      <c r="PZS8" s="1096"/>
      <c r="PZT8" s="1096"/>
      <c r="PZU8" s="1096"/>
      <c r="PZV8" s="1096"/>
      <c r="PZW8" s="1096"/>
      <c r="PZX8" s="1096"/>
      <c r="PZY8" s="1096"/>
      <c r="PZZ8" s="1096"/>
      <c r="QAA8" s="1096"/>
      <c r="QAB8" s="1096"/>
      <c r="QAC8" s="1096"/>
      <c r="QAD8" s="1096"/>
      <c r="QAE8" s="1096"/>
      <c r="QAF8" s="1096"/>
      <c r="QAG8" s="1096"/>
      <c r="QAH8" s="1096"/>
      <c r="QAI8" s="1096"/>
      <c r="QAJ8" s="1096"/>
      <c r="QAK8" s="1096"/>
      <c r="QAL8" s="1096"/>
      <c r="QAM8" s="1096"/>
      <c r="QAN8" s="1096"/>
      <c r="QAO8" s="1096"/>
      <c r="QAP8" s="1096"/>
      <c r="QAQ8" s="1096"/>
      <c r="QAR8" s="1096"/>
      <c r="QAS8" s="1096"/>
      <c r="QAT8" s="1096"/>
      <c r="QAU8" s="1096"/>
      <c r="QAV8" s="1096"/>
      <c r="QAW8" s="1096"/>
      <c r="QAX8" s="1096"/>
      <c r="QAY8" s="1096"/>
      <c r="QAZ8" s="1096"/>
      <c r="QBA8" s="1096"/>
      <c r="QBB8" s="1096"/>
      <c r="QBC8" s="1096"/>
      <c r="QBD8" s="1096"/>
      <c r="QBE8" s="1096"/>
      <c r="QBF8" s="1096"/>
      <c r="QBG8" s="1096"/>
      <c r="QBH8" s="1096"/>
      <c r="QBI8" s="1096"/>
      <c r="QBJ8" s="1096"/>
      <c r="QBK8" s="1096"/>
      <c r="QBL8" s="1096"/>
      <c r="QBM8" s="1096"/>
      <c r="QBN8" s="1096"/>
      <c r="QBO8" s="1096"/>
      <c r="QBP8" s="1096"/>
      <c r="QBQ8" s="1096"/>
      <c r="QBR8" s="1096"/>
      <c r="QBS8" s="1096"/>
      <c r="QBT8" s="1096"/>
      <c r="QBU8" s="1096"/>
      <c r="QBV8" s="1096"/>
      <c r="QBW8" s="1096"/>
      <c r="QBX8" s="1096"/>
      <c r="QBY8" s="1096"/>
      <c r="QBZ8" s="1096"/>
      <c r="QCA8" s="1096"/>
      <c r="QCB8" s="1096"/>
      <c r="QCC8" s="1096"/>
      <c r="QCD8" s="1096"/>
      <c r="QCE8" s="1096"/>
      <c r="QCF8" s="1096"/>
      <c r="QCG8" s="1096"/>
      <c r="QCH8" s="1096"/>
      <c r="QCI8" s="1096"/>
      <c r="QCJ8" s="1096"/>
      <c r="QCK8" s="1096"/>
      <c r="QCL8" s="1096"/>
      <c r="QCM8" s="1096"/>
      <c r="QCN8" s="1096"/>
      <c r="QCO8" s="1096"/>
      <c r="QCP8" s="1096"/>
      <c r="QCQ8" s="1096"/>
      <c r="QCR8" s="1096"/>
      <c r="QCS8" s="1096"/>
      <c r="QCT8" s="1096"/>
      <c r="QCU8" s="1096"/>
      <c r="QCV8" s="1096"/>
      <c r="QCW8" s="1096"/>
      <c r="QCX8" s="1096"/>
      <c r="QCY8" s="1096"/>
      <c r="QCZ8" s="1096"/>
      <c r="QDA8" s="1096"/>
      <c r="QDB8" s="1096"/>
      <c r="QDC8" s="1096"/>
      <c r="QDD8" s="1096"/>
      <c r="QDE8" s="1096"/>
      <c r="QDF8" s="1096"/>
      <c r="QDG8" s="1096"/>
      <c r="QDH8" s="1096"/>
      <c r="QDI8" s="1096"/>
      <c r="QDJ8" s="1096"/>
      <c r="QDK8" s="1096"/>
      <c r="QDL8" s="1096"/>
      <c r="QDM8" s="1096"/>
      <c r="QDN8" s="1096"/>
      <c r="QDO8" s="1096"/>
      <c r="QDP8" s="1096"/>
      <c r="QDQ8" s="1096"/>
      <c r="QDR8" s="1096"/>
      <c r="QDS8" s="1096"/>
      <c r="QDT8" s="1096"/>
      <c r="QDU8" s="1096"/>
      <c r="QDV8" s="1096"/>
      <c r="QDW8" s="1096"/>
      <c r="QDX8" s="1096"/>
      <c r="QDY8" s="1096"/>
      <c r="QDZ8" s="1096"/>
      <c r="QEA8" s="1096"/>
      <c r="QEB8" s="1096"/>
      <c r="QEC8" s="1096"/>
      <c r="QED8" s="1096"/>
      <c r="QEE8" s="1096"/>
      <c r="QEF8" s="1096"/>
      <c r="QEG8" s="1096"/>
      <c r="QEH8" s="1096"/>
      <c r="QEI8" s="1096"/>
      <c r="QEJ8" s="1096"/>
      <c r="QEK8" s="1096"/>
      <c r="QEL8" s="1096"/>
      <c r="QEM8" s="1096"/>
      <c r="QEN8" s="1096"/>
      <c r="QEO8" s="1096"/>
      <c r="QEP8" s="1096"/>
      <c r="QEQ8" s="1096"/>
      <c r="QER8" s="1096"/>
      <c r="QES8" s="1096"/>
      <c r="QET8" s="1096"/>
      <c r="QEU8" s="1096"/>
      <c r="QEV8" s="1096"/>
      <c r="QEW8" s="1096"/>
      <c r="QEX8" s="1096"/>
      <c r="QEY8" s="1096"/>
      <c r="QEZ8" s="1096"/>
      <c r="QFA8" s="1096"/>
      <c r="QFB8" s="1096"/>
      <c r="QFC8" s="1096"/>
      <c r="QFD8" s="1096"/>
      <c r="QFE8" s="1096"/>
      <c r="QFF8" s="1096"/>
      <c r="QFG8" s="1096"/>
      <c r="QFH8" s="1096"/>
      <c r="QFI8" s="1096"/>
      <c r="QFJ8" s="1096"/>
      <c r="QFK8" s="1096"/>
      <c r="QFL8" s="1096"/>
      <c r="QFM8" s="1096"/>
      <c r="QFN8" s="1096"/>
      <c r="QFO8" s="1096"/>
      <c r="QFP8" s="1096"/>
      <c r="QFQ8" s="1096"/>
      <c r="QFR8" s="1096"/>
      <c r="QFS8" s="1096"/>
      <c r="QFT8" s="1096"/>
      <c r="QFU8" s="1096"/>
      <c r="QFV8" s="1096"/>
      <c r="QFW8" s="1096"/>
      <c r="QFX8" s="1096"/>
      <c r="QFY8" s="1096"/>
      <c r="QFZ8" s="1096"/>
      <c r="QGA8" s="1096"/>
      <c r="QGB8" s="1096"/>
      <c r="QGC8" s="1096"/>
      <c r="QGD8" s="1096"/>
      <c r="QGE8" s="1096"/>
      <c r="QGF8" s="1096"/>
      <c r="QGG8" s="1096"/>
      <c r="QGH8" s="1096"/>
      <c r="QGI8" s="1096"/>
      <c r="QGJ8" s="1096"/>
      <c r="QGK8" s="1096"/>
      <c r="QGL8" s="1096"/>
      <c r="QGM8" s="1096"/>
      <c r="QGN8" s="1096"/>
      <c r="QGO8" s="1096"/>
      <c r="QGP8" s="1096"/>
      <c r="QGQ8" s="1096"/>
      <c r="QGR8" s="1096"/>
      <c r="QGS8" s="1096"/>
      <c r="QGT8" s="1096"/>
      <c r="QGU8" s="1096"/>
      <c r="QGV8" s="1096"/>
      <c r="QGW8" s="1096"/>
      <c r="QGX8" s="1096"/>
      <c r="QGY8" s="1096"/>
      <c r="QGZ8" s="1096"/>
      <c r="QHA8" s="1096"/>
      <c r="QHB8" s="1096"/>
      <c r="QHC8" s="1096"/>
      <c r="QHD8" s="1096"/>
      <c r="QHE8" s="1096"/>
      <c r="QHF8" s="1096"/>
      <c r="QHG8" s="1096"/>
      <c r="QHH8" s="1096"/>
      <c r="QHI8" s="1096"/>
      <c r="QHJ8" s="1096"/>
      <c r="QHK8" s="1096"/>
      <c r="QHL8" s="1096"/>
      <c r="QHM8" s="1096"/>
      <c r="QHN8" s="1096"/>
      <c r="QHO8" s="1096"/>
      <c r="QHP8" s="1096"/>
      <c r="QHQ8" s="1096"/>
      <c r="QHR8" s="1096"/>
      <c r="QHS8" s="1096"/>
      <c r="QHT8" s="1096"/>
      <c r="QHU8" s="1096"/>
      <c r="QHV8" s="1096"/>
      <c r="QHW8" s="1096"/>
      <c r="QHX8" s="1096"/>
      <c r="QHY8" s="1096"/>
      <c r="QHZ8" s="1096"/>
      <c r="QIA8" s="1096"/>
      <c r="QIB8" s="1096"/>
      <c r="QIC8" s="1096"/>
      <c r="QID8" s="1096"/>
      <c r="QIE8" s="1096"/>
      <c r="QIF8" s="1096"/>
      <c r="QIG8" s="1096"/>
      <c r="QIH8" s="1096"/>
      <c r="QII8" s="1096"/>
      <c r="QIJ8" s="1096"/>
      <c r="QIK8" s="1096"/>
      <c r="QIL8" s="1096"/>
      <c r="QIM8" s="1096"/>
      <c r="QIN8" s="1096"/>
      <c r="QIO8" s="1096"/>
      <c r="QIP8" s="1096"/>
      <c r="QIQ8" s="1096"/>
      <c r="QIR8" s="1096"/>
      <c r="QIS8" s="1096"/>
      <c r="QIT8" s="1096"/>
      <c r="QIU8" s="1096"/>
      <c r="QIV8" s="1096"/>
      <c r="QIW8" s="1096"/>
      <c r="QIX8" s="1096"/>
      <c r="QIY8" s="1096"/>
      <c r="QIZ8" s="1096"/>
      <c r="QJA8" s="1096"/>
      <c r="QJB8" s="1096"/>
      <c r="QJC8" s="1096"/>
      <c r="QJD8" s="1096"/>
      <c r="QJE8" s="1096"/>
      <c r="QJF8" s="1096"/>
      <c r="QJG8" s="1096"/>
      <c r="QJH8" s="1096"/>
      <c r="QJI8" s="1096"/>
      <c r="QJJ8" s="1096"/>
      <c r="QJK8" s="1096"/>
      <c r="QJL8" s="1096"/>
      <c r="QJM8" s="1096"/>
      <c r="QJN8" s="1096"/>
      <c r="QJO8" s="1096"/>
      <c r="QJP8" s="1096"/>
      <c r="QJQ8" s="1096"/>
      <c r="QJR8" s="1096"/>
      <c r="QJS8" s="1096"/>
      <c r="QJT8" s="1096"/>
      <c r="QJU8" s="1096"/>
      <c r="QJV8" s="1096"/>
      <c r="QJW8" s="1096"/>
      <c r="QJX8" s="1096"/>
      <c r="QJY8" s="1096"/>
      <c r="QJZ8" s="1096"/>
      <c r="QKA8" s="1096"/>
      <c r="QKB8" s="1096"/>
      <c r="QKC8" s="1096"/>
      <c r="QKD8" s="1096"/>
      <c r="QKE8" s="1096"/>
      <c r="QKF8" s="1096"/>
      <c r="QKG8" s="1096"/>
      <c r="QKH8" s="1096"/>
      <c r="QKI8" s="1096"/>
      <c r="QKJ8" s="1096"/>
      <c r="QKK8" s="1096"/>
      <c r="QKL8" s="1096"/>
      <c r="QKM8" s="1096"/>
      <c r="QKN8" s="1096"/>
      <c r="QKO8" s="1096"/>
      <c r="QKP8" s="1096"/>
      <c r="QKQ8" s="1096"/>
      <c r="QKR8" s="1096"/>
      <c r="QKS8" s="1096"/>
      <c r="QKT8" s="1096"/>
      <c r="QKU8" s="1096"/>
      <c r="QKV8" s="1096"/>
      <c r="QKW8" s="1096"/>
      <c r="QKX8" s="1096"/>
      <c r="QKY8" s="1096"/>
      <c r="QKZ8" s="1096"/>
      <c r="QLA8" s="1096"/>
      <c r="QLB8" s="1096"/>
      <c r="QLC8" s="1096"/>
      <c r="QLD8" s="1096"/>
      <c r="QLE8" s="1096"/>
      <c r="QLF8" s="1096"/>
      <c r="QLG8" s="1096"/>
      <c r="QLH8" s="1096"/>
      <c r="QLI8" s="1096"/>
      <c r="QLJ8" s="1096"/>
      <c r="QLK8" s="1096"/>
      <c r="QLL8" s="1096"/>
      <c r="QLM8" s="1096"/>
      <c r="QLN8" s="1096"/>
      <c r="QLO8" s="1096"/>
      <c r="QLP8" s="1096"/>
      <c r="QLQ8" s="1096"/>
      <c r="QLR8" s="1096"/>
      <c r="QLS8" s="1096"/>
      <c r="QLT8" s="1096"/>
      <c r="QLU8" s="1096"/>
      <c r="QLV8" s="1096"/>
      <c r="QLW8" s="1096"/>
      <c r="QLX8" s="1096"/>
      <c r="QLY8" s="1096"/>
      <c r="QLZ8" s="1096"/>
      <c r="QMA8" s="1096"/>
      <c r="QMB8" s="1096"/>
      <c r="QMC8" s="1096"/>
      <c r="QMD8" s="1096"/>
      <c r="QME8" s="1096"/>
      <c r="QMF8" s="1096"/>
      <c r="QMG8" s="1096"/>
      <c r="QMH8" s="1096"/>
      <c r="QMI8" s="1096"/>
      <c r="QMJ8" s="1096"/>
      <c r="QMK8" s="1096"/>
      <c r="QML8" s="1096"/>
      <c r="QMM8" s="1096"/>
      <c r="QMN8" s="1096"/>
      <c r="QMO8" s="1096"/>
      <c r="QMP8" s="1096"/>
      <c r="QMQ8" s="1096"/>
      <c r="QMR8" s="1096"/>
      <c r="QMS8" s="1096"/>
      <c r="QMT8" s="1096"/>
      <c r="QMU8" s="1096"/>
      <c r="QMV8" s="1096"/>
      <c r="QMW8" s="1096"/>
      <c r="QMX8" s="1096"/>
      <c r="QMY8" s="1096"/>
      <c r="QMZ8" s="1096"/>
      <c r="QNA8" s="1096"/>
      <c r="QNB8" s="1096"/>
      <c r="QNC8" s="1096"/>
      <c r="QND8" s="1096"/>
      <c r="QNE8" s="1096"/>
      <c r="QNF8" s="1096"/>
      <c r="QNG8" s="1096"/>
      <c r="QNH8" s="1096"/>
      <c r="QNI8" s="1096"/>
      <c r="QNJ8" s="1096"/>
      <c r="QNK8" s="1096"/>
      <c r="QNL8" s="1096"/>
      <c r="QNM8" s="1096"/>
      <c r="QNN8" s="1096"/>
      <c r="QNO8" s="1096"/>
      <c r="QNP8" s="1096"/>
      <c r="QNQ8" s="1096"/>
      <c r="QNR8" s="1096"/>
      <c r="QNS8" s="1096"/>
      <c r="QNT8" s="1096"/>
      <c r="QNU8" s="1096"/>
      <c r="QNV8" s="1096"/>
      <c r="QNW8" s="1096"/>
      <c r="QNX8" s="1096"/>
      <c r="QNY8" s="1096"/>
      <c r="QNZ8" s="1096"/>
      <c r="QOA8" s="1096"/>
      <c r="QOB8" s="1096"/>
      <c r="QOC8" s="1096"/>
      <c r="QOD8" s="1096"/>
      <c r="QOE8" s="1096"/>
      <c r="QOF8" s="1096"/>
      <c r="QOG8" s="1096"/>
      <c r="QOH8" s="1096"/>
      <c r="QOI8" s="1096"/>
      <c r="QOJ8" s="1096"/>
      <c r="QOK8" s="1096"/>
      <c r="QOL8" s="1096"/>
      <c r="QOM8" s="1096"/>
      <c r="QON8" s="1096"/>
      <c r="QOO8" s="1096"/>
      <c r="QOP8" s="1096"/>
      <c r="QOQ8" s="1096"/>
      <c r="QOR8" s="1096"/>
      <c r="QOS8" s="1096"/>
      <c r="QOT8" s="1096"/>
      <c r="QOU8" s="1096"/>
      <c r="QOV8" s="1096"/>
      <c r="QOW8" s="1096"/>
      <c r="QOX8" s="1096"/>
      <c r="QOY8" s="1096"/>
      <c r="QOZ8" s="1096"/>
      <c r="QPA8" s="1096"/>
      <c r="QPB8" s="1096"/>
      <c r="QPC8" s="1096"/>
      <c r="QPD8" s="1096"/>
      <c r="QPE8" s="1096"/>
      <c r="QPF8" s="1096"/>
      <c r="QPG8" s="1096"/>
      <c r="QPH8" s="1096"/>
      <c r="QPI8" s="1096"/>
      <c r="QPJ8" s="1096"/>
      <c r="QPK8" s="1096"/>
      <c r="QPL8" s="1096"/>
      <c r="QPM8" s="1096"/>
      <c r="QPN8" s="1096"/>
      <c r="QPO8" s="1096"/>
      <c r="QPP8" s="1096"/>
      <c r="QPQ8" s="1096"/>
      <c r="QPR8" s="1096"/>
      <c r="QPS8" s="1096"/>
      <c r="QPT8" s="1096"/>
      <c r="QPU8" s="1096"/>
      <c r="QPV8" s="1096"/>
      <c r="QPW8" s="1096"/>
      <c r="QPX8" s="1096"/>
      <c r="QPY8" s="1096"/>
      <c r="QPZ8" s="1096"/>
      <c r="QQA8" s="1096"/>
      <c r="QQB8" s="1096"/>
      <c r="QQC8" s="1096"/>
      <c r="QQD8" s="1096"/>
      <c r="QQE8" s="1096"/>
      <c r="QQF8" s="1096"/>
      <c r="QQG8" s="1096"/>
      <c r="QQH8" s="1096"/>
      <c r="QQI8" s="1096"/>
      <c r="QQJ8" s="1096"/>
      <c r="QQK8" s="1096"/>
      <c r="QQL8" s="1096"/>
      <c r="QQM8" s="1096"/>
      <c r="QQN8" s="1096"/>
      <c r="QQO8" s="1096"/>
      <c r="QQP8" s="1096"/>
      <c r="QQQ8" s="1096"/>
      <c r="QQR8" s="1096"/>
      <c r="QQS8" s="1096"/>
      <c r="QQT8" s="1096"/>
      <c r="QQU8" s="1096"/>
      <c r="QQV8" s="1096"/>
      <c r="QQW8" s="1096"/>
      <c r="QQX8" s="1096"/>
      <c r="QQY8" s="1096"/>
      <c r="QQZ8" s="1096"/>
      <c r="QRA8" s="1096"/>
      <c r="QRB8" s="1096"/>
      <c r="QRC8" s="1096"/>
      <c r="QRD8" s="1096"/>
      <c r="QRE8" s="1096"/>
      <c r="QRF8" s="1096"/>
      <c r="QRG8" s="1096"/>
      <c r="QRH8" s="1096"/>
      <c r="QRI8" s="1096"/>
      <c r="QRJ8" s="1096"/>
      <c r="QRK8" s="1096"/>
      <c r="QRL8" s="1096"/>
      <c r="QRM8" s="1096"/>
      <c r="QRN8" s="1096"/>
      <c r="QRO8" s="1096"/>
      <c r="QRP8" s="1096"/>
      <c r="QRQ8" s="1096"/>
      <c r="QRR8" s="1096"/>
      <c r="QRS8" s="1096"/>
      <c r="QRT8" s="1096"/>
      <c r="QRU8" s="1096"/>
      <c r="QRV8" s="1096"/>
      <c r="QRW8" s="1096"/>
      <c r="QRX8" s="1096"/>
      <c r="QRY8" s="1096"/>
      <c r="QRZ8" s="1096"/>
      <c r="QSA8" s="1096"/>
      <c r="QSB8" s="1096"/>
      <c r="QSC8" s="1096"/>
      <c r="QSD8" s="1096"/>
      <c r="QSE8" s="1096"/>
      <c r="QSF8" s="1096"/>
      <c r="QSG8" s="1096"/>
      <c r="QSH8" s="1096"/>
      <c r="QSI8" s="1096"/>
      <c r="QSJ8" s="1096"/>
      <c r="QSK8" s="1096"/>
      <c r="QSL8" s="1096"/>
      <c r="QSM8" s="1096"/>
      <c r="QSN8" s="1096"/>
      <c r="QSO8" s="1096"/>
      <c r="QSP8" s="1096"/>
      <c r="QSQ8" s="1096"/>
      <c r="QSR8" s="1096"/>
      <c r="QSS8" s="1096"/>
      <c r="QST8" s="1096"/>
      <c r="QSU8" s="1096"/>
      <c r="QSV8" s="1096"/>
      <c r="QSW8" s="1096"/>
      <c r="QSX8" s="1096"/>
      <c r="QSY8" s="1096"/>
      <c r="QSZ8" s="1096"/>
      <c r="QTA8" s="1096"/>
      <c r="QTB8" s="1096"/>
      <c r="QTC8" s="1096"/>
      <c r="QTD8" s="1096"/>
      <c r="QTE8" s="1096"/>
      <c r="QTF8" s="1096"/>
      <c r="QTG8" s="1096"/>
      <c r="QTH8" s="1096"/>
      <c r="QTI8" s="1096"/>
      <c r="QTJ8" s="1096"/>
      <c r="QTK8" s="1096"/>
      <c r="QTL8" s="1096"/>
      <c r="QTM8" s="1096"/>
      <c r="QTN8" s="1096"/>
      <c r="QTO8" s="1096"/>
      <c r="QTP8" s="1096"/>
      <c r="QTQ8" s="1096"/>
      <c r="QTR8" s="1096"/>
      <c r="QTS8" s="1096"/>
      <c r="QTT8" s="1096"/>
      <c r="QTU8" s="1096"/>
      <c r="QTV8" s="1096"/>
      <c r="QTW8" s="1096"/>
      <c r="QTX8" s="1096"/>
      <c r="QTY8" s="1096"/>
      <c r="QTZ8" s="1096"/>
      <c r="QUA8" s="1096"/>
      <c r="QUB8" s="1096"/>
      <c r="QUC8" s="1096"/>
      <c r="QUD8" s="1096"/>
      <c r="QUE8" s="1096"/>
      <c r="QUF8" s="1096"/>
      <c r="QUG8" s="1096"/>
      <c r="QUH8" s="1096"/>
      <c r="QUI8" s="1096"/>
      <c r="QUJ8" s="1096"/>
      <c r="QUK8" s="1096"/>
      <c r="QUL8" s="1096"/>
      <c r="QUM8" s="1096"/>
      <c r="QUN8" s="1096"/>
      <c r="QUO8" s="1096"/>
      <c r="QUP8" s="1096"/>
      <c r="QUQ8" s="1096"/>
      <c r="QUR8" s="1096"/>
      <c r="QUS8" s="1096"/>
      <c r="QUT8" s="1096"/>
      <c r="QUU8" s="1096"/>
      <c r="QUV8" s="1096"/>
      <c r="QUW8" s="1096"/>
      <c r="QUX8" s="1096"/>
      <c r="QUY8" s="1096"/>
      <c r="QUZ8" s="1096"/>
      <c r="QVA8" s="1096"/>
      <c r="QVB8" s="1096"/>
      <c r="QVC8" s="1096"/>
      <c r="QVD8" s="1096"/>
      <c r="QVE8" s="1096"/>
      <c r="QVF8" s="1096"/>
      <c r="QVG8" s="1096"/>
      <c r="QVH8" s="1096"/>
      <c r="QVI8" s="1096"/>
      <c r="QVJ8" s="1096"/>
      <c r="QVK8" s="1096"/>
      <c r="QVL8" s="1096"/>
      <c r="QVM8" s="1096"/>
      <c r="QVN8" s="1096"/>
      <c r="QVO8" s="1096"/>
      <c r="QVP8" s="1096"/>
      <c r="QVQ8" s="1096"/>
      <c r="QVR8" s="1096"/>
      <c r="QVS8" s="1096"/>
      <c r="QVT8" s="1096"/>
      <c r="QVU8" s="1096"/>
      <c r="QVV8" s="1096"/>
      <c r="QVW8" s="1096"/>
      <c r="QVX8" s="1096"/>
      <c r="QVY8" s="1096"/>
      <c r="QVZ8" s="1096"/>
      <c r="QWA8" s="1096"/>
      <c r="QWB8" s="1096"/>
      <c r="QWC8" s="1096"/>
      <c r="QWD8" s="1096"/>
      <c r="QWE8" s="1096"/>
      <c r="QWF8" s="1096"/>
      <c r="QWG8" s="1096"/>
      <c r="QWH8" s="1096"/>
      <c r="QWI8" s="1096"/>
      <c r="QWJ8" s="1096"/>
      <c r="QWK8" s="1096"/>
      <c r="QWL8" s="1096"/>
      <c r="QWM8" s="1096"/>
      <c r="QWN8" s="1096"/>
      <c r="QWO8" s="1096"/>
      <c r="QWP8" s="1096"/>
      <c r="QWQ8" s="1096"/>
      <c r="QWR8" s="1096"/>
      <c r="QWS8" s="1096"/>
      <c r="QWT8" s="1096"/>
      <c r="QWU8" s="1096"/>
      <c r="QWV8" s="1096"/>
      <c r="QWW8" s="1096"/>
      <c r="QWX8" s="1096"/>
      <c r="QWY8" s="1096"/>
      <c r="QWZ8" s="1096"/>
      <c r="QXA8" s="1096"/>
      <c r="QXB8" s="1096"/>
      <c r="QXC8" s="1096"/>
      <c r="QXD8" s="1096"/>
      <c r="QXE8" s="1096"/>
      <c r="QXF8" s="1096"/>
      <c r="QXG8" s="1096"/>
      <c r="QXH8" s="1096"/>
      <c r="QXI8" s="1096"/>
      <c r="QXJ8" s="1096"/>
      <c r="QXK8" s="1096"/>
      <c r="QXL8" s="1096"/>
      <c r="QXM8" s="1096"/>
      <c r="QXN8" s="1096"/>
      <c r="QXO8" s="1096"/>
      <c r="QXP8" s="1096"/>
      <c r="QXQ8" s="1096"/>
      <c r="QXR8" s="1096"/>
      <c r="QXS8" s="1096"/>
      <c r="QXT8" s="1096"/>
      <c r="QXU8" s="1096"/>
      <c r="QXV8" s="1096"/>
      <c r="QXW8" s="1096"/>
      <c r="QXX8" s="1096"/>
      <c r="QXY8" s="1096"/>
      <c r="QXZ8" s="1096"/>
      <c r="QYA8" s="1096"/>
      <c r="QYB8" s="1096"/>
      <c r="QYC8" s="1096"/>
      <c r="QYD8" s="1096"/>
      <c r="QYE8" s="1096"/>
      <c r="QYF8" s="1096"/>
      <c r="QYG8" s="1096"/>
      <c r="QYH8" s="1096"/>
      <c r="QYI8" s="1096"/>
      <c r="QYJ8" s="1096"/>
      <c r="QYK8" s="1096"/>
      <c r="QYL8" s="1096"/>
      <c r="QYM8" s="1096"/>
      <c r="QYN8" s="1096"/>
      <c r="QYO8" s="1096"/>
      <c r="QYP8" s="1096"/>
      <c r="QYQ8" s="1096"/>
      <c r="QYR8" s="1096"/>
      <c r="QYS8" s="1096"/>
      <c r="QYT8" s="1096"/>
      <c r="QYU8" s="1096"/>
      <c r="QYV8" s="1096"/>
      <c r="QYW8" s="1096"/>
      <c r="QYX8" s="1096"/>
      <c r="QYY8" s="1096"/>
      <c r="QYZ8" s="1096"/>
      <c r="QZA8" s="1096"/>
      <c r="QZB8" s="1096"/>
      <c r="QZC8" s="1096"/>
      <c r="QZD8" s="1096"/>
      <c r="QZE8" s="1096"/>
      <c r="QZF8" s="1096"/>
      <c r="QZG8" s="1096"/>
      <c r="QZH8" s="1096"/>
      <c r="QZI8" s="1096"/>
      <c r="QZJ8" s="1096"/>
      <c r="QZK8" s="1096"/>
      <c r="QZL8" s="1096"/>
      <c r="QZM8" s="1096"/>
      <c r="QZN8" s="1096"/>
      <c r="QZO8" s="1096"/>
      <c r="QZP8" s="1096"/>
      <c r="QZQ8" s="1096"/>
      <c r="QZR8" s="1096"/>
      <c r="QZS8" s="1096"/>
      <c r="QZT8" s="1096"/>
      <c r="QZU8" s="1096"/>
      <c r="QZV8" s="1096"/>
      <c r="QZW8" s="1096"/>
      <c r="QZX8" s="1096"/>
      <c r="QZY8" s="1096"/>
      <c r="QZZ8" s="1096"/>
      <c r="RAA8" s="1096"/>
      <c r="RAB8" s="1096"/>
      <c r="RAC8" s="1096"/>
      <c r="RAD8" s="1096"/>
      <c r="RAE8" s="1096"/>
      <c r="RAF8" s="1096"/>
      <c r="RAG8" s="1096"/>
      <c r="RAH8" s="1096"/>
      <c r="RAI8" s="1096"/>
      <c r="RAJ8" s="1096"/>
      <c r="RAK8" s="1096"/>
      <c r="RAL8" s="1096"/>
      <c r="RAM8" s="1096"/>
      <c r="RAN8" s="1096"/>
      <c r="RAO8" s="1096"/>
      <c r="RAP8" s="1096"/>
      <c r="RAQ8" s="1096"/>
      <c r="RAR8" s="1096"/>
      <c r="RAS8" s="1096"/>
      <c r="RAT8" s="1096"/>
      <c r="RAU8" s="1096"/>
      <c r="RAV8" s="1096"/>
      <c r="RAW8" s="1096"/>
      <c r="RAX8" s="1096"/>
      <c r="RAY8" s="1096"/>
      <c r="RAZ8" s="1096"/>
      <c r="RBA8" s="1096"/>
      <c r="RBB8" s="1096"/>
      <c r="RBC8" s="1096"/>
      <c r="RBD8" s="1096"/>
      <c r="RBE8" s="1096"/>
      <c r="RBF8" s="1096"/>
      <c r="RBG8" s="1096"/>
      <c r="RBH8" s="1096"/>
      <c r="RBI8" s="1096"/>
      <c r="RBJ8" s="1096"/>
      <c r="RBK8" s="1096"/>
      <c r="RBL8" s="1096"/>
      <c r="RBM8" s="1096"/>
      <c r="RBN8" s="1096"/>
      <c r="RBO8" s="1096"/>
      <c r="RBP8" s="1096"/>
      <c r="RBQ8" s="1096"/>
      <c r="RBR8" s="1096"/>
      <c r="RBS8" s="1096"/>
      <c r="RBT8" s="1096"/>
      <c r="RBU8" s="1096"/>
      <c r="RBV8" s="1096"/>
      <c r="RBW8" s="1096"/>
      <c r="RBX8" s="1096"/>
      <c r="RBY8" s="1096"/>
      <c r="RBZ8" s="1096"/>
      <c r="RCA8" s="1096"/>
      <c r="RCB8" s="1096"/>
      <c r="RCC8" s="1096"/>
      <c r="RCD8" s="1096"/>
      <c r="RCE8" s="1096"/>
      <c r="RCF8" s="1096"/>
      <c r="RCG8" s="1096"/>
      <c r="RCH8" s="1096"/>
      <c r="RCI8" s="1096"/>
      <c r="RCJ8" s="1096"/>
      <c r="RCK8" s="1096"/>
      <c r="RCL8" s="1096"/>
      <c r="RCM8" s="1096"/>
      <c r="RCN8" s="1096"/>
      <c r="RCO8" s="1096"/>
      <c r="RCP8" s="1096"/>
      <c r="RCQ8" s="1096"/>
      <c r="RCR8" s="1096"/>
      <c r="RCS8" s="1096"/>
      <c r="RCT8" s="1096"/>
      <c r="RCU8" s="1096"/>
      <c r="RCV8" s="1096"/>
      <c r="RCW8" s="1096"/>
      <c r="RCX8" s="1096"/>
      <c r="RCY8" s="1096"/>
      <c r="RCZ8" s="1096"/>
      <c r="RDA8" s="1096"/>
      <c r="RDB8" s="1096"/>
      <c r="RDC8" s="1096"/>
      <c r="RDD8" s="1096"/>
      <c r="RDE8" s="1096"/>
      <c r="RDF8" s="1096"/>
      <c r="RDG8" s="1096"/>
      <c r="RDH8" s="1096"/>
      <c r="RDI8" s="1096"/>
      <c r="RDJ8" s="1096"/>
      <c r="RDK8" s="1096"/>
      <c r="RDL8" s="1096"/>
      <c r="RDM8" s="1096"/>
      <c r="RDN8" s="1096"/>
      <c r="RDO8" s="1096"/>
      <c r="RDP8" s="1096"/>
      <c r="RDQ8" s="1096"/>
      <c r="RDR8" s="1096"/>
      <c r="RDS8" s="1096"/>
      <c r="RDT8" s="1096"/>
      <c r="RDU8" s="1096"/>
      <c r="RDV8" s="1096"/>
      <c r="RDW8" s="1096"/>
      <c r="RDX8" s="1096"/>
      <c r="RDY8" s="1096"/>
      <c r="RDZ8" s="1096"/>
      <c r="REA8" s="1096"/>
      <c r="REB8" s="1096"/>
      <c r="REC8" s="1096"/>
      <c r="RED8" s="1096"/>
      <c r="REE8" s="1096"/>
      <c r="REF8" s="1096"/>
      <c r="REG8" s="1096"/>
      <c r="REH8" s="1096"/>
      <c r="REI8" s="1096"/>
      <c r="REJ8" s="1096"/>
      <c r="REK8" s="1096"/>
      <c r="REL8" s="1096"/>
      <c r="REM8" s="1096"/>
      <c r="REN8" s="1096"/>
      <c r="REO8" s="1096"/>
      <c r="REP8" s="1096"/>
      <c r="REQ8" s="1096"/>
      <c r="RER8" s="1096"/>
      <c r="RES8" s="1096"/>
      <c r="RET8" s="1096"/>
      <c r="REU8" s="1096"/>
      <c r="REV8" s="1096"/>
      <c r="REW8" s="1096"/>
      <c r="REX8" s="1096"/>
      <c r="REY8" s="1096"/>
      <c r="REZ8" s="1096"/>
      <c r="RFA8" s="1096"/>
      <c r="RFB8" s="1096"/>
      <c r="RFC8" s="1096"/>
      <c r="RFD8" s="1096"/>
      <c r="RFE8" s="1096"/>
      <c r="RFF8" s="1096"/>
      <c r="RFG8" s="1096"/>
      <c r="RFH8" s="1096"/>
      <c r="RFI8" s="1096"/>
      <c r="RFJ8" s="1096"/>
      <c r="RFK8" s="1096"/>
      <c r="RFL8" s="1096"/>
      <c r="RFM8" s="1096"/>
      <c r="RFN8" s="1096"/>
      <c r="RFO8" s="1096"/>
      <c r="RFP8" s="1096"/>
      <c r="RFQ8" s="1096"/>
      <c r="RFR8" s="1096"/>
      <c r="RFS8" s="1096"/>
      <c r="RFT8" s="1096"/>
      <c r="RFU8" s="1096"/>
      <c r="RFV8" s="1096"/>
      <c r="RFW8" s="1096"/>
      <c r="RFX8" s="1096"/>
      <c r="RFY8" s="1096"/>
      <c r="RFZ8" s="1096"/>
      <c r="RGA8" s="1096"/>
      <c r="RGB8" s="1096"/>
      <c r="RGC8" s="1096"/>
      <c r="RGD8" s="1096"/>
      <c r="RGE8" s="1096"/>
      <c r="RGF8" s="1096"/>
      <c r="RGG8" s="1096"/>
      <c r="RGH8" s="1096"/>
      <c r="RGI8" s="1096"/>
      <c r="RGJ8" s="1096"/>
      <c r="RGK8" s="1096"/>
      <c r="RGL8" s="1096"/>
      <c r="RGM8" s="1096"/>
      <c r="RGN8" s="1096"/>
      <c r="RGO8" s="1096"/>
      <c r="RGP8" s="1096"/>
      <c r="RGQ8" s="1096"/>
      <c r="RGR8" s="1096"/>
      <c r="RGS8" s="1096"/>
      <c r="RGT8" s="1096"/>
      <c r="RGU8" s="1096"/>
      <c r="RGV8" s="1096"/>
      <c r="RGW8" s="1096"/>
      <c r="RGX8" s="1096"/>
      <c r="RGY8" s="1096"/>
      <c r="RGZ8" s="1096"/>
      <c r="RHA8" s="1096"/>
      <c r="RHB8" s="1096"/>
      <c r="RHC8" s="1096"/>
      <c r="RHD8" s="1096"/>
      <c r="RHE8" s="1096"/>
      <c r="RHF8" s="1096"/>
      <c r="RHG8" s="1096"/>
      <c r="RHH8" s="1096"/>
      <c r="RHI8" s="1096"/>
      <c r="RHJ8" s="1096"/>
      <c r="RHK8" s="1096"/>
      <c r="RHL8" s="1096"/>
      <c r="RHM8" s="1096"/>
      <c r="RHN8" s="1096"/>
      <c r="RHO8" s="1096"/>
      <c r="RHP8" s="1096"/>
      <c r="RHQ8" s="1096"/>
      <c r="RHR8" s="1096"/>
      <c r="RHS8" s="1096"/>
      <c r="RHT8" s="1096"/>
      <c r="RHU8" s="1096"/>
      <c r="RHV8" s="1096"/>
      <c r="RHW8" s="1096"/>
      <c r="RHX8" s="1096"/>
      <c r="RHY8" s="1096"/>
      <c r="RHZ8" s="1096"/>
      <c r="RIA8" s="1096"/>
      <c r="RIB8" s="1096"/>
      <c r="RIC8" s="1096"/>
      <c r="RID8" s="1096"/>
      <c r="RIE8" s="1096"/>
      <c r="RIF8" s="1096"/>
      <c r="RIG8" s="1096"/>
      <c r="RIH8" s="1096"/>
      <c r="RII8" s="1096"/>
      <c r="RIJ8" s="1096"/>
      <c r="RIK8" s="1096"/>
      <c r="RIL8" s="1096"/>
      <c r="RIM8" s="1096"/>
      <c r="RIN8" s="1096"/>
      <c r="RIO8" s="1096"/>
      <c r="RIP8" s="1096"/>
      <c r="RIQ8" s="1096"/>
      <c r="RIR8" s="1096"/>
      <c r="RIS8" s="1096"/>
      <c r="RIT8" s="1096"/>
      <c r="RIU8" s="1096"/>
      <c r="RIV8" s="1096"/>
      <c r="RIW8" s="1096"/>
      <c r="RIX8" s="1096"/>
      <c r="RIY8" s="1096"/>
      <c r="RIZ8" s="1096"/>
      <c r="RJA8" s="1096"/>
      <c r="RJB8" s="1096"/>
      <c r="RJC8" s="1096"/>
      <c r="RJD8" s="1096"/>
      <c r="RJE8" s="1096"/>
      <c r="RJF8" s="1096"/>
      <c r="RJG8" s="1096"/>
      <c r="RJH8" s="1096"/>
      <c r="RJI8" s="1096"/>
      <c r="RJJ8" s="1096"/>
      <c r="RJK8" s="1096"/>
      <c r="RJL8" s="1096"/>
      <c r="RJM8" s="1096"/>
      <c r="RJN8" s="1096"/>
      <c r="RJO8" s="1096"/>
      <c r="RJP8" s="1096"/>
      <c r="RJQ8" s="1096"/>
      <c r="RJR8" s="1096"/>
      <c r="RJS8" s="1096"/>
      <c r="RJT8" s="1096"/>
      <c r="RJU8" s="1096"/>
      <c r="RJV8" s="1096"/>
      <c r="RJW8" s="1096"/>
      <c r="RJX8" s="1096"/>
      <c r="RJY8" s="1096"/>
      <c r="RJZ8" s="1096"/>
      <c r="RKA8" s="1096"/>
      <c r="RKB8" s="1096"/>
      <c r="RKC8" s="1096"/>
      <c r="RKD8" s="1096"/>
      <c r="RKE8" s="1096"/>
      <c r="RKF8" s="1096"/>
      <c r="RKG8" s="1096"/>
      <c r="RKH8" s="1096"/>
      <c r="RKI8" s="1096"/>
      <c r="RKJ8" s="1096"/>
      <c r="RKK8" s="1096"/>
      <c r="RKL8" s="1096"/>
      <c r="RKM8" s="1096"/>
      <c r="RKN8" s="1096"/>
      <c r="RKO8" s="1096"/>
      <c r="RKP8" s="1096"/>
      <c r="RKQ8" s="1096"/>
      <c r="RKR8" s="1096"/>
      <c r="RKS8" s="1096"/>
      <c r="RKT8" s="1096"/>
      <c r="RKU8" s="1096"/>
      <c r="RKV8" s="1096"/>
      <c r="RKW8" s="1096"/>
      <c r="RKX8" s="1096"/>
      <c r="RKY8" s="1096"/>
      <c r="RKZ8" s="1096"/>
      <c r="RLA8" s="1096"/>
      <c r="RLB8" s="1096"/>
      <c r="RLC8" s="1096"/>
      <c r="RLD8" s="1096"/>
      <c r="RLE8" s="1096"/>
      <c r="RLF8" s="1096"/>
      <c r="RLG8" s="1096"/>
      <c r="RLH8" s="1096"/>
      <c r="RLI8" s="1096"/>
      <c r="RLJ8" s="1096"/>
      <c r="RLK8" s="1096"/>
      <c r="RLL8" s="1096"/>
      <c r="RLM8" s="1096"/>
      <c r="RLN8" s="1096"/>
      <c r="RLO8" s="1096"/>
      <c r="RLP8" s="1096"/>
      <c r="RLQ8" s="1096"/>
      <c r="RLR8" s="1096"/>
      <c r="RLS8" s="1096"/>
      <c r="RLT8" s="1096"/>
      <c r="RLU8" s="1096"/>
      <c r="RLV8" s="1096"/>
      <c r="RLW8" s="1096"/>
      <c r="RLX8" s="1096"/>
      <c r="RLY8" s="1096"/>
      <c r="RLZ8" s="1096"/>
      <c r="RMA8" s="1096"/>
      <c r="RMB8" s="1096"/>
      <c r="RMC8" s="1096"/>
      <c r="RMD8" s="1096"/>
      <c r="RME8" s="1096"/>
      <c r="RMF8" s="1096"/>
      <c r="RMG8" s="1096"/>
      <c r="RMH8" s="1096"/>
      <c r="RMI8" s="1096"/>
      <c r="RMJ8" s="1096"/>
      <c r="RMK8" s="1096"/>
      <c r="RML8" s="1096"/>
      <c r="RMM8" s="1096"/>
      <c r="RMN8" s="1096"/>
      <c r="RMO8" s="1096"/>
      <c r="RMP8" s="1096"/>
      <c r="RMQ8" s="1096"/>
      <c r="RMR8" s="1096"/>
      <c r="RMS8" s="1096"/>
      <c r="RMT8" s="1096"/>
      <c r="RMU8" s="1096"/>
      <c r="RMV8" s="1096"/>
      <c r="RMW8" s="1096"/>
      <c r="RMX8" s="1096"/>
      <c r="RMY8" s="1096"/>
      <c r="RMZ8" s="1096"/>
      <c r="RNA8" s="1096"/>
      <c r="RNB8" s="1096"/>
      <c r="RNC8" s="1096"/>
      <c r="RND8" s="1096"/>
      <c r="RNE8" s="1096"/>
      <c r="RNF8" s="1096"/>
      <c r="RNG8" s="1096"/>
      <c r="RNH8" s="1096"/>
      <c r="RNI8" s="1096"/>
      <c r="RNJ8" s="1096"/>
      <c r="RNK8" s="1096"/>
      <c r="RNL8" s="1096"/>
      <c r="RNM8" s="1096"/>
      <c r="RNN8" s="1096"/>
      <c r="RNO8" s="1096"/>
      <c r="RNP8" s="1096"/>
      <c r="RNQ8" s="1096"/>
      <c r="RNR8" s="1096"/>
      <c r="RNS8" s="1096"/>
      <c r="RNT8" s="1096"/>
      <c r="RNU8" s="1096"/>
      <c r="RNV8" s="1096"/>
      <c r="RNW8" s="1096"/>
      <c r="RNX8" s="1096"/>
      <c r="RNY8" s="1096"/>
      <c r="RNZ8" s="1096"/>
      <c r="ROA8" s="1096"/>
      <c r="ROB8" s="1096"/>
      <c r="ROC8" s="1096"/>
      <c r="ROD8" s="1096"/>
      <c r="ROE8" s="1096"/>
      <c r="ROF8" s="1096"/>
      <c r="ROG8" s="1096"/>
      <c r="ROH8" s="1096"/>
      <c r="ROI8" s="1096"/>
      <c r="ROJ8" s="1096"/>
      <c r="ROK8" s="1096"/>
      <c r="ROL8" s="1096"/>
      <c r="ROM8" s="1096"/>
      <c r="RON8" s="1096"/>
      <c r="ROO8" s="1096"/>
      <c r="ROP8" s="1096"/>
      <c r="ROQ8" s="1096"/>
      <c r="ROR8" s="1096"/>
      <c r="ROS8" s="1096"/>
      <c r="ROT8" s="1096"/>
      <c r="ROU8" s="1096"/>
      <c r="ROV8" s="1096"/>
      <c r="ROW8" s="1096"/>
      <c r="ROX8" s="1096"/>
      <c r="ROY8" s="1096"/>
      <c r="ROZ8" s="1096"/>
      <c r="RPA8" s="1096"/>
      <c r="RPB8" s="1096"/>
      <c r="RPC8" s="1096"/>
      <c r="RPD8" s="1096"/>
      <c r="RPE8" s="1096"/>
      <c r="RPF8" s="1096"/>
      <c r="RPG8" s="1096"/>
      <c r="RPH8" s="1096"/>
      <c r="RPI8" s="1096"/>
      <c r="RPJ8" s="1096"/>
      <c r="RPK8" s="1096"/>
      <c r="RPL8" s="1096"/>
      <c r="RPM8" s="1096"/>
      <c r="RPN8" s="1096"/>
      <c r="RPO8" s="1096"/>
      <c r="RPP8" s="1096"/>
      <c r="RPQ8" s="1096"/>
      <c r="RPR8" s="1096"/>
      <c r="RPS8" s="1096"/>
      <c r="RPT8" s="1096"/>
      <c r="RPU8" s="1096"/>
      <c r="RPV8" s="1096"/>
      <c r="RPW8" s="1096"/>
      <c r="RPX8" s="1096"/>
      <c r="RPY8" s="1096"/>
      <c r="RPZ8" s="1096"/>
      <c r="RQA8" s="1096"/>
      <c r="RQB8" s="1096"/>
      <c r="RQC8" s="1096"/>
      <c r="RQD8" s="1096"/>
      <c r="RQE8" s="1096"/>
      <c r="RQF8" s="1096"/>
      <c r="RQG8" s="1096"/>
      <c r="RQH8" s="1096"/>
      <c r="RQI8" s="1096"/>
      <c r="RQJ8" s="1096"/>
      <c r="RQK8" s="1096"/>
      <c r="RQL8" s="1096"/>
      <c r="RQM8" s="1096"/>
      <c r="RQN8" s="1096"/>
      <c r="RQO8" s="1096"/>
      <c r="RQP8" s="1096"/>
      <c r="RQQ8" s="1096"/>
      <c r="RQR8" s="1096"/>
      <c r="RQS8" s="1096"/>
      <c r="RQT8" s="1096"/>
      <c r="RQU8" s="1096"/>
      <c r="RQV8" s="1096"/>
      <c r="RQW8" s="1096"/>
      <c r="RQX8" s="1096"/>
      <c r="RQY8" s="1096"/>
      <c r="RQZ8" s="1096"/>
      <c r="RRA8" s="1096"/>
      <c r="RRB8" s="1096"/>
      <c r="RRC8" s="1096"/>
      <c r="RRD8" s="1096"/>
      <c r="RRE8" s="1096"/>
      <c r="RRF8" s="1096"/>
      <c r="RRG8" s="1096"/>
      <c r="RRH8" s="1096"/>
      <c r="RRI8" s="1096"/>
      <c r="RRJ8" s="1096"/>
      <c r="RRK8" s="1096"/>
      <c r="RRL8" s="1096"/>
      <c r="RRM8" s="1096"/>
      <c r="RRN8" s="1096"/>
      <c r="RRO8" s="1096"/>
      <c r="RRP8" s="1096"/>
      <c r="RRQ8" s="1096"/>
      <c r="RRR8" s="1096"/>
      <c r="RRS8" s="1096"/>
      <c r="RRT8" s="1096"/>
      <c r="RRU8" s="1096"/>
      <c r="RRV8" s="1096"/>
      <c r="RRW8" s="1096"/>
      <c r="RRX8" s="1096"/>
      <c r="RRY8" s="1096"/>
      <c r="RRZ8" s="1096"/>
      <c r="RSA8" s="1096"/>
      <c r="RSB8" s="1096"/>
      <c r="RSC8" s="1096"/>
      <c r="RSD8" s="1096"/>
      <c r="RSE8" s="1096"/>
      <c r="RSF8" s="1096"/>
      <c r="RSG8" s="1096"/>
      <c r="RSH8" s="1096"/>
      <c r="RSI8" s="1096"/>
      <c r="RSJ8" s="1096"/>
      <c r="RSK8" s="1096"/>
      <c r="RSL8" s="1096"/>
      <c r="RSM8" s="1096"/>
      <c r="RSN8" s="1096"/>
      <c r="RSO8" s="1096"/>
      <c r="RSP8" s="1096"/>
      <c r="RSQ8" s="1096"/>
      <c r="RSR8" s="1096"/>
      <c r="RSS8" s="1096"/>
      <c r="RST8" s="1096"/>
      <c r="RSU8" s="1096"/>
      <c r="RSV8" s="1096"/>
      <c r="RSW8" s="1096"/>
      <c r="RSX8" s="1096"/>
      <c r="RSY8" s="1096"/>
      <c r="RSZ8" s="1096"/>
      <c r="RTA8" s="1096"/>
      <c r="RTB8" s="1096"/>
      <c r="RTC8" s="1096"/>
      <c r="RTD8" s="1096"/>
      <c r="RTE8" s="1096"/>
      <c r="RTF8" s="1096"/>
      <c r="RTG8" s="1096"/>
      <c r="RTH8" s="1096"/>
      <c r="RTI8" s="1096"/>
      <c r="RTJ8" s="1096"/>
      <c r="RTK8" s="1096"/>
      <c r="RTL8" s="1096"/>
      <c r="RTM8" s="1096"/>
      <c r="RTN8" s="1096"/>
      <c r="RTO8" s="1096"/>
      <c r="RTP8" s="1096"/>
      <c r="RTQ8" s="1096"/>
      <c r="RTR8" s="1096"/>
      <c r="RTS8" s="1096"/>
      <c r="RTT8" s="1096"/>
      <c r="RTU8" s="1096"/>
      <c r="RTV8" s="1096"/>
      <c r="RTW8" s="1096"/>
      <c r="RTX8" s="1096"/>
      <c r="RTY8" s="1096"/>
      <c r="RTZ8" s="1096"/>
      <c r="RUA8" s="1096"/>
      <c r="RUB8" s="1096"/>
      <c r="RUC8" s="1096"/>
      <c r="RUD8" s="1096"/>
      <c r="RUE8" s="1096"/>
      <c r="RUF8" s="1096"/>
      <c r="RUG8" s="1096"/>
      <c r="RUH8" s="1096"/>
      <c r="RUI8" s="1096"/>
      <c r="RUJ8" s="1096"/>
      <c r="RUK8" s="1096"/>
      <c r="RUL8" s="1096"/>
      <c r="RUM8" s="1096"/>
      <c r="RUN8" s="1096"/>
      <c r="RUO8" s="1096"/>
      <c r="RUP8" s="1096"/>
      <c r="RUQ8" s="1096"/>
      <c r="RUR8" s="1096"/>
      <c r="RUS8" s="1096"/>
      <c r="RUT8" s="1096"/>
      <c r="RUU8" s="1096"/>
      <c r="RUV8" s="1096"/>
      <c r="RUW8" s="1096"/>
      <c r="RUX8" s="1096"/>
      <c r="RUY8" s="1096"/>
      <c r="RUZ8" s="1096"/>
      <c r="RVA8" s="1096"/>
      <c r="RVB8" s="1096"/>
      <c r="RVC8" s="1096"/>
      <c r="RVD8" s="1096"/>
      <c r="RVE8" s="1096"/>
      <c r="RVF8" s="1096"/>
      <c r="RVG8" s="1096"/>
      <c r="RVH8" s="1096"/>
      <c r="RVI8" s="1096"/>
      <c r="RVJ8" s="1096"/>
      <c r="RVK8" s="1096"/>
      <c r="RVL8" s="1096"/>
      <c r="RVM8" s="1096"/>
      <c r="RVN8" s="1096"/>
      <c r="RVO8" s="1096"/>
      <c r="RVP8" s="1096"/>
      <c r="RVQ8" s="1096"/>
      <c r="RVR8" s="1096"/>
      <c r="RVS8" s="1096"/>
      <c r="RVT8" s="1096"/>
      <c r="RVU8" s="1096"/>
      <c r="RVV8" s="1096"/>
      <c r="RVW8" s="1096"/>
      <c r="RVX8" s="1096"/>
      <c r="RVY8" s="1096"/>
      <c r="RVZ8" s="1096"/>
      <c r="RWA8" s="1096"/>
      <c r="RWB8" s="1096"/>
      <c r="RWC8" s="1096"/>
      <c r="RWD8" s="1096"/>
      <c r="RWE8" s="1096"/>
      <c r="RWF8" s="1096"/>
      <c r="RWG8" s="1096"/>
      <c r="RWH8" s="1096"/>
      <c r="RWI8" s="1096"/>
      <c r="RWJ8" s="1096"/>
      <c r="RWK8" s="1096"/>
      <c r="RWL8" s="1096"/>
      <c r="RWM8" s="1096"/>
      <c r="RWN8" s="1096"/>
      <c r="RWO8" s="1096"/>
      <c r="RWP8" s="1096"/>
      <c r="RWQ8" s="1096"/>
      <c r="RWR8" s="1096"/>
      <c r="RWS8" s="1096"/>
      <c r="RWT8" s="1096"/>
      <c r="RWU8" s="1096"/>
      <c r="RWV8" s="1096"/>
      <c r="RWW8" s="1096"/>
      <c r="RWX8" s="1096"/>
      <c r="RWY8" s="1096"/>
      <c r="RWZ8" s="1096"/>
      <c r="RXA8" s="1096"/>
      <c r="RXB8" s="1096"/>
      <c r="RXC8" s="1096"/>
      <c r="RXD8" s="1096"/>
      <c r="RXE8" s="1096"/>
      <c r="RXF8" s="1096"/>
      <c r="RXG8" s="1096"/>
      <c r="RXH8" s="1096"/>
      <c r="RXI8" s="1096"/>
      <c r="RXJ8" s="1096"/>
      <c r="RXK8" s="1096"/>
      <c r="RXL8" s="1096"/>
      <c r="RXM8" s="1096"/>
      <c r="RXN8" s="1096"/>
      <c r="RXO8" s="1096"/>
      <c r="RXP8" s="1096"/>
      <c r="RXQ8" s="1096"/>
      <c r="RXR8" s="1096"/>
      <c r="RXS8" s="1096"/>
      <c r="RXT8" s="1096"/>
      <c r="RXU8" s="1096"/>
      <c r="RXV8" s="1096"/>
      <c r="RXW8" s="1096"/>
      <c r="RXX8" s="1096"/>
      <c r="RXY8" s="1096"/>
      <c r="RXZ8" s="1096"/>
      <c r="RYA8" s="1096"/>
      <c r="RYB8" s="1096"/>
      <c r="RYC8" s="1096"/>
      <c r="RYD8" s="1096"/>
      <c r="RYE8" s="1096"/>
      <c r="RYF8" s="1096"/>
      <c r="RYG8" s="1096"/>
      <c r="RYH8" s="1096"/>
      <c r="RYI8" s="1096"/>
      <c r="RYJ8" s="1096"/>
      <c r="RYK8" s="1096"/>
      <c r="RYL8" s="1096"/>
      <c r="RYM8" s="1096"/>
      <c r="RYN8" s="1096"/>
      <c r="RYO8" s="1096"/>
      <c r="RYP8" s="1096"/>
      <c r="RYQ8" s="1096"/>
      <c r="RYR8" s="1096"/>
      <c r="RYS8" s="1096"/>
      <c r="RYT8" s="1096"/>
      <c r="RYU8" s="1096"/>
      <c r="RYV8" s="1096"/>
      <c r="RYW8" s="1096"/>
      <c r="RYX8" s="1096"/>
      <c r="RYY8" s="1096"/>
      <c r="RYZ8" s="1096"/>
      <c r="RZA8" s="1096"/>
      <c r="RZB8" s="1096"/>
      <c r="RZC8" s="1096"/>
      <c r="RZD8" s="1096"/>
      <c r="RZE8" s="1096"/>
      <c r="RZF8" s="1096"/>
      <c r="RZG8" s="1096"/>
      <c r="RZH8" s="1096"/>
      <c r="RZI8" s="1096"/>
      <c r="RZJ8" s="1096"/>
      <c r="RZK8" s="1096"/>
      <c r="RZL8" s="1096"/>
      <c r="RZM8" s="1096"/>
      <c r="RZN8" s="1096"/>
      <c r="RZO8" s="1096"/>
      <c r="RZP8" s="1096"/>
      <c r="RZQ8" s="1096"/>
      <c r="RZR8" s="1096"/>
      <c r="RZS8" s="1096"/>
      <c r="RZT8" s="1096"/>
      <c r="RZU8" s="1096"/>
      <c r="RZV8" s="1096"/>
      <c r="RZW8" s="1096"/>
      <c r="RZX8" s="1096"/>
      <c r="RZY8" s="1096"/>
      <c r="RZZ8" s="1096"/>
      <c r="SAA8" s="1096"/>
      <c r="SAB8" s="1096"/>
      <c r="SAC8" s="1096"/>
      <c r="SAD8" s="1096"/>
      <c r="SAE8" s="1096"/>
      <c r="SAF8" s="1096"/>
      <c r="SAG8" s="1096"/>
      <c r="SAH8" s="1096"/>
      <c r="SAI8" s="1096"/>
      <c r="SAJ8" s="1096"/>
      <c r="SAK8" s="1096"/>
      <c r="SAL8" s="1096"/>
      <c r="SAM8" s="1096"/>
      <c r="SAN8" s="1096"/>
      <c r="SAO8" s="1096"/>
      <c r="SAP8" s="1096"/>
      <c r="SAQ8" s="1096"/>
      <c r="SAR8" s="1096"/>
      <c r="SAS8" s="1096"/>
      <c r="SAT8" s="1096"/>
      <c r="SAU8" s="1096"/>
      <c r="SAV8" s="1096"/>
      <c r="SAW8" s="1096"/>
      <c r="SAX8" s="1096"/>
      <c r="SAY8" s="1096"/>
      <c r="SAZ8" s="1096"/>
      <c r="SBA8" s="1096"/>
      <c r="SBB8" s="1096"/>
      <c r="SBC8" s="1096"/>
      <c r="SBD8" s="1096"/>
      <c r="SBE8" s="1096"/>
      <c r="SBF8" s="1096"/>
      <c r="SBG8" s="1096"/>
      <c r="SBH8" s="1096"/>
      <c r="SBI8" s="1096"/>
      <c r="SBJ8" s="1096"/>
      <c r="SBK8" s="1096"/>
      <c r="SBL8" s="1096"/>
      <c r="SBM8" s="1096"/>
      <c r="SBN8" s="1096"/>
      <c r="SBO8" s="1096"/>
      <c r="SBP8" s="1096"/>
      <c r="SBQ8" s="1096"/>
      <c r="SBR8" s="1096"/>
      <c r="SBS8" s="1096"/>
      <c r="SBT8" s="1096"/>
      <c r="SBU8" s="1096"/>
      <c r="SBV8" s="1096"/>
      <c r="SBW8" s="1096"/>
      <c r="SBX8" s="1096"/>
      <c r="SBY8" s="1096"/>
      <c r="SBZ8" s="1096"/>
      <c r="SCA8" s="1096"/>
      <c r="SCB8" s="1096"/>
      <c r="SCC8" s="1096"/>
      <c r="SCD8" s="1096"/>
      <c r="SCE8" s="1096"/>
      <c r="SCF8" s="1096"/>
      <c r="SCG8" s="1096"/>
      <c r="SCH8" s="1096"/>
      <c r="SCI8" s="1096"/>
      <c r="SCJ8" s="1096"/>
      <c r="SCK8" s="1096"/>
      <c r="SCL8" s="1096"/>
      <c r="SCM8" s="1096"/>
      <c r="SCN8" s="1096"/>
      <c r="SCO8" s="1096"/>
      <c r="SCP8" s="1096"/>
      <c r="SCQ8" s="1096"/>
      <c r="SCR8" s="1096"/>
      <c r="SCS8" s="1096"/>
      <c r="SCT8" s="1096"/>
      <c r="SCU8" s="1096"/>
      <c r="SCV8" s="1096"/>
      <c r="SCW8" s="1096"/>
      <c r="SCX8" s="1096"/>
      <c r="SCY8" s="1096"/>
      <c r="SCZ8" s="1096"/>
      <c r="SDA8" s="1096"/>
      <c r="SDB8" s="1096"/>
      <c r="SDC8" s="1096"/>
      <c r="SDD8" s="1096"/>
      <c r="SDE8" s="1096"/>
      <c r="SDF8" s="1096"/>
      <c r="SDG8" s="1096"/>
      <c r="SDH8" s="1096"/>
      <c r="SDI8" s="1096"/>
      <c r="SDJ8" s="1096"/>
      <c r="SDK8" s="1096"/>
      <c r="SDL8" s="1096"/>
      <c r="SDM8" s="1096"/>
      <c r="SDN8" s="1096"/>
      <c r="SDO8" s="1096"/>
      <c r="SDP8" s="1096"/>
      <c r="SDQ8" s="1096"/>
      <c r="SDR8" s="1096"/>
      <c r="SDS8" s="1096"/>
      <c r="SDT8" s="1096"/>
      <c r="SDU8" s="1096"/>
      <c r="SDV8" s="1096"/>
      <c r="SDW8" s="1096"/>
      <c r="SDX8" s="1096"/>
      <c r="SDY8" s="1096"/>
      <c r="SDZ8" s="1096"/>
      <c r="SEA8" s="1096"/>
      <c r="SEB8" s="1096"/>
      <c r="SEC8" s="1096"/>
      <c r="SED8" s="1096"/>
      <c r="SEE8" s="1096"/>
      <c r="SEF8" s="1096"/>
      <c r="SEG8" s="1096"/>
      <c r="SEH8" s="1096"/>
      <c r="SEI8" s="1096"/>
      <c r="SEJ8" s="1096"/>
      <c r="SEK8" s="1096"/>
      <c r="SEL8" s="1096"/>
      <c r="SEM8" s="1096"/>
      <c r="SEN8" s="1096"/>
      <c r="SEO8" s="1096"/>
      <c r="SEP8" s="1096"/>
      <c r="SEQ8" s="1096"/>
      <c r="SER8" s="1096"/>
      <c r="SES8" s="1096"/>
      <c r="SET8" s="1096"/>
      <c r="SEU8" s="1096"/>
      <c r="SEV8" s="1096"/>
      <c r="SEW8" s="1096"/>
      <c r="SEX8" s="1096"/>
      <c r="SEY8" s="1096"/>
      <c r="SEZ8" s="1096"/>
      <c r="SFA8" s="1096"/>
      <c r="SFB8" s="1096"/>
      <c r="SFC8" s="1096"/>
      <c r="SFD8" s="1096"/>
      <c r="SFE8" s="1096"/>
      <c r="SFF8" s="1096"/>
      <c r="SFG8" s="1096"/>
      <c r="SFH8" s="1096"/>
      <c r="SFI8" s="1096"/>
      <c r="SFJ8" s="1096"/>
      <c r="SFK8" s="1096"/>
      <c r="SFL8" s="1096"/>
      <c r="SFM8" s="1096"/>
      <c r="SFN8" s="1096"/>
      <c r="SFO8" s="1096"/>
      <c r="SFP8" s="1096"/>
      <c r="SFQ8" s="1096"/>
      <c r="SFR8" s="1096"/>
      <c r="SFS8" s="1096"/>
      <c r="SFT8" s="1096"/>
      <c r="SFU8" s="1096"/>
      <c r="SFV8" s="1096"/>
      <c r="SFW8" s="1096"/>
      <c r="SFX8" s="1096"/>
      <c r="SFY8" s="1096"/>
      <c r="SFZ8" s="1096"/>
      <c r="SGA8" s="1096"/>
      <c r="SGB8" s="1096"/>
      <c r="SGC8" s="1096"/>
      <c r="SGD8" s="1096"/>
      <c r="SGE8" s="1096"/>
      <c r="SGF8" s="1096"/>
      <c r="SGG8" s="1096"/>
      <c r="SGH8" s="1096"/>
      <c r="SGI8" s="1096"/>
      <c r="SGJ8" s="1096"/>
      <c r="SGK8" s="1096"/>
      <c r="SGL8" s="1096"/>
      <c r="SGM8" s="1096"/>
      <c r="SGN8" s="1096"/>
      <c r="SGO8" s="1096"/>
      <c r="SGP8" s="1096"/>
      <c r="SGQ8" s="1096"/>
      <c r="SGR8" s="1096"/>
      <c r="SGS8" s="1096"/>
      <c r="SGT8" s="1096"/>
      <c r="SGU8" s="1096"/>
      <c r="SGV8" s="1096"/>
      <c r="SGW8" s="1096"/>
      <c r="SGX8" s="1096"/>
      <c r="SGY8" s="1096"/>
      <c r="SGZ8" s="1096"/>
      <c r="SHA8" s="1096"/>
      <c r="SHB8" s="1096"/>
      <c r="SHC8" s="1096"/>
      <c r="SHD8" s="1096"/>
      <c r="SHE8" s="1096"/>
      <c r="SHF8" s="1096"/>
      <c r="SHG8" s="1096"/>
      <c r="SHH8" s="1096"/>
      <c r="SHI8" s="1096"/>
      <c r="SHJ8" s="1096"/>
      <c r="SHK8" s="1096"/>
      <c r="SHL8" s="1096"/>
      <c r="SHM8" s="1096"/>
      <c r="SHN8" s="1096"/>
      <c r="SHO8" s="1096"/>
      <c r="SHP8" s="1096"/>
      <c r="SHQ8" s="1096"/>
      <c r="SHR8" s="1096"/>
      <c r="SHS8" s="1096"/>
      <c r="SHT8" s="1096"/>
      <c r="SHU8" s="1096"/>
      <c r="SHV8" s="1096"/>
      <c r="SHW8" s="1096"/>
      <c r="SHX8" s="1096"/>
      <c r="SHY8" s="1096"/>
      <c r="SHZ8" s="1096"/>
      <c r="SIA8" s="1096"/>
      <c r="SIB8" s="1096"/>
      <c r="SIC8" s="1096"/>
      <c r="SID8" s="1096"/>
      <c r="SIE8" s="1096"/>
      <c r="SIF8" s="1096"/>
      <c r="SIG8" s="1096"/>
      <c r="SIH8" s="1096"/>
      <c r="SII8" s="1096"/>
      <c r="SIJ8" s="1096"/>
      <c r="SIK8" s="1096"/>
      <c r="SIL8" s="1096"/>
      <c r="SIM8" s="1096"/>
      <c r="SIN8" s="1096"/>
      <c r="SIO8" s="1096"/>
      <c r="SIP8" s="1096"/>
      <c r="SIQ8" s="1096"/>
      <c r="SIR8" s="1096"/>
      <c r="SIS8" s="1096"/>
      <c r="SIT8" s="1096"/>
      <c r="SIU8" s="1096"/>
      <c r="SIV8" s="1096"/>
      <c r="SIW8" s="1096"/>
      <c r="SIX8" s="1096"/>
      <c r="SIY8" s="1096"/>
      <c r="SIZ8" s="1096"/>
      <c r="SJA8" s="1096"/>
      <c r="SJB8" s="1096"/>
      <c r="SJC8" s="1096"/>
      <c r="SJD8" s="1096"/>
      <c r="SJE8" s="1096"/>
      <c r="SJF8" s="1096"/>
      <c r="SJG8" s="1096"/>
      <c r="SJH8" s="1096"/>
      <c r="SJI8" s="1096"/>
      <c r="SJJ8" s="1096"/>
      <c r="SJK8" s="1096"/>
      <c r="SJL8" s="1096"/>
      <c r="SJM8" s="1096"/>
      <c r="SJN8" s="1096"/>
      <c r="SJO8" s="1096"/>
      <c r="SJP8" s="1096"/>
      <c r="SJQ8" s="1096"/>
      <c r="SJR8" s="1096"/>
      <c r="SJS8" s="1096"/>
      <c r="SJT8" s="1096"/>
      <c r="SJU8" s="1096"/>
      <c r="SJV8" s="1096"/>
      <c r="SJW8" s="1096"/>
      <c r="SJX8" s="1096"/>
      <c r="SJY8" s="1096"/>
      <c r="SJZ8" s="1096"/>
      <c r="SKA8" s="1096"/>
      <c r="SKB8" s="1096"/>
      <c r="SKC8" s="1096"/>
      <c r="SKD8" s="1096"/>
      <c r="SKE8" s="1096"/>
      <c r="SKF8" s="1096"/>
      <c r="SKG8" s="1096"/>
      <c r="SKH8" s="1096"/>
      <c r="SKI8" s="1096"/>
      <c r="SKJ8" s="1096"/>
      <c r="SKK8" s="1096"/>
      <c r="SKL8" s="1096"/>
      <c r="SKM8" s="1096"/>
      <c r="SKN8" s="1096"/>
      <c r="SKO8" s="1096"/>
      <c r="SKP8" s="1096"/>
      <c r="SKQ8" s="1096"/>
      <c r="SKR8" s="1096"/>
      <c r="SKS8" s="1096"/>
      <c r="SKT8" s="1096"/>
      <c r="SKU8" s="1096"/>
      <c r="SKV8" s="1096"/>
      <c r="SKW8" s="1096"/>
      <c r="SKX8" s="1096"/>
      <c r="SKY8" s="1096"/>
      <c r="SKZ8" s="1096"/>
      <c r="SLA8" s="1096"/>
      <c r="SLB8" s="1096"/>
      <c r="SLC8" s="1096"/>
      <c r="SLD8" s="1096"/>
      <c r="SLE8" s="1096"/>
      <c r="SLF8" s="1096"/>
      <c r="SLG8" s="1096"/>
      <c r="SLH8" s="1096"/>
      <c r="SLI8" s="1096"/>
      <c r="SLJ8" s="1096"/>
      <c r="SLK8" s="1096"/>
      <c r="SLL8" s="1096"/>
      <c r="SLM8" s="1096"/>
      <c r="SLN8" s="1096"/>
      <c r="SLO8" s="1096"/>
      <c r="SLP8" s="1096"/>
      <c r="SLQ8" s="1096"/>
      <c r="SLR8" s="1096"/>
      <c r="SLS8" s="1096"/>
      <c r="SLT8" s="1096"/>
      <c r="SLU8" s="1096"/>
      <c r="SLV8" s="1096"/>
      <c r="SLW8" s="1096"/>
      <c r="SLX8" s="1096"/>
      <c r="SLY8" s="1096"/>
      <c r="SLZ8" s="1096"/>
      <c r="SMA8" s="1096"/>
      <c r="SMB8" s="1096"/>
      <c r="SMC8" s="1096"/>
      <c r="SMD8" s="1096"/>
      <c r="SME8" s="1096"/>
      <c r="SMF8" s="1096"/>
      <c r="SMG8" s="1096"/>
      <c r="SMH8" s="1096"/>
      <c r="SMI8" s="1096"/>
      <c r="SMJ8" s="1096"/>
      <c r="SMK8" s="1096"/>
      <c r="SML8" s="1096"/>
      <c r="SMM8" s="1096"/>
      <c r="SMN8" s="1096"/>
      <c r="SMO8" s="1096"/>
      <c r="SMP8" s="1096"/>
      <c r="SMQ8" s="1096"/>
      <c r="SMR8" s="1096"/>
      <c r="SMS8" s="1096"/>
      <c r="SMT8" s="1096"/>
      <c r="SMU8" s="1096"/>
      <c r="SMV8" s="1096"/>
      <c r="SMW8" s="1096"/>
      <c r="SMX8" s="1096"/>
      <c r="SMY8" s="1096"/>
      <c r="SMZ8" s="1096"/>
      <c r="SNA8" s="1096"/>
      <c r="SNB8" s="1096"/>
      <c r="SNC8" s="1096"/>
      <c r="SND8" s="1096"/>
      <c r="SNE8" s="1096"/>
      <c r="SNF8" s="1096"/>
      <c r="SNG8" s="1096"/>
      <c r="SNH8" s="1096"/>
      <c r="SNI8" s="1096"/>
      <c r="SNJ8" s="1096"/>
      <c r="SNK8" s="1096"/>
      <c r="SNL8" s="1096"/>
      <c r="SNM8" s="1096"/>
      <c r="SNN8" s="1096"/>
      <c r="SNO8" s="1096"/>
      <c r="SNP8" s="1096"/>
      <c r="SNQ8" s="1096"/>
      <c r="SNR8" s="1096"/>
      <c r="SNS8" s="1096"/>
      <c r="SNT8" s="1096"/>
      <c r="SNU8" s="1096"/>
      <c r="SNV8" s="1096"/>
      <c r="SNW8" s="1096"/>
      <c r="SNX8" s="1096"/>
      <c r="SNY8" s="1096"/>
      <c r="SNZ8" s="1096"/>
      <c r="SOA8" s="1096"/>
      <c r="SOB8" s="1096"/>
      <c r="SOC8" s="1096"/>
      <c r="SOD8" s="1096"/>
      <c r="SOE8" s="1096"/>
      <c r="SOF8" s="1096"/>
      <c r="SOG8" s="1096"/>
      <c r="SOH8" s="1096"/>
      <c r="SOI8" s="1096"/>
      <c r="SOJ8" s="1096"/>
      <c r="SOK8" s="1096"/>
      <c r="SOL8" s="1096"/>
      <c r="SOM8" s="1096"/>
      <c r="SON8" s="1096"/>
      <c r="SOO8" s="1096"/>
      <c r="SOP8" s="1096"/>
      <c r="SOQ8" s="1096"/>
      <c r="SOR8" s="1096"/>
      <c r="SOS8" s="1096"/>
      <c r="SOT8" s="1096"/>
      <c r="SOU8" s="1096"/>
      <c r="SOV8" s="1096"/>
      <c r="SOW8" s="1096"/>
      <c r="SOX8" s="1096"/>
      <c r="SOY8" s="1096"/>
      <c r="SOZ8" s="1096"/>
      <c r="SPA8" s="1096"/>
      <c r="SPB8" s="1096"/>
      <c r="SPC8" s="1096"/>
      <c r="SPD8" s="1096"/>
      <c r="SPE8" s="1096"/>
      <c r="SPF8" s="1096"/>
      <c r="SPG8" s="1096"/>
      <c r="SPH8" s="1096"/>
      <c r="SPI8" s="1096"/>
      <c r="SPJ8" s="1096"/>
      <c r="SPK8" s="1096"/>
      <c r="SPL8" s="1096"/>
      <c r="SPM8" s="1096"/>
      <c r="SPN8" s="1096"/>
      <c r="SPO8" s="1096"/>
      <c r="SPP8" s="1096"/>
      <c r="SPQ8" s="1096"/>
      <c r="SPR8" s="1096"/>
      <c r="SPS8" s="1096"/>
      <c r="SPT8" s="1096"/>
      <c r="SPU8" s="1096"/>
      <c r="SPV8" s="1096"/>
      <c r="SPW8" s="1096"/>
      <c r="SPX8" s="1096"/>
      <c r="SPY8" s="1096"/>
      <c r="SPZ8" s="1096"/>
      <c r="SQA8" s="1096"/>
      <c r="SQB8" s="1096"/>
      <c r="SQC8" s="1096"/>
      <c r="SQD8" s="1096"/>
      <c r="SQE8" s="1096"/>
      <c r="SQF8" s="1096"/>
      <c r="SQG8" s="1096"/>
      <c r="SQH8" s="1096"/>
      <c r="SQI8" s="1096"/>
      <c r="SQJ8" s="1096"/>
      <c r="SQK8" s="1096"/>
      <c r="SQL8" s="1096"/>
      <c r="SQM8" s="1096"/>
      <c r="SQN8" s="1096"/>
      <c r="SQO8" s="1096"/>
      <c r="SQP8" s="1096"/>
      <c r="SQQ8" s="1096"/>
      <c r="SQR8" s="1096"/>
      <c r="SQS8" s="1096"/>
      <c r="SQT8" s="1096"/>
      <c r="SQU8" s="1096"/>
      <c r="SQV8" s="1096"/>
      <c r="SQW8" s="1096"/>
      <c r="SQX8" s="1096"/>
      <c r="SQY8" s="1096"/>
      <c r="SQZ8" s="1096"/>
      <c r="SRA8" s="1096"/>
      <c r="SRB8" s="1096"/>
      <c r="SRC8" s="1096"/>
      <c r="SRD8" s="1096"/>
      <c r="SRE8" s="1096"/>
      <c r="SRF8" s="1096"/>
      <c r="SRG8" s="1096"/>
      <c r="SRH8" s="1096"/>
      <c r="SRI8" s="1096"/>
      <c r="SRJ8" s="1096"/>
      <c r="SRK8" s="1096"/>
      <c r="SRL8" s="1096"/>
      <c r="SRM8" s="1096"/>
      <c r="SRN8" s="1096"/>
      <c r="SRO8" s="1096"/>
      <c r="SRP8" s="1096"/>
      <c r="SRQ8" s="1096"/>
      <c r="SRR8" s="1096"/>
      <c r="SRS8" s="1096"/>
      <c r="SRT8" s="1096"/>
      <c r="SRU8" s="1096"/>
      <c r="SRV8" s="1096"/>
      <c r="SRW8" s="1096"/>
      <c r="SRX8" s="1096"/>
      <c r="SRY8" s="1096"/>
      <c r="SRZ8" s="1096"/>
      <c r="SSA8" s="1096"/>
      <c r="SSB8" s="1096"/>
      <c r="SSC8" s="1096"/>
      <c r="SSD8" s="1096"/>
      <c r="SSE8" s="1096"/>
      <c r="SSF8" s="1096"/>
      <c r="SSG8" s="1096"/>
      <c r="SSH8" s="1096"/>
      <c r="SSI8" s="1096"/>
      <c r="SSJ8" s="1096"/>
      <c r="SSK8" s="1096"/>
      <c r="SSL8" s="1096"/>
      <c r="SSM8" s="1096"/>
      <c r="SSN8" s="1096"/>
      <c r="SSO8" s="1096"/>
      <c r="SSP8" s="1096"/>
      <c r="SSQ8" s="1096"/>
      <c r="SSR8" s="1096"/>
      <c r="SSS8" s="1096"/>
      <c r="SST8" s="1096"/>
      <c r="SSU8" s="1096"/>
      <c r="SSV8" s="1096"/>
      <c r="SSW8" s="1096"/>
      <c r="SSX8" s="1096"/>
      <c r="SSY8" s="1096"/>
      <c r="SSZ8" s="1096"/>
      <c r="STA8" s="1096"/>
      <c r="STB8" s="1096"/>
      <c r="STC8" s="1096"/>
      <c r="STD8" s="1096"/>
      <c r="STE8" s="1096"/>
      <c r="STF8" s="1096"/>
      <c r="STG8" s="1096"/>
      <c r="STH8" s="1096"/>
      <c r="STI8" s="1096"/>
      <c r="STJ8" s="1096"/>
      <c r="STK8" s="1096"/>
      <c r="STL8" s="1096"/>
      <c r="STM8" s="1096"/>
      <c r="STN8" s="1096"/>
      <c r="STO8" s="1096"/>
      <c r="STP8" s="1096"/>
      <c r="STQ8" s="1096"/>
      <c r="STR8" s="1096"/>
      <c r="STS8" s="1096"/>
      <c r="STT8" s="1096"/>
      <c r="STU8" s="1096"/>
      <c r="STV8" s="1096"/>
      <c r="STW8" s="1096"/>
      <c r="STX8" s="1096"/>
      <c r="STY8" s="1096"/>
      <c r="STZ8" s="1096"/>
      <c r="SUA8" s="1096"/>
      <c r="SUB8" s="1096"/>
      <c r="SUC8" s="1096"/>
      <c r="SUD8" s="1096"/>
      <c r="SUE8" s="1096"/>
      <c r="SUF8" s="1096"/>
      <c r="SUG8" s="1096"/>
      <c r="SUH8" s="1096"/>
      <c r="SUI8" s="1096"/>
      <c r="SUJ8" s="1096"/>
      <c r="SUK8" s="1096"/>
      <c r="SUL8" s="1096"/>
      <c r="SUM8" s="1096"/>
      <c r="SUN8" s="1096"/>
      <c r="SUO8" s="1096"/>
      <c r="SUP8" s="1096"/>
      <c r="SUQ8" s="1096"/>
      <c r="SUR8" s="1096"/>
      <c r="SUS8" s="1096"/>
      <c r="SUT8" s="1096"/>
      <c r="SUU8" s="1096"/>
      <c r="SUV8" s="1096"/>
      <c r="SUW8" s="1096"/>
      <c r="SUX8" s="1096"/>
      <c r="SUY8" s="1096"/>
      <c r="SUZ8" s="1096"/>
      <c r="SVA8" s="1096"/>
      <c r="SVB8" s="1096"/>
      <c r="SVC8" s="1096"/>
      <c r="SVD8" s="1096"/>
      <c r="SVE8" s="1096"/>
      <c r="SVF8" s="1096"/>
      <c r="SVG8" s="1096"/>
      <c r="SVH8" s="1096"/>
      <c r="SVI8" s="1096"/>
      <c r="SVJ8" s="1096"/>
      <c r="SVK8" s="1096"/>
      <c r="SVL8" s="1096"/>
      <c r="SVM8" s="1096"/>
      <c r="SVN8" s="1096"/>
      <c r="SVO8" s="1096"/>
      <c r="SVP8" s="1096"/>
      <c r="SVQ8" s="1096"/>
      <c r="SVR8" s="1096"/>
      <c r="SVS8" s="1096"/>
      <c r="SVT8" s="1096"/>
      <c r="SVU8" s="1096"/>
      <c r="SVV8" s="1096"/>
      <c r="SVW8" s="1096"/>
      <c r="SVX8" s="1096"/>
      <c r="SVY8" s="1096"/>
      <c r="SVZ8" s="1096"/>
      <c r="SWA8" s="1096"/>
      <c r="SWB8" s="1096"/>
      <c r="SWC8" s="1096"/>
      <c r="SWD8" s="1096"/>
      <c r="SWE8" s="1096"/>
      <c r="SWF8" s="1096"/>
      <c r="SWG8" s="1096"/>
      <c r="SWH8" s="1096"/>
      <c r="SWI8" s="1096"/>
      <c r="SWJ8" s="1096"/>
      <c r="SWK8" s="1096"/>
      <c r="SWL8" s="1096"/>
      <c r="SWM8" s="1096"/>
      <c r="SWN8" s="1096"/>
      <c r="SWO8" s="1096"/>
      <c r="SWP8" s="1096"/>
      <c r="SWQ8" s="1096"/>
      <c r="SWR8" s="1096"/>
      <c r="SWS8" s="1096"/>
      <c r="SWT8" s="1096"/>
      <c r="SWU8" s="1096"/>
      <c r="SWV8" s="1096"/>
      <c r="SWW8" s="1096"/>
      <c r="SWX8" s="1096"/>
      <c r="SWY8" s="1096"/>
      <c r="SWZ8" s="1096"/>
      <c r="SXA8" s="1096"/>
      <c r="SXB8" s="1096"/>
      <c r="SXC8" s="1096"/>
      <c r="SXD8" s="1096"/>
      <c r="SXE8" s="1096"/>
      <c r="SXF8" s="1096"/>
      <c r="SXG8" s="1096"/>
      <c r="SXH8" s="1096"/>
      <c r="SXI8" s="1096"/>
      <c r="SXJ8" s="1096"/>
      <c r="SXK8" s="1096"/>
      <c r="SXL8" s="1096"/>
      <c r="SXM8" s="1096"/>
      <c r="SXN8" s="1096"/>
      <c r="SXO8" s="1096"/>
      <c r="SXP8" s="1096"/>
      <c r="SXQ8" s="1096"/>
      <c r="SXR8" s="1096"/>
      <c r="SXS8" s="1096"/>
      <c r="SXT8" s="1096"/>
      <c r="SXU8" s="1096"/>
      <c r="SXV8" s="1096"/>
      <c r="SXW8" s="1096"/>
      <c r="SXX8" s="1096"/>
      <c r="SXY8" s="1096"/>
      <c r="SXZ8" s="1096"/>
      <c r="SYA8" s="1096"/>
      <c r="SYB8" s="1096"/>
      <c r="SYC8" s="1096"/>
      <c r="SYD8" s="1096"/>
      <c r="SYE8" s="1096"/>
      <c r="SYF8" s="1096"/>
      <c r="SYG8" s="1096"/>
      <c r="SYH8" s="1096"/>
      <c r="SYI8" s="1096"/>
      <c r="SYJ8" s="1096"/>
      <c r="SYK8" s="1096"/>
      <c r="SYL8" s="1096"/>
      <c r="SYM8" s="1096"/>
      <c r="SYN8" s="1096"/>
      <c r="SYO8" s="1096"/>
      <c r="SYP8" s="1096"/>
      <c r="SYQ8" s="1096"/>
      <c r="SYR8" s="1096"/>
      <c r="SYS8" s="1096"/>
      <c r="SYT8" s="1096"/>
      <c r="SYU8" s="1096"/>
      <c r="SYV8" s="1096"/>
      <c r="SYW8" s="1096"/>
      <c r="SYX8" s="1096"/>
      <c r="SYY8" s="1096"/>
      <c r="SYZ8" s="1096"/>
      <c r="SZA8" s="1096"/>
      <c r="SZB8" s="1096"/>
      <c r="SZC8" s="1096"/>
      <c r="SZD8" s="1096"/>
      <c r="SZE8" s="1096"/>
      <c r="SZF8" s="1096"/>
      <c r="SZG8" s="1096"/>
      <c r="SZH8" s="1096"/>
      <c r="SZI8" s="1096"/>
      <c r="SZJ8" s="1096"/>
      <c r="SZK8" s="1096"/>
      <c r="SZL8" s="1096"/>
      <c r="SZM8" s="1096"/>
      <c r="SZN8" s="1096"/>
      <c r="SZO8" s="1096"/>
      <c r="SZP8" s="1096"/>
      <c r="SZQ8" s="1096"/>
      <c r="SZR8" s="1096"/>
      <c r="SZS8" s="1096"/>
      <c r="SZT8" s="1096"/>
      <c r="SZU8" s="1096"/>
      <c r="SZV8" s="1096"/>
      <c r="SZW8" s="1096"/>
      <c r="SZX8" s="1096"/>
      <c r="SZY8" s="1096"/>
      <c r="SZZ8" s="1096"/>
      <c r="TAA8" s="1096"/>
      <c r="TAB8" s="1096"/>
      <c r="TAC8" s="1096"/>
      <c r="TAD8" s="1096"/>
      <c r="TAE8" s="1096"/>
      <c r="TAF8" s="1096"/>
      <c r="TAG8" s="1096"/>
      <c r="TAH8" s="1096"/>
      <c r="TAI8" s="1096"/>
      <c r="TAJ8" s="1096"/>
      <c r="TAK8" s="1096"/>
      <c r="TAL8" s="1096"/>
      <c r="TAM8" s="1096"/>
      <c r="TAN8" s="1096"/>
      <c r="TAO8" s="1096"/>
      <c r="TAP8" s="1096"/>
      <c r="TAQ8" s="1096"/>
      <c r="TAR8" s="1096"/>
      <c r="TAS8" s="1096"/>
      <c r="TAT8" s="1096"/>
      <c r="TAU8" s="1096"/>
      <c r="TAV8" s="1096"/>
      <c r="TAW8" s="1096"/>
      <c r="TAX8" s="1096"/>
      <c r="TAY8" s="1096"/>
      <c r="TAZ8" s="1096"/>
      <c r="TBA8" s="1096"/>
      <c r="TBB8" s="1096"/>
      <c r="TBC8" s="1096"/>
      <c r="TBD8" s="1096"/>
      <c r="TBE8" s="1096"/>
      <c r="TBF8" s="1096"/>
      <c r="TBG8" s="1096"/>
      <c r="TBH8" s="1096"/>
      <c r="TBI8" s="1096"/>
      <c r="TBJ8" s="1096"/>
      <c r="TBK8" s="1096"/>
      <c r="TBL8" s="1096"/>
      <c r="TBM8" s="1096"/>
      <c r="TBN8" s="1096"/>
      <c r="TBO8" s="1096"/>
      <c r="TBP8" s="1096"/>
      <c r="TBQ8" s="1096"/>
      <c r="TBR8" s="1096"/>
      <c r="TBS8" s="1096"/>
      <c r="TBT8" s="1096"/>
      <c r="TBU8" s="1096"/>
      <c r="TBV8" s="1096"/>
      <c r="TBW8" s="1096"/>
      <c r="TBX8" s="1096"/>
      <c r="TBY8" s="1096"/>
      <c r="TBZ8" s="1096"/>
      <c r="TCA8" s="1096"/>
      <c r="TCB8" s="1096"/>
      <c r="TCC8" s="1096"/>
      <c r="TCD8" s="1096"/>
      <c r="TCE8" s="1096"/>
      <c r="TCF8" s="1096"/>
      <c r="TCG8" s="1096"/>
      <c r="TCH8" s="1096"/>
      <c r="TCI8" s="1096"/>
      <c r="TCJ8" s="1096"/>
      <c r="TCK8" s="1096"/>
      <c r="TCL8" s="1096"/>
      <c r="TCM8" s="1096"/>
      <c r="TCN8" s="1096"/>
      <c r="TCO8" s="1096"/>
      <c r="TCP8" s="1096"/>
      <c r="TCQ8" s="1096"/>
      <c r="TCR8" s="1096"/>
      <c r="TCS8" s="1096"/>
      <c r="TCT8" s="1096"/>
      <c r="TCU8" s="1096"/>
      <c r="TCV8" s="1096"/>
      <c r="TCW8" s="1096"/>
      <c r="TCX8" s="1096"/>
      <c r="TCY8" s="1096"/>
      <c r="TCZ8" s="1096"/>
      <c r="TDA8" s="1096"/>
      <c r="TDB8" s="1096"/>
      <c r="TDC8" s="1096"/>
      <c r="TDD8" s="1096"/>
      <c r="TDE8" s="1096"/>
      <c r="TDF8" s="1096"/>
      <c r="TDG8" s="1096"/>
      <c r="TDH8" s="1096"/>
      <c r="TDI8" s="1096"/>
      <c r="TDJ8" s="1096"/>
      <c r="TDK8" s="1096"/>
      <c r="TDL8" s="1096"/>
      <c r="TDM8" s="1096"/>
      <c r="TDN8" s="1096"/>
      <c r="TDO8" s="1096"/>
      <c r="TDP8" s="1096"/>
      <c r="TDQ8" s="1096"/>
      <c r="TDR8" s="1096"/>
      <c r="TDS8" s="1096"/>
      <c r="TDT8" s="1096"/>
      <c r="TDU8" s="1096"/>
      <c r="TDV8" s="1096"/>
      <c r="TDW8" s="1096"/>
      <c r="TDX8" s="1096"/>
      <c r="TDY8" s="1096"/>
      <c r="TDZ8" s="1096"/>
      <c r="TEA8" s="1096"/>
      <c r="TEB8" s="1096"/>
      <c r="TEC8" s="1096"/>
      <c r="TED8" s="1096"/>
      <c r="TEE8" s="1096"/>
      <c r="TEF8" s="1096"/>
      <c r="TEG8" s="1096"/>
      <c r="TEH8" s="1096"/>
      <c r="TEI8" s="1096"/>
      <c r="TEJ8" s="1096"/>
      <c r="TEK8" s="1096"/>
      <c r="TEL8" s="1096"/>
      <c r="TEM8" s="1096"/>
      <c r="TEN8" s="1096"/>
      <c r="TEO8" s="1096"/>
      <c r="TEP8" s="1096"/>
      <c r="TEQ8" s="1096"/>
      <c r="TER8" s="1096"/>
      <c r="TES8" s="1096"/>
      <c r="TET8" s="1096"/>
      <c r="TEU8" s="1096"/>
      <c r="TEV8" s="1096"/>
      <c r="TEW8" s="1096"/>
      <c r="TEX8" s="1096"/>
      <c r="TEY8" s="1096"/>
      <c r="TEZ8" s="1096"/>
      <c r="TFA8" s="1096"/>
      <c r="TFB8" s="1096"/>
      <c r="TFC8" s="1096"/>
      <c r="TFD8" s="1096"/>
      <c r="TFE8" s="1096"/>
      <c r="TFF8" s="1096"/>
      <c r="TFG8" s="1096"/>
      <c r="TFH8" s="1096"/>
      <c r="TFI8" s="1096"/>
      <c r="TFJ8" s="1096"/>
      <c r="TFK8" s="1096"/>
      <c r="TFL8" s="1096"/>
      <c r="TFM8" s="1096"/>
      <c r="TFN8" s="1096"/>
      <c r="TFO8" s="1096"/>
      <c r="TFP8" s="1096"/>
      <c r="TFQ8" s="1096"/>
      <c r="TFR8" s="1096"/>
      <c r="TFS8" s="1096"/>
      <c r="TFT8" s="1096"/>
      <c r="TFU8" s="1096"/>
      <c r="TFV8" s="1096"/>
      <c r="TFW8" s="1096"/>
      <c r="TFX8" s="1096"/>
      <c r="TFY8" s="1096"/>
      <c r="TFZ8" s="1096"/>
      <c r="TGA8" s="1096"/>
      <c r="TGB8" s="1096"/>
      <c r="TGC8" s="1096"/>
      <c r="TGD8" s="1096"/>
      <c r="TGE8" s="1096"/>
      <c r="TGF8" s="1096"/>
      <c r="TGG8" s="1096"/>
      <c r="TGH8" s="1096"/>
      <c r="TGI8" s="1096"/>
      <c r="TGJ8" s="1096"/>
      <c r="TGK8" s="1096"/>
      <c r="TGL8" s="1096"/>
      <c r="TGM8" s="1096"/>
      <c r="TGN8" s="1096"/>
      <c r="TGO8" s="1096"/>
      <c r="TGP8" s="1096"/>
      <c r="TGQ8" s="1096"/>
      <c r="TGR8" s="1096"/>
      <c r="TGS8" s="1096"/>
      <c r="TGT8" s="1096"/>
      <c r="TGU8" s="1096"/>
      <c r="TGV8" s="1096"/>
      <c r="TGW8" s="1096"/>
      <c r="TGX8" s="1096"/>
      <c r="TGY8" s="1096"/>
      <c r="TGZ8" s="1096"/>
      <c r="THA8" s="1096"/>
      <c r="THB8" s="1096"/>
      <c r="THC8" s="1096"/>
      <c r="THD8" s="1096"/>
      <c r="THE8" s="1096"/>
      <c r="THF8" s="1096"/>
      <c r="THG8" s="1096"/>
      <c r="THH8" s="1096"/>
      <c r="THI8" s="1096"/>
      <c r="THJ8" s="1096"/>
      <c r="THK8" s="1096"/>
      <c r="THL8" s="1096"/>
      <c r="THM8" s="1096"/>
      <c r="THN8" s="1096"/>
      <c r="THO8" s="1096"/>
      <c r="THP8" s="1096"/>
      <c r="THQ8" s="1096"/>
      <c r="THR8" s="1096"/>
      <c r="THS8" s="1096"/>
      <c r="THT8" s="1096"/>
      <c r="THU8" s="1096"/>
      <c r="THV8" s="1096"/>
      <c r="THW8" s="1096"/>
      <c r="THX8" s="1096"/>
      <c r="THY8" s="1096"/>
      <c r="THZ8" s="1096"/>
      <c r="TIA8" s="1096"/>
      <c r="TIB8" s="1096"/>
      <c r="TIC8" s="1096"/>
      <c r="TID8" s="1096"/>
      <c r="TIE8" s="1096"/>
      <c r="TIF8" s="1096"/>
      <c r="TIG8" s="1096"/>
      <c r="TIH8" s="1096"/>
      <c r="TII8" s="1096"/>
      <c r="TIJ8" s="1096"/>
      <c r="TIK8" s="1096"/>
      <c r="TIL8" s="1096"/>
      <c r="TIM8" s="1096"/>
      <c r="TIN8" s="1096"/>
      <c r="TIO8" s="1096"/>
      <c r="TIP8" s="1096"/>
      <c r="TIQ8" s="1096"/>
      <c r="TIR8" s="1096"/>
      <c r="TIS8" s="1096"/>
      <c r="TIT8" s="1096"/>
      <c r="TIU8" s="1096"/>
      <c r="TIV8" s="1096"/>
      <c r="TIW8" s="1096"/>
      <c r="TIX8" s="1096"/>
      <c r="TIY8" s="1096"/>
      <c r="TIZ8" s="1096"/>
      <c r="TJA8" s="1096"/>
      <c r="TJB8" s="1096"/>
      <c r="TJC8" s="1096"/>
      <c r="TJD8" s="1096"/>
      <c r="TJE8" s="1096"/>
      <c r="TJF8" s="1096"/>
      <c r="TJG8" s="1096"/>
      <c r="TJH8" s="1096"/>
      <c r="TJI8" s="1096"/>
      <c r="TJJ8" s="1096"/>
      <c r="TJK8" s="1096"/>
      <c r="TJL8" s="1096"/>
      <c r="TJM8" s="1096"/>
      <c r="TJN8" s="1096"/>
      <c r="TJO8" s="1096"/>
      <c r="TJP8" s="1096"/>
      <c r="TJQ8" s="1096"/>
      <c r="TJR8" s="1096"/>
      <c r="TJS8" s="1096"/>
      <c r="TJT8" s="1096"/>
      <c r="TJU8" s="1096"/>
      <c r="TJV8" s="1096"/>
      <c r="TJW8" s="1096"/>
      <c r="TJX8" s="1096"/>
      <c r="TJY8" s="1096"/>
      <c r="TJZ8" s="1096"/>
      <c r="TKA8" s="1096"/>
      <c r="TKB8" s="1096"/>
      <c r="TKC8" s="1096"/>
      <c r="TKD8" s="1096"/>
      <c r="TKE8" s="1096"/>
      <c r="TKF8" s="1096"/>
      <c r="TKG8" s="1096"/>
      <c r="TKH8" s="1096"/>
      <c r="TKI8" s="1096"/>
      <c r="TKJ8" s="1096"/>
      <c r="TKK8" s="1096"/>
      <c r="TKL8" s="1096"/>
      <c r="TKM8" s="1096"/>
      <c r="TKN8" s="1096"/>
      <c r="TKO8" s="1096"/>
      <c r="TKP8" s="1096"/>
      <c r="TKQ8" s="1096"/>
      <c r="TKR8" s="1096"/>
      <c r="TKS8" s="1096"/>
      <c r="TKT8" s="1096"/>
      <c r="TKU8" s="1096"/>
      <c r="TKV8" s="1096"/>
      <c r="TKW8" s="1096"/>
      <c r="TKX8" s="1096"/>
      <c r="TKY8" s="1096"/>
      <c r="TKZ8" s="1096"/>
      <c r="TLA8" s="1096"/>
      <c r="TLB8" s="1096"/>
      <c r="TLC8" s="1096"/>
      <c r="TLD8" s="1096"/>
      <c r="TLE8" s="1096"/>
      <c r="TLF8" s="1096"/>
      <c r="TLG8" s="1096"/>
      <c r="TLH8" s="1096"/>
      <c r="TLI8" s="1096"/>
      <c r="TLJ8" s="1096"/>
      <c r="TLK8" s="1096"/>
      <c r="TLL8" s="1096"/>
      <c r="TLM8" s="1096"/>
      <c r="TLN8" s="1096"/>
      <c r="TLO8" s="1096"/>
      <c r="TLP8" s="1096"/>
      <c r="TLQ8" s="1096"/>
      <c r="TLR8" s="1096"/>
      <c r="TLS8" s="1096"/>
      <c r="TLT8" s="1096"/>
      <c r="TLU8" s="1096"/>
      <c r="TLV8" s="1096"/>
      <c r="TLW8" s="1096"/>
      <c r="TLX8" s="1096"/>
      <c r="TLY8" s="1096"/>
      <c r="TLZ8" s="1096"/>
      <c r="TMA8" s="1096"/>
      <c r="TMB8" s="1096"/>
      <c r="TMC8" s="1096"/>
      <c r="TMD8" s="1096"/>
      <c r="TME8" s="1096"/>
      <c r="TMF8" s="1096"/>
      <c r="TMG8" s="1096"/>
      <c r="TMH8" s="1096"/>
      <c r="TMI8" s="1096"/>
      <c r="TMJ8" s="1096"/>
      <c r="TMK8" s="1096"/>
      <c r="TML8" s="1096"/>
      <c r="TMM8" s="1096"/>
      <c r="TMN8" s="1096"/>
      <c r="TMO8" s="1096"/>
      <c r="TMP8" s="1096"/>
      <c r="TMQ8" s="1096"/>
      <c r="TMR8" s="1096"/>
      <c r="TMS8" s="1096"/>
      <c r="TMT8" s="1096"/>
      <c r="TMU8" s="1096"/>
      <c r="TMV8" s="1096"/>
      <c r="TMW8" s="1096"/>
      <c r="TMX8" s="1096"/>
      <c r="TMY8" s="1096"/>
      <c r="TMZ8" s="1096"/>
      <c r="TNA8" s="1096"/>
      <c r="TNB8" s="1096"/>
      <c r="TNC8" s="1096"/>
      <c r="TND8" s="1096"/>
      <c r="TNE8" s="1096"/>
      <c r="TNF8" s="1096"/>
      <c r="TNG8" s="1096"/>
      <c r="TNH8" s="1096"/>
      <c r="TNI8" s="1096"/>
      <c r="TNJ8" s="1096"/>
      <c r="TNK8" s="1096"/>
      <c r="TNL8" s="1096"/>
      <c r="TNM8" s="1096"/>
      <c r="TNN8" s="1096"/>
      <c r="TNO8" s="1096"/>
      <c r="TNP8" s="1096"/>
      <c r="TNQ8" s="1096"/>
      <c r="TNR8" s="1096"/>
      <c r="TNS8" s="1096"/>
      <c r="TNT8" s="1096"/>
      <c r="TNU8" s="1096"/>
      <c r="TNV8" s="1096"/>
      <c r="TNW8" s="1096"/>
      <c r="TNX8" s="1096"/>
      <c r="TNY8" s="1096"/>
      <c r="TNZ8" s="1096"/>
      <c r="TOA8" s="1096"/>
      <c r="TOB8" s="1096"/>
      <c r="TOC8" s="1096"/>
      <c r="TOD8" s="1096"/>
      <c r="TOE8" s="1096"/>
      <c r="TOF8" s="1096"/>
      <c r="TOG8" s="1096"/>
      <c r="TOH8" s="1096"/>
      <c r="TOI8" s="1096"/>
      <c r="TOJ8" s="1096"/>
      <c r="TOK8" s="1096"/>
      <c r="TOL8" s="1096"/>
      <c r="TOM8" s="1096"/>
      <c r="TON8" s="1096"/>
      <c r="TOO8" s="1096"/>
      <c r="TOP8" s="1096"/>
      <c r="TOQ8" s="1096"/>
      <c r="TOR8" s="1096"/>
      <c r="TOS8" s="1096"/>
      <c r="TOT8" s="1096"/>
      <c r="TOU8" s="1096"/>
      <c r="TOV8" s="1096"/>
      <c r="TOW8" s="1096"/>
      <c r="TOX8" s="1096"/>
      <c r="TOY8" s="1096"/>
      <c r="TOZ8" s="1096"/>
      <c r="TPA8" s="1096"/>
      <c r="TPB8" s="1096"/>
      <c r="TPC8" s="1096"/>
      <c r="TPD8" s="1096"/>
      <c r="TPE8" s="1096"/>
      <c r="TPF8" s="1096"/>
      <c r="TPG8" s="1096"/>
      <c r="TPH8" s="1096"/>
      <c r="TPI8" s="1096"/>
      <c r="TPJ8" s="1096"/>
      <c r="TPK8" s="1096"/>
      <c r="TPL8" s="1096"/>
      <c r="TPM8" s="1096"/>
      <c r="TPN8" s="1096"/>
      <c r="TPO8" s="1096"/>
      <c r="TPP8" s="1096"/>
      <c r="TPQ8" s="1096"/>
      <c r="TPR8" s="1096"/>
      <c r="TPS8" s="1096"/>
      <c r="TPT8" s="1096"/>
      <c r="TPU8" s="1096"/>
      <c r="TPV8" s="1096"/>
      <c r="TPW8" s="1096"/>
      <c r="TPX8" s="1096"/>
      <c r="TPY8" s="1096"/>
      <c r="TPZ8" s="1096"/>
      <c r="TQA8" s="1096"/>
      <c r="TQB8" s="1096"/>
      <c r="TQC8" s="1096"/>
      <c r="TQD8" s="1096"/>
      <c r="TQE8" s="1096"/>
      <c r="TQF8" s="1096"/>
      <c r="TQG8" s="1096"/>
      <c r="TQH8" s="1096"/>
      <c r="TQI8" s="1096"/>
      <c r="TQJ8" s="1096"/>
      <c r="TQK8" s="1096"/>
      <c r="TQL8" s="1096"/>
      <c r="TQM8" s="1096"/>
      <c r="TQN8" s="1096"/>
      <c r="TQO8" s="1096"/>
      <c r="TQP8" s="1096"/>
      <c r="TQQ8" s="1096"/>
      <c r="TQR8" s="1096"/>
      <c r="TQS8" s="1096"/>
      <c r="TQT8" s="1096"/>
      <c r="TQU8" s="1096"/>
      <c r="TQV8" s="1096"/>
      <c r="TQW8" s="1096"/>
      <c r="TQX8" s="1096"/>
      <c r="TQY8" s="1096"/>
      <c r="TQZ8" s="1096"/>
      <c r="TRA8" s="1096"/>
      <c r="TRB8" s="1096"/>
      <c r="TRC8" s="1096"/>
      <c r="TRD8" s="1096"/>
      <c r="TRE8" s="1096"/>
      <c r="TRF8" s="1096"/>
      <c r="TRG8" s="1096"/>
      <c r="TRH8" s="1096"/>
      <c r="TRI8" s="1096"/>
      <c r="TRJ8" s="1096"/>
      <c r="TRK8" s="1096"/>
      <c r="TRL8" s="1096"/>
      <c r="TRM8" s="1096"/>
      <c r="TRN8" s="1096"/>
      <c r="TRO8" s="1096"/>
      <c r="TRP8" s="1096"/>
      <c r="TRQ8" s="1096"/>
      <c r="TRR8" s="1096"/>
      <c r="TRS8" s="1096"/>
      <c r="TRT8" s="1096"/>
      <c r="TRU8" s="1096"/>
      <c r="TRV8" s="1096"/>
      <c r="TRW8" s="1096"/>
      <c r="TRX8" s="1096"/>
      <c r="TRY8" s="1096"/>
      <c r="TRZ8" s="1096"/>
      <c r="TSA8" s="1096"/>
      <c r="TSB8" s="1096"/>
      <c r="TSC8" s="1096"/>
      <c r="TSD8" s="1096"/>
      <c r="TSE8" s="1096"/>
      <c r="TSF8" s="1096"/>
      <c r="TSG8" s="1096"/>
      <c r="TSH8" s="1096"/>
      <c r="TSI8" s="1096"/>
      <c r="TSJ8" s="1096"/>
      <c r="TSK8" s="1096"/>
      <c r="TSL8" s="1096"/>
      <c r="TSM8" s="1096"/>
      <c r="TSN8" s="1096"/>
      <c r="TSO8" s="1096"/>
      <c r="TSP8" s="1096"/>
      <c r="TSQ8" s="1096"/>
      <c r="TSR8" s="1096"/>
      <c r="TSS8" s="1096"/>
      <c r="TST8" s="1096"/>
      <c r="TSU8" s="1096"/>
      <c r="TSV8" s="1096"/>
      <c r="TSW8" s="1096"/>
      <c r="TSX8" s="1096"/>
      <c r="TSY8" s="1096"/>
      <c r="TSZ8" s="1096"/>
      <c r="TTA8" s="1096"/>
      <c r="TTB8" s="1096"/>
      <c r="TTC8" s="1096"/>
      <c r="TTD8" s="1096"/>
      <c r="TTE8" s="1096"/>
      <c r="TTF8" s="1096"/>
      <c r="TTG8" s="1096"/>
      <c r="TTH8" s="1096"/>
      <c r="TTI8" s="1096"/>
      <c r="TTJ8" s="1096"/>
      <c r="TTK8" s="1096"/>
      <c r="TTL8" s="1096"/>
      <c r="TTM8" s="1096"/>
      <c r="TTN8" s="1096"/>
      <c r="TTO8" s="1096"/>
      <c r="TTP8" s="1096"/>
      <c r="TTQ8" s="1096"/>
      <c r="TTR8" s="1096"/>
      <c r="TTS8" s="1096"/>
      <c r="TTT8" s="1096"/>
      <c r="TTU8" s="1096"/>
      <c r="TTV8" s="1096"/>
      <c r="TTW8" s="1096"/>
      <c r="TTX8" s="1096"/>
      <c r="TTY8" s="1096"/>
      <c r="TTZ8" s="1096"/>
      <c r="TUA8" s="1096"/>
      <c r="TUB8" s="1096"/>
      <c r="TUC8" s="1096"/>
      <c r="TUD8" s="1096"/>
      <c r="TUE8" s="1096"/>
      <c r="TUF8" s="1096"/>
      <c r="TUG8" s="1096"/>
      <c r="TUH8" s="1096"/>
      <c r="TUI8" s="1096"/>
      <c r="TUJ8" s="1096"/>
      <c r="TUK8" s="1096"/>
      <c r="TUL8" s="1096"/>
      <c r="TUM8" s="1096"/>
      <c r="TUN8" s="1096"/>
      <c r="TUO8" s="1096"/>
      <c r="TUP8" s="1096"/>
      <c r="TUQ8" s="1096"/>
      <c r="TUR8" s="1096"/>
      <c r="TUS8" s="1096"/>
      <c r="TUT8" s="1096"/>
      <c r="TUU8" s="1096"/>
      <c r="TUV8" s="1096"/>
      <c r="TUW8" s="1096"/>
      <c r="TUX8" s="1096"/>
      <c r="TUY8" s="1096"/>
      <c r="TUZ8" s="1096"/>
      <c r="TVA8" s="1096"/>
      <c r="TVB8" s="1096"/>
      <c r="TVC8" s="1096"/>
      <c r="TVD8" s="1096"/>
      <c r="TVE8" s="1096"/>
      <c r="TVF8" s="1096"/>
      <c r="TVG8" s="1096"/>
      <c r="TVH8" s="1096"/>
      <c r="TVI8" s="1096"/>
      <c r="TVJ8" s="1096"/>
      <c r="TVK8" s="1096"/>
      <c r="TVL8" s="1096"/>
      <c r="TVM8" s="1096"/>
      <c r="TVN8" s="1096"/>
      <c r="TVO8" s="1096"/>
      <c r="TVP8" s="1096"/>
      <c r="TVQ8" s="1096"/>
      <c r="TVR8" s="1096"/>
      <c r="TVS8" s="1096"/>
      <c r="TVT8" s="1096"/>
      <c r="TVU8" s="1096"/>
      <c r="TVV8" s="1096"/>
      <c r="TVW8" s="1096"/>
      <c r="TVX8" s="1096"/>
      <c r="TVY8" s="1096"/>
      <c r="TVZ8" s="1096"/>
      <c r="TWA8" s="1096"/>
      <c r="TWB8" s="1096"/>
      <c r="TWC8" s="1096"/>
      <c r="TWD8" s="1096"/>
      <c r="TWE8" s="1096"/>
      <c r="TWF8" s="1096"/>
      <c r="TWG8" s="1096"/>
      <c r="TWH8" s="1096"/>
      <c r="TWI8" s="1096"/>
      <c r="TWJ8" s="1096"/>
      <c r="TWK8" s="1096"/>
      <c r="TWL8" s="1096"/>
      <c r="TWM8" s="1096"/>
      <c r="TWN8" s="1096"/>
      <c r="TWO8" s="1096"/>
      <c r="TWP8" s="1096"/>
      <c r="TWQ8" s="1096"/>
      <c r="TWR8" s="1096"/>
      <c r="TWS8" s="1096"/>
      <c r="TWT8" s="1096"/>
      <c r="TWU8" s="1096"/>
      <c r="TWV8" s="1096"/>
      <c r="TWW8" s="1096"/>
      <c r="TWX8" s="1096"/>
      <c r="TWY8" s="1096"/>
      <c r="TWZ8" s="1096"/>
      <c r="TXA8" s="1096"/>
      <c r="TXB8" s="1096"/>
      <c r="TXC8" s="1096"/>
      <c r="TXD8" s="1096"/>
      <c r="TXE8" s="1096"/>
      <c r="TXF8" s="1096"/>
      <c r="TXG8" s="1096"/>
      <c r="TXH8" s="1096"/>
      <c r="TXI8" s="1096"/>
      <c r="TXJ8" s="1096"/>
      <c r="TXK8" s="1096"/>
      <c r="TXL8" s="1096"/>
      <c r="TXM8" s="1096"/>
      <c r="TXN8" s="1096"/>
      <c r="TXO8" s="1096"/>
      <c r="TXP8" s="1096"/>
      <c r="TXQ8" s="1096"/>
      <c r="TXR8" s="1096"/>
      <c r="TXS8" s="1096"/>
      <c r="TXT8" s="1096"/>
      <c r="TXU8" s="1096"/>
      <c r="TXV8" s="1096"/>
      <c r="TXW8" s="1096"/>
      <c r="TXX8" s="1096"/>
      <c r="TXY8" s="1096"/>
      <c r="TXZ8" s="1096"/>
      <c r="TYA8" s="1096"/>
      <c r="TYB8" s="1096"/>
      <c r="TYC8" s="1096"/>
      <c r="TYD8" s="1096"/>
      <c r="TYE8" s="1096"/>
      <c r="TYF8" s="1096"/>
      <c r="TYG8" s="1096"/>
      <c r="TYH8" s="1096"/>
      <c r="TYI8" s="1096"/>
      <c r="TYJ8" s="1096"/>
      <c r="TYK8" s="1096"/>
      <c r="TYL8" s="1096"/>
      <c r="TYM8" s="1096"/>
      <c r="TYN8" s="1096"/>
      <c r="TYO8" s="1096"/>
      <c r="TYP8" s="1096"/>
      <c r="TYQ8" s="1096"/>
      <c r="TYR8" s="1096"/>
      <c r="TYS8" s="1096"/>
      <c r="TYT8" s="1096"/>
      <c r="TYU8" s="1096"/>
      <c r="TYV8" s="1096"/>
      <c r="TYW8" s="1096"/>
      <c r="TYX8" s="1096"/>
      <c r="TYY8" s="1096"/>
      <c r="TYZ8" s="1096"/>
      <c r="TZA8" s="1096"/>
      <c r="TZB8" s="1096"/>
      <c r="TZC8" s="1096"/>
      <c r="TZD8" s="1096"/>
      <c r="TZE8" s="1096"/>
      <c r="TZF8" s="1096"/>
      <c r="TZG8" s="1096"/>
      <c r="TZH8" s="1096"/>
      <c r="TZI8" s="1096"/>
      <c r="TZJ8" s="1096"/>
      <c r="TZK8" s="1096"/>
      <c r="TZL8" s="1096"/>
      <c r="TZM8" s="1096"/>
      <c r="TZN8" s="1096"/>
      <c r="TZO8" s="1096"/>
      <c r="TZP8" s="1096"/>
      <c r="TZQ8" s="1096"/>
      <c r="TZR8" s="1096"/>
      <c r="TZS8" s="1096"/>
      <c r="TZT8" s="1096"/>
      <c r="TZU8" s="1096"/>
      <c r="TZV8" s="1096"/>
      <c r="TZW8" s="1096"/>
      <c r="TZX8" s="1096"/>
      <c r="TZY8" s="1096"/>
      <c r="TZZ8" s="1096"/>
      <c r="UAA8" s="1096"/>
      <c r="UAB8" s="1096"/>
      <c r="UAC8" s="1096"/>
      <c r="UAD8" s="1096"/>
      <c r="UAE8" s="1096"/>
      <c r="UAF8" s="1096"/>
      <c r="UAG8" s="1096"/>
      <c r="UAH8" s="1096"/>
      <c r="UAI8" s="1096"/>
      <c r="UAJ8" s="1096"/>
      <c r="UAK8" s="1096"/>
      <c r="UAL8" s="1096"/>
      <c r="UAM8" s="1096"/>
      <c r="UAN8" s="1096"/>
      <c r="UAO8" s="1096"/>
      <c r="UAP8" s="1096"/>
      <c r="UAQ8" s="1096"/>
      <c r="UAR8" s="1096"/>
      <c r="UAS8" s="1096"/>
      <c r="UAT8" s="1096"/>
      <c r="UAU8" s="1096"/>
      <c r="UAV8" s="1096"/>
      <c r="UAW8" s="1096"/>
      <c r="UAX8" s="1096"/>
      <c r="UAY8" s="1096"/>
      <c r="UAZ8" s="1096"/>
      <c r="UBA8" s="1096"/>
      <c r="UBB8" s="1096"/>
      <c r="UBC8" s="1096"/>
      <c r="UBD8" s="1096"/>
      <c r="UBE8" s="1096"/>
      <c r="UBF8" s="1096"/>
      <c r="UBG8" s="1096"/>
      <c r="UBH8" s="1096"/>
      <c r="UBI8" s="1096"/>
      <c r="UBJ8" s="1096"/>
      <c r="UBK8" s="1096"/>
      <c r="UBL8" s="1096"/>
      <c r="UBM8" s="1096"/>
      <c r="UBN8" s="1096"/>
      <c r="UBO8" s="1096"/>
      <c r="UBP8" s="1096"/>
      <c r="UBQ8" s="1096"/>
      <c r="UBR8" s="1096"/>
      <c r="UBS8" s="1096"/>
      <c r="UBT8" s="1096"/>
      <c r="UBU8" s="1096"/>
      <c r="UBV8" s="1096"/>
      <c r="UBW8" s="1096"/>
      <c r="UBX8" s="1096"/>
      <c r="UBY8" s="1096"/>
      <c r="UBZ8" s="1096"/>
      <c r="UCA8" s="1096"/>
      <c r="UCB8" s="1096"/>
      <c r="UCC8" s="1096"/>
      <c r="UCD8" s="1096"/>
      <c r="UCE8" s="1096"/>
      <c r="UCF8" s="1096"/>
      <c r="UCG8" s="1096"/>
      <c r="UCH8" s="1096"/>
      <c r="UCI8" s="1096"/>
      <c r="UCJ8" s="1096"/>
      <c r="UCK8" s="1096"/>
      <c r="UCL8" s="1096"/>
      <c r="UCM8" s="1096"/>
      <c r="UCN8" s="1096"/>
      <c r="UCO8" s="1096"/>
      <c r="UCP8" s="1096"/>
      <c r="UCQ8" s="1096"/>
      <c r="UCR8" s="1096"/>
      <c r="UCS8" s="1096"/>
      <c r="UCT8" s="1096"/>
      <c r="UCU8" s="1096"/>
      <c r="UCV8" s="1096"/>
      <c r="UCW8" s="1096"/>
      <c r="UCX8" s="1096"/>
      <c r="UCY8" s="1096"/>
      <c r="UCZ8" s="1096"/>
      <c r="UDA8" s="1096"/>
      <c r="UDB8" s="1096"/>
      <c r="UDC8" s="1096"/>
      <c r="UDD8" s="1096"/>
      <c r="UDE8" s="1096"/>
      <c r="UDF8" s="1096"/>
      <c r="UDG8" s="1096"/>
      <c r="UDH8" s="1096"/>
      <c r="UDI8" s="1096"/>
      <c r="UDJ8" s="1096"/>
      <c r="UDK8" s="1096"/>
      <c r="UDL8" s="1096"/>
      <c r="UDM8" s="1096"/>
      <c r="UDN8" s="1096"/>
      <c r="UDO8" s="1096"/>
      <c r="UDP8" s="1096"/>
      <c r="UDQ8" s="1096"/>
      <c r="UDR8" s="1096"/>
      <c r="UDS8" s="1096"/>
      <c r="UDT8" s="1096"/>
      <c r="UDU8" s="1096"/>
      <c r="UDV8" s="1096"/>
      <c r="UDW8" s="1096"/>
      <c r="UDX8" s="1096"/>
      <c r="UDY8" s="1096"/>
      <c r="UDZ8" s="1096"/>
      <c r="UEA8" s="1096"/>
      <c r="UEB8" s="1096"/>
      <c r="UEC8" s="1096"/>
      <c r="UED8" s="1096"/>
      <c r="UEE8" s="1096"/>
      <c r="UEF8" s="1096"/>
      <c r="UEG8" s="1096"/>
      <c r="UEH8" s="1096"/>
      <c r="UEI8" s="1096"/>
      <c r="UEJ8" s="1096"/>
      <c r="UEK8" s="1096"/>
      <c r="UEL8" s="1096"/>
      <c r="UEM8" s="1096"/>
      <c r="UEN8" s="1096"/>
      <c r="UEO8" s="1096"/>
      <c r="UEP8" s="1096"/>
      <c r="UEQ8" s="1096"/>
      <c r="UER8" s="1096"/>
      <c r="UES8" s="1096"/>
      <c r="UET8" s="1096"/>
      <c r="UEU8" s="1096"/>
      <c r="UEV8" s="1096"/>
      <c r="UEW8" s="1096"/>
      <c r="UEX8" s="1096"/>
      <c r="UEY8" s="1096"/>
      <c r="UEZ8" s="1096"/>
      <c r="UFA8" s="1096"/>
      <c r="UFB8" s="1096"/>
      <c r="UFC8" s="1096"/>
      <c r="UFD8" s="1096"/>
      <c r="UFE8" s="1096"/>
      <c r="UFF8" s="1096"/>
      <c r="UFG8" s="1096"/>
      <c r="UFH8" s="1096"/>
      <c r="UFI8" s="1096"/>
      <c r="UFJ8" s="1096"/>
      <c r="UFK8" s="1096"/>
      <c r="UFL8" s="1096"/>
      <c r="UFM8" s="1096"/>
      <c r="UFN8" s="1096"/>
      <c r="UFO8" s="1096"/>
      <c r="UFP8" s="1096"/>
      <c r="UFQ8" s="1096"/>
      <c r="UFR8" s="1096"/>
      <c r="UFS8" s="1096"/>
      <c r="UFT8" s="1096"/>
      <c r="UFU8" s="1096"/>
      <c r="UFV8" s="1096"/>
      <c r="UFW8" s="1096"/>
      <c r="UFX8" s="1096"/>
      <c r="UFY8" s="1096"/>
      <c r="UFZ8" s="1096"/>
      <c r="UGA8" s="1096"/>
      <c r="UGB8" s="1096"/>
      <c r="UGC8" s="1096"/>
      <c r="UGD8" s="1096"/>
      <c r="UGE8" s="1096"/>
      <c r="UGF8" s="1096"/>
      <c r="UGG8" s="1096"/>
      <c r="UGH8" s="1096"/>
      <c r="UGI8" s="1096"/>
      <c r="UGJ8" s="1096"/>
      <c r="UGK8" s="1096"/>
      <c r="UGL8" s="1096"/>
      <c r="UGM8" s="1096"/>
      <c r="UGN8" s="1096"/>
      <c r="UGO8" s="1096"/>
      <c r="UGP8" s="1096"/>
      <c r="UGQ8" s="1096"/>
      <c r="UGR8" s="1096"/>
      <c r="UGS8" s="1096"/>
      <c r="UGT8" s="1096"/>
      <c r="UGU8" s="1096"/>
      <c r="UGV8" s="1096"/>
      <c r="UGW8" s="1096"/>
      <c r="UGX8" s="1096"/>
      <c r="UGY8" s="1096"/>
      <c r="UGZ8" s="1096"/>
      <c r="UHA8" s="1096"/>
      <c r="UHB8" s="1096"/>
      <c r="UHC8" s="1096"/>
      <c r="UHD8" s="1096"/>
      <c r="UHE8" s="1096"/>
      <c r="UHF8" s="1096"/>
      <c r="UHG8" s="1096"/>
      <c r="UHH8" s="1096"/>
      <c r="UHI8" s="1096"/>
      <c r="UHJ8" s="1096"/>
      <c r="UHK8" s="1096"/>
      <c r="UHL8" s="1096"/>
      <c r="UHM8" s="1096"/>
      <c r="UHN8" s="1096"/>
      <c r="UHO8" s="1096"/>
      <c r="UHP8" s="1096"/>
      <c r="UHQ8" s="1096"/>
      <c r="UHR8" s="1096"/>
      <c r="UHS8" s="1096"/>
      <c r="UHT8" s="1096"/>
      <c r="UHU8" s="1096"/>
      <c r="UHV8" s="1096"/>
      <c r="UHW8" s="1096"/>
      <c r="UHX8" s="1096"/>
      <c r="UHY8" s="1096"/>
      <c r="UHZ8" s="1096"/>
      <c r="UIA8" s="1096"/>
      <c r="UIB8" s="1096"/>
      <c r="UIC8" s="1096"/>
      <c r="UID8" s="1096"/>
      <c r="UIE8" s="1096"/>
      <c r="UIF8" s="1096"/>
      <c r="UIG8" s="1096"/>
      <c r="UIH8" s="1096"/>
      <c r="UII8" s="1096"/>
      <c r="UIJ8" s="1096"/>
      <c r="UIK8" s="1096"/>
      <c r="UIL8" s="1096"/>
      <c r="UIM8" s="1096"/>
      <c r="UIN8" s="1096"/>
      <c r="UIO8" s="1096"/>
      <c r="UIP8" s="1096"/>
      <c r="UIQ8" s="1096"/>
      <c r="UIR8" s="1096"/>
      <c r="UIS8" s="1096"/>
      <c r="UIT8" s="1096"/>
      <c r="UIU8" s="1096"/>
      <c r="UIV8" s="1096"/>
      <c r="UIW8" s="1096"/>
      <c r="UIX8" s="1096"/>
      <c r="UIY8" s="1096"/>
      <c r="UIZ8" s="1096"/>
      <c r="UJA8" s="1096"/>
      <c r="UJB8" s="1096"/>
      <c r="UJC8" s="1096"/>
      <c r="UJD8" s="1096"/>
      <c r="UJE8" s="1096"/>
      <c r="UJF8" s="1096"/>
      <c r="UJG8" s="1096"/>
      <c r="UJH8" s="1096"/>
      <c r="UJI8" s="1096"/>
      <c r="UJJ8" s="1096"/>
      <c r="UJK8" s="1096"/>
      <c r="UJL8" s="1096"/>
      <c r="UJM8" s="1096"/>
      <c r="UJN8" s="1096"/>
      <c r="UJO8" s="1096"/>
      <c r="UJP8" s="1096"/>
      <c r="UJQ8" s="1096"/>
      <c r="UJR8" s="1096"/>
      <c r="UJS8" s="1096"/>
      <c r="UJT8" s="1096"/>
      <c r="UJU8" s="1096"/>
      <c r="UJV8" s="1096"/>
      <c r="UJW8" s="1096"/>
      <c r="UJX8" s="1096"/>
      <c r="UJY8" s="1096"/>
      <c r="UJZ8" s="1096"/>
      <c r="UKA8" s="1096"/>
      <c r="UKB8" s="1096"/>
      <c r="UKC8" s="1096"/>
      <c r="UKD8" s="1096"/>
      <c r="UKE8" s="1096"/>
      <c r="UKF8" s="1096"/>
      <c r="UKG8" s="1096"/>
      <c r="UKH8" s="1096"/>
      <c r="UKI8" s="1096"/>
      <c r="UKJ8" s="1096"/>
      <c r="UKK8" s="1096"/>
      <c r="UKL8" s="1096"/>
      <c r="UKM8" s="1096"/>
      <c r="UKN8" s="1096"/>
      <c r="UKO8" s="1096"/>
      <c r="UKP8" s="1096"/>
      <c r="UKQ8" s="1096"/>
      <c r="UKR8" s="1096"/>
      <c r="UKS8" s="1096"/>
      <c r="UKT8" s="1096"/>
      <c r="UKU8" s="1096"/>
      <c r="UKV8" s="1096"/>
      <c r="UKW8" s="1096"/>
      <c r="UKX8" s="1096"/>
      <c r="UKY8" s="1096"/>
      <c r="UKZ8" s="1096"/>
      <c r="ULA8" s="1096"/>
      <c r="ULB8" s="1096"/>
      <c r="ULC8" s="1096"/>
      <c r="ULD8" s="1096"/>
      <c r="ULE8" s="1096"/>
      <c r="ULF8" s="1096"/>
      <c r="ULG8" s="1096"/>
      <c r="ULH8" s="1096"/>
      <c r="ULI8" s="1096"/>
      <c r="ULJ8" s="1096"/>
      <c r="ULK8" s="1096"/>
      <c r="ULL8" s="1096"/>
      <c r="ULM8" s="1096"/>
      <c r="ULN8" s="1096"/>
      <c r="ULO8" s="1096"/>
      <c r="ULP8" s="1096"/>
      <c r="ULQ8" s="1096"/>
      <c r="ULR8" s="1096"/>
      <c r="ULS8" s="1096"/>
      <c r="ULT8" s="1096"/>
      <c r="ULU8" s="1096"/>
      <c r="ULV8" s="1096"/>
      <c r="ULW8" s="1096"/>
      <c r="ULX8" s="1096"/>
      <c r="ULY8" s="1096"/>
      <c r="ULZ8" s="1096"/>
      <c r="UMA8" s="1096"/>
      <c r="UMB8" s="1096"/>
      <c r="UMC8" s="1096"/>
      <c r="UMD8" s="1096"/>
      <c r="UME8" s="1096"/>
      <c r="UMF8" s="1096"/>
      <c r="UMG8" s="1096"/>
      <c r="UMH8" s="1096"/>
      <c r="UMI8" s="1096"/>
      <c r="UMJ8" s="1096"/>
      <c r="UMK8" s="1096"/>
      <c r="UML8" s="1096"/>
      <c r="UMM8" s="1096"/>
      <c r="UMN8" s="1096"/>
      <c r="UMO8" s="1096"/>
      <c r="UMP8" s="1096"/>
      <c r="UMQ8" s="1096"/>
      <c r="UMR8" s="1096"/>
      <c r="UMS8" s="1096"/>
      <c r="UMT8" s="1096"/>
      <c r="UMU8" s="1096"/>
      <c r="UMV8" s="1096"/>
      <c r="UMW8" s="1096"/>
      <c r="UMX8" s="1096"/>
      <c r="UMY8" s="1096"/>
      <c r="UMZ8" s="1096"/>
      <c r="UNA8" s="1096"/>
      <c r="UNB8" s="1096"/>
      <c r="UNC8" s="1096"/>
      <c r="UND8" s="1096"/>
      <c r="UNE8" s="1096"/>
      <c r="UNF8" s="1096"/>
      <c r="UNG8" s="1096"/>
      <c r="UNH8" s="1096"/>
      <c r="UNI8" s="1096"/>
      <c r="UNJ8" s="1096"/>
      <c r="UNK8" s="1096"/>
      <c r="UNL8" s="1096"/>
      <c r="UNM8" s="1096"/>
      <c r="UNN8" s="1096"/>
      <c r="UNO8" s="1096"/>
      <c r="UNP8" s="1096"/>
      <c r="UNQ8" s="1096"/>
      <c r="UNR8" s="1096"/>
      <c r="UNS8" s="1096"/>
      <c r="UNT8" s="1096"/>
      <c r="UNU8" s="1096"/>
      <c r="UNV8" s="1096"/>
      <c r="UNW8" s="1096"/>
      <c r="UNX8" s="1096"/>
      <c r="UNY8" s="1096"/>
      <c r="UNZ8" s="1096"/>
      <c r="UOA8" s="1096"/>
      <c r="UOB8" s="1096"/>
      <c r="UOC8" s="1096"/>
      <c r="UOD8" s="1096"/>
      <c r="UOE8" s="1096"/>
      <c r="UOF8" s="1096"/>
      <c r="UOG8" s="1096"/>
      <c r="UOH8" s="1096"/>
      <c r="UOI8" s="1096"/>
      <c r="UOJ8" s="1096"/>
      <c r="UOK8" s="1096"/>
      <c r="UOL8" s="1096"/>
      <c r="UOM8" s="1096"/>
      <c r="UON8" s="1096"/>
      <c r="UOO8" s="1096"/>
      <c r="UOP8" s="1096"/>
      <c r="UOQ8" s="1096"/>
      <c r="UOR8" s="1096"/>
      <c r="UOS8" s="1096"/>
      <c r="UOT8" s="1096"/>
      <c r="UOU8" s="1096"/>
      <c r="UOV8" s="1096"/>
      <c r="UOW8" s="1096"/>
      <c r="UOX8" s="1096"/>
      <c r="UOY8" s="1096"/>
      <c r="UOZ8" s="1096"/>
      <c r="UPA8" s="1096"/>
      <c r="UPB8" s="1096"/>
      <c r="UPC8" s="1096"/>
      <c r="UPD8" s="1096"/>
      <c r="UPE8" s="1096"/>
      <c r="UPF8" s="1096"/>
      <c r="UPG8" s="1096"/>
      <c r="UPH8" s="1096"/>
      <c r="UPI8" s="1096"/>
      <c r="UPJ8" s="1096"/>
      <c r="UPK8" s="1096"/>
      <c r="UPL8" s="1096"/>
      <c r="UPM8" s="1096"/>
      <c r="UPN8" s="1096"/>
      <c r="UPO8" s="1096"/>
      <c r="UPP8" s="1096"/>
      <c r="UPQ8" s="1096"/>
      <c r="UPR8" s="1096"/>
      <c r="UPS8" s="1096"/>
      <c r="UPT8" s="1096"/>
      <c r="UPU8" s="1096"/>
      <c r="UPV8" s="1096"/>
      <c r="UPW8" s="1096"/>
      <c r="UPX8" s="1096"/>
      <c r="UPY8" s="1096"/>
      <c r="UPZ8" s="1096"/>
      <c r="UQA8" s="1096"/>
      <c r="UQB8" s="1096"/>
      <c r="UQC8" s="1096"/>
      <c r="UQD8" s="1096"/>
      <c r="UQE8" s="1096"/>
      <c r="UQF8" s="1096"/>
      <c r="UQG8" s="1096"/>
      <c r="UQH8" s="1096"/>
      <c r="UQI8" s="1096"/>
      <c r="UQJ8" s="1096"/>
      <c r="UQK8" s="1096"/>
      <c r="UQL8" s="1096"/>
      <c r="UQM8" s="1096"/>
      <c r="UQN8" s="1096"/>
      <c r="UQO8" s="1096"/>
      <c r="UQP8" s="1096"/>
      <c r="UQQ8" s="1096"/>
      <c r="UQR8" s="1096"/>
      <c r="UQS8" s="1096"/>
      <c r="UQT8" s="1096"/>
      <c r="UQU8" s="1096"/>
      <c r="UQV8" s="1096"/>
      <c r="UQW8" s="1096"/>
      <c r="UQX8" s="1096"/>
      <c r="UQY8" s="1096"/>
      <c r="UQZ8" s="1096"/>
      <c r="URA8" s="1096"/>
      <c r="URB8" s="1096"/>
      <c r="URC8" s="1096"/>
      <c r="URD8" s="1096"/>
      <c r="URE8" s="1096"/>
      <c r="URF8" s="1096"/>
      <c r="URG8" s="1096"/>
      <c r="URH8" s="1096"/>
      <c r="URI8" s="1096"/>
      <c r="URJ8" s="1096"/>
      <c r="URK8" s="1096"/>
      <c r="URL8" s="1096"/>
      <c r="URM8" s="1096"/>
      <c r="URN8" s="1096"/>
      <c r="URO8" s="1096"/>
      <c r="URP8" s="1096"/>
      <c r="URQ8" s="1096"/>
      <c r="URR8" s="1096"/>
      <c r="URS8" s="1096"/>
      <c r="URT8" s="1096"/>
      <c r="URU8" s="1096"/>
      <c r="URV8" s="1096"/>
      <c r="URW8" s="1096"/>
      <c r="URX8" s="1096"/>
      <c r="URY8" s="1096"/>
      <c r="URZ8" s="1096"/>
      <c r="USA8" s="1096"/>
      <c r="USB8" s="1096"/>
      <c r="USC8" s="1096"/>
      <c r="USD8" s="1096"/>
      <c r="USE8" s="1096"/>
      <c r="USF8" s="1096"/>
      <c r="USG8" s="1096"/>
      <c r="USH8" s="1096"/>
      <c r="USI8" s="1096"/>
      <c r="USJ8" s="1096"/>
      <c r="USK8" s="1096"/>
      <c r="USL8" s="1096"/>
      <c r="USM8" s="1096"/>
      <c r="USN8" s="1096"/>
      <c r="USO8" s="1096"/>
      <c r="USP8" s="1096"/>
      <c r="USQ8" s="1096"/>
      <c r="USR8" s="1096"/>
      <c r="USS8" s="1096"/>
      <c r="UST8" s="1096"/>
      <c r="USU8" s="1096"/>
      <c r="USV8" s="1096"/>
      <c r="USW8" s="1096"/>
      <c r="USX8" s="1096"/>
      <c r="USY8" s="1096"/>
      <c r="USZ8" s="1096"/>
      <c r="UTA8" s="1096"/>
      <c r="UTB8" s="1096"/>
      <c r="UTC8" s="1096"/>
      <c r="UTD8" s="1096"/>
      <c r="UTE8" s="1096"/>
      <c r="UTF8" s="1096"/>
      <c r="UTG8" s="1096"/>
      <c r="UTH8" s="1096"/>
      <c r="UTI8" s="1096"/>
      <c r="UTJ8" s="1096"/>
      <c r="UTK8" s="1096"/>
      <c r="UTL8" s="1096"/>
      <c r="UTM8" s="1096"/>
      <c r="UTN8" s="1096"/>
      <c r="UTO8" s="1096"/>
      <c r="UTP8" s="1096"/>
      <c r="UTQ8" s="1096"/>
      <c r="UTR8" s="1096"/>
      <c r="UTS8" s="1096"/>
      <c r="UTT8" s="1096"/>
      <c r="UTU8" s="1096"/>
      <c r="UTV8" s="1096"/>
      <c r="UTW8" s="1096"/>
      <c r="UTX8" s="1096"/>
      <c r="UTY8" s="1096"/>
      <c r="UTZ8" s="1096"/>
      <c r="UUA8" s="1096"/>
      <c r="UUB8" s="1096"/>
      <c r="UUC8" s="1096"/>
      <c r="UUD8" s="1096"/>
      <c r="UUE8" s="1096"/>
      <c r="UUF8" s="1096"/>
      <c r="UUG8" s="1096"/>
      <c r="UUH8" s="1096"/>
      <c r="UUI8" s="1096"/>
      <c r="UUJ8" s="1096"/>
      <c r="UUK8" s="1096"/>
      <c r="UUL8" s="1096"/>
      <c r="UUM8" s="1096"/>
      <c r="UUN8" s="1096"/>
      <c r="UUO8" s="1096"/>
      <c r="UUP8" s="1096"/>
      <c r="UUQ8" s="1096"/>
      <c r="UUR8" s="1096"/>
      <c r="UUS8" s="1096"/>
      <c r="UUT8" s="1096"/>
      <c r="UUU8" s="1096"/>
      <c r="UUV8" s="1096"/>
      <c r="UUW8" s="1096"/>
      <c r="UUX8" s="1096"/>
      <c r="UUY8" s="1096"/>
      <c r="UUZ8" s="1096"/>
      <c r="UVA8" s="1096"/>
      <c r="UVB8" s="1096"/>
      <c r="UVC8" s="1096"/>
      <c r="UVD8" s="1096"/>
      <c r="UVE8" s="1096"/>
      <c r="UVF8" s="1096"/>
      <c r="UVG8" s="1096"/>
      <c r="UVH8" s="1096"/>
      <c r="UVI8" s="1096"/>
      <c r="UVJ8" s="1096"/>
      <c r="UVK8" s="1096"/>
      <c r="UVL8" s="1096"/>
      <c r="UVM8" s="1096"/>
      <c r="UVN8" s="1096"/>
      <c r="UVO8" s="1096"/>
      <c r="UVP8" s="1096"/>
      <c r="UVQ8" s="1096"/>
      <c r="UVR8" s="1096"/>
      <c r="UVS8" s="1096"/>
      <c r="UVT8" s="1096"/>
      <c r="UVU8" s="1096"/>
      <c r="UVV8" s="1096"/>
      <c r="UVW8" s="1096"/>
      <c r="UVX8" s="1096"/>
      <c r="UVY8" s="1096"/>
      <c r="UVZ8" s="1096"/>
      <c r="UWA8" s="1096"/>
      <c r="UWB8" s="1096"/>
      <c r="UWC8" s="1096"/>
      <c r="UWD8" s="1096"/>
      <c r="UWE8" s="1096"/>
      <c r="UWF8" s="1096"/>
      <c r="UWG8" s="1096"/>
      <c r="UWH8" s="1096"/>
      <c r="UWI8" s="1096"/>
      <c r="UWJ8" s="1096"/>
      <c r="UWK8" s="1096"/>
      <c r="UWL8" s="1096"/>
      <c r="UWM8" s="1096"/>
      <c r="UWN8" s="1096"/>
      <c r="UWO8" s="1096"/>
      <c r="UWP8" s="1096"/>
      <c r="UWQ8" s="1096"/>
      <c r="UWR8" s="1096"/>
      <c r="UWS8" s="1096"/>
      <c r="UWT8" s="1096"/>
      <c r="UWU8" s="1096"/>
      <c r="UWV8" s="1096"/>
      <c r="UWW8" s="1096"/>
      <c r="UWX8" s="1096"/>
      <c r="UWY8" s="1096"/>
      <c r="UWZ8" s="1096"/>
      <c r="UXA8" s="1096"/>
      <c r="UXB8" s="1096"/>
      <c r="UXC8" s="1096"/>
      <c r="UXD8" s="1096"/>
      <c r="UXE8" s="1096"/>
      <c r="UXF8" s="1096"/>
      <c r="UXG8" s="1096"/>
      <c r="UXH8" s="1096"/>
      <c r="UXI8" s="1096"/>
      <c r="UXJ8" s="1096"/>
      <c r="UXK8" s="1096"/>
      <c r="UXL8" s="1096"/>
      <c r="UXM8" s="1096"/>
      <c r="UXN8" s="1096"/>
      <c r="UXO8" s="1096"/>
      <c r="UXP8" s="1096"/>
      <c r="UXQ8" s="1096"/>
      <c r="UXR8" s="1096"/>
      <c r="UXS8" s="1096"/>
      <c r="UXT8" s="1096"/>
      <c r="UXU8" s="1096"/>
      <c r="UXV8" s="1096"/>
      <c r="UXW8" s="1096"/>
      <c r="UXX8" s="1096"/>
      <c r="UXY8" s="1096"/>
      <c r="UXZ8" s="1096"/>
      <c r="UYA8" s="1096"/>
      <c r="UYB8" s="1096"/>
      <c r="UYC8" s="1096"/>
      <c r="UYD8" s="1096"/>
      <c r="UYE8" s="1096"/>
      <c r="UYF8" s="1096"/>
      <c r="UYG8" s="1096"/>
      <c r="UYH8" s="1096"/>
      <c r="UYI8" s="1096"/>
      <c r="UYJ8" s="1096"/>
      <c r="UYK8" s="1096"/>
      <c r="UYL8" s="1096"/>
      <c r="UYM8" s="1096"/>
      <c r="UYN8" s="1096"/>
      <c r="UYO8" s="1096"/>
      <c r="UYP8" s="1096"/>
      <c r="UYQ8" s="1096"/>
      <c r="UYR8" s="1096"/>
      <c r="UYS8" s="1096"/>
      <c r="UYT8" s="1096"/>
      <c r="UYU8" s="1096"/>
      <c r="UYV8" s="1096"/>
      <c r="UYW8" s="1096"/>
      <c r="UYX8" s="1096"/>
      <c r="UYY8" s="1096"/>
      <c r="UYZ8" s="1096"/>
      <c r="UZA8" s="1096"/>
      <c r="UZB8" s="1096"/>
      <c r="UZC8" s="1096"/>
      <c r="UZD8" s="1096"/>
      <c r="UZE8" s="1096"/>
      <c r="UZF8" s="1096"/>
      <c r="UZG8" s="1096"/>
      <c r="UZH8" s="1096"/>
      <c r="UZI8" s="1096"/>
      <c r="UZJ8" s="1096"/>
      <c r="UZK8" s="1096"/>
      <c r="UZL8" s="1096"/>
      <c r="UZM8" s="1096"/>
      <c r="UZN8" s="1096"/>
      <c r="UZO8" s="1096"/>
      <c r="UZP8" s="1096"/>
      <c r="UZQ8" s="1096"/>
      <c r="UZR8" s="1096"/>
      <c r="UZS8" s="1096"/>
      <c r="UZT8" s="1096"/>
      <c r="UZU8" s="1096"/>
      <c r="UZV8" s="1096"/>
      <c r="UZW8" s="1096"/>
      <c r="UZX8" s="1096"/>
      <c r="UZY8" s="1096"/>
      <c r="UZZ8" s="1096"/>
      <c r="VAA8" s="1096"/>
      <c r="VAB8" s="1096"/>
      <c r="VAC8" s="1096"/>
      <c r="VAD8" s="1096"/>
      <c r="VAE8" s="1096"/>
      <c r="VAF8" s="1096"/>
      <c r="VAG8" s="1096"/>
      <c r="VAH8" s="1096"/>
      <c r="VAI8" s="1096"/>
      <c r="VAJ8" s="1096"/>
      <c r="VAK8" s="1096"/>
      <c r="VAL8" s="1096"/>
      <c r="VAM8" s="1096"/>
      <c r="VAN8" s="1096"/>
      <c r="VAO8" s="1096"/>
      <c r="VAP8" s="1096"/>
      <c r="VAQ8" s="1096"/>
      <c r="VAR8" s="1096"/>
      <c r="VAS8" s="1096"/>
      <c r="VAT8" s="1096"/>
      <c r="VAU8" s="1096"/>
      <c r="VAV8" s="1096"/>
      <c r="VAW8" s="1096"/>
      <c r="VAX8" s="1096"/>
      <c r="VAY8" s="1096"/>
      <c r="VAZ8" s="1096"/>
      <c r="VBA8" s="1096"/>
      <c r="VBB8" s="1096"/>
      <c r="VBC8" s="1096"/>
      <c r="VBD8" s="1096"/>
      <c r="VBE8" s="1096"/>
      <c r="VBF8" s="1096"/>
      <c r="VBG8" s="1096"/>
      <c r="VBH8" s="1096"/>
      <c r="VBI8" s="1096"/>
      <c r="VBJ8" s="1096"/>
      <c r="VBK8" s="1096"/>
      <c r="VBL8" s="1096"/>
      <c r="VBM8" s="1096"/>
      <c r="VBN8" s="1096"/>
      <c r="VBO8" s="1096"/>
      <c r="VBP8" s="1096"/>
      <c r="VBQ8" s="1096"/>
      <c r="VBR8" s="1096"/>
      <c r="VBS8" s="1096"/>
      <c r="VBT8" s="1096"/>
      <c r="VBU8" s="1096"/>
      <c r="VBV8" s="1096"/>
      <c r="VBW8" s="1096"/>
      <c r="VBX8" s="1096"/>
      <c r="VBY8" s="1096"/>
      <c r="VBZ8" s="1096"/>
      <c r="VCA8" s="1096"/>
      <c r="VCB8" s="1096"/>
      <c r="VCC8" s="1096"/>
      <c r="VCD8" s="1096"/>
      <c r="VCE8" s="1096"/>
      <c r="VCF8" s="1096"/>
      <c r="VCG8" s="1096"/>
      <c r="VCH8" s="1096"/>
      <c r="VCI8" s="1096"/>
      <c r="VCJ8" s="1096"/>
      <c r="VCK8" s="1096"/>
      <c r="VCL8" s="1096"/>
      <c r="VCM8" s="1096"/>
      <c r="VCN8" s="1096"/>
      <c r="VCO8" s="1096"/>
      <c r="VCP8" s="1096"/>
      <c r="VCQ8" s="1096"/>
      <c r="VCR8" s="1096"/>
      <c r="VCS8" s="1096"/>
      <c r="VCT8" s="1096"/>
      <c r="VCU8" s="1096"/>
      <c r="VCV8" s="1096"/>
      <c r="VCW8" s="1096"/>
      <c r="VCX8" s="1096"/>
      <c r="VCY8" s="1096"/>
      <c r="VCZ8" s="1096"/>
      <c r="VDA8" s="1096"/>
      <c r="VDB8" s="1096"/>
      <c r="VDC8" s="1096"/>
      <c r="VDD8" s="1096"/>
      <c r="VDE8" s="1096"/>
      <c r="VDF8" s="1096"/>
      <c r="VDG8" s="1096"/>
      <c r="VDH8" s="1096"/>
      <c r="VDI8" s="1096"/>
      <c r="VDJ8" s="1096"/>
      <c r="VDK8" s="1096"/>
      <c r="VDL8" s="1096"/>
      <c r="VDM8" s="1096"/>
      <c r="VDN8" s="1096"/>
      <c r="VDO8" s="1096"/>
      <c r="VDP8" s="1096"/>
      <c r="VDQ8" s="1096"/>
      <c r="VDR8" s="1096"/>
      <c r="VDS8" s="1096"/>
      <c r="VDT8" s="1096"/>
      <c r="VDU8" s="1096"/>
      <c r="VDV8" s="1096"/>
      <c r="VDW8" s="1096"/>
      <c r="VDX8" s="1096"/>
      <c r="VDY8" s="1096"/>
      <c r="VDZ8" s="1096"/>
      <c r="VEA8" s="1096"/>
      <c r="VEB8" s="1096"/>
      <c r="VEC8" s="1096"/>
      <c r="VED8" s="1096"/>
      <c r="VEE8" s="1096"/>
      <c r="VEF8" s="1096"/>
      <c r="VEG8" s="1096"/>
      <c r="VEH8" s="1096"/>
      <c r="VEI8" s="1096"/>
      <c r="VEJ8" s="1096"/>
      <c r="VEK8" s="1096"/>
      <c r="VEL8" s="1096"/>
      <c r="VEM8" s="1096"/>
      <c r="VEN8" s="1096"/>
      <c r="VEO8" s="1096"/>
      <c r="VEP8" s="1096"/>
      <c r="VEQ8" s="1096"/>
      <c r="VER8" s="1096"/>
      <c r="VES8" s="1096"/>
      <c r="VET8" s="1096"/>
      <c r="VEU8" s="1096"/>
      <c r="VEV8" s="1096"/>
      <c r="VEW8" s="1096"/>
      <c r="VEX8" s="1096"/>
      <c r="VEY8" s="1096"/>
      <c r="VEZ8" s="1096"/>
      <c r="VFA8" s="1096"/>
      <c r="VFB8" s="1096"/>
      <c r="VFC8" s="1096"/>
      <c r="VFD8" s="1096"/>
      <c r="VFE8" s="1096"/>
      <c r="VFF8" s="1096"/>
      <c r="VFG8" s="1096"/>
      <c r="VFH8" s="1096"/>
      <c r="VFI8" s="1096"/>
      <c r="VFJ8" s="1096"/>
      <c r="VFK8" s="1096"/>
      <c r="VFL8" s="1096"/>
      <c r="VFM8" s="1096"/>
      <c r="VFN8" s="1096"/>
      <c r="VFO8" s="1096"/>
      <c r="VFP8" s="1096"/>
      <c r="VFQ8" s="1096"/>
      <c r="VFR8" s="1096"/>
      <c r="VFS8" s="1096"/>
      <c r="VFT8" s="1096"/>
      <c r="VFU8" s="1096"/>
      <c r="VFV8" s="1096"/>
      <c r="VFW8" s="1096"/>
      <c r="VFX8" s="1096"/>
      <c r="VFY8" s="1096"/>
      <c r="VFZ8" s="1096"/>
      <c r="VGA8" s="1096"/>
      <c r="VGB8" s="1096"/>
      <c r="VGC8" s="1096"/>
      <c r="VGD8" s="1096"/>
      <c r="VGE8" s="1096"/>
      <c r="VGF8" s="1096"/>
      <c r="VGG8" s="1096"/>
      <c r="VGH8" s="1096"/>
      <c r="VGI8" s="1096"/>
      <c r="VGJ8" s="1096"/>
      <c r="VGK8" s="1096"/>
      <c r="VGL8" s="1096"/>
      <c r="VGM8" s="1096"/>
      <c r="VGN8" s="1096"/>
      <c r="VGO8" s="1096"/>
      <c r="VGP8" s="1096"/>
      <c r="VGQ8" s="1096"/>
      <c r="VGR8" s="1096"/>
      <c r="VGS8" s="1096"/>
      <c r="VGT8" s="1096"/>
      <c r="VGU8" s="1096"/>
      <c r="VGV8" s="1096"/>
      <c r="VGW8" s="1096"/>
      <c r="VGX8" s="1096"/>
      <c r="VGY8" s="1096"/>
      <c r="VGZ8" s="1096"/>
      <c r="VHA8" s="1096"/>
      <c r="VHB8" s="1096"/>
      <c r="VHC8" s="1096"/>
      <c r="VHD8" s="1096"/>
      <c r="VHE8" s="1096"/>
      <c r="VHF8" s="1096"/>
      <c r="VHG8" s="1096"/>
      <c r="VHH8" s="1096"/>
      <c r="VHI8" s="1096"/>
      <c r="VHJ8" s="1096"/>
      <c r="VHK8" s="1096"/>
      <c r="VHL8" s="1096"/>
      <c r="VHM8" s="1096"/>
      <c r="VHN8" s="1096"/>
      <c r="VHO8" s="1096"/>
      <c r="VHP8" s="1096"/>
      <c r="VHQ8" s="1096"/>
      <c r="VHR8" s="1096"/>
      <c r="VHS8" s="1096"/>
      <c r="VHT8" s="1096"/>
      <c r="VHU8" s="1096"/>
      <c r="VHV8" s="1096"/>
      <c r="VHW8" s="1096"/>
      <c r="VHX8" s="1096"/>
      <c r="VHY8" s="1096"/>
      <c r="VHZ8" s="1096"/>
      <c r="VIA8" s="1096"/>
      <c r="VIB8" s="1096"/>
      <c r="VIC8" s="1096"/>
      <c r="VID8" s="1096"/>
      <c r="VIE8" s="1096"/>
      <c r="VIF8" s="1096"/>
      <c r="VIG8" s="1096"/>
      <c r="VIH8" s="1096"/>
      <c r="VII8" s="1096"/>
      <c r="VIJ8" s="1096"/>
      <c r="VIK8" s="1096"/>
      <c r="VIL8" s="1096"/>
      <c r="VIM8" s="1096"/>
      <c r="VIN8" s="1096"/>
      <c r="VIO8" s="1096"/>
      <c r="VIP8" s="1096"/>
      <c r="VIQ8" s="1096"/>
      <c r="VIR8" s="1096"/>
      <c r="VIS8" s="1096"/>
      <c r="VIT8" s="1096"/>
      <c r="VIU8" s="1096"/>
      <c r="VIV8" s="1096"/>
      <c r="VIW8" s="1096"/>
      <c r="VIX8" s="1096"/>
      <c r="VIY8" s="1096"/>
      <c r="VIZ8" s="1096"/>
      <c r="VJA8" s="1096"/>
      <c r="VJB8" s="1096"/>
      <c r="VJC8" s="1096"/>
      <c r="VJD8" s="1096"/>
      <c r="VJE8" s="1096"/>
      <c r="VJF8" s="1096"/>
      <c r="VJG8" s="1096"/>
      <c r="VJH8" s="1096"/>
      <c r="VJI8" s="1096"/>
      <c r="VJJ8" s="1096"/>
      <c r="VJK8" s="1096"/>
      <c r="VJL8" s="1096"/>
      <c r="VJM8" s="1096"/>
      <c r="VJN8" s="1096"/>
      <c r="VJO8" s="1096"/>
      <c r="VJP8" s="1096"/>
      <c r="VJQ8" s="1096"/>
      <c r="VJR8" s="1096"/>
      <c r="VJS8" s="1096"/>
      <c r="VJT8" s="1096"/>
      <c r="VJU8" s="1096"/>
      <c r="VJV8" s="1096"/>
      <c r="VJW8" s="1096"/>
      <c r="VJX8" s="1096"/>
      <c r="VJY8" s="1096"/>
      <c r="VJZ8" s="1096"/>
      <c r="VKA8" s="1096"/>
      <c r="VKB8" s="1096"/>
      <c r="VKC8" s="1096"/>
      <c r="VKD8" s="1096"/>
      <c r="VKE8" s="1096"/>
      <c r="VKF8" s="1096"/>
      <c r="VKG8" s="1096"/>
      <c r="VKH8" s="1096"/>
      <c r="VKI8" s="1096"/>
      <c r="VKJ8" s="1096"/>
      <c r="VKK8" s="1096"/>
      <c r="VKL8" s="1096"/>
      <c r="VKM8" s="1096"/>
      <c r="VKN8" s="1096"/>
      <c r="VKO8" s="1096"/>
      <c r="VKP8" s="1096"/>
      <c r="VKQ8" s="1096"/>
      <c r="VKR8" s="1096"/>
      <c r="VKS8" s="1096"/>
      <c r="VKT8" s="1096"/>
      <c r="VKU8" s="1096"/>
      <c r="VKV8" s="1096"/>
      <c r="VKW8" s="1096"/>
      <c r="VKX8" s="1096"/>
      <c r="VKY8" s="1096"/>
      <c r="VKZ8" s="1096"/>
      <c r="VLA8" s="1096"/>
      <c r="VLB8" s="1096"/>
      <c r="VLC8" s="1096"/>
      <c r="VLD8" s="1096"/>
      <c r="VLE8" s="1096"/>
      <c r="VLF8" s="1096"/>
      <c r="VLG8" s="1096"/>
      <c r="VLH8" s="1096"/>
      <c r="VLI8" s="1096"/>
      <c r="VLJ8" s="1096"/>
      <c r="VLK8" s="1096"/>
      <c r="VLL8" s="1096"/>
      <c r="VLM8" s="1096"/>
      <c r="VLN8" s="1096"/>
      <c r="VLO8" s="1096"/>
      <c r="VLP8" s="1096"/>
      <c r="VLQ8" s="1096"/>
      <c r="VLR8" s="1096"/>
      <c r="VLS8" s="1096"/>
      <c r="VLT8" s="1096"/>
      <c r="VLU8" s="1096"/>
      <c r="VLV8" s="1096"/>
      <c r="VLW8" s="1096"/>
      <c r="VLX8" s="1096"/>
      <c r="VLY8" s="1096"/>
      <c r="VLZ8" s="1096"/>
      <c r="VMA8" s="1096"/>
      <c r="VMB8" s="1096"/>
      <c r="VMC8" s="1096"/>
      <c r="VMD8" s="1096"/>
      <c r="VME8" s="1096"/>
      <c r="VMF8" s="1096"/>
      <c r="VMG8" s="1096"/>
      <c r="VMH8" s="1096"/>
      <c r="VMI8" s="1096"/>
      <c r="VMJ8" s="1096"/>
      <c r="VMK8" s="1096"/>
      <c r="VML8" s="1096"/>
      <c r="VMM8" s="1096"/>
      <c r="VMN8" s="1096"/>
      <c r="VMO8" s="1096"/>
      <c r="VMP8" s="1096"/>
      <c r="VMQ8" s="1096"/>
      <c r="VMR8" s="1096"/>
      <c r="VMS8" s="1096"/>
      <c r="VMT8" s="1096"/>
      <c r="VMU8" s="1096"/>
      <c r="VMV8" s="1096"/>
      <c r="VMW8" s="1096"/>
      <c r="VMX8" s="1096"/>
      <c r="VMY8" s="1096"/>
      <c r="VMZ8" s="1096"/>
      <c r="VNA8" s="1096"/>
      <c r="VNB8" s="1096"/>
      <c r="VNC8" s="1096"/>
      <c r="VND8" s="1096"/>
      <c r="VNE8" s="1096"/>
      <c r="VNF8" s="1096"/>
      <c r="VNG8" s="1096"/>
      <c r="VNH8" s="1096"/>
      <c r="VNI8" s="1096"/>
      <c r="VNJ8" s="1096"/>
      <c r="VNK8" s="1096"/>
      <c r="VNL8" s="1096"/>
      <c r="VNM8" s="1096"/>
      <c r="VNN8" s="1096"/>
      <c r="VNO8" s="1096"/>
      <c r="VNP8" s="1096"/>
      <c r="VNQ8" s="1096"/>
      <c r="VNR8" s="1096"/>
      <c r="VNS8" s="1096"/>
      <c r="VNT8" s="1096"/>
      <c r="VNU8" s="1096"/>
      <c r="VNV8" s="1096"/>
      <c r="VNW8" s="1096"/>
      <c r="VNX8" s="1096"/>
      <c r="VNY8" s="1096"/>
      <c r="VNZ8" s="1096"/>
      <c r="VOA8" s="1096"/>
      <c r="VOB8" s="1096"/>
      <c r="VOC8" s="1096"/>
      <c r="VOD8" s="1096"/>
      <c r="VOE8" s="1096"/>
      <c r="VOF8" s="1096"/>
      <c r="VOG8" s="1096"/>
      <c r="VOH8" s="1096"/>
      <c r="VOI8" s="1096"/>
      <c r="VOJ8" s="1096"/>
      <c r="VOK8" s="1096"/>
      <c r="VOL8" s="1096"/>
      <c r="VOM8" s="1096"/>
      <c r="VON8" s="1096"/>
      <c r="VOO8" s="1096"/>
      <c r="VOP8" s="1096"/>
      <c r="VOQ8" s="1096"/>
      <c r="VOR8" s="1096"/>
      <c r="VOS8" s="1096"/>
      <c r="VOT8" s="1096"/>
      <c r="VOU8" s="1096"/>
      <c r="VOV8" s="1096"/>
      <c r="VOW8" s="1096"/>
      <c r="VOX8" s="1096"/>
      <c r="VOY8" s="1096"/>
      <c r="VOZ8" s="1096"/>
      <c r="VPA8" s="1096"/>
      <c r="VPB8" s="1096"/>
      <c r="VPC8" s="1096"/>
      <c r="VPD8" s="1096"/>
      <c r="VPE8" s="1096"/>
      <c r="VPF8" s="1096"/>
      <c r="VPG8" s="1096"/>
      <c r="VPH8" s="1096"/>
      <c r="VPI8" s="1096"/>
      <c r="VPJ8" s="1096"/>
      <c r="VPK8" s="1096"/>
      <c r="VPL8" s="1096"/>
      <c r="VPM8" s="1096"/>
      <c r="VPN8" s="1096"/>
      <c r="VPO8" s="1096"/>
      <c r="VPP8" s="1096"/>
      <c r="VPQ8" s="1096"/>
      <c r="VPR8" s="1096"/>
      <c r="VPS8" s="1096"/>
      <c r="VPT8" s="1096"/>
      <c r="VPU8" s="1096"/>
      <c r="VPV8" s="1096"/>
      <c r="VPW8" s="1096"/>
      <c r="VPX8" s="1096"/>
      <c r="VPY8" s="1096"/>
      <c r="VPZ8" s="1096"/>
      <c r="VQA8" s="1096"/>
      <c r="VQB8" s="1096"/>
      <c r="VQC8" s="1096"/>
      <c r="VQD8" s="1096"/>
      <c r="VQE8" s="1096"/>
      <c r="VQF8" s="1096"/>
      <c r="VQG8" s="1096"/>
      <c r="VQH8" s="1096"/>
      <c r="VQI8" s="1096"/>
      <c r="VQJ8" s="1096"/>
      <c r="VQK8" s="1096"/>
      <c r="VQL8" s="1096"/>
      <c r="VQM8" s="1096"/>
      <c r="VQN8" s="1096"/>
      <c r="VQO8" s="1096"/>
      <c r="VQP8" s="1096"/>
      <c r="VQQ8" s="1096"/>
      <c r="VQR8" s="1096"/>
      <c r="VQS8" s="1096"/>
      <c r="VQT8" s="1096"/>
      <c r="VQU8" s="1096"/>
      <c r="VQV8" s="1096"/>
      <c r="VQW8" s="1096"/>
      <c r="VQX8" s="1096"/>
      <c r="VQY8" s="1096"/>
      <c r="VQZ8" s="1096"/>
      <c r="VRA8" s="1096"/>
      <c r="VRB8" s="1096"/>
      <c r="VRC8" s="1096"/>
      <c r="VRD8" s="1096"/>
      <c r="VRE8" s="1096"/>
      <c r="VRF8" s="1096"/>
      <c r="VRG8" s="1096"/>
      <c r="VRH8" s="1096"/>
      <c r="VRI8" s="1096"/>
      <c r="VRJ8" s="1096"/>
      <c r="VRK8" s="1096"/>
      <c r="VRL8" s="1096"/>
      <c r="VRM8" s="1096"/>
      <c r="VRN8" s="1096"/>
      <c r="VRO8" s="1096"/>
      <c r="VRP8" s="1096"/>
      <c r="VRQ8" s="1096"/>
      <c r="VRR8" s="1096"/>
      <c r="VRS8" s="1096"/>
      <c r="VRT8" s="1096"/>
      <c r="VRU8" s="1096"/>
      <c r="VRV8" s="1096"/>
      <c r="VRW8" s="1096"/>
      <c r="VRX8" s="1096"/>
      <c r="VRY8" s="1096"/>
      <c r="VRZ8" s="1096"/>
      <c r="VSA8" s="1096"/>
      <c r="VSB8" s="1096"/>
      <c r="VSC8" s="1096"/>
      <c r="VSD8" s="1096"/>
      <c r="VSE8" s="1096"/>
      <c r="VSF8" s="1096"/>
      <c r="VSG8" s="1096"/>
      <c r="VSH8" s="1096"/>
      <c r="VSI8" s="1096"/>
      <c r="VSJ8" s="1096"/>
      <c r="VSK8" s="1096"/>
      <c r="VSL8" s="1096"/>
      <c r="VSM8" s="1096"/>
      <c r="VSN8" s="1096"/>
      <c r="VSO8" s="1096"/>
      <c r="VSP8" s="1096"/>
      <c r="VSQ8" s="1096"/>
      <c r="VSR8" s="1096"/>
      <c r="VSS8" s="1096"/>
      <c r="VST8" s="1096"/>
      <c r="VSU8" s="1096"/>
      <c r="VSV8" s="1096"/>
      <c r="VSW8" s="1096"/>
      <c r="VSX8" s="1096"/>
      <c r="VSY8" s="1096"/>
      <c r="VSZ8" s="1096"/>
      <c r="VTA8" s="1096"/>
      <c r="VTB8" s="1096"/>
      <c r="VTC8" s="1096"/>
      <c r="VTD8" s="1096"/>
      <c r="VTE8" s="1096"/>
      <c r="VTF8" s="1096"/>
      <c r="VTG8" s="1096"/>
      <c r="VTH8" s="1096"/>
      <c r="VTI8" s="1096"/>
      <c r="VTJ8" s="1096"/>
      <c r="VTK8" s="1096"/>
      <c r="VTL8" s="1096"/>
      <c r="VTM8" s="1096"/>
      <c r="VTN8" s="1096"/>
      <c r="VTO8" s="1096"/>
      <c r="VTP8" s="1096"/>
      <c r="VTQ8" s="1096"/>
      <c r="VTR8" s="1096"/>
      <c r="VTS8" s="1096"/>
      <c r="VTT8" s="1096"/>
      <c r="VTU8" s="1096"/>
      <c r="VTV8" s="1096"/>
      <c r="VTW8" s="1096"/>
      <c r="VTX8" s="1096"/>
      <c r="VTY8" s="1096"/>
      <c r="VTZ8" s="1096"/>
      <c r="VUA8" s="1096"/>
      <c r="VUB8" s="1096"/>
      <c r="VUC8" s="1096"/>
      <c r="VUD8" s="1096"/>
      <c r="VUE8" s="1096"/>
      <c r="VUF8" s="1096"/>
      <c r="VUG8" s="1096"/>
      <c r="VUH8" s="1096"/>
      <c r="VUI8" s="1096"/>
      <c r="VUJ8" s="1096"/>
      <c r="VUK8" s="1096"/>
      <c r="VUL8" s="1096"/>
      <c r="VUM8" s="1096"/>
      <c r="VUN8" s="1096"/>
      <c r="VUO8" s="1096"/>
      <c r="VUP8" s="1096"/>
      <c r="VUQ8" s="1096"/>
      <c r="VUR8" s="1096"/>
      <c r="VUS8" s="1096"/>
      <c r="VUT8" s="1096"/>
      <c r="VUU8" s="1096"/>
      <c r="VUV8" s="1096"/>
      <c r="VUW8" s="1096"/>
      <c r="VUX8" s="1096"/>
      <c r="VUY8" s="1096"/>
      <c r="VUZ8" s="1096"/>
      <c r="VVA8" s="1096"/>
      <c r="VVB8" s="1096"/>
      <c r="VVC8" s="1096"/>
      <c r="VVD8" s="1096"/>
      <c r="VVE8" s="1096"/>
      <c r="VVF8" s="1096"/>
      <c r="VVG8" s="1096"/>
      <c r="VVH8" s="1096"/>
      <c r="VVI8" s="1096"/>
      <c r="VVJ8" s="1096"/>
      <c r="VVK8" s="1096"/>
      <c r="VVL8" s="1096"/>
      <c r="VVM8" s="1096"/>
      <c r="VVN8" s="1096"/>
      <c r="VVO8" s="1096"/>
      <c r="VVP8" s="1096"/>
      <c r="VVQ8" s="1096"/>
      <c r="VVR8" s="1096"/>
      <c r="VVS8" s="1096"/>
      <c r="VVT8" s="1096"/>
      <c r="VVU8" s="1096"/>
      <c r="VVV8" s="1096"/>
      <c r="VVW8" s="1096"/>
      <c r="VVX8" s="1096"/>
      <c r="VVY8" s="1096"/>
      <c r="VVZ8" s="1096"/>
      <c r="VWA8" s="1096"/>
      <c r="VWB8" s="1096"/>
      <c r="VWC8" s="1096"/>
      <c r="VWD8" s="1096"/>
      <c r="VWE8" s="1096"/>
      <c r="VWF8" s="1096"/>
      <c r="VWG8" s="1096"/>
      <c r="VWH8" s="1096"/>
      <c r="VWI8" s="1096"/>
      <c r="VWJ8" s="1096"/>
      <c r="VWK8" s="1096"/>
      <c r="VWL8" s="1096"/>
      <c r="VWM8" s="1096"/>
      <c r="VWN8" s="1096"/>
      <c r="VWO8" s="1096"/>
      <c r="VWP8" s="1096"/>
      <c r="VWQ8" s="1096"/>
      <c r="VWR8" s="1096"/>
      <c r="VWS8" s="1096"/>
      <c r="VWT8" s="1096"/>
      <c r="VWU8" s="1096"/>
      <c r="VWV8" s="1096"/>
      <c r="VWW8" s="1096"/>
      <c r="VWX8" s="1096"/>
      <c r="VWY8" s="1096"/>
      <c r="VWZ8" s="1096"/>
      <c r="VXA8" s="1096"/>
      <c r="VXB8" s="1096"/>
      <c r="VXC8" s="1096"/>
      <c r="VXD8" s="1096"/>
      <c r="VXE8" s="1096"/>
      <c r="VXF8" s="1096"/>
      <c r="VXG8" s="1096"/>
      <c r="VXH8" s="1096"/>
      <c r="VXI8" s="1096"/>
      <c r="VXJ8" s="1096"/>
      <c r="VXK8" s="1096"/>
      <c r="VXL8" s="1096"/>
      <c r="VXM8" s="1096"/>
      <c r="VXN8" s="1096"/>
      <c r="VXO8" s="1096"/>
      <c r="VXP8" s="1096"/>
      <c r="VXQ8" s="1096"/>
      <c r="VXR8" s="1096"/>
      <c r="VXS8" s="1096"/>
      <c r="VXT8" s="1096"/>
      <c r="VXU8" s="1096"/>
      <c r="VXV8" s="1096"/>
      <c r="VXW8" s="1096"/>
      <c r="VXX8" s="1096"/>
      <c r="VXY8" s="1096"/>
      <c r="VXZ8" s="1096"/>
      <c r="VYA8" s="1096"/>
      <c r="VYB8" s="1096"/>
      <c r="VYC8" s="1096"/>
      <c r="VYD8" s="1096"/>
      <c r="VYE8" s="1096"/>
      <c r="VYF8" s="1096"/>
      <c r="VYG8" s="1096"/>
      <c r="VYH8" s="1096"/>
      <c r="VYI8" s="1096"/>
      <c r="VYJ8" s="1096"/>
      <c r="VYK8" s="1096"/>
      <c r="VYL8" s="1096"/>
      <c r="VYM8" s="1096"/>
      <c r="VYN8" s="1096"/>
      <c r="VYO8" s="1096"/>
      <c r="VYP8" s="1096"/>
      <c r="VYQ8" s="1096"/>
      <c r="VYR8" s="1096"/>
      <c r="VYS8" s="1096"/>
      <c r="VYT8" s="1096"/>
      <c r="VYU8" s="1096"/>
      <c r="VYV8" s="1096"/>
      <c r="VYW8" s="1096"/>
      <c r="VYX8" s="1096"/>
      <c r="VYY8" s="1096"/>
      <c r="VYZ8" s="1096"/>
      <c r="VZA8" s="1096"/>
      <c r="VZB8" s="1096"/>
      <c r="VZC8" s="1096"/>
      <c r="VZD8" s="1096"/>
      <c r="VZE8" s="1096"/>
      <c r="VZF8" s="1096"/>
      <c r="VZG8" s="1096"/>
      <c r="VZH8" s="1096"/>
      <c r="VZI8" s="1096"/>
      <c r="VZJ8" s="1096"/>
      <c r="VZK8" s="1096"/>
      <c r="VZL8" s="1096"/>
      <c r="VZM8" s="1096"/>
      <c r="VZN8" s="1096"/>
      <c r="VZO8" s="1096"/>
      <c r="VZP8" s="1096"/>
      <c r="VZQ8" s="1096"/>
      <c r="VZR8" s="1096"/>
      <c r="VZS8" s="1096"/>
      <c r="VZT8" s="1096"/>
      <c r="VZU8" s="1096"/>
      <c r="VZV8" s="1096"/>
      <c r="VZW8" s="1096"/>
      <c r="VZX8" s="1096"/>
      <c r="VZY8" s="1096"/>
      <c r="VZZ8" s="1096"/>
      <c r="WAA8" s="1096"/>
      <c r="WAB8" s="1096"/>
      <c r="WAC8" s="1096"/>
      <c r="WAD8" s="1096"/>
      <c r="WAE8" s="1096"/>
      <c r="WAF8" s="1096"/>
      <c r="WAG8" s="1096"/>
      <c r="WAH8" s="1096"/>
      <c r="WAI8" s="1096"/>
      <c r="WAJ8" s="1096"/>
      <c r="WAK8" s="1096"/>
      <c r="WAL8" s="1096"/>
      <c r="WAM8" s="1096"/>
      <c r="WAN8" s="1096"/>
      <c r="WAO8" s="1096"/>
      <c r="WAP8" s="1096"/>
      <c r="WAQ8" s="1096"/>
      <c r="WAR8" s="1096"/>
      <c r="WAS8" s="1096"/>
      <c r="WAT8" s="1096"/>
      <c r="WAU8" s="1096"/>
      <c r="WAV8" s="1096"/>
      <c r="WAW8" s="1096"/>
      <c r="WAX8" s="1096"/>
      <c r="WAY8" s="1096"/>
      <c r="WAZ8" s="1096"/>
      <c r="WBA8" s="1096"/>
      <c r="WBB8" s="1096"/>
      <c r="WBC8" s="1096"/>
      <c r="WBD8" s="1096"/>
      <c r="WBE8" s="1096"/>
      <c r="WBF8" s="1096"/>
      <c r="WBG8" s="1096"/>
      <c r="WBH8" s="1096"/>
      <c r="WBI8" s="1096"/>
      <c r="WBJ8" s="1096"/>
      <c r="WBK8" s="1096"/>
      <c r="WBL8" s="1096"/>
      <c r="WBM8" s="1096"/>
      <c r="WBN8" s="1096"/>
      <c r="WBO8" s="1096"/>
      <c r="WBP8" s="1096"/>
      <c r="WBQ8" s="1096"/>
      <c r="WBR8" s="1096"/>
      <c r="WBS8" s="1096"/>
      <c r="WBT8" s="1096"/>
      <c r="WBU8" s="1096"/>
      <c r="WBV8" s="1096"/>
      <c r="WBW8" s="1096"/>
      <c r="WBX8" s="1096"/>
      <c r="WBY8" s="1096"/>
      <c r="WBZ8" s="1096"/>
      <c r="WCA8" s="1096"/>
      <c r="WCB8" s="1096"/>
      <c r="WCC8" s="1096"/>
      <c r="WCD8" s="1096"/>
      <c r="WCE8" s="1096"/>
      <c r="WCF8" s="1096"/>
      <c r="WCG8" s="1096"/>
      <c r="WCH8" s="1096"/>
      <c r="WCI8" s="1096"/>
      <c r="WCJ8" s="1096"/>
      <c r="WCK8" s="1096"/>
      <c r="WCL8" s="1096"/>
      <c r="WCM8" s="1096"/>
      <c r="WCN8" s="1096"/>
      <c r="WCO8" s="1096"/>
      <c r="WCP8" s="1096"/>
      <c r="WCQ8" s="1096"/>
      <c r="WCR8" s="1096"/>
      <c r="WCS8" s="1096"/>
      <c r="WCT8" s="1096"/>
      <c r="WCU8" s="1096"/>
      <c r="WCV8" s="1096"/>
      <c r="WCW8" s="1096"/>
      <c r="WCX8" s="1096"/>
      <c r="WCY8" s="1096"/>
      <c r="WCZ8" s="1096"/>
      <c r="WDA8" s="1096"/>
      <c r="WDB8" s="1096"/>
      <c r="WDC8" s="1096"/>
      <c r="WDD8" s="1096"/>
      <c r="WDE8" s="1096"/>
      <c r="WDF8" s="1096"/>
      <c r="WDG8" s="1096"/>
      <c r="WDH8" s="1096"/>
      <c r="WDI8" s="1096"/>
      <c r="WDJ8" s="1096"/>
      <c r="WDK8" s="1096"/>
      <c r="WDL8" s="1096"/>
      <c r="WDM8" s="1096"/>
      <c r="WDN8" s="1096"/>
      <c r="WDO8" s="1096"/>
      <c r="WDP8" s="1096"/>
      <c r="WDQ8" s="1096"/>
      <c r="WDR8" s="1096"/>
      <c r="WDS8" s="1096"/>
      <c r="WDT8" s="1096"/>
      <c r="WDU8" s="1096"/>
      <c r="WDV8" s="1096"/>
      <c r="WDW8" s="1096"/>
      <c r="WDX8" s="1096"/>
      <c r="WDY8" s="1096"/>
      <c r="WDZ8" s="1096"/>
      <c r="WEA8" s="1096"/>
      <c r="WEB8" s="1096"/>
      <c r="WEC8" s="1096"/>
      <c r="WED8" s="1096"/>
      <c r="WEE8" s="1096"/>
      <c r="WEF8" s="1096"/>
      <c r="WEG8" s="1096"/>
      <c r="WEH8" s="1096"/>
      <c r="WEI8" s="1096"/>
      <c r="WEJ8" s="1096"/>
      <c r="WEK8" s="1096"/>
      <c r="WEL8" s="1096"/>
      <c r="WEM8" s="1096"/>
      <c r="WEN8" s="1096"/>
      <c r="WEO8" s="1096"/>
      <c r="WEP8" s="1096"/>
      <c r="WEQ8" s="1096"/>
      <c r="WER8" s="1096"/>
      <c r="WES8" s="1096"/>
      <c r="WET8" s="1096"/>
      <c r="WEU8" s="1096"/>
      <c r="WEV8" s="1096"/>
      <c r="WEW8" s="1096"/>
      <c r="WEX8" s="1096"/>
      <c r="WEY8" s="1096"/>
      <c r="WEZ8" s="1096"/>
      <c r="WFA8" s="1096"/>
      <c r="WFB8" s="1096"/>
      <c r="WFC8" s="1096"/>
      <c r="WFD8" s="1096"/>
      <c r="WFE8" s="1096"/>
      <c r="WFF8" s="1096"/>
      <c r="WFG8" s="1096"/>
      <c r="WFH8" s="1096"/>
      <c r="WFI8" s="1096"/>
      <c r="WFJ8" s="1096"/>
      <c r="WFK8" s="1096"/>
      <c r="WFL8" s="1096"/>
      <c r="WFM8" s="1096"/>
      <c r="WFN8" s="1096"/>
      <c r="WFO8" s="1096"/>
      <c r="WFP8" s="1096"/>
      <c r="WFQ8" s="1096"/>
      <c r="WFR8" s="1096"/>
      <c r="WFS8" s="1096"/>
      <c r="WFT8" s="1096"/>
      <c r="WFU8" s="1096"/>
      <c r="WFV8" s="1096"/>
      <c r="WFW8" s="1096"/>
      <c r="WFX8" s="1096"/>
      <c r="WFY8" s="1096"/>
      <c r="WFZ8" s="1096"/>
      <c r="WGA8" s="1096"/>
      <c r="WGB8" s="1096"/>
      <c r="WGC8" s="1096"/>
      <c r="WGD8" s="1096"/>
      <c r="WGE8" s="1096"/>
      <c r="WGF8" s="1096"/>
      <c r="WGG8" s="1096"/>
      <c r="WGH8" s="1096"/>
      <c r="WGI8" s="1096"/>
      <c r="WGJ8" s="1096"/>
      <c r="WGK8" s="1096"/>
      <c r="WGL8" s="1096"/>
      <c r="WGM8" s="1096"/>
      <c r="WGN8" s="1096"/>
      <c r="WGO8" s="1096"/>
      <c r="WGP8" s="1096"/>
      <c r="WGQ8" s="1096"/>
      <c r="WGR8" s="1096"/>
      <c r="WGS8" s="1096"/>
      <c r="WGT8" s="1096"/>
      <c r="WGU8" s="1096"/>
      <c r="WGV8" s="1096"/>
      <c r="WGW8" s="1096"/>
      <c r="WGX8" s="1096"/>
      <c r="WGY8" s="1096"/>
      <c r="WGZ8" s="1096"/>
      <c r="WHA8" s="1096"/>
      <c r="WHB8" s="1096"/>
      <c r="WHC8" s="1096"/>
      <c r="WHD8" s="1096"/>
      <c r="WHE8" s="1096"/>
      <c r="WHF8" s="1096"/>
      <c r="WHG8" s="1096"/>
      <c r="WHH8" s="1096"/>
      <c r="WHI8" s="1096"/>
      <c r="WHJ8" s="1096"/>
      <c r="WHK8" s="1096"/>
      <c r="WHL8" s="1096"/>
      <c r="WHM8" s="1096"/>
      <c r="WHN8" s="1096"/>
      <c r="WHO8" s="1096"/>
      <c r="WHP8" s="1096"/>
      <c r="WHQ8" s="1096"/>
      <c r="WHR8" s="1096"/>
      <c r="WHS8" s="1096"/>
      <c r="WHT8" s="1096"/>
      <c r="WHU8" s="1096"/>
      <c r="WHV8" s="1096"/>
      <c r="WHW8" s="1096"/>
      <c r="WHX8" s="1096"/>
      <c r="WHY8" s="1096"/>
      <c r="WHZ8" s="1096"/>
      <c r="WIA8" s="1096"/>
      <c r="WIB8" s="1096"/>
      <c r="WIC8" s="1096"/>
      <c r="WID8" s="1096"/>
      <c r="WIE8" s="1096"/>
      <c r="WIF8" s="1096"/>
      <c r="WIG8" s="1096"/>
      <c r="WIH8" s="1096"/>
      <c r="WII8" s="1096"/>
      <c r="WIJ8" s="1096"/>
      <c r="WIK8" s="1096"/>
      <c r="WIL8" s="1096"/>
      <c r="WIM8" s="1096"/>
      <c r="WIN8" s="1096"/>
      <c r="WIO8" s="1096"/>
      <c r="WIP8" s="1096"/>
      <c r="WIQ8" s="1096"/>
      <c r="WIR8" s="1096"/>
      <c r="WIS8" s="1096"/>
      <c r="WIT8" s="1096"/>
      <c r="WIU8" s="1096"/>
      <c r="WIV8" s="1096"/>
      <c r="WIW8" s="1096"/>
      <c r="WIX8" s="1096"/>
      <c r="WIY8" s="1096"/>
      <c r="WIZ8" s="1096"/>
      <c r="WJA8" s="1096"/>
      <c r="WJB8" s="1096"/>
      <c r="WJC8" s="1096"/>
      <c r="WJD8" s="1096"/>
      <c r="WJE8" s="1096"/>
      <c r="WJF8" s="1096"/>
      <c r="WJG8" s="1096"/>
      <c r="WJH8" s="1096"/>
      <c r="WJI8" s="1096"/>
      <c r="WJJ8" s="1096"/>
      <c r="WJK8" s="1096"/>
      <c r="WJL8" s="1096"/>
      <c r="WJM8" s="1096"/>
      <c r="WJN8" s="1096"/>
      <c r="WJO8" s="1096"/>
      <c r="WJP8" s="1096"/>
      <c r="WJQ8" s="1096"/>
      <c r="WJR8" s="1096"/>
      <c r="WJS8" s="1096"/>
      <c r="WJT8" s="1096"/>
      <c r="WJU8" s="1096"/>
      <c r="WJV8" s="1096"/>
      <c r="WJW8" s="1096"/>
      <c r="WJX8" s="1096"/>
      <c r="WJY8" s="1096"/>
      <c r="WJZ8" s="1096"/>
      <c r="WKA8" s="1096"/>
      <c r="WKB8" s="1096"/>
      <c r="WKC8" s="1096"/>
      <c r="WKD8" s="1096"/>
      <c r="WKE8" s="1096"/>
      <c r="WKF8" s="1096"/>
      <c r="WKG8" s="1096"/>
      <c r="WKH8" s="1096"/>
      <c r="WKI8" s="1096"/>
      <c r="WKJ8" s="1096"/>
      <c r="WKK8" s="1096"/>
      <c r="WKL8" s="1096"/>
      <c r="WKM8" s="1096"/>
      <c r="WKN8" s="1096"/>
      <c r="WKO8" s="1096"/>
      <c r="WKP8" s="1096"/>
      <c r="WKQ8" s="1096"/>
      <c r="WKR8" s="1096"/>
      <c r="WKS8" s="1096"/>
      <c r="WKT8" s="1096"/>
      <c r="WKU8" s="1096"/>
      <c r="WKV8" s="1096"/>
      <c r="WKW8" s="1096"/>
      <c r="WKX8" s="1096"/>
      <c r="WKY8" s="1096"/>
      <c r="WKZ8" s="1096"/>
      <c r="WLA8" s="1096"/>
      <c r="WLB8" s="1096"/>
      <c r="WLC8" s="1096"/>
      <c r="WLD8" s="1096"/>
      <c r="WLE8" s="1096"/>
      <c r="WLF8" s="1096"/>
      <c r="WLG8" s="1096"/>
      <c r="WLH8" s="1096"/>
      <c r="WLI8" s="1096"/>
      <c r="WLJ8" s="1096"/>
      <c r="WLK8" s="1096"/>
      <c r="WLL8" s="1096"/>
      <c r="WLM8" s="1096"/>
      <c r="WLN8" s="1096"/>
      <c r="WLO8" s="1096"/>
      <c r="WLP8" s="1096"/>
      <c r="WLQ8" s="1096"/>
      <c r="WLR8" s="1096"/>
      <c r="WLS8" s="1096"/>
      <c r="WLT8" s="1096"/>
      <c r="WLU8" s="1096"/>
      <c r="WLV8" s="1096"/>
      <c r="WLW8" s="1096"/>
      <c r="WLX8" s="1096"/>
      <c r="WLY8" s="1096"/>
      <c r="WLZ8" s="1096"/>
      <c r="WMA8" s="1096"/>
      <c r="WMB8" s="1096"/>
      <c r="WMC8" s="1096"/>
      <c r="WMD8" s="1096"/>
      <c r="WME8" s="1096"/>
      <c r="WMF8" s="1096"/>
      <c r="WMG8" s="1096"/>
      <c r="WMH8" s="1096"/>
      <c r="WMI8" s="1096"/>
      <c r="WMJ8" s="1096"/>
      <c r="WMK8" s="1096"/>
      <c r="WML8" s="1096"/>
      <c r="WMM8" s="1096"/>
      <c r="WMN8" s="1096"/>
      <c r="WMO8" s="1096"/>
      <c r="WMP8" s="1096"/>
      <c r="WMQ8" s="1096"/>
      <c r="WMR8" s="1096"/>
      <c r="WMS8" s="1096"/>
      <c r="WMT8" s="1096"/>
      <c r="WMU8" s="1096"/>
      <c r="WMV8" s="1096"/>
      <c r="WMW8" s="1096"/>
      <c r="WMX8" s="1096"/>
      <c r="WMY8" s="1096"/>
      <c r="WMZ8" s="1096"/>
      <c r="WNA8" s="1096"/>
      <c r="WNB8" s="1096"/>
      <c r="WNC8" s="1096"/>
      <c r="WND8" s="1096"/>
      <c r="WNE8" s="1096"/>
      <c r="WNF8" s="1096"/>
      <c r="WNG8" s="1096"/>
      <c r="WNH8" s="1096"/>
      <c r="WNI8" s="1096"/>
      <c r="WNJ8" s="1096"/>
      <c r="WNK8" s="1096"/>
      <c r="WNL8" s="1096"/>
      <c r="WNM8" s="1096"/>
      <c r="WNN8" s="1096"/>
      <c r="WNO8" s="1096"/>
      <c r="WNP8" s="1096"/>
      <c r="WNQ8" s="1096"/>
      <c r="WNR8" s="1096"/>
      <c r="WNS8" s="1096"/>
      <c r="WNT8" s="1096"/>
      <c r="WNU8" s="1096"/>
      <c r="WNV8" s="1096"/>
      <c r="WNW8" s="1096"/>
      <c r="WNX8" s="1096"/>
      <c r="WNY8" s="1096"/>
      <c r="WNZ8" s="1096"/>
      <c r="WOA8" s="1096"/>
      <c r="WOB8" s="1096"/>
      <c r="WOC8" s="1096"/>
      <c r="WOD8" s="1096"/>
      <c r="WOE8" s="1096"/>
      <c r="WOF8" s="1096"/>
      <c r="WOG8" s="1096"/>
      <c r="WOH8" s="1096"/>
      <c r="WOI8" s="1096"/>
      <c r="WOJ8" s="1096"/>
      <c r="WOK8" s="1096"/>
      <c r="WOL8" s="1096"/>
      <c r="WOM8" s="1096"/>
      <c r="WON8" s="1096"/>
      <c r="WOO8" s="1096"/>
      <c r="WOP8" s="1096"/>
      <c r="WOQ8" s="1096"/>
      <c r="WOR8" s="1096"/>
      <c r="WOS8" s="1096"/>
      <c r="WOT8" s="1096"/>
      <c r="WOU8" s="1096"/>
      <c r="WOV8" s="1096"/>
      <c r="WOW8" s="1096"/>
      <c r="WOX8" s="1096"/>
      <c r="WOY8" s="1096"/>
      <c r="WOZ8" s="1096"/>
      <c r="WPA8" s="1096"/>
      <c r="WPB8" s="1096"/>
      <c r="WPC8" s="1096"/>
      <c r="WPD8" s="1096"/>
      <c r="WPE8" s="1096"/>
      <c r="WPF8" s="1096"/>
      <c r="WPG8" s="1096"/>
      <c r="WPH8" s="1096"/>
      <c r="WPI8" s="1096"/>
      <c r="WPJ8" s="1096"/>
      <c r="WPK8" s="1096"/>
      <c r="WPL8" s="1096"/>
      <c r="WPM8" s="1096"/>
      <c r="WPN8" s="1096"/>
      <c r="WPO8" s="1096"/>
      <c r="WPP8" s="1096"/>
      <c r="WPQ8" s="1096"/>
      <c r="WPR8" s="1096"/>
      <c r="WPS8" s="1096"/>
      <c r="WPT8" s="1096"/>
      <c r="WPU8" s="1096"/>
      <c r="WPV8" s="1096"/>
      <c r="WPW8" s="1096"/>
      <c r="WPX8" s="1096"/>
      <c r="WPY8" s="1096"/>
      <c r="WPZ8" s="1096"/>
      <c r="WQA8" s="1096"/>
      <c r="WQB8" s="1096"/>
      <c r="WQC8" s="1096"/>
      <c r="WQD8" s="1096"/>
      <c r="WQE8" s="1096"/>
      <c r="WQF8" s="1096"/>
      <c r="WQG8" s="1096"/>
      <c r="WQH8" s="1096"/>
      <c r="WQI8" s="1096"/>
      <c r="WQJ8" s="1096"/>
      <c r="WQK8" s="1096"/>
      <c r="WQL8" s="1096"/>
      <c r="WQM8" s="1096"/>
      <c r="WQN8" s="1096"/>
      <c r="WQO8" s="1096"/>
      <c r="WQP8" s="1096"/>
      <c r="WQQ8" s="1096"/>
      <c r="WQR8" s="1096"/>
      <c r="WQS8" s="1096"/>
      <c r="WQT8" s="1096"/>
      <c r="WQU8" s="1096"/>
      <c r="WQV8" s="1096"/>
      <c r="WQW8" s="1096"/>
      <c r="WQX8" s="1096"/>
      <c r="WQY8" s="1096"/>
      <c r="WQZ8" s="1096"/>
      <c r="WRA8" s="1096"/>
      <c r="WRB8" s="1096"/>
      <c r="WRC8" s="1096"/>
      <c r="WRD8" s="1096"/>
      <c r="WRE8" s="1096"/>
      <c r="WRF8" s="1096"/>
      <c r="WRG8" s="1096"/>
      <c r="WRH8" s="1096"/>
      <c r="WRI8" s="1096"/>
      <c r="WRJ8" s="1096"/>
      <c r="WRK8" s="1096"/>
      <c r="WRL8" s="1096"/>
      <c r="WRM8" s="1096"/>
      <c r="WRN8" s="1096"/>
      <c r="WRO8" s="1096"/>
      <c r="WRP8" s="1096"/>
      <c r="WRQ8" s="1096"/>
      <c r="WRR8" s="1096"/>
      <c r="WRS8" s="1096"/>
      <c r="WRT8" s="1096"/>
      <c r="WRU8" s="1096"/>
      <c r="WRV8" s="1096"/>
      <c r="WRW8" s="1096"/>
      <c r="WRX8" s="1096"/>
      <c r="WRY8" s="1096"/>
      <c r="WRZ8" s="1096"/>
      <c r="WSA8" s="1096"/>
      <c r="WSB8" s="1096"/>
      <c r="WSC8" s="1096"/>
      <c r="WSD8" s="1096"/>
      <c r="WSE8" s="1096"/>
      <c r="WSF8" s="1096"/>
      <c r="WSG8" s="1096"/>
      <c r="WSH8" s="1096"/>
      <c r="WSI8" s="1096"/>
      <c r="WSJ8" s="1096"/>
      <c r="WSK8" s="1096"/>
      <c r="WSL8" s="1096"/>
      <c r="WSM8" s="1096"/>
      <c r="WSN8" s="1096"/>
      <c r="WSO8" s="1096"/>
      <c r="WSP8" s="1096"/>
      <c r="WSQ8" s="1096"/>
      <c r="WSR8" s="1096"/>
      <c r="WSS8" s="1096"/>
      <c r="WST8" s="1096"/>
      <c r="WSU8" s="1096"/>
      <c r="WSV8" s="1096"/>
      <c r="WSW8" s="1096"/>
      <c r="WSX8" s="1096"/>
      <c r="WSY8" s="1096"/>
      <c r="WSZ8" s="1096"/>
      <c r="WTA8" s="1096"/>
      <c r="WTB8" s="1096"/>
      <c r="WTC8" s="1096"/>
      <c r="WTD8" s="1096"/>
      <c r="WTE8" s="1096"/>
      <c r="WTF8" s="1096"/>
      <c r="WTG8" s="1096"/>
      <c r="WTH8" s="1096"/>
      <c r="WTI8" s="1096"/>
      <c r="WTJ8" s="1096"/>
      <c r="WTK8" s="1096"/>
      <c r="WTL8" s="1096"/>
      <c r="WTM8" s="1096"/>
      <c r="WTN8" s="1096"/>
      <c r="WTO8" s="1096"/>
      <c r="WTP8" s="1096"/>
      <c r="WTQ8" s="1096"/>
      <c r="WTR8" s="1096"/>
      <c r="WTS8" s="1096"/>
      <c r="WTT8" s="1096"/>
      <c r="WTU8" s="1096"/>
      <c r="WTV8" s="1096"/>
      <c r="WTW8" s="1096"/>
      <c r="WTX8" s="1096"/>
      <c r="WTY8" s="1096"/>
      <c r="WTZ8" s="1096"/>
      <c r="WUA8" s="1096"/>
      <c r="WUB8" s="1096"/>
      <c r="WUC8" s="1096"/>
      <c r="WUD8" s="1096"/>
      <c r="WUE8" s="1096"/>
      <c r="WUF8" s="1096"/>
      <c r="WUG8" s="1096"/>
      <c r="WUH8" s="1096"/>
      <c r="WUI8" s="1096"/>
      <c r="WUJ8" s="1096"/>
      <c r="WUK8" s="1096"/>
      <c r="WUL8" s="1096"/>
      <c r="WUM8" s="1096"/>
      <c r="WUN8" s="1096"/>
      <c r="WUO8" s="1096"/>
      <c r="WUP8" s="1096"/>
      <c r="WUQ8" s="1096"/>
      <c r="WUR8" s="1096"/>
      <c r="WUS8" s="1096"/>
      <c r="WUT8" s="1096"/>
      <c r="WUU8" s="1096"/>
      <c r="WUV8" s="1096"/>
      <c r="WUW8" s="1096"/>
      <c r="WUX8" s="1096"/>
      <c r="WUY8" s="1096"/>
      <c r="WUZ8" s="1096"/>
      <c r="WVA8" s="1096"/>
      <c r="WVB8" s="1096"/>
      <c r="WVC8" s="1096"/>
      <c r="WVD8" s="1096"/>
      <c r="WVE8" s="1096"/>
      <c r="WVF8" s="1096"/>
      <c r="WVG8" s="1096"/>
      <c r="WVH8" s="1096"/>
      <c r="WVI8" s="1096"/>
      <c r="WVJ8" s="1096"/>
      <c r="WVK8" s="1096"/>
      <c r="WVL8" s="1096"/>
      <c r="WVM8" s="1096"/>
      <c r="WVN8" s="1096"/>
      <c r="WVO8" s="1096"/>
      <c r="WVP8" s="1096"/>
      <c r="WVQ8" s="1096"/>
      <c r="WVR8" s="1096"/>
      <c r="WVS8" s="1096"/>
      <c r="WVT8" s="1096"/>
      <c r="WVU8" s="1096"/>
      <c r="WVV8" s="1096"/>
      <c r="WVW8" s="1096"/>
      <c r="WVX8" s="1096"/>
      <c r="WVY8" s="1096"/>
      <c r="WVZ8" s="1096"/>
      <c r="WWA8" s="1096"/>
      <c r="WWB8" s="1096"/>
      <c r="WWC8" s="1096"/>
      <c r="WWD8" s="1096"/>
      <c r="WWE8" s="1096"/>
      <c r="WWF8" s="1096"/>
      <c r="WWG8" s="1096"/>
      <c r="WWH8" s="1096"/>
      <c r="WWI8" s="1096"/>
      <c r="WWJ8" s="1096"/>
      <c r="WWK8" s="1096"/>
      <c r="WWL8" s="1096"/>
      <c r="WWM8" s="1096"/>
      <c r="WWN8" s="1096"/>
      <c r="WWO8" s="1096"/>
      <c r="WWP8" s="1096"/>
      <c r="WWQ8" s="1096"/>
      <c r="WWR8" s="1096"/>
      <c r="WWS8" s="1096"/>
      <c r="WWT8" s="1096"/>
      <c r="WWU8" s="1096"/>
      <c r="WWV8" s="1096"/>
      <c r="WWW8" s="1096"/>
      <c r="WWX8" s="1096"/>
      <c r="WWY8" s="1096"/>
      <c r="WWZ8" s="1096"/>
      <c r="WXA8" s="1096"/>
      <c r="WXB8" s="1096"/>
      <c r="WXC8" s="1096"/>
      <c r="WXD8" s="1096"/>
      <c r="WXE8" s="1096"/>
      <c r="WXF8" s="1096"/>
      <c r="WXG8" s="1096"/>
      <c r="WXH8" s="1096"/>
      <c r="WXI8" s="1096"/>
      <c r="WXJ8" s="1096"/>
      <c r="WXK8" s="1096"/>
      <c r="WXL8" s="1096"/>
      <c r="WXM8" s="1096"/>
      <c r="WXN8" s="1096"/>
      <c r="WXO8" s="1096"/>
      <c r="WXP8" s="1096"/>
      <c r="WXQ8" s="1096"/>
      <c r="WXR8" s="1096"/>
      <c r="WXS8" s="1096"/>
      <c r="WXT8" s="1096"/>
      <c r="WXU8" s="1096"/>
      <c r="WXV8" s="1096"/>
      <c r="WXW8" s="1096"/>
      <c r="WXX8" s="1096"/>
      <c r="WXY8" s="1096"/>
      <c r="WXZ8" s="1096"/>
      <c r="WYA8" s="1096"/>
      <c r="WYB8" s="1096"/>
      <c r="WYC8" s="1096"/>
      <c r="WYD8" s="1096"/>
      <c r="WYE8" s="1096"/>
      <c r="WYF8" s="1096"/>
      <c r="WYG8" s="1096"/>
      <c r="WYH8" s="1096"/>
      <c r="WYI8" s="1096"/>
      <c r="WYJ8" s="1096"/>
      <c r="WYK8" s="1096"/>
      <c r="WYL8" s="1096"/>
      <c r="WYM8" s="1096"/>
      <c r="WYN8" s="1096"/>
      <c r="WYO8" s="1096"/>
      <c r="WYP8" s="1096"/>
      <c r="WYQ8" s="1096"/>
      <c r="WYR8" s="1096"/>
      <c r="WYS8" s="1096"/>
      <c r="WYT8" s="1096"/>
      <c r="WYU8" s="1096"/>
      <c r="WYV8" s="1096"/>
      <c r="WYW8" s="1096"/>
      <c r="WYX8" s="1096"/>
      <c r="WYY8" s="1096"/>
      <c r="WYZ8" s="1096"/>
      <c r="WZA8" s="1096"/>
      <c r="WZB8" s="1096"/>
      <c r="WZC8" s="1096"/>
      <c r="WZD8" s="1096"/>
      <c r="WZE8" s="1096"/>
      <c r="WZF8" s="1096"/>
      <c r="WZG8" s="1096"/>
      <c r="WZH8" s="1096"/>
      <c r="WZI8" s="1096"/>
      <c r="WZJ8" s="1096"/>
      <c r="WZK8" s="1096"/>
      <c r="WZL8" s="1096"/>
      <c r="WZM8" s="1096"/>
      <c r="WZN8" s="1096"/>
      <c r="WZO8" s="1096"/>
      <c r="WZP8" s="1096"/>
      <c r="WZQ8" s="1096"/>
      <c r="WZR8" s="1096"/>
      <c r="WZS8" s="1096"/>
      <c r="WZT8" s="1096"/>
      <c r="WZU8" s="1096"/>
      <c r="WZV8" s="1096"/>
      <c r="WZW8" s="1096"/>
      <c r="WZX8" s="1096"/>
      <c r="WZY8" s="1096"/>
      <c r="WZZ8" s="1096"/>
      <c r="XAA8" s="1096"/>
      <c r="XAB8" s="1096"/>
      <c r="XAC8" s="1096"/>
      <c r="XAD8" s="1096"/>
      <c r="XAE8" s="1096"/>
      <c r="XAF8" s="1096"/>
      <c r="XAG8" s="1096"/>
      <c r="XAH8" s="1096"/>
      <c r="XAI8" s="1096"/>
      <c r="XAJ8" s="1096"/>
      <c r="XAK8" s="1096"/>
      <c r="XAL8" s="1096"/>
      <c r="XAM8" s="1096"/>
      <c r="XAN8" s="1096"/>
      <c r="XAO8" s="1096"/>
      <c r="XAP8" s="1096"/>
      <c r="XAQ8" s="1096"/>
      <c r="XAR8" s="1096"/>
      <c r="XAS8" s="1096"/>
      <c r="XAT8" s="1096"/>
      <c r="XAU8" s="1096"/>
      <c r="XAV8" s="1096"/>
      <c r="XAW8" s="1096"/>
      <c r="XAX8" s="1096"/>
      <c r="XAY8" s="1096"/>
      <c r="XAZ8" s="1096"/>
      <c r="XBA8" s="1096"/>
      <c r="XBB8" s="1096"/>
      <c r="XBC8" s="1096"/>
      <c r="XBD8" s="1096"/>
      <c r="XBE8" s="1096"/>
      <c r="XBF8" s="1096"/>
      <c r="XBG8" s="1096"/>
      <c r="XBH8" s="1096"/>
      <c r="XBI8" s="1096"/>
      <c r="XBJ8" s="1096"/>
      <c r="XBK8" s="1096"/>
      <c r="XBL8" s="1096"/>
      <c r="XBM8" s="1096"/>
      <c r="XBN8" s="1096"/>
      <c r="XBO8" s="1096"/>
      <c r="XBP8" s="1096"/>
      <c r="XBQ8" s="1096"/>
      <c r="XBR8" s="1096"/>
      <c r="XBS8" s="1096"/>
      <c r="XBT8" s="1096"/>
      <c r="XBU8" s="1096"/>
      <c r="XBV8" s="1096"/>
      <c r="XBW8" s="1096"/>
      <c r="XBX8" s="1096"/>
      <c r="XBY8" s="1096"/>
      <c r="XBZ8" s="1096"/>
      <c r="XCA8" s="1096"/>
      <c r="XCB8" s="1096"/>
      <c r="XCC8" s="1096"/>
      <c r="XCD8" s="1096"/>
      <c r="XCE8" s="1096"/>
      <c r="XCF8" s="1096"/>
      <c r="XCG8" s="1096"/>
      <c r="XCH8" s="1096"/>
      <c r="XCI8" s="1096"/>
      <c r="XCJ8" s="1096"/>
      <c r="XCK8" s="1096"/>
      <c r="XCL8" s="1096"/>
      <c r="XCM8" s="1096"/>
      <c r="XCN8" s="1096"/>
      <c r="XCO8" s="1096"/>
      <c r="XCP8" s="1096"/>
      <c r="XCQ8" s="1096"/>
      <c r="XCR8" s="1096"/>
      <c r="XCS8" s="1096"/>
      <c r="XCT8" s="1096"/>
      <c r="XCU8" s="1096"/>
      <c r="XCV8" s="1096"/>
      <c r="XCW8" s="1096"/>
      <c r="XCX8" s="1096"/>
      <c r="XCY8" s="1096"/>
      <c r="XCZ8" s="1096"/>
      <c r="XDA8" s="1096"/>
      <c r="XDB8" s="1096"/>
      <c r="XDC8" s="1096"/>
      <c r="XDD8" s="1096"/>
      <c r="XDE8" s="1096"/>
      <c r="XDF8" s="1096"/>
      <c r="XDG8" s="1096"/>
      <c r="XDH8" s="1096"/>
      <c r="XDI8" s="1096"/>
      <c r="XDJ8" s="1096"/>
      <c r="XDK8" s="1096"/>
      <c r="XDL8" s="1096"/>
      <c r="XDM8" s="1096"/>
      <c r="XDN8" s="1096"/>
      <c r="XDO8" s="1096"/>
      <c r="XDP8" s="1096"/>
      <c r="XDQ8" s="1096"/>
      <c r="XDR8" s="1096"/>
      <c r="XDS8" s="1096"/>
      <c r="XDT8" s="1096"/>
      <c r="XDU8" s="1096"/>
      <c r="XDV8" s="1096"/>
      <c r="XDW8" s="1096"/>
      <c r="XDX8" s="1096"/>
      <c r="XDY8" s="1096"/>
      <c r="XDZ8" s="1096"/>
      <c r="XEA8" s="1096"/>
      <c r="XEB8" s="1096"/>
      <c r="XEC8" s="1096"/>
      <c r="XED8" s="1096"/>
      <c r="XEE8" s="1096"/>
      <c r="XEF8" s="1096"/>
      <c r="XEG8" s="1096"/>
      <c r="XEH8" s="1096"/>
      <c r="XEI8" s="1096"/>
      <c r="XEJ8" s="1096"/>
      <c r="XEK8" s="1096"/>
      <c r="XEL8" s="1096"/>
      <c r="XEM8" s="1096"/>
      <c r="XEN8" s="1096"/>
      <c r="XEO8" s="1096"/>
      <c r="XEP8" s="1096"/>
      <c r="XEQ8" s="1096"/>
      <c r="XER8" s="1096"/>
      <c r="XES8" s="1096"/>
      <c r="XET8" s="1096"/>
      <c r="XEU8" s="1096"/>
      <c r="XEV8" s="1096"/>
      <c r="XEW8" s="1096"/>
      <c r="XEX8" s="1096"/>
      <c r="XEY8" s="1096"/>
      <c r="XEZ8" s="1096"/>
      <c r="XFA8" s="1096"/>
      <c r="XFB8" s="1096"/>
      <c r="XFC8" s="1096"/>
      <c r="XFD8" s="1096"/>
    </row>
    <row r="9" spans="2:16384" ht="18.75" customHeight="1" x14ac:dyDescent="0.25">
      <c r="B9" s="1231" t="s">
        <v>1114</v>
      </c>
      <c r="C9" s="1232">
        <v>2</v>
      </c>
      <c r="D9" s="1232"/>
      <c r="E9" s="1232"/>
      <c r="F9" s="1232"/>
      <c r="G9" s="1233">
        <v>2</v>
      </c>
      <c r="H9" s="1237">
        <f t="shared" ref="H9:H37" si="0">SUM(C9:G9)</f>
        <v>4</v>
      </c>
    </row>
    <row r="10" spans="2:16384" ht="18.75" customHeight="1" x14ac:dyDescent="0.25">
      <c r="B10" s="1231" t="s">
        <v>1367</v>
      </c>
      <c r="C10" s="1232"/>
      <c r="D10" s="1232"/>
      <c r="E10" s="1232">
        <v>4</v>
      </c>
      <c r="F10" s="1232"/>
      <c r="G10" s="1233">
        <v>10</v>
      </c>
      <c r="H10" s="1237">
        <f t="shared" si="0"/>
        <v>14</v>
      </c>
    </row>
    <row r="11" spans="2:16384" ht="18.75" customHeight="1" x14ac:dyDescent="0.25">
      <c r="B11" s="1231" t="s">
        <v>526</v>
      </c>
      <c r="C11" s="1232">
        <v>11</v>
      </c>
      <c r="D11" s="1232"/>
      <c r="E11" s="1232">
        <v>4</v>
      </c>
      <c r="F11" s="1232"/>
      <c r="G11" s="1233">
        <v>11</v>
      </c>
      <c r="H11" s="1237">
        <f t="shared" si="0"/>
        <v>26</v>
      </c>
    </row>
    <row r="12" spans="2:16384" ht="18.75" customHeight="1" x14ac:dyDescent="0.25">
      <c r="B12" s="1231" t="s">
        <v>3079</v>
      </c>
      <c r="C12" s="1232">
        <v>11</v>
      </c>
      <c r="D12" s="1232"/>
      <c r="E12" s="1232">
        <v>3</v>
      </c>
      <c r="F12" s="1232">
        <v>1</v>
      </c>
      <c r="G12" s="1233">
        <v>18</v>
      </c>
      <c r="H12" s="1237">
        <f t="shared" si="0"/>
        <v>33</v>
      </c>
    </row>
    <row r="13" spans="2:16384" ht="18.75" customHeight="1" x14ac:dyDescent="0.25">
      <c r="B13" s="1231" t="s">
        <v>1369</v>
      </c>
      <c r="C13" s="1232">
        <v>11</v>
      </c>
      <c r="D13" s="1232"/>
      <c r="E13" s="1232">
        <v>1</v>
      </c>
      <c r="F13" s="1232"/>
      <c r="G13" s="1233">
        <v>27</v>
      </c>
      <c r="H13" s="1237">
        <f t="shared" si="0"/>
        <v>39</v>
      </c>
    </row>
    <row r="14" spans="2:16384" ht="18.75" customHeight="1" x14ac:dyDescent="0.25">
      <c r="B14" s="1231" t="s">
        <v>3080</v>
      </c>
      <c r="C14" s="1232">
        <v>7</v>
      </c>
      <c r="D14" s="1232"/>
      <c r="E14" s="1232"/>
      <c r="F14" s="1232"/>
      <c r="G14" s="1233">
        <v>47</v>
      </c>
      <c r="H14" s="1237">
        <f t="shared" si="0"/>
        <v>54</v>
      </c>
    </row>
    <row r="15" spans="2:16384" ht="18.75" customHeight="1" x14ac:dyDescent="0.25">
      <c r="B15" s="1231" t="s">
        <v>3081</v>
      </c>
      <c r="C15" s="1232">
        <v>15</v>
      </c>
      <c r="D15" s="1232"/>
      <c r="E15" s="1232"/>
      <c r="F15" s="1232"/>
      <c r="G15" s="1233">
        <v>28</v>
      </c>
      <c r="H15" s="1237">
        <f t="shared" si="0"/>
        <v>43</v>
      </c>
    </row>
    <row r="16" spans="2:16384" ht="18.75" customHeight="1" x14ac:dyDescent="0.25">
      <c r="B16" s="1231" t="s">
        <v>1113</v>
      </c>
      <c r="C16" s="1232">
        <v>7</v>
      </c>
      <c r="D16" s="1232"/>
      <c r="E16" s="1232">
        <v>12</v>
      </c>
      <c r="F16" s="1232">
        <v>1</v>
      </c>
      <c r="G16" s="1233">
        <v>38</v>
      </c>
      <c r="H16" s="1237">
        <f t="shared" si="0"/>
        <v>58</v>
      </c>
    </row>
    <row r="17" spans="2:10" ht="18.75" customHeight="1" x14ac:dyDescent="0.25">
      <c r="B17" s="1231" t="s">
        <v>1064</v>
      </c>
      <c r="C17" s="1232">
        <v>4</v>
      </c>
      <c r="D17" s="1232"/>
      <c r="E17" s="1232"/>
      <c r="F17" s="1232"/>
      <c r="G17" s="1233">
        <v>5</v>
      </c>
      <c r="H17" s="1237">
        <f t="shared" si="0"/>
        <v>9</v>
      </c>
    </row>
    <row r="18" spans="2:10" ht="18.75" customHeight="1" x14ac:dyDescent="0.25">
      <c r="B18" s="1231" t="s">
        <v>1067</v>
      </c>
      <c r="C18" s="1232">
        <v>14</v>
      </c>
      <c r="D18" s="1232"/>
      <c r="E18" s="1232">
        <v>2</v>
      </c>
      <c r="F18" s="1232">
        <v>1</v>
      </c>
      <c r="G18" s="1233">
        <v>33</v>
      </c>
      <c r="H18" s="1237">
        <f t="shared" si="0"/>
        <v>50</v>
      </c>
    </row>
    <row r="19" spans="2:10" ht="18.75" customHeight="1" x14ac:dyDescent="0.25">
      <c r="B19" s="1231" t="s">
        <v>1372</v>
      </c>
      <c r="C19" s="1232">
        <v>14</v>
      </c>
      <c r="D19" s="1232"/>
      <c r="E19" s="1232">
        <v>5</v>
      </c>
      <c r="F19" s="1232"/>
      <c r="G19" s="1233">
        <v>40</v>
      </c>
      <c r="H19" s="1237">
        <f t="shared" si="0"/>
        <v>59</v>
      </c>
    </row>
    <row r="20" spans="2:10" ht="18.75" customHeight="1" x14ac:dyDescent="0.25">
      <c r="B20" s="1231" t="s">
        <v>1072</v>
      </c>
      <c r="C20" s="1232">
        <v>2</v>
      </c>
      <c r="D20" s="1232"/>
      <c r="E20" s="1232"/>
      <c r="F20" s="1232"/>
      <c r="G20" s="1233">
        <v>3</v>
      </c>
      <c r="H20" s="1237">
        <f t="shared" si="0"/>
        <v>5</v>
      </c>
    </row>
    <row r="21" spans="2:10" ht="18.75" customHeight="1" x14ac:dyDescent="0.25">
      <c r="B21" s="1231" t="s">
        <v>508</v>
      </c>
      <c r="C21" s="1232">
        <v>14</v>
      </c>
      <c r="D21" s="1232"/>
      <c r="E21" s="1232"/>
      <c r="F21" s="1232"/>
      <c r="G21" s="1233">
        <v>6</v>
      </c>
      <c r="H21" s="1237">
        <f t="shared" si="0"/>
        <v>20</v>
      </c>
    </row>
    <row r="22" spans="2:10" ht="18.75" customHeight="1" x14ac:dyDescent="0.25">
      <c r="B22" s="1231" t="s">
        <v>3082</v>
      </c>
      <c r="C22" s="1232">
        <v>1</v>
      </c>
      <c r="D22" s="1232"/>
      <c r="E22" s="1232">
        <v>3</v>
      </c>
      <c r="F22" s="1232"/>
      <c r="G22" s="1233">
        <v>6</v>
      </c>
      <c r="H22" s="1237">
        <f t="shared" si="0"/>
        <v>10</v>
      </c>
    </row>
    <row r="23" spans="2:10" ht="18.75" customHeight="1" x14ac:dyDescent="0.25">
      <c r="B23" s="1231" t="s">
        <v>509</v>
      </c>
      <c r="C23" s="1232">
        <v>13</v>
      </c>
      <c r="D23" s="1232"/>
      <c r="E23" s="1232">
        <v>1</v>
      </c>
      <c r="F23" s="1232"/>
      <c r="G23" s="1233">
        <v>1</v>
      </c>
      <c r="H23" s="1237">
        <f t="shared" si="0"/>
        <v>15</v>
      </c>
      <c r="I23" s="1096"/>
      <c r="J23" s="1096"/>
    </row>
    <row r="24" spans="2:10" ht="31.5" x14ac:dyDescent="0.25">
      <c r="B24" s="1231" t="s">
        <v>3083</v>
      </c>
      <c r="C24" s="1232">
        <v>11</v>
      </c>
      <c r="D24" s="1232"/>
      <c r="E24" s="1232"/>
      <c r="F24" s="1232"/>
      <c r="G24" s="1233">
        <v>45</v>
      </c>
      <c r="H24" s="1237">
        <f t="shared" si="0"/>
        <v>56</v>
      </c>
    </row>
    <row r="25" spans="2:10" ht="31.5" x14ac:dyDescent="0.25">
      <c r="B25" s="1231" t="s">
        <v>3084</v>
      </c>
      <c r="C25" s="1232">
        <v>8</v>
      </c>
      <c r="D25" s="1232"/>
      <c r="E25" s="1232"/>
      <c r="F25" s="1232"/>
      <c r="G25" s="1233">
        <v>11</v>
      </c>
      <c r="H25" s="1237">
        <f t="shared" si="0"/>
        <v>19</v>
      </c>
    </row>
    <row r="26" spans="2:10" ht="18.75" customHeight="1" x14ac:dyDescent="0.25">
      <c r="B26" s="1231" t="s">
        <v>3085</v>
      </c>
      <c r="C26" s="1232">
        <v>6</v>
      </c>
      <c r="D26" s="1232"/>
      <c r="E26" s="1232"/>
      <c r="F26" s="1232"/>
      <c r="G26" s="1233">
        <v>16</v>
      </c>
      <c r="H26" s="1237">
        <f t="shared" si="0"/>
        <v>22</v>
      </c>
      <c r="I26" s="1096"/>
      <c r="J26" s="1096"/>
    </row>
    <row r="27" spans="2:10" ht="18.75" customHeight="1" x14ac:dyDescent="0.25">
      <c r="B27" s="1231" t="s">
        <v>3086</v>
      </c>
      <c r="C27" s="1232">
        <v>12</v>
      </c>
      <c r="D27" s="1232"/>
      <c r="E27" s="1232"/>
      <c r="F27" s="1232"/>
      <c r="G27" s="1233">
        <v>33</v>
      </c>
      <c r="H27" s="1237">
        <f t="shared" si="0"/>
        <v>45</v>
      </c>
    </row>
    <row r="28" spans="2:10" ht="18.75" customHeight="1" x14ac:dyDescent="0.25">
      <c r="B28" s="1231" t="s">
        <v>1380</v>
      </c>
      <c r="C28" s="1232">
        <v>9</v>
      </c>
      <c r="D28" s="1232">
        <v>1</v>
      </c>
      <c r="E28" s="1232">
        <v>2</v>
      </c>
      <c r="F28" s="1232"/>
      <c r="G28" s="1233">
        <v>27</v>
      </c>
      <c r="H28" s="1237">
        <f t="shared" si="0"/>
        <v>39</v>
      </c>
    </row>
    <row r="29" spans="2:10" ht="18.75" customHeight="1" x14ac:dyDescent="0.25">
      <c r="B29" s="1231" t="s">
        <v>567</v>
      </c>
      <c r="C29" s="1232">
        <v>4</v>
      </c>
      <c r="D29" s="1232"/>
      <c r="E29" s="1232">
        <v>2</v>
      </c>
      <c r="F29" s="1232"/>
      <c r="G29" s="1233">
        <v>8</v>
      </c>
      <c r="H29" s="1237">
        <f t="shared" si="0"/>
        <v>14</v>
      </c>
    </row>
    <row r="30" spans="2:10" ht="18.75" customHeight="1" x14ac:dyDescent="0.25">
      <c r="B30" s="1231" t="s">
        <v>2970</v>
      </c>
      <c r="C30" s="1232">
        <v>9</v>
      </c>
      <c r="D30" s="1232"/>
      <c r="E30" s="1232"/>
      <c r="F30" s="1232"/>
      <c r="G30" s="1233">
        <v>14</v>
      </c>
      <c r="H30" s="1237">
        <f t="shared" si="0"/>
        <v>23</v>
      </c>
    </row>
    <row r="31" spans="2:10" ht="18.75" customHeight="1" x14ac:dyDescent="0.25">
      <c r="B31" s="1231" t="s">
        <v>3087</v>
      </c>
      <c r="C31" s="1232">
        <v>10</v>
      </c>
      <c r="D31" s="1232">
        <v>3</v>
      </c>
      <c r="E31" s="1232"/>
      <c r="F31" s="1232">
        <v>1</v>
      </c>
      <c r="G31" s="1233">
        <v>12</v>
      </c>
      <c r="H31" s="1237">
        <f t="shared" si="0"/>
        <v>26</v>
      </c>
    </row>
    <row r="32" spans="2:10" ht="18.75" customHeight="1" x14ac:dyDescent="0.25">
      <c r="B32" s="1231" t="s">
        <v>3088</v>
      </c>
      <c r="C32" s="1232">
        <v>5</v>
      </c>
      <c r="D32" s="1232">
        <v>33</v>
      </c>
      <c r="E32" s="1232">
        <v>1</v>
      </c>
      <c r="F32" s="1234">
        <v>4</v>
      </c>
      <c r="G32" s="1233">
        <v>54</v>
      </c>
      <c r="H32" s="1237">
        <f t="shared" si="0"/>
        <v>97</v>
      </c>
    </row>
    <row r="33" spans="2:10" ht="18.75" customHeight="1" x14ac:dyDescent="0.25">
      <c r="B33" s="1231" t="s">
        <v>3089</v>
      </c>
      <c r="C33" s="1232">
        <v>6</v>
      </c>
      <c r="D33" s="1232">
        <v>1</v>
      </c>
      <c r="E33" s="1232">
        <v>1</v>
      </c>
      <c r="F33" s="1232">
        <v>1</v>
      </c>
      <c r="G33" s="1233">
        <v>10</v>
      </c>
      <c r="H33" s="1237">
        <f t="shared" si="0"/>
        <v>19</v>
      </c>
    </row>
    <row r="34" spans="2:10" ht="18.75" customHeight="1" x14ac:dyDescent="0.25">
      <c r="B34" s="1231" t="s">
        <v>500</v>
      </c>
      <c r="C34" s="1232">
        <v>11</v>
      </c>
      <c r="D34" s="1232"/>
      <c r="E34" s="1232">
        <v>3</v>
      </c>
      <c r="F34" s="1232">
        <v>1</v>
      </c>
      <c r="G34" s="1233">
        <v>20</v>
      </c>
      <c r="H34" s="1237">
        <f t="shared" si="0"/>
        <v>35</v>
      </c>
    </row>
    <row r="35" spans="2:10" ht="18.75" customHeight="1" x14ac:dyDescent="0.25">
      <c r="B35" s="1231" t="s">
        <v>2955</v>
      </c>
      <c r="C35" s="1232"/>
      <c r="D35" s="1232"/>
      <c r="E35" s="1232">
        <v>2</v>
      </c>
      <c r="F35" s="1232"/>
      <c r="G35" s="1233">
        <v>11</v>
      </c>
      <c r="H35" s="1237">
        <f t="shared" si="0"/>
        <v>13</v>
      </c>
    </row>
    <row r="36" spans="2:10" ht="18.75" customHeight="1" x14ac:dyDescent="0.25">
      <c r="B36" s="1231" t="s">
        <v>3090</v>
      </c>
      <c r="C36" s="1232"/>
      <c r="D36" s="1232"/>
      <c r="E36" s="1232"/>
      <c r="F36" s="1232"/>
      <c r="G36" s="1233">
        <v>2</v>
      </c>
      <c r="H36" s="1237">
        <f t="shared" si="0"/>
        <v>2</v>
      </c>
    </row>
    <row r="37" spans="2:10" ht="18.75" customHeight="1" x14ac:dyDescent="0.25">
      <c r="B37" s="1231" t="s">
        <v>3091</v>
      </c>
      <c r="C37" s="1232"/>
      <c r="D37" s="1232"/>
      <c r="E37" s="1232"/>
      <c r="F37" s="1232"/>
      <c r="G37" s="1233">
        <v>5</v>
      </c>
      <c r="H37" s="1237">
        <f t="shared" si="0"/>
        <v>5</v>
      </c>
    </row>
    <row r="38" spans="2:10" ht="18.75" customHeight="1" x14ac:dyDescent="0.25">
      <c r="B38" s="1046"/>
      <c r="C38" s="1115">
        <f t="shared" ref="C38:H38" si="1">SUM(C8:C37)</f>
        <v>237</v>
      </c>
      <c r="D38" s="1115">
        <f t="shared" si="1"/>
        <v>38</v>
      </c>
      <c r="E38" s="1115">
        <f t="shared" si="1"/>
        <v>47</v>
      </c>
      <c r="F38" s="1115">
        <f t="shared" si="1"/>
        <v>10</v>
      </c>
      <c r="G38" s="1115">
        <f t="shared" si="1"/>
        <v>565</v>
      </c>
      <c r="H38" s="1115">
        <f t="shared" si="1"/>
        <v>897</v>
      </c>
      <c r="I38" s="1096"/>
      <c r="J38" s="1096"/>
    </row>
    <row r="39" spans="2:10" ht="11.25" customHeight="1" x14ac:dyDescent="0.25">
      <c r="B39" s="919" t="s">
        <v>836</v>
      </c>
      <c r="C39" s="1236"/>
      <c r="D39" s="1236"/>
      <c r="E39" s="1236"/>
      <c r="F39" s="1236"/>
      <c r="G39" s="1236"/>
      <c r="H39" s="1236"/>
    </row>
    <row r="40" spans="2:10" ht="11.25" customHeight="1" x14ac:dyDescent="0.25">
      <c r="B40" s="919" t="s">
        <v>837</v>
      </c>
      <c r="C40" s="1236"/>
      <c r="D40" s="1236"/>
      <c r="E40" s="1236"/>
      <c r="F40" s="1236"/>
      <c r="G40" s="1236"/>
      <c r="H40" s="1236"/>
    </row>
    <row r="41" spans="2:10" ht="15" customHeight="1" x14ac:dyDescent="0.25"/>
  </sheetData>
  <sheetProtection sheet="1" objects="1" scenarios="1" formatCells="0" formatColumns="0" formatRows="0" insertColumns="0" insertRows="0" deleteColumns="0" deleteRows="0" sort="0"/>
  <mergeCells count="8">
    <mergeCell ref="G6:G7"/>
    <mergeCell ref="H6:H7"/>
    <mergeCell ref="B1:H3"/>
    <mergeCell ref="B4:H4"/>
    <mergeCell ref="B5:H5"/>
    <mergeCell ref="B6:B7"/>
    <mergeCell ref="C6:D6"/>
    <mergeCell ref="E6:F6"/>
  </mergeCell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XFD42"/>
  <sheetViews>
    <sheetView showGridLines="0" zoomScale="85" zoomScaleNormal="85" workbookViewId="0">
      <pane xSplit="1" ySplit="7" topLeftCell="B35" activePane="bottomRight" state="frozen"/>
      <selection activeCell="C5" sqref="C5"/>
      <selection pane="topRight" activeCell="C5" sqref="C5"/>
      <selection pane="bottomLeft" activeCell="C5" sqref="C5"/>
      <selection pane="bottomRight" activeCell="B1" sqref="B1:H3"/>
    </sheetView>
  </sheetViews>
  <sheetFormatPr baseColWidth="10" defaultColWidth="0" defaultRowHeight="0" customHeight="1" zeroHeight="1" x14ac:dyDescent="0.25"/>
  <cols>
    <col min="1" max="1" width="5.5703125" style="776" customWidth="1"/>
    <col min="2" max="2" width="51.85546875" style="776" customWidth="1"/>
    <col min="3" max="3" width="17.140625" style="776" customWidth="1"/>
    <col min="4" max="5" width="15.140625" style="776" customWidth="1"/>
    <col min="6" max="6" width="17.140625" style="776" customWidth="1"/>
    <col min="7" max="7" width="16" style="776" bestFit="1" customWidth="1"/>
    <col min="8" max="8" width="13.42578125" style="776" customWidth="1"/>
    <col min="9" max="9" width="2.85546875" style="776" customWidth="1"/>
    <col min="10" max="10" width="3" style="776" customWidth="1"/>
    <col min="11" max="16384" width="9.140625" style="776" hidden="1"/>
  </cols>
  <sheetData>
    <row r="1" spans="2:16384" ht="15.75" x14ac:dyDescent="0.25">
      <c r="B1" s="2100"/>
      <c r="C1" s="2101"/>
      <c r="D1" s="2101"/>
      <c r="E1" s="2101"/>
      <c r="F1" s="2101"/>
      <c r="G1" s="2101"/>
      <c r="H1" s="2102"/>
    </row>
    <row r="2" spans="2:16384" ht="15.75" x14ac:dyDescent="0.25">
      <c r="B2" s="2103"/>
      <c r="C2" s="2104"/>
      <c r="D2" s="2104"/>
      <c r="E2" s="2104"/>
      <c r="F2" s="2104"/>
      <c r="G2" s="2104"/>
      <c r="H2" s="2105"/>
    </row>
    <row r="3" spans="2:16384" ht="16.5" thickBot="1" x14ac:dyDescent="0.3">
      <c r="B3" s="2106"/>
      <c r="C3" s="2107"/>
      <c r="D3" s="2107"/>
      <c r="E3" s="2107"/>
      <c r="F3" s="2107"/>
      <c r="G3" s="2107"/>
      <c r="H3" s="2108"/>
    </row>
    <row r="4" spans="2:16384" ht="16.5" thickBot="1" x14ac:dyDescent="0.3">
      <c r="B4" s="2109" t="s">
        <v>3094</v>
      </c>
      <c r="C4" s="2110"/>
      <c r="D4" s="2110"/>
      <c r="E4" s="2110"/>
      <c r="F4" s="2110"/>
      <c r="G4" s="2110"/>
      <c r="H4" s="2111"/>
    </row>
    <row r="5" spans="2:16384" s="1043" customFormat="1" ht="15.75" x14ac:dyDescent="0.25">
      <c r="B5" s="1859"/>
      <c r="C5" s="1859"/>
      <c r="D5" s="1859"/>
      <c r="E5" s="1859"/>
      <c r="F5" s="1859"/>
      <c r="G5" s="1859"/>
      <c r="H5" s="1859"/>
    </row>
    <row r="6" spans="2:16384" s="1043" customFormat="1" ht="15.75" customHeight="1" x14ac:dyDescent="0.25">
      <c r="B6" s="1943" t="s">
        <v>1359</v>
      </c>
      <c r="C6" s="1943" t="s">
        <v>1363</v>
      </c>
      <c r="D6" s="1943"/>
      <c r="E6" s="1943" t="s">
        <v>1360</v>
      </c>
      <c r="F6" s="1943"/>
      <c r="G6" s="1943" t="s">
        <v>1361</v>
      </c>
      <c r="H6" s="1943" t="s">
        <v>1362</v>
      </c>
    </row>
    <row r="7" spans="2:16384" ht="31.5" x14ac:dyDescent="0.25">
      <c r="B7" s="1943"/>
      <c r="C7" s="1046" t="s">
        <v>1364</v>
      </c>
      <c r="D7" s="1046" t="s">
        <v>1358</v>
      </c>
      <c r="E7" s="1046" t="s">
        <v>1364</v>
      </c>
      <c r="F7" s="1046" t="s">
        <v>1358</v>
      </c>
      <c r="G7" s="1943"/>
      <c r="H7" s="1943"/>
    </row>
    <row r="8" spans="2:16384" ht="18.75" customHeight="1" x14ac:dyDescent="0.25">
      <c r="B8" s="1231" t="s">
        <v>1101</v>
      </c>
      <c r="C8" s="1233">
        <v>20</v>
      </c>
      <c r="D8" s="1233"/>
      <c r="E8" s="1233">
        <v>1</v>
      </c>
      <c r="F8" s="1233"/>
      <c r="G8" s="1233">
        <v>21</v>
      </c>
      <c r="H8" s="1237">
        <f t="shared" ref="H8:H37" si="0">SUM(C8:G8)</f>
        <v>42</v>
      </c>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c r="AT8" s="1096"/>
      <c r="AU8" s="1096"/>
      <c r="AV8" s="1096"/>
      <c r="AW8" s="1096"/>
      <c r="AX8" s="1096"/>
      <c r="AY8" s="1096"/>
      <c r="AZ8" s="1096"/>
      <c r="BA8" s="1096"/>
      <c r="BB8" s="1096"/>
      <c r="BC8" s="1096"/>
      <c r="BD8" s="1096"/>
      <c r="BE8" s="1096"/>
      <c r="BF8" s="1096"/>
      <c r="BG8" s="1096"/>
      <c r="BH8" s="1096"/>
      <c r="BI8" s="1096"/>
      <c r="BJ8" s="1096"/>
      <c r="BK8" s="1096"/>
      <c r="BL8" s="1096"/>
      <c r="BM8" s="1096"/>
      <c r="BN8" s="1096"/>
      <c r="BO8" s="1096"/>
      <c r="BP8" s="1096"/>
      <c r="BQ8" s="1096"/>
      <c r="BR8" s="1096"/>
      <c r="BS8" s="1096"/>
      <c r="BT8" s="1096"/>
      <c r="BU8" s="1096"/>
      <c r="BV8" s="1096"/>
      <c r="BW8" s="1096"/>
      <c r="BX8" s="1096"/>
      <c r="BY8" s="1096"/>
      <c r="BZ8" s="1096"/>
      <c r="CA8" s="1096"/>
      <c r="CB8" s="1096"/>
      <c r="CC8" s="1096"/>
      <c r="CD8" s="1096"/>
      <c r="CE8" s="1096"/>
      <c r="CF8" s="1096"/>
      <c r="CG8" s="1096"/>
      <c r="CH8" s="1096"/>
      <c r="CI8" s="1096"/>
      <c r="CJ8" s="1096"/>
      <c r="CK8" s="1096"/>
      <c r="CL8" s="1096"/>
      <c r="CM8" s="1096"/>
      <c r="CN8" s="1096"/>
      <c r="CO8" s="1096"/>
      <c r="CP8" s="1096"/>
      <c r="CQ8" s="1096"/>
      <c r="CR8" s="1096"/>
      <c r="CS8" s="1096"/>
      <c r="CT8" s="1096"/>
      <c r="CU8" s="1096"/>
      <c r="CV8" s="1096"/>
      <c r="CW8" s="1096"/>
      <c r="CX8" s="1096"/>
      <c r="CY8" s="1096"/>
      <c r="CZ8" s="1096"/>
      <c r="DA8" s="1096"/>
      <c r="DB8" s="1096"/>
      <c r="DC8" s="1096"/>
      <c r="DD8" s="1096"/>
      <c r="DE8" s="1096"/>
      <c r="DF8" s="1096"/>
      <c r="DG8" s="1096"/>
      <c r="DH8" s="1096"/>
      <c r="DI8" s="1096"/>
      <c r="DJ8" s="1096"/>
      <c r="DK8" s="1096"/>
      <c r="DL8" s="1096"/>
      <c r="DM8" s="1096"/>
      <c r="DN8" s="1096"/>
      <c r="DO8" s="1096"/>
      <c r="DP8" s="1096"/>
      <c r="DQ8" s="1096"/>
      <c r="DR8" s="1096"/>
      <c r="DS8" s="1096"/>
      <c r="DT8" s="1096"/>
      <c r="DU8" s="1096"/>
      <c r="DV8" s="1096"/>
      <c r="DW8" s="1096"/>
      <c r="DX8" s="1096"/>
      <c r="DY8" s="1096"/>
      <c r="DZ8" s="1096"/>
      <c r="EA8" s="1096"/>
      <c r="EB8" s="1096"/>
      <c r="EC8" s="1096"/>
      <c r="ED8" s="1096"/>
      <c r="EE8" s="1096"/>
      <c r="EF8" s="1096"/>
      <c r="EG8" s="1096"/>
      <c r="EH8" s="1096"/>
      <c r="EI8" s="1096"/>
      <c r="EJ8" s="1096"/>
      <c r="EK8" s="1096"/>
      <c r="EL8" s="1096"/>
      <c r="EM8" s="1096"/>
      <c r="EN8" s="1096"/>
      <c r="EO8" s="1096"/>
      <c r="EP8" s="1096"/>
      <c r="EQ8" s="1096"/>
      <c r="ER8" s="1096"/>
      <c r="ES8" s="1096"/>
      <c r="ET8" s="1096"/>
      <c r="EU8" s="1096"/>
      <c r="EV8" s="1096"/>
      <c r="EW8" s="1096"/>
      <c r="EX8" s="1096"/>
      <c r="EY8" s="1096"/>
      <c r="EZ8" s="1096"/>
      <c r="FA8" s="1096"/>
      <c r="FB8" s="1096"/>
      <c r="FC8" s="1096"/>
      <c r="FD8" s="1096"/>
      <c r="FE8" s="1096"/>
      <c r="FF8" s="1096"/>
      <c r="FG8" s="1096"/>
      <c r="FH8" s="1096"/>
      <c r="FI8" s="1096"/>
      <c r="FJ8" s="1096"/>
      <c r="FK8" s="1096"/>
      <c r="FL8" s="1096"/>
      <c r="FM8" s="1096"/>
      <c r="FN8" s="1096"/>
      <c r="FO8" s="1096"/>
      <c r="FP8" s="1096"/>
      <c r="FQ8" s="1096"/>
      <c r="FR8" s="1096"/>
      <c r="FS8" s="1096"/>
      <c r="FT8" s="1096"/>
      <c r="FU8" s="1096"/>
      <c r="FV8" s="1096"/>
      <c r="FW8" s="1096"/>
      <c r="FX8" s="1096"/>
      <c r="FY8" s="1096"/>
      <c r="FZ8" s="1096"/>
      <c r="GA8" s="1096"/>
      <c r="GB8" s="1096"/>
      <c r="GC8" s="1096"/>
      <c r="GD8" s="1096"/>
      <c r="GE8" s="1096"/>
      <c r="GF8" s="1096"/>
      <c r="GG8" s="1096"/>
      <c r="GH8" s="1096"/>
      <c r="GI8" s="1096"/>
      <c r="GJ8" s="1096"/>
      <c r="GK8" s="1096"/>
      <c r="GL8" s="1096"/>
      <c r="GM8" s="1096"/>
      <c r="GN8" s="1096"/>
      <c r="GO8" s="1096"/>
      <c r="GP8" s="1096"/>
      <c r="GQ8" s="1096"/>
      <c r="GR8" s="1096"/>
      <c r="GS8" s="1096"/>
      <c r="GT8" s="1096"/>
      <c r="GU8" s="1096"/>
      <c r="GV8" s="1096"/>
      <c r="GW8" s="1096"/>
      <c r="GX8" s="1096"/>
      <c r="GY8" s="1096"/>
      <c r="GZ8" s="1096"/>
      <c r="HA8" s="1096"/>
      <c r="HB8" s="1096"/>
      <c r="HC8" s="1096"/>
      <c r="HD8" s="1096"/>
      <c r="HE8" s="1096"/>
      <c r="HF8" s="1096"/>
      <c r="HG8" s="1096"/>
      <c r="HH8" s="1096"/>
      <c r="HI8" s="1096"/>
      <c r="HJ8" s="1096"/>
      <c r="HK8" s="1096"/>
      <c r="HL8" s="1096"/>
      <c r="HM8" s="1096"/>
      <c r="HN8" s="1096"/>
      <c r="HO8" s="1096"/>
      <c r="HP8" s="1096"/>
      <c r="HQ8" s="1096"/>
      <c r="HR8" s="1096"/>
      <c r="HS8" s="1096"/>
      <c r="HT8" s="1096"/>
      <c r="HU8" s="1096"/>
      <c r="HV8" s="1096"/>
      <c r="HW8" s="1096"/>
      <c r="HX8" s="1096"/>
      <c r="HY8" s="1096"/>
      <c r="HZ8" s="1096"/>
      <c r="IA8" s="1096"/>
      <c r="IB8" s="1096"/>
      <c r="IC8" s="1096"/>
      <c r="ID8" s="1096"/>
      <c r="IE8" s="1096"/>
      <c r="IF8" s="1096"/>
      <c r="IG8" s="1096"/>
      <c r="IH8" s="1096"/>
      <c r="II8" s="1096"/>
      <c r="IJ8" s="1096"/>
      <c r="IK8" s="1096"/>
      <c r="IL8" s="1096"/>
      <c r="IM8" s="1096"/>
      <c r="IN8" s="1096"/>
      <c r="IO8" s="1096"/>
      <c r="IP8" s="1096"/>
      <c r="IQ8" s="1096"/>
      <c r="IR8" s="1096"/>
      <c r="IS8" s="1096"/>
      <c r="IT8" s="1096"/>
      <c r="IU8" s="1096"/>
      <c r="IV8" s="1096"/>
      <c r="IW8" s="1096"/>
      <c r="IX8" s="1096"/>
      <c r="IY8" s="1096"/>
      <c r="IZ8" s="1096"/>
      <c r="JA8" s="1096"/>
      <c r="JB8" s="1096"/>
      <c r="JC8" s="1096"/>
      <c r="JD8" s="1096"/>
      <c r="JE8" s="1096"/>
      <c r="JF8" s="1096"/>
      <c r="JG8" s="1096"/>
      <c r="JH8" s="1096"/>
      <c r="JI8" s="1096"/>
      <c r="JJ8" s="1096"/>
      <c r="JK8" s="1096"/>
      <c r="JL8" s="1096"/>
      <c r="JM8" s="1096"/>
      <c r="JN8" s="1096"/>
      <c r="JO8" s="1096"/>
      <c r="JP8" s="1096"/>
      <c r="JQ8" s="1096"/>
      <c r="JR8" s="1096"/>
      <c r="JS8" s="1096"/>
      <c r="JT8" s="1096"/>
      <c r="JU8" s="1096"/>
      <c r="JV8" s="1096"/>
      <c r="JW8" s="1096"/>
      <c r="JX8" s="1096"/>
      <c r="JY8" s="1096"/>
      <c r="JZ8" s="1096"/>
      <c r="KA8" s="1096"/>
      <c r="KB8" s="1096"/>
      <c r="KC8" s="1096"/>
      <c r="KD8" s="1096"/>
      <c r="KE8" s="1096"/>
      <c r="KF8" s="1096"/>
      <c r="KG8" s="1096"/>
      <c r="KH8" s="1096"/>
      <c r="KI8" s="1096"/>
      <c r="KJ8" s="1096"/>
      <c r="KK8" s="1096"/>
      <c r="KL8" s="1096"/>
      <c r="KM8" s="1096"/>
      <c r="KN8" s="1096"/>
      <c r="KO8" s="1096"/>
      <c r="KP8" s="1096"/>
      <c r="KQ8" s="1096"/>
      <c r="KR8" s="1096"/>
      <c r="KS8" s="1096"/>
      <c r="KT8" s="1096"/>
      <c r="KU8" s="1096"/>
      <c r="KV8" s="1096"/>
      <c r="KW8" s="1096"/>
      <c r="KX8" s="1096"/>
      <c r="KY8" s="1096"/>
      <c r="KZ8" s="1096"/>
      <c r="LA8" s="1096"/>
      <c r="LB8" s="1096"/>
      <c r="LC8" s="1096"/>
      <c r="LD8" s="1096"/>
      <c r="LE8" s="1096"/>
      <c r="LF8" s="1096"/>
      <c r="LG8" s="1096"/>
      <c r="LH8" s="1096"/>
      <c r="LI8" s="1096"/>
      <c r="LJ8" s="1096"/>
      <c r="LK8" s="1096"/>
      <c r="LL8" s="1096"/>
      <c r="LM8" s="1096"/>
      <c r="LN8" s="1096"/>
      <c r="LO8" s="1096"/>
      <c r="LP8" s="1096"/>
      <c r="LQ8" s="1096"/>
      <c r="LR8" s="1096"/>
      <c r="LS8" s="1096"/>
      <c r="LT8" s="1096"/>
      <c r="LU8" s="1096"/>
      <c r="LV8" s="1096"/>
      <c r="LW8" s="1096"/>
      <c r="LX8" s="1096"/>
      <c r="LY8" s="1096"/>
      <c r="LZ8" s="1096"/>
      <c r="MA8" s="1096"/>
      <c r="MB8" s="1096"/>
      <c r="MC8" s="1096"/>
      <c r="MD8" s="1096"/>
      <c r="ME8" s="1096"/>
      <c r="MF8" s="1096"/>
      <c r="MG8" s="1096"/>
      <c r="MH8" s="1096"/>
      <c r="MI8" s="1096"/>
      <c r="MJ8" s="1096"/>
      <c r="MK8" s="1096"/>
      <c r="ML8" s="1096"/>
      <c r="MM8" s="1096"/>
      <c r="MN8" s="1096"/>
      <c r="MO8" s="1096"/>
      <c r="MP8" s="1096"/>
      <c r="MQ8" s="1096"/>
      <c r="MR8" s="1096"/>
      <c r="MS8" s="1096"/>
      <c r="MT8" s="1096"/>
      <c r="MU8" s="1096"/>
      <c r="MV8" s="1096"/>
      <c r="MW8" s="1096"/>
      <c r="MX8" s="1096"/>
      <c r="MY8" s="1096"/>
      <c r="MZ8" s="1096"/>
      <c r="NA8" s="1096"/>
      <c r="NB8" s="1096"/>
      <c r="NC8" s="1096"/>
      <c r="ND8" s="1096"/>
      <c r="NE8" s="1096"/>
      <c r="NF8" s="1096"/>
      <c r="NG8" s="1096"/>
      <c r="NH8" s="1096"/>
      <c r="NI8" s="1096"/>
      <c r="NJ8" s="1096"/>
      <c r="NK8" s="1096"/>
      <c r="NL8" s="1096"/>
      <c r="NM8" s="1096"/>
      <c r="NN8" s="1096"/>
      <c r="NO8" s="1096"/>
      <c r="NP8" s="1096"/>
      <c r="NQ8" s="1096"/>
      <c r="NR8" s="1096"/>
      <c r="NS8" s="1096"/>
      <c r="NT8" s="1096"/>
      <c r="NU8" s="1096"/>
      <c r="NV8" s="1096"/>
      <c r="NW8" s="1096"/>
      <c r="NX8" s="1096"/>
      <c r="NY8" s="1096"/>
      <c r="NZ8" s="1096"/>
      <c r="OA8" s="1096"/>
      <c r="OB8" s="1096"/>
      <c r="OC8" s="1096"/>
      <c r="OD8" s="1096"/>
      <c r="OE8" s="1096"/>
      <c r="OF8" s="1096"/>
      <c r="OG8" s="1096"/>
      <c r="OH8" s="1096"/>
      <c r="OI8" s="1096"/>
      <c r="OJ8" s="1096"/>
      <c r="OK8" s="1096"/>
      <c r="OL8" s="1096"/>
      <c r="OM8" s="1096"/>
      <c r="ON8" s="1096"/>
      <c r="OO8" s="1096"/>
      <c r="OP8" s="1096"/>
      <c r="OQ8" s="1096"/>
      <c r="OR8" s="1096"/>
      <c r="OS8" s="1096"/>
      <c r="OT8" s="1096"/>
      <c r="OU8" s="1096"/>
      <c r="OV8" s="1096"/>
      <c r="OW8" s="1096"/>
      <c r="OX8" s="1096"/>
      <c r="OY8" s="1096"/>
      <c r="OZ8" s="1096"/>
      <c r="PA8" s="1096"/>
      <c r="PB8" s="1096"/>
      <c r="PC8" s="1096"/>
      <c r="PD8" s="1096"/>
      <c r="PE8" s="1096"/>
      <c r="PF8" s="1096"/>
      <c r="PG8" s="1096"/>
      <c r="PH8" s="1096"/>
      <c r="PI8" s="1096"/>
      <c r="PJ8" s="1096"/>
      <c r="PK8" s="1096"/>
      <c r="PL8" s="1096"/>
      <c r="PM8" s="1096"/>
      <c r="PN8" s="1096"/>
      <c r="PO8" s="1096"/>
      <c r="PP8" s="1096"/>
      <c r="PQ8" s="1096"/>
      <c r="PR8" s="1096"/>
      <c r="PS8" s="1096"/>
      <c r="PT8" s="1096"/>
      <c r="PU8" s="1096"/>
      <c r="PV8" s="1096"/>
      <c r="PW8" s="1096"/>
      <c r="PX8" s="1096"/>
      <c r="PY8" s="1096"/>
      <c r="PZ8" s="1096"/>
      <c r="QA8" s="1096"/>
      <c r="QB8" s="1096"/>
      <c r="QC8" s="1096"/>
      <c r="QD8" s="1096"/>
      <c r="QE8" s="1096"/>
      <c r="QF8" s="1096"/>
      <c r="QG8" s="1096"/>
      <c r="QH8" s="1096"/>
      <c r="QI8" s="1096"/>
      <c r="QJ8" s="1096"/>
      <c r="QK8" s="1096"/>
      <c r="QL8" s="1096"/>
      <c r="QM8" s="1096"/>
      <c r="QN8" s="1096"/>
      <c r="QO8" s="1096"/>
      <c r="QP8" s="1096"/>
      <c r="QQ8" s="1096"/>
      <c r="QR8" s="1096"/>
      <c r="QS8" s="1096"/>
      <c r="QT8" s="1096"/>
      <c r="QU8" s="1096"/>
      <c r="QV8" s="1096"/>
      <c r="QW8" s="1096"/>
      <c r="QX8" s="1096"/>
      <c r="QY8" s="1096"/>
      <c r="QZ8" s="1096"/>
      <c r="RA8" s="1096"/>
      <c r="RB8" s="1096"/>
      <c r="RC8" s="1096"/>
      <c r="RD8" s="1096"/>
      <c r="RE8" s="1096"/>
      <c r="RF8" s="1096"/>
      <c r="RG8" s="1096"/>
      <c r="RH8" s="1096"/>
      <c r="RI8" s="1096"/>
      <c r="RJ8" s="1096"/>
      <c r="RK8" s="1096"/>
      <c r="RL8" s="1096"/>
      <c r="RM8" s="1096"/>
      <c r="RN8" s="1096"/>
      <c r="RO8" s="1096"/>
      <c r="RP8" s="1096"/>
      <c r="RQ8" s="1096"/>
      <c r="RR8" s="1096"/>
      <c r="RS8" s="1096"/>
      <c r="RT8" s="1096"/>
      <c r="RU8" s="1096"/>
      <c r="RV8" s="1096"/>
      <c r="RW8" s="1096"/>
      <c r="RX8" s="1096"/>
      <c r="RY8" s="1096"/>
      <c r="RZ8" s="1096"/>
      <c r="SA8" s="1096"/>
      <c r="SB8" s="1096"/>
      <c r="SC8" s="1096"/>
      <c r="SD8" s="1096"/>
      <c r="SE8" s="1096"/>
      <c r="SF8" s="1096"/>
      <c r="SG8" s="1096"/>
      <c r="SH8" s="1096"/>
      <c r="SI8" s="1096"/>
      <c r="SJ8" s="1096"/>
      <c r="SK8" s="1096"/>
      <c r="SL8" s="1096"/>
      <c r="SM8" s="1096"/>
      <c r="SN8" s="1096"/>
      <c r="SO8" s="1096"/>
      <c r="SP8" s="1096"/>
      <c r="SQ8" s="1096"/>
      <c r="SR8" s="1096"/>
      <c r="SS8" s="1096"/>
      <c r="ST8" s="1096"/>
      <c r="SU8" s="1096"/>
      <c r="SV8" s="1096"/>
      <c r="SW8" s="1096"/>
      <c r="SX8" s="1096"/>
      <c r="SY8" s="1096"/>
      <c r="SZ8" s="1096"/>
      <c r="TA8" s="1096"/>
      <c r="TB8" s="1096"/>
      <c r="TC8" s="1096"/>
      <c r="TD8" s="1096"/>
      <c r="TE8" s="1096"/>
      <c r="TF8" s="1096"/>
      <c r="TG8" s="1096"/>
      <c r="TH8" s="1096"/>
      <c r="TI8" s="1096"/>
      <c r="TJ8" s="1096"/>
      <c r="TK8" s="1096"/>
      <c r="TL8" s="1096"/>
      <c r="TM8" s="1096"/>
      <c r="TN8" s="1096"/>
      <c r="TO8" s="1096"/>
      <c r="TP8" s="1096"/>
      <c r="TQ8" s="1096"/>
      <c r="TR8" s="1096"/>
      <c r="TS8" s="1096"/>
      <c r="TT8" s="1096"/>
      <c r="TU8" s="1096"/>
      <c r="TV8" s="1096"/>
      <c r="TW8" s="1096"/>
      <c r="TX8" s="1096"/>
      <c r="TY8" s="1096"/>
      <c r="TZ8" s="1096"/>
      <c r="UA8" s="1096"/>
      <c r="UB8" s="1096"/>
      <c r="UC8" s="1096"/>
      <c r="UD8" s="1096"/>
      <c r="UE8" s="1096"/>
      <c r="UF8" s="1096"/>
      <c r="UG8" s="1096"/>
      <c r="UH8" s="1096"/>
      <c r="UI8" s="1096"/>
      <c r="UJ8" s="1096"/>
      <c r="UK8" s="1096"/>
      <c r="UL8" s="1096"/>
      <c r="UM8" s="1096"/>
      <c r="UN8" s="1096"/>
      <c r="UO8" s="1096"/>
      <c r="UP8" s="1096"/>
      <c r="UQ8" s="1096"/>
      <c r="UR8" s="1096"/>
      <c r="US8" s="1096"/>
      <c r="UT8" s="1096"/>
      <c r="UU8" s="1096"/>
      <c r="UV8" s="1096"/>
      <c r="UW8" s="1096"/>
      <c r="UX8" s="1096"/>
      <c r="UY8" s="1096"/>
      <c r="UZ8" s="1096"/>
      <c r="VA8" s="1096"/>
      <c r="VB8" s="1096"/>
      <c r="VC8" s="1096"/>
      <c r="VD8" s="1096"/>
      <c r="VE8" s="1096"/>
      <c r="VF8" s="1096"/>
      <c r="VG8" s="1096"/>
      <c r="VH8" s="1096"/>
      <c r="VI8" s="1096"/>
      <c r="VJ8" s="1096"/>
      <c r="VK8" s="1096"/>
      <c r="VL8" s="1096"/>
      <c r="VM8" s="1096"/>
      <c r="VN8" s="1096"/>
      <c r="VO8" s="1096"/>
      <c r="VP8" s="1096"/>
      <c r="VQ8" s="1096"/>
      <c r="VR8" s="1096"/>
      <c r="VS8" s="1096"/>
      <c r="VT8" s="1096"/>
      <c r="VU8" s="1096"/>
      <c r="VV8" s="1096"/>
      <c r="VW8" s="1096"/>
      <c r="VX8" s="1096"/>
      <c r="VY8" s="1096"/>
      <c r="VZ8" s="1096"/>
      <c r="WA8" s="1096"/>
      <c r="WB8" s="1096"/>
      <c r="WC8" s="1096"/>
      <c r="WD8" s="1096"/>
      <c r="WE8" s="1096"/>
      <c r="WF8" s="1096"/>
      <c r="WG8" s="1096"/>
      <c r="WH8" s="1096"/>
      <c r="WI8" s="1096"/>
      <c r="WJ8" s="1096"/>
      <c r="WK8" s="1096"/>
      <c r="WL8" s="1096"/>
      <c r="WM8" s="1096"/>
      <c r="WN8" s="1096"/>
      <c r="WO8" s="1096"/>
      <c r="WP8" s="1096"/>
      <c r="WQ8" s="1096"/>
      <c r="WR8" s="1096"/>
      <c r="WS8" s="1096"/>
      <c r="WT8" s="1096"/>
      <c r="WU8" s="1096"/>
      <c r="WV8" s="1096"/>
      <c r="WW8" s="1096"/>
      <c r="WX8" s="1096"/>
      <c r="WY8" s="1096"/>
      <c r="WZ8" s="1096"/>
      <c r="XA8" s="1096"/>
      <c r="XB8" s="1096"/>
      <c r="XC8" s="1096"/>
      <c r="XD8" s="1096"/>
      <c r="XE8" s="1096"/>
      <c r="XF8" s="1096"/>
      <c r="XG8" s="1096"/>
      <c r="XH8" s="1096"/>
      <c r="XI8" s="1096"/>
      <c r="XJ8" s="1096"/>
      <c r="XK8" s="1096"/>
      <c r="XL8" s="1096"/>
      <c r="XM8" s="1096"/>
      <c r="XN8" s="1096"/>
      <c r="XO8" s="1096"/>
      <c r="XP8" s="1096"/>
      <c r="XQ8" s="1096"/>
      <c r="XR8" s="1096"/>
      <c r="XS8" s="1096"/>
      <c r="XT8" s="1096"/>
      <c r="XU8" s="1096"/>
      <c r="XV8" s="1096"/>
      <c r="XW8" s="1096"/>
      <c r="XX8" s="1096"/>
      <c r="XY8" s="1096"/>
      <c r="XZ8" s="1096"/>
      <c r="YA8" s="1096"/>
      <c r="YB8" s="1096"/>
      <c r="YC8" s="1096"/>
      <c r="YD8" s="1096"/>
      <c r="YE8" s="1096"/>
      <c r="YF8" s="1096"/>
      <c r="YG8" s="1096"/>
      <c r="YH8" s="1096"/>
      <c r="YI8" s="1096"/>
      <c r="YJ8" s="1096"/>
      <c r="YK8" s="1096"/>
      <c r="YL8" s="1096"/>
      <c r="YM8" s="1096"/>
      <c r="YN8" s="1096"/>
      <c r="YO8" s="1096"/>
      <c r="YP8" s="1096"/>
      <c r="YQ8" s="1096"/>
      <c r="YR8" s="1096"/>
      <c r="YS8" s="1096"/>
      <c r="YT8" s="1096"/>
      <c r="YU8" s="1096"/>
      <c r="YV8" s="1096"/>
      <c r="YW8" s="1096"/>
      <c r="YX8" s="1096"/>
      <c r="YY8" s="1096"/>
      <c r="YZ8" s="1096"/>
      <c r="ZA8" s="1096"/>
      <c r="ZB8" s="1096"/>
      <c r="ZC8" s="1096"/>
      <c r="ZD8" s="1096"/>
      <c r="ZE8" s="1096"/>
      <c r="ZF8" s="1096"/>
      <c r="ZG8" s="1096"/>
      <c r="ZH8" s="1096"/>
      <c r="ZI8" s="1096"/>
      <c r="ZJ8" s="1096"/>
      <c r="ZK8" s="1096"/>
      <c r="ZL8" s="1096"/>
      <c r="ZM8" s="1096"/>
      <c r="ZN8" s="1096"/>
      <c r="ZO8" s="1096"/>
      <c r="ZP8" s="1096"/>
      <c r="ZQ8" s="1096"/>
      <c r="ZR8" s="1096"/>
      <c r="ZS8" s="1096"/>
      <c r="ZT8" s="1096"/>
      <c r="ZU8" s="1096"/>
      <c r="ZV8" s="1096"/>
      <c r="ZW8" s="1096"/>
      <c r="ZX8" s="1096"/>
      <c r="ZY8" s="1096"/>
      <c r="ZZ8" s="1096"/>
      <c r="AAA8" s="1096"/>
      <c r="AAB8" s="1096"/>
      <c r="AAC8" s="1096"/>
      <c r="AAD8" s="1096"/>
      <c r="AAE8" s="1096"/>
      <c r="AAF8" s="1096"/>
      <c r="AAG8" s="1096"/>
      <c r="AAH8" s="1096"/>
      <c r="AAI8" s="1096"/>
      <c r="AAJ8" s="1096"/>
      <c r="AAK8" s="1096"/>
      <c r="AAL8" s="1096"/>
      <c r="AAM8" s="1096"/>
      <c r="AAN8" s="1096"/>
      <c r="AAO8" s="1096"/>
      <c r="AAP8" s="1096"/>
      <c r="AAQ8" s="1096"/>
      <c r="AAR8" s="1096"/>
      <c r="AAS8" s="1096"/>
      <c r="AAT8" s="1096"/>
      <c r="AAU8" s="1096"/>
      <c r="AAV8" s="1096"/>
      <c r="AAW8" s="1096"/>
      <c r="AAX8" s="1096"/>
      <c r="AAY8" s="1096"/>
      <c r="AAZ8" s="1096"/>
      <c r="ABA8" s="1096"/>
      <c r="ABB8" s="1096"/>
      <c r="ABC8" s="1096"/>
      <c r="ABD8" s="1096"/>
      <c r="ABE8" s="1096"/>
      <c r="ABF8" s="1096"/>
      <c r="ABG8" s="1096"/>
      <c r="ABH8" s="1096"/>
      <c r="ABI8" s="1096"/>
      <c r="ABJ8" s="1096"/>
      <c r="ABK8" s="1096"/>
      <c r="ABL8" s="1096"/>
      <c r="ABM8" s="1096"/>
      <c r="ABN8" s="1096"/>
      <c r="ABO8" s="1096"/>
      <c r="ABP8" s="1096"/>
      <c r="ABQ8" s="1096"/>
      <c r="ABR8" s="1096"/>
      <c r="ABS8" s="1096"/>
      <c r="ABT8" s="1096"/>
      <c r="ABU8" s="1096"/>
      <c r="ABV8" s="1096"/>
      <c r="ABW8" s="1096"/>
      <c r="ABX8" s="1096"/>
      <c r="ABY8" s="1096"/>
      <c r="ABZ8" s="1096"/>
      <c r="ACA8" s="1096"/>
      <c r="ACB8" s="1096"/>
      <c r="ACC8" s="1096"/>
      <c r="ACD8" s="1096"/>
      <c r="ACE8" s="1096"/>
      <c r="ACF8" s="1096"/>
      <c r="ACG8" s="1096"/>
      <c r="ACH8" s="1096"/>
      <c r="ACI8" s="1096"/>
      <c r="ACJ8" s="1096"/>
      <c r="ACK8" s="1096"/>
      <c r="ACL8" s="1096"/>
      <c r="ACM8" s="1096"/>
      <c r="ACN8" s="1096"/>
      <c r="ACO8" s="1096"/>
      <c r="ACP8" s="1096"/>
      <c r="ACQ8" s="1096"/>
      <c r="ACR8" s="1096"/>
      <c r="ACS8" s="1096"/>
      <c r="ACT8" s="1096"/>
      <c r="ACU8" s="1096"/>
      <c r="ACV8" s="1096"/>
      <c r="ACW8" s="1096"/>
      <c r="ACX8" s="1096"/>
      <c r="ACY8" s="1096"/>
      <c r="ACZ8" s="1096"/>
      <c r="ADA8" s="1096"/>
      <c r="ADB8" s="1096"/>
      <c r="ADC8" s="1096"/>
      <c r="ADD8" s="1096"/>
      <c r="ADE8" s="1096"/>
      <c r="ADF8" s="1096"/>
      <c r="ADG8" s="1096"/>
      <c r="ADH8" s="1096"/>
      <c r="ADI8" s="1096"/>
      <c r="ADJ8" s="1096"/>
      <c r="ADK8" s="1096"/>
      <c r="ADL8" s="1096"/>
      <c r="ADM8" s="1096"/>
      <c r="ADN8" s="1096"/>
      <c r="ADO8" s="1096"/>
      <c r="ADP8" s="1096"/>
      <c r="ADQ8" s="1096"/>
      <c r="ADR8" s="1096"/>
      <c r="ADS8" s="1096"/>
      <c r="ADT8" s="1096"/>
      <c r="ADU8" s="1096"/>
      <c r="ADV8" s="1096"/>
      <c r="ADW8" s="1096"/>
      <c r="ADX8" s="1096"/>
      <c r="ADY8" s="1096"/>
      <c r="ADZ8" s="1096"/>
      <c r="AEA8" s="1096"/>
      <c r="AEB8" s="1096"/>
      <c r="AEC8" s="1096"/>
      <c r="AED8" s="1096"/>
      <c r="AEE8" s="1096"/>
      <c r="AEF8" s="1096"/>
      <c r="AEG8" s="1096"/>
      <c r="AEH8" s="1096"/>
      <c r="AEI8" s="1096"/>
      <c r="AEJ8" s="1096"/>
      <c r="AEK8" s="1096"/>
      <c r="AEL8" s="1096"/>
      <c r="AEM8" s="1096"/>
      <c r="AEN8" s="1096"/>
      <c r="AEO8" s="1096"/>
      <c r="AEP8" s="1096"/>
      <c r="AEQ8" s="1096"/>
      <c r="AER8" s="1096"/>
      <c r="AES8" s="1096"/>
      <c r="AET8" s="1096"/>
      <c r="AEU8" s="1096"/>
      <c r="AEV8" s="1096"/>
      <c r="AEW8" s="1096"/>
      <c r="AEX8" s="1096"/>
      <c r="AEY8" s="1096"/>
      <c r="AEZ8" s="1096"/>
      <c r="AFA8" s="1096"/>
      <c r="AFB8" s="1096"/>
      <c r="AFC8" s="1096"/>
      <c r="AFD8" s="1096"/>
      <c r="AFE8" s="1096"/>
      <c r="AFF8" s="1096"/>
      <c r="AFG8" s="1096"/>
      <c r="AFH8" s="1096"/>
      <c r="AFI8" s="1096"/>
      <c r="AFJ8" s="1096"/>
      <c r="AFK8" s="1096"/>
      <c r="AFL8" s="1096"/>
      <c r="AFM8" s="1096"/>
      <c r="AFN8" s="1096"/>
      <c r="AFO8" s="1096"/>
      <c r="AFP8" s="1096"/>
      <c r="AFQ8" s="1096"/>
      <c r="AFR8" s="1096"/>
      <c r="AFS8" s="1096"/>
      <c r="AFT8" s="1096"/>
      <c r="AFU8" s="1096"/>
      <c r="AFV8" s="1096"/>
      <c r="AFW8" s="1096"/>
      <c r="AFX8" s="1096"/>
      <c r="AFY8" s="1096"/>
      <c r="AFZ8" s="1096"/>
      <c r="AGA8" s="1096"/>
      <c r="AGB8" s="1096"/>
      <c r="AGC8" s="1096"/>
      <c r="AGD8" s="1096"/>
      <c r="AGE8" s="1096"/>
      <c r="AGF8" s="1096"/>
      <c r="AGG8" s="1096"/>
      <c r="AGH8" s="1096"/>
      <c r="AGI8" s="1096"/>
      <c r="AGJ8" s="1096"/>
      <c r="AGK8" s="1096"/>
      <c r="AGL8" s="1096"/>
      <c r="AGM8" s="1096"/>
      <c r="AGN8" s="1096"/>
      <c r="AGO8" s="1096"/>
      <c r="AGP8" s="1096"/>
      <c r="AGQ8" s="1096"/>
      <c r="AGR8" s="1096"/>
      <c r="AGS8" s="1096"/>
      <c r="AGT8" s="1096"/>
      <c r="AGU8" s="1096"/>
      <c r="AGV8" s="1096"/>
      <c r="AGW8" s="1096"/>
      <c r="AGX8" s="1096"/>
      <c r="AGY8" s="1096"/>
      <c r="AGZ8" s="1096"/>
      <c r="AHA8" s="1096"/>
      <c r="AHB8" s="1096"/>
      <c r="AHC8" s="1096"/>
      <c r="AHD8" s="1096"/>
      <c r="AHE8" s="1096"/>
      <c r="AHF8" s="1096"/>
      <c r="AHG8" s="1096"/>
      <c r="AHH8" s="1096"/>
      <c r="AHI8" s="1096"/>
      <c r="AHJ8" s="1096"/>
      <c r="AHK8" s="1096"/>
      <c r="AHL8" s="1096"/>
      <c r="AHM8" s="1096"/>
      <c r="AHN8" s="1096"/>
      <c r="AHO8" s="1096"/>
      <c r="AHP8" s="1096"/>
      <c r="AHQ8" s="1096"/>
      <c r="AHR8" s="1096"/>
      <c r="AHS8" s="1096"/>
      <c r="AHT8" s="1096"/>
      <c r="AHU8" s="1096"/>
      <c r="AHV8" s="1096"/>
      <c r="AHW8" s="1096"/>
      <c r="AHX8" s="1096"/>
      <c r="AHY8" s="1096"/>
      <c r="AHZ8" s="1096"/>
      <c r="AIA8" s="1096"/>
      <c r="AIB8" s="1096"/>
      <c r="AIC8" s="1096"/>
      <c r="AID8" s="1096"/>
      <c r="AIE8" s="1096"/>
      <c r="AIF8" s="1096"/>
      <c r="AIG8" s="1096"/>
      <c r="AIH8" s="1096"/>
      <c r="AII8" s="1096"/>
      <c r="AIJ8" s="1096"/>
      <c r="AIK8" s="1096"/>
      <c r="AIL8" s="1096"/>
      <c r="AIM8" s="1096"/>
      <c r="AIN8" s="1096"/>
      <c r="AIO8" s="1096"/>
      <c r="AIP8" s="1096"/>
      <c r="AIQ8" s="1096"/>
      <c r="AIR8" s="1096"/>
      <c r="AIS8" s="1096"/>
      <c r="AIT8" s="1096"/>
      <c r="AIU8" s="1096"/>
      <c r="AIV8" s="1096"/>
      <c r="AIW8" s="1096"/>
      <c r="AIX8" s="1096"/>
      <c r="AIY8" s="1096"/>
      <c r="AIZ8" s="1096"/>
      <c r="AJA8" s="1096"/>
      <c r="AJB8" s="1096"/>
      <c r="AJC8" s="1096"/>
      <c r="AJD8" s="1096"/>
      <c r="AJE8" s="1096"/>
      <c r="AJF8" s="1096"/>
      <c r="AJG8" s="1096"/>
      <c r="AJH8" s="1096"/>
      <c r="AJI8" s="1096"/>
      <c r="AJJ8" s="1096"/>
      <c r="AJK8" s="1096"/>
      <c r="AJL8" s="1096"/>
      <c r="AJM8" s="1096"/>
      <c r="AJN8" s="1096"/>
      <c r="AJO8" s="1096"/>
      <c r="AJP8" s="1096"/>
      <c r="AJQ8" s="1096"/>
      <c r="AJR8" s="1096"/>
      <c r="AJS8" s="1096"/>
      <c r="AJT8" s="1096"/>
      <c r="AJU8" s="1096"/>
      <c r="AJV8" s="1096"/>
      <c r="AJW8" s="1096"/>
      <c r="AJX8" s="1096"/>
      <c r="AJY8" s="1096"/>
      <c r="AJZ8" s="1096"/>
      <c r="AKA8" s="1096"/>
      <c r="AKB8" s="1096"/>
      <c r="AKC8" s="1096"/>
      <c r="AKD8" s="1096"/>
      <c r="AKE8" s="1096"/>
      <c r="AKF8" s="1096"/>
      <c r="AKG8" s="1096"/>
      <c r="AKH8" s="1096"/>
      <c r="AKI8" s="1096"/>
      <c r="AKJ8" s="1096"/>
      <c r="AKK8" s="1096"/>
      <c r="AKL8" s="1096"/>
      <c r="AKM8" s="1096"/>
      <c r="AKN8" s="1096"/>
      <c r="AKO8" s="1096"/>
      <c r="AKP8" s="1096"/>
      <c r="AKQ8" s="1096"/>
      <c r="AKR8" s="1096"/>
      <c r="AKS8" s="1096"/>
      <c r="AKT8" s="1096"/>
      <c r="AKU8" s="1096"/>
      <c r="AKV8" s="1096"/>
      <c r="AKW8" s="1096"/>
      <c r="AKX8" s="1096"/>
      <c r="AKY8" s="1096"/>
      <c r="AKZ8" s="1096"/>
      <c r="ALA8" s="1096"/>
      <c r="ALB8" s="1096"/>
      <c r="ALC8" s="1096"/>
      <c r="ALD8" s="1096"/>
      <c r="ALE8" s="1096"/>
      <c r="ALF8" s="1096"/>
      <c r="ALG8" s="1096"/>
      <c r="ALH8" s="1096"/>
      <c r="ALI8" s="1096"/>
      <c r="ALJ8" s="1096"/>
      <c r="ALK8" s="1096"/>
      <c r="ALL8" s="1096"/>
      <c r="ALM8" s="1096"/>
      <c r="ALN8" s="1096"/>
      <c r="ALO8" s="1096"/>
      <c r="ALP8" s="1096"/>
      <c r="ALQ8" s="1096"/>
      <c r="ALR8" s="1096"/>
      <c r="ALS8" s="1096"/>
      <c r="ALT8" s="1096"/>
      <c r="ALU8" s="1096"/>
      <c r="ALV8" s="1096"/>
      <c r="ALW8" s="1096"/>
      <c r="ALX8" s="1096"/>
      <c r="ALY8" s="1096"/>
      <c r="ALZ8" s="1096"/>
      <c r="AMA8" s="1096"/>
      <c r="AMB8" s="1096"/>
      <c r="AMC8" s="1096"/>
      <c r="AMD8" s="1096"/>
      <c r="AME8" s="1096"/>
      <c r="AMF8" s="1096"/>
      <c r="AMG8" s="1096"/>
      <c r="AMH8" s="1096"/>
      <c r="AMI8" s="1096"/>
      <c r="AMJ8" s="1096"/>
      <c r="AMK8" s="1096"/>
      <c r="AML8" s="1096"/>
      <c r="AMM8" s="1096"/>
      <c r="AMN8" s="1096"/>
      <c r="AMO8" s="1096"/>
      <c r="AMP8" s="1096"/>
      <c r="AMQ8" s="1096"/>
      <c r="AMR8" s="1096"/>
      <c r="AMS8" s="1096"/>
      <c r="AMT8" s="1096"/>
      <c r="AMU8" s="1096"/>
      <c r="AMV8" s="1096"/>
      <c r="AMW8" s="1096"/>
      <c r="AMX8" s="1096"/>
      <c r="AMY8" s="1096"/>
      <c r="AMZ8" s="1096"/>
      <c r="ANA8" s="1096"/>
      <c r="ANB8" s="1096"/>
      <c r="ANC8" s="1096"/>
      <c r="AND8" s="1096"/>
      <c r="ANE8" s="1096"/>
      <c r="ANF8" s="1096"/>
      <c r="ANG8" s="1096"/>
      <c r="ANH8" s="1096"/>
      <c r="ANI8" s="1096"/>
      <c r="ANJ8" s="1096"/>
      <c r="ANK8" s="1096"/>
      <c r="ANL8" s="1096"/>
      <c r="ANM8" s="1096"/>
      <c r="ANN8" s="1096"/>
      <c r="ANO8" s="1096"/>
      <c r="ANP8" s="1096"/>
      <c r="ANQ8" s="1096"/>
      <c r="ANR8" s="1096"/>
      <c r="ANS8" s="1096"/>
      <c r="ANT8" s="1096"/>
      <c r="ANU8" s="1096"/>
      <c r="ANV8" s="1096"/>
      <c r="ANW8" s="1096"/>
      <c r="ANX8" s="1096"/>
      <c r="ANY8" s="1096"/>
      <c r="ANZ8" s="1096"/>
      <c r="AOA8" s="1096"/>
      <c r="AOB8" s="1096"/>
      <c r="AOC8" s="1096"/>
      <c r="AOD8" s="1096"/>
      <c r="AOE8" s="1096"/>
      <c r="AOF8" s="1096"/>
      <c r="AOG8" s="1096"/>
      <c r="AOH8" s="1096"/>
      <c r="AOI8" s="1096"/>
      <c r="AOJ8" s="1096"/>
      <c r="AOK8" s="1096"/>
      <c r="AOL8" s="1096"/>
      <c r="AOM8" s="1096"/>
      <c r="AON8" s="1096"/>
      <c r="AOO8" s="1096"/>
      <c r="AOP8" s="1096"/>
      <c r="AOQ8" s="1096"/>
      <c r="AOR8" s="1096"/>
      <c r="AOS8" s="1096"/>
      <c r="AOT8" s="1096"/>
      <c r="AOU8" s="1096"/>
      <c r="AOV8" s="1096"/>
      <c r="AOW8" s="1096"/>
      <c r="AOX8" s="1096"/>
      <c r="AOY8" s="1096"/>
      <c r="AOZ8" s="1096"/>
      <c r="APA8" s="1096"/>
      <c r="APB8" s="1096"/>
      <c r="APC8" s="1096"/>
      <c r="APD8" s="1096"/>
      <c r="APE8" s="1096"/>
      <c r="APF8" s="1096"/>
      <c r="APG8" s="1096"/>
      <c r="APH8" s="1096"/>
      <c r="API8" s="1096"/>
      <c r="APJ8" s="1096"/>
      <c r="APK8" s="1096"/>
      <c r="APL8" s="1096"/>
      <c r="APM8" s="1096"/>
      <c r="APN8" s="1096"/>
      <c r="APO8" s="1096"/>
      <c r="APP8" s="1096"/>
      <c r="APQ8" s="1096"/>
      <c r="APR8" s="1096"/>
      <c r="APS8" s="1096"/>
      <c r="APT8" s="1096"/>
      <c r="APU8" s="1096"/>
      <c r="APV8" s="1096"/>
      <c r="APW8" s="1096"/>
      <c r="APX8" s="1096"/>
      <c r="APY8" s="1096"/>
      <c r="APZ8" s="1096"/>
      <c r="AQA8" s="1096"/>
      <c r="AQB8" s="1096"/>
      <c r="AQC8" s="1096"/>
      <c r="AQD8" s="1096"/>
      <c r="AQE8" s="1096"/>
      <c r="AQF8" s="1096"/>
      <c r="AQG8" s="1096"/>
      <c r="AQH8" s="1096"/>
      <c r="AQI8" s="1096"/>
      <c r="AQJ8" s="1096"/>
      <c r="AQK8" s="1096"/>
      <c r="AQL8" s="1096"/>
      <c r="AQM8" s="1096"/>
      <c r="AQN8" s="1096"/>
      <c r="AQO8" s="1096"/>
      <c r="AQP8" s="1096"/>
      <c r="AQQ8" s="1096"/>
      <c r="AQR8" s="1096"/>
      <c r="AQS8" s="1096"/>
      <c r="AQT8" s="1096"/>
      <c r="AQU8" s="1096"/>
      <c r="AQV8" s="1096"/>
      <c r="AQW8" s="1096"/>
      <c r="AQX8" s="1096"/>
      <c r="AQY8" s="1096"/>
      <c r="AQZ8" s="1096"/>
      <c r="ARA8" s="1096"/>
      <c r="ARB8" s="1096"/>
      <c r="ARC8" s="1096"/>
      <c r="ARD8" s="1096"/>
      <c r="ARE8" s="1096"/>
      <c r="ARF8" s="1096"/>
      <c r="ARG8" s="1096"/>
      <c r="ARH8" s="1096"/>
      <c r="ARI8" s="1096"/>
      <c r="ARJ8" s="1096"/>
      <c r="ARK8" s="1096"/>
      <c r="ARL8" s="1096"/>
      <c r="ARM8" s="1096"/>
      <c r="ARN8" s="1096"/>
      <c r="ARO8" s="1096"/>
      <c r="ARP8" s="1096"/>
      <c r="ARQ8" s="1096"/>
      <c r="ARR8" s="1096"/>
      <c r="ARS8" s="1096"/>
      <c r="ART8" s="1096"/>
      <c r="ARU8" s="1096"/>
      <c r="ARV8" s="1096"/>
      <c r="ARW8" s="1096"/>
      <c r="ARX8" s="1096"/>
      <c r="ARY8" s="1096"/>
      <c r="ARZ8" s="1096"/>
      <c r="ASA8" s="1096"/>
      <c r="ASB8" s="1096"/>
      <c r="ASC8" s="1096"/>
      <c r="ASD8" s="1096"/>
      <c r="ASE8" s="1096"/>
      <c r="ASF8" s="1096"/>
      <c r="ASG8" s="1096"/>
      <c r="ASH8" s="1096"/>
      <c r="ASI8" s="1096"/>
      <c r="ASJ8" s="1096"/>
      <c r="ASK8" s="1096"/>
      <c r="ASL8" s="1096"/>
      <c r="ASM8" s="1096"/>
      <c r="ASN8" s="1096"/>
      <c r="ASO8" s="1096"/>
      <c r="ASP8" s="1096"/>
      <c r="ASQ8" s="1096"/>
      <c r="ASR8" s="1096"/>
      <c r="ASS8" s="1096"/>
      <c r="AST8" s="1096"/>
      <c r="ASU8" s="1096"/>
      <c r="ASV8" s="1096"/>
      <c r="ASW8" s="1096"/>
      <c r="ASX8" s="1096"/>
      <c r="ASY8" s="1096"/>
      <c r="ASZ8" s="1096"/>
      <c r="ATA8" s="1096"/>
      <c r="ATB8" s="1096"/>
      <c r="ATC8" s="1096"/>
      <c r="ATD8" s="1096"/>
      <c r="ATE8" s="1096"/>
      <c r="ATF8" s="1096"/>
      <c r="ATG8" s="1096"/>
      <c r="ATH8" s="1096"/>
      <c r="ATI8" s="1096"/>
      <c r="ATJ8" s="1096"/>
      <c r="ATK8" s="1096"/>
      <c r="ATL8" s="1096"/>
      <c r="ATM8" s="1096"/>
      <c r="ATN8" s="1096"/>
      <c r="ATO8" s="1096"/>
      <c r="ATP8" s="1096"/>
      <c r="ATQ8" s="1096"/>
      <c r="ATR8" s="1096"/>
      <c r="ATS8" s="1096"/>
      <c r="ATT8" s="1096"/>
      <c r="ATU8" s="1096"/>
      <c r="ATV8" s="1096"/>
      <c r="ATW8" s="1096"/>
      <c r="ATX8" s="1096"/>
      <c r="ATY8" s="1096"/>
      <c r="ATZ8" s="1096"/>
      <c r="AUA8" s="1096"/>
      <c r="AUB8" s="1096"/>
      <c r="AUC8" s="1096"/>
      <c r="AUD8" s="1096"/>
      <c r="AUE8" s="1096"/>
      <c r="AUF8" s="1096"/>
      <c r="AUG8" s="1096"/>
      <c r="AUH8" s="1096"/>
      <c r="AUI8" s="1096"/>
      <c r="AUJ8" s="1096"/>
      <c r="AUK8" s="1096"/>
      <c r="AUL8" s="1096"/>
      <c r="AUM8" s="1096"/>
      <c r="AUN8" s="1096"/>
      <c r="AUO8" s="1096"/>
      <c r="AUP8" s="1096"/>
      <c r="AUQ8" s="1096"/>
      <c r="AUR8" s="1096"/>
      <c r="AUS8" s="1096"/>
      <c r="AUT8" s="1096"/>
      <c r="AUU8" s="1096"/>
      <c r="AUV8" s="1096"/>
      <c r="AUW8" s="1096"/>
      <c r="AUX8" s="1096"/>
      <c r="AUY8" s="1096"/>
      <c r="AUZ8" s="1096"/>
      <c r="AVA8" s="1096"/>
      <c r="AVB8" s="1096"/>
      <c r="AVC8" s="1096"/>
      <c r="AVD8" s="1096"/>
      <c r="AVE8" s="1096"/>
      <c r="AVF8" s="1096"/>
      <c r="AVG8" s="1096"/>
      <c r="AVH8" s="1096"/>
      <c r="AVI8" s="1096"/>
      <c r="AVJ8" s="1096"/>
      <c r="AVK8" s="1096"/>
      <c r="AVL8" s="1096"/>
      <c r="AVM8" s="1096"/>
      <c r="AVN8" s="1096"/>
      <c r="AVO8" s="1096"/>
      <c r="AVP8" s="1096"/>
      <c r="AVQ8" s="1096"/>
      <c r="AVR8" s="1096"/>
      <c r="AVS8" s="1096"/>
      <c r="AVT8" s="1096"/>
      <c r="AVU8" s="1096"/>
      <c r="AVV8" s="1096"/>
      <c r="AVW8" s="1096"/>
      <c r="AVX8" s="1096"/>
      <c r="AVY8" s="1096"/>
      <c r="AVZ8" s="1096"/>
      <c r="AWA8" s="1096"/>
      <c r="AWB8" s="1096"/>
      <c r="AWC8" s="1096"/>
      <c r="AWD8" s="1096"/>
      <c r="AWE8" s="1096"/>
      <c r="AWF8" s="1096"/>
      <c r="AWG8" s="1096"/>
      <c r="AWH8" s="1096"/>
      <c r="AWI8" s="1096"/>
      <c r="AWJ8" s="1096"/>
      <c r="AWK8" s="1096"/>
      <c r="AWL8" s="1096"/>
      <c r="AWM8" s="1096"/>
      <c r="AWN8" s="1096"/>
      <c r="AWO8" s="1096"/>
      <c r="AWP8" s="1096"/>
      <c r="AWQ8" s="1096"/>
      <c r="AWR8" s="1096"/>
      <c r="AWS8" s="1096"/>
      <c r="AWT8" s="1096"/>
      <c r="AWU8" s="1096"/>
      <c r="AWV8" s="1096"/>
      <c r="AWW8" s="1096"/>
      <c r="AWX8" s="1096"/>
      <c r="AWY8" s="1096"/>
      <c r="AWZ8" s="1096"/>
      <c r="AXA8" s="1096"/>
      <c r="AXB8" s="1096"/>
      <c r="AXC8" s="1096"/>
      <c r="AXD8" s="1096"/>
      <c r="AXE8" s="1096"/>
      <c r="AXF8" s="1096"/>
      <c r="AXG8" s="1096"/>
      <c r="AXH8" s="1096"/>
      <c r="AXI8" s="1096"/>
      <c r="AXJ8" s="1096"/>
      <c r="AXK8" s="1096"/>
      <c r="AXL8" s="1096"/>
      <c r="AXM8" s="1096"/>
      <c r="AXN8" s="1096"/>
      <c r="AXO8" s="1096"/>
      <c r="AXP8" s="1096"/>
      <c r="AXQ8" s="1096"/>
      <c r="AXR8" s="1096"/>
      <c r="AXS8" s="1096"/>
      <c r="AXT8" s="1096"/>
      <c r="AXU8" s="1096"/>
      <c r="AXV8" s="1096"/>
      <c r="AXW8" s="1096"/>
      <c r="AXX8" s="1096"/>
      <c r="AXY8" s="1096"/>
      <c r="AXZ8" s="1096"/>
      <c r="AYA8" s="1096"/>
      <c r="AYB8" s="1096"/>
      <c r="AYC8" s="1096"/>
      <c r="AYD8" s="1096"/>
      <c r="AYE8" s="1096"/>
      <c r="AYF8" s="1096"/>
      <c r="AYG8" s="1096"/>
      <c r="AYH8" s="1096"/>
      <c r="AYI8" s="1096"/>
      <c r="AYJ8" s="1096"/>
      <c r="AYK8" s="1096"/>
      <c r="AYL8" s="1096"/>
      <c r="AYM8" s="1096"/>
      <c r="AYN8" s="1096"/>
      <c r="AYO8" s="1096"/>
      <c r="AYP8" s="1096"/>
      <c r="AYQ8" s="1096"/>
      <c r="AYR8" s="1096"/>
      <c r="AYS8" s="1096"/>
      <c r="AYT8" s="1096"/>
      <c r="AYU8" s="1096"/>
      <c r="AYV8" s="1096"/>
      <c r="AYW8" s="1096"/>
      <c r="AYX8" s="1096"/>
      <c r="AYY8" s="1096"/>
      <c r="AYZ8" s="1096"/>
      <c r="AZA8" s="1096"/>
      <c r="AZB8" s="1096"/>
      <c r="AZC8" s="1096"/>
      <c r="AZD8" s="1096"/>
      <c r="AZE8" s="1096"/>
      <c r="AZF8" s="1096"/>
      <c r="AZG8" s="1096"/>
      <c r="AZH8" s="1096"/>
      <c r="AZI8" s="1096"/>
      <c r="AZJ8" s="1096"/>
      <c r="AZK8" s="1096"/>
      <c r="AZL8" s="1096"/>
      <c r="AZM8" s="1096"/>
      <c r="AZN8" s="1096"/>
      <c r="AZO8" s="1096"/>
      <c r="AZP8" s="1096"/>
      <c r="AZQ8" s="1096"/>
      <c r="AZR8" s="1096"/>
      <c r="AZS8" s="1096"/>
      <c r="AZT8" s="1096"/>
      <c r="AZU8" s="1096"/>
      <c r="AZV8" s="1096"/>
      <c r="AZW8" s="1096"/>
      <c r="AZX8" s="1096"/>
      <c r="AZY8" s="1096"/>
      <c r="AZZ8" s="1096"/>
      <c r="BAA8" s="1096"/>
      <c r="BAB8" s="1096"/>
      <c r="BAC8" s="1096"/>
      <c r="BAD8" s="1096"/>
      <c r="BAE8" s="1096"/>
      <c r="BAF8" s="1096"/>
      <c r="BAG8" s="1096"/>
      <c r="BAH8" s="1096"/>
      <c r="BAI8" s="1096"/>
      <c r="BAJ8" s="1096"/>
      <c r="BAK8" s="1096"/>
      <c r="BAL8" s="1096"/>
      <c r="BAM8" s="1096"/>
      <c r="BAN8" s="1096"/>
      <c r="BAO8" s="1096"/>
      <c r="BAP8" s="1096"/>
      <c r="BAQ8" s="1096"/>
      <c r="BAR8" s="1096"/>
      <c r="BAS8" s="1096"/>
      <c r="BAT8" s="1096"/>
      <c r="BAU8" s="1096"/>
      <c r="BAV8" s="1096"/>
      <c r="BAW8" s="1096"/>
      <c r="BAX8" s="1096"/>
      <c r="BAY8" s="1096"/>
      <c r="BAZ8" s="1096"/>
      <c r="BBA8" s="1096"/>
      <c r="BBB8" s="1096"/>
      <c r="BBC8" s="1096"/>
      <c r="BBD8" s="1096"/>
      <c r="BBE8" s="1096"/>
      <c r="BBF8" s="1096"/>
      <c r="BBG8" s="1096"/>
      <c r="BBH8" s="1096"/>
      <c r="BBI8" s="1096"/>
      <c r="BBJ8" s="1096"/>
      <c r="BBK8" s="1096"/>
      <c r="BBL8" s="1096"/>
      <c r="BBM8" s="1096"/>
      <c r="BBN8" s="1096"/>
      <c r="BBO8" s="1096"/>
      <c r="BBP8" s="1096"/>
      <c r="BBQ8" s="1096"/>
      <c r="BBR8" s="1096"/>
      <c r="BBS8" s="1096"/>
      <c r="BBT8" s="1096"/>
      <c r="BBU8" s="1096"/>
      <c r="BBV8" s="1096"/>
      <c r="BBW8" s="1096"/>
      <c r="BBX8" s="1096"/>
      <c r="BBY8" s="1096"/>
      <c r="BBZ8" s="1096"/>
      <c r="BCA8" s="1096"/>
      <c r="BCB8" s="1096"/>
      <c r="BCC8" s="1096"/>
      <c r="BCD8" s="1096"/>
      <c r="BCE8" s="1096"/>
      <c r="BCF8" s="1096"/>
      <c r="BCG8" s="1096"/>
      <c r="BCH8" s="1096"/>
      <c r="BCI8" s="1096"/>
      <c r="BCJ8" s="1096"/>
      <c r="BCK8" s="1096"/>
      <c r="BCL8" s="1096"/>
      <c r="BCM8" s="1096"/>
      <c r="BCN8" s="1096"/>
      <c r="BCO8" s="1096"/>
      <c r="BCP8" s="1096"/>
      <c r="BCQ8" s="1096"/>
      <c r="BCR8" s="1096"/>
      <c r="BCS8" s="1096"/>
      <c r="BCT8" s="1096"/>
      <c r="BCU8" s="1096"/>
      <c r="BCV8" s="1096"/>
      <c r="BCW8" s="1096"/>
      <c r="BCX8" s="1096"/>
      <c r="BCY8" s="1096"/>
      <c r="BCZ8" s="1096"/>
      <c r="BDA8" s="1096"/>
      <c r="BDB8" s="1096"/>
      <c r="BDC8" s="1096"/>
      <c r="BDD8" s="1096"/>
      <c r="BDE8" s="1096"/>
      <c r="BDF8" s="1096"/>
      <c r="BDG8" s="1096"/>
      <c r="BDH8" s="1096"/>
      <c r="BDI8" s="1096"/>
      <c r="BDJ8" s="1096"/>
      <c r="BDK8" s="1096"/>
      <c r="BDL8" s="1096"/>
      <c r="BDM8" s="1096"/>
      <c r="BDN8" s="1096"/>
      <c r="BDO8" s="1096"/>
      <c r="BDP8" s="1096"/>
      <c r="BDQ8" s="1096"/>
      <c r="BDR8" s="1096"/>
      <c r="BDS8" s="1096"/>
      <c r="BDT8" s="1096"/>
      <c r="BDU8" s="1096"/>
      <c r="BDV8" s="1096"/>
      <c r="BDW8" s="1096"/>
      <c r="BDX8" s="1096"/>
      <c r="BDY8" s="1096"/>
      <c r="BDZ8" s="1096"/>
      <c r="BEA8" s="1096"/>
      <c r="BEB8" s="1096"/>
      <c r="BEC8" s="1096"/>
      <c r="BED8" s="1096"/>
      <c r="BEE8" s="1096"/>
      <c r="BEF8" s="1096"/>
      <c r="BEG8" s="1096"/>
      <c r="BEH8" s="1096"/>
      <c r="BEI8" s="1096"/>
      <c r="BEJ8" s="1096"/>
      <c r="BEK8" s="1096"/>
      <c r="BEL8" s="1096"/>
      <c r="BEM8" s="1096"/>
      <c r="BEN8" s="1096"/>
      <c r="BEO8" s="1096"/>
      <c r="BEP8" s="1096"/>
      <c r="BEQ8" s="1096"/>
      <c r="BER8" s="1096"/>
      <c r="BES8" s="1096"/>
      <c r="BET8" s="1096"/>
      <c r="BEU8" s="1096"/>
      <c r="BEV8" s="1096"/>
      <c r="BEW8" s="1096"/>
      <c r="BEX8" s="1096"/>
      <c r="BEY8" s="1096"/>
      <c r="BEZ8" s="1096"/>
      <c r="BFA8" s="1096"/>
      <c r="BFB8" s="1096"/>
      <c r="BFC8" s="1096"/>
      <c r="BFD8" s="1096"/>
      <c r="BFE8" s="1096"/>
      <c r="BFF8" s="1096"/>
      <c r="BFG8" s="1096"/>
      <c r="BFH8" s="1096"/>
      <c r="BFI8" s="1096"/>
      <c r="BFJ8" s="1096"/>
      <c r="BFK8" s="1096"/>
      <c r="BFL8" s="1096"/>
      <c r="BFM8" s="1096"/>
      <c r="BFN8" s="1096"/>
      <c r="BFO8" s="1096"/>
      <c r="BFP8" s="1096"/>
      <c r="BFQ8" s="1096"/>
      <c r="BFR8" s="1096"/>
      <c r="BFS8" s="1096"/>
      <c r="BFT8" s="1096"/>
      <c r="BFU8" s="1096"/>
      <c r="BFV8" s="1096"/>
      <c r="BFW8" s="1096"/>
      <c r="BFX8" s="1096"/>
      <c r="BFY8" s="1096"/>
      <c r="BFZ8" s="1096"/>
      <c r="BGA8" s="1096"/>
      <c r="BGB8" s="1096"/>
      <c r="BGC8" s="1096"/>
      <c r="BGD8" s="1096"/>
      <c r="BGE8" s="1096"/>
      <c r="BGF8" s="1096"/>
      <c r="BGG8" s="1096"/>
      <c r="BGH8" s="1096"/>
      <c r="BGI8" s="1096"/>
      <c r="BGJ8" s="1096"/>
      <c r="BGK8" s="1096"/>
      <c r="BGL8" s="1096"/>
      <c r="BGM8" s="1096"/>
      <c r="BGN8" s="1096"/>
      <c r="BGO8" s="1096"/>
      <c r="BGP8" s="1096"/>
      <c r="BGQ8" s="1096"/>
      <c r="BGR8" s="1096"/>
      <c r="BGS8" s="1096"/>
      <c r="BGT8" s="1096"/>
      <c r="BGU8" s="1096"/>
      <c r="BGV8" s="1096"/>
      <c r="BGW8" s="1096"/>
      <c r="BGX8" s="1096"/>
      <c r="BGY8" s="1096"/>
      <c r="BGZ8" s="1096"/>
      <c r="BHA8" s="1096"/>
      <c r="BHB8" s="1096"/>
      <c r="BHC8" s="1096"/>
      <c r="BHD8" s="1096"/>
      <c r="BHE8" s="1096"/>
      <c r="BHF8" s="1096"/>
      <c r="BHG8" s="1096"/>
      <c r="BHH8" s="1096"/>
      <c r="BHI8" s="1096"/>
      <c r="BHJ8" s="1096"/>
      <c r="BHK8" s="1096"/>
      <c r="BHL8" s="1096"/>
      <c r="BHM8" s="1096"/>
      <c r="BHN8" s="1096"/>
      <c r="BHO8" s="1096"/>
      <c r="BHP8" s="1096"/>
      <c r="BHQ8" s="1096"/>
      <c r="BHR8" s="1096"/>
      <c r="BHS8" s="1096"/>
      <c r="BHT8" s="1096"/>
      <c r="BHU8" s="1096"/>
      <c r="BHV8" s="1096"/>
      <c r="BHW8" s="1096"/>
      <c r="BHX8" s="1096"/>
      <c r="BHY8" s="1096"/>
      <c r="BHZ8" s="1096"/>
      <c r="BIA8" s="1096"/>
      <c r="BIB8" s="1096"/>
      <c r="BIC8" s="1096"/>
      <c r="BID8" s="1096"/>
      <c r="BIE8" s="1096"/>
      <c r="BIF8" s="1096"/>
      <c r="BIG8" s="1096"/>
      <c r="BIH8" s="1096"/>
      <c r="BII8" s="1096"/>
      <c r="BIJ8" s="1096"/>
      <c r="BIK8" s="1096"/>
      <c r="BIL8" s="1096"/>
      <c r="BIM8" s="1096"/>
      <c r="BIN8" s="1096"/>
      <c r="BIO8" s="1096"/>
      <c r="BIP8" s="1096"/>
      <c r="BIQ8" s="1096"/>
      <c r="BIR8" s="1096"/>
      <c r="BIS8" s="1096"/>
      <c r="BIT8" s="1096"/>
      <c r="BIU8" s="1096"/>
      <c r="BIV8" s="1096"/>
      <c r="BIW8" s="1096"/>
      <c r="BIX8" s="1096"/>
      <c r="BIY8" s="1096"/>
      <c r="BIZ8" s="1096"/>
      <c r="BJA8" s="1096"/>
      <c r="BJB8" s="1096"/>
      <c r="BJC8" s="1096"/>
      <c r="BJD8" s="1096"/>
      <c r="BJE8" s="1096"/>
      <c r="BJF8" s="1096"/>
      <c r="BJG8" s="1096"/>
      <c r="BJH8" s="1096"/>
      <c r="BJI8" s="1096"/>
      <c r="BJJ8" s="1096"/>
      <c r="BJK8" s="1096"/>
      <c r="BJL8" s="1096"/>
      <c r="BJM8" s="1096"/>
      <c r="BJN8" s="1096"/>
      <c r="BJO8" s="1096"/>
      <c r="BJP8" s="1096"/>
      <c r="BJQ8" s="1096"/>
      <c r="BJR8" s="1096"/>
      <c r="BJS8" s="1096"/>
      <c r="BJT8" s="1096"/>
      <c r="BJU8" s="1096"/>
      <c r="BJV8" s="1096"/>
      <c r="BJW8" s="1096"/>
      <c r="BJX8" s="1096"/>
      <c r="BJY8" s="1096"/>
      <c r="BJZ8" s="1096"/>
      <c r="BKA8" s="1096"/>
      <c r="BKB8" s="1096"/>
      <c r="BKC8" s="1096"/>
      <c r="BKD8" s="1096"/>
      <c r="BKE8" s="1096"/>
      <c r="BKF8" s="1096"/>
      <c r="BKG8" s="1096"/>
      <c r="BKH8" s="1096"/>
      <c r="BKI8" s="1096"/>
      <c r="BKJ8" s="1096"/>
      <c r="BKK8" s="1096"/>
      <c r="BKL8" s="1096"/>
      <c r="BKM8" s="1096"/>
      <c r="BKN8" s="1096"/>
      <c r="BKO8" s="1096"/>
      <c r="BKP8" s="1096"/>
      <c r="BKQ8" s="1096"/>
      <c r="BKR8" s="1096"/>
      <c r="BKS8" s="1096"/>
      <c r="BKT8" s="1096"/>
      <c r="BKU8" s="1096"/>
      <c r="BKV8" s="1096"/>
      <c r="BKW8" s="1096"/>
      <c r="BKX8" s="1096"/>
      <c r="BKY8" s="1096"/>
      <c r="BKZ8" s="1096"/>
      <c r="BLA8" s="1096"/>
      <c r="BLB8" s="1096"/>
      <c r="BLC8" s="1096"/>
      <c r="BLD8" s="1096"/>
      <c r="BLE8" s="1096"/>
      <c r="BLF8" s="1096"/>
      <c r="BLG8" s="1096"/>
      <c r="BLH8" s="1096"/>
      <c r="BLI8" s="1096"/>
      <c r="BLJ8" s="1096"/>
      <c r="BLK8" s="1096"/>
      <c r="BLL8" s="1096"/>
      <c r="BLM8" s="1096"/>
      <c r="BLN8" s="1096"/>
      <c r="BLO8" s="1096"/>
      <c r="BLP8" s="1096"/>
      <c r="BLQ8" s="1096"/>
      <c r="BLR8" s="1096"/>
      <c r="BLS8" s="1096"/>
      <c r="BLT8" s="1096"/>
      <c r="BLU8" s="1096"/>
      <c r="BLV8" s="1096"/>
      <c r="BLW8" s="1096"/>
      <c r="BLX8" s="1096"/>
      <c r="BLY8" s="1096"/>
      <c r="BLZ8" s="1096"/>
      <c r="BMA8" s="1096"/>
      <c r="BMB8" s="1096"/>
      <c r="BMC8" s="1096"/>
      <c r="BMD8" s="1096"/>
      <c r="BME8" s="1096"/>
      <c r="BMF8" s="1096"/>
      <c r="BMG8" s="1096"/>
      <c r="BMH8" s="1096"/>
      <c r="BMI8" s="1096"/>
      <c r="BMJ8" s="1096"/>
      <c r="BMK8" s="1096"/>
      <c r="BML8" s="1096"/>
      <c r="BMM8" s="1096"/>
      <c r="BMN8" s="1096"/>
      <c r="BMO8" s="1096"/>
      <c r="BMP8" s="1096"/>
      <c r="BMQ8" s="1096"/>
      <c r="BMR8" s="1096"/>
      <c r="BMS8" s="1096"/>
      <c r="BMT8" s="1096"/>
      <c r="BMU8" s="1096"/>
      <c r="BMV8" s="1096"/>
      <c r="BMW8" s="1096"/>
      <c r="BMX8" s="1096"/>
      <c r="BMY8" s="1096"/>
      <c r="BMZ8" s="1096"/>
      <c r="BNA8" s="1096"/>
      <c r="BNB8" s="1096"/>
      <c r="BNC8" s="1096"/>
      <c r="BND8" s="1096"/>
      <c r="BNE8" s="1096"/>
      <c r="BNF8" s="1096"/>
      <c r="BNG8" s="1096"/>
      <c r="BNH8" s="1096"/>
      <c r="BNI8" s="1096"/>
      <c r="BNJ8" s="1096"/>
      <c r="BNK8" s="1096"/>
      <c r="BNL8" s="1096"/>
      <c r="BNM8" s="1096"/>
      <c r="BNN8" s="1096"/>
      <c r="BNO8" s="1096"/>
      <c r="BNP8" s="1096"/>
      <c r="BNQ8" s="1096"/>
      <c r="BNR8" s="1096"/>
      <c r="BNS8" s="1096"/>
      <c r="BNT8" s="1096"/>
      <c r="BNU8" s="1096"/>
      <c r="BNV8" s="1096"/>
      <c r="BNW8" s="1096"/>
      <c r="BNX8" s="1096"/>
      <c r="BNY8" s="1096"/>
      <c r="BNZ8" s="1096"/>
      <c r="BOA8" s="1096"/>
      <c r="BOB8" s="1096"/>
      <c r="BOC8" s="1096"/>
      <c r="BOD8" s="1096"/>
      <c r="BOE8" s="1096"/>
      <c r="BOF8" s="1096"/>
      <c r="BOG8" s="1096"/>
      <c r="BOH8" s="1096"/>
      <c r="BOI8" s="1096"/>
      <c r="BOJ8" s="1096"/>
      <c r="BOK8" s="1096"/>
      <c r="BOL8" s="1096"/>
      <c r="BOM8" s="1096"/>
      <c r="BON8" s="1096"/>
      <c r="BOO8" s="1096"/>
      <c r="BOP8" s="1096"/>
      <c r="BOQ8" s="1096"/>
      <c r="BOR8" s="1096"/>
      <c r="BOS8" s="1096"/>
      <c r="BOT8" s="1096"/>
      <c r="BOU8" s="1096"/>
      <c r="BOV8" s="1096"/>
      <c r="BOW8" s="1096"/>
      <c r="BOX8" s="1096"/>
      <c r="BOY8" s="1096"/>
      <c r="BOZ8" s="1096"/>
      <c r="BPA8" s="1096"/>
      <c r="BPB8" s="1096"/>
      <c r="BPC8" s="1096"/>
      <c r="BPD8" s="1096"/>
      <c r="BPE8" s="1096"/>
      <c r="BPF8" s="1096"/>
      <c r="BPG8" s="1096"/>
      <c r="BPH8" s="1096"/>
      <c r="BPI8" s="1096"/>
      <c r="BPJ8" s="1096"/>
      <c r="BPK8" s="1096"/>
      <c r="BPL8" s="1096"/>
      <c r="BPM8" s="1096"/>
      <c r="BPN8" s="1096"/>
      <c r="BPO8" s="1096"/>
      <c r="BPP8" s="1096"/>
      <c r="BPQ8" s="1096"/>
      <c r="BPR8" s="1096"/>
      <c r="BPS8" s="1096"/>
      <c r="BPT8" s="1096"/>
      <c r="BPU8" s="1096"/>
      <c r="BPV8" s="1096"/>
      <c r="BPW8" s="1096"/>
      <c r="BPX8" s="1096"/>
      <c r="BPY8" s="1096"/>
      <c r="BPZ8" s="1096"/>
      <c r="BQA8" s="1096"/>
      <c r="BQB8" s="1096"/>
      <c r="BQC8" s="1096"/>
      <c r="BQD8" s="1096"/>
      <c r="BQE8" s="1096"/>
      <c r="BQF8" s="1096"/>
      <c r="BQG8" s="1096"/>
      <c r="BQH8" s="1096"/>
      <c r="BQI8" s="1096"/>
      <c r="BQJ8" s="1096"/>
      <c r="BQK8" s="1096"/>
      <c r="BQL8" s="1096"/>
      <c r="BQM8" s="1096"/>
      <c r="BQN8" s="1096"/>
      <c r="BQO8" s="1096"/>
      <c r="BQP8" s="1096"/>
      <c r="BQQ8" s="1096"/>
      <c r="BQR8" s="1096"/>
      <c r="BQS8" s="1096"/>
      <c r="BQT8" s="1096"/>
      <c r="BQU8" s="1096"/>
      <c r="BQV8" s="1096"/>
      <c r="BQW8" s="1096"/>
      <c r="BQX8" s="1096"/>
      <c r="BQY8" s="1096"/>
      <c r="BQZ8" s="1096"/>
      <c r="BRA8" s="1096"/>
      <c r="BRB8" s="1096"/>
      <c r="BRC8" s="1096"/>
      <c r="BRD8" s="1096"/>
      <c r="BRE8" s="1096"/>
      <c r="BRF8" s="1096"/>
      <c r="BRG8" s="1096"/>
      <c r="BRH8" s="1096"/>
      <c r="BRI8" s="1096"/>
      <c r="BRJ8" s="1096"/>
      <c r="BRK8" s="1096"/>
      <c r="BRL8" s="1096"/>
      <c r="BRM8" s="1096"/>
      <c r="BRN8" s="1096"/>
      <c r="BRO8" s="1096"/>
      <c r="BRP8" s="1096"/>
      <c r="BRQ8" s="1096"/>
      <c r="BRR8" s="1096"/>
      <c r="BRS8" s="1096"/>
      <c r="BRT8" s="1096"/>
      <c r="BRU8" s="1096"/>
      <c r="BRV8" s="1096"/>
      <c r="BRW8" s="1096"/>
      <c r="BRX8" s="1096"/>
      <c r="BRY8" s="1096"/>
      <c r="BRZ8" s="1096"/>
      <c r="BSA8" s="1096"/>
      <c r="BSB8" s="1096"/>
      <c r="BSC8" s="1096"/>
      <c r="BSD8" s="1096"/>
      <c r="BSE8" s="1096"/>
      <c r="BSF8" s="1096"/>
      <c r="BSG8" s="1096"/>
      <c r="BSH8" s="1096"/>
      <c r="BSI8" s="1096"/>
      <c r="BSJ8" s="1096"/>
      <c r="BSK8" s="1096"/>
      <c r="BSL8" s="1096"/>
      <c r="BSM8" s="1096"/>
      <c r="BSN8" s="1096"/>
      <c r="BSO8" s="1096"/>
      <c r="BSP8" s="1096"/>
      <c r="BSQ8" s="1096"/>
      <c r="BSR8" s="1096"/>
      <c r="BSS8" s="1096"/>
      <c r="BST8" s="1096"/>
      <c r="BSU8" s="1096"/>
      <c r="BSV8" s="1096"/>
      <c r="BSW8" s="1096"/>
      <c r="BSX8" s="1096"/>
      <c r="BSY8" s="1096"/>
      <c r="BSZ8" s="1096"/>
      <c r="BTA8" s="1096"/>
      <c r="BTB8" s="1096"/>
      <c r="BTC8" s="1096"/>
      <c r="BTD8" s="1096"/>
      <c r="BTE8" s="1096"/>
      <c r="BTF8" s="1096"/>
      <c r="BTG8" s="1096"/>
      <c r="BTH8" s="1096"/>
      <c r="BTI8" s="1096"/>
      <c r="BTJ8" s="1096"/>
      <c r="BTK8" s="1096"/>
      <c r="BTL8" s="1096"/>
      <c r="BTM8" s="1096"/>
      <c r="BTN8" s="1096"/>
      <c r="BTO8" s="1096"/>
      <c r="BTP8" s="1096"/>
      <c r="BTQ8" s="1096"/>
      <c r="BTR8" s="1096"/>
      <c r="BTS8" s="1096"/>
      <c r="BTT8" s="1096"/>
      <c r="BTU8" s="1096"/>
      <c r="BTV8" s="1096"/>
      <c r="BTW8" s="1096"/>
      <c r="BTX8" s="1096"/>
      <c r="BTY8" s="1096"/>
      <c r="BTZ8" s="1096"/>
      <c r="BUA8" s="1096"/>
      <c r="BUB8" s="1096"/>
      <c r="BUC8" s="1096"/>
      <c r="BUD8" s="1096"/>
      <c r="BUE8" s="1096"/>
      <c r="BUF8" s="1096"/>
      <c r="BUG8" s="1096"/>
      <c r="BUH8" s="1096"/>
      <c r="BUI8" s="1096"/>
      <c r="BUJ8" s="1096"/>
      <c r="BUK8" s="1096"/>
      <c r="BUL8" s="1096"/>
      <c r="BUM8" s="1096"/>
      <c r="BUN8" s="1096"/>
      <c r="BUO8" s="1096"/>
      <c r="BUP8" s="1096"/>
      <c r="BUQ8" s="1096"/>
      <c r="BUR8" s="1096"/>
      <c r="BUS8" s="1096"/>
      <c r="BUT8" s="1096"/>
      <c r="BUU8" s="1096"/>
      <c r="BUV8" s="1096"/>
      <c r="BUW8" s="1096"/>
      <c r="BUX8" s="1096"/>
      <c r="BUY8" s="1096"/>
      <c r="BUZ8" s="1096"/>
      <c r="BVA8" s="1096"/>
      <c r="BVB8" s="1096"/>
      <c r="BVC8" s="1096"/>
      <c r="BVD8" s="1096"/>
      <c r="BVE8" s="1096"/>
      <c r="BVF8" s="1096"/>
      <c r="BVG8" s="1096"/>
      <c r="BVH8" s="1096"/>
      <c r="BVI8" s="1096"/>
      <c r="BVJ8" s="1096"/>
      <c r="BVK8" s="1096"/>
      <c r="BVL8" s="1096"/>
      <c r="BVM8" s="1096"/>
      <c r="BVN8" s="1096"/>
      <c r="BVO8" s="1096"/>
      <c r="BVP8" s="1096"/>
      <c r="BVQ8" s="1096"/>
      <c r="BVR8" s="1096"/>
      <c r="BVS8" s="1096"/>
      <c r="BVT8" s="1096"/>
      <c r="BVU8" s="1096"/>
      <c r="BVV8" s="1096"/>
      <c r="BVW8" s="1096"/>
      <c r="BVX8" s="1096"/>
      <c r="BVY8" s="1096"/>
      <c r="BVZ8" s="1096"/>
      <c r="BWA8" s="1096"/>
      <c r="BWB8" s="1096"/>
      <c r="BWC8" s="1096"/>
      <c r="BWD8" s="1096"/>
      <c r="BWE8" s="1096"/>
      <c r="BWF8" s="1096"/>
      <c r="BWG8" s="1096"/>
      <c r="BWH8" s="1096"/>
      <c r="BWI8" s="1096"/>
      <c r="BWJ8" s="1096"/>
      <c r="BWK8" s="1096"/>
      <c r="BWL8" s="1096"/>
      <c r="BWM8" s="1096"/>
      <c r="BWN8" s="1096"/>
      <c r="BWO8" s="1096"/>
      <c r="BWP8" s="1096"/>
      <c r="BWQ8" s="1096"/>
      <c r="BWR8" s="1096"/>
      <c r="BWS8" s="1096"/>
      <c r="BWT8" s="1096"/>
      <c r="BWU8" s="1096"/>
      <c r="BWV8" s="1096"/>
      <c r="BWW8" s="1096"/>
      <c r="BWX8" s="1096"/>
      <c r="BWY8" s="1096"/>
      <c r="BWZ8" s="1096"/>
      <c r="BXA8" s="1096"/>
      <c r="BXB8" s="1096"/>
      <c r="BXC8" s="1096"/>
      <c r="BXD8" s="1096"/>
      <c r="BXE8" s="1096"/>
      <c r="BXF8" s="1096"/>
      <c r="BXG8" s="1096"/>
      <c r="BXH8" s="1096"/>
      <c r="BXI8" s="1096"/>
      <c r="BXJ8" s="1096"/>
      <c r="BXK8" s="1096"/>
      <c r="BXL8" s="1096"/>
      <c r="BXM8" s="1096"/>
      <c r="BXN8" s="1096"/>
      <c r="BXO8" s="1096"/>
      <c r="BXP8" s="1096"/>
      <c r="BXQ8" s="1096"/>
      <c r="BXR8" s="1096"/>
      <c r="BXS8" s="1096"/>
      <c r="BXT8" s="1096"/>
      <c r="BXU8" s="1096"/>
      <c r="BXV8" s="1096"/>
      <c r="BXW8" s="1096"/>
      <c r="BXX8" s="1096"/>
      <c r="BXY8" s="1096"/>
      <c r="BXZ8" s="1096"/>
      <c r="BYA8" s="1096"/>
      <c r="BYB8" s="1096"/>
      <c r="BYC8" s="1096"/>
      <c r="BYD8" s="1096"/>
      <c r="BYE8" s="1096"/>
      <c r="BYF8" s="1096"/>
      <c r="BYG8" s="1096"/>
      <c r="BYH8" s="1096"/>
      <c r="BYI8" s="1096"/>
      <c r="BYJ8" s="1096"/>
      <c r="BYK8" s="1096"/>
      <c r="BYL8" s="1096"/>
      <c r="BYM8" s="1096"/>
      <c r="BYN8" s="1096"/>
      <c r="BYO8" s="1096"/>
      <c r="BYP8" s="1096"/>
      <c r="BYQ8" s="1096"/>
      <c r="BYR8" s="1096"/>
      <c r="BYS8" s="1096"/>
      <c r="BYT8" s="1096"/>
      <c r="BYU8" s="1096"/>
      <c r="BYV8" s="1096"/>
      <c r="BYW8" s="1096"/>
      <c r="BYX8" s="1096"/>
      <c r="BYY8" s="1096"/>
      <c r="BYZ8" s="1096"/>
      <c r="BZA8" s="1096"/>
      <c r="BZB8" s="1096"/>
      <c r="BZC8" s="1096"/>
      <c r="BZD8" s="1096"/>
      <c r="BZE8" s="1096"/>
      <c r="BZF8" s="1096"/>
      <c r="BZG8" s="1096"/>
      <c r="BZH8" s="1096"/>
      <c r="BZI8" s="1096"/>
      <c r="BZJ8" s="1096"/>
      <c r="BZK8" s="1096"/>
      <c r="BZL8" s="1096"/>
      <c r="BZM8" s="1096"/>
      <c r="BZN8" s="1096"/>
      <c r="BZO8" s="1096"/>
      <c r="BZP8" s="1096"/>
      <c r="BZQ8" s="1096"/>
      <c r="BZR8" s="1096"/>
      <c r="BZS8" s="1096"/>
      <c r="BZT8" s="1096"/>
      <c r="BZU8" s="1096"/>
      <c r="BZV8" s="1096"/>
      <c r="BZW8" s="1096"/>
      <c r="BZX8" s="1096"/>
      <c r="BZY8" s="1096"/>
      <c r="BZZ8" s="1096"/>
      <c r="CAA8" s="1096"/>
      <c r="CAB8" s="1096"/>
      <c r="CAC8" s="1096"/>
      <c r="CAD8" s="1096"/>
      <c r="CAE8" s="1096"/>
      <c r="CAF8" s="1096"/>
      <c r="CAG8" s="1096"/>
      <c r="CAH8" s="1096"/>
      <c r="CAI8" s="1096"/>
      <c r="CAJ8" s="1096"/>
      <c r="CAK8" s="1096"/>
      <c r="CAL8" s="1096"/>
      <c r="CAM8" s="1096"/>
      <c r="CAN8" s="1096"/>
      <c r="CAO8" s="1096"/>
      <c r="CAP8" s="1096"/>
      <c r="CAQ8" s="1096"/>
      <c r="CAR8" s="1096"/>
      <c r="CAS8" s="1096"/>
      <c r="CAT8" s="1096"/>
      <c r="CAU8" s="1096"/>
      <c r="CAV8" s="1096"/>
      <c r="CAW8" s="1096"/>
      <c r="CAX8" s="1096"/>
      <c r="CAY8" s="1096"/>
      <c r="CAZ8" s="1096"/>
      <c r="CBA8" s="1096"/>
      <c r="CBB8" s="1096"/>
      <c r="CBC8" s="1096"/>
      <c r="CBD8" s="1096"/>
      <c r="CBE8" s="1096"/>
      <c r="CBF8" s="1096"/>
      <c r="CBG8" s="1096"/>
      <c r="CBH8" s="1096"/>
      <c r="CBI8" s="1096"/>
      <c r="CBJ8" s="1096"/>
      <c r="CBK8" s="1096"/>
      <c r="CBL8" s="1096"/>
      <c r="CBM8" s="1096"/>
      <c r="CBN8" s="1096"/>
      <c r="CBO8" s="1096"/>
      <c r="CBP8" s="1096"/>
      <c r="CBQ8" s="1096"/>
      <c r="CBR8" s="1096"/>
      <c r="CBS8" s="1096"/>
      <c r="CBT8" s="1096"/>
      <c r="CBU8" s="1096"/>
      <c r="CBV8" s="1096"/>
      <c r="CBW8" s="1096"/>
      <c r="CBX8" s="1096"/>
      <c r="CBY8" s="1096"/>
      <c r="CBZ8" s="1096"/>
      <c r="CCA8" s="1096"/>
      <c r="CCB8" s="1096"/>
      <c r="CCC8" s="1096"/>
      <c r="CCD8" s="1096"/>
      <c r="CCE8" s="1096"/>
      <c r="CCF8" s="1096"/>
      <c r="CCG8" s="1096"/>
      <c r="CCH8" s="1096"/>
      <c r="CCI8" s="1096"/>
      <c r="CCJ8" s="1096"/>
      <c r="CCK8" s="1096"/>
      <c r="CCL8" s="1096"/>
      <c r="CCM8" s="1096"/>
      <c r="CCN8" s="1096"/>
      <c r="CCO8" s="1096"/>
      <c r="CCP8" s="1096"/>
      <c r="CCQ8" s="1096"/>
      <c r="CCR8" s="1096"/>
      <c r="CCS8" s="1096"/>
      <c r="CCT8" s="1096"/>
      <c r="CCU8" s="1096"/>
      <c r="CCV8" s="1096"/>
      <c r="CCW8" s="1096"/>
      <c r="CCX8" s="1096"/>
      <c r="CCY8" s="1096"/>
      <c r="CCZ8" s="1096"/>
      <c r="CDA8" s="1096"/>
      <c r="CDB8" s="1096"/>
      <c r="CDC8" s="1096"/>
      <c r="CDD8" s="1096"/>
      <c r="CDE8" s="1096"/>
      <c r="CDF8" s="1096"/>
      <c r="CDG8" s="1096"/>
      <c r="CDH8" s="1096"/>
      <c r="CDI8" s="1096"/>
      <c r="CDJ8" s="1096"/>
      <c r="CDK8" s="1096"/>
      <c r="CDL8" s="1096"/>
      <c r="CDM8" s="1096"/>
      <c r="CDN8" s="1096"/>
      <c r="CDO8" s="1096"/>
      <c r="CDP8" s="1096"/>
      <c r="CDQ8" s="1096"/>
      <c r="CDR8" s="1096"/>
      <c r="CDS8" s="1096"/>
      <c r="CDT8" s="1096"/>
      <c r="CDU8" s="1096"/>
      <c r="CDV8" s="1096"/>
      <c r="CDW8" s="1096"/>
      <c r="CDX8" s="1096"/>
      <c r="CDY8" s="1096"/>
      <c r="CDZ8" s="1096"/>
      <c r="CEA8" s="1096"/>
      <c r="CEB8" s="1096"/>
      <c r="CEC8" s="1096"/>
      <c r="CED8" s="1096"/>
      <c r="CEE8" s="1096"/>
      <c r="CEF8" s="1096"/>
      <c r="CEG8" s="1096"/>
      <c r="CEH8" s="1096"/>
      <c r="CEI8" s="1096"/>
      <c r="CEJ8" s="1096"/>
      <c r="CEK8" s="1096"/>
      <c r="CEL8" s="1096"/>
      <c r="CEM8" s="1096"/>
      <c r="CEN8" s="1096"/>
      <c r="CEO8" s="1096"/>
      <c r="CEP8" s="1096"/>
      <c r="CEQ8" s="1096"/>
      <c r="CER8" s="1096"/>
      <c r="CES8" s="1096"/>
      <c r="CET8" s="1096"/>
      <c r="CEU8" s="1096"/>
      <c r="CEV8" s="1096"/>
      <c r="CEW8" s="1096"/>
      <c r="CEX8" s="1096"/>
      <c r="CEY8" s="1096"/>
      <c r="CEZ8" s="1096"/>
      <c r="CFA8" s="1096"/>
      <c r="CFB8" s="1096"/>
      <c r="CFC8" s="1096"/>
      <c r="CFD8" s="1096"/>
      <c r="CFE8" s="1096"/>
      <c r="CFF8" s="1096"/>
      <c r="CFG8" s="1096"/>
      <c r="CFH8" s="1096"/>
      <c r="CFI8" s="1096"/>
      <c r="CFJ8" s="1096"/>
      <c r="CFK8" s="1096"/>
      <c r="CFL8" s="1096"/>
      <c r="CFM8" s="1096"/>
      <c r="CFN8" s="1096"/>
      <c r="CFO8" s="1096"/>
      <c r="CFP8" s="1096"/>
      <c r="CFQ8" s="1096"/>
      <c r="CFR8" s="1096"/>
      <c r="CFS8" s="1096"/>
      <c r="CFT8" s="1096"/>
      <c r="CFU8" s="1096"/>
      <c r="CFV8" s="1096"/>
      <c r="CFW8" s="1096"/>
      <c r="CFX8" s="1096"/>
      <c r="CFY8" s="1096"/>
      <c r="CFZ8" s="1096"/>
      <c r="CGA8" s="1096"/>
      <c r="CGB8" s="1096"/>
      <c r="CGC8" s="1096"/>
      <c r="CGD8" s="1096"/>
      <c r="CGE8" s="1096"/>
      <c r="CGF8" s="1096"/>
      <c r="CGG8" s="1096"/>
      <c r="CGH8" s="1096"/>
      <c r="CGI8" s="1096"/>
      <c r="CGJ8" s="1096"/>
      <c r="CGK8" s="1096"/>
      <c r="CGL8" s="1096"/>
      <c r="CGM8" s="1096"/>
      <c r="CGN8" s="1096"/>
      <c r="CGO8" s="1096"/>
      <c r="CGP8" s="1096"/>
      <c r="CGQ8" s="1096"/>
      <c r="CGR8" s="1096"/>
      <c r="CGS8" s="1096"/>
      <c r="CGT8" s="1096"/>
      <c r="CGU8" s="1096"/>
      <c r="CGV8" s="1096"/>
      <c r="CGW8" s="1096"/>
      <c r="CGX8" s="1096"/>
      <c r="CGY8" s="1096"/>
      <c r="CGZ8" s="1096"/>
      <c r="CHA8" s="1096"/>
      <c r="CHB8" s="1096"/>
      <c r="CHC8" s="1096"/>
      <c r="CHD8" s="1096"/>
      <c r="CHE8" s="1096"/>
      <c r="CHF8" s="1096"/>
      <c r="CHG8" s="1096"/>
      <c r="CHH8" s="1096"/>
      <c r="CHI8" s="1096"/>
      <c r="CHJ8" s="1096"/>
      <c r="CHK8" s="1096"/>
      <c r="CHL8" s="1096"/>
      <c r="CHM8" s="1096"/>
      <c r="CHN8" s="1096"/>
      <c r="CHO8" s="1096"/>
      <c r="CHP8" s="1096"/>
      <c r="CHQ8" s="1096"/>
      <c r="CHR8" s="1096"/>
      <c r="CHS8" s="1096"/>
      <c r="CHT8" s="1096"/>
      <c r="CHU8" s="1096"/>
      <c r="CHV8" s="1096"/>
      <c r="CHW8" s="1096"/>
      <c r="CHX8" s="1096"/>
      <c r="CHY8" s="1096"/>
      <c r="CHZ8" s="1096"/>
      <c r="CIA8" s="1096"/>
      <c r="CIB8" s="1096"/>
      <c r="CIC8" s="1096"/>
      <c r="CID8" s="1096"/>
      <c r="CIE8" s="1096"/>
      <c r="CIF8" s="1096"/>
      <c r="CIG8" s="1096"/>
      <c r="CIH8" s="1096"/>
      <c r="CII8" s="1096"/>
      <c r="CIJ8" s="1096"/>
      <c r="CIK8" s="1096"/>
      <c r="CIL8" s="1096"/>
      <c r="CIM8" s="1096"/>
      <c r="CIN8" s="1096"/>
      <c r="CIO8" s="1096"/>
      <c r="CIP8" s="1096"/>
      <c r="CIQ8" s="1096"/>
      <c r="CIR8" s="1096"/>
      <c r="CIS8" s="1096"/>
      <c r="CIT8" s="1096"/>
      <c r="CIU8" s="1096"/>
      <c r="CIV8" s="1096"/>
      <c r="CIW8" s="1096"/>
      <c r="CIX8" s="1096"/>
      <c r="CIY8" s="1096"/>
      <c r="CIZ8" s="1096"/>
      <c r="CJA8" s="1096"/>
      <c r="CJB8" s="1096"/>
      <c r="CJC8" s="1096"/>
      <c r="CJD8" s="1096"/>
      <c r="CJE8" s="1096"/>
      <c r="CJF8" s="1096"/>
      <c r="CJG8" s="1096"/>
      <c r="CJH8" s="1096"/>
      <c r="CJI8" s="1096"/>
      <c r="CJJ8" s="1096"/>
      <c r="CJK8" s="1096"/>
      <c r="CJL8" s="1096"/>
      <c r="CJM8" s="1096"/>
      <c r="CJN8" s="1096"/>
      <c r="CJO8" s="1096"/>
      <c r="CJP8" s="1096"/>
      <c r="CJQ8" s="1096"/>
      <c r="CJR8" s="1096"/>
      <c r="CJS8" s="1096"/>
      <c r="CJT8" s="1096"/>
      <c r="CJU8" s="1096"/>
      <c r="CJV8" s="1096"/>
      <c r="CJW8" s="1096"/>
      <c r="CJX8" s="1096"/>
      <c r="CJY8" s="1096"/>
      <c r="CJZ8" s="1096"/>
      <c r="CKA8" s="1096"/>
      <c r="CKB8" s="1096"/>
      <c r="CKC8" s="1096"/>
      <c r="CKD8" s="1096"/>
      <c r="CKE8" s="1096"/>
      <c r="CKF8" s="1096"/>
      <c r="CKG8" s="1096"/>
      <c r="CKH8" s="1096"/>
      <c r="CKI8" s="1096"/>
      <c r="CKJ8" s="1096"/>
      <c r="CKK8" s="1096"/>
      <c r="CKL8" s="1096"/>
      <c r="CKM8" s="1096"/>
      <c r="CKN8" s="1096"/>
      <c r="CKO8" s="1096"/>
      <c r="CKP8" s="1096"/>
      <c r="CKQ8" s="1096"/>
      <c r="CKR8" s="1096"/>
      <c r="CKS8" s="1096"/>
      <c r="CKT8" s="1096"/>
      <c r="CKU8" s="1096"/>
      <c r="CKV8" s="1096"/>
      <c r="CKW8" s="1096"/>
      <c r="CKX8" s="1096"/>
      <c r="CKY8" s="1096"/>
      <c r="CKZ8" s="1096"/>
      <c r="CLA8" s="1096"/>
      <c r="CLB8" s="1096"/>
      <c r="CLC8" s="1096"/>
      <c r="CLD8" s="1096"/>
      <c r="CLE8" s="1096"/>
      <c r="CLF8" s="1096"/>
      <c r="CLG8" s="1096"/>
      <c r="CLH8" s="1096"/>
      <c r="CLI8" s="1096"/>
      <c r="CLJ8" s="1096"/>
      <c r="CLK8" s="1096"/>
      <c r="CLL8" s="1096"/>
      <c r="CLM8" s="1096"/>
      <c r="CLN8" s="1096"/>
      <c r="CLO8" s="1096"/>
      <c r="CLP8" s="1096"/>
      <c r="CLQ8" s="1096"/>
      <c r="CLR8" s="1096"/>
      <c r="CLS8" s="1096"/>
      <c r="CLT8" s="1096"/>
      <c r="CLU8" s="1096"/>
      <c r="CLV8" s="1096"/>
      <c r="CLW8" s="1096"/>
      <c r="CLX8" s="1096"/>
      <c r="CLY8" s="1096"/>
      <c r="CLZ8" s="1096"/>
      <c r="CMA8" s="1096"/>
      <c r="CMB8" s="1096"/>
      <c r="CMC8" s="1096"/>
      <c r="CMD8" s="1096"/>
      <c r="CME8" s="1096"/>
      <c r="CMF8" s="1096"/>
      <c r="CMG8" s="1096"/>
      <c r="CMH8" s="1096"/>
      <c r="CMI8" s="1096"/>
      <c r="CMJ8" s="1096"/>
      <c r="CMK8" s="1096"/>
      <c r="CML8" s="1096"/>
      <c r="CMM8" s="1096"/>
      <c r="CMN8" s="1096"/>
      <c r="CMO8" s="1096"/>
      <c r="CMP8" s="1096"/>
      <c r="CMQ8" s="1096"/>
      <c r="CMR8" s="1096"/>
      <c r="CMS8" s="1096"/>
      <c r="CMT8" s="1096"/>
      <c r="CMU8" s="1096"/>
      <c r="CMV8" s="1096"/>
      <c r="CMW8" s="1096"/>
      <c r="CMX8" s="1096"/>
      <c r="CMY8" s="1096"/>
      <c r="CMZ8" s="1096"/>
      <c r="CNA8" s="1096"/>
      <c r="CNB8" s="1096"/>
      <c r="CNC8" s="1096"/>
      <c r="CND8" s="1096"/>
      <c r="CNE8" s="1096"/>
      <c r="CNF8" s="1096"/>
      <c r="CNG8" s="1096"/>
      <c r="CNH8" s="1096"/>
      <c r="CNI8" s="1096"/>
      <c r="CNJ8" s="1096"/>
      <c r="CNK8" s="1096"/>
      <c r="CNL8" s="1096"/>
      <c r="CNM8" s="1096"/>
      <c r="CNN8" s="1096"/>
      <c r="CNO8" s="1096"/>
      <c r="CNP8" s="1096"/>
      <c r="CNQ8" s="1096"/>
      <c r="CNR8" s="1096"/>
      <c r="CNS8" s="1096"/>
      <c r="CNT8" s="1096"/>
      <c r="CNU8" s="1096"/>
      <c r="CNV8" s="1096"/>
      <c r="CNW8" s="1096"/>
      <c r="CNX8" s="1096"/>
      <c r="CNY8" s="1096"/>
      <c r="CNZ8" s="1096"/>
      <c r="COA8" s="1096"/>
      <c r="COB8" s="1096"/>
      <c r="COC8" s="1096"/>
      <c r="COD8" s="1096"/>
      <c r="COE8" s="1096"/>
      <c r="COF8" s="1096"/>
      <c r="COG8" s="1096"/>
      <c r="COH8" s="1096"/>
      <c r="COI8" s="1096"/>
      <c r="COJ8" s="1096"/>
      <c r="COK8" s="1096"/>
      <c r="COL8" s="1096"/>
      <c r="COM8" s="1096"/>
      <c r="CON8" s="1096"/>
      <c r="COO8" s="1096"/>
      <c r="COP8" s="1096"/>
      <c r="COQ8" s="1096"/>
      <c r="COR8" s="1096"/>
      <c r="COS8" s="1096"/>
      <c r="COT8" s="1096"/>
      <c r="COU8" s="1096"/>
      <c r="COV8" s="1096"/>
      <c r="COW8" s="1096"/>
      <c r="COX8" s="1096"/>
      <c r="COY8" s="1096"/>
      <c r="COZ8" s="1096"/>
      <c r="CPA8" s="1096"/>
      <c r="CPB8" s="1096"/>
      <c r="CPC8" s="1096"/>
      <c r="CPD8" s="1096"/>
      <c r="CPE8" s="1096"/>
      <c r="CPF8" s="1096"/>
      <c r="CPG8" s="1096"/>
      <c r="CPH8" s="1096"/>
      <c r="CPI8" s="1096"/>
      <c r="CPJ8" s="1096"/>
      <c r="CPK8" s="1096"/>
      <c r="CPL8" s="1096"/>
      <c r="CPM8" s="1096"/>
      <c r="CPN8" s="1096"/>
      <c r="CPO8" s="1096"/>
      <c r="CPP8" s="1096"/>
      <c r="CPQ8" s="1096"/>
      <c r="CPR8" s="1096"/>
      <c r="CPS8" s="1096"/>
      <c r="CPT8" s="1096"/>
      <c r="CPU8" s="1096"/>
      <c r="CPV8" s="1096"/>
      <c r="CPW8" s="1096"/>
      <c r="CPX8" s="1096"/>
      <c r="CPY8" s="1096"/>
      <c r="CPZ8" s="1096"/>
      <c r="CQA8" s="1096"/>
      <c r="CQB8" s="1096"/>
      <c r="CQC8" s="1096"/>
      <c r="CQD8" s="1096"/>
      <c r="CQE8" s="1096"/>
      <c r="CQF8" s="1096"/>
      <c r="CQG8" s="1096"/>
      <c r="CQH8" s="1096"/>
      <c r="CQI8" s="1096"/>
      <c r="CQJ8" s="1096"/>
      <c r="CQK8" s="1096"/>
      <c r="CQL8" s="1096"/>
      <c r="CQM8" s="1096"/>
      <c r="CQN8" s="1096"/>
      <c r="CQO8" s="1096"/>
      <c r="CQP8" s="1096"/>
      <c r="CQQ8" s="1096"/>
      <c r="CQR8" s="1096"/>
      <c r="CQS8" s="1096"/>
      <c r="CQT8" s="1096"/>
      <c r="CQU8" s="1096"/>
      <c r="CQV8" s="1096"/>
      <c r="CQW8" s="1096"/>
      <c r="CQX8" s="1096"/>
      <c r="CQY8" s="1096"/>
      <c r="CQZ8" s="1096"/>
      <c r="CRA8" s="1096"/>
      <c r="CRB8" s="1096"/>
      <c r="CRC8" s="1096"/>
      <c r="CRD8" s="1096"/>
      <c r="CRE8" s="1096"/>
      <c r="CRF8" s="1096"/>
      <c r="CRG8" s="1096"/>
      <c r="CRH8" s="1096"/>
      <c r="CRI8" s="1096"/>
      <c r="CRJ8" s="1096"/>
      <c r="CRK8" s="1096"/>
      <c r="CRL8" s="1096"/>
      <c r="CRM8" s="1096"/>
      <c r="CRN8" s="1096"/>
      <c r="CRO8" s="1096"/>
      <c r="CRP8" s="1096"/>
      <c r="CRQ8" s="1096"/>
      <c r="CRR8" s="1096"/>
      <c r="CRS8" s="1096"/>
      <c r="CRT8" s="1096"/>
      <c r="CRU8" s="1096"/>
      <c r="CRV8" s="1096"/>
      <c r="CRW8" s="1096"/>
      <c r="CRX8" s="1096"/>
      <c r="CRY8" s="1096"/>
      <c r="CRZ8" s="1096"/>
      <c r="CSA8" s="1096"/>
      <c r="CSB8" s="1096"/>
      <c r="CSC8" s="1096"/>
      <c r="CSD8" s="1096"/>
      <c r="CSE8" s="1096"/>
      <c r="CSF8" s="1096"/>
      <c r="CSG8" s="1096"/>
      <c r="CSH8" s="1096"/>
      <c r="CSI8" s="1096"/>
      <c r="CSJ8" s="1096"/>
      <c r="CSK8" s="1096"/>
      <c r="CSL8" s="1096"/>
      <c r="CSM8" s="1096"/>
      <c r="CSN8" s="1096"/>
      <c r="CSO8" s="1096"/>
      <c r="CSP8" s="1096"/>
      <c r="CSQ8" s="1096"/>
      <c r="CSR8" s="1096"/>
      <c r="CSS8" s="1096"/>
      <c r="CST8" s="1096"/>
      <c r="CSU8" s="1096"/>
      <c r="CSV8" s="1096"/>
      <c r="CSW8" s="1096"/>
      <c r="CSX8" s="1096"/>
      <c r="CSY8" s="1096"/>
      <c r="CSZ8" s="1096"/>
      <c r="CTA8" s="1096"/>
      <c r="CTB8" s="1096"/>
      <c r="CTC8" s="1096"/>
      <c r="CTD8" s="1096"/>
      <c r="CTE8" s="1096"/>
      <c r="CTF8" s="1096"/>
      <c r="CTG8" s="1096"/>
      <c r="CTH8" s="1096"/>
      <c r="CTI8" s="1096"/>
      <c r="CTJ8" s="1096"/>
      <c r="CTK8" s="1096"/>
      <c r="CTL8" s="1096"/>
      <c r="CTM8" s="1096"/>
      <c r="CTN8" s="1096"/>
      <c r="CTO8" s="1096"/>
      <c r="CTP8" s="1096"/>
      <c r="CTQ8" s="1096"/>
      <c r="CTR8" s="1096"/>
      <c r="CTS8" s="1096"/>
      <c r="CTT8" s="1096"/>
      <c r="CTU8" s="1096"/>
      <c r="CTV8" s="1096"/>
      <c r="CTW8" s="1096"/>
      <c r="CTX8" s="1096"/>
      <c r="CTY8" s="1096"/>
      <c r="CTZ8" s="1096"/>
      <c r="CUA8" s="1096"/>
      <c r="CUB8" s="1096"/>
      <c r="CUC8" s="1096"/>
      <c r="CUD8" s="1096"/>
      <c r="CUE8" s="1096"/>
      <c r="CUF8" s="1096"/>
      <c r="CUG8" s="1096"/>
      <c r="CUH8" s="1096"/>
      <c r="CUI8" s="1096"/>
      <c r="CUJ8" s="1096"/>
      <c r="CUK8" s="1096"/>
      <c r="CUL8" s="1096"/>
      <c r="CUM8" s="1096"/>
      <c r="CUN8" s="1096"/>
      <c r="CUO8" s="1096"/>
      <c r="CUP8" s="1096"/>
      <c r="CUQ8" s="1096"/>
      <c r="CUR8" s="1096"/>
      <c r="CUS8" s="1096"/>
      <c r="CUT8" s="1096"/>
      <c r="CUU8" s="1096"/>
      <c r="CUV8" s="1096"/>
      <c r="CUW8" s="1096"/>
      <c r="CUX8" s="1096"/>
      <c r="CUY8" s="1096"/>
      <c r="CUZ8" s="1096"/>
      <c r="CVA8" s="1096"/>
      <c r="CVB8" s="1096"/>
      <c r="CVC8" s="1096"/>
      <c r="CVD8" s="1096"/>
      <c r="CVE8" s="1096"/>
      <c r="CVF8" s="1096"/>
      <c r="CVG8" s="1096"/>
      <c r="CVH8" s="1096"/>
      <c r="CVI8" s="1096"/>
      <c r="CVJ8" s="1096"/>
      <c r="CVK8" s="1096"/>
      <c r="CVL8" s="1096"/>
      <c r="CVM8" s="1096"/>
      <c r="CVN8" s="1096"/>
      <c r="CVO8" s="1096"/>
      <c r="CVP8" s="1096"/>
      <c r="CVQ8" s="1096"/>
      <c r="CVR8" s="1096"/>
      <c r="CVS8" s="1096"/>
      <c r="CVT8" s="1096"/>
      <c r="CVU8" s="1096"/>
      <c r="CVV8" s="1096"/>
      <c r="CVW8" s="1096"/>
      <c r="CVX8" s="1096"/>
      <c r="CVY8" s="1096"/>
      <c r="CVZ8" s="1096"/>
      <c r="CWA8" s="1096"/>
      <c r="CWB8" s="1096"/>
      <c r="CWC8" s="1096"/>
      <c r="CWD8" s="1096"/>
      <c r="CWE8" s="1096"/>
      <c r="CWF8" s="1096"/>
      <c r="CWG8" s="1096"/>
      <c r="CWH8" s="1096"/>
      <c r="CWI8" s="1096"/>
      <c r="CWJ8" s="1096"/>
      <c r="CWK8" s="1096"/>
      <c r="CWL8" s="1096"/>
      <c r="CWM8" s="1096"/>
      <c r="CWN8" s="1096"/>
      <c r="CWO8" s="1096"/>
      <c r="CWP8" s="1096"/>
      <c r="CWQ8" s="1096"/>
      <c r="CWR8" s="1096"/>
      <c r="CWS8" s="1096"/>
      <c r="CWT8" s="1096"/>
      <c r="CWU8" s="1096"/>
      <c r="CWV8" s="1096"/>
      <c r="CWW8" s="1096"/>
      <c r="CWX8" s="1096"/>
      <c r="CWY8" s="1096"/>
      <c r="CWZ8" s="1096"/>
      <c r="CXA8" s="1096"/>
      <c r="CXB8" s="1096"/>
      <c r="CXC8" s="1096"/>
      <c r="CXD8" s="1096"/>
      <c r="CXE8" s="1096"/>
      <c r="CXF8" s="1096"/>
      <c r="CXG8" s="1096"/>
      <c r="CXH8" s="1096"/>
      <c r="CXI8" s="1096"/>
      <c r="CXJ8" s="1096"/>
      <c r="CXK8" s="1096"/>
      <c r="CXL8" s="1096"/>
      <c r="CXM8" s="1096"/>
      <c r="CXN8" s="1096"/>
      <c r="CXO8" s="1096"/>
      <c r="CXP8" s="1096"/>
      <c r="CXQ8" s="1096"/>
      <c r="CXR8" s="1096"/>
      <c r="CXS8" s="1096"/>
      <c r="CXT8" s="1096"/>
      <c r="CXU8" s="1096"/>
      <c r="CXV8" s="1096"/>
      <c r="CXW8" s="1096"/>
      <c r="CXX8" s="1096"/>
      <c r="CXY8" s="1096"/>
      <c r="CXZ8" s="1096"/>
      <c r="CYA8" s="1096"/>
      <c r="CYB8" s="1096"/>
      <c r="CYC8" s="1096"/>
      <c r="CYD8" s="1096"/>
      <c r="CYE8" s="1096"/>
      <c r="CYF8" s="1096"/>
      <c r="CYG8" s="1096"/>
      <c r="CYH8" s="1096"/>
      <c r="CYI8" s="1096"/>
      <c r="CYJ8" s="1096"/>
      <c r="CYK8" s="1096"/>
      <c r="CYL8" s="1096"/>
      <c r="CYM8" s="1096"/>
      <c r="CYN8" s="1096"/>
      <c r="CYO8" s="1096"/>
      <c r="CYP8" s="1096"/>
      <c r="CYQ8" s="1096"/>
      <c r="CYR8" s="1096"/>
      <c r="CYS8" s="1096"/>
      <c r="CYT8" s="1096"/>
      <c r="CYU8" s="1096"/>
      <c r="CYV8" s="1096"/>
      <c r="CYW8" s="1096"/>
      <c r="CYX8" s="1096"/>
      <c r="CYY8" s="1096"/>
      <c r="CYZ8" s="1096"/>
      <c r="CZA8" s="1096"/>
      <c r="CZB8" s="1096"/>
      <c r="CZC8" s="1096"/>
      <c r="CZD8" s="1096"/>
      <c r="CZE8" s="1096"/>
      <c r="CZF8" s="1096"/>
      <c r="CZG8" s="1096"/>
      <c r="CZH8" s="1096"/>
      <c r="CZI8" s="1096"/>
      <c r="CZJ8" s="1096"/>
      <c r="CZK8" s="1096"/>
      <c r="CZL8" s="1096"/>
      <c r="CZM8" s="1096"/>
      <c r="CZN8" s="1096"/>
      <c r="CZO8" s="1096"/>
      <c r="CZP8" s="1096"/>
      <c r="CZQ8" s="1096"/>
      <c r="CZR8" s="1096"/>
      <c r="CZS8" s="1096"/>
      <c r="CZT8" s="1096"/>
      <c r="CZU8" s="1096"/>
      <c r="CZV8" s="1096"/>
      <c r="CZW8" s="1096"/>
      <c r="CZX8" s="1096"/>
      <c r="CZY8" s="1096"/>
      <c r="CZZ8" s="1096"/>
      <c r="DAA8" s="1096"/>
      <c r="DAB8" s="1096"/>
      <c r="DAC8" s="1096"/>
      <c r="DAD8" s="1096"/>
      <c r="DAE8" s="1096"/>
      <c r="DAF8" s="1096"/>
      <c r="DAG8" s="1096"/>
      <c r="DAH8" s="1096"/>
      <c r="DAI8" s="1096"/>
      <c r="DAJ8" s="1096"/>
      <c r="DAK8" s="1096"/>
      <c r="DAL8" s="1096"/>
      <c r="DAM8" s="1096"/>
      <c r="DAN8" s="1096"/>
      <c r="DAO8" s="1096"/>
      <c r="DAP8" s="1096"/>
      <c r="DAQ8" s="1096"/>
      <c r="DAR8" s="1096"/>
      <c r="DAS8" s="1096"/>
      <c r="DAT8" s="1096"/>
      <c r="DAU8" s="1096"/>
      <c r="DAV8" s="1096"/>
      <c r="DAW8" s="1096"/>
      <c r="DAX8" s="1096"/>
      <c r="DAY8" s="1096"/>
      <c r="DAZ8" s="1096"/>
      <c r="DBA8" s="1096"/>
      <c r="DBB8" s="1096"/>
      <c r="DBC8" s="1096"/>
      <c r="DBD8" s="1096"/>
      <c r="DBE8" s="1096"/>
      <c r="DBF8" s="1096"/>
      <c r="DBG8" s="1096"/>
      <c r="DBH8" s="1096"/>
      <c r="DBI8" s="1096"/>
      <c r="DBJ8" s="1096"/>
      <c r="DBK8" s="1096"/>
      <c r="DBL8" s="1096"/>
      <c r="DBM8" s="1096"/>
      <c r="DBN8" s="1096"/>
      <c r="DBO8" s="1096"/>
      <c r="DBP8" s="1096"/>
      <c r="DBQ8" s="1096"/>
      <c r="DBR8" s="1096"/>
      <c r="DBS8" s="1096"/>
      <c r="DBT8" s="1096"/>
      <c r="DBU8" s="1096"/>
      <c r="DBV8" s="1096"/>
      <c r="DBW8" s="1096"/>
      <c r="DBX8" s="1096"/>
      <c r="DBY8" s="1096"/>
      <c r="DBZ8" s="1096"/>
      <c r="DCA8" s="1096"/>
      <c r="DCB8" s="1096"/>
      <c r="DCC8" s="1096"/>
      <c r="DCD8" s="1096"/>
      <c r="DCE8" s="1096"/>
      <c r="DCF8" s="1096"/>
      <c r="DCG8" s="1096"/>
      <c r="DCH8" s="1096"/>
      <c r="DCI8" s="1096"/>
      <c r="DCJ8" s="1096"/>
      <c r="DCK8" s="1096"/>
      <c r="DCL8" s="1096"/>
      <c r="DCM8" s="1096"/>
      <c r="DCN8" s="1096"/>
      <c r="DCO8" s="1096"/>
      <c r="DCP8" s="1096"/>
      <c r="DCQ8" s="1096"/>
      <c r="DCR8" s="1096"/>
      <c r="DCS8" s="1096"/>
      <c r="DCT8" s="1096"/>
      <c r="DCU8" s="1096"/>
      <c r="DCV8" s="1096"/>
      <c r="DCW8" s="1096"/>
      <c r="DCX8" s="1096"/>
      <c r="DCY8" s="1096"/>
      <c r="DCZ8" s="1096"/>
      <c r="DDA8" s="1096"/>
      <c r="DDB8" s="1096"/>
      <c r="DDC8" s="1096"/>
      <c r="DDD8" s="1096"/>
      <c r="DDE8" s="1096"/>
      <c r="DDF8" s="1096"/>
      <c r="DDG8" s="1096"/>
      <c r="DDH8" s="1096"/>
      <c r="DDI8" s="1096"/>
      <c r="DDJ8" s="1096"/>
      <c r="DDK8" s="1096"/>
      <c r="DDL8" s="1096"/>
      <c r="DDM8" s="1096"/>
      <c r="DDN8" s="1096"/>
      <c r="DDO8" s="1096"/>
      <c r="DDP8" s="1096"/>
      <c r="DDQ8" s="1096"/>
      <c r="DDR8" s="1096"/>
      <c r="DDS8" s="1096"/>
      <c r="DDT8" s="1096"/>
      <c r="DDU8" s="1096"/>
      <c r="DDV8" s="1096"/>
      <c r="DDW8" s="1096"/>
      <c r="DDX8" s="1096"/>
      <c r="DDY8" s="1096"/>
      <c r="DDZ8" s="1096"/>
      <c r="DEA8" s="1096"/>
      <c r="DEB8" s="1096"/>
      <c r="DEC8" s="1096"/>
      <c r="DED8" s="1096"/>
      <c r="DEE8" s="1096"/>
      <c r="DEF8" s="1096"/>
      <c r="DEG8" s="1096"/>
      <c r="DEH8" s="1096"/>
      <c r="DEI8" s="1096"/>
      <c r="DEJ8" s="1096"/>
      <c r="DEK8" s="1096"/>
      <c r="DEL8" s="1096"/>
      <c r="DEM8" s="1096"/>
      <c r="DEN8" s="1096"/>
      <c r="DEO8" s="1096"/>
      <c r="DEP8" s="1096"/>
      <c r="DEQ8" s="1096"/>
      <c r="DER8" s="1096"/>
      <c r="DES8" s="1096"/>
      <c r="DET8" s="1096"/>
      <c r="DEU8" s="1096"/>
      <c r="DEV8" s="1096"/>
      <c r="DEW8" s="1096"/>
      <c r="DEX8" s="1096"/>
      <c r="DEY8" s="1096"/>
      <c r="DEZ8" s="1096"/>
      <c r="DFA8" s="1096"/>
      <c r="DFB8" s="1096"/>
      <c r="DFC8" s="1096"/>
      <c r="DFD8" s="1096"/>
      <c r="DFE8" s="1096"/>
      <c r="DFF8" s="1096"/>
      <c r="DFG8" s="1096"/>
      <c r="DFH8" s="1096"/>
      <c r="DFI8" s="1096"/>
      <c r="DFJ8" s="1096"/>
      <c r="DFK8" s="1096"/>
      <c r="DFL8" s="1096"/>
      <c r="DFM8" s="1096"/>
      <c r="DFN8" s="1096"/>
      <c r="DFO8" s="1096"/>
      <c r="DFP8" s="1096"/>
      <c r="DFQ8" s="1096"/>
      <c r="DFR8" s="1096"/>
      <c r="DFS8" s="1096"/>
      <c r="DFT8" s="1096"/>
      <c r="DFU8" s="1096"/>
      <c r="DFV8" s="1096"/>
      <c r="DFW8" s="1096"/>
      <c r="DFX8" s="1096"/>
      <c r="DFY8" s="1096"/>
      <c r="DFZ8" s="1096"/>
      <c r="DGA8" s="1096"/>
      <c r="DGB8" s="1096"/>
      <c r="DGC8" s="1096"/>
      <c r="DGD8" s="1096"/>
      <c r="DGE8" s="1096"/>
      <c r="DGF8" s="1096"/>
      <c r="DGG8" s="1096"/>
      <c r="DGH8" s="1096"/>
      <c r="DGI8" s="1096"/>
      <c r="DGJ8" s="1096"/>
      <c r="DGK8" s="1096"/>
      <c r="DGL8" s="1096"/>
      <c r="DGM8" s="1096"/>
      <c r="DGN8" s="1096"/>
      <c r="DGO8" s="1096"/>
      <c r="DGP8" s="1096"/>
      <c r="DGQ8" s="1096"/>
      <c r="DGR8" s="1096"/>
      <c r="DGS8" s="1096"/>
      <c r="DGT8" s="1096"/>
      <c r="DGU8" s="1096"/>
      <c r="DGV8" s="1096"/>
      <c r="DGW8" s="1096"/>
      <c r="DGX8" s="1096"/>
      <c r="DGY8" s="1096"/>
      <c r="DGZ8" s="1096"/>
      <c r="DHA8" s="1096"/>
      <c r="DHB8" s="1096"/>
      <c r="DHC8" s="1096"/>
      <c r="DHD8" s="1096"/>
      <c r="DHE8" s="1096"/>
      <c r="DHF8" s="1096"/>
      <c r="DHG8" s="1096"/>
      <c r="DHH8" s="1096"/>
      <c r="DHI8" s="1096"/>
      <c r="DHJ8" s="1096"/>
      <c r="DHK8" s="1096"/>
      <c r="DHL8" s="1096"/>
      <c r="DHM8" s="1096"/>
      <c r="DHN8" s="1096"/>
      <c r="DHO8" s="1096"/>
      <c r="DHP8" s="1096"/>
      <c r="DHQ8" s="1096"/>
      <c r="DHR8" s="1096"/>
      <c r="DHS8" s="1096"/>
      <c r="DHT8" s="1096"/>
      <c r="DHU8" s="1096"/>
      <c r="DHV8" s="1096"/>
      <c r="DHW8" s="1096"/>
      <c r="DHX8" s="1096"/>
      <c r="DHY8" s="1096"/>
      <c r="DHZ8" s="1096"/>
      <c r="DIA8" s="1096"/>
      <c r="DIB8" s="1096"/>
      <c r="DIC8" s="1096"/>
      <c r="DID8" s="1096"/>
      <c r="DIE8" s="1096"/>
      <c r="DIF8" s="1096"/>
      <c r="DIG8" s="1096"/>
      <c r="DIH8" s="1096"/>
      <c r="DII8" s="1096"/>
      <c r="DIJ8" s="1096"/>
      <c r="DIK8" s="1096"/>
      <c r="DIL8" s="1096"/>
      <c r="DIM8" s="1096"/>
      <c r="DIN8" s="1096"/>
      <c r="DIO8" s="1096"/>
      <c r="DIP8" s="1096"/>
      <c r="DIQ8" s="1096"/>
      <c r="DIR8" s="1096"/>
      <c r="DIS8" s="1096"/>
      <c r="DIT8" s="1096"/>
      <c r="DIU8" s="1096"/>
      <c r="DIV8" s="1096"/>
      <c r="DIW8" s="1096"/>
      <c r="DIX8" s="1096"/>
      <c r="DIY8" s="1096"/>
      <c r="DIZ8" s="1096"/>
      <c r="DJA8" s="1096"/>
      <c r="DJB8" s="1096"/>
      <c r="DJC8" s="1096"/>
      <c r="DJD8" s="1096"/>
      <c r="DJE8" s="1096"/>
      <c r="DJF8" s="1096"/>
      <c r="DJG8" s="1096"/>
      <c r="DJH8" s="1096"/>
      <c r="DJI8" s="1096"/>
      <c r="DJJ8" s="1096"/>
      <c r="DJK8" s="1096"/>
      <c r="DJL8" s="1096"/>
      <c r="DJM8" s="1096"/>
      <c r="DJN8" s="1096"/>
      <c r="DJO8" s="1096"/>
      <c r="DJP8" s="1096"/>
      <c r="DJQ8" s="1096"/>
      <c r="DJR8" s="1096"/>
      <c r="DJS8" s="1096"/>
      <c r="DJT8" s="1096"/>
      <c r="DJU8" s="1096"/>
      <c r="DJV8" s="1096"/>
      <c r="DJW8" s="1096"/>
      <c r="DJX8" s="1096"/>
      <c r="DJY8" s="1096"/>
      <c r="DJZ8" s="1096"/>
      <c r="DKA8" s="1096"/>
      <c r="DKB8" s="1096"/>
      <c r="DKC8" s="1096"/>
      <c r="DKD8" s="1096"/>
      <c r="DKE8" s="1096"/>
      <c r="DKF8" s="1096"/>
      <c r="DKG8" s="1096"/>
      <c r="DKH8" s="1096"/>
      <c r="DKI8" s="1096"/>
      <c r="DKJ8" s="1096"/>
      <c r="DKK8" s="1096"/>
      <c r="DKL8" s="1096"/>
      <c r="DKM8" s="1096"/>
      <c r="DKN8" s="1096"/>
      <c r="DKO8" s="1096"/>
      <c r="DKP8" s="1096"/>
      <c r="DKQ8" s="1096"/>
      <c r="DKR8" s="1096"/>
      <c r="DKS8" s="1096"/>
      <c r="DKT8" s="1096"/>
      <c r="DKU8" s="1096"/>
      <c r="DKV8" s="1096"/>
      <c r="DKW8" s="1096"/>
      <c r="DKX8" s="1096"/>
      <c r="DKY8" s="1096"/>
      <c r="DKZ8" s="1096"/>
      <c r="DLA8" s="1096"/>
      <c r="DLB8" s="1096"/>
      <c r="DLC8" s="1096"/>
      <c r="DLD8" s="1096"/>
      <c r="DLE8" s="1096"/>
      <c r="DLF8" s="1096"/>
      <c r="DLG8" s="1096"/>
      <c r="DLH8" s="1096"/>
      <c r="DLI8" s="1096"/>
      <c r="DLJ8" s="1096"/>
      <c r="DLK8" s="1096"/>
      <c r="DLL8" s="1096"/>
      <c r="DLM8" s="1096"/>
      <c r="DLN8" s="1096"/>
      <c r="DLO8" s="1096"/>
      <c r="DLP8" s="1096"/>
      <c r="DLQ8" s="1096"/>
      <c r="DLR8" s="1096"/>
      <c r="DLS8" s="1096"/>
      <c r="DLT8" s="1096"/>
      <c r="DLU8" s="1096"/>
      <c r="DLV8" s="1096"/>
      <c r="DLW8" s="1096"/>
      <c r="DLX8" s="1096"/>
      <c r="DLY8" s="1096"/>
      <c r="DLZ8" s="1096"/>
      <c r="DMA8" s="1096"/>
      <c r="DMB8" s="1096"/>
      <c r="DMC8" s="1096"/>
      <c r="DMD8" s="1096"/>
      <c r="DME8" s="1096"/>
      <c r="DMF8" s="1096"/>
      <c r="DMG8" s="1096"/>
      <c r="DMH8" s="1096"/>
      <c r="DMI8" s="1096"/>
      <c r="DMJ8" s="1096"/>
      <c r="DMK8" s="1096"/>
      <c r="DML8" s="1096"/>
      <c r="DMM8" s="1096"/>
      <c r="DMN8" s="1096"/>
      <c r="DMO8" s="1096"/>
      <c r="DMP8" s="1096"/>
      <c r="DMQ8" s="1096"/>
      <c r="DMR8" s="1096"/>
      <c r="DMS8" s="1096"/>
      <c r="DMT8" s="1096"/>
      <c r="DMU8" s="1096"/>
      <c r="DMV8" s="1096"/>
      <c r="DMW8" s="1096"/>
      <c r="DMX8" s="1096"/>
      <c r="DMY8" s="1096"/>
      <c r="DMZ8" s="1096"/>
      <c r="DNA8" s="1096"/>
      <c r="DNB8" s="1096"/>
      <c r="DNC8" s="1096"/>
      <c r="DND8" s="1096"/>
      <c r="DNE8" s="1096"/>
      <c r="DNF8" s="1096"/>
      <c r="DNG8" s="1096"/>
      <c r="DNH8" s="1096"/>
      <c r="DNI8" s="1096"/>
      <c r="DNJ8" s="1096"/>
      <c r="DNK8" s="1096"/>
      <c r="DNL8" s="1096"/>
      <c r="DNM8" s="1096"/>
      <c r="DNN8" s="1096"/>
      <c r="DNO8" s="1096"/>
      <c r="DNP8" s="1096"/>
      <c r="DNQ8" s="1096"/>
      <c r="DNR8" s="1096"/>
      <c r="DNS8" s="1096"/>
      <c r="DNT8" s="1096"/>
      <c r="DNU8" s="1096"/>
      <c r="DNV8" s="1096"/>
      <c r="DNW8" s="1096"/>
      <c r="DNX8" s="1096"/>
      <c r="DNY8" s="1096"/>
      <c r="DNZ8" s="1096"/>
      <c r="DOA8" s="1096"/>
      <c r="DOB8" s="1096"/>
      <c r="DOC8" s="1096"/>
      <c r="DOD8" s="1096"/>
      <c r="DOE8" s="1096"/>
      <c r="DOF8" s="1096"/>
      <c r="DOG8" s="1096"/>
      <c r="DOH8" s="1096"/>
      <c r="DOI8" s="1096"/>
      <c r="DOJ8" s="1096"/>
      <c r="DOK8" s="1096"/>
      <c r="DOL8" s="1096"/>
      <c r="DOM8" s="1096"/>
      <c r="DON8" s="1096"/>
      <c r="DOO8" s="1096"/>
      <c r="DOP8" s="1096"/>
      <c r="DOQ8" s="1096"/>
      <c r="DOR8" s="1096"/>
      <c r="DOS8" s="1096"/>
      <c r="DOT8" s="1096"/>
      <c r="DOU8" s="1096"/>
      <c r="DOV8" s="1096"/>
      <c r="DOW8" s="1096"/>
      <c r="DOX8" s="1096"/>
      <c r="DOY8" s="1096"/>
      <c r="DOZ8" s="1096"/>
      <c r="DPA8" s="1096"/>
      <c r="DPB8" s="1096"/>
      <c r="DPC8" s="1096"/>
      <c r="DPD8" s="1096"/>
      <c r="DPE8" s="1096"/>
      <c r="DPF8" s="1096"/>
      <c r="DPG8" s="1096"/>
      <c r="DPH8" s="1096"/>
      <c r="DPI8" s="1096"/>
      <c r="DPJ8" s="1096"/>
      <c r="DPK8" s="1096"/>
      <c r="DPL8" s="1096"/>
      <c r="DPM8" s="1096"/>
      <c r="DPN8" s="1096"/>
      <c r="DPO8" s="1096"/>
      <c r="DPP8" s="1096"/>
      <c r="DPQ8" s="1096"/>
      <c r="DPR8" s="1096"/>
      <c r="DPS8" s="1096"/>
      <c r="DPT8" s="1096"/>
      <c r="DPU8" s="1096"/>
      <c r="DPV8" s="1096"/>
      <c r="DPW8" s="1096"/>
      <c r="DPX8" s="1096"/>
      <c r="DPY8" s="1096"/>
      <c r="DPZ8" s="1096"/>
      <c r="DQA8" s="1096"/>
      <c r="DQB8" s="1096"/>
      <c r="DQC8" s="1096"/>
      <c r="DQD8" s="1096"/>
      <c r="DQE8" s="1096"/>
      <c r="DQF8" s="1096"/>
      <c r="DQG8" s="1096"/>
      <c r="DQH8" s="1096"/>
      <c r="DQI8" s="1096"/>
      <c r="DQJ8" s="1096"/>
      <c r="DQK8" s="1096"/>
      <c r="DQL8" s="1096"/>
      <c r="DQM8" s="1096"/>
      <c r="DQN8" s="1096"/>
      <c r="DQO8" s="1096"/>
      <c r="DQP8" s="1096"/>
      <c r="DQQ8" s="1096"/>
      <c r="DQR8" s="1096"/>
      <c r="DQS8" s="1096"/>
      <c r="DQT8" s="1096"/>
      <c r="DQU8" s="1096"/>
      <c r="DQV8" s="1096"/>
      <c r="DQW8" s="1096"/>
      <c r="DQX8" s="1096"/>
      <c r="DQY8" s="1096"/>
      <c r="DQZ8" s="1096"/>
      <c r="DRA8" s="1096"/>
      <c r="DRB8" s="1096"/>
      <c r="DRC8" s="1096"/>
      <c r="DRD8" s="1096"/>
      <c r="DRE8" s="1096"/>
      <c r="DRF8" s="1096"/>
      <c r="DRG8" s="1096"/>
      <c r="DRH8" s="1096"/>
      <c r="DRI8" s="1096"/>
      <c r="DRJ8" s="1096"/>
      <c r="DRK8" s="1096"/>
      <c r="DRL8" s="1096"/>
      <c r="DRM8" s="1096"/>
      <c r="DRN8" s="1096"/>
      <c r="DRO8" s="1096"/>
      <c r="DRP8" s="1096"/>
      <c r="DRQ8" s="1096"/>
      <c r="DRR8" s="1096"/>
      <c r="DRS8" s="1096"/>
      <c r="DRT8" s="1096"/>
      <c r="DRU8" s="1096"/>
      <c r="DRV8" s="1096"/>
      <c r="DRW8" s="1096"/>
      <c r="DRX8" s="1096"/>
      <c r="DRY8" s="1096"/>
      <c r="DRZ8" s="1096"/>
      <c r="DSA8" s="1096"/>
      <c r="DSB8" s="1096"/>
      <c r="DSC8" s="1096"/>
      <c r="DSD8" s="1096"/>
      <c r="DSE8" s="1096"/>
      <c r="DSF8" s="1096"/>
      <c r="DSG8" s="1096"/>
      <c r="DSH8" s="1096"/>
      <c r="DSI8" s="1096"/>
      <c r="DSJ8" s="1096"/>
      <c r="DSK8" s="1096"/>
      <c r="DSL8" s="1096"/>
      <c r="DSM8" s="1096"/>
      <c r="DSN8" s="1096"/>
      <c r="DSO8" s="1096"/>
      <c r="DSP8" s="1096"/>
      <c r="DSQ8" s="1096"/>
      <c r="DSR8" s="1096"/>
      <c r="DSS8" s="1096"/>
      <c r="DST8" s="1096"/>
      <c r="DSU8" s="1096"/>
      <c r="DSV8" s="1096"/>
      <c r="DSW8" s="1096"/>
      <c r="DSX8" s="1096"/>
      <c r="DSY8" s="1096"/>
      <c r="DSZ8" s="1096"/>
      <c r="DTA8" s="1096"/>
      <c r="DTB8" s="1096"/>
      <c r="DTC8" s="1096"/>
      <c r="DTD8" s="1096"/>
      <c r="DTE8" s="1096"/>
      <c r="DTF8" s="1096"/>
      <c r="DTG8" s="1096"/>
      <c r="DTH8" s="1096"/>
      <c r="DTI8" s="1096"/>
      <c r="DTJ8" s="1096"/>
      <c r="DTK8" s="1096"/>
      <c r="DTL8" s="1096"/>
      <c r="DTM8" s="1096"/>
      <c r="DTN8" s="1096"/>
      <c r="DTO8" s="1096"/>
      <c r="DTP8" s="1096"/>
      <c r="DTQ8" s="1096"/>
      <c r="DTR8" s="1096"/>
      <c r="DTS8" s="1096"/>
      <c r="DTT8" s="1096"/>
      <c r="DTU8" s="1096"/>
      <c r="DTV8" s="1096"/>
      <c r="DTW8" s="1096"/>
      <c r="DTX8" s="1096"/>
      <c r="DTY8" s="1096"/>
      <c r="DTZ8" s="1096"/>
      <c r="DUA8" s="1096"/>
      <c r="DUB8" s="1096"/>
      <c r="DUC8" s="1096"/>
      <c r="DUD8" s="1096"/>
      <c r="DUE8" s="1096"/>
      <c r="DUF8" s="1096"/>
      <c r="DUG8" s="1096"/>
      <c r="DUH8" s="1096"/>
      <c r="DUI8" s="1096"/>
      <c r="DUJ8" s="1096"/>
      <c r="DUK8" s="1096"/>
      <c r="DUL8" s="1096"/>
      <c r="DUM8" s="1096"/>
      <c r="DUN8" s="1096"/>
      <c r="DUO8" s="1096"/>
      <c r="DUP8" s="1096"/>
      <c r="DUQ8" s="1096"/>
      <c r="DUR8" s="1096"/>
      <c r="DUS8" s="1096"/>
      <c r="DUT8" s="1096"/>
      <c r="DUU8" s="1096"/>
      <c r="DUV8" s="1096"/>
      <c r="DUW8" s="1096"/>
      <c r="DUX8" s="1096"/>
      <c r="DUY8" s="1096"/>
      <c r="DUZ8" s="1096"/>
      <c r="DVA8" s="1096"/>
      <c r="DVB8" s="1096"/>
      <c r="DVC8" s="1096"/>
      <c r="DVD8" s="1096"/>
      <c r="DVE8" s="1096"/>
      <c r="DVF8" s="1096"/>
      <c r="DVG8" s="1096"/>
      <c r="DVH8" s="1096"/>
      <c r="DVI8" s="1096"/>
      <c r="DVJ8" s="1096"/>
      <c r="DVK8" s="1096"/>
      <c r="DVL8" s="1096"/>
      <c r="DVM8" s="1096"/>
      <c r="DVN8" s="1096"/>
      <c r="DVO8" s="1096"/>
      <c r="DVP8" s="1096"/>
      <c r="DVQ8" s="1096"/>
      <c r="DVR8" s="1096"/>
      <c r="DVS8" s="1096"/>
      <c r="DVT8" s="1096"/>
      <c r="DVU8" s="1096"/>
      <c r="DVV8" s="1096"/>
      <c r="DVW8" s="1096"/>
      <c r="DVX8" s="1096"/>
      <c r="DVY8" s="1096"/>
      <c r="DVZ8" s="1096"/>
      <c r="DWA8" s="1096"/>
      <c r="DWB8" s="1096"/>
      <c r="DWC8" s="1096"/>
      <c r="DWD8" s="1096"/>
      <c r="DWE8" s="1096"/>
      <c r="DWF8" s="1096"/>
      <c r="DWG8" s="1096"/>
      <c r="DWH8" s="1096"/>
      <c r="DWI8" s="1096"/>
      <c r="DWJ8" s="1096"/>
      <c r="DWK8" s="1096"/>
      <c r="DWL8" s="1096"/>
      <c r="DWM8" s="1096"/>
      <c r="DWN8" s="1096"/>
      <c r="DWO8" s="1096"/>
      <c r="DWP8" s="1096"/>
      <c r="DWQ8" s="1096"/>
      <c r="DWR8" s="1096"/>
      <c r="DWS8" s="1096"/>
      <c r="DWT8" s="1096"/>
      <c r="DWU8" s="1096"/>
      <c r="DWV8" s="1096"/>
      <c r="DWW8" s="1096"/>
      <c r="DWX8" s="1096"/>
      <c r="DWY8" s="1096"/>
      <c r="DWZ8" s="1096"/>
      <c r="DXA8" s="1096"/>
      <c r="DXB8" s="1096"/>
      <c r="DXC8" s="1096"/>
      <c r="DXD8" s="1096"/>
      <c r="DXE8" s="1096"/>
      <c r="DXF8" s="1096"/>
      <c r="DXG8" s="1096"/>
      <c r="DXH8" s="1096"/>
      <c r="DXI8" s="1096"/>
      <c r="DXJ8" s="1096"/>
      <c r="DXK8" s="1096"/>
      <c r="DXL8" s="1096"/>
      <c r="DXM8" s="1096"/>
      <c r="DXN8" s="1096"/>
      <c r="DXO8" s="1096"/>
      <c r="DXP8" s="1096"/>
      <c r="DXQ8" s="1096"/>
      <c r="DXR8" s="1096"/>
      <c r="DXS8" s="1096"/>
      <c r="DXT8" s="1096"/>
      <c r="DXU8" s="1096"/>
      <c r="DXV8" s="1096"/>
      <c r="DXW8" s="1096"/>
      <c r="DXX8" s="1096"/>
      <c r="DXY8" s="1096"/>
      <c r="DXZ8" s="1096"/>
      <c r="DYA8" s="1096"/>
      <c r="DYB8" s="1096"/>
      <c r="DYC8" s="1096"/>
      <c r="DYD8" s="1096"/>
      <c r="DYE8" s="1096"/>
      <c r="DYF8" s="1096"/>
      <c r="DYG8" s="1096"/>
      <c r="DYH8" s="1096"/>
      <c r="DYI8" s="1096"/>
      <c r="DYJ8" s="1096"/>
      <c r="DYK8" s="1096"/>
      <c r="DYL8" s="1096"/>
      <c r="DYM8" s="1096"/>
      <c r="DYN8" s="1096"/>
      <c r="DYO8" s="1096"/>
      <c r="DYP8" s="1096"/>
      <c r="DYQ8" s="1096"/>
      <c r="DYR8" s="1096"/>
      <c r="DYS8" s="1096"/>
      <c r="DYT8" s="1096"/>
      <c r="DYU8" s="1096"/>
      <c r="DYV8" s="1096"/>
      <c r="DYW8" s="1096"/>
      <c r="DYX8" s="1096"/>
      <c r="DYY8" s="1096"/>
      <c r="DYZ8" s="1096"/>
      <c r="DZA8" s="1096"/>
      <c r="DZB8" s="1096"/>
      <c r="DZC8" s="1096"/>
      <c r="DZD8" s="1096"/>
      <c r="DZE8" s="1096"/>
      <c r="DZF8" s="1096"/>
      <c r="DZG8" s="1096"/>
      <c r="DZH8" s="1096"/>
      <c r="DZI8" s="1096"/>
      <c r="DZJ8" s="1096"/>
      <c r="DZK8" s="1096"/>
      <c r="DZL8" s="1096"/>
      <c r="DZM8" s="1096"/>
      <c r="DZN8" s="1096"/>
      <c r="DZO8" s="1096"/>
      <c r="DZP8" s="1096"/>
      <c r="DZQ8" s="1096"/>
      <c r="DZR8" s="1096"/>
      <c r="DZS8" s="1096"/>
      <c r="DZT8" s="1096"/>
      <c r="DZU8" s="1096"/>
      <c r="DZV8" s="1096"/>
      <c r="DZW8" s="1096"/>
      <c r="DZX8" s="1096"/>
      <c r="DZY8" s="1096"/>
      <c r="DZZ8" s="1096"/>
      <c r="EAA8" s="1096"/>
      <c r="EAB8" s="1096"/>
      <c r="EAC8" s="1096"/>
      <c r="EAD8" s="1096"/>
      <c r="EAE8" s="1096"/>
      <c r="EAF8" s="1096"/>
      <c r="EAG8" s="1096"/>
      <c r="EAH8" s="1096"/>
      <c r="EAI8" s="1096"/>
      <c r="EAJ8" s="1096"/>
      <c r="EAK8" s="1096"/>
      <c r="EAL8" s="1096"/>
      <c r="EAM8" s="1096"/>
      <c r="EAN8" s="1096"/>
      <c r="EAO8" s="1096"/>
      <c r="EAP8" s="1096"/>
      <c r="EAQ8" s="1096"/>
      <c r="EAR8" s="1096"/>
      <c r="EAS8" s="1096"/>
      <c r="EAT8" s="1096"/>
      <c r="EAU8" s="1096"/>
      <c r="EAV8" s="1096"/>
      <c r="EAW8" s="1096"/>
      <c r="EAX8" s="1096"/>
      <c r="EAY8" s="1096"/>
      <c r="EAZ8" s="1096"/>
      <c r="EBA8" s="1096"/>
      <c r="EBB8" s="1096"/>
      <c r="EBC8" s="1096"/>
      <c r="EBD8" s="1096"/>
      <c r="EBE8" s="1096"/>
      <c r="EBF8" s="1096"/>
      <c r="EBG8" s="1096"/>
      <c r="EBH8" s="1096"/>
      <c r="EBI8" s="1096"/>
      <c r="EBJ8" s="1096"/>
      <c r="EBK8" s="1096"/>
      <c r="EBL8" s="1096"/>
      <c r="EBM8" s="1096"/>
      <c r="EBN8" s="1096"/>
      <c r="EBO8" s="1096"/>
      <c r="EBP8" s="1096"/>
      <c r="EBQ8" s="1096"/>
      <c r="EBR8" s="1096"/>
      <c r="EBS8" s="1096"/>
      <c r="EBT8" s="1096"/>
      <c r="EBU8" s="1096"/>
      <c r="EBV8" s="1096"/>
      <c r="EBW8" s="1096"/>
      <c r="EBX8" s="1096"/>
      <c r="EBY8" s="1096"/>
      <c r="EBZ8" s="1096"/>
      <c r="ECA8" s="1096"/>
      <c r="ECB8" s="1096"/>
      <c r="ECC8" s="1096"/>
      <c r="ECD8" s="1096"/>
      <c r="ECE8" s="1096"/>
      <c r="ECF8" s="1096"/>
      <c r="ECG8" s="1096"/>
      <c r="ECH8" s="1096"/>
      <c r="ECI8" s="1096"/>
      <c r="ECJ8" s="1096"/>
      <c r="ECK8" s="1096"/>
      <c r="ECL8" s="1096"/>
      <c r="ECM8" s="1096"/>
      <c r="ECN8" s="1096"/>
      <c r="ECO8" s="1096"/>
      <c r="ECP8" s="1096"/>
      <c r="ECQ8" s="1096"/>
      <c r="ECR8" s="1096"/>
      <c r="ECS8" s="1096"/>
      <c r="ECT8" s="1096"/>
      <c r="ECU8" s="1096"/>
      <c r="ECV8" s="1096"/>
      <c r="ECW8" s="1096"/>
      <c r="ECX8" s="1096"/>
      <c r="ECY8" s="1096"/>
      <c r="ECZ8" s="1096"/>
      <c r="EDA8" s="1096"/>
      <c r="EDB8" s="1096"/>
      <c r="EDC8" s="1096"/>
      <c r="EDD8" s="1096"/>
      <c r="EDE8" s="1096"/>
      <c r="EDF8" s="1096"/>
      <c r="EDG8" s="1096"/>
      <c r="EDH8" s="1096"/>
      <c r="EDI8" s="1096"/>
      <c r="EDJ8" s="1096"/>
      <c r="EDK8" s="1096"/>
      <c r="EDL8" s="1096"/>
      <c r="EDM8" s="1096"/>
      <c r="EDN8" s="1096"/>
      <c r="EDO8" s="1096"/>
      <c r="EDP8" s="1096"/>
      <c r="EDQ8" s="1096"/>
      <c r="EDR8" s="1096"/>
      <c r="EDS8" s="1096"/>
      <c r="EDT8" s="1096"/>
      <c r="EDU8" s="1096"/>
      <c r="EDV8" s="1096"/>
      <c r="EDW8" s="1096"/>
      <c r="EDX8" s="1096"/>
      <c r="EDY8" s="1096"/>
      <c r="EDZ8" s="1096"/>
      <c r="EEA8" s="1096"/>
      <c r="EEB8" s="1096"/>
      <c r="EEC8" s="1096"/>
      <c r="EED8" s="1096"/>
      <c r="EEE8" s="1096"/>
      <c r="EEF8" s="1096"/>
      <c r="EEG8" s="1096"/>
      <c r="EEH8" s="1096"/>
      <c r="EEI8" s="1096"/>
      <c r="EEJ8" s="1096"/>
      <c r="EEK8" s="1096"/>
      <c r="EEL8" s="1096"/>
      <c r="EEM8" s="1096"/>
      <c r="EEN8" s="1096"/>
      <c r="EEO8" s="1096"/>
      <c r="EEP8" s="1096"/>
      <c r="EEQ8" s="1096"/>
      <c r="EER8" s="1096"/>
      <c r="EES8" s="1096"/>
      <c r="EET8" s="1096"/>
      <c r="EEU8" s="1096"/>
      <c r="EEV8" s="1096"/>
      <c r="EEW8" s="1096"/>
      <c r="EEX8" s="1096"/>
      <c r="EEY8" s="1096"/>
      <c r="EEZ8" s="1096"/>
      <c r="EFA8" s="1096"/>
      <c r="EFB8" s="1096"/>
      <c r="EFC8" s="1096"/>
      <c r="EFD8" s="1096"/>
      <c r="EFE8" s="1096"/>
      <c r="EFF8" s="1096"/>
      <c r="EFG8" s="1096"/>
      <c r="EFH8" s="1096"/>
      <c r="EFI8" s="1096"/>
      <c r="EFJ8" s="1096"/>
      <c r="EFK8" s="1096"/>
      <c r="EFL8" s="1096"/>
      <c r="EFM8" s="1096"/>
      <c r="EFN8" s="1096"/>
      <c r="EFO8" s="1096"/>
      <c r="EFP8" s="1096"/>
      <c r="EFQ8" s="1096"/>
      <c r="EFR8" s="1096"/>
      <c r="EFS8" s="1096"/>
      <c r="EFT8" s="1096"/>
      <c r="EFU8" s="1096"/>
      <c r="EFV8" s="1096"/>
      <c r="EFW8" s="1096"/>
      <c r="EFX8" s="1096"/>
      <c r="EFY8" s="1096"/>
      <c r="EFZ8" s="1096"/>
      <c r="EGA8" s="1096"/>
      <c r="EGB8" s="1096"/>
      <c r="EGC8" s="1096"/>
      <c r="EGD8" s="1096"/>
      <c r="EGE8" s="1096"/>
      <c r="EGF8" s="1096"/>
      <c r="EGG8" s="1096"/>
      <c r="EGH8" s="1096"/>
      <c r="EGI8" s="1096"/>
      <c r="EGJ8" s="1096"/>
      <c r="EGK8" s="1096"/>
      <c r="EGL8" s="1096"/>
      <c r="EGM8" s="1096"/>
      <c r="EGN8" s="1096"/>
      <c r="EGO8" s="1096"/>
      <c r="EGP8" s="1096"/>
      <c r="EGQ8" s="1096"/>
      <c r="EGR8" s="1096"/>
      <c r="EGS8" s="1096"/>
      <c r="EGT8" s="1096"/>
      <c r="EGU8" s="1096"/>
      <c r="EGV8" s="1096"/>
      <c r="EGW8" s="1096"/>
      <c r="EGX8" s="1096"/>
      <c r="EGY8" s="1096"/>
      <c r="EGZ8" s="1096"/>
      <c r="EHA8" s="1096"/>
      <c r="EHB8" s="1096"/>
      <c r="EHC8" s="1096"/>
      <c r="EHD8" s="1096"/>
      <c r="EHE8" s="1096"/>
      <c r="EHF8" s="1096"/>
      <c r="EHG8" s="1096"/>
      <c r="EHH8" s="1096"/>
      <c r="EHI8" s="1096"/>
      <c r="EHJ8" s="1096"/>
      <c r="EHK8" s="1096"/>
      <c r="EHL8" s="1096"/>
      <c r="EHM8" s="1096"/>
      <c r="EHN8" s="1096"/>
      <c r="EHO8" s="1096"/>
      <c r="EHP8" s="1096"/>
      <c r="EHQ8" s="1096"/>
      <c r="EHR8" s="1096"/>
      <c r="EHS8" s="1096"/>
      <c r="EHT8" s="1096"/>
      <c r="EHU8" s="1096"/>
      <c r="EHV8" s="1096"/>
      <c r="EHW8" s="1096"/>
      <c r="EHX8" s="1096"/>
      <c r="EHY8" s="1096"/>
      <c r="EHZ8" s="1096"/>
      <c r="EIA8" s="1096"/>
      <c r="EIB8" s="1096"/>
      <c r="EIC8" s="1096"/>
      <c r="EID8" s="1096"/>
      <c r="EIE8" s="1096"/>
      <c r="EIF8" s="1096"/>
      <c r="EIG8" s="1096"/>
      <c r="EIH8" s="1096"/>
      <c r="EII8" s="1096"/>
      <c r="EIJ8" s="1096"/>
      <c r="EIK8" s="1096"/>
      <c r="EIL8" s="1096"/>
      <c r="EIM8" s="1096"/>
      <c r="EIN8" s="1096"/>
      <c r="EIO8" s="1096"/>
      <c r="EIP8" s="1096"/>
      <c r="EIQ8" s="1096"/>
      <c r="EIR8" s="1096"/>
      <c r="EIS8" s="1096"/>
      <c r="EIT8" s="1096"/>
      <c r="EIU8" s="1096"/>
      <c r="EIV8" s="1096"/>
      <c r="EIW8" s="1096"/>
      <c r="EIX8" s="1096"/>
      <c r="EIY8" s="1096"/>
      <c r="EIZ8" s="1096"/>
      <c r="EJA8" s="1096"/>
      <c r="EJB8" s="1096"/>
      <c r="EJC8" s="1096"/>
      <c r="EJD8" s="1096"/>
      <c r="EJE8" s="1096"/>
      <c r="EJF8" s="1096"/>
      <c r="EJG8" s="1096"/>
      <c r="EJH8" s="1096"/>
      <c r="EJI8" s="1096"/>
      <c r="EJJ8" s="1096"/>
      <c r="EJK8" s="1096"/>
      <c r="EJL8" s="1096"/>
      <c r="EJM8" s="1096"/>
      <c r="EJN8" s="1096"/>
      <c r="EJO8" s="1096"/>
      <c r="EJP8" s="1096"/>
      <c r="EJQ8" s="1096"/>
      <c r="EJR8" s="1096"/>
      <c r="EJS8" s="1096"/>
      <c r="EJT8" s="1096"/>
      <c r="EJU8" s="1096"/>
      <c r="EJV8" s="1096"/>
      <c r="EJW8" s="1096"/>
      <c r="EJX8" s="1096"/>
      <c r="EJY8" s="1096"/>
      <c r="EJZ8" s="1096"/>
      <c r="EKA8" s="1096"/>
      <c r="EKB8" s="1096"/>
      <c r="EKC8" s="1096"/>
      <c r="EKD8" s="1096"/>
      <c r="EKE8" s="1096"/>
      <c r="EKF8" s="1096"/>
      <c r="EKG8" s="1096"/>
      <c r="EKH8" s="1096"/>
      <c r="EKI8" s="1096"/>
      <c r="EKJ8" s="1096"/>
      <c r="EKK8" s="1096"/>
      <c r="EKL8" s="1096"/>
      <c r="EKM8" s="1096"/>
      <c r="EKN8" s="1096"/>
      <c r="EKO8" s="1096"/>
      <c r="EKP8" s="1096"/>
      <c r="EKQ8" s="1096"/>
      <c r="EKR8" s="1096"/>
      <c r="EKS8" s="1096"/>
      <c r="EKT8" s="1096"/>
      <c r="EKU8" s="1096"/>
      <c r="EKV8" s="1096"/>
      <c r="EKW8" s="1096"/>
      <c r="EKX8" s="1096"/>
      <c r="EKY8" s="1096"/>
      <c r="EKZ8" s="1096"/>
      <c r="ELA8" s="1096"/>
      <c r="ELB8" s="1096"/>
      <c r="ELC8" s="1096"/>
      <c r="ELD8" s="1096"/>
      <c r="ELE8" s="1096"/>
      <c r="ELF8" s="1096"/>
      <c r="ELG8" s="1096"/>
      <c r="ELH8" s="1096"/>
      <c r="ELI8" s="1096"/>
      <c r="ELJ8" s="1096"/>
      <c r="ELK8" s="1096"/>
      <c r="ELL8" s="1096"/>
      <c r="ELM8" s="1096"/>
      <c r="ELN8" s="1096"/>
      <c r="ELO8" s="1096"/>
      <c r="ELP8" s="1096"/>
      <c r="ELQ8" s="1096"/>
      <c r="ELR8" s="1096"/>
      <c r="ELS8" s="1096"/>
      <c r="ELT8" s="1096"/>
      <c r="ELU8" s="1096"/>
      <c r="ELV8" s="1096"/>
      <c r="ELW8" s="1096"/>
      <c r="ELX8" s="1096"/>
      <c r="ELY8" s="1096"/>
      <c r="ELZ8" s="1096"/>
      <c r="EMA8" s="1096"/>
      <c r="EMB8" s="1096"/>
      <c r="EMC8" s="1096"/>
      <c r="EMD8" s="1096"/>
      <c r="EME8" s="1096"/>
      <c r="EMF8" s="1096"/>
      <c r="EMG8" s="1096"/>
      <c r="EMH8" s="1096"/>
      <c r="EMI8" s="1096"/>
      <c r="EMJ8" s="1096"/>
      <c r="EMK8" s="1096"/>
      <c r="EML8" s="1096"/>
      <c r="EMM8" s="1096"/>
      <c r="EMN8" s="1096"/>
      <c r="EMO8" s="1096"/>
      <c r="EMP8" s="1096"/>
      <c r="EMQ8" s="1096"/>
      <c r="EMR8" s="1096"/>
      <c r="EMS8" s="1096"/>
      <c r="EMT8" s="1096"/>
      <c r="EMU8" s="1096"/>
      <c r="EMV8" s="1096"/>
      <c r="EMW8" s="1096"/>
      <c r="EMX8" s="1096"/>
      <c r="EMY8" s="1096"/>
      <c r="EMZ8" s="1096"/>
      <c r="ENA8" s="1096"/>
      <c r="ENB8" s="1096"/>
      <c r="ENC8" s="1096"/>
      <c r="END8" s="1096"/>
      <c r="ENE8" s="1096"/>
      <c r="ENF8" s="1096"/>
      <c r="ENG8" s="1096"/>
      <c r="ENH8" s="1096"/>
      <c r="ENI8" s="1096"/>
      <c r="ENJ8" s="1096"/>
      <c r="ENK8" s="1096"/>
      <c r="ENL8" s="1096"/>
      <c r="ENM8" s="1096"/>
      <c r="ENN8" s="1096"/>
      <c r="ENO8" s="1096"/>
      <c r="ENP8" s="1096"/>
      <c r="ENQ8" s="1096"/>
      <c r="ENR8" s="1096"/>
      <c r="ENS8" s="1096"/>
      <c r="ENT8" s="1096"/>
      <c r="ENU8" s="1096"/>
      <c r="ENV8" s="1096"/>
      <c r="ENW8" s="1096"/>
      <c r="ENX8" s="1096"/>
      <c r="ENY8" s="1096"/>
      <c r="ENZ8" s="1096"/>
      <c r="EOA8" s="1096"/>
      <c r="EOB8" s="1096"/>
      <c r="EOC8" s="1096"/>
      <c r="EOD8" s="1096"/>
      <c r="EOE8" s="1096"/>
      <c r="EOF8" s="1096"/>
      <c r="EOG8" s="1096"/>
      <c r="EOH8" s="1096"/>
      <c r="EOI8" s="1096"/>
      <c r="EOJ8" s="1096"/>
      <c r="EOK8" s="1096"/>
      <c r="EOL8" s="1096"/>
      <c r="EOM8" s="1096"/>
      <c r="EON8" s="1096"/>
      <c r="EOO8" s="1096"/>
      <c r="EOP8" s="1096"/>
      <c r="EOQ8" s="1096"/>
      <c r="EOR8" s="1096"/>
      <c r="EOS8" s="1096"/>
      <c r="EOT8" s="1096"/>
      <c r="EOU8" s="1096"/>
      <c r="EOV8" s="1096"/>
      <c r="EOW8" s="1096"/>
      <c r="EOX8" s="1096"/>
      <c r="EOY8" s="1096"/>
      <c r="EOZ8" s="1096"/>
      <c r="EPA8" s="1096"/>
      <c r="EPB8" s="1096"/>
      <c r="EPC8" s="1096"/>
      <c r="EPD8" s="1096"/>
      <c r="EPE8" s="1096"/>
      <c r="EPF8" s="1096"/>
      <c r="EPG8" s="1096"/>
      <c r="EPH8" s="1096"/>
      <c r="EPI8" s="1096"/>
      <c r="EPJ8" s="1096"/>
      <c r="EPK8" s="1096"/>
      <c r="EPL8" s="1096"/>
      <c r="EPM8" s="1096"/>
      <c r="EPN8" s="1096"/>
      <c r="EPO8" s="1096"/>
      <c r="EPP8" s="1096"/>
      <c r="EPQ8" s="1096"/>
      <c r="EPR8" s="1096"/>
      <c r="EPS8" s="1096"/>
      <c r="EPT8" s="1096"/>
      <c r="EPU8" s="1096"/>
      <c r="EPV8" s="1096"/>
      <c r="EPW8" s="1096"/>
      <c r="EPX8" s="1096"/>
      <c r="EPY8" s="1096"/>
      <c r="EPZ8" s="1096"/>
      <c r="EQA8" s="1096"/>
      <c r="EQB8" s="1096"/>
      <c r="EQC8" s="1096"/>
      <c r="EQD8" s="1096"/>
      <c r="EQE8" s="1096"/>
      <c r="EQF8" s="1096"/>
      <c r="EQG8" s="1096"/>
      <c r="EQH8" s="1096"/>
      <c r="EQI8" s="1096"/>
      <c r="EQJ8" s="1096"/>
      <c r="EQK8" s="1096"/>
      <c r="EQL8" s="1096"/>
      <c r="EQM8" s="1096"/>
      <c r="EQN8" s="1096"/>
      <c r="EQO8" s="1096"/>
      <c r="EQP8" s="1096"/>
      <c r="EQQ8" s="1096"/>
      <c r="EQR8" s="1096"/>
      <c r="EQS8" s="1096"/>
      <c r="EQT8" s="1096"/>
      <c r="EQU8" s="1096"/>
      <c r="EQV8" s="1096"/>
      <c r="EQW8" s="1096"/>
      <c r="EQX8" s="1096"/>
      <c r="EQY8" s="1096"/>
      <c r="EQZ8" s="1096"/>
      <c r="ERA8" s="1096"/>
      <c r="ERB8" s="1096"/>
      <c r="ERC8" s="1096"/>
      <c r="ERD8" s="1096"/>
      <c r="ERE8" s="1096"/>
      <c r="ERF8" s="1096"/>
      <c r="ERG8" s="1096"/>
      <c r="ERH8" s="1096"/>
      <c r="ERI8" s="1096"/>
      <c r="ERJ8" s="1096"/>
      <c r="ERK8" s="1096"/>
      <c r="ERL8" s="1096"/>
      <c r="ERM8" s="1096"/>
      <c r="ERN8" s="1096"/>
      <c r="ERO8" s="1096"/>
      <c r="ERP8" s="1096"/>
      <c r="ERQ8" s="1096"/>
      <c r="ERR8" s="1096"/>
      <c r="ERS8" s="1096"/>
      <c r="ERT8" s="1096"/>
      <c r="ERU8" s="1096"/>
      <c r="ERV8" s="1096"/>
      <c r="ERW8" s="1096"/>
      <c r="ERX8" s="1096"/>
      <c r="ERY8" s="1096"/>
      <c r="ERZ8" s="1096"/>
      <c r="ESA8" s="1096"/>
      <c r="ESB8" s="1096"/>
      <c r="ESC8" s="1096"/>
      <c r="ESD8" s="1096"/>
      <c r="ESE8" s="1096"/>
      <c r="ESF8" s="1096"/>
      <c r="ESG8" s="1096"/>
      <c r="ESH8" s="1096"/>
      <c r="ESI8" s="1096"/>
      <c r="ESJ8" s="1096"/>
      <c r="ESK8" s="1096"/>
      <c r="ESL8" s="1096"/>
      <c r="ESM8" s="1096"/>
      <c r="ESN8" s="1096"/>
      <c r="ESO8" s="1096"/>
      <c r="ESP8" s="1096"/>
      <c r="ESQ8" s="1096"/>
      <c r="ESR8" s="1096"/>
      <c r="ESS8" s="1096"/>
      <c r="EST8" s="1096"/>
      <c r="ESU8" s="1096"/>
      <c r="ESV8" s="1096"/>
      <c r="ESW8" s="1096"/>
      <c r="ESX8" s="1096"/>
      <c r="ESY8" s="1096"/>
      <c r="ESZ8" s="1096"/>
      <c r="ETA8" s="1096"/>
      <c r="ETB8" s="1096"/>
      <c r="ETC8" s="1096"/>
      <c r="ETD8" s="1096"/>
      <c r="ETE8" s="1096"/>
      <c r="ETF8" s="1096"/>
      <c r="ETG8" s="1096"/>
      <c r="ETH8" s="1096"/>
      <c r="ETI8" s="1096"/>
      <c r="ETJ8" s="1096"/>
      <c r="ETK8" s="1096"/>
      <c r="ETL8" s="1096"/>
      <c r="ETM8" s="1096"/>
      <c r="ETN8" s="1096"/>
      <c r="ETO8" s="1096"/>
      <c r="ETP8" s="1096"/>
      <c r="ETQ8" s="1096"/>
      <c r="ETR8" s="1096"/>
      <c r="ETS8" s="1096"/>
      <c r="ETT8" s="1096"/>
      <c r="ETU8" s="1096"/>
      <c r="ETV8" s="1096"/>
      <c r="ETW8" s="1096"/>
      <c r="ETX8" s="1096"/>
      <c r="ETY8" s="1096"/>
      <c r="ETZ8" s="1096"/>
      <c r="EUA8" s="1096"/>
      <c r="EUB8" s="1096"/>
      <c r="EUC8" s="1096"/>
      <c r="EUD8" s="1096"/>
      <c r="EUE8" s="1096"/>
      <c r="EUF8" s="1096"/>
      <c r="EUG8" s="1096"/>
      <c r="EUH8" s="1096"/>
      <c r="EUI8" s="1096"/>
      <c r="EUJ8" s="1096"/>
      <c r="EUK8" s="1096"/>
      <c r="EUL8" s="1096"/>
      <c r="EUM8" s="1096"/>
      <c r="EUN8" s="1096"/>
      <c r="EUO8" s="1096"/>
      <c r="EUP8" s="1096"/>
      <c r="EUQ8" s="1096"/>
      <c r="EUR8" s="1096"/>
      <c r="EUS8" s="1096"/>
      <c r="EUT8" s="1096"/>
      <c r="EUU8" s="1096"/>
      <c r="EUV8" s="1096"/>
      <c r="EUW8" s="1096"/>
      <c r="EUX8" s="1096"/>
      <c r="EUY8" s="1096"/>
      <c r="EUZ8" s="1096"/>
      <c r="EVA8" s="1096"/>
      <c r="EVB8" s="1096"/>
      <c r="EVC8" s="1096"/>
      <c r="EVD8" s="1096"/>
      <c r="EVE8" s="1096"/>
      <c r="EVF8" s="1096"/>
      <c r="EVG8" s="1096"/>
      <c r="EVH8" s="1096"/>
      <c r="EVI8" s="1096"/>
      <c r="EVJ8" s="1096"/>
      <c r="EVK8" s="1096"/>
      <c r="EVL8" s="1096"/>
      <c r="EVM8" s="1096"/>
      <c r="EVN8" s="1096"/>
      <c r="EVO8" s="1096"/>
      <c r="EVP8" s="1096"/>
      <c r="EVQ8" s="1096"/>
      <c r="EVR8" s="1096"/>
      <c r="EVS8" s="1096"/>
      <c r="EVT8" s="1096"/>
      <c r="EVU8" s="1096"/>
      <c r="EVV8" s="1096"/>
      <c r="EVW8" s="1096"/>
      <c r="EVX8" s="1096"/>
      <c r="EVY8" s="1096"/>
      <c r="EVZ8" s="1096"/>
      <c r="EWA8" s="1096"/>
      <c r="EWB8" s="1096"/>
      <c r="EWC8" s="1096"/>
      <c r="EWD8" s="1096"/>
      <c r="EWE8" s="1096"/>
      <c r="EWF8" s="1096"/>
      <c r="EWG8" s="1096"/>
      <c r="EWH8" s="1096"/>
      <c r="EWI8" s="1096"/>
      <c r="EWJ8" s="1096"/>
      <c r="EWK8" s="1096"/>
      <c r="EWL8" s="1096"/>
      <c r="EWM8" s="1096"/>
      <c r="EWN8" s="1096"/>
      <c r="EWO8" s="1096"/>
      <c r="EWP8" s="1096"/>
      <c r="EWQ8" s="1096"/>
      <c r="EWR8" s="1096"/>
      <c r="EWS8" s="1096"/>
      <c r="EWT8" s="1096"/>
      <c r="EWU8" s="1096"/>
      <c r="EWV8" s="1096"/>
      <c r="EWW8" s="1096"/>
      <c r="EWX8" s="1096"/>
      <c r="EWY8" s="1096"/>
      <c r="EWZ8" s="1096"/>
      <c r="EXA8" s="1096"/>
      <c r="EXB8" s="1096"/>
      <c r="EXC8" s="1096"/>
      <c r="EXD8" s="1096"/>
      <c r="EXE8" s="1096"/>
      <c r="EXF8" s="1096"/>
      <c r="EXG8" s="1096"/>
      <c r="EXH8" s="1096"/>
      <c r="EXI8" s="1096"/>
      <c r="EXJ8" s="1096"/>
      <c r="EXK8" s="1096"/>
      <c r="EXL8" s="1096"/>
      <c r="EXM8" s="1096"/>
      <c r="EXN8" s="1096"/>
      <c r="EXO8" s="1096"/>
      <c r="EXP8" s="1096"/>
      <c r="EXQ8" s="1096"/>
      <c r="EXR8" s="1096"/>
      <c r="EXS8" s="1096"/>
      <c r="EXT8" s="1096"/>
      <c r="EXU8" s="1096"/>
      <c r="EXV8" s="1096"/>
      <c r="EXW8" s="1096"/>
      <c r="EXX8" s="1096"/>
      <c r="EXY8" s="1096"/>
      <c r="EXZ8" s="1096"/>
      <c r="EYA8" s="1096"/>
      <c r="EYB8" s="1096"/>
      <c r="EYC8" s="1096"/>
      <c r="EYD8" s="1096"/>
      <c r="EYE8" s="1096"/>
      <c r="EYF8" s="1096"/>
      <c r="EYG8" s="1096"/>
      <c r="EYH8" s="1096"/>
      <c r="EYI8" s="1096"/>
      <c r="EYJ8" s="1096"/>
      <c r="EYK8" s="1096"/>
      <c r="EYL8" s="1096"/>
      <c r="EYM8" s="1096"/>
      <c r="EYN8" s="1096"/>
      <c r="EYO8" s="1096"/>
      <c r="EYP8" s="1096"/>
      <c r="EYQ8" s="1096"/>
      <c r="EYR8" s="1096"/>
      <c r="EYS8" s="1096"/>
      <c r="EYT8" s="1096"/>
      <c r="EYU8" s="1096"/>
      <c r="EYV8" s="1096"/>
      <c r="EYW8" s="1096"/>
      <c r="EYX8" s="1096"/>
      <c r="EYY8" s="1096"/>
      <c r="EYZ8" s="1096"/>
      <c r="EZA8" s="1096"/>
      <c r="EZB8" s="1096"/>
      <c r="EZC8" s="1096"/>
      <c r="EZD8" s="1096"/>
      <c r="EZE8" s="1096"/>
      <c r="EZF8" s="1096"/>
      <c r="EZG8" s="1096"/>
      <c r="EZH8" s="1096"/>
      <c r="EZI8" s="1096"/>
      <c r="EZJ8" s="1096"/>
      <c r="EZK8" s="1096"/>
      <c r="EZL8" s="1096"/>
      <c r="EZM8" s="1096"/>
      <c r="EZN8" s="1096"/>
      <c r="EZO8" s="1096"/>
      <c r="EZP8" s="1096"/>
      <c r="EZQ8" s="1096"/>
      <c r="EZR8" s="1096"/>
      <c r="EZS8" s="1096"/>
      <c r="EZT8" s="1096"/>
      <c r="EZU8" s="1096"/>
      <c r="EZV8" s="1096"/>
      <c r="EZW8" s="1096"/>
      <c r="EZX8" s="1096"/>
      <c r="EZY8" s="1096"/>
      <c r="EZZ8" s="1096"/>
      <c r="FAA8" s="1096"/>
      <c r="FAB8" s="1096"/>
      <c r="FAC8" s="1096"/>
      <c r="FAD8" s="1096"/>
      <c r="FAE8" s="1096"/>
      <c r="FAF8" s="1096"/>
      <c r="FAG8" s="1096"/>
      <c r="FAH8" s="1096"/>
      <c r="FAI8" s="1096"/>
      <c r="FAJ8" s="1096"/>
      <c r="FAK8" s="1096"/>
      <c r="FAL8" s="1096"/>
      <c r="FAM8" s="1096"/>
      <c r="FAN8" s="1096"/>
      <c r="FAO8" s="1096"/>
      <c r="FAP8" s="1096"/>
      <c r="FAQ8" s="1096"/>
      <c r="FAR8" s="1096"/>
      <c r="FAS8" s="1096"/>
      <c r="FAT8" s="1096"/>
      <c r="FAU8" s="1096"/>
      <c r="FAV8" s="1096"/>
      <c r="FAW8" s="1096"/>
      <c r="FAX8" s="1096"/>
      <c r="FAY8" s="1096"/>
      <c r="FAZ8" s="1096"/>
      <c r="FBA8" s="1096"/>
      <c r="FBB8" s="1096"/>
      <c r="FBC8" s="1096"/>
      <c r="FBD8" s="1096"/>
      <c r="FBE8" s="1096"/>
      <c r="FBF8" s="1096"/>
      <c r="FBG8" s="1096"/>
      <c r="FBH8" s="1096"/>
      <c r="FBI8" s="1096"/>
      <c r="FBJ8" s="1096"/>
      <c r="FBK8" s="1096"/>
      <c r="FBL8" s="1096"/>
      <c r="FBM8" s="1096"/>
      <c r="FBN8" s="1096"/>
      <c r="FBO8" s="1096"/>
      <c r="FBP8" s="1096"/>
      <c r="FBQ8" s="1096"/>
      <c r="FBR8" s="1096"/>
      <c r="FBS8" s="1096"/>
      <c r="FBT8" s="1096"/>
      <c r="FBU8" s="1096"/>
      <c r="FBV8" s="1096"/>
      <c r="FBW8" s="1096"/>
      <c r="FBX8" s="1096"/>
      <c r="FBY8" s="1096"/>
      <c r="FBZ8" s="1096"/>
      <c r="FCA8" s="1096"/>
      <c r="FCB8" s="1096"/>
      <c r="FCC8" s="1096"/>
      <c r="FCD8" s="1096"/>
      <c r="FCE8" s="1096"/>
      <c r="FCF8" s="1096"/>
      <c r="FCG8" s="1096"/>
      <c r="FCH8" s="1096"/>
      <c r="FCI8" s="1096"/>
      <c r="FCJ8" s="1096"/>
      <c r="FCK8" s="1096"/>
      <c r="FCL8" s="1096"/>
      <c r="FCM8" s="1096"/>
      <c r="FCN8" s="1096"/>
      <c r="FCO8" s="1096"/>
      <c r="FCP8" s="1096"/>
      <c r="FCQ8" s="1096"/>
      <c r="FCR8" s="1096"/>
      <c r="FCS8" s="1096"/>
      <c r="FCT8" s="1096"/>
      <c r="FCU8" s="1096"/>
      <c r="FCV8" s="1096"/>
      <c r="FCW8" s="1096"/>
      <c r="FCX8" s="1096"/>
      <c r="FCY8" s="1096"/>
      <c r="FCZ8" s="1096"/>
      <c r="FDA8" s="1096"/>
      <c r="FDB8" s="1096"/>
      <c r="FDC8" s="1096"/>
      <c r="FDD8" s="1096"/>
      <c r="FDE8" s="1096"/>
      <c r="FDF8" s="1096"/>
      <c r="FDG8" s="1096"/>
      <c r="FDH8" s="1096"/>
      <c r="FDI8" s="1096"/>
      <c r="FDJ8" s="1096"/>
      <c r="FDK8" s="1096"/>
      <c r="FDL8" s="1096"/>
      <c r="FDM8" s="1096"/>
      <c r="FDN8" s="1096"/>
      <c r="FDO8" s="1096"/>
      <c r="FDP8" s="1096"/>
      <c r="FDQ8" s="1096"/>
      <c r="FDR8" s="1096"/>
      <c r="FDS8" s="1096"/>
      <c r="FDT8" s="1096"/>
      <c r="FDU8" s="1096"/>
      <c r="FDV8" s="1096"/>
      <c r="FDW8" s="1096"/>
      <c r="FDX8" s="1096"/>
      <c r="FDY8" s="1096"/>
      <c r="FDZ8" s="1096"/>
      <c r="FEA8" s="1096"/>
      <c r="FEB8" s="1096"/>
      <c r="FEC8" s="1096"/>
      <c r="FED8" s="1096"/>
      <c r="FEE8" s="1096"/>
      <c r="FEF8" s="1096"/>
      <c r="FEG8" s="1096"/>
      <c r="FEH8" s="1096"/>
      <c r="FEI8" s="1096"/>
      <c r="FEJ8" s="1096"/>
      <c r="FEK8" s="1096"/>
      <c r="FEL8" s="1096"/>
      <c r="FEM8" s="1096"/>
      <c r="FEN8" s="1096"/>
      <c r="FEO8" s="1096"/>
      <c r="FEP8" s="1096"/>
      <c r="FEQ8" s="1096"/>
      <c r="FER8" s="1096"/>
      <c r="FES8" s="1096"/>
      <c r="FET8" s="1096"/>
      <c r="FEU8" s="1096"/>
      <c r="FEV8" s="1096"/>
      <c r="FEW8" s="1096"/>
      <c r="FEX8" s="1096"/>
      <c r="FEY8" s="1096"/>
      <c r="FEZ8" s="1096"/>
      <c r="FFA8" s="1096"/>
      <c r="FFB8" s="1096"/>
      <c r="FFC8" s="1096"/>
      <c r="FFD8" s="1096"/>
      <c r="FFE8" s="1096"/>
      <c r="FFF8" s="1096"/>
      <c r="FFG8" s="1096"/>
      <c r="FFH8" s="1096"/>
      <c r="FFI8" s="1096"/>
      <c r="FFJ8" s="1096"/>
      <c r="FFK8" s="1096"/>
      <c r="FFL8" s="1096"/>
      <c r="FFM8" s="1096"/>
      <c r="FFN8" s="1096"/>
      <c r="FFO8" s="1096"/>
      <c r="FFP8" s="1096"/>
      <c r="FFQ8" s="1096"/>
      <c r="FFR8" s="1096"/>
      <c r="FFS8" s="1096"/>
      <c r="FFT8" s="1096"/>
      <c r="FFU8" s="1096"/>
      <c r="FFV8" s="1096"/>
      <c r="FFW8" s="1096"/>
      <c r="FFX8" s="1096"/>
      <c r="FFY8" s="1096"/>
      <c r="FFZ8" s="1096"/>
      <c r="FGA8" s="1096"/>
      <c r="FGB8" s="1096"/>
      <c r="FGC8" s="1096"/>
      <c r="FGD8" s="1096"/>
      <c r="FGE8" s="1096"/>
      <c r="FGF8" s="1096"/>
      <c r="FGG8" s="1096"/>
      <c r="FGH8" s="1096"/>
      <c r="FGI8" s="1096"/>
      <c r="FGJ8" s="1096"/>
      <c r="FGK8" s="1096"/>
      <c r="FGL8" s="1096"/>
      <c r="FGM8" s="1096"/>
      <c r="FGN8" s="1096"/>
      <c r="FGO8" s="1096"/>
      <c r="FGP8" s="1096"/>
      <c r="FGQ8" s="1096"/>
      <c r="FGR8" s="1096"/>
      <c r="FGS8" s="1096"/>
      <c r="FGT8" s="1096"/>
      <c r="FGU8" s="1096"/>
      <c r="FGV8" s="1096"/>
      <c r="FGW8" s="1096"/>
      <c r="FGX8" s="1096"/>
      <c r="FGY8" s="1096"/>
      <c r="FGZ8" s="1096"/>
      <c r="FHA8" s="1096"/>
      <c r="FHB8" s="1096"/>
      <c r="FHC8" s="1096"/>
      <c r="FHD8" s="1096"/>
      <c r="FHE8" s="1096"/>
      <c r="FHF8" s="1096"/>
      <c r="FHG8" s="1096"/>
      <c r="FHH8" s="1096"/>
      <c r="FHI8" s="1096"/>
      <c r="FHJ8" s="1096"/>
      <c r="FHK8" s="1096"/>
      <c r="FHL8" s="1096"/>
      <c r="FHM8" s="1096"/>
      <c r="FHN8" s="1096"/>
      <c r="FHO8" s="1096"/>
      <c r="FHP8" s="1096"/>
      <c r="FHQ8" s="1096"/>
      <c r="FHR8" s="1096"/>
      <c r="FHS8" s="1096"/>
      <c r="FHT8" s="1096"/>
      <c r="FHU8" s="1096"/>
      <c r="FHV8" s="1096"/>
      <c r="FHW8" s="1096"/>
      <c r="FHX8" s="1096"/>
      <c r="FHY8" s="1096"/>
      <c r="FHZ8" s="1096"/>
      <c r="FIA8" s="1096"/>
      <c r="FIB8" s="1096"/>
      <c r="FIC8" s="1096"/>
      <c r="FID8" s="1096"/>
      <c r="FIE8" s="1096"/>
      <c r="FIF8" s="1096"/>
      <c r="FIG8" s="1096"/>
      <c r="FIH8" s="1096"/>
      <c r="FII8" s="1096"/>
      <c r="FIJ8" s="1096"/>
      <c r="FIK8" s="1096"/>
      <c r="FIL8" s="1096"/>
      <c r="FIM8" s="1096"/>
      <c r="FIN8" s="1096"/>
      <c r="FIO8" s="1096"/>
      <c r="FIP8" s="1096"/>
      <c r="FIQ8" s="1096"/>
      <c r="FIR8" s="1096"/>
      <c r="FIS8" s="1096"/>
      <c r="FIT8" s="1096"/>
      <c r="FIU8" s="1096"/>
      <c r="FIV8" s="1096"/>
      <c r="FIW8" s="1096"/>
      <c r="FIX8" s="1096"/>
      <c r="FIY8" s="1096"/>
      <c r="FIZ8" s="1096"/>
      <c r="FJA8" s="1096"/>
      <c r="FJB8" s="1096"/>
      <c r="FJC8" s="1096"/>
      <c r="FJD8" s="1096"/>
      <c r="FJE8" s="1096"/>
      <c r="FJF8" s="1096"/>
      <c r="FJG8" s="1096"/>
      <c r="FJH8" s="1096"/>
      <c r="FJI8" s="1096"/>
      <c r="FJJ8" s="1096"/>
      <c r="FJK8" s="1096"/>
      <c r="FJL8" s="1096"/>
      <c r="FJM8" s="1096"/>
      <c r="FJN8" s="1096"/>
      <c r="FJO8" s="1096"/>
      <c r="FJP8" s="1096"/>
      <c r="FJQ8" s="1096"/>
      <c r="FJR8" s="1096"/>
      <c r="FJS8" s="1096"/>
      <c r="FJT8" s="1096"/>
      <c r="FJU8" s="1096"/>
      <c r="FJV8" s="1096"/>
      <c r="FJW8" s="1096"/>
      <c r="FJX8" s="1096"/>
      <c r="FJY8" s="1096"/>
      <c r="FJZ8" s="1096"/>
      <c r="FKA8" s="1096"/>
      <c r="FKB8" s="1096"/>
      <c r="FKC8" s="1096"/>
      <c r="FKD8" s="1096"/>
      <c r="FKE8" s="1096"/>
      <c r="FKF8" s="1096"/>
      <c r="FKG8" s="1096"/>
      <c r="FKH8" s="1096"/>
      <c r="FKI8" s="1096"/>
      <c r="FKJ8" s="1096"/>
      <c r="FKK8" s="1096"/>
      <c r="FKL8" s="1096"/>
      <c r="FKM8" s="1096"/>
      <c r="FKN8" s="1096"/>
      <c r="FKO8" s="1096"/>
      <c r="FKP8" s="1096"/>
      <c r="FKQ8" s="1096"/>
      <c r="FKR8" s="1096"/>
      <c r="FKS8" s="1096"/>
      <c r="FKT8" s="1096"/>
      <c r="FKU8" s="1096"/>
      <c r="FKV8" s="1096"/>
      <c r="FKW8" s="1096"/>
      <c r="FKX8" s="1096"/>
      <c r="FKY8" s="1096"/>
      <c r="FKZ8" s="1096"/>
      <c r="FLA8" s="1096"/>
      <c r="FLB8" s="1096"/>
      <c r="FLC8" s="1096"/>
      <c r="FLD8" s="1096"/>
      <c r="FLE8" s="1096"/>
      <c r="FLF8" s="1096"/>
      <c r="FLG8" s="1096"/>
      <c r="FLH8" s="1096"/>
      <c r="FLI8" s="1096"/>
      <c r="FLJ8" s="1096"/>
      <c r="FLK8" s="1096"/>
      <c r="FLL8" s="1096"/>
      <c r="FLM8" s="1096"/>
      <c r="FLN8" s="1096"/>
      <c r="FLO8" s="1096"/>
      <c r="FLP8" s="1096"/>
      <c r="FLQ8" s="1096"/>
      <c r="FLR8" s="1096"/>
      <c r="FLS8" s="1096"/>
      <c r="FLT8" s="1096"/>
      <c r="FLU8" s="1096"/>
      <c r="FLV8" s="1096"/>
      <c r="FLW8" s="1096"/>
      <c r="FLX8" s="1096"/>
      <c r="FLY8" s="1096"/>
      <c r="FLZ8" s="1096"/>
      <c r="FMA8" s="1096"/>
      <c r="FMB8" s="1096"/>
      <c r="FMC8" s="1096"/>
      <c r="FMD8" s="1096"/>
      <c r="FME8" s="1096"/>
      <c r="FMF8" s="1096"/>
      <c r="FMG8" s="1096"/>
      <c r="FMH8" s="1096"/>
      <c r="FMI8" s="1096"/>
      <c r="FMJ8" s="1096"/>
      <c r="FMK8" s="1096"/>
      <c r="FML8" s="1096"/>
      <c r="FMM8" s="1096"/>
      <c r="FMN8" s="1096"/>
      <c r="FMO8" s="1096"/>
      <c r="FMP8" s="1096"/>
      <c r="FMQ8" s="1096"/>
      <c r="FMR8" s="1096"/>
      <c r="FMS8" s="1096"/>
      <c r="FMT8" s="1096"/>
      <c r="FMU8" s="1096"/>
      <c r="FMV8" s="1096"/>
      <c r="FMW8" s="1096"/>
      <c r="FMX8" s="1096"/>
      <c r="FMY8" s="1096"/>
      <c r="FMZ8" s="1096"/>
      <c r="FNA8" s="1096"/>
      <c r="FNB8" s="1096"/>
      <c r="FNC8" s="1096"/>
      <c r="FND8" s="1096"/>
      <c r="FNE8" s="1096"/>
      <c r="FNF8" s="1096"/>
      <c r="FNG8" s="1096"/>
      <c r="FNH8" s="1096"/>
      <c r="FNI8" s="1096"/>
      <c r="FNJ8" s="1096"/>
      <c r="FNK8" s="1096"/>
      <c r="FNL8" s="1096"/>
      <c r="FNM8" s="1096"/>
      <c r="FNN8" s="1096"/>
      <c r="FNO8" s="1096"/>
      <c r="FNP8" s="1096"/>
      <c r="FNQ8" s="1096"/>
      <c r="FNR8" s="1096"/>
      <c r="FNS8" s="1096"/>
      <c r="FNT8" s="1096"/>
      <c r="FNU8" s="1096"/>
      <c r="FNV8" s="1096"/>
      <c r="FNW8" s="1096"/>
      <c r="FNX8" s="1096"/>
      <c r="FNY8" s="1096"/>
      <c r="FNZ8" s="1096"/>
      <c r="FOA8" s="1096"/>
      <c r="FOB8" s="1096"/>
      <c r="FOC8" s="1096"/>
      <c r="FOD8" s="1096"/>
      <c r="FOE8" s="1096"/>
      <c r="FOF8" s="1096"/>
      <c r="FOG8" s="1096"/>
      <c r="FOH8" s="1096"/>
      <c r="FOI8" s="1096"/>
      <c r="FOJ8" s="1096"/>
      <c r="FOK8" s="1096"/>
      <c r="FOL8" s="1096"/>
      <c r="FOM8" s="1096"/>
      <c r="FON8" s="1096"/>
      <c r="FOO8" s="1096"/>
      <c r="FOP8" s="1096"/>
      <c r="FOQ8" s="1096"/>
      <c r="FOR8" s="1096"/>
      <c r="FOS8" s="1096"/>
      <c r="FOT8" s="1096"/>
      <c r="FOU8" s="1096"/>
      <c r="FOV8" s="1096"/>
      <c r="FOW8" s="1096"/>
      <c r="FOX8" s="1096"/>
      <c r="FOY8" s="1096"/>
      <c r="FOZ8" s="1096"/>
      <c r="FPA8" s="1096"/>
      <c r="FPB8" s="1096"/>
      <c r="FPC8" s="1096"/>
      <c r="FPD8" s="1096"/>
      <c r="FPE8" s="1096"/>
      <c r="FPF8" s="1096"/>
      <c r="FPG8" s="1096"/>
      <c r="FPH8" s="1096"/>
      <c r="FPI8" s="1096"/>
      <c r="FPJ8" s="1096"/>
      <c r="FPK8" s="1096"/>
      <c r="FPL8" s="1096"/>
      <c r="FPM8" s="1096"/>
      <c r="FPN8" s="1096"/>
      <c r="FPO8" s="1096"/>
      <c r="FPP8" s="1096"/>
      <c r="FPQ8" s="1096"/>
      <c r="FPR8" s="1096"/>
      <c r="FPS8" s="1096"/>
      <c r="FPT8" s="1096"/>
      <c r="FPU8" s="1096"/>
      <c r="FPV8" s="1096"/>
      <c r="FPW8" s="1096"/>
      <c r="FPX8" s="1096"/>
      <c r="FPY8" s="1096"/>
      <c r="FPZ8" s="1096"/>
      <c r="FQA8" s="1096"/>
      <c r="FQB8" s="1096"/>
      <c r="FQC8" s="1096"/>
      <c r="FQD8" s="1096"/>
      <c r="FQE8" s="1096"/>
      <c r="FQF8" s="1096"/>
      <c r="FQG8" s="1096"/>
      <c r="FQH8" s="1096"/>
      <c r="FQI8" s="1096"/>
      <c r="FQJ8" s="1096"/>
      <c r="FQK8" s="1096"/>
      <c r="FQL8" s="1096"/>
      <c r="FQM8" s="1096"/>
      <c r="FQN8" s="1096"/>
      <c r="FQO8" s="1096"/>
      <c r="FQP8" s="1096"/>
      <c r="FQQ8" s="1096"/>
      <c r="FQR8" s="1096"/>
      <c r="FQS8" s="1096"/>
      <c r="FQT8" s="1096"/>
      <c r="FQU8" s="1096"/>
      <c r="FQV8" s="1096"/>
      <c r="FQW8" s="1096"/>
      <c r="FQX8" s="1096"/>
      <c r="FQY8" s="1096"/>
      <c r="FQZ8" s="1096"/>
      <c r="FRA8" s="1096"/>
      <c r="FRB8" s="1096"/>
      <c r="FRC8" s="1096"/>
      <c r="FRD8" s="1096"/>
      <c r="FRE8" s="1096"/>
      <c r="FRF8" s="1096"/>
      <c r="FRG8" s="1096"/>
      <c r="FRH8" s="1096"/>
      <c r="FRI8" s="1096"/>
      <c r="FRJ8" s="1096"/>
      <c r="FRK8" s="1096"/>
      <c r="FRL8" s="1096"/>
      <c r="FRM8" s="1096"/>
      <c r="FRN8" s="1096"/>
      <c r="FRO8" s="1096"/>
      <c r="FRP8" s="1096"/>
      <c r="FRQ8" s="1096"/>
      <c r="FRR8" s="1096"/>
      <c r="FRS8" s="1096"/>
      <c r="FRT8" s="1096"/>
      <c r="FRU8" s="1096"/>
      <c r="FRV8" s="1096"/>
      <c r="FRW8" s="1096"/>
      <c r="FRX8" s="1096"/>
      <c r="FRY8" s="1096"/>
      <c r="FRZ8" s="1096"/>
      <c r="FSA8" s="1096"/>
      <c r="FSB8" s="1096"/>
      <c r="FSC8" s="1096"/>
      <c r="FSD8" s="1096"/>
      <c r="FSE8" s="1096"/>
      <c r="FSF8" s="1096"/>
      <c r="FSG8" s="1096"/>
      <c r="FSH8" s="1096"/>
      <c r="FSI8" s="1096"/>
      <c r="FSJ8" s="1096"/>
      <c r="FSK8" s="1096"/>
      <c r="FSL8" s="1096"/>
      <c r="FSM8" s="1096"/>
      <c r="FSN8" s="1096"/>
      <c r="FSO8" s="1096"/>
      <c r="FSP8" s="1096"/>
      <c r="FSQ8" s="1096"/>
      <c r="FSR8" s="1096"/>
      <c r="FSS8" s="1096"/>
      <c r="FST8" s="1096"/>
      <c r="FSU8" s="1096"/>
      <c r="FSV8" s="1096"/>
      <c r="FSW8" s="1096"/>
      <c r="FSX8" s="1096"/>
      <c r="FSY8" s="1096"/>
      <c r="FSZ8" s="1096"/>
      <c r="FTA8" s="1096"/>
      <c r="FTB8" s="1096"/>
      <c r="FTC8" s="1096"/>
      <c r="FTD8" s="1096"/>
      <c r="FTE8" s="1096"/>
      <c r="FTF8" s="1096"/>
      <c r="FTG8" s="1096"/>
      <c r="FTH8" s="1096"/>
      <c r="FTI8" s="1096"/>
      <c r="FTJ8" s="1096"/>
      <c r="FTK8" s="1096"/>
      <c r="FTL8" s="1096"/>
      <c r="FTM8" s="1096"/>
      <c r="FTN8" s="1096"/>
      <c r="FTO8" s="1096"/>
      <c r="FTP8" s="1096"/>
      <c r="FTQ8" s="1096"/>
      <c r="FTR8" s="1096"/>
      <c r="FTS8" s="1096"/>
      <c r="FTT8" s="1096"/>
      <c r="FTU8" s="1096"/>
      <c r="FTV8" s="1096"/>
      <c r="FTW8" s="1096"/>
      <c r="FTX8" s="1096"/>
      <c r="FTY8" s="1096"/>
      <c r="FTZ8" s="1096"/>
      <c r="FUA8" s="1096"/>
      <c r="FUB8" s="1096"/>
      <c r="FUC8" s="1096"/>
      <c r="FUD8" s="1096"/>
      <c r="FUE8" s="1096"/>
      <c r="FUF8" s="1096"/>
      <c r="FUG8" s="1096"/>
      <c r="FUH8" s="1096"/>
      <c r="FUI8" s="1096"/>
      <c r="FUJ8" s="1096"/>
      <c r="FUK8" s="1096"/>
      <c r="FUL8" s="1096"/>
      <c r="FUM8" s="1096"/>
      <c r="FUN8" s="1096"/>
      <c r="FUO8" s="1096"/>
      <c r="FUP8" s="1096"/>
      <c r="FUQ8" s="1096"/>
      <c r="FUR8" s="1096"/>
      <c r="FUS8" s="1096"/>
      <c r="FUT8" s="1096"/>
      <c r="FUU8" s="1096"/>
      <c r="FUV8" s="1096"/>
      <c r="FUW8" s="1096"/>
      <c r="FUX8" s="1096"/>
      <c r="FUY8" s="1096"/>
      <c r="FUZ8" s="1096"/>
      <c r="FVA8" s="1096"/>
      <c r="FVB8" s="1096"/>
      <c r="FVC8" s="1096"/>
      <c r="FVD8" s="1096"/>
      <c r="FVE8" s="1096"/>
      <c r="FVF8" s="1096"/>
      <c r="FVG8" s="1096"/>
      <c r="FVH8" s="1096"/>
      <c r="FVI8" s="1096"/>
      <c r="FVJ8" s="1096"/>
      <c r="FVK8" s="1096"/>
      <c r="FVL8" s="1096"/>
      <c r="FVM8" s="1096"/>
      <c r="FVN8" s="1096"/>
      <c r="FVO8" s="1096"/>
      <c r="FVP8" s="1096"/>
      <c r="FVQ8" s="1096"/>
      <c r="FVR8" s="1096"/>
      <c r="FVS8" s="1096"/>
      <c r="FVT8" s="1096"/>
      <c r="FVU8" s="1096"/>
      <c r="FVV8" s="1096"/>
      <c r="FVW8" s="1096"/>
      <c r="FVX8" s="1096"/>
      <c r="FVY8" s="1096"/>
      <c r="FVZ8" s="1096"/>
      <c r="FWA8" s="1096"/>
      <c r="FWB8" s="1096"/>
      <c r="FWC8" s="1096"/>
      <c r="FWD8" s="1096"/>
      <c r="FWE8" s="1096"/>
      <c r="FWF8" s="1096"/>
      <c r="FWG8" s="1096"/>
      <c r="FWH8" s="1096"/>
      <c r="FWI8" s="1096"/>
      <c r="FWJ8" s="1096"/>
      <c r="FWK8" s="1096"/>
      <c r="FWL8" s="1096"/>
      <c r="FWM8" s="1096"/>
      <c r="FWN8" s="1096"/>
      <c r="FWO8" s="1096"/>
      <c r="FWP8" s="1096"/>
      <c r="FWQ8" s="1096"/>
      <c r="FWR8" s="1096"/>
      <c r="FWS8" s="1096"/>
      <c r="FWT8" s="1096"/>
      <c r="FWU8" s="1096"/>
      <c r="FWV8" s="1096"/>
      <c r="FWW8" s="1096"/>
      <c r="FWX8" s="1096"/>
      <c r="FWY8" s="1096"/>
      <c r="FWZ8" s="1096"/>
      <c r="FXA8" s="1096"/>
      <c r="FXB8" s="1096"/>
      <c r="FXC8" s="1096"/>
      <c r="FXD8" s="1096"/>
      <c r="FXE8" s="1096"/>
      <c r="FXF8" s="1096"/>
      <c r="FXG8" s="1096"/>
      <c r="FXH8" s="1096"/>
      <c r="FXI8" s="1096"/>
      <c r="FXJ8" s="1096"/>
      <c r="FXK8" s="1096"/>
      <c r="FXL8" s="1096"/>
      <c r="FXM8" s="1096"/>
      <c r="FXN8" s="1096"/>
      <c r="FXO8" s="1096"/>
      <c r="FXP8" s="1096"/>
      <c r="FXQ8" s="1096"/>
      <c r="FXR8" s="1096"/>
      <c r="FXS8" s="1096"/>
      <c r="FXT8" s="1096"/>
      <c r="FXU8" s="1096"/>
      <c r="FXV8" s="1096"/>
      <c r="FXW8" s="1096"/>
      <c r="FXX8" s="1096"/>
      <c r="FXY8" s="1096"/>
      <c r="FXZ8" s="1096"/>
      <c r="FYA8" s="1096"/>
      <c r="FYB8" s="1096"/>
      <c r="FYC8" s="1096"/>
      <c r="FYD8" s="1096"/>
      <c r="FYE8" s="1096"/>
      <c r="FYF8" s="1096"/>
      <c r="FYG8" s="1096"/>
      <c r="FYH8" s="1096"/>
      <c r="FYI8" s="1096"/>
      <c r="FYJ8" s="1096"/>
      <c r="FYK8" s="1096"/>
      <c r="FYL8" s="1096"/>
      <c r="FYM8" s="1096"/>
      <c r="FYN8" s="1096"/>
      <c r="FYO8" s="1096"/>
      <c r="FYP8" s="1096"/>
      <c r="FYQ8" s="1096"/>
      <c r="FYR8" s="1096"/>
      <c r="FYS8" s="1096"/>
      <c r="FYT8" s="1096"/>
      <c r="FYU8" s="1096"/>
      <c r="FYV8" s="1096"/>
      <c r="FYW8" s="1096"/>
      <c r="FYX8" s="1096"/>
      <c r="FYY8" s="1096"/>
      <c r="FYZ8" s="1096"/>
      <c r="FZA8" s="1096"/>
      <c r="FZB8" s="1096"/>
      <c r="FZC8" s="1096"/>
      <c r="FZD8" s="1096"/>
      <c r="FZE8" s="1096"/>
      <c r="FZF8" s="1096"/>
      <c r="FZG8" s="1096"/>
      <c r="FZH8" s="1096"/>
      <c r="FZI8" s="1096"/>
      <c r="FZJ8" s="1096"/>
      <c r="FZK8" s="1096"/>
      <c r="FZL8" s="1096"/>
      <c r="FZM8" s="1096"/>
      <c r="FZN8" s="1096"/>
      <c r="FZO8" s="1096"/>
      <c r="FZP8" s="1096"/>
      <c r="FZQ8" s="1096"/>
      <c r="FZR8" s="1096"/>
      <c r="FZS8" s="1096"/>
      <c r="FZT8" s="1096"/>
      <c r="FZU8" s="1096"/>
      <c r="FZV8" s="1096"/>
      <c r="FZW8" s="1096"/>
      <c r="FZX8" s="1096"/>
      <c r="FZY8" s="1096"/>
      <c r="FZZ8" s="1096"/>
      <c r="GAA8" s="1096"/>
      <c r="GAB8" s="1096"/>
      <c r="GAC8" s="1096"/>
      <c r="GAD8" s="1096"/>
      <c r="GAE8" s="1096"/>
      <c r="GAF8" s="1096"/>
      <c r="GAG8" s="1096"/>
      <c r="GAH8" s="1096"/>
      <c r="GAI8" s="1096"/>
      <c r="GAJ8" s="1096"/>
      <c r="GAK8" s="1096"/>
      <c r="GAL8" s="1096"/>
      <c r="GAM8" s="1096"/>
      <c r="GAN8" s="1096"/>
      <c r="GAO8" s="1096"/>
      <c r="GAP8" s="1096"/>
      <c r="GAQ8" s="1096"/>
      <c r="GAR8" s="1096"/>
      <c r="GAS8" s="1096"/>
      <c r="GAT8" s="1096"/>
      <c r="GAU8" s="1096"/>
      <c r="GAV8" s="1096"/>
      <c r="GAW8" s="1096"/>
      <c r="GAX8" s="1096"/>
      <c r="GAY8" s="1096"/>
      <c r="GAZ8" s="1096"/>
      <c r="GBA8" s="1096"/>
      <c r="GBB8" s="1096"/>
      <c r="GBC8" s="1096"/>
      <c r="GBD8" s="1096"/>
      <c r="GBE8" s="1096"/>
      <c r="GBF8" s="1096"/>
      <c r="GBG8" s="1096"/>
      <c r="GBH8" s="1096"/>
      <c r="GBI8" s="1096"/>
      <c r="GBJ8" s="1096"/>
      <c r="GBK8" s="1096"/>
      <c r="GBL8" s="1096"/>
      <c r="GBM8" s="1096"/>
      <c r="GBN8" s="1096"/>
      <c r="GBO8" s="1096"/>
      <c r="GBP8" s="1096"/>
      <c r="GBQ8" s="1096"/>
      <c r="GBR8" s="1096"/>
      <c r="GBS8" s="1096"/>
      <c r="GBT8" s="1096"/>
      <c r="GBU8" s="1096"/>
      <c r="GBV8" s="1096"/>
      <c r="GBW8" s="1096"/>
      <c r="GBX8" s="1096"/>
      <c r="GBY8" s="1096"/>
      <c r="GBZ8" s="1096"/>
      <c r="GCA8" s="1096"/>
      <c r="GCB8" s="1096"/>
      <c r="GCC8" s="1096"/>
      <c r="GCD8" s="1096"/>
      <c r="GCE8" s="1096"/>
      <c r="GCF8" s="1096"/>
      <c r="GCG8" s="1096"/>
      <c r="GCH8" s="1096"/>
      <c r="GCI8" s="1096"/>
      <c r="GCJ8" s="1096"/>
      <c r="GCK8" s="1096"/>
      <c r="GCL8" s="1096"/>
      <c r="GCM8" s="1096"/>
      <c r="GCN8" s="1096"/>
      <c r="GCO8" s="1096"/>
      <c r="GCP8" s="1096"/>
      <c r="GCQ8" s="1096"/>
      <c r="GCR8" s="1096"/>
      <c r="GCS8" s="1096"/>
      <c r="GCT8" s="1096"/>
      <c r="GCU8" s="1096"/>
      <c r="GCV8" s="1096"/>
      <c r="GCW8" s="1096"/>
      <c r="GCX8" s="1096"/>
      <c r="GCY8" s="1096"/>
      <c r="GCZ8" s="1096"/>
      <c r="GDA8" s="1096"/>
      <c r="GDB8" s="1096"/>
      <c r="GDC8" s="1096"/>
      <c r="GDD8" s="1096"/>
      <c r="GDE8" s="1096"/>
      <c r="GDF8" s="1096"/>
      <c r="GDG8" s="1096"/>
      <c r="GDH8" s="1096"/>
      <c r="GDI8" s="1096"/>
      <c r="GDJ8" s="1096"/>
      <c r="GDK8" s="1096"/>
      <c r="GDL8" s="1096"/>
      <c r="GDM8" s="1096"/>
      <c r="GDN8" s="1096"/>
      <c r="GDO8" s="1096"/>
      <c r="GDP8" s="1096"/>
      <c r="GDQ8" s="1096"/>
      <c r="GDR8" s="1096"/>
      <c r="GDS8" s="1096"/>
      <c r="GDT8" s="1096"/>
      <c r="GDU8" s="1096"/>
      <c r="GDV8" s="1096"/>
      <c r="GDW8" s="1096"/>
      <c r="GDX8" s="1096"/>
      <c r="GDY8" s="1096"/>
      <c r="GDZ8" s="1096"/>
      <c r="GEA8" s="1096"/>
      <c r="GEB8" s="1096"/>
      <c r="GEC8" s="1096"/>
      <c r="GED8" s="1096"/>
      <c r="GEE8" s="1096"/>
      <c r="GEF8" s="1096"/>
      <c r="GEG8" s="1096"/>
      <c r="GEH8" s="1096"/>
      <c r="GEI8" s="1096"/>
      <c r="GEJ8" s="1096"/>
      <c r="GEK8" s="1096"/>
      <c r="GEL8" s="1096"/>
      <c r="GEM8" s="1096"/>
      <c r="GEN8" s="1096"/>
      <c r="GEO8" s="1096"/>
      <c r="GEP8" s="1096"/>
      <c r="GEQ8" s="1096"/>
      <c r="GER8" s="1096"/>
      <c r="GES8" s="1096"/>
      <c r="GET8" s="1096"/>
      <c r="GEU8" s="1096"/>
      <c r="GEV8" s="1096"/>
      <c r="GEW8" s="1096"/>
      <c r="GEX8" s="1096"/>
      <c r="GEY8" s="1096"/>
      <c r="GEZ8" s="1096"/>
      <c r="GFA8" s="1096"/>
      <c r="GFB8" s="1096"/>
      <c r="GFC8" s="1096"/>
      <c r="GFD8" s="1096"/>
      <c r="GFE8" s="1096"/>
      <c r="GFF8" s="1096"/>
      <c r="GFG8" s="1096"/>
      <c r="GFH8" s="1096"/>
      <c r="GFI8" s="1096"/>
      <c r="GFJ8" s="1096"/>
      <c r="GFK8" s="1096"/>
      <c r="GFL8" s="1096"/>
      <c r="GFM8" s="1096"/>
      <c r="GFN8" s="1096"/>
      <c r="GFO8" s="1096"/>
      <c r="GFP8" s="1096"/>
      <c r="GFQ8" s="1096"/>
      <c r="GFR8" s="1096"/>
      <c r="GFS8" s="1096"/>
      <c r="GFT8" s="1096"/>
      <c r="GFU8" s="1096"/>
      <c r="GFV8" s="1096"/>
      <c r="GFW8" s="1096"/>
      <c r="GFX8" s="1096"/>
      <c r="GFY8" s="1096"/>
      <c r="GFZ8" s="1096"/>
      <c r="GGA8" s="1096"/>
      <c r="GGB8" s="1096"/>
      <c r="GGC8" s="1096"/>
      <c r="GGD8" s="1096"/>
      <c r="GGE8" s="1096"/>
      <c r="GGF8" s="1096"/>
      <c r="GGG8" s="1096"/>
      <c r="GGH8" s="1096"/>
      <c r="GGI8" s="1096"/>
      <c r="GGJ8" s="1096"/>
      <c r="GGK8" s="1096"/>
      <c r="GGL8" s="1096"/>
      <c r="GGM8" s="1096"/>
      <c r="GGN8" s="1096"/>
      <c r="GGO8" s="1096"/>
      <c r="GGP8" s="1096"/>
      <c r="GGQ8" s="1096"/>
      <c r="GGR8" s="1096"/>
      <c r="GGS8" s="1096"/>
      <c r="GGT8" s="1096"/>
      <c r="GGU8" s="1096"/>
      <c r="GGV8" s="1096"/>
      <c r="GGW8" s="1096"/>
      <c r="GGX8" s="1096"/>
      <c r="GGY8" s="1096"/>
      <c r="GGZ8" s="1096"/>
      <c r="GHA8" s="1096"/>
      <c r="GHB8" s="1096"/>
      <c r="GHC8" s="1096"/>
      <c r="GHD8" s="1096"/>
      <c r="GHE8" s="1096"/>
      <c r="GHF8" s="1096"/>
      <c r="GHG8" s="1096"/>
      <c r="GHH8" s="1096"/>
      <c r="GHI8" s="1096"/>
      <c r="GHJ8" s="1096"/>
      <c r="GHK8" s="1096"/>
      <c r="GHL8" s="1096"/>
      <c r="GHM8" s="1096"/>
      <c r="GHN8" s="1096"/>
      <c r="GHO8" s="1096"/>
      <c r="GHP8" s="1096"/>
      <c r="GHQ8" s="1096"/>
      <c r="GHR8" s="1096"/>
      <c r="GHS8" s="1096"/>
      <c r="GHT8" s="1096"/>
      <c r="GHU8" s="1096"/>
      <c r="GHV8" s="1096"/>
      <c r="GHW8" s="1096"/>
      <c r="GHX8" s="1096"/>
      <c r="GHY8" s="1096"/>
      <c r="GHZ8" s="1096"/>
      <c r="GIA8" s="1096"/>
      <c r="GIB8" s="1096"/>
      <c r="GIC8" s="1096"/>
      <c r="GID8" s="1096"/>
      <c r="GIE8" s="1096"/>
      <c r="GIF8" s="1096"/>
      <c r="GIG8" s="1096"/>
      <c r="GIH8" s="1096"/>
      <c r="GII8" s="1096"/>
      <c r="GIJ8" s="1096"/>
      <c r="GIK8" s="1096"/>
      <c r="GIL8" s="1096"/>
      <c r="GIM8" s="1096"/>
      <c r="GIN8" s="1096"/>
      <c r="GIO8" s="1096"/>
      <c r="GIP8" s="1096"/>
      <c r="GIQ8" s="1096"/>
      <c r="GIR8" s="1096"/>
      <c r="GIS8" s="1096"/>
      <c r="GIT8" s="1096"/>
      <c r="GIU8" s="1096"/>
      <c r="GIV8" s="1096"/>
      <c r="GIW8" s="1096"/>
      <c r="GIX8" s="1096"/>
      <c r="GIY8" s="1096"/>
      <c r="GIZ8" s="1096"/>
      <c r="GJA8" s="1096"/>
      <c r="GJB8" s="1096"/>
      <c r="GJC8" s="1096"/>
      <c r="GJD8" s="1096"/>
      <c r="GJE8" s="1096"/>
      <c r="GJF8" s="1096"/>
      <c r="GJG8" s="1096"/>
      <c r="GJH8" s="1096"/>
      <c r="GJI8" s="1096"/>
      <c r="GJJ8" s="1096"/>
      <c r="GJK8" s="1096"/>
      <c r="GJL8" s="1096"/>
      <c r="GJM8" s="1096"/>
      <c r="GJN8" s="1096"/>
      <c r="GJO8" s="1096"/>
      <c r="GJP8" s="1096"/>
      <c r="GJQ8" s="1096"/>
      <c r="GJR8" s="1096"/>
      <c r="GJS8" s="1096"/>
      <c r="GJT8" s="1096"/>
      <c r="GJU8" s="1096"/>
      <c r="GJV8" s="1096"/>
      <c r="GJW8" s="1096"/>
      <c r="GJX8" s="1096"/>
      <c r="GJY8" s="1096"/>
      <c r="GJZ8" s="1096"/>
      <c r="GKA8" s="1096"/>
      <c r="GKB8" s="1096"/>
      <c r="GKC8" s="1096"/>
      <c r="GKD8" s="1096"/>
      <c r="GKE8" s="1096"/>
      <c r="GKF8" s="1096"/>
      <c r="GKG8" s="1096"/>
      <c r="GKH8" s="1096"/>
      <c r="GKI8" s="1096"/>
      <c r="GKJ8" s="1096"/>
      <c r="GKK8" s="1096"/>
      <c r="GKL8" s="1096"/>
      <c r="GKM8" s="1096"/>
      <c r="GKN8" s="1096"/>
      <c r="GKO8" s="1096"/>
      <c r="GKP8" s="1096"/>
      <c r="GKQ8" s="1096"/>
      <c r="GKR8" s="1096"/>
      <c r="GKS8" s="1096"/>
      <c r="GKT8" s="1096"/>
      <c r="GKU8" s="1096"/>
      <c r="GKV8" s="1096"/>
      <c r="GKW8" s="1096"/>
      <c r="GKX8" s="1096"/>
      <c r="GKY8" s="1096"/>
      <c r="GKZ8" s="1096"/>
      <c r="GLA8" s="1096"/>
      <c r="GLB8" s="1096"/>
      <c r="GLC8" s="1096"/>
      <c r="GLD8" s="1096"/>
      <c r="GLE8" s="1096"/>
      <c r="GLF8" s="1096"/>
      <c r="GLG8" s="1096"/>
      <c r="GLH8" s="1096"/>
      <c r="GLI8" s="1096"/>
      <c r="GLJ8" s="1096"/>
      <c r="GLK8" s="1096"/>
      <c r="GLL8" s="1096"/>
      <c r="GLM8" s="1096"/>
      <c r="GLN8" s="1096"/>
      <c r="GLO8" s="1096"/>
      <c r="GLP8" s="1096"/>
      <c r="GLQ8" s="1096"/>
      <c r="GLR8" s="1096"/>
      <c r="GLS8" s="1096"/>
      <c r="GLT8" s="1096"/>
      <c r="GLU8" s="1096"/>
      <c r="GLV8" s="1096"/>
      <c r="GLW8" s="1096"/>
      <c r="GLX8" s="1096"/>
      <c r="GLY8" s="1096"/>
      <c r="GLZ8" s="1096"/>
      <c r="GMA8" s="1096"/>
      <c r="GMB8" s="1096"/>
      <c r="GMC8" s="1096"/>
      <c r="GMD8" s="1096"/>
      <c r="GME8" s="1096"/>
      <c r="GMF8" s="1096"/>
      <c r="GMG8" s="1096"/>
      <c r="GMH8" s="1096"/>
      <c r="GMI8" s="1096"/>
      <c r="GMJ8" s="1096"/>
      <c r="GMK8" s="1096"/>
      <c r="GML8" s="1096"/>
      <c r="GMM8" s="1096"/>
      <c r="GMN8" s="1096"/>
      <c r="GMO8" s="1096"/>
      <c r="GMP8" s="1096"/>
      <c r="GMQ8" s="1096"/>
      <c r="GMR8" s="1096"/>
      <c r="GMS8" s="1096"/>
      <c r="GMT8" s="1096"/>
      <c r="GMU8" s="1096"/>
      <c r="GMV8" s="1096"/>
      <c r="GMW8" s="1096"/>
      <c r="GMX8" s="1096"/>
      <c r="GMY8" s="1096"/>
      <c r="GMZ8" s="1096"/>
      <c r="GNA8" s="1096"/>
      <c r="GNB8" s="1096"/>
      <c r="GNC8" s="1096"/>
      <c r="GND8" s="1096"/>
      <c r="GNE8" s="1096"/>
      <c r="GNF8" s="1096"/>
      <c r="GNG8" s="1096"/>
      <c r="GNH8" s="1096"/>
      <c r="GNI8" s="1096"/>
      <c r="GNJ8" s="1096"/>
      <c r="GNK8" s="1096"/>
      <c r="GNL8" s="1096"/>
      <c r="GNM8" s="1096"/>
      <c r="GNN8" s="1096"/>
      <c r="GNO8" s="1096"/>
      <c r="GNP8" s="1096"/>
      <c r="GNQ8" s="1096"/>
      <c r="GNR8" s="1096"/>
      <c r="GNS8" s="1096"/>
      <c r="GNT8" s="1096"/>
      <c r="GNU8" s="1096"/>
      <c r="GNV8" s="1096"/>
      <c r="GNW8" s="1096"/>
      <c r="GNX8" s="1096"/>
      <c r="GNY8" s="1096"/>
      <c r="GNZ8" s="1096"/>
      <c r="GOA8" s="1096"/>
      <c r="GOB8" s="1096"/>
      <c r="GOC8" s="1096"/>
      <c r="GOD8" s="1096"/>
      <c r="GOE8" s="1096"/>
      <c r="GOF8" s="1096"/>
      <c r="GOG8" s="1096"/>
      <c r="GOH8" s="1096"/>
      <c r="GOI8" s="1096"/>
      <c r="GOJ8" s="1096"/>
      <c r="GOK8" s="1096"/>
      <c r="GOL8" s="1096"/>
      <c r="GOM8" s="1096"/>
      <c r="GON8" s="1096"/>
      <c r="GOO8" s="1096"/>
      <c r="GOP8" s="1096"/>
      <c r="GOQ8" s="1096"/>
      <c r="GOR8" s="1096"/>
      <c r="GOS8" s="1096"/>
      <c r="GOT8" s="1096"/>
      <c r="GOU8" s="1096"/>
      <c r="GOV8" s="1096"/>
      <c r="GOW8" s="1096"/>
      <c r="GOX8" s="1096"/>
      <c r="GOY8" s="1096"/>
      <c r="GOZ8" s="1096"/>
      <c r="GPA8" s="1096"/>
      <c r="GPB8" s="1096"/>
      <c r="GPC8" s="1096"/>
      <c r="GPD8" s="1096"/>
      <c r="GPE8" s="1096"/>
      <c r="GPF8" s="1096"/>
      <c r="GPG8" s="1096"/>
      <c r="GPH8" s="1096"/>
      <c r="GPI8" s="1096"/>
      <c r="GPJ8" s="1096"/>
      <c r="GPK8" s="1096"/>
      <c r="GPL8" s="1096"/>
      <c r="GPM8" s="1096"/>
      <c r="GPN8" s="1096"/>
      <c r="GPO8" s="1096"/>
      <c r="GPP8" s="1096"/>
      <c r="GPQ8" s="1096"/>
      <c r="GPR8" s="1096"/>
      <c r="GPS8" s="1096"/>
      <c r="GPT8" s="1096"/>
      <c r="GPU8" s="1096"/>
      <c r="GPV8" s="1096"/>
      <c r="GPW8" s="1096"/>
      <c r="GPX8" s="1096"/>
      <c r="GPY8" s="1096"/>
      <c r="GPZ8" s="1096"/>
      <c r="GQA8" s="1096"/>
      <c r="GQB8" s="1096"/>
      <c r="GQC8" s="1096"/>
      <c r="GQD8" s="1096"/>
      <c r="GQE8" s="1096"/>
      <c r="GQF8" s="1096"/>
      <c r="GQG8" s="1096"/>
      <c r="GQH8" s="1096"/>
      <c r="GQI8" s="1096"/>
      <c r="GQJ8" s="1096"/>
      <c r="GQK8" s="1096"/>
      <c r="GQL8" s="1096"/>
      <c r="GQM8" s="1096"/>
      <c r="GQN8" s="1096"/>
      <c r="GQO8" s="1096"/>
      <c r="GQP8" s="1096"/>
      <c r="GQQ8" s="1096"/>
      <c r="GQR8" s="1096"/>
      <c r="GQS8" s="1096"/>
      <c r="GQT8" s="1096"/>
      <c r="GQU8" s="1096"/>
      <c r="GQV8" s="1096"/>
      <c r="GQW8" s="1096"/>
      <c r="GQX8" s="1096"/>
      <c r="GQY8" s="1096"/>
      <c r="GQZ8" s="1096"/>
      <c r="GRA8" s="1096"/>
      <c r="GRB8" s="1096"/>
      <c r="GRC8" s="1096"/>
      <c r="GRD8" s="1096"/>
      <c r="GRE8" s="1096"/>
      <c r="GRF8" s="1096"/>
      <c r="GRG8" s="1096"/>
      <c r="GRH8" s="1096"/>
      <c r="GRI8" s="1096"/>
      <c r="GRJ8" s="1096"/>
      <c r="GRK8" s="1096"/>
      <c r="GRL8" s="1096"/>
      <c r="GRM8" s="1096"/>
      <c r="GRN8" s="1096"/>
      <c r="GRO8" s="1096"/>
      <c r="GRP8" s="1096"/>
      <c r="GRQ8" s="1096"/>
      <c r="GRR8" s="1096"/>
      <c r="GRS8" s="1096"/>
      <c r="GRT8" s="1096"/>
      <c r="GRU8" s="1096"/>
      <c r="GRV8" s="1096"/>
      <c r="GRW8" s="1096"/>
      <c r="GRX8" s="1096"/>
      <c r="GRY8" s="1096"/>
      <c r="GRZ8" s="1096"/>
      <c r="GSA8" s="1096"/>
      <c r="GSB8" s="1096"/>
      <c r="GSC8" s="1096"/>
      <c r="GSD8" s="1096"/>
      <c r="GSE8" s="1096"/>
      <c r="GSF8" s="1096"/>
      <c r="GSG8" s="1096"/>
      <c r="GSH8" s="1096"/>
      <c r="GSI8" s="1096"/>
      <c r="GSJ8" s="1096"/>
      <c r="GSK8" s="1096"/>
      <c r="GSL8" s="1096"/>
      <c r="GSM8" s="1096"/>
      <c r="GSN8" s="1096"/>
      <c r="GSO8" s="1096"/>
      <c r="GSP8" s="1096"/>
      <c r="GSQ8" s="1096"/>
      <c r="GSR8" s="1096"/>
      <c r="GSS8" s="1096"/>
      <c r="GST8" s="1096"/>
      <c r="GSU8" s="1096"/>
      <c r="GSV8" s="1096"/>
      <c r="GSW8" s="1096"/>
      <c r="GSX8" s="1096"/>
      <c r="GSY8" s="1096"/>
      <c r="GSZ8" s="1096"/>
      <c r="GTA8" s="1096"/>
      <c r="GTB8" s="1096"/>
      <c r="GTC8" s="1096"/>
      <c r="GTD8" s="1096"/>
      <c r="GTE8" s="1096"/>
      <c r="GTF8" s="1096"/>
      <c r="GTG8" s="1096"/>
      <c r="GTH8" s="1096"/>
      <c r="GTI8" s="1096"/>
      <c r="GTJ8" s="1096"/>
      <c r="GTK8" s="1096"/>
      <c r="GTL8" s="1096"/>
      <c r="GTM8" s="1096"/>
      <c r="GTN8" s="1096"/>
      <c r="GTO8" s="1096"/>
      <c r="GTP8" s="1096"/>
      <c r="GTQ8" s="1096"/>
      <c r="GTR8" s="1096"/>
      <c r="GTS8" s="1096"/>
      <c r="GTT8" s="1096"/>
      <c r="GTU8" s="1096"/>
      <c r="GTV8" s="1096"/>
      <c r="GTW8" s="1096"/>
      <c r="GTX8" s="1096"/>
      <c r="GTY8" s="1096"/>
      <c r="GTZ8" s="1096"/>
      <c r="GUA8" s="1096"/>
      <c r="GUB8" s="1096"/>
      <c r="GUC8" s="1096"/>
      <c r="GUD8" s="1096"/>
      <c r="GUE8" s="1096"/>
      <c r="GUF8" s="1096"/>
      <c r="GUG8" s="1096"/>
      <c r="GUH8" s="1096"/>
      <c r="GUI8" s="1096"/>
      <c r="GUJ8" s="1096"/>
      <c r="GUK8" s="1096"/>
      <c r="GUL8" s="1096"/>
      <c r="GUM8" s="1096"/>
      <c r="GUN8" s="1096"/>
      <c r="GUO8" s="1096"/>
      <c r="GUP8" s="1096"/>
      <c r="GUQ8" s="1096"/>
      <c r="GUR8" s="1096"/>
      <c r="GUS8" s="1096"/>
      <c r="GUT8" s="1096"/>
      <c r="GUU8" s="1096"/>
      <c r="GUV8" s="1096"/>
      <c r="GUW8" s="1096"/>
      <c r="GUX8" s="1096"/>
      <c r="GUY8" s="1096"/>
      <c r="GUZ8" s="1096"/>
      <c r="GVA8" s="1096"/>
      <c r="GVB8" s="1096"/>
      <c r="GVC8" s="1096"/>
      <c r="GVD8" s="1096"/>
      <c r="GVE8" s="1096"/>
      <c r="GVF8" s="1096"/>
      <c r="GVG8" s="1096"/>
      <c r="GVH8" s="1096"/>
      <c r="GVI8" s="1096"/>
      <c r="GVJ8" s="1096"/>
      <c r="GVK8" s="1096"/>
      <c r="GVL8" s="1096"/>
      <c r="GVM8" s="1096"/>
      <c r="GVN8" s="1096"/>
      <c r="GVO8" s="1096"/>
      <c r="GVP8" s="1096"/>
      <c r="GVQ8" s="1096"/>
      <c r="GVR8" s="1096"/>
      <c r="GVS8" s="1096"/>
      <c r="GVT8" s="1096"/>
      <c r="GVU8" s="1096"/>
      <c r="GVV8" s="1096"/>
      <c r="GVW8" s="1096"/>
      <c r="GVX8" s="1096"/>
      <c r="GVY8" s="1096"/>
      <c r="GVZ8" s="1096"/>
      <c r="GWA8" s="1096"/>
      <c r="GWB8" s="1096"/>
      <c r="GWC8" s="1096"/>
      <c r="GWD8" s="1096"/>
      <c r="GWE8" s="1096"/>
      <c r="GWF8" s="1096"/>
      <c r="GWG8" s="1096"/>
      <c r="GWH8" s="1096"/>
      <c r="GWI8" s="1096"/>
      <c r="GWJ8" s="1096"/>
      <c r="GWK8" s="1096"/>
      <c r="GWL8" s="1096"/>
      <c r="GWM8" s="1096"/>
      <c r="GWN8" s="1096"/>
      <c r="GWO8" s="1096"/>
      <c r="GWP8" s="1096"/>
      <c r="GWQ8" s="1096"/>
      <c r="GWR8" s="1096"/>
      <c r="GWS8" s="1096"/>
      <c r="GWT8" s="1096"/>
      <c r="GWU8" s="1096"/>
      <c r="GWV8" s="1096"/>
      <c r="GWW8" s="1096"/>
      <c r="GWX8" s="1096"/>
      <c r="GWY8" s="1096"/>
      <c r="GWZ8" s="1096"/>
      <c r="GXA8" s="1096"/>
      <c r="GXB8" s="1096"/>
      <c r="GXC8" s="1096"/>
      <c r="GXD8" s="1096"/>
      <c r="GXE8" s="1096"/>
      <c r="GXF8" s="1096"/>
      <c r="GXG8" s="1096"/>
      <c r="GXH8" s="1096"/>
      <c r="GXI8" s="1096"/>
      <c r="GXJ8" s="1096"/>
      <c r="GXK8" s="1096"/>
      <c r="GXL8" s="1096"/>
      <c r="GXM8" s="1096"/>
      <c r="GXN8" s="1096"/>
      <c r="GXO8" s="1096"/>
      <c r="GXP8" s="1096"/>
      <c r="GXQ8" s="1096"/>
      <c r="GXR8" s="1096"/>
      <c r="GXS8" s="1096"/>
      <c r="GXT8" s="1096"/>
      <c r="GXU8" s="1096"/>
      <c r="GXV8" s="1096"/>
      <c r="GXW8" s="1096"/>
      <c r="GXX8" s="1096"/>
      <c r="GXY8" s="1096"/>
      <c r="GXZ8" s="1096"/>
      <c r="GYA8" s="1096"/>
      <c r="GYB8" s="1096"/>
      <c r="GYC8" s="1096"/>
      <c r="GYD8" s="1096"/>
      <c r="GYE8" s="1096"/>
      <c r="GYF8" s="1096"/>
      <c r="GYG8" s="1096"/>
      <c r="GYH8" s="1096"/>
      <c r="GYI8" s="1096"/>
      <c r="GYJ8" s="1096"/>
      <c r="GYK8" s="1096"/>
      <c r="GYL8" s="1096"/>
      <c r="GYM8" s="1096"/>
      <c r="GYN8" s="1096"/>
      <c r="GYO8" s="1096"/>
      <c r="GYP8" s="1096"/>
      <c r="GYQ8" s="1096"/>
      <c r="GYR8" s="1096"/>
      <c r="GYS8" s="1096"/>
      <c r="GYT8" s="1096"/>
      <c r="GYU8" s="1096"/>
      <c r="GYV8" s="1096"/>
      <c r="GYW8" s="1096"/>
      <c r="GYX8" s="1096"/>
      <c r="GYY8" s="1096"/>
      <c r="GYZ8" s="1096"/>
      <c r="GZA8" s="1096"/>
      <c r="GZB8" s="1096"/>
      <c r="GZC8" s="1096"/>
      <c r="GZD8" s="1096"/>
      <c r="GZE8" s="1096"/>
      <c r="GZF8" s="1096"/>
      <c r="GZG8" s="1096"/>
      <c r="GZH8" s="1096"/>
      <c r="GZI8" s="1096"/>
      <c r="GZJ8" s="1096"/>
      <c r="GZK8" s="1096"/>
      <c r="GZL8" s="1096"/>
      <c r="GZM8" s="1096"/>
      <c r="GZN8" s="1096"/>
      <c r="GZO8" s="1096"/>
      <c r="GZP8" s="1096"/>
      <c r="GZQ8" s="1096"/>
      <c r="GZR8" s="1096"/>
      <c r="GZS8" s="1096"/>
      <c r="GZT8" s="1096"/>
      <c r="GZU8" s="1096"/>
      <c r="GZV8" s="1096"/>
      <c r="GZW8" s="1096"/>
      <c r="GZX8" s="1096"/>
      <c r="GZY8" s="1096"/>
      <c r="GZZ8" s="1096"/>
      <c r="HAA8" s="1096"/>
      <c r="HAB8" s="1096"/>
      <c r="HAC8" s="1096"/>
      <c r="HAD8" s="1096"/>
      <c r="HAE8" s="1096"/>
      <c r="HAF8" s="1096"/>
      <c r="HAG8" s="1096"/>
      <c r="HAH8" s="1096"/>
      <c r="HAI8" s="1096"/>
      <c r="HAJ8" s="1096"/>
      <c r="HAK8" s="1096"/>
      <c r="HAL8" s="1096"/>
      <c r="HAM8" s="1096"/>
      <c r="HAN8" s="1096"/>
      <c r="HAO8" s="1096"/>
      <c r="HAP8" s="1096"/>
      <c r="HAQ8" s="1096"/>
      <c r="HAR8" s="1096"/>
      <c r="HAS8" s="1096"/>
      <c r="HAT8" s="1096"/>
      <c r="HAU8" s="1096"/>
      <c r="HAV8" s="1096"/>
      <c r="HAW8" s="1096"/>
      <c r="HAX8" s="1096"/>
      <c r="HAY8" s="1096"/>
      <c r="HAZ8" s="1096"/>
      <c r="HBA8" s="1096"/>
      <c r="HBB8" s="1096"/>
      <c r="HBC8" s="1096"/>
      <c r="HBD8" s="1096"/>
      <c r="HBE8" s="1096"/>
      <c r="HBF8" s="1096"/>
      <c r="HBG8" s="1096"/>
      <c r="HBH8" s="1096"/>
      <c r="HBI8" s="1096"/>
      <c r="HBJ8" s="1096"/>
      <c r="HBK8" s="1096"/>
      <c r="HBL8" s="1096"/>
      <c r="HBM8" s="1096"/>
      <c r="HBN8" s="1096"/>
      <c r="HBO8" s="1096"/>
      <c r="HBP8" s="1096"/>
      <c r="HBQ8" s="1096"/>
      <c r="HBR8" s="1096"/>
      <c r="HBS8" s="1096"/>
      <c r="HBT8" s="1096"/>
      <c r="HBU8" s="1096"/>
      <c r="HBV8" s="1096"/>
      <c r="HBW8" s="1096"/>
      <c r="HBX8" s="1096"/>
      <c r="HBY8" s="1096"/>
      <c r="HBZ8" s="1096"/>
      <c r="HCA8" s="1096"/>
      <c r="HCB8" s="1096"/>
      <c r="HCC8" s="1096"/>
      <c r="HCD8" s="1096"/>
      <c r="HCE8" s="1096"/>
      <c r="HCF8" s="1096"/>
      <c r="HCG8" s="1096"/>
      <c r="HCH8" s="1096"/>
      <c r="HCI8" s="1096"/>
      <c r="HCJ8" s="1096"/>
      <c r="HCK8" s="1096"/>
      <c r="HCL8" s="1096"/>
      <c r="HCM8" s="1096"/>
      <c r="HCN8" s="1096"/>
      <c r="HCO8" s="1096"/>
      <c r="HCP8" s="1096"/>
      <c r="HCQ8" s="1096"/>
      <c r="HCR8" s="1096"/>
      <c r="HCS8" s="1096"/>
      <c r="HCT8" s="1096"/>
      <c r="HCU8" s="1096"/>
      <c r="HCV8" s="1096"/>
      <c r="HCW8" s="1096"/>
      <c r="HCX8" s="1096"/>
      <c r="HCY8" s="1096"/>
      <c r="HCZ8" s="1096"/>
      <c r="HDA8" s="1096"/>
      <c r="HDB8" s="1096"/>
      <c r="HDC8" s="1096"/>
      <c r="HDD8" s="1096"/>
      <c r="HDE8" s="1096"/>
      <c r="HDF8" s="1096"/>
      <c r="HDG8" s="1096"/>
      <c r="HDH8" s="1096"/>
      <c r="HDI8" s="1096"/>
      <c r="HDJ8" s="1096"/>
      <c r="HDK8" s="1096"/>
      <c r="HDL8" s="1096"/>
      <c r="HDM8" s="1096"/>
      <c r="HDN8" s="1096"/>
      <c r="HDO8" s="1096"/>
      <c r="HDP8" s="1096"/>
      <c r="HDQ8" s="1096"/>
      <c r="HDR8" s="1096"/>
      <c r="HDS8" s="1096"/>
      <c r="HDT8" s="1096"/>
      <c r="HDU8" s="1096"/>
      <c r="HDV8" s="1096"/>
      <c r="HDW8" s="1096"/>
      <c r="HDX8" s="1096"/>
      <c r="HDY8" s="1096"/>
      <c r="HDZ8" s="1096"/>
      <c r="HEA8" s="1096"/>
      <c r="HEB8" s="1096"/>
      <c r="HEC8" s="1096"/>
      <c r="HED8" s="1096"/>
      <c r="HEE8" s="1096"/>
      <c r="HEF8" s="1096"/>
      <c r="HEG8" s="1096"/>
      <c r="HEH8" s="1096"/>
      <c r="HEI8" s="1096"/>
      <c r="HEJ8" s="1096"/>
      <c r="HEK8" s="1096"/>
      <c r="HEL8" s="1096"/>
      <c r="HEM8" s="1096"/>
      <c r="HEN8" s="1096"/>
      <c r="HEO8" s="1096"/>
      <c r="HEP8" s="1096"/>
      <c r="HEQ8" s="1096"/>
      <c r="HER8" s="1096"/>
      <c r="HES8" s="1096"/>
      <c r="HET8" s="1096"/>
      <c r="HEU8" s="1096"/>
      <c r="HEV8" s="1096"/>
      <c r="HEW8" s="1096"/>
      <c r="HEX8" s="1096"/>
      <c r="HEY8" s="1096"/>
      <c r="HEZ8" s="1096"/>
      <c r="HFA8" s="1096"/>
      <c r="HFB8" s="1096"/>
      <c r="HFC8" s="1096"/>
      <c r="HFD8" s="1096"/>
      <c r="HFE8" s="1096"/>
      <c r="HFF8" s="1096"/>
      <c r="HFG8" s="1096"/>
      <c r="HFH8" s="1096"/>
      <c r="HFI8" s="1096"/>
      <c r="HFJ8" s="1096"/>
      <c r="HFK8" s="1096"/>
      <c r="HFL8" s="1096"/>
      <c r="HFM8" s="1096"/>
      <c r="HFN8" s="1096"/>
      <c r="HFO8" s="1096"/>
      <c r="HFP8" s="1096"/>
      <c r="HFQ8" s="1096"/>
      <c r="HFR8" s="1096"/>
      <c r="HFS8" s="1096"/>
      <c r="HFT8" s="1096"/>
      <c r="HFU8" s="1096"/>
      <c r="HFV8" s="1096"/>
      <c r="HFW8" s="1096"/>
      <c r="HFX8" s="1096"/>
      <c r="HFY8" s="1096"/>
      <c r="HFZ8" s="1096"/>
      <c r="HGA8" s="1096"/>
      <c r="HGB8" s="1096"/>
      <c r="HGC8" s="1096"/>
      <c r="HGD8" s="1096"/>
      <c r="HGE8" s="1096"/>
      <c r="HGF8" s="1096"/>
      <c r="HGG8" s="1096"/>
      <c r="HGH8" s="1096"/>
      <c r="HGI8" s="1096"/>
      <c r="HGJ8" s="1096"/>
      <c r="HGK8" s="1096"/>
      <c r="HGL8" s="1096"/>
      <c r="HGM8" s="1096"/>
      <c r="HGN8" s="1096"/>
      <c r="HGO8" s="1096"/>
      <c r="HGP8" s="1096"/>
      <c r="HGQ8" s="1096"/>
      <c r="HGR8" s="1096"/>
      <c r="HGS8" s="1096"/>
      <c r="HGT8" s="1096"/>
      <c r="HGU8" s="1096"/>
      <c r="HGV8" s="1096"/>
      <c r="HGW8" s="1096"/>
      <c r="HGX8" s="1096"/>
      <c r="HGY8" s="1096"/>
      <c r="HGZ8" s="1096"/>
      <c r="HHA8" s="1096"/>
      <c r="HHB8" s="1096"/>
      <c r="HHC8" s="1096"/>
      <c r="HHD8" s="1096"/>
      <c r="HHE8" s="1096"/>
      <c r="HHF8" s="1096"/>
      <c r="HHG8" s="1096"/>
      <c r="HHH8" s="1096"/>
      <c r="HHI8" s="1096"/>
      <c r="HHJ8" s="1096"/>
      <c r="HHK8" s="1096"/>
      <c r="HHL8" s="1096"/>
      <c r="HHM8" s="1096"/>
      <c r="HHN8" s="1096"/>
      <c r="HHO8" s="1096"/>
      <c r="HHP8" s="1096"/>
      <c r="HHQ8" s="1096"/>
      <c r="HHR8" s="1096"/>
      <c r="HHS8" s="1096"/>
      <c r="HHT8" s="1096"/>
      <c r="HHU8" s="1096"/>
      <c r="HHV8" s="1096"/>
      <c r="HHW8" s="1096"/>
      <c r="HHX8" s="1096"/>
      <c r="HHY8" s="1096"/>
      <c r="HHZ8" s="1096"/>
      <c r="HIA8" s="1096"/>
      <c r="HIB8" s="1096"/>
      <c r="HIC8" s="1096"/>
      <c r="HID8" s="1096"/>
      <c r="HIE8" s="1096"/>
      <c r="HIF8" s="1096"/>
      <c r="HIG8" s="1096"/>
      <c r="HIH8" s="1096"/>
      <c r="HII8" s="1096"/>
      <c r="HIJ8" s="1096"/>
      <c r="HIK8" s="1096"/>
      <c r="HIL8" s="1096"/>
      <c r="HIM8" s="1096"/>
      <c r="HIN8" s="1096"/>
      <c r="HIO8" s="1096"/>
      <c r="HIP8" s="1096"/>
      <c r="HIQ8" s="1096"/>
      <c r="HIR8" s="1096"/>
      <c r="HIS8" s="1096"/>
      <c r="HIT8" s="1096"/>
      <c r="HIU8" s="1096"/>
      <c r="HIV8" s="1096"/>
      <c r="HIW8" s="1096"/>
      <c r="HIX8" s="1096"/>
      <c r="HIY8" s="1096"/>
      <c r="HIZ8" s="1096"/>
      <c r="HJA8" s="1096"/>
      <c r="HJB8" s="1096"/>
      <c r="HJC8" s="1096"/>
      <c r="HJD8" s="1096"/>
      <c r="HJE8" s="1096"/>
      <c r="HJF8" s="1096"/>
      <c r="HJG8" s="1096"/>
      <c r="HJH8" s="1096"/>
      <c r="HJI8" s="1096"/>
      <c r="HJJ8" s="1096"/>
      <c r="HJK8" s="1096"/>
      <c r="HJL8" s="1096"/>
      <c r="HJM8" s="1096"/>
      <c r="HJN8" s="1096"/>
      <c r="HJO8" s="1096"/>
      <c r="HJP8" s="1096"/>
      <c r="HJQ8" s="1096"/>
      <c r="HJR8" s="1096"/>
      <c r="HJS8" s="1096"/>
      <c r="HJT8" s="1096"/>
      <c r="HJU8" s="1096"/>
      <c r="HJV8" s="1096"/>
      <c r="HJW8" s="1096"/>
      <c r="HJX8" s="1096"/>
      <c r="HJY8" s="1096"/>
      <c r="HJZ8" s="1096"/>
      <c r="HKA8" s="1096"/>
      <c r="HKB8" s="1096"/>
      <c r="HKC8" s="1096"/>
      <c r="HKD8" s="1096"/>
      <c r="HKE8" s="1096"/>
      <c r="HKF8" s="1096"/>
      <c r="HKG8" s="1096"/>
      <c r="HKH8" s="1096"/>
      <c r="HKI8" s="1096"/>
      <c r="HKJ8" s="1096"/>
      <c r="HKK8" s="1096"/>
      <c r="HKL8" s="1096"/>
      <c r="HKM8" s="1096"/>
      <c r="HKN8" s="1096"/>
      <c r="HKO8" s="1096"/>
      <c r="HKP8" s="1096"/>
      <c r="HKQ8" s="1096"/>
      <c r="HKR8" s="1096"/>
      <c r="HKS8" s="1096"/>
      <c r="HKT8" s="1096"/>
      <c r="HKU8" s="1096"/>
      <c r="HKV8" s="1096"/>
      <c r="HKW8" s="1096"/>
      <c r="HKX8" s="1096"/>
      <c r="HKY8" s="1096"/>
      <c r="HKZ8" s="1096"/>
      <c r="HLA8" s="1096"/>
      <c r="HLB8" s="1096"/>
      <c r="HLC8" s="1096"/>
      <c r="HLD8" s="1096"/>
      <c r="HLE8" s="1096"/>
      <c r="HLF8" s="1096"/>
      <c r="HLG8" s="1096"/>
      <c r="HLH8" s="1096"/>
      <c r="HLI8" s="1096"/>
      <c r="HLJ8" s="1096"/>
      <c r="HLK8" s="1096"/>
      <c r="HLL8" s="1096"/>
      <c r="HLM8" s="1096"/>
      <c r="HLN8" s="1096"/>
      <c r="HLO8" s="1096"/>
      <c r="HLP8" s="1096"/>
      <c r="HLQ8" s="1096"/>
      <c r="HLR8" s="1096"/>
      <c r="HLS8" s="1096"/>
      <c r="HLT8" s="1096"/>
      <c r="HLU8" s="1096"/>
      <c r="HLV8" s="1096"/>
      <c r="HLW8" s="1096"/>
      <c r="HLX8" s="1096"/>
      <c r="HLY8" s="1096"/>
      <c r="HLZ8" s="1096"/>
      <c r="HMA8" s="1096"/>
      <c r="HMB8" s="1096"/>
      <c r="HMC8" s="1096"/>
      <c r="HMD8" s="1096"/>
      <c r="HME8" s="1096"/>
      <c r="HMF8" s="1096"/>
      <c r="HMG8" s="1096"/>
      <c r="HMH8" s="1096"/>
      <c r="HMI8" s="1096"/>
      <c r="HMJ8" s="1096"/>
      <c r="HMK8" s="1096"/>
      <c r="HML8" s="1096"/>
      <c r="HMM8" s="1096"/>
      <c r="HMN8" s="1096"/>
      <c r="HMO8" s="1096"/>
      <c r="HMP8" s="1096"/>
      <c r="HMQ8" s="1096"/>
      <c r="HMR8" s="1096"/>
      <c r="HMS8" s="1096"/>
      <c r="HMT8" s="1096"/>
      <c r="HMU8" s="1096"/>
      <c r="HMV8" s="1096"/>
      <c r="HMW8" s="1096"/>
      <c r="HMX8" s="1096"/>
      <c r="HMY8" s="1096"/>
      <c r="HMZ8" s="1096"/>
      <c r="HNA8" s="1096"/>
      <c r="HNB8" s="1096"/>
      <c r="HNC8" s="1096"/>
      <c r="HND8" s="1096"/>
      <c r="HNE8" s="1096"/>
      <c r="HNF8" s="1096"/>
      <c r="HNG8" s="1096"/>
      <c r="HNH8" s="1096"/>
      <c r="HNI8" s="1096"/>
      <c r="HNJ8" s="1096"/>
      <c r="HNK8" s="1096"/>
      <c r="HNL8" s="1096"/>
      <c r="HNM8" s="1096"/>
      <c r="HNN8" s="1096"/>
      <c r="HNO8" s="1096"/>
      <c r="HNP8" s="1096"/>
      <c r="HNQ8" s="1096"/>
      <c r="HNR8" s="1096"/>
      <c r="HNS8" s="1096"/>
      <c r="HNT8" s="1096"/>
      <c r="HNU8" s="1096"/>
      <c r="HNV8" s="1096"/>
      <c r="HNW8" s="1096"/>
      <c r="HNX8" s="1096"/>
      <c r="HNY8" s="1096"/>
      <c r="HNZ8" s="1096"/>
      <c r="HOA8" s="1096"/>
      <c r="HOB8" s="1096"/>
      <c r="HOC8" s="1096"/>
      <c r="HOD8" s="1096"/>
      <c r="HOE8" s="1096"/>
      <c r="HOF8" s="1096"/>
      <c r="HOG8" s="1096"/>
      <c r="HOH8" s="1096"/>
      <c r="HOI8" s="1096"/>
      <c r="HOJ8" s="1096"/>
      <c r="HOK8" s="1096"/>
      <c r="HOL8" s="1096"/>
      <c r="HOM8" s="1096"/>
      <c r="HON8" s="1096"/>
      <c r="HOO8" s="1096"/>
      <c r="HOP8" s="1096"/>
      <c r="HOQ8" s="1096"/>
      <c r="HOR8" s="1096"/>
      <c r="HOS8" s="1096"/>
      <c r="HOT8" s="1096"/>
      <c r="HOU8" s="1096"/>
      <c r="HOV8" s="1096"/>
      <c r="HOW8" s="1096"/>
      <c r="HOX8" s="1096"/>
      <c r="HOY8" s="1096"/>
      <c r="HOZ8" s="1096"/>
      <c r="HPA8" s="1096"/>
      <c r="HPB8" s="1096"/>
      <c r="HPC8" s="1096"/>
      <c r="HPD8" s="1096"/>
      <c r="HPE8" s="1096"/>
      <c r="HPF8" s="1096"/>
      <c r="HPG8" s="1096"/>
      <c r="HPH8" s="1096"/>
      <c r="HPI8" s="1096"/>
      <c r="HPJ8" s="1096"/>
      <c r="HPK8" s="1096"/>
      <c r="HPL8" s="1096"/>
      <c r="HPM8" s="1096"/>
      <c r="HPN8" s="1096"/>
      <c r="HPO8" s="1096"/>
      <c r="HPP8" s="1096"/>
      <c r="HPQ8" s="1096"/>
      <c r="HPR8" s="1096"/>
      <c r="HPS8" s="1096"/>
      <c r="HPT8" s="1096"/>
      <c r="HPU8" s="1096"/>
      <c r="HPV8" s="1096"/>
      <c r="HPW8" s="1096"/>
      <c r="HPX8" s="1096"/>
      <c r="HPY8" s="1096"/>
      <c r="HPZ8" s="1096"/>
      <c r="HQA8" s="1096"/>
      <c r="HQB8" s="1096"/>
      <c r="HQC8" s="1096"/>
      <c r="HQD8" s="1096"/>
      <c r="HQE8" s="1096"/>
      <c r="HQF8" s="1096"/>
      <c r="HQG8" s="1096"/>
      <c r="HQH8" s="1096"/>
      <c r="HQI8" s="1096"/>
      <c r="HQJ8" s="1096"/>
      <c r="HQK8" s="1096"/>
      <c r="HQL8" s="1096"/>
      <c r="HQM8" s="1096"/>
      <c r="HQN8" s="1096"/>
      <c r="HQO8" s="1096"/>
      <c r="HQP8" s="1096"/>
      <c r="HQQ8" s="1096"/>
      <c r="HQR8" s="1096"/>
      <c r="HQS8" s="1096"/>
      <c r="HQT8" s="1096"/>
      <c r="HQU8" s="1096"/>
      <c r="HQV8" s="1096"/>
      <c r="HQW8" s="1096"/>
      <c r="HQX8" s="1096"/>
      <c r="HQY8" s="1096"/>
      <c r="HQZ8" s="1096"/>
      <c r="HRA8" s="1096"/>
      <c r="HRB8" s="1096"/>
      <c r="HRC8" s="1096"/>
      <c r="HRD8" s="1096"/>
      <c r="HRE8" s="1096"/>
      <c r="HRF8" s="1096"/>
      <c r="HRG8" s="1096"/>
      <c r="HRH8" s="1096"/>
      <c r="HRI8" s="1096"/>
      <c r="HRJ8" s="1096"/>
      <c r="HRK8" s="1096"/>
      <c r="HRL8" s="1096"/>
      <c r="HRM8" s="1096"/>
      <c r="HRN8" s="1096"/>
      <c r="HRO8" s="1096"/>
      <c r="HRP8" s="1096"/>
      <c r="HRQ8" s="1096"/>
      <c r="HRR8" s="1096"/>
      <c r="HRS8" s="1096"/>
      <c r="HRT8" s="1096"/>
      <c r="HRU8" s="1096"/>
      <c r="HRV8" s="1096"/>
      <c r="HRW8" s="1096"/>
      <c r="HRX8" s="1096"/>
      <c r="HRY8" s="1096"/>
      <c r="HRZ8" s="1096"/>
      <c r="HSA8" s="1096"/>
      <c r="HSB8" s="1096"/>
      <c r="HSC8" s="1096"/>
      <c r="HSD8" s="1096"/>
      <c r="HSE8" s="1096"/>
      <c r="HSF8" s="1096"/>
      <c r="HSG8" s="1096"/>
      <c r="HSH8" s="1096"/>
      <c r="HSI8" s="1096"/>
      <c r="HSJ8" s="1096"/>
      <c r="HSK8" s="1096"/>
      <c r="HSL8" s="1096"/>
      <c r="HSM8" s="1096"/>
      <c r="HSN8" s="1096"/>
      <c r="HSO8" s="1096"/>
      <c r="HSP8" s="1096"/>
      <c r="HSQ8" s="1096"/>
      <c r="HSR8" s="1096"/>
      <c r="HSS8" s="1096"/>
      <c r="HST8" s="1096"/>
      <c r="HSU8" s="1096"/>
      <c r="HSV8" s="1096"/>
      <c r="HSW8" s="1096"/>
      <c r="HSX8" s="1096"/>
      <c r="HSY8" s="1096"/>
      <c r="HSZ8" s="1096"/>
      <c r="HTA8" s="1096"/>
      <c r="HTB8" s="1096"/>
      <c r="HTC8" s="1096"/>
      <c r="HTD8" s="1096"/>
      <c r="HTE8" s="1096"/>
      <c r="HTF8" s="1096"/>
      <c r="HTG8" s="1096"/>
      <c r="HTH8" s="1096"/>
      <c r="HTI8" s="1096"/>
      <c r="HTJ8" s="1096"/>
      <c r="HTK8" s="1096"/>
      <c r="HTL8" s="1096"/>
      <c r="HTM8" s="1096"/>
      <c r="HTN8" s="1096"/>
      <c r="HTO8" s="1096"/>
      <c r="HTP8" s="1096"/>
      <c r="HTQ8" s="1096"/>
      <c r="HTR8" s="1096"/>
      <c r="HTS8" s="1096"/>
      <c r="HTT8" s="1096"/>
      <c r="HTU8" s="1096"/>
      <c r="HTV8" s="1096"/>
      <c r="HTW8" s="1096"/>
      <c r="HTX8" s="1096"/>
      <c r="HTY8" s="1096"/>
      <c r="HTZ8" s="1096"/>
      <c r="HUA8" s="1096"/>
      <c r="HUB8" s="1096"/>
      <c r="HUC8" s="1096"/>
      <c r="HUD8" s="1096"/>
      <c r="HUE8" s="1096"/>
      <c r="HUF8" s="1096"/>
      <c r="HUG8" s="1096"/>
      <c r="HUH8" s="1096"/>
      <c r="HUI8" s="1096"/>
      <c r="HUJ8" s="1096"/>
      <c r="HUK8" s="1096"/>
      <c r="HUL8" s="1096"/>
      <c r="HUM8" s="1096"/>
      <c r="HUN8" s="1096"/>
      <c r="HUO8" s="1096"/>
      <c r="HUP8" s="1096"/>
      <c r="HUQ8" s="1096"/>
      <c r="HUR8" s="1096"/>
      <c r="HUS8" s="1096"/>
      <c r="HUT8" s="1096"/>
      <c r="HUU8" s="1096"/>
      <c r="HUV8" s="1096"/>
      <c r="HUW8" s="1096"/>
      <c r="HUX8" s="1096"/>
      <c r="HUY8" s="1096"/>
      <c r="HUZ8" s="1096"/>
      <c r="HVA8" s="1096"/>
      <c r="HVB8" s="1096"/>
      <c r="HVC8" s="1096"/>
      <c r="HVD8" s="1096"/>
      <c r="HVE8" s="1096"/>
      <c r="HVF8" s="1096"/>
      <c r="HVG8" s="1096"/>
      <c r="HVH8" s="1096"/>
      <c r="HVI8" s="1096"/>
      <c r="HVJ8" s="1096"/>
      <c r="HVK8" s="1096"/>
      <c r="HVL8" s="1096"/>
      <c r="HVM8" s="1096"/>
      <c r="HVN8" s="1096"/>
      <c r="HVO8" s="1096"/>
      <c r="HVP8" s="1096"/>
      <c r="HVQ8" s="1096"/>
      <c r="HVR8" s="1096"/>
      <c r="HVS8" s="1096"/>
      <c r="HVT8" s="1096"/>
      <c r="HVU8" s="1096"/>
      <c r="HVV8" s="1096"/>
      <c r="HVW8" s="1096"/>
      <c r="HVX8" s="1096"/>
      <c r="HVY8" s="1096"/>
      <c r="HVZ8" s="1096"/>
      <c r="HWA8" s="1096"/>
      <c r="HWB8" s="1096"/>
      <c r="HWC8" s="1096"/>
      <c r="HWD8" s="1096"/>
      <c r="HWE8" s="1096"/>
      <c r="HWF8" s="1096"/>
      <c r="HWG8" s="1096"/>
      <c r="HWH8" s="1096"/>
      <c r="HWI8" s="1096"/>
      <c r="HWJ8" s="1096"/>
      <c r="HWK8" s="1096"/>
      <c r="HWL8" s="1096"/>
      <c r="HWM8" s="1096"/>
      <c r="HWN8" s="1096"/>
      <c r="HWO8" s="1096"/>
      <c r="HWP8" s="1096"/>
      <c r="HWQ8" s="1096"/>
      <c r="HWR8" s="1096"/>
      <c r="HWS8" s="1096"/>
      <c r="HWT8" s="1096"/>
      <c r="HWU8" s="1096"/>
      <c r="HWV8" s="1096"/>
      <c r="HWW8" s="1096"/>
      <c r="HWX8" s="1096"/>
      <c r="HWY8" s="1096"/>
      <c r="HWZ8" s="1096"/>
      <c r="HXA8" s="1096"/>
      <c r="HXB8" s="1096"/>
      <c r="HXC8" s="1096"/>
      <c r="HXD8" s="1096"/>
      <c r="HXE8" s="1096"/>
      <c r="HXF8" s="1096"/>
      <c r="HXG8" s="1096"/>
      <c r="HXH8" s="1096"/>
      <c r="HXI8" s="1096"/>
      <c r="HXJ8" s="1096"/>
      <c r="HXK8" s="1096"/>
      <c r="HXL8" s="1096"/>
      <c r="HXM8" s="1096"/>
      <c r="HXN8" s="1096"/>
      <c r="HXO8" s="1096"/>
      <c r="HXP8" s="1096"/>
      <c r="HXQ8" s="1096"/>
      <c r="HXR8" s="1096"/>
      <c r="HXS8" s="1096"/>
      <c r="HXT8" s="1096"/>
      <c r="HXU8" s="1096"/>
      <c r="HXV8" s="1096"/>
      <c r="HXW8" s="1096"/>
      <c r="HXX8" s="1096"/>
      <c r="HXY8" s="1096"/>
      <c r="HXZ8" s="1096"/>
      <c r="HYA8" s="1096"/>
      <c r="HYB8" s="1096"/>
      <c r="HYC8" s="1096"/>
      <c r="HYD8" s="1096"/>
      <c r="HYE8" s="1096"/>
      <c r="HYF8" s="1096"/>
      <c r="HYG8" s="1096"/>
      <c r="HYH8" s="1096"/>
      <c r="HYI8" s="1096"/>
      <c r="HYJ8" s="1096"/>
      <c r="HYK8" s="1096"/>
      <c r="HYL8" s="1096"/>
      <c r="HYM8" s="1096"/>
      <c r="HYN8" s="1096"/>
      <c r="HYO8" s="1096"/>
      <c r="HYP8" s="1096"/>
      <c r="HYQ8" s="1096"/>
      <c r="HYR8" s="1096"/>
      <c r="HYS8" s="1096"/>
      <c r="HYT8" s="1096"/>
      <c r="HYU8" s="1096"/>
      <c r="HYV8" s="1096"/>
      <c r="HYW8" s="1096"/>
      <c r="HYX8" s="1096"/>
      <c r="HYY8" s="1096"/>
      <c r="HYZ8" s="1096"/>
      <c r="HZA8" s="1096"/>
      <c r="HZB8" s="1096"/>
      <c r="HZC8" s="1096"/>
      <c r="HZD8" s="1096"/>
      <c r="HZE8" s="1096"/>
      <c r="HZF8" s="1096"/>
      <c r="HZG8" s="1096"/>
      <c r="HZH8" s="1096"/>
      <c r="HZI8" s="1096"/>
      <c r="HZJ8" s="1096"/>
      <c r="HZK8" s="1096"/>
      <c r="HZL8" s="1096"/>
      <c r="HZM8" s="1096"/>
      <c r="HZN8" s="1096"/>
      <c r="HZO8" s="1096"/>
      <c r="HZP8" s="1096"/>
      <c r="HZQ8" s="1096"/>
      <c r="HZR8" s="1096"/>
      <c r="HZS8" s="1096"/>
      <c r="HZT8" s="1096"/>
      <c r="HZU8" s="1096"/>
      <c r="HZV8" s="1096"/>
      <c r="HZW8" s="1096"/>
      <c r="HZX8" s="1096"/>
      <c r="HZY8" s="1096"/>
      <c r="HZZ8" s="1096"/>
      <c r="IAA8" s="1096"/>
      <c r="IAB8" s="1096"/>
      <c r="IAC8" s="1096"/>
      <c r="IAD8" s="1096"/>
      <c r="IAE8" s="1096"/>
      <c r="IAF8" s="1096"/>
      <c r="IAG8" s="1096"/>
      <c r="IAH8" s="1096"/>
      <c r="IAI8" s="1096"/>
      <c r="IAJ8" s="1096"/>
      <c r="IAK8" s="1096"/>
      <c r="IAL8" s="1096"/>
      <c r="IAM8" s="1096"/>
      <c r="IAN8" s="1096"/>
      <c r="IAO8" s="1096"/>
      <c r="IAP8" s="1096"/>
      <c r="IAQ8" s="1096"/>
      <c r="IAR8" s="1096"/>
      <c r="IAS8" s="1096"/>
      <c r="IAT8" s="1096"/>
      <c r="IAU8" s="1096"/>
      <c r="IAV8" s="1096"/>
      <c r="IAW8" s="1096"/>
      <c r="IAX8" s="1096"/>
      <c r="IAY8" s="1096"/>
      <c r="IAZ8" s="1096"/>
      <c r="IBA8" s="1096"/>
      <c r="IBB8" s="1096"/>
      <c r="IBC8" s="1096"/>
      <c r="IBD8" s="1096"/>
      <c r="IBE8" s="1096"/>
      <c r="IBF8" s="1096"/>
      <c r="IBG8" s="1096"/>
      <c r="IBH8" s="1096"/>
      <c r="IBI8" s="1096"/>
      <c r="IBJ8" s="1096"/>
      <c r="IBK8" s="1096"/>
      <c r="IBL8" s="1096"/>
      <c r="IBM8" s="1096"/>
      <c r="IBN8" s="1096"/>
      <c r="IBO8" s="1096"/>
      <c r="IBP8" s="1096"/>
      <c r="IBQ8" s="1096"/>
      <c r="IBR8" s="1096"/>
      <c r="IBS8" s="1096"/>
      <c r="IBT8" s="1096"/>
      <c r="IBU8" s="1096"/>
      <c r="IBV8" s="1096"/>
      <c r="IBW8" s="1096"/>
      <c r="IBX8" s="1096"/>
      <c r="IBY8" s="1096"/>
      <c r="IBZ8" s="1096"/>
      <c r="ICA8" s="1096"/>
      <c r="ICB8" s="1096"/>
      <c r="ICC8" s="1096"/>
      <c r="ICD8" s="1096"/>
      <c r="ICE8" s="1096"/>
      <c r="ICF8" s="1096"/>
      <c r="ICG8" s="1096"/>
      <c r="ICH8" s="1096"/>
      <c r="ICI8" s="1096"/>
      <c r="ICJ8" s="1096"/>
      <c r="ICK8" s="1096"/>
      <c r="ICL8" s="1096"/>
      <c r="ICM8" s="1096"/>
      <c r="ICN8" s="1096"/>
      <c r="ICO8" s="1096"/>
      <c r="ICP8" s="1096"/>
      <c r="ICQ8" s="1096"/>
      <c r="ICR8" s="1096"/>
      <c r="ICS8" s="1096"/>
      <c r="ICT8" s="1096"/>
      <c r="ICU8" s="1096"/>
      <c r="ICV8" s="1096"/>
      <c r="ICW8" s="1096"/>
      <c r="ICX8" s="1096"/>
      <c r="ICY8" s="1096"/>
      <c r="ICZ8" s="1096"/>
      <c r="IDA8" s="1096"/>
      <c r="IDB8" s="1096"/>
      <c r="IDC8" s="1096"/>
      <c r="IDD8" s="1096"/>
      <c r="IDE8" s="1096"/>
      <c r="IDF8" s="1096"/>
      <c r="IDG8" s="1096"/>
      <c r="IDH8" s="1096"/>
      <c r="IDI8" s="1096"/>
      <c r="IDJ8" s="1096"/>
      <c r="IDK8" s="1096"/>
      <c r="IDL8" s="1096"/>
      <c r="IDM8" s="1096"/>
      <c r="IDN8" s="1096"/>
      <c r="IDO8" s="1096"/>
      <c r="IDP8" s="1096"/>
      <c r="IDQ8" s="1096"/>
      <c r="IDR8" s="1096"/>
      <c r="IDS8" s="1096"/>
      <c r="IDT8" s="1096"/>
      <c r="IDU8" s="1096"/>
      <c r="IDV8" s="1096"/>
      <c r="IDW8" s="1096"/>
      <c r="IDX8" s="1096"/>
      <c r="IDY8" s="1096"/>
      <c r="IDZ8" s="1096"/>
      <c r="IEA8" s="1096"/>
      <c r="IEB8" s="1096"/>
      <c r="IEC8" s="1096"/>
      <c r="IED8" s="1096"/>
      <c r="IEE8" s="1096"/>
      <c r="IEF8" s="1096"/>
      <c r="IEG8" s="1096"/>
      <c r="IEH8" s="1096"/>
      <c r="IEI8" s="1096"/>
      <c r="IEJ8" s="1096"/>
      <c r="IEK8" s="1096"/>
      <c r="IEL8" s="1096"/>
      <c r="IEM8" s="1096"/>
      <c r="IEN8" s="1096"/>
      <c r="IEO8" s="1096"/>
      <c r="IEP8" s="1096"/>
      <c r="IEQ8" s="1096"/>
      <c r="IER8" s="1096"/>
      <c r="IES8" s="1096"/>
      <c r="IET8" s="1096"/>
      <c r="IEU8" s="1096"/>
      <c r="IEV8" s="1096"/>
      <c r="IEW8" s="1096"/>
      <c r="IEX8" s="1096"/>
      <c r="IEY8" s="1096"/>
      <c r="IEZ8" s="1096"/>
      <c r="IFA8" s="1096"/>
      <c r="IFB8" s="1096"/>
      <c r="IFC8" s="1096"/>
      <c r="IFD8" s="1096"/>
      <c r="IFE8" s="1096"/>
      <c r="IFF8" s="1096"/>
      <c r="IFG8" s="1096"/>
      <c r="IFH8" s="1096"/>
      <c r="IFI8" s="1096"/>
      <c r="IFJ8" s="1096"/>
      <c r="IFK8" s="1096"/>
      <c r="IFL8" s="1096"/>
      <c r="IFM8" s="1096"/>
      <c r="IFN8" s="1096"/>
      <c r="IFO8" s="1096"/>
      <c r="IFP8" s="1096"/>
      <c r="IFQ8" s="1096"/>
      <c r="IFR8" s="1096"/>
      <c r="IFS8" s="1096"/>
      <c r="IFT8" s="1096"/>
      <c r="IFU8" s="1096"/>
      <c r="IFV8" s="1096"/>
      <c r="IFW8" s="1096"/>
      <c r="IFX8" s="1096"/>
      <c r="IFY8" s="1096"/>
      <c r="IFZ8" s="1096"/>
      <c r="IGA8" s="1096"/>
      <c r="IGB8" s="1096"/>
      <c r="IGC8" s="1096"/>
      <c r="IGD8" s="1096"/>
      <c r="IGE8" s="1096"/>
      <c r="IGF8" s="1096"/>
      <c r="IGG8" s="1096"/>
      <c r="IGH8" s="1096"/>
      <c r="IGI8" s="1096"/>
      <c r="IGJ8" s="1096"/>
      <c r="IGK8" s="1096"/>
      <c r="IGL8" s="1096"/>
      <c r="IGM8" s="1096"/>
      <c r="IGN8" s="1096"/>
      <c r="IGO8" s="1096"/>
      <c r="IGP8" s="1096"/>
      <c r="IGQ8" s="1096"/>
      <c r="IGR8" s="1096"/>
      <c r="IGS8" s="1096"/>
      <c r="IGT8" s="1096"/>
      <c r="IGU8" s="1096"/>
      <c r="IGV8" s="1096"/>
      <c r="IGW8" s="1096"/>
      <c r="IGX8" s="1096"/>
      <c r="IGY8" s="1096"/>
      <c r="IGZ8" s="1096"/>
      <c r="IHA8" s="1096"/>
      <c r="IHB8" s="1096"/>
      <c r="IHC8" s="1096"/>
      <c r="IHD8" s="1096"/>
      <c r="IHE8" s="1096"/>
      <c r="IHF8" s="1096"/>
      <c r="IHG8" s="1096"/>
      <c r="IHH8" s="1096"/>
      <c r="IHI8" s="1096"/>
      <c r="IHJ8" s="1096"/>
      <c r="IHK8" s="1096"/>
      <c r="IHL8" s="1096"/>
      <c r="IHM8" s="1096"/>
      <c r="IHN8" s="1096"/>
      <c r="IHO8" s="1096"/>
      <c r="IHP8" s="1096"/>
      <c r="IHQ8" s="1096"/>
      <c r="IHR8" s="1096"/>
      <c r="IHS8" s="1096"/>
      <c r="IHT8" s="1096"/>
      <c r="IHU8" s="1096"/>
      <c r="IHV8" s="1096"/>
      <c r="IHW8" s="1096"/>
      <c r="IHX8" s="1096"/>
      <c r="IHY8" s="1096"/>
      <c r="IHZ8" s="1096"/>
      <c r="IIA8" s="1096"/>
      <c r="IIB8" s="1096"/>
      <c r="IIC8" s="1096"/>
      <c r="IID8" s="1096"/>
      <c r="IIE8" s="1096"/>
      <c r="IIF8" s="1096"/>
      <c r="IIG8" s="1096"/>
      <c r="IIH8" s="1096"/>
      <c r="III8" s="1096"/>
      <c r="IIJ8" s="1096"/>
      <c r="IIK8" s="1096"/>
      <c r="IIL8" s="1096"/>
      <c r="IIM8" s="1096"/>
      <c r="IIN8" s="1096"/>
      <c r="IIO8" s="1096"/>
      <c r="IIP8" s="1096"/>
      <c r="IIQ8" s="1096"/>
      <c r="IIR8" s="1096"/>
      <c r="IIS8" s="1096"/>
      <c r="IIT8" s="1096"/>
      <c r="IIU8" s="1096"/>
      <c r="IIV8" s="1096"/>
      <c r="IIW8" s="1096"/>
      <c r="IIX8" s="1096"/>
      <c r="IIY8" s="1096"/>
      <c r="IIZ8" s="1096"/>
      <c r="IJA8" s="1096"/>
      <c r="IJB8" s="1096"/>
      <c r="IJC8" s="1096"/>
      <c r="IJD8" s="1096"/>
      <c r="IJE8" s="1096"/>
      <c r="IJF8" s="1096"/>
      <c r="IJG8" s="1096"/>
      <c r="IJH8" s="1096"/>
      <c r="IJI8" s="1096"/>
      <c r="IJJ8" s="1096"/>
      <c r="IJK8" s="1096"/>
      <c r="IJL8" s="1096"/>
      <c r="IJM8" s="1096"/>
      <c r="IJN8" s="1096"/>
      <c r="IJO8" s="1096"/>
      <c r="IJP8" s="1096"/>
      <c r="IJQ8" s="1096"/>
      <c r="IJR8" s="1096"/>
      <c r="IJS8" s="1096"/>
      <c r="IJT8" s="1096"/>
      <c r="IJU8" s="1096"/>
      <c r="IJV8" s="1096"/>
      <c r="IJW8" s="1096"/>
      <c r="IJX8" s="1096"/>
      <c r="IJY8" s="1096"/>
      <c r="IJZ8" s="1096"/>
      <c r="IKA8" s="1096"/>
      <c r="IKB8" s="1096"/>
      <c r="IKC8" s="1096"/>
      <c r="IKD8" s="1096"/>
      <c r="IKE8" s="1096"/>
      <c r="IKF8" s="1096"/>
      <c r="IKG8" s="1096"/>
      <c r="IKH8" s="1096"/>
      <c r="IKI8" s="1096"/>
      <c r="IKJ8" s="1096"/>
      <c r="IKK8" s="1096"/>
      <c r="IKL8" s="1096"/>
      <c r="IKM8" s="1096"/>
      <c r="IKN8" s="1096"/>
      <c r="IKO8" s="1096"/>
      <c r="IKP8" s="1096"/>
      <c r="IKQ8" s="1096"/>
      <c r="IKR8" s="1096"/>
      <c r="IKS8" s="1096"/>
      <c r="IKT8" s="1096"/>
      <c r="IKU8" s="1096"/>
      <c r="IKV8" s="1096"/>
      <c r="IKW8" s="1096"/>
      <c r="IKX8" s="1096"/>
      <c r="IKY8" s="1096"/>
      <c r="IKZ8" s="1096"/>
      <c r="ILA8" s="1096"/>
      <c r="ILB8" s="1096"/>
      <c r="ILC8" s="1096"/>
      <c r="ILD8" s="1096"/>
      <c r="ILE8" s="1096"/>
      <c r="ILF8" s="1096"/>
      <c r="ILG8" s="1096"/>
      <c r="ILH8" s="1096"/>
      <c r="ILI8" s="1096"/>
      <c r="ILJ8" s="1096"/>
      <c r="ILK8" s="1096"/>
      <c r="ILL8" s="1096"/>
      <c r="ILM8" s="1096"/>
      <c r="ILN8" s="1096"/>
      <c r="ILO8" s="1096"/>
      <c r="ILP8" s="1096"/>
      <c r="ILQ8" s="1096"/>
      <c r="ILR8" s="1096"/>
      <c r="ILS8" s="1096"/>
      <c r="ILT8" s="1096"/>
      <c r="ILU8" s="1096"/>
      <c r="ILV8" s="1096"/>
      <c r="ILW8" s="1096"/>
      <c r="ILX8" s="1096"/>
      <c r="ILY8" s="1096"/>
      <c r="ILZ8" s="1096"/>
      <c r="IMA8" s="1096"/>
      <c r="IMB8" s="1096"/>
      <c r="IMC8" s="1096"/>
      <c r="IMD8" s="1096"/>
      <c r="IME8" s="1096"/>
      <c r="IMF8" s="1096"/>
      <c r="IMG8" s="1096"/>
      <c r="IMH8" s="1096"/>
      <c r="IMI8" s="1096"/>
      <c r="IMJ8" s="1096"/>
      <c r="IMK8" s="1096"/>
      <c r="IML8" s="1096"/>
      <c r="IMM8" s="1096"/>
      <c r="IMN8" s="1096"/>
      <c r="IMO8" s="1096"/>
      <c r="IMP8" s="1096"/>
      <c r="IMQ8" s="1096"/>
      <c r="IMR8" s="1096"/>
      <c r="IMS8" s="1096"/>
      <c r="IMT8" s="1096"/>
      <c r="IMU8" s="1096"/>
      <c r="IMV8" s="1096"/>
      <c r="IMW8" s="1096"/>
      <c r="IMX8" s="1096"/>
      <c r="IMY8" s="1096"/>
      <c r="IMZ8" s="1096"/>
      <c r="INA8" s="1096"/>
      <c r="INB8" s="1096"/>
      <c r="INC8" s="1096"/>
      <c r="IND8" s="1096"/>
      <c r="INE8" s="1096"/>
      <c r="INF8" s="1096"/>
      <c r="ING8" s="1096"/>
      <c r="INH8" s="1096"/>
      <c r="INI8" s="1096"/>
      <c r="INJ8" s="1096"/>
      <c r="INK8" s="1096"/>
      <c r="INL8" s="1096"/>
      <c r="INM8" s="1096"/>
      <c r="INN8" s="1096"/>
      <c r="INO8" s="1096"/>
      <c r="INP8" s="1096"/>
      <c r="INQ8" s="1096"/>
      <c r="INR8" s="1096"/>
      <c r="INS8" s="1096"/>
      <c r="INT8" s="1096"/>
      <c r="INU8" s="1096"/>
      <c r="INV8" s="1096"/>
      <c r="INW8" s="1096"/>
      <c r="INX8" s="1096"/>
      <c r="INY8" s="1096"/>
      <c r="INZ8" s="1096"/>
      <c r="IOA8" s="1096"/>
      <c r="IOB8" s="1096"/>
      <c r="IOC8" s="1096"/>
      <c r="IOD8" s="1096"/>
      <c r="IOE8" s="1096"/>
      <c r="IOF8" s="1096"/>
      <c r="IOG8" s="1096"/>
      <c r="IOH8" s="1096"/>
      <c r="IOI8" s="1096"/>
      <c r="IOJ8" s="1096"/>
      <c r="IOK8" s="1096"/>
      <c r="IOL8" s="1096"/>
      <c r="IOM8" s="1096"/>
      <c r="ION8" s="1096"/>
      <c r="IOO8" s="1096"/>
      <c r="IOP8" s="1096"/>
      <c r="IOQ8" s="1096"/>
      <c r="IOR8" s="1096"/>
      <c r="IOS8" s="1096"/>
      <c r="IOT8" s="1096"/>
      <c r="IOU8" s="1096"/>
      <c r="IOV8" s="1096"/>
      <c r="IOW8" s="1096"/>
      <c r="IOX8" s="1096"/>
      <c r="IOY8" s="1096"/>
      <c r="IOZ8" s="1096"/>
      <c r="IPA8" s="1096"/>
      <c r="IPB8" s="1096"/>
      <c r="IPC8" s="1096"/>
      <c r="IPD8" s="1096"/>
      <c r="IPE8" s="1096"/>
      <c r="IPF8" s="1096"/>
      <c r="IPG8" s="1096"/>
      <c r="IPH8" s="1096"/>
      <c r="IPI8" s="1096"/>
      <c r="IPJ8" s="1096"/>
      <c r="IPK8" s="1096"/>
      <c r="IPL8" s="1096"/>
      <c r="IPM8" s="1096"/>
      <c r="IPN8" s="1096"/>
      <c r="IPO8" s="1096"/>
      <c r="IPP8" s="1096"/>
      <c r="IPQ8" s="1096"/>
      <c r="IPR8" s="1096"/>
      <c r="IPS8" s="1096"/>
      <c r="IPT8" s="1096"/>
      <c r="IPU8" s="1096"/>
      <c r="IPV8" s="1096"/>
      <c r="IPW8" s="1096"/>
      <c r="IPX8" s="1096"/>
      <c r="IPY8" s="1096"/>
      <c r="IPZ8" s="1096"/>
      <c r="IQA8" s="1096"/>
      <c r="IQB8" s="1096"/>
      <c r="IQC8" s="1096"/>
      <c r="IQD8" s="1096"/>
      <c r="IQE8" s="1096"/>
      <c r="IQF8" s="1096"/>
      <c r="IQG8" s="1096"/>
      <c r="IQH8" s="1096"/>
      <c r="IQI8" s="1096"/>
      <c r="IQJ8" s="1096"/>
      <c r="IQK8" s="1096"/>
      <c r="IQL8" s="1096"/>
      <c r="IQM8" s="1096"/>
      <c r="IQN8" s="1096"/>
      <c r="IQO8" s="1096"/>
      <c r="IQP8" s="1096"/>
      <c r="IQQ8" s="1096"/>
      <c r="IQR8" s="1096"/>
      <c r="IQS8" s="1096"/>
      <c r="IQT8" s="1096"/>
      <c r="IQU8" s="1096"/>
      <c r="IQV8" s="1096"/>
      <c r="IQW8" s="1096"/>
      <c r="IQX8" s="1096"/>
      <c r="IQY8" s="1096"/>
      <c r="IQZ8" s="1096"/>
      <c r="IRA8" s="1096"/>
      <c r="IRB8" s="1096"/>
      <c r="IRC8" s="1096"/>
      <c r="IRD8" s="1096"/>
      <c r="IRE8" s="1096"/>
      <c r="IRF8" s="1096"/>
      <c r="IRG8" s="1096"/>
      <c r="IRH8" s="1096"/>
      <c r="IRI8" s="1096"/>
      <c r="IRJ8" s="1096"/>
      <c r="IRK8" s="1096"/>
      <c r="IRL8" s="1096"/>
      <c r="IRM8" s="1096"/>
      <c r="IRN8" s="1096"/>
      <c r="IRO8" s="1096"/>
      <c r="IRP8" s="1096"/>
      <c r="IRQ8" s="1096"/>
      <c r="IRR8" s="1096"/>
      <c r="IRS8" s="1096"/>
      <c r="IRT8" s="1096"/>
      <c r="IRU8" s="1096"/>
      <c r="IRV8" s="1096"/>
      <c r="IRW8" s="1096"/>
      <c r="IRX8" s="1096"/>
      <c r="IRY8" s="1096"/>
      <c r="IRZ8" s="1096"/>
      <c r="ISA8" s="1096"/>
      <c r="ISB8" s="1096"/>
      <c r="ISC8" s="1096"/>
      <c r="ISD8" s="1096"/>
      <c r="ISE8" s="1096"/>
      <c r="ISF8" s="1096"/>
      <c r="ISG8" s="1096"/>
      <c r="ISH8" s="1096"/>
      <c r="ISI8" s="1096"/>
      <c r="ISJ8" s="1096"/>
      <c r="ISK8" s="1096"/>
      <c r="ISL8" s="1096"/>
      <c r="ISM8" s="1096"/>
      <c r="ISN8" s="1096"/>
      <c r="ISO8" s="1096"/>
      <c r="ISP8" s="1096"/>
      <c r="ISQ8" s="1096"/>
      <c r="ISR8" s="1096"/>
      <c r="ISS8" s="1096"/>
      <c r="IST8" s="1096"/>
      <c r="ISU8" s="1096"/>
      <c r="ISV8" s="1096"/>
      <c r="ISW8" s="1096"/>
      <c r="ISX8" s="1096"/>
      <c r="ISY8" s="1096"/>
      <c r="ISZ8" s="1096"/>
      <c r="ITA8" s="1096"/>
      <c r="ITB8" s="1096"/>
      <c r="ITC8" s="1096"/>
      <c r="ITD8" s="1096"/>
      <c r="ITE8" s="1096"/>
      <c r="ITF8" s="1096"/>
      <c r="ITG8" s="1096"/>
      <c r="ITH8" s="1096"/>
      <c r="ITI8" s="1096"/>
      <c r="ITJ8" s="1096"/>
      <c r="ITK8" s="1096"/>
      <c r="ITL8" s="1096"/>
      <c r="ITM8" s="1096"/>
      <c r="ITN8" s="1096"/>
      <c r="ITO8" s="1096"/>
      <c r="ITP8" s="1096"/>
      <c r="ITQ8" s="1096"/>
      <c r="ITR8" s="1096"/>
      <c r="ITS8" s="1096"/>
      <c r="ITT8" s="1096"/>
      <c r="ITU8" s="1096"/>
      <c r="ITV8" s="1096"/>
      <c r="ITW8" s="1096"/>
      <c r="ITX8" s="1096"/>
      <c r="ITY8" s="1096"/>
      <c r="ITZ8" s="1096"/>
      <c r="IUA8" s="1096"/>
      <c r="IUB8" s="1096"/>
      <c r="IUC8" s="1096"/>
      <c r="IUD8" s="1096"/>
      <c r="IUE8" s="1096"/>
      <c r="IUF8" s="1096"/>
      <c r="IUG8" s="1096"/>
      <c r="IUH8" s="1096"/>
      <c r="IUI8" s="1096"/>
      <c r="IUJ8" s="1096"/>
      <c r="IUK8" s="1096"/>
      <c r="IUL8" s="1096"/>
      <c r="IUM8" s="1096"/>
      <c r="IUN8" s="1096"/>
      <c r="IUO8" s="1096"/>
      <c r="IUP8" s="1096"/>
      <c r="IUQ8" s="1096"/>
      <c r="IUR8" s="1096"/>
      <c r="IUS8" s="1096"/>
      <c r="IUT8" s="1096"/>
      <c r="IUU8" s="1096"/>
      <c r="IUV8" s="1096"/>
      <c r="IUW8" s="1096"/>
      <c r="IUX8" s="1096"/>
      <c r="IUY8" s="1096"/>
      <c r="IUZ8" s="1096"/>
      <c r="IVA8" s="1096"/>
      <c r="IVB8" s="1096"/>
      <c r="IVC8" s="1096"/>
      <c r="IVD8" s="1096"/>
      <c r="IVE8" s="1096"/>
      <c r="IVF8" s="1096"/>
      <c r="IVG8" s="1096"/>
      <c r="IVH8" s="1096"/>
      <c r="IVI8" s="1096"/>
      <c r="IVJ8" s="1096"/>
      <c r="IVK8" s="1096"/>
      <c r="IVL8" s="1096"/>
      <c r="IVM8" s="1096"/>
      <c r="IVN8" s="1096"/>
      <c r="IVO8" s="1096"/>
      <c r="IVP8" s="1096"/>
      <c r="IVQ8" s="1096"/>
      <c r="IVR8" s="1096"/>
      <c r="IVS8" s="1096"/>
      <c r="IVT8" s="1096"/>
      <c r="IVU8" s="1096"/>
      <c r="IVV8" s="1096"/>
      <c r="IVW8" s="1096"/>
      <c r="IVX8" s="1096"/>
      <c r="IVY8" s="1096"/>
      <c r="IVZ8" s="1096"/>
      <c r="IWA8" s="1096"/>
      <c r="IWB8" s="1096"/>
      <c r="IWC8" s="1096"/>
      <c r="IWD8" s="1096"/>
      <c r="IWE8" s="1096"/>
      <c r="IWF8" s="1096"/>
      <c r="IWG8" s="1096"/>
      <c r="IWH8" s="1096"/>
      <c r="IWI8" s="1096"/>
      <c r="IWJ8" s="1096"/>
      <c r="IWK8" s="1096"/>
      <c r="IWL8" s="1096"/>
      <c r="IWM8" s="1096"/>
      <c r="IWN8" s="1096"/>
      <c r="IWO8" s="1096"/>
      <c r="IWP8" s="1096"/>
      <c r="IWQ8" s="1096"/>
      <c r="IWR8" s="1096"/>
      <c r="IWS8" s="1096"/>
      <c r="IWT8" s="1096"/>
      <c r="IWU8" s="1096"/>
      <c r="IWV8" s="1096"/>
      <c r="IWW8" s="1096"/>
      <c r="IWX8" s="1096"/>
      <c r="IWY8" s="1096"/>
      <c r="IWZ8" s="1096"/>
      <c r="IXA8" s="1096"/>
      <c r="IXB8" s="1096"/>
      <c r="IXC8" s="1096"/>
      <c r="IXD8" s="1096"/>
      <c r="IXE8" s="1096"/>
      <c r="IXF8" s="1096"/>
      <c r="IXG8" s="1096"/>
      <c r="IXH8" s="1096"/>
      <c r="IXI8" s="1096"/>
      <c r="IXJ8" s="1096"/>
      <c r="IXK8" s="1096"/>
      <c r="IXL8" s="1096"/>
      <c r="IXM8" s="1096"/>
      <c r="IXN8" s="1096"/>
      <c r="IXO8" s="1096"/>
      <c r="IXP8" s="1096"/>
      <c r="IXQ8" s="1096"/>
      <c r="IXR8" s="1096"/>
      <c r="IXS8" s="1096"/>
      <c r="IXT8" s="1096"/>
      <c r="IXU8" s="1096"/>
      <c r="IXV8" s="1096"/>
      <c r="IXW8" s="1096"/>
      <c r="IXX8" s="1096"/>
      <c r="IXY8" s="1096"/>
      <c r="IXZ8" s="1096"/>
      <c r="IYA8" s="1096"/>
      <c r="IYB8" s="1096"/>
      <c r="IYC8" s="1096"/>
      <c r="IYD8" s="1096"/>
      <c r="IYE8" s="1096"/>
      <c r="IYF8" s="1096"/>
      <c r="IYG8" s="1096"/>
      <c r="IYH8" s="1096"/>
      <c r="IYI8" s="1096"/>
      <c r="IYJ8" s="1096"/>
      <c r="IYK8" s="1096"/>
      <c r="IYL8" s="1096"/>
      <c r="IYM8" s="1096"/>
      <c r="IYN8" s="1096"/>
      <c r="IYO8" s="1096"/>
      <c r="IYP8" s="1096"/>
      <c r="IYQ8" s="1096"/>
      <c r="IYR8" s="1096"/>
      <c r="IYS8" s="1096"/>
      <c r="IYT8" s="1096"/>
      <c r="IYU8" s="1096"/>
      <c r="IYV8" s="1096"/>
      <c r="IYW8" s="1096"/>
      <c r="IYX8" s="1096"/>
      <c r="IYY8" s="1096"/>
      <c r="IYZ8" s="1096"/>
      <c r="IZA8" s="1096"/>
      <c r="IZB8" s="1096"/>
      <c r="IZC8" s="1096"/>
      <c r="IZD8" s="1096"/>
      <c r="IZE8" s="1096"/>
      <c r="IZF8" s="1096"/>
      <c r="IZG8" s="1096"/>
      <c r="IZH8" s="1096"/>
      <c r="IZI8" s="1096"/>
      <c r="IZJ8" s="1096"/>
      <c r="IZK8" s="1096"/>
      <c r="IZL8" s="1096"/>
      <c r="IZM8" s="1096"/>
      <c r="IZN8" s="1096"/>
      <c r="IZO8" s="1096"/>
      <c r="IZP8" s="1096"/>
      <c r="IZQ8" s="1096"/>
      <c r="IZR8" s="1096"/>
      <c r="IZS8" s="1096"/>
      <c r="IZT8" s="1096"/>
      <c r="IZU8" s="1096"/>
      <c r="IZV8" s="1096"/>
      <c r="IZW8" s="1096"/>
      <c r="IZX8" s="1096"/>
      <c r="IZY8" s="1096"/>
      <c r="IZZ8" s="1096"/>
      <c r="JAA8" s="1096"/>
      <c r="JAB8" s="1096"/>
      <c r="JAC8" s="1096"/>
      <c r="JAD8" s="1096"/>
      <c r="JAE8" s="1096"/>
      <c r="JAF8" s="1096"/>
      <c r="JAG8" s="1096"/>
      <c r="JAH8" s="1096"/>
      <c r="JAI8" s="1096"/>
      <c r="JAJ8" s="1096"/>
      <c r="JAK8" s="1096"/>
      <c r="JAL8" s="1096"/>
      <c r="JAM8" s="1096"/>
      <c r="JAN8" s="1096"/>
      <c r="JAO8" s="1096"/>
      <c r="JAP8" s="1096"/>
      <c r="JAQ8" s="1096"/>
      <c r="JAR8" s="1096"/>
      <c r="JAS8" s="1096"/>
      <c r="JAT8" s="1096"/>
      <c r="JAU8" s="1096"/>
      <c r="JAV8" s="1096"/>
      <c r="JAW8" s="1096"/>
      <c r="JAX8" s="1096"/>
      <c r="JAY8" s="1096"/>
      <c r="JAZ8" s="1096"/>
      <c r="JBA8" s="1096"/>
      <c r="JBB8" s="1096"/>
      <c r="JBC8" s="1096"/>
      <c r="JBD8" s="1096"/>
      <c r="JBE8" s="1096"/>
      <c r="JBF8" s="1096"/>
      <c r="JBG8" s="1096"/>
      <c r="JBH8" s="1096"/>
      <c r="JBI8" s="1096"/>
      <c r="JBJ8" s="1096"/>
      <c r="JBK8" s="1096"/>
      <c r="JBL8" s="1096"/>
      <c r="JBM8" s="1096"/>
      <c r="JBN8" s="1096"/>
      <c r="JBO8" s="1096"/>
      <c r="JBP8" s="1096"/>
      <c r="JBQ8" s="1096"/>
      <c r="JBR8" s="1096"/>
      <c r="JBS8" s="1096"/>
      <c r="JBT8" s="1096"/>
      <c r="JBU8" s="1096"/>
      <c r="JBV8" s="1096"/>
      <c r="JBW8" s="1096"/>
      <c r="JBX8" s="1096"/>
      <c r="JBY8" s="1096"/>
      <c r="JBZ8" s="1096"/>
      <c r="JCA8" s="1096"/>
      <c r="JCB8" s="1096"/>
      <c r="JCC8" s="1096"/>
      <c r="JCD8" s="1096"/>
      <c r="JCE8" s="1096"/>
      <c r="JCF8" s="1096"/>
      <c r="JCG8" s="1096"/>
      <c r="JCH8" s="1096"/>
      <c r="JCI8" s="1096"/>
      <c r="JCJ8" s="1096"/>
      <c r="JCK8" s="1096"/>
      <c r="JCL8" s="1096"/>
      <c r="JCM8" s="1096"/>
      <c r="JCN8" s="1096"/>
      <c r="JCO8" s="1096"/>
      <c r="JCP8" s="1096"/>
      <c r="JCQ8" s="1096"/>
      <c r="JCR8" s="1096"/>
      <c r="JCS8" s="1096"/>
      <c r="JCT8" s="1096"/>
      <c r="JCU8" s="1096"/>
      <c r="JCV8" s="1096"/>
      <c r="JCW8" s="1096"/>
      <c r="JCX8" s="1096"/>
      <c r="JCY8" s="1096"/>
      <c r="JCZ8" s="1096"/>
      <c r="JDA8" s="1096"/>
      <c r="JDB8" s="1096"/>
      <c r="JDC8" s="1096"/>
      <c r="JDD8" s="1096"/>
      <c r="JDE8" s="1096"/>
      <c r="JDF8" s="1096"/>
      <c r="JDG8" s="1096"/>
      <c r="JDH8" s="1096"/>
      <c r="JDI8" s="1096"/>
      <c r="JDJ8" s="1096"/>
      <c r="JDK8" s="1096"/>
      <c r="JDL8" s="1096"/>
      <c r="JDM8" s="1096"/>
      <c r="JDN8" s="1096"/>
      <c r="JDO8" s="1096"/>
      <c r="JDP8" s="1096"/>
      <c r="JDQ8" s="1096"/>
      <c r="JDR8" s="1096"/>
      <c r="JDS8" s="1096"/>
      <c r="JDT8" s="1096"/>
      <c r="JDU8" s="1096"/>
      <c r="JDV8" s="1096"/>
      <c r="JDW8" s="1096"/>
      <c r="JDX8" s="1096"/>
      <c r="JDY8" s="1096"/>
      <c r="JDZ8" s="1096"/>
      <c r="JEA8" s="1096"/>
      <c r="JEB8" s="1096"/>
      <c r="JEC8" s="1096"/>
      <c r="JED8" s="1096"/>
      <c r="JEE8" s="1096"/>
      <c r="JEF8" s="1096"/>
      <c r="JEG8" s="1096"/>
      <c r="JEH8" s="1096"/>
      <c r="JEI8" s="1096"/>
      <c r="JEJ8" s="1096"/>
      <c r="JEK8" s="1096"/>
      <c r="JEL8" s="1096"/>
      <c r="JEM8" s="1096"/>
      <c r="JEN8" s="1096"/>
      <c r="JEO8" s="1096"/>
      <c r="JEP8" s="1096"/>
      <c r="JEQ8" s="1096"/>
      <c r="JER8" s="1096"/>
      <c r="JES8" s="1096"/>
      <c r="JET8" s="1096"/>
      <c r="JEU8" s="1096"/>
      <c r="JEV8" s="1096"/>
      <c r="JEW8" s="1096"/>
      <c r="JEX8" s="1096"/>
      <c r="JEY8" s="1096"/>
      <c r="JEZ8" s="1096"/>
      <c r="JFA8" s="1096"/>
      <c r="JFB8" s="1096"/>
      <c r="JFC8" s="1096"/>
      <c r="JFD8" s="1096"/>
      <c r="JFE8" s="1096"/>
      <c r="JFF8" s="1096"/>
      <c r="JFG8" s="1096"/>
      <c r="JFH8" s="1096"/>
      <c r="JFI8" s="1096"/>
      <c r="JFJ8" s="1096"/>
      <c r="JFK8" s="1096"/>
      <c r="JFL8" s="1096"/>
      <c r="JFM8" s="1096"/>
      <c r="JFN8" s="1096"/>
      <c r="JFO8" s="1096"/>
      <c r="JFP8" s="1096"/>
      <c r="JFQ8" s="1096"/>
      <c r="JFR8" s="1096"/>
      <c r="JFS8" s="1096"/>
      <c r="JFT8" s="1096"/>
      <c r="JFU8" s="1096"/>
      <c r="JFV8" s="1096"/>
      <c r="JFW8" s="1096"/>
      <c r="JFX8" s="1096"/>
      <c r="JFY8" s="1096"/>
      <c r="JFZ8" s="1096"/>
      <c r="JGA8" s="1096"/>
      <c r="JGB8" s="1096"/>
      <c r="JGC8" s="1096"/>
      <c r="JGD8" s="1096"/>
      <c r="JGE8" s="1096"/>
      <c r="JGF8" s="1096"/>
      <c r="JGG8" s="1096"/>
      <c r="JGH8" s="1096"/>
      <c r="JGI8" s="1096"/>
      <c r="JGJ8" s="1096"/>
      <c r="JGK8" s="1096"/>
      <c r="JGL8" s="1096"/>
      <c r="JGM8" s="1096"/>
      <c r="JGN8" s="1096"/>
      <c r="JGO8" s="1096"/>
      <c r="JGP8" s="1096"/>
      <c r="JGQ8" s="1096"/>
      <c r="JGR8" s="1096"/>
      <c r="JGS8" s="1096"/>
      <c r="JGT8" s="1096"/>
      <c r="JGU8" s="1096"/>
      <c r="JGV8" s="1096"/>
      <c r="JGW8" s="1096"/>
      <c r="JGX8" s="1096"/>
      <c r="JGY8" s="1096"/>
      <c r="JGZ8" s="1096"/>
      <c r="JHA8" s="1096"/>
      <c r="JHB8" s="1096"/>
      <c r="JHC8" s="1096"/>
      <c r="JHD8" s="1096"/>
      <c r="JHE8" s="1096"/>
      <c r="JHF8" s="1096"/>
      <c r="JHG8" s="1096"/>
      <c r="JHH8" s="1096"/>
      <c r="JHI8" s="1096"/>
      <c r="JHJ8" s="1096"/>
      <c r="JHK8" s="1096"/>
      <c r="JHL8" s="1096"/>
      <c r="JHM8" s="1096"/>
      <c r="JHN8" s="1096"/>
      <c r="JHO8" s="1096"/>
      <c r="JHP8" s="1096"/>
      <c r="JHQ8" s="1096"/>
      <c r="JHR8" s="1096"/>
      <c r="JHS8" s="1096"/>
      <c r="JHT8" s="1096"/>
      <c r="JHU8" s="1096"/>
      <c r="JHV8" s="1096"/>
      <c r="JHW8" s="1096"/>
      <c r="JHX8" s="1096"/>
      <c r="JHY8" s="1096"/>
      <c r="JHZ8" s="1096"/>
      <c r="JIA8" s="1096"/>
      <c r="JIB8" s="1096"/>
      <c r="JIC8" s="1096"/>
      <c r="JID8" s="1096"/>
      <c r="JIE8" s="1096"/>
      <c r="JIF8" s="1096"/>
      <c r="JIG8" s="1096"/>
      <c r="JIH8" s="1096"/>
      <c r="JII8" s="1096"/>
      <c r="JIJ8" s="1096"/>
      <c r="JIK8" s="1096"/>
      <c r="JIL8" s="1096"/>
      <c r="JIM8" s="1096"/>
      <c r="JIN8" s="1096"/>
      <c r="JIO8" s="1096"/>
      <c r="JIP8" s="1096"/>
      <c r="JIQ8" s="1096"/>
      <c r="JIR8" s="1096"/>
      <c r="JIS8" s="1096"/>
      <c r="JIT8" s="1096"/>
      <c r="JIU8" s="1096"/>
      <c r="JIV8" s="1096"/>
      <c r="JIW8" s="1096"/>
      <c r="JIX8" s="1096"/>
      <c r="JIY8" s="1096"/>
      <c r="JIZ8" s="1096"/>
      <c r="JJA8" s="1096"/>
      <c r="JJB8" s="1096"/>
      <c r="JJC8" s="1096"/>
      <c r="JJD8" s="1096"/>
      <c r="JJE8" s="1096"/>
      <c r="JJF8" s="1096"/>
      <c r="JJG8" s="1096"/>
      <c r="JJH8" s="1096"/>
      <c r="JJI8" s="1096"/>
      <c r="JJJ8" s="1096"/>
      <c r="JJK8" s="1096"/>
      <c r="JJL8" s="1096"/>
      <c r="JJM8" s="1096"/>
      <c r="JJN8" s="1096"/>
      <c r="JJO8" s="1096"/>
      <c r="JJP8" s="1096"/>
      <c r="JJQ8" s="1096"/>
      <c r="JJR8" s="1096"/>
      <c r="JJS8" s="1096"/>
      <c r="JJT8" s="1096"/>
      <c r="JJU8" s="1096"/>
      <c r="JJV8" s="1096"/>
      <c r="JJW8" s="1096"/>
      <c r="JJX8" s="1096"/>
      <c r="JJY8" s="1096"/>
      <c r="JJZ8" s="1096"/>
      <c r="JKA8" s="1096"/>
      <c r="JKB8" s="1096"/>
      <c r="JKC8" s="1096"/>
      <c r="JKD8" s="1096"/>
      <c r="JKE8" s="1096"/>
      <c r="JKF8" s="1096"/>
      <c r="JKG8" s="1096"/>
      <c r="JKH8" s="1096"/>
      <c r="JKI8" s="1096"/>
      <c r="JKJ8" s="1096"/>
      <c r="JKK8" s="1096"/>
      <c r="JKL8" s="1096"/>
      <c r="JKM8" s="1096"/>
      <c r="JKN8" s="1096"/>
      <c r="JKO8" s="1096"/>
      <c r="JKP8" s="1096"/>
      <c r="JKQ8" s="1096"/>
      <c r="JKR8" s="1096"/>
      <c r="JKS8" s="1096"/>
      <c r="JKT8" s="1096"/>
      <c r="JKU8" s="1096"/>
      <c r="JKV8" s="1096"/>
      <c r="JKW8" s="1096"/>
      <c r="JKX8" s="1096"/>
      <c r="JKY8" s="1096"/>
      <c r="JKZ8" s="1096"/>
      <c r="JLA8" s="1096"/>
      <c r="JLB8" s="1096"/>
      <c r="JLC8" s="1096"/>
      <c r="JLD8" s="1096"/>
      <c r="JLE8" s="1096"/>
      <c r="JLF8" s="1096"/>
      <c r="JLG8" s="1096"/>
      <c r="JLH8" s="1096"/>
      <c r="JLI8" s="1096"/>
      <c r="JLJ8" s="1096"/>
      <c r="JLK8" s="1096"/>
      <c r="JLL8" s="1096"/>
      <c r="JLM8" s="1096"/>
      <c r="JLN8" s="1096"/>
      <c r="JLO8" s="1096"/>
      <c r="JLP8" s="1096"/>
      <c r="JLQ8" s="1096"/>
      <c r="JLR8" s="1096"/>
      <c r="JLS8" s="1096"/>
      <c r="JLT8" s="1096"/>
      <c r="JLU8" s="1096"/>
      <c r="JLV8" s="1096"/>
      <c r="JLW8" s="1096"/>
      <c r="JLX8" s="1096"/>
      <c r="JLY8" s="1096"/>
      <c r="JLZ8" s="1096"/>
      <c r="JMA8" s="1096"/>
      <c r="JMB8" s="1096"/>
      <c r="JMC8" s="1096"/>
      <c r="JMD8" s="1096"/>
      <c r="JME8" s="1096"/>
      <c r="JMF8" s="1096"/>
      <c r="JMG8" s="1096"/>
      <c r="JMH8" s="1096"/>
      <c r="JMI8" s="1096"/>
      <c r="JMJ8" s="1096"/>
      <c r="JMK8" s="1096"/>
      <c r="JML8" s="1096"/>
      <c r="JMM8" s="1096"/>
      <c r="JMN8" s="1096"/>
      <c r="JMO8" s="1096"/>
      <c r="JMP8" s="1096"/>
      <c r="JMQ8" s="1096"/>
      <c r="JMR8" s="1096"/>
      <c r="JMS8" s="1096"/>
      <c r="JMT8" s="1096"/>
      <c r="JMU8" s="1096"/>
      <c r="JMV8" s="1096"/>
      <c r="JMW8" s="1096"/>
      <c r="JMX8" s="1096"/>
      <c r="JMY8" s="1096"/>
      <c r="JMZ8" s="1096"/>
      <c r="JNA8" s="1096"/>
      <c r="JNB8" s="1096"/>
      <c r="JNC8" s="1096"/>
      <c r="JND8" s="1096"/>
      <c r="JNE8" s="1096"/>
      <c r="JNF8" s="1096"/>
      <c r="JNG8" s="1096"/>
      <c r="JNH8" s="1096"/>
      <c r="JNI8" s="1096"/>
      <c r="JNJ8" s="1096"/>
      <c r="JNK8" s="1096"/>
      <c r="JNL8" s="1096"/>
      <c r="JNM8" s="1096"/>
      <c r="JNN8" s="1096"/>
      <c r="JNO8" s="1096"/>
      <c r="JNP8" s="1096"/>
      <c r="JNQ8" s="1096"/>
      <c r="JNR8" s="1096"/>
      <c r="JNS8" s="1096"/>
      <c r="JNT8" s="1096"/>
      <c r="JNU8" s="1096"/>
      <c r="JNV8" s="1096"/>
      <c r="JNW8" s="1096"/>
      <c r="JNX8" s="1096"/>
      <c r="JNY8" s="1096"/>
      <c r="JNZ8" s="1096"/>
      <c r="JOA8" s="1096"/>
      <c r="JOB8" s="1096"/>
      <c r="JOC8" s="1096"/>
      <c r="JOD8" s="1096"/>
      <c r="JOE8" s="1096"/>
      <c r="JOF8" s="1096"/>
      <c r="JOG8" s="1096"/>
      <c r="JOH8" s="1096"/>
      <c r="JOI8" s="1096"/>
      <c r="JOJ8" s="1096"/>
      <c r="JOK8" s="1096"/>
      <c r="JOL8" s="1096"/>
      <c r="JOM8" s="1096"/>
      <c r="JON8" s="1096"/>
      <c r="JOO8" s="1096"/>
      <c r="JOP8" s="1096"/>
      <c r="JOQ8" s="1096"/>
      <c r="JOR8" s="1096"/>
      <c r="JOS8" s="1096"/>
      <c r="JOT8" s="1096"/>
      <c r="JOU8" s="1096"/>
      <c r="JOV8" s="1096"/>
      <c r="JOW8" s="1096"/>
      <c r="JOX8" s="1096"/>
      <c r="JOY8" s="1096"/>
      <c r="JOZ8" s="1096"/>
      <c r="JPA8" s="1096"/>
      <c r="JPB8" s="1096"/>
      <c r="JPC8" s="1096"/>
      <c r="JPD8" s="1096"/>
      <c r="JPE8" s="1096"/>
      <c r="JPF8" s="1096"/>
      <c r="JPG8" s="1096"/>
      <c r="JPH8" s="1096"/>
      <c r="JPI8" s="1096"/>
      <c r="JPJ8" s="1096"/>
      <c r="JPK8" s="1096"/>
      <c r="JPL8" s="1096"/>
      <c r="JPM8" s="1096"/>
      <c r="JPN8" s="1096"/>
      <c r="JPO8" s="1096"/>
      <c r="JPP8" s="1096"/>
      <c r="JPQ8" s="1096"/>
      <c r="JPR8" s="1096"/>
      <c r="JPS8" s="1096"/>
      <c r="JPT8" s="1096"/>
      <c r="JPU8" s="1096"/>
      <c r="JPV8" s="1096"/>
      <c r="JPW8" s="1096"/>
      <c r="JPX8" s="1096"/>
      <c r="JPY8" s="1096"/>
      <c r="JPZ8" s="1096"/>
      <c r="JQA8" s="1096"/>
      <c r="JQB8" s="1096"/>
      <c r="JQC8" s="1096"/>
      <c r="JQD8" s="1096"/>
      <c r="JQE8" s="1096"/>
      <c r="JQF8" s="1096"/>
      <c r="JQG8" s="1096"/>
      <c r="JQH8" s="1096"/>
      <c r="JQI8" s="1096"/>
      <c r="JQJ8" s="1096"/>
      <c r="JQK8" s="1096"/>
      <c r="JQL8" s="1096"/>
      <c r="JQM8" s="1096"/>
      <c r="JQN8" s="1096"/>
      <c r="JQO8" s="1096"/>
      <c r="JQP8" s="1096"/>
      <c r="JQQ8" s="1096"/>
      <c r="JQR8" s="1096"/>
      <c r="JQS8" s="1096"/>
      <c r="JQT8" s="1096"/>
      <c r="JQU8" s="1096"/>
      <c r="JQV8" s="1096"/>
      <c r="JQW8" s="1096"/>
      <c r="JQX8" s="1096"/>
      <c r="JQY8" s="1096"/>
      <c r="JQZ8" s="1096"/>
      <c r="JRA8" s="1096"/>
      <c r="JRB8" s="1096"/>
      <c r="JRC8" s="1096"/>
      <c r="JRD8" s="1096"/>
      <c r="JRE8" s="1096"/>
      <c r="JRF8" s="1096"/>
      <c r="JRG8" s="1096"/>
      <c r="JRH8" s="1096"/>
      <c r="JRI8" s="1096"/>
      <c r="JRJ8" s="1096"/>
      <c r="JRK8" s="1096"/>
      <c r="JRL8" s="1096"/>
      <c r="JRM8" s="1096"/>
      <c r="JRN8" s="1096"/>
      <c r="JRO8" s="1096"/>
      <c r="JRP8" s="1096"/>
      <c r="JRQ8" s="1096"/>
      <c r="JRR8" s="1096"/>
      <c r="JRS8" s="1096"/>
      <c r="JRT8" s="1096"/>
      <c r="JRU8" s="1096"/>
      <c r="JRV8" s="1096"/>
      <c r="JRW8" s="1096"/>
      <c r="JRX8" s="1096"/>
      <c r="JRY8" s="1096"/>
      <c r="JRZ8" s="1096"/>
      <c r="JSA8" s="1096"/>
      <c r="JSB8" s="1096"/>
      <c r="JSC8" s="1096"/>
      <c r="JSD8" s="1096"/>
      <c r="JSE8" s="1096"/>
      <c r="JSF8" s="1096"/>
      <c r="JSG8" s="1096"/>
      <c r="JSH8" s="1096"/>
      <c r="JSI8" s="1096"/>
      <c r="JSJ8" s="1096"/>
      <c r="JSK8" s="1096"/>
      <c r="JSL8" s="1096"/>
      <c r="JSM8" s="1096"/>
      <c r="JSN8" s="1096"/>
      <c r="JSO8" s="1096"/>
      <c r="JSP8" s="1096"/>
      <c r="JSQ8" s="1096"/>
      <c r="JSR8" s="1096"/>
      <c r="JSS8" s="1096"/>
      <c r="JST8" s="1096"/>
      <c r="JSU8" s="1096"/>
      <c r="JSV8" s="1096"/>
      <c r="JSW8" s="1096"/>
      <c r="JSX8" s="1096"/>
      <c r="JSY8" s="1096"/>
      <c r="JSZ8" s="1096"/>
      <c r="JTA8" s="1096"/>
      <c r="JTB8" s="1096"/>
      <c r="JTC8" s="1096"/>
      <c r="JTD8" s="1096"/>
      <c r="JTE8" s="1096"/>
      <c r="JTF8" s="1096"/>
      <c r="JTG8" s="1096"/>
      <c r="JTH8" s="1096"/>
      <c r="JTI8" s="1096"/>
      <c r="JTJ8" s="1096"/>
      <c r="JTK8" s="1096"/>
      <c r="JTL8" s="1096"/>
      <c r="JTM8" s="1096"/>
      <c r="JTN8" s="1096"/>
      <c r="JTO8" s="1096"/>
      <c r="JTP8" s="1096"/>
      <c r="JTQ8" s="1096"/>
      <c r="JTR8" s="1096"/>
      <c r="JTS8" s="1096"/>
      <c r="JTT8" s="1096"/>
      <c r="JTU8" s="1096"/>
      <c r="JTV8" s="1096"/>
      <c r="JTW8" s="1096"/>
      <c r="JTX8" s="1096"/>
      <c r="JTY8" s="1096"/>
      <c r="JTZ8" s="1096"/>
      <c r="JUA8" s="1096"/>
      <c r="JUB8" s="1096"/>
      <c r="JUC8" s="1096"/>
      <c r="JUD8" s="1096"/>
      <c r="JUE8" s="1096"/>
      <c r="JUF8" s="1096"/>
      <c r="JUG8" s="1096"/>
      <c r="JUH8" s="1096"/>
      <c r="JUI8" s="1096"/>
      <c r="JUJ8" s="1096"/>
      <c r="JUK8" s="1096"/>
      <c r="JUL8" s="1096"/>
      <c r="JUM8" s="1096"/>
      <c r="JUN8" s="1096"/>
      <c r="JUO8" s="1096"/>
      <c r="JUP8" s="1096"/>
      <c r="JUQ8" s="1096"/>
      <c r="JUR8" s="1096"/>
      <c r="JUS8" s="1096"/>
      <c r="JUT8" s="1096"/>
      <c r="JUU8" s="1096"/>
      <c r="JUV8" s="1096"/>
      <c r="JUW8" s="1096"/>
      <c r="JUX8" s="1096"/>
      <c r="JUY8" s="1096"/>
      <c r="JUZ8" s="1096"/>
      <c r="JVA8" s="1096"/>
      <c r="JVB8" s="1096"/>
      <c r="JVC8" s="1096"/>
      <c r="JVD8" s="1096"/>
      <c r="JVE8" s="1096"/>
      <c r="JVF8" s="1096"/>
      <c r="JVG8" s="1096"/>
      <c r="JVH8" s="1096"/>
      <c r="JVI8" s="1096"/>
      <c r="JVJ8" s="1096"/>
      <c r="JVK8" s="1096"/>
      <c r="JVL8" s="1096"/>
      <c r="JVM8" s="1096"/>
      <c r="JVN8" s="1096"/>
      <c r="JVO8" s="1096"/>
      <c r="JVP8" s="1096"/>
      <c r="JVQ8" s="1096"/>
      <c r="JVR8" s="1096"/>
      <c r="JVS8" s="1096"/>
      <c r="JVT8" s="1096"/>
      <c r="JVU8" s="1096"/>
      <c r="JVV8" s="1096"/>
      <c r="JVW8" s="1096"/>
      <c r="JVX8" s="1096"/>
      <c r="JVY8" s="1096"/>
      <c r="JVZ8" s="1096"/>
      <c r="JWA8" s="1096"/>
      <c r="JWB8" s="1096"/>
      <c r="JWC8" s="1096"/>
      <c r="JWD8" s="1096"/>
      <c r="JWE8" s="1096"/>
      <c r="JWF8" s="1096"/>
      <c r="JWG8" s="1096"/>
      <c r="JWH8" s="1096"/>
      <c r="JWI8" s="1096"/>
      <c r="JWJ8" s="1096"/>
      <c r="JWK8" s="1096"/>
      <c r="JWL8" s="1096"/>
      <c r="JWM8" s="1096"/>
      <c r="JWN8" s="1096"/>
      <c r="JWO8" s="1096"/>
      <c r="JWP8" s="1096"/>
      <c r="JWQ8" s="1096"/>
      <c r="JWR8" s="1096"/>
      <c r="JWS8" s="1096"/>
      <c r="JWT8" s="1096"/>
      <c r="JWU8" s="1096"/>
      <c r="JWV8" s="1096"/>
      <c r="JWW8" s="1096"/>
      <c r="JWX8" s="1096"/>
      <c r="JWY8" s="1096"/>
      <c r="JWZ8" s="1096"/>
      <c r="JXA8" s="1096"/>
      <c r="JXB8" s="1096"/>
      <c r="JXC8" s="1096"/>
      <c r="JXD8" s="1096"/>
      <c r="JXE8" s="1096"/>
      <c r="JXF8" s="1096"/>
      <c r="JXG8" s="1096"/>
      <c r="JXH8" s="1096"/>
      <c r="JXI8" s="1096"/>
      <c r="JXJ8" s="1096"/>
      <c r="JXK8" s="1096"/>
      <c r="JXL8" s="1096"/>
      <c r="JXM8" s="1096"/>
      <c r="JXN8" s="1096"/>
      <c r="JXO8" s="1096"/>
      <c r="JXP8" s="1096"/>
      <c r="JXQ8" s="1096"/>
      <c r="JXR8" s="1096"/>
      <c r="JXS8" s="1096"/>
      <c r="JXT8" s="1096"/>
      <c r="JXU8" s="1096"/>
      <c r="JXV8" s="1096"/>
      <c r="JXW8" s="1096"/>
      <c r="JXX8" s="1096"/>
      <c r="JXY8" s="1096"/>
      <c r="JXZ8" s="1096"/>
      <c r="JYA8" s="1096"/>
      <c r="JYB8" s="1096"/>
      <c r="JYC8" s="1096"/>
      <c r="JYD8" s="1096"/>
      <c r="JYE8" s="1096"/>
      <c r="JYF8" s="1096"/>
      <c r="JYG8" s="1096"/>
      <c r="JYH8" s="1096"/>
      <c r="JYI8" s="1096"/>
      <c r="JYJ8" s="1096"/>
      <c r="JYK8" s="1096"/>
      <c r="JYL8" s="1096"/>
      <c r="JYM8" s="1096"/>
      <c r="JYN8" s="1096"/>
      <c r="JYO8" s="1096"/>
      <c r="JYP8" s="1096"/>
      <c r="JYQ8" s="1096"/>
      <c r="JYR8" s="1096"/>
      <c r="JYS8" s="1096"/>
      <c r="JYT8" s="1096"/>
      <c r="JYU8" s="1096"/>
      <c r="JYV8" s="1096"/>
      <c r="JYW8" s="1096"/>
      <c r="JYX8" s="1096"/>
      <c r="JYY8" s="1096"/>
      <c r="JYZ8" s="1096"/>
      <c r="JZA8" s="1096"/>
      <c r="JZB8" s="1096"/>
      <c r="JZC8" s="1096"/>
      <c r="JZD8" s="1096"/>
      <c r="JZE8" s="1096"/>
      <c r="JZF8" s="1096"/>
      <c r="JZG8" s="1096"/>
      <c r="JZH8" s="1096"/>
      <c r="JZI8" s="1096"/>
      <c r="JZJ8" s="1096"/>
      <c r="JZK8" s="1096"/>
      <c r="JZL8" s="1096"/>
      <c r="JZM8" s="1096"/>
      <c r="JZN8" s="1096"/>
      <c r="JZO8" s="1096"/>
      <c r="JZP8" s="1096"/>
      <c r="JZQ8" s="1096"/>
      <c r="JZR8" s="1096"/>
      <c r="JZS8" s="1096"/>
      <c r="JZT8" s="1096"/>
      <c r="JZU8" s="1096"/>
      <c r="JZV8" s="1096"/>
      <c r="JZW8" s="1096"/>
      <c r="JZX8" s="1096"/>
      <c r="JZY8" s="1096"/>
      <c r="JZZ8" s="1096"/>
      <c r="KAA8" s="1096"/>
      <c r="KAB8" s="1096"/>
      <c r="KAC8" s="1096"/>
      <c r="KAD8" s="1096"/>
      <c r="KAE8" s="1096"/>
      <c r="KAF8" s="1096"/>
      <c r="KAG8" s="1096"/>
      <c r="KAH8" s="1096"/>
      <c r="KAI8" s="1096"/>
      <c r="KAJ8" s="1096"/>
      <c r="KAK8" s="1096"/>
      <c r="KAL8" s="1096"/>
      <c r="KAM8" s="1096"/>
      <c r="KAN8" s="1096"/>
      <c r="KAO8" s="1096"/>
      <c r="KAP8" s="1096"/>
      <c r="KAQ8" s="1096"/>
      <c r="KAR8" s="1096"/>
      <c r="KAS8" s="1096"/>
      <c r="KAT8" s="1096"/>
      <c r="KAU8" s="1096"/>
      <c r="KAV8" s="1096"/>
      <c r="KAW8" s="1096"/>
      <c r="KAX8" s="1096"/>
      <c r="KAY8" s="1096"/>
      <c r="KAZ8" s="1096"/>
      <c r="KBA8" s="1096"/>
      <c r="KBB8" s="1096"/>
      <c r="KBC8" s="1096"/>
      <c r="KBD8" s="1096"/>
      <c r="KBE8" s="1096"/>
      <c r="KBF8" s="1096"/>
      <c r="KBG8" s="1096"/>
      <c r="KBH8" s="1096"/>
      <c r="KBI8" s="1096"/>
      <c r="KBJ8" s="1096"/>
      <c r="KBK8" s="1096"/>
      <c r="KBL8" s="1096"/>
      <c r="KBM8" s="1096"/>
      <c r="KBN8" s="1096"/>
      <c r="KBO8" s="1096"/>
      <c r="KBP8" s="1096"/>
      <c r="KBQ8" s="1096"/>
      <c r="KBR8" s="1096"/>
      <c r="KBS8" s="1096"/>
      <c r="KBT8" s="1096"/>
      <c r="KBU8" s="1096"/>
      <c r="KBV8" s="1096"/>
      <c r="KBW8" s="1096"/>
      <c r="KBX8" s="1096"/>
      <c r="KBY8" s="1096"/>
      <c r="KBZ8" s="1096"/>
      <c r="KCA8" s="1096"/>
      <c r="KCB8" s="1096"/>
      <c r="KCC8" s="1096"/>
      <c r="KCD8" s="1096"/>
      <c r="KCE8" s="1096"/>
      <c r="KCF8" s="1096"/>
      <c r="KCG8" s="1096"/>
      <c r="KCH8" s="1096"/>
      <c r="KCI8" s="1096"/>
      <c r="KCJ8" s="1096"/>
      <c r="KCK8" s="1096"/>
      <c r="KCL8" s="1096"/>
      <c r="KCM8" s="1096"/>
      <c r="KCN8" s="1096"/>
      <c r="KCO8" s="1096"/>
      <c r="KCP8" s="1096"/>
      <c r="KCQ8" s="1096"/>
      <c r="KCR8" s="1096"/>
      <c r="KCS8" s="1096"/>
      <c r="KCT8" s="1096"/>
      <c r="KCU8" s="1096"/>
      <c r="KCV8" s="1096"/>
      <c r="KCW8" s="1096"/>
      <c r="KCX8" s="1096"/>
      <c r="KCY8" s="1096"/>
      <c r="KCZ8" s="1096"/>
      <c r="KDA8" s="1096"/>
      <c r="KDB8" s="1096"/>
      <c r="KDC8" s="1096"/>
      <c r="KDD8" s="1096"/>
      <c r="KDE8" s="1096"/>
      <c r="KDF8" s="1096"/>
      <c r="KDG8" s="1096"/>
      <c r="KDH8" s="1096"/>
      <c r="KDI8" s="1096"/>
      <c r="KDJ8" s="1096"/>
      <c r="KDK8" s="1096"/>
      <c r="KDL8" s="1096"/>
      <c r="KDM8" s="1096"/>
      <c r="KDN8" s="1096"/>
      <c r="KDO8" s="1096"/>
      <c r="KDP8" s="1096"/>
      <c r="KDQ8" s="1096"/>
      <c r="KDR8" s="1096"/>
      <c r="KDS8" s="1096"/>
      <c r="KDT8" s="1096"/>
      <c r="KDU8" s="1096"/>
      <c r="KDV8" s="1096"/>
      <c r="KDW8" s="1096"/>
      <c r="KDX8" s="1096"/>
      <c r="KDY8" s="1096"/>
      <c r="KDZ8" s="1096"/>
      <c r="KEA8" s="1096"/>
      <c r="KEB8" s="1096"/>
      <c r="KEC8" s="1096"/>
      <c r="KED8" s="1096"/>
      <c r="KEE8" s="1096"/>
      <c r="KEF8" s="1096"/>
      <c r="KEG8" s="1096"/>
      <c r="KEH8" s="1096"/>
      <c r="KEI8" s="1096"/>
      <c r="KEJ8" s="1096"/>
      <c r="KEK8" s="1096"/>
      <c r="KEL8" s="1096"/>
      <c r="KEM8" s="1096"/>
      <c r="KEN8" s="1096"/>
      <c r="KEO8" s="1096"/>
      <c r="KEP8" s="1096"/>
      <c r="KEQ8" s="1096"/>
      <c r="KER8" s="1096"/>
      <c r="KES8" s="1096"/>
      <c r="KET8" s="1096"/>
      <c r="KEU8" s="1096"/>
      <c r="KEV8" s="1096"/>
      <c r="KEW8" s="1096"/>
      <c r="KEX8" s="1096"/>
      <c r="KEY8" s="1096"/>
      <c r="KEZ8" s="1096"/>
      <c r="KFA8" s="1096"/>
      <c r="KFB8" s="1096"/>
      <c r="KFC8" s="1096"/>
      <c r="KFD8" s="1096"/>
      <c r="KFE8" s="1096"/>
      <c r="KFF8" s="1096"/>
      <c r="KFG8" s="1096"/>
      <c r="KFH8" s="1096"/>
      <c r="KFI8" s="1096"/>
      <c r="KFJ8" s="1096"/>
      <c r="KFK8" s="1096"/>
      <c r="KFL8" s="1096"/>
      <c r="KFM8" s="1096"/>
      <c r="KFN8" s="1096"/>
      <c r="KFO8" s="1096"/>
      <c r="KFP8" s="1096"/>
      <c r="KFQ8" s="1096"/>
      <c r="KFR8" s="1096"/>
      <c r="KFS8" s="1096"/>
      <c r="KFT8" s="1096"/>
      <c r="KFU8" s="1096"/>
      <c r="KFV8" s="1096"/>
      <c r="KFW8" s="1096"/>
      <c r="KFX8" s="1096"/>
      <c r="KFY8" s="1096"/>
      <c r="KFZ8" s="1096"/>
      <c r="KGA8" s="1096"/>
      <c r="KGB8" s="1096"/>
      <c r="KGC8" s="1096"/>
      <c r="KGD8" s="1096"/>
      <c r="KGE8" s="1096"/>
      <c r="KGF8" s="1096"/>
      <c r="KGG8" s="1096"/>
      <c r="KGH8" s="1096"/>
      <c r="KGI8" s="1096"/>
      <c r="KGJ8" s="1096"/>
      <c r="KGK8" s="1096"/>
      <c r="KGL8" s="1096"/>
      <c r="KGM8" s="1096"/>
      <c r="KGN8" s="1096"/>
      <c r="KGO8" s="1096"/>
      <c r="KGP8" s="1096"/>
      <c r="KGQ8" s="1096"/>
      <c r="KGR8" s="1096"/>
      <c r="KGS8" s="1096"/>
      <c r="KGT8" s="1096"/>
      <c r="KGU8" s="1096"/>
      <c r="KGV8" s="1096"/>
      <c r="KGW8" s="1096"/>
      <c r="KGX8" s="1096"/>
      <c r="KGY8" s="1096"/>
      <c r="KGZ8" s="1096"/>
      <c r="KHA8" s="1096"/>
      <c r="KHB8" s="1096"/>
      <c r="KHC8" s="1096"/>
      <c r="KHD8" s="1096"/>
      <c r="KHE8" s="1096"/>
      <c r="KHF8" s="1096"/>
      <c r="KHG8" s="1096"/>
      <c r="KHH8" s="1096"/>
      <c r="KHI8" s="1096"/>
      <c r="KHJ8" s="1096"/>
      <c r="KHK8" s="1096"/>
      <c r="KHL8" s="1096"/>
      <c r="KHM8" s="1096"/>
      <c r="KHN8" s="1096"/>
      <c r="KHO8" s="1096"/>
      <c r="KHP8" s="1096"/>
      <c r="KHQ8" s="1096"/>
      <c r="KHR8" s="1096"/>
      <c r="KHS8" s="1096"/>
      <c r="KHT8" s="1096"/>
      <c r="KHU8" s="1096"/>
      <c r="KHV8" s="1096"/>
      <c r="KHW8" s="1096"/>
      <c r="KHX8" s="1096"/>
      <c r="KHY8" s="1096"/>
      <c r="KHZ8" s="1096"/>
      <c r="KIA8" s="1096"/>
      <c r="KIB8" s="1096"/>
      <c r="KIC8" s="1096"/>
      <c r="KID8" s="1096"/>
      <c r="KIE8" s="1096"/>
      <c r="KIF8" s="1096"/>
      <c r="KIG8" s="1096"/>
      <c r="KIH8" s="1096"/>
      <c r="KII8" s="1096"/>
      <c r="KIJ8" s="1096"/>
      <c r="KIK8" s="1096"/>
      <c r="KIL8" s="1096"/>
      <c r="KIM8" s="1096"/>
      <c r="KIN8" s="1096"/>
      <c r="KIO8" s="1096"/>
      <c r="KIP8" s="1096"/>
      <c r="KIQ8" s="1096"/>
      <c r="KIR8" s="1096"/>
      <c r="KIS8" s="1096"/>
      <c r="KIT8" s="1096"/>
      <c r="KIU8" s="1096"/>
      <c r="KIV8" s="1096"/>
      <c r="KIW8" s="1096"/>
      <c r="KIX8" s="1096"/>
      <c r="KIY8" s="1096"/>
      <c r="KIZ8" s="1096"/>
      <c r="KJA8" s="1096"/>
      <c r="KJB8" s="1096"/>
      <c r="KJC8" s="1096"/>
      <c r="KJD8" s="1096"/>
      <c r="KJE8" s="1096"/>
      <c r="KJF8" s="1096"/>
      <c r="KJG8" s="1096"/>
      <c r="KJH8" s="1096"/>
      <c r="KJI8" s="1096"/>
      <c r="KJJ8" s="1096"/>
      <c r="KJK8" s="1096"/>
      <c r="KJL8" s="1096"/>
      <c r="KJM8" s="1096"/>
      <c r="KJN8" s="1096"/>
      <c r="KJO8" s="1096"/>
      <c r="KJP8" s="1096"/>
      <c r="KJQ8" s="1096"/>
      <c r="KJR8" s="1096"/>
      <c r="KJS8" s="1096"/>
      <c r="KJT8" s="1096"/>
      <c r="KJU8" s="1096"/>
      <c r="KJV8" s="1096"/>
      <c r="KJW8" s="1096"/>
      <c r="KJX8" s="1096"/>
      <c r="KJY8" s="1096"/>
      <c r="KJZ8" s="1096"/>
      <c r="KKA8" s="1096"/>
      <c r="KKB8" s="1096"/>
      <c r="KKC8" s="1096"/>
      <c r="KKD8" s="1096"/>
      <c r="KKE8" s="1096"/>
      <c r="KKF8" s="1096"/>
      <c r="KKG8" s="1096"/>
      <c r="KKH8" s="1096"/>
      <c r="KKI8" s="1096"/>
      <c r="KKJ8" s="1096"/>
      <c r="KKK8" s="1096"/>
      <c r="KKL8" s="1096"/>
      <c r="KKM8" s="1096"/>
      <c r="KKN8" s="1096"/>
      <c r="KKO8" s="1096"/>
      <c r="KKP8" s="1096"/>
      <c r="KKQ8" s="1096"/>
      <c r="KKR8" s="1096"/>
      <c r="KKS8" s="1096"/>
      <c r="KKT8" s="1096"/>
      <c r="KKU8" s="1096"/>
      <c r="KKV8" s="1096"/>
      <c r="KKW8" s="1096"/>
      <c r="KKX8" s="1096"/>
      <c r="KKY8" s="1096"/>
      <c r="KKZ8" s="1096"/>
      <c r="KLA8" s="1096"/>
      <c r="KLB8" s="1096"/>
      <c r="KLC8" s="1096"/>
      <c r="KLD8" s="1096"/>
      <c r="KLE8" s="1096"/>
      <c r="KLF8" s="1096"/>
      <c r="KLG8" s="1096"/>
      <c r="KLH8" s="1096"/>
      <c r="KLI8" s="1096"/>
      <c r="KLJ8" s="1096"/>
      <c r="KLK8" s="1096"/>
      <c r="KLL8" s="1096"/>
      <c r="KLM8" s="1096"/>
      <c r="KLN8" s="1096"/>
      <c r="KLO8" s="1096"/>
      <c r="KLP8" s="1096"/>
      <c r="KLQ8" s="1096"/>
      <c r="KLR8" s="1096"/>
      <c r="KLS8" s="1096"/>
      <c r="KLT8" s="1096"/>
      <c r="KLU8" s="1096"/>
      <c r="KLV8" s="1096"/>
      <c r="KLW8" s="1096"/>
      <c r="KLX8" s="1096"/>
      <c r="KLY8" s="1096"/>
      <c r="KLZ8" s="1096"/>
      <c r="KMA8" s="1096"/>
      <c r="KMB8" s="1096"/>
      <c r="KMC8" s="1096"/>
      <c r="KMD8" s="1096"/>
      <c r="KME8" s="1096"/>
      <c r="KMF8" s="1096"/>
      <c r="KMG8" s="1096"/>
      <c r="KMH8" s="1096"/>
      <c r="KMI8" s="1096"/>
      <c r="KMJ8" s="1096"/>
      <c r="KMK8" s="1096"/>
      <c r="KML8" s="1096"/>
      <c r="KMM8" s="1096"/>
      <c r="KMN8" s="1096"/>
      <c r="KMO8" s="1096"/>
      <c r="KMP8" s="1096"/>
      <c r="KMQ8" s="1096"/>
      <c r="KMR8" s="1096"/>
      <c r="KMS8" s="1096"/>
      <c r="KMT8" s="1096"/>
      <c r="KMU8" s="1096"/>
      <c r="KMV8" s="1096"/>
      <c r="KMW8" s="1096"/>
      <c r="KMX8" s="1096"/>
      <c r="KMY8" s="1096"/>
      <c r="KMZ8" s="1096"/>
      <c r="KNA8" s="1096"/>
      <c r="KNB8" s="1096"/>
      <c r="KNC8" s="1096"/>
      <c r="KND8" s="1096"/>
      <c r="KNE8" s="1096"/>
      <c r="KNF8" s="1096"/>
      <c r="KNG8" s="1096"/>
      <c r="KNH8" s="1096"/>
      <c r="KNI8" s="1096"/>
      <c r="KNJ8" s="1096"/>
      <c r="KNK8" s="1096"/>
      <c r="KNL8" s="1096"/>
      <c r="KNM8" s="1096"/>
      <c r="KNN8" s="1096"/>
      <c r="KNO8" s="1096"/>
      <c r="KNP8" s="1096"/>
      <c r="KNQ8" s="1096"/>
      <c r="KNR8" s="1096"/>
      <c r="KNS8" s="1096"/>
      <c r="KNT8" s="1096"/>
      <c r="KNU8" s="1096"/>
      <c r="KNV8" s="1096"/>
      <c r="KNW8" s="1096"/>
      <c r="KNX8" s="1096"/>
      <c r="KNY8" s="1096"/>
      <c r="KNZ8" s="1096"/>
      <c r="KOA8" s="1096"/>
      <c r="KOB8" s="1096"/>
      <c r="KOC8" s="1096"/>
      <c r="KOD8" s="1096"/>
      <c r="KOE8" s="1096"/>
      <c r="KOF8" s="1096"/>
      <c r="KOG8" s="1096"/>
      <c r="KOH8" s="1096"/>
      <c r="KOI8" s="1096"/>
      <c r="KOJ8" s="1096"/>
      <c r="KOK8" s="1096"/>
      <c r="KOL8" s="1096"/>
      <c r="KOM8" s="1096"/>
      <c r="KON8" s="1096"/>
      <c r="KOO8" s="1096"/>
      <c r="KOP8" s="1096"/>
      <c r="KOQ8" s="1096"/>
      <c r="KOR8" s="1096"/>
      <c r="KOS8" s="1096"/>
      <c r="KOT8" s="1096"/>
      <c r="KOU8" s="1096"/>
      <c r="KOV8" s="1096"/>
      <c r="KOW8" s="1096"/>
      <c r="KOX8" s="1096"/>
      <c r="KOY8" s="1096"/>
      <c r="KOZ8" s="1096"/>
      <c r="KPA8" s="1096"/>
      <c r="KPB8" s="1096"/>
      <c r="KPC8" s="1096"/>
      <c r="KPD8" s="1096"/>
      <c r="KPE8" s="1096"/>
      <c r="KPF8" s="1096"/>
      <c r="KPG8" s="1096"/>
      <c r="KPH8" s="1096"/>
      <c r="KPI8" s="1096"/>
      <c r="KPJ8" s="1096"/>
      <c r="KPK8" s="1096"/>
      <c r="KPL8" s="1096"/>
      <c r="KPM8" s="1096"/>
      <c r="KPN8" s="1096"/>
      <c r="KPO8" s="1096"/>
      <c r="KPP8" s="1096"/>
      <c r="KPQ8" s="1096"/>
      <c r="KPR8" s="1096"/>
      <c r="KPS8" s="1096"/>
      <c r="KPT8" s="1096"/>
      <c r="KPU8" s="1096"/>
      <c r="KPV8" s="1096"/>
      <c r="KPW8" s="1096"/>
      <c r="KPX8" s="1096"/>
      <c r="KPY8" s="1096"/>
      <c r="KPZ8" s="1096"/>
      <c r="KQA8" s="1096"/>
      <c r="KQB8" s="1096"/>
      <c r="KQC8" s="1096"/>
      <c r="KQD8" s="1096"/>
      <c r="KQE8" s="1096"/>
      <c r="KQF8" s="1096"/>
      <c r="KQG8" s="1096"/>
      <c r="KQH8" s="1096"/>
      <c r="KQI8" s="1096"/>
      <c r="KQJ8" s="1096"/>
      <c r="KQK8" s="1096"/>
      <c r="KQL8" s="1096"/>
      <c r="KQM8" s="1096"/>
      <c r="KQN8" s="1096"/>
      <c r="KQO8" s="1096"/>
      <c r="KQP8" s="1096"/>
      <c r="KQQ8" s="1096"/>
      <c r="KQR8" s="1096"/>
      <c r="KQS8" s="1096"/>
      <c r="KQT8" s="1096"/>
      <c r="KQU8" s="1096"/>
      <c r="KQV8" s="1096"/>
      <c r="KQW8" s="1096"/>
      <c r="KQX8" s="1096"/>
      <c r="KQY8" s="1096"/>
      <c r="KQZ8" s="1096"/>
      <c r="KRA8" s="1096"/>
      <c r="KRB8" s="1096"/>
      <c r="KRC8" s="1096"/>
      <c r="KRD8" s="1096"/>
      <c r="KRE8" s="1096"/>
      <c r="KRF8" s="1096"/>
      <c r="KRG8" s="1096"/>
      <c r="KRH8" s="1096"/>
      <c r="KRI8" s="1096"/>
      <c r="KRJ8" s="1096"/>
      <c r="KRK8" s="1096"/>
      <c r="KRL8" s="1096"/>
      <c r="KRM8" s="1096"/>
      <c r="KRN8" s="1096"/>
      <c r="KRO8" s="1096"/>
      <c r="KRP8" s="1096"/>
      <c r="KRQ8" s="1096"/>
      <c r="KRR8" s="1096"/>
      <c r="KRS8" s="1096"/>
      <c r="KRT8" s="1096"/>
      <c r="KRU8" s="1096"/>
      <c r="KRV8" s="1096"/>
      <c r="KRW8" s="1096"/>
      <c r="KRX8" s="1096"/>
      <c r="KRY8" s="1096"/>
      <c r="KRZ8" s="1096"/>
      <c r="KSA8" s="1096"/>
      <c r="KSB8" s="1096"/>
      <c r="KSC8" s="1096"/>
      <c r="KSD8" s="1096"/>
      <c r="KSE8" s="1096"/>
      <c r="KSF8" s="1096"/>
      <c r="KSG8" s="1096"/>
      <c r="KSH8" s="1096"/>
      <c r="KSI8" s="1096"/>
      <c r="KSJ8" s="1096"/>
      <c r="KSK8" s="1096"/>
      <c r="KSL8" s="1096"/>
      <c r="KSM8" s="1096"/>
      <c r="KSN8" s="1096"/>
      <c r="KSO8" s="1096"/>
      <c r="KSP8" s="1096"/>
      <c r="KSQ8" s="1096"/>
      <c r="KSR8" s="1096"/>
      <c r="KSS8" s="1096"/>
      <c r="KST8" s="1096"/>
      <c r="KSU8" s="1096"/>
      <c r="KSV8" s="1096"/>
      <c r="KSW8" s="1096"/>
      <c r="KSX8" s="1096"/>
      <c r="KSY8" s="1096"/>
      <c r="KSZ8" s="1096"/>
      <c r="KTA8" s="1096"/>
      <c r="KTB8" s="1096"/>
      <c r="KTC8" s="1096"/>
      <c r="KTD8" s="1096"/>
      <c r="KTE8" s="1096"/>
      <c r="KTF8" s="1096"/>
      <c r="KTG8" s="1096"/>
      <c r="KTH8" s="1096"/>
      <c r="KTI8" s="1096"/>
      <c r="KTJ8" s="1096"/>
      <c r="KTK8" s="1096"/>
      <c r="KTL8" s="1096"/>
      <c r="KTM8" s="1096"/>
      <c r="KTN8" s="1096"/>
      <c r="KTO8" s="1096"/>
      <c r="KTP8" s="1096"/>
      <c r="KTQ8" s="1096"/>
      <c r="KTR8" s="1096"/>
      <c r="KTS8" s="1096"/>
      <c r="KTT8" s="1096"/>
      <c r="KTU8" s="1096"/>
      <c r="KTV8" s="1096"/>
      <c r="KTW8" s="1096"/>
      <c r="KTX8" s="1096"/>
      <c r="KTY8" s="1096"/>
      <c r="KTZ8" s="1096"/>
      <c r="KUA8" s="1096"/>
      <c r="KUB8" s="1096"/>
      <c r="KUC8" s="1096"/>
      <c r="KUD8" s="1096"/>
      <c r="KUE8" s="1096"/>
      <c r="KUF8" s="1096"/>
      <c r="KUG8" s="1096"/>
      <c r="KUH8" s="1096"/>
      <c r="KUI8" s="1096"/>
      <c r="KUJ8" s="1096"/>
      <c r="KUK8" s="1096"/>
      <c r="KUL8" s="1096"/>
      <c r="KUM8" s="1096"/>
      <c r="KUN8" s="1096"/>
      <c r="KUO8" s="1096"/>
      <c r="KUP8" s="1096"/>
      <c r="KUQ8" s="1096"/>
      <c r="KUR8" s="1096"/>
      <c r="KUS8" s="1096"/>
      <c r="KUT8" s="1096"/>
      <c r="KUU8" s="1096"/>
      <c r="KUV8" s="1096"/>
      <c r="KUW8" s="1096"/>
      <c r="KUX8" s="1096"/>
      <c r="KUY8" s="1096"/>
      <c r="KUZ8" s="1096"/>
      <c r="KVA8" s="1096"/>
      <c r="KVB8" s="1096"/>
      <c r="KVC8" s="1096"/>
      <c r="KVD8" s="1096"/>
      <c r="KVE8" s="1096"/>
      <c r="KVF8" s="1096"/>
      <c r="KVG8" s="1096"/>
      <c r="KVH8" s="1096"/>
      <c r="KVI8" s="1096"/>
      <c r="KVJ8" s="1096"/>
      <c r="KVK8" s="1096"/>
      <c r="KVL8" s="1096"/>
      <c r="KVM8" s="1096"/>
      <c r="KVN8" s="1096"/>
      <c r="KVO8" s="1096"/>
      <c r="KVP8" s="1096"/>
      <c r="KVQ8" s="1096"/>
      <c r="KVR8" s="1096"/>
      <c r="KVS8" s="1096"/>
      <c r="KVT8" s="1096"/>
      <c r="KVU8" s="1096"/>
      <c r="KVV8" s="1096"/>
      <c r="KVW8" s="1096"/>
      <c r="KVX8" s="1096"/>
      <c r="KVY8" s="1096"/>
      <c r="KVZ8" s="1096"/>
      <c r="KWA8" s="1096"/>
      <c r="KWB8" s="1096"/>
      <c r="KWC8" s="1096"/>
      <c r="KWD8" s="1096"/>
      <c r="KWE8" s="1096"/>
      <c r="KWF8" s="1096"/>
      <c r="KWG8" s="1096"/>
      <c r="KWH8" s="1096"/>
      <c r="KWI8" s="1096"/>
      <c r="KWJ8" s="1096"/>
      <c r="KWK8" s="1096"/>
      <c r="KWL8" s="1096"/>
      <c r="KWM8" s="1096"/>
      <c r="KWN8" s="1096"/>
      <c r="KWO8" s="1096"/>
      <c r="KWP8" s="1096"/>
      <c r="KWQ8" s="1096"/>
      <c r="KWR8" s="1096"/>
      <c r="KWS8" s="1096"/>
      <c r="KWT8" s="1096"/>
      <c r="KWU8" s="1096"/>
      <c r="KWV8" s="1096"/>
      <c r="KWW8" s="1096"/>
      <c r="KWX8" s="1096"/>
      <c r="KWY8" s="1096"/>
      <c r="KWZ8" s="1096"/>
      <c r="KXA8" s="1096"/>
      <c r="KXB8" s="1096"/>
      <c r="KXC8" s="1096"/>
      <c r="KXD8" s="1096"/>
      <c r="KXE8" s="1096"/>
      <c r="KXF8" s="1096"/>
      <c r="KXG8" s="1096"/>
      <c r="KXH8" s="1096"/>
      <c r="KXI8" s="1096"/>
      <c r="KXJ8" s="1096"/>
      <c r="KXK8" s="1096"/>
      <c r="KXL8" s="1096"/>
      <c r="KXM8" s="1096"/>
      <c r="KXN8" s="1096"/>
      <c r="KXO8" s="1096"/>
      <c r="KXP8" s="1096"/>
      <c r="KXQ8" s="1096"/>
      <c r="KXR8" s="1096"/>
      <c r="KXS8" s="1096"/>
      <c r="KXT8" s="1096"/>
      <c r="KXU8" s="1096"/>
      <c r="KXV8" s="1096"/>
      <c r="KXW8" s="1096"/>
      <c r="KXX8" s="1096"/>
      <c r="KXY8" s="1096"/>
      <c r="KXZ8" s="1096"/>
      <c r="KYA8" s="1096"/>
      <c r="KYB8" s="1096"/>
      <c r="KYC8" s="1096"/>
      <c r="KYD8" s="1096"/>
      <c r="KYE8" s="1096"/>
      <c r="KYF8" s="1096"/>
      <c r="KYG8" s="1096"/>
      <c r="KYH8" s="1096"/>
      <c r="KYI8" s="1096"/>
      <c r="KYJ8" s="1096"/>
      <c r="KYK8" s="1096"/>
      <c r="KYL8" s="1096"/>
      <c r="KYM8" s="1096"/>
      <c r="KYN8" s="1096"/>
      <c r="KYO8" s="1096"/>
      <c r="KYP8" s="1096"/>
      <c r="KYQ8" s="1096"/>
      <c r="KYR8" s="1096"/>
      <c r="KYS8" s="1096"/>
      <c r="KYT8" s="1096"/>
      <c r="KYU8" s="1096"/>
      <c r="KYV8" s="1096"/>
      <c r="KYW8" s="1096"/>
      <c r="KYX8" s="1096"/>
      <c r="KYY8" s="1096"/>
      <c r="KYZ8" s="1096"/>
      <c r="KZA8" s="1096"/>
      <c r="KZB8" s="1096"/>
      <c r="KZC8" s="1096"/>
      <c r="KZD8" s="1096"/>
      <c r="KZE8" s="1096"/>
      <c r="KZF8" s="1096"/>
      <c r="KZG8" s="1096"/>
      <c r="KZH8" s="1096"/>
      <c r="KZI8" s="1096"/>
      <c r="KZJ8" s="1096"/>
      <c r="KZK8" s="1096"/>
      <c r="KZL8" s="1096"/>
      <c r="KZM8" s="1096"/>
      <c r="KZN8" s="1096"/>
      <c r="KZO8" s="1096"/>
      <c r="KZP8" s="1096"/>
      <c r="KZQ8" s="1096"/>
      <c r="KZR8" s="1096"/>
      <c r="KZS8" s="1096"/>
      <c r="KZT8" s="1096"/>
      <c r="KZU8" s="1096"/>
      <c r="KZV8" s="1096"/>
      <c r="KZW8" s="1096"/>
      <c r="KZX8" s="1096"/>
      <c r="KZY8" s="1096"/>
      <c r="KZZ8" s="1096"/>
      <c r="LAA8" s="1096"/>
      <c r="LAB8" s="1096"/>
      <c r="LAC8" s="1096"/>
      <c r="LAD8" s="1096"/>
      <c r="LAE8" s="1096"/>
      <c r="LAF8" s="1096"/>
      <c r="LAG8" s="1096"/>
      <c r="LAH8" s="1096"/>
      <c r="LAI8" s="1096"/>
      <c r="LAJ8" s="1096"/>
      <c r="LAK8" s="1096"/>
      <c r="LAL8" s="1096"/>
      <c r="LAM8" s="1096"/>
      <c r="LAN8" s="1096"/>
      <c r="LAO8" s="1096"/>
      <c r="LAP8" s="1096"/>
      <c r="LAQ8" s="1096"/>
      <c r="LAR8" s="1096"/>
      <c r="LAS8" s="1096"/>
      <c r="LAT8" s="1096"/>
      <c r="LAU8" s="1096"/>
      <c r="LAV8" s="1096"/>
      <c r="LAW8" s="1096"/>
      <c r="LAX8" s="1096"/>
      <c r="LAY8" s="1096"/>
      <c r="LAZ8" s="1096"/>
      <c r="LBA8" s="1096"/>
      <c r="LBB8" s="1096"/>
      <c r="LBC8" s="1096"/>
      <c r="LBD8" s="1096"/>
      <c r="LBE8" s="1096"/>
      <c r="LBF8" s="1096"/>
      <c r="LBG8" s="1096"/>
      <c r="LBH8" s="1096"/>
      <c r="LBI8" s="1096"/>
      <c r="LBJ8" s="1096"/>
      <c r="LBK8" s="1096"/>
      <c r="LBL8" s="1096"/>
      <c r="LBM8" s="1096"/>
      <c r="LBN8" s="1096"/>
      <c r="LBO8" s="1096"/>
      <c r="LBP8" s="1096"/>
      <c r="LBQ8" s="1096"/>
      <c r="LBR8" s="1096"/>
      <c r="LBS8" s="1096"/>
      <c r="LBT8" s="1096"/>
      <c r="LBU8" s="1096"/>
      <c r="LBV8" s="1096"/>
      <c r="LBW8" s="1096"/>
      <c r="LBX8" s="1096"/>
      <c r="LBY8" s="1096"/>
      <c r="LBZ8" s="1096"/>
      <c r="LCA8" s="1096"/>
      <c r="LCB8" s="1096"/>
      <c r="LCC8" s="1096"/>
      <c r="LCD8" s="1096"/>
      <c r="LCE8" s="1096"/>
      <c r="LCF8" s="1096"/>
      <c r="LCG8" s="1096"/>
      <c r="LCH8" s="1096"/>
      <c r="LCI8" s="1096"/>
      <c r="LCJ8" s="1096"/>
      <c r="LCK8" s="1096"/>
      <c r="LCL8" s="1096"/>
      <c r="LCM8" s="1096"/>
      <c r="LCN8" s="1096"/>
      <c r="LCO8" s="1096"/>
      <c r="LCP8" s="1096"/>
      <c r="LCQ8" s="1096"/>
      <c r="LCR8" s="1096"/>
      <c r="LCS8" s="1096"/>
      <c r="LCT8" s="1096"/>
      <c r="LCU8" s="1096"/>
      <c r="LCV8" s="1096"/>
      <c r="LCW8" s="1096"/>
      <c r="LCX8" s="1096"/>
      <c r="LCY8" s="1096"/>
      <c r="LCZ8" s="1096"/>
      <c r="LDA8" s="1096"/>
      <c r="LDB8" s="1096"/>
      <c r="LDC8" s="1096"/>
      <c r="LDD8" s="1096"/>
      <c r="LDE8" s="1096"/>
      <c r="LDF8" s="1096"/>
      <c r="LDG8" s="1096"/>
      <c r="LDH8" s="1096"/>
      <c r="LDI8" s="1096"/>
      <c r="LDJ8" s="1096"/>
      <c r="LDK8" s="1096"/>
      <c r="LDL8" s="1096"/>
      <c r="LDM8" s="1096"/>
      <c r="LDN8" s="1096"/>
      <c r="LDO8" s="1096"/>
      <c r="LDP8" s="1096"/>
      <c r="LDQ8" s="1096"/>
      <c r="LDR8" s="1096"/>
      <c r="LDS8" s="1096"/>
      <c r="LDT8" s="1096"/>
      <c r="LDU8" s="1096"/>
      <c r="LDV8" s="1096"/>
      <c r="LDW8" s="1096"/>
      <c r="LDX8" s="1096"/>
      <c r="LDY8" s="1096"/>
      <c r="LDZ8" s="1096"/>
      <c r="LEA8" s="1096"/>
      <c r="LEB8" s="1096"/>
      <c r="LEC8" s="1096"/>
      <c r="LED8" s="1096"/>
      <c r="LEE8" s="1096"/>
      <c r="LEF8" s="1096"/>
      <c r="LEG8" s="1096"/>
      <c r="LEH8" s="1096"/>
      <c r="LEI8" s="1096"/>
      <c r="LEJ8" s="1096"/>
      <c r="LEK8" s="1096"/>
      <c r="LEL8" s="1096"/>
      <c r="LEM8" s="1096"/>
      <c r="LEN8" s="1096"/>
      <c r="LEO8" s="1096"/>
      <c r="LEP8" s="1096"/>
      <c r="LEQ8" s="1096"/>
      <c r="LER8" s="1096"/>
      <c r="LES8" s="1096"/>
      <c r="LET8" s="1096"/>
      <c r="LEU8" s="1096"/>
      <c r="LEV8" s="1096"/>
      <c r="LEW8" s="1096"/>
      <c r="LEX8" s="1096"/>
      <c r="LEY8" s="1096"/>
      <c r="LEZ8" s="1096"/>
      <c r="LFA8" s="1096"/>
      <c r="LFB8" s="1096"/>
      <c r="LFC8" s="1096"/>
      <c r="LFD8" s="1096"/>
      <c r="LFE8" s="1096"/>
      <c r="LFF8" s="1096"/>
      <c r="LFG8" s="1096"/>
      <c r="LFH8" s="1096"/>
      <c r="LFI8" s="1096"/>
      <c r="LFJ8" s="1096"/>
      <c r="LFK8" s="1096"/>
      <c r="LFL8" s="1096"/>
      <c r="LFM8" s="1096"/>
      <c r="LFN8" s="1096"/>
      <c r="LFO8" s="1096"/>
      <c r="LFP8" s="1096"/>
      <c r="LFQ8" s="1096"/>
      <c r="LFR8" s="1096"/>
      <c r="LFS8" s="1096"/>
      <c r="LFT8" s="1096"/>
      <c r="LFU8" s="1096"/>
      <c r="LFV8" s="1096"/>
      <c r="LFW8" s="1096"/>
      <c r="LFX8" s="1096"/>
      <c r="LFY8" s="1096"/>
      <c r="LFZ8" s="1096"/>
      <c r="LGA8" s="1096"/>
      <c r="LGB8" s="1096"/>
      <c r="LGC8" s="1096"/>
      <c r="LGD8" s="1096"/>
      <c r="LGE8" s="1096"/>
      <c r="LGF8" s="1096"/>
      <c r="LGG8" s="1096"/>
      <c r="LGH8" s="1096"/>
      <c r="LGI8" s="1096"/>
      <c r="LGJ8" s="1096"/>
      <c r="LGK8" s="1096"/>
      <c r="LGL8" s="1096"/>
      <c r="LGM8" s="1096"/>
      <c r="LGN8" s="1096"/>
      <c r="LGO8" s="1096"/>
      <c r="LGP8" s="1096"/>
      <c r="LGQ8" s="1096"/>
      <c r="LGR8" s="1096"/>
      <c r="LGS8" s="1096"/>
      <c r="LGT8" s="1096"/>
      <c r="LGU8" s="1096"/>
      <c r="LGV8" s="1096"/>
      <c r="LGW8" s="1096"/>
      <c r="LGX8" s="1096"/>
      <c r="LGY8" s="1096"/>
      <c r="LGZ8" s="1096"/>
      <c r="LHA8" s="1096"/>
      <c r="LHB8" s="1096"/>
      <c r="LHC8" s="1096"/>
      <c r="LHD8" s="1096"/>
      <c r="LHE8" s="1096"/>
      <c r="LHF8" s="1096"/>
      <c r="LHG8" s="1096"/>
      <c r="LHH8" s="1096"/>
      <c r="LHI8" s="1096"/>
      <c r="LHJ8" s="1096"/>
      <c r="LHK8" s="1096"/>
      <c r="LHL8" s="1096"/>
      <c r="LHM8" s="1096"/>
      <c r="LHN8" s="1096"/>
      <c r="LHO8" s="1096"/>
      <c r="LHP8" s="1096"/>
      <c r="LHQ8" s="1096"/>
      <c r="LHR8" s="1096"/>
      <c r="LHS8" s="1096"/>
      <c r="LHT8" s="1096"/>
      <c r="LHU8" s="1096"/>
      <c r="LHV8" s="1096"/>
      <c r="LHW8" s="1096"/>
      <c r="LHX8" s="1096"/>
      <c r="LHY8" s="1096"/>
      <c r="LHZ8" s="1096"/>
      <c r="LIA8" s="1096"/>
      <c r="LIB8" s="1096"/>
      <c r="LIC8" s="1096"/>
      <c r="LID8" s="1096"/>
      <c r="LIE8" s="1096"/>
      <c r="LIF8" s="1096"/>
      <c r="LIG8" s="1096"/>
      <c r="LIH8" s="1096"/>
      <c r="LII8" s="1096"/>
      <c r="LIJ8" s="1096"/>
      <c r="LIK8" s="1096"/>
      <c r="LIL8" s="1096"/>
      <c r="LIM8" s="1096"/>
      <c r="LIN8" s="1096"/>
      <c r="LIO8" s="1096"/>
      <c r="LIP8" s="1096"/>
      <c r="LIQ8" s="1096"/>
      <c r="LIR8" s="1096"/>
      <c r="LIS8" s="1096"/>
      <c r="LIT8" s="1096"/>
      <c r="LIU8" s="1096"/>
      <c r="LIV8" s="1096"/>
      <c r="LIW8" s="1096"/>
      <c r="LIX8" s="1096"/>
      <c r="LIY8" s="1096"/>
      <c r="LIZ8" s="1096"/>
      <c r="LJA8" s="1096"/>
      <c r="LJB8" s="1096"/>
      <c r="LJC8" s="1096"/>
      <c r="LJD8" s="1096"/>
      <c r="LJE8" s="1096"/>
      <c r="LJF8" s="1096"/>
      <c r="LJG8" s="1096"/>
      <c r="LJH8" s="1096"/>
      <c r="LJI8" s="1096"/>
      <c r="LJJ8" s="1096"/>
      <c r="LJK8" s="1096"/>
      <c r="LJL8" s="1096"/>
      <c r="LJM8" s="1096"/>
      <c r="LJN8" s="1096"/>
      <c r="LJO8" s="1096"/>
      <c r="LJP8" s="1096"/>
      <c r="LJQ8" s="1096"/>
      <c r="LJR8" s="1096"/>
      <c r="LJS8" s="1096"/>
      <c r="LJT8" s="1096"/>
      <c r="LJU8" s="1096"/>
      <c r="LJV8" s="1096"/>
      <c r="LJW8" s="1096"/>
      <c r="LJX8" s="1096"/>
      <c r="LJY8" s="1096"/>
      <c r="LJZ8" s="1096"/>
      <c r="LKA8" s="1096"/>
      <c r="LKB8" s="1096"/>
      <c r="LKC8" s="1096"/>
      <c r="LKD8" s="1096"/>
      <c r="LKE8" s="1096"/>
      <c r="LKF8" s="1096"/>
      <c r="LKG8" s="1096"/>
      <c r="LKH8" s="1096"/>
      <c r="LKI8" s="1096"/>
      <c r="LKJ8" s="1096"/>
      <c r="LKK8" s="1096"/>
      <c r="LKL8" s="1096"/>
      <c r="LKM8" s="1096"/>
      <c r="LKN8" s="1096"/>
      <c r="LKO8" s="1096"/>
      <c r="LKP8" s="1096"/>
      <c r="LKQ8" s="1096"/>
      <c r="LKR8" s="1096"/>
      <c r="LKS8" s="1096"/>
      <c r="LKT8" s="1096"/>
      <c r="LKU8" s="1096"/>
      <c r="LKV8" s="1096"/>
      <c r="LKW8" s="1096"/>
      <c r="LKX8" s="1096"/>
      <c r="LKY8" s="1096"/>
      <c r="LKZ8" s="1096"/>
      <c r="LLA8" s="1096"/>
      <c r="LLB8" s="1096"/>
      <c r="LLC8" s="1096"/>
      <c r="LLD8" s="1096"/>
      <c r="LLE8" s="1096"/>
      <c r="LLF8" s="1096"/>
      <c r="LLG8" s="1096"/>
      <c r="LLH8" s="1096"/>
      <c r="LLI8" s="1096"/>
      <c r="LLJ8" s="1096"/>
      <c r="LLK8" s="1096"/>
      <c r="LLL8" s="1096"/>
      <c r="LLM8" s="1096"/>
      <c r="LLN8" s="1096"/>
      <c r="LLO8" s="1096"/>
      <c r="LLP8" s="1096"/>
      <c r="LLQ8" s="1096"/>
      <c r="LLR8" s="1096"/>
      <c r="LLS8" s="1096"/>
      <c r="LLT8" s="1096"/>
      <c r="LLU8" s="1096"/>
      <c r="LLV8" s="1096"/>
      <c r="LLW8" s="1096"/>
      <c r="LLX8" s="1096"/>
      <c r="LLY8" s="1096"/>
      <c r="LLZ8" s="1096"/>
      <c r="LMA8" s="1096"/>
      <c r="LMB8" s="1096"/>
      <c r="LMC8" s="1096"/>
      <c r="LMD8" s="1096"/>
      <c r="LME8" s="1096"/>
      <c r="LMF8" s="1096"/>
      <c r="LMG8" s="1096"/>
      <c r="LMH8" s="1096"/>
      <c r="LMI8" s="1096"/>
      <c r="LMJ8" s="1096"/>
      <c r="LMK8" s="1096"/>
      <c r="LML8" s="1096"/>
      <c r="LMM8" s="1096"/>
      <c r="LMN8" s="1096"/>
      <c r="LMO8" s="1096"/>
      <c r="LMP8" s="1096"/>
      <c r="LMQ8" s="1096"/>
      <c r="LMR8" s="1096"/>
      <c r="LMS8" s="1096"/>
      <c r="LMT8" s="1096"/>
      <c r="LMU8" s="1096"/>
      <c r="LMV8" s="1096"/>
      <c r="LMW8" s="1096"/>
      <c r="LMX8" s="1096"/>
      <c r="LMY8" s="1096"/>
      <c r="LMZ8" s="1096"/>
      <c r="LNA8" s="1096"/>
      <c r="LNB8" s="1096"/>
      <c r="LNC8" s="1096"/>
      <c r="LND8" s="1096"/>
      <c r="LNE8" s="1096"/>
      <c r="LNF8" s="1096"/>
      <c r="LNG8" s="1096"/>
      <c r="LNH8" s="1096"/>
      <c r="LNI8" s="1096"/>
      <c r="LNJ8" s="1096"/>
      <c r="LNK8" s="1096"/>
      <c r="LNL8" s="1096"/>
      <c r="LNM8" s="1096"/>
      <c r="LNN8" s="1096"/>
      <c r="LNO8" s="1096"/>
      <c r="LNP8" s="1096"/>
      <c r="LNQ8" s="1096"/>
      <c r="LNR8" s="1096"/>
      <c r="LNS8" s="1096"/>
      <c r="LNT8" s="1096"/>
      <c r="LNU8" s="1096"/>
      <c r="LNV8" s="1096"/>
      <c r="LNW8" s="1096"/>
      <c r="LNX8" s="1096"/>
      <c r="LNY8" s="1096"/>
      <c r="LNZ8" s="1096"/>
      <c r="LOA8" s="1096"/>
      <c r="LOB8" s="1096"/>
      <c r="LOC8" s="1096"/>
      <c r="LOD8" s="1096"/>
      <c r="LOE8" s="1096"/>
      <c r="LOF8" s="1096"/>
      <c r="LOG8" s="1096"/>
      <c r="LOH8" s="1096"/>
      <c r="LOI8" s="1096"/>
      <c r="LOJ8" s="1096"/>
      <c r="LOK8" s="1096"/>
      <c r="LOL8" s="1096"/>
      <c r="LOM8" s="1096"/>
      <c r="LON8" s="1096"/>
      <c r="LOO8" s="1096"/>
      <c r="LOP8" s="1096"/>
      <c r="LOQ8" s="1096"/>
      <c r="LOR8" s="1096"/>
      <c r="LOS8" s="1096"/>
      <c r="LOT8" s="1096"/>
      <c r="LOU8" s="1096"/>
      <c r="LOV8" s="1096"/>
      <c r="LOW8" s="1096"/>
      <c r="LOX8" s="1096"/>
      <c r="LOY8" s="1096"/>
      <c r="LOZ8" s="1096"/>
      <c r="LPA8" s="1096"/>
      <c r="LPB8" s="1096"/>
      <c r="LPC8" s="1096"/>
      <c r="LPD8" s="1096"/>
      <c r="LPE8" s="1096"/>
      <c r="LPF8" s="1096"/>
      <c r="LPG8" s="1096"/>
      <c r="LPH8" s="1096"/>
      <c r="LPI8" s="1096"/>
      <c r="LPJ8" s="1096"/>
      <c r="LPK8" s="1096"/>
      <c r="LPL8" s="1096"/>
      <c r="LPM8" s="1096"/>
      <c r="LPN8" s="1096"/>
      <c r="LPO8" s="1096"/>
      <c r="LPP8" s="1096"/>
      <c r="LPQ8" s="1096"/>
      <c r="LPR8" s="1096"/>
      <c r="LPS8" s="1096"/>
      <c r="LPT8" s="1096"/>
      <c r="LPU8" s="1096"/>
      <c r="LPV8" s="1096"/>
      <c r="LPW8" s="1096"/>
      <c r="LPX8" s="1096"/>
      <c r="LPY8" s="1096"/>
      <c r="LPZ8" s="1096"/>
      <c r="LQA8" s="1096"/>
      <c r="LQB8" s="1096"/>
      <c r="LQC8" s="1096"/>
      <c r="LQD8" s="1096"/>
      <c r="LQE8" s="1096"/>
      <c r="LQF8" s="1096"/>
      <c r="LQG8" s="1096"/>
      <c r="LQH8" s="1096"/>
      <c r="LQI8" s="1096"/>
      <c r="LQJ8" s="1096"/>
      <c r="LQK8" s="1096"/>
      <c r="LQL8" s="1096"/>
      <c r="LQM8" s="1096"/>
      <c r="LQN8" s="1096"/>
      <c r="LQO8" s="1096"/>
      <c r="LQP8" s="1096"/>
      <c r="LQQ8" s="1096"/>
      <c r="LQR8" s="1096"/>
      <c r="LQS8" s="1096"/>
      <c r="LQT8" s="1096"/>
      <c r="LQU8" s="1096"/>
      <c r="LQV8" s="1096"/>
      <c r="LQW8" s="1096"/>
      <c r="LQX8" s="1096"/>
      <c r="LQY8" s="1096"/>
      <c r="LQZ8" s="1096"/>
      <c r="LRA8" s="1096"/>
      <c r="LRB8" s="1096"/>
      <c r="LRC8" s="1096"/>
      <c r="LRD8" s="1096"/>
      <c r="LRE8" s="1096"/>
      <c r="LRF8" s="1096"/>
      <c r="LRG8" s="1096"/>
      <c r="LRH8" s="1096"/>
      <c r="LRI8" s="1096"/>
      <c r="LRJ8" s="1096"/>
      <c r="LRK8" s="1096"/>
      <c r="LRL8" s="1096"/>
      <c r="LRM8" s="1096"/>
      <c r="LRN8" s="1096"/>
      <c r="LRO8" s="1096"/>
      <c r="LRP8" s="1096"/>
      <c r="LRQ8" s="1096"/>
      <c r="LRR8" s="1096"/>
      <c r="LRS8" s="1096"/>
      <c r="LRT8" s="1096"/>
      <c r="LRU8" s="1096"/>
      <c r="LRV8" s="1096"/>
      <c r="LRW8" s="1096"/>
      <c r="LRX8" s="1096"/>
      <c r="LRY8" s="1096"/>
      <c r="LRZ8" s="1096"/>
      <c r="LSA8" s="1096"/>
      <c r="LSB8" s="1096"/>
      <c r="LSC8" s="1096"/>
      <c r="LSD8" s="1096"/>
      <c r="LSE8" s="1096"/>
      <c r="LSF8" s="1096"/>
      <c r="LSG8" s="1096"/>
      <c r="LSH8" s="1096"/>
      <c r="LSI8" s="1096"/>
      <c r="LSJ8" s="1096"/>
      <c r="LSK8" s="1096"/>
      <c r="LSL8" s="1096"/>
      <c r="LSM8" s="1096"/>
      <c r="LSN8" s="1096"/>
      <c r="LSO8" s="1096"/>
      <c r="LSP8" s="1096"/>
      <c r="LSQ8" s="1096"/>
      <c r="LSR8" s="1096"/>
      <c r="LSS8" s="1096"/>
      <c r="LST8" s="1096"/>
      <c r="LSU8" s="1096"/>
      <c r="LSV8" s="1096"/>
      <c r="LSW8" s="1096"/>
      <c r="LSX8" s="1096"/>
      <c r="LSY8" s="1096"/>
      <c r="LSZ8" s="1096"/>
      <c r="LTA8" s="1096"/>
      <c r="LTB8" s="1096"/>
      <c r="LTC8" s="1096"/>
      <c r="LTD8" s="1096"/>
      <c r="LTE8" s="1096"/>
      <c r="LTF8" s="1096"/>
      <c r="LTG8" s="1096"/>
      <c r="LTH8" s="1096"/>
      <c r="LTI8" s="1096"/>
      <c r="LTJ8" s="1096"/>
      <c r="LTK8" s="1096"/>
      <c r="LTL8" s="1096"/>
      <c r="LTM8" s="1096"/>
      <c r="LTN8" s="1096"/>
      <c r="LTO8" s="1096"/>
      <c r="LTP8" s="1096"/>
      <c r="LTQ8" s="1096"/>
      <c r="LTR8" s="1096"/>
      <c r="LTS8" s="1096"/>
      <c r="LTT8" s="1096"/>
      <c r="LTU8" s="1096"/>
      <c r="LTV8" s="1096"/>
      <c r="LTW8" s="1096"/>
      <c r="LTX8" s="1096"/>
      <c r="LTY8" s="1096"/>
      <c r="LTZ8" s="1096"/>
      <c r="LUA8" s="1096"/>
      <c r="LUB8" s="1096"/>
      <c r="LUC8" s="1096"/>
      <c r="LUD8" s="1096"/>
      <c r="LUE8" s="1096"/>
      <c r="LUF8" s="1096"/>
      <c r="LUG8" s="1096"/>
      <c r="LUH8" s="1096"/>
      <c r="LUI8" s="1096"/>
      <c r="LUJ8" s="1096"/>
      <c r="LUK8" s="1096"/>
      <c r="LUL8" s="1096"/>
      <c r="LUM8" s="1096"/>
      <c r="LUN8" s="1096"/>
      <c r="LUO8" s="1096"/>
      <c r="LUP8" s="1096"/>
      <c r="LUQ8" s="1096"/>
      <c r="LUR8" s="1096"/>
      <c r="LUS8" s="1096"/>
      <c r="LUT8" s="1096"/>
      <c r="LUU8" s="1096"/>
      <c r="LUV8" s="1096"/>
      <c r="LUW8" s="1096"/>
      <c r="LUX8" s="1096"/>
      <c r="LUY8" s="1096"/>
      <c r="LUZ8" s="1096"/>
      <c r="LVA8" s="1096"/>
      <c r="LVB8" s="1096"/>
      <c r="LVC8" s="1096"/>
      <c r="LVD8" s="1096"/>
      <c r="LVE8" s="1096"/>
      <c r="LVF8" s="1096"/>
      <c r="LVG8" s="1096"/>
      <c r="LVH8" s="1096"/>
      <c r="LVI8" s="1096"/>
      <c r="LVJ8" s="1096"/>
      <c r="LVK8" s="1096"/>
      <c r="LVL8" s="1096"/>
      <c r="LVM8" s="1096"/>
      <c r="LVN8" s="1096"/>
      <c r="LVO8" s="1096"/>
      <c r="LVP8" s="1096"/>
      <c r="LVQ8" s="1096"/>
      <c r="LVR8" s="1096"/>
      <c r="LVS8" s="1096"/>
      <c r="LVT8" s="1096"/>
      <c r="LVU8" s="1096"/>
      <c r="LVV8" s="1096"/>
      <c r="LVW8" s="1096"/>
      <c r="LVX8" s="1096"/>
      <c r="LVY8" s="1096"/>
      <c r="LVZ8" s="1096"/>
      <c r="LWA8" s="1096"/>
      <c r="LWB8" s="1096"/>
      <c r="LWC8" s="1096"/>
      <c r="LWD8" s="1096"/>
      <c r="LWE8" s="1096"/>
      <c r="LWF8" s="1096"/>
      <c r="LWG8" s="1096"/>
      <c r="LWH8" s="1096"/>
      <c r="LWI8" s="1096"/>
      <c r="LWJ8" s="1096"/>
      <c r="LWK8" s="1096"/>
      <c r="LWL8" s="1096"/>
      <c r="LWM8" s="1096"/>
      <c r="LWN8" s="1096"/>
      <c r="LWO8" s="1096"/>
      <c r="LWP8" s="1096"/>
      <c r="LWQ8" s="1096"/>
      <c r="LWR8" s="1096"/>
      <c r="LWS8" s="1096"/>
      <c r="LWT8" s="1096"/>
      <c r="LWU8" s="1096"/>
      <c r="LWV8" s="1096"/>
      <c r="LWW8" s="1096"/>
      <c r="LWX8" s="1096"/>
      <c r="LWY8" s="1096"/>
      <c r="LWZ8" s="1096"/>
      <c r="LXA8" s="1096"/>
      <c r="LXB8" s="1096"/>
      <c r="LXC8" s="1096"/>
      <c r="LXD8" s="1096"/>
      <c r="LXE8" s="1096"/>
      <c r="LXF8" s="1096"/>
      <c r="LXG8" s="1096"/>
      <c r="LXH8" s="1096"/>
      <c r="LXI8" s="1096"/>
      <c r="LXJ8" s="1096"/>
      <c r="LXK8" s="1096"/>
      <c r="LXL8" s="1096"/>
      <c r="LXM8" s="1096"/>
      <c r="LXN8" s="1096"/>
      <c r="LXO8" s="1096"/>
      <c r="LXP8" s="1096"/>
      <c r="LXQ8" s="1096"/>
      <c r="LXR8" s="1096"/>
      <c r="LXS8" s="1096"/>
      <c r="LXT8" s="1096"/>
      <c r="LXU8" s="1096"/>
      <c r="LXV8" s="1096"/>
      <c r="LXW8" s="1096"/>
      <c r="LXX8" s="1096"/>
      <c r="LXY8" s="1096"/>
      <c r="LXZ8" s="1096"/>
      <c r="LYA8" s="1096"/>
      <c r="LYB8" s="1096"/>
      <c r="LYC8" s="1096"/>
      <c r="LYD8" s="1096"/>
      <c r="LYE8" s="1096"/>
      <c r="LYF8" s="1096"/>
      <c r="LYG8" s="1096"/>
      <c r="LYH8" s="1096"/>
      <c r="LYI8" s="1096"/>
      <c r="LYJ8" s="1096"/>
      <c r="LYK8" s="1096"/>
      <c r="LYL8" s="1096"/>
      <c r="LYM8" s="1096"/>
      <c r="LYN8" s="1096"/>
      <c r="LYO8" s="1096"/>
      <c r="LYP8" s="1096"/>
      <c r="LYQ8" s="1096"/>
      <c r="LYR8" s="1096"/>
      <c r="LYS8" s="1096"/>
      <c r="LYT8" s="1096"/>
      <c r="LYU8" s="1096"/>
      <c r="LYV8" s="1096"/>
      <c r="LYW8" s="1096"/>
      <c r="LYX8" s="1096"/>
      <c r="LYY8" s="1096"/>
      <c r="LYZ8" s="1096"/>
      <c r="LZA8" s="1096"/>
      <c r="LZB8" s="1096"/>
      <c r="LZC8" s="1096"/>
      <c r="LZD8" s="1096"/>
      <c r="LZE8" s="1096"/>
      <c r="LZF8" s="1096"/>
      <c r="LZG8" s="1096"/>
      <c r="LZH8" s="1096"/>
      <c r="LZI8" s="1096"/>
      <c r="LZJ8" s="1096"/>
      <c r="LZK8" s="1096"/>
      <c r="LZL8" s="1096"/>
      <c r="LZM8" s="1096"/>
      <c r="LZN8" s="1096"/>
      <c r="LZO8" s="1096"/>
      <c r="LZP8" s="1096"/>
      <c r="LZQ8" s="1096"/>
      <c r="LZR8" s="1096"/>
      <c r="LZS8" s="1096"/>
      <c r="LZT8" s="1096"/>
      <c r="LZU8" s="1096"/>
      <c r="LZV8" s="1096"/>
      <c r="LZW8" s="1096"/>
      <c r="LZX8" s="1096"/>
      <c r="LZY8" s="1096"/>
      <c r="LZZ8" s="1096"/>
      <c r="MAA8" s="1096"/>
      <c r="MAB8" s="1096"/>
      <c r="MAC8" s="1096"/>
      <c r="MAD8" s="1096"/>
      <c r="MAE8" s="1096"/>
      <c r="MAF8" s="1096"/>
      <c r="MAG8" s="1096"/>
      <c r="MAH8" s="1096"/>
      <c r="MAI8" s="1096"/>
      <c r="MAJ8" s="1096"/>
      <c r="MAK8" s="1096"/>
      <c r="MAL8" s="1096"/>
      <c r="MAM8" s="1096"/>
      <c r="MAN8" s="1096"/>
      <c r="MAO8" s="1096"/>
      <c r="MAP8" s="1096"/>
      <c r="MAQ8" s="1096"/>
      <c r="MAR8" s="1096"/>
      <c r="MAS8" s="1096"/>
      <c r="MAT8" s="1096"/>
      <c r="MAU8" s="1096"/>
      <c r="MAV8" s="1096"/>
      <c r="MAW8" s="1096"/>
      <c r="MAX8" s="1096"/>
      <c r="MAY8" s="1096"/>
      <c r="MAZ8" s="1096"/>
      <c r="MBA8" s="1096"/>
      <c r="MBB8" s="1096"/>
      <c r="MBC8" s="1096"/>
      <c r="MBD8" s="1096"/>
      <c r="MBE8" s="1096"/>
      <c r="MBF8" s="1096"/>
      <c r="MBG8" s="1096"/>
      <c r="MBH8" s="1096"/>
      <c r="MBI8" s="1096"/>
      <c r="MBJ8" s="1096"/>
      <c r="MBK8" s="1096"/>
      <c r="MBL8" s="1096"/>
      <c r="MBM8" s="1096"/>
      <c r="MBN8" s="1096"/>
      <c r="MBO8" s="1096"/>
      <c r="MBP8" s="1096"/>
      <c r="MBQ8" s="1096"/>
      <c r="MBR8" s="1096"/>
      <c r="MBS8" s="1096"/>
      <c r="MBT8" s="1096"/>
      <c r="MBU8" s="1096"/>
      <c r="MBV8" s="1096"/>
      <c r="MBW8" s="1096"/>
      <c r="MBX8" s="1096"/>
      <c r="MBY8" s="1096"/>
      <c r="MBZ8" s="1096"/>
      <c r="MCA8" s="1096"/>
      <c r="MCB8" s="1096"/>
      <c r="MCC8" s="1096"/>
      <c r="MCD8" s="1096"/>
      <c r="MCE8" s="1096"/>
      <c r="MCF8" s="1096"/>
      <c r="MCG8" s="1096"/>
      <c r="MCH8" s="1096"/>
      <c r="MCI8" s="1096"/>
      <c r="MCJ8" s="1096"/>
      <c r="MCK8" s="1096"/>
      <c r="MCL8" s="1096"/>
      <c r="MCM8" s="1096"/>
      <c r="MCN8" s="1096"/>
      <c r="MCO8" s="1096"/>
      <c r="MCP8" s="1096"/>
      <c r="MCQ8" s="1096"/>
      <c r="MCR8" s="1096"/>
      <c r="MCS8" s="1096"/>
      <c r="MCT8" s="1096"/>
      <c r="MCU8" s="1096"/>
      <c r="MCV8" s="1096"/>
      <c r="MCW8" s="1096"/>
      <c r="MCX8" s="1096"/>
      <c r="MCY8" s="1096"/>
      <c r="MCZ8" s="1096"/>
      <c r="MDA8" s="1096"/>
      <c r="MDB8" s="1096"/>
      <c r="MDC8" s="1096"/>
      <c r="MDD8" s="1096"/>
      <c r="MDE8" s="1096"/>
      <c r="MDF8" s="1096"/>
      <c r="MDG8" s="1096"/>
      <c r="MDH8" s="1096"/>
      <c r="MDI8" s="1096"/>
      <c r="MDJ8" s="1096"/>
      <c r="MDK8" s="1096"/>
      <c r="MDL8" s="1096"/>
      <c r="MDM8" s="1096"/>
      <c r="MDN8" s="1096"/>
      <c r="MDO8" s="1096"/>
      <c r="MDP8" s="1096"/>
      <c r="MDQ8" s="1096"/>
      <c r="MDR8" s="1096"/>
      <c r="MDS8" s="1096"/>
      <c r="MDT8" s="1096"/>
      <c r="MDU8" s="1096"/>
      <c r="MDV8" s="1096"/>
      <c r="MDW8" s="1096"/>
      <c r="MDX8" s="1096"/>
      <c r="MDY8" s="1096"/>
      <c r="MDZ8" s="1096"/>
      <c r="MEA8" s="1096"/>
      <c r="MEB8" s="1096"/>
      <c r="MEC8" s="1096"/>
      <c r="MED8" s="1096"/>
      <c r="MEE8" s="1096"/>
      <c r="MEF8" s="1096"/>
      <c r="MEG8" s="1096"/>
      <c r="MEH8" s="1096"/>
      <c r="MEI8" s="1096"/>
      <c r="MEJ8" s="1096"/>
      <c r="MEK8" s="1096"/>
      <c r="MEL8" s="1096"/>
      <c r="MEM8" s="1096"/>
      <c r="MEN8" s="1096"/>
      <c r="MEO8" s="1096"/>
      <c r="MEP8" s="1096"/>
      <c r="MEQ8" s="1096"/>
      <c r="MER8" s="1096"/>
      <c r="MES8" s="1096"/>
      <c r="MET8" s="1096"/>
      <c r="MEU8" s="1096"/>
      <c r="MEV8" s="1096"/>
      <c r="MEW8" s="1096"/>
      <c r="MEX8" s="1096"/>
      <c r="MEY8" s="1096"/>
      <c r="MEZ8" s="1096"/>
      <c r="MFA8" s="1096"/>
      <c r="MFB8" s="1096"/>
      <c r="MFC8" s="1096"/>
      <c r="MFD8" s="1096"/>
      <c r="MFE8" s="1096"/>
      <c r="MFF8" s="1096"/>
      <c r="MFG8" s="1096"/>
      <c r="MFH8" s="1096"/>
      <c r="MFI8" s="1096"/>
      <c r="MFJ8" s="1096"/>
      <c r="MFK8" s="1096"/>
      <c r="MFL8" s="1096"/>
      <c r="MFM8" s="1096"/>
      <c r="MFN8" s="1096"/>
      <c r="MFO8" s="1096"/>
      <c r="MFP8" s="1096"/>
      <c r="MFQ8" s="1096"/>
      <c r="MFR8" s="1096"/>
      <c r="MFS8" s="1096"/>
      <c r="MFT8" s="1096"/>
      <c r="MFU8" s="1096"/>
      <c r="MFV8" s="1096"/>
      <c r="MFW8" s="1096"/>
      <c r="MFX8" s="1096"/>
      <c r="MFY8" s="1096"/>
      <c r="MFZ8" s="1096"/>
      <c r="MGA8" s="1096"/>
      <c r="MGB8" s="1096"/>
      <c r="MGC8" s="1096"/>
      <c r="MGD8" s="1096"/>
      <c r="MGE8" s="1096"/>
      <c r="MGF8" s="1096"/>
      <c r="MGG8" s="1096"/>
      <c r="MGH8" s="1096"/>
      <c r="MGI8" s="1096"/>
      <c r="MGJ8" s="1096"/>
      <c r="MGK8" s="1096"/>
      <c r="MGL8" s="1096"/>
      <c r="MGM8" s="1096"/>
      <c r="MGN8" s="1096"/>
      <c r="MGO8" s="1096"/>
      <c r="MGP8" s="1096"/>
      <c r="MGQ8" s="1096"/>
      <c r="MGR8" s="1096"/>
      <c r="MGS8" s="1096"/>
      <c r="MGT8" s="1096"/>
      <c r="MGU8" s="1096"/>
      <c r="MGV8" s="1096"/>
      <c r="MGW8" s="1096"/>
      <c r="MGX8" s="1096"/>
      <c r="MGY8" s="1096"/>
      <c r="MGZ8" s="1096"/>
      <c r="MHA8" s="1096"/>
      <c r="MHB8" s="1096"/>
      <c r="MHC8" s="1096"/>
      <c r="MHD8" s="1096"/>
      <c r="MHE8" s="1096"/>
      <c r="MHF8" s="1096"/>
      <c r="MHG8" s="1096"/>
      <c r="MHH8" s="1096"/>
      <c r="MHI8" s="1096"/>
      <c r="MHJ8" s="1096"/>
      <c r="MHK8" s="1096"/>
      <c r="MHL8" s="1096"/>
      <c r="MHM8" s="1096"/>
      <c r="MHN8" s="1096"/>
      <c r="MHO8" s="1096"/>
      <c r="MHP8" s="1096"/>
      <c r="MHQ8" s="1096"/>
      <c r="MHR8" s="1096"/>
      <c r="MHS8" s="1096"/>
      <c r="MHT8" s="1096"/>
      <c r="MHU8" s="1096"/>
      <c r="MHV8" s="1096"/>
      <c r="MHW8" s="1096"/>
      <c r="MHX8" s="1096"/>
      <c r="MHY8" s="1096"/>
      <c r="MHZ8" s="1096"/>
      <c r="MIA8" s="1096"/>
      <c r="MIB8" s="1096"/>
      <c r="MIC8" s="1096"/>
      <c r="MID8" s="1096"/>
      <c r="MIE8" s="1096"/>
      <c r="MIF8" s="1096"/>
      <c r="MIG8" s="1096"/>
      <c r="MIH8" s="1096"/>
      <c r="MII8" s="1096"/>
      <c r="MIJ8" s="1096"/>
      <c r="MIK8" s="1096"/>
      <c r="MIL8" s="1096"/>
      <c r="MIM8" s="1096"/>
      <c r="MIN8" s="1096"/>
      <c r="MIO8" s="1096"/>
      <c r="MIP8" s="1096"/>
      <c r="MIQ8" s="1096"/>
      <c r="MIR8" s="1096"/>
      <c r="MIS8" s="1096"/>
      <c r="MIT8" s="1096"/>
      <c r="MIU8" s="1096"/>
      <c r="MIV8" s="1096"/>
      <c r="MIW8" s="1096"/>
      <c r="MIX8" s="1096"/>
      <c r="MIY8" s="1096"/>
      <c r="MIZ8" s="1096"/>
      <c r="MJA8" s="1096"/>
      <c r="MJB8" s="1096"/>
      <c r="MJC8" s="1096"/>
      <c r="MJD8" s="1096"/>
      <c r="MJE8" s="1096"/>
      <c r="MJF8" s="1096"/>
      <c r="MJG8" s="1096"/>
      <c r="MJH8" s="1096"/>
      <c r="MJI8" s="1096"/>
      <c r="MJJ8" s="1096"/>
      <c r="MJK8" s="1096"/>
      <c r="MJL8" s="1096"/>
      <c r="MJM8" s="1096"/>
      <c r="MJN8" s="1096"/>
      <c r="MJO8" s="1096"/>
      <c r="MJP8" s="1096"/>
      <c r="MJQ8" s="1096"/>
      <c r="MJR8" s="1096"/>
      <c r="MJS8" s="1096"/>
      <c r="MJT8" s="1096"/>
      <c r="MJU8" s="1096"/>
      <c r="MJV8" s="1096"/>
      <c r="MJW8" s="1096"/>
      <c r="MJX8" s="1096"/>
      <c r="MJY8" s="1096"/>
      <c r="MJZ8" s="1096"/>
      <c r="MKA8" s="1096"/>
      <c r="MKB8" s="1096"/>
      <c r="MKC8" s="1096"/>
      <c r="MKD8" s="1096"/>
      <c r="MKE8" s="1096"/>
      <c r="MKF8" s="1096"/>
      <c r="MKG8" s="1096"/>
      <c r="MKH8" s="1096"/>
      <c r="MKI8" s="1096"/>
      <c r="MKJ8" s="1096"/>
      <c r="MKK8" s="1096"/>
      <c r="MKL8" s="1096"/>
      <c r="MKM8" s="1096"/>
      <c r="MKN8" s="1096"/>
      <c r="MKO8" s="1096"/>
      <c r="MKP8" s="1096"/>
      <c r="MKQ8" s="1096"/>
      <c r="MKR8" s="1096"/>
      <c r="MKS8" s="1096"/>
      <c r="MKT8" s="1096"/>
      <c r="MKU8" s="1096"/>
      <c r="MKV8" s="1096"/>
      <c r="MKW8" s="1096"/>
      <c r="MKX8" s="1096"/>
      <c r="MKY8" s="1096"/>
      <c r="MKZ8" s="1096"/>
      <c r="MLA8" s="1096"/>
      <c r="MLB8" s="1096"/>
      <c r="MLC8" s="1096"/>
      <c r="MLD8" s="1096"/>
      <c r="MLE8" s="1096"/>
      <c r="MLF8" s="1096"/>
      <c r="MLG8" s="1096"/>
      <c r="MLH8" s="1096"/>
      <c r="MLI8" s="1096"/>
      <c r="MLJ8" s="1096"/>
      <c r="MLK8" s="1096"/>
      <c r="MLL8" s="1096"/>
      <c r="MLM8" s="1096"/>
      <c r="MLN8" s="1096"/>
      <c r="MLO8" s="1096"/>
      <c r="MLP8" s="1096"/>
      <c r="MLQ8" s="1096"/>
      <c r="MLR8" s="1096"/>
      <c r="MLS8" s="1096"/>
      <c r="MLT8" s="1096"/>
      <c r="MLU8" s="1096"/>
      <c r="MLV8" s="1096"/>
      <c r="MLW8" s="1096"/>
      <c r="MLX8" s="1096"/>
      <c r="MLY8" s="1096"/>
      <c r="MLZ8" s="1096"/>
      <c r="MMA8" s="1096"/>
      <c r="MMB8" s="1096"/>
      <c r="MMC8" s="1096"/>
      <c r="MMD8" s="1096"/>
      <c r="MME8" s="1096"/>
      <c r="MMF8" s="1096"/>
      <c r="MMG8" s="1096"/>
      <c r="MMH8" s="1096"/>
      <c r="MMI8" s="1096"/>
      <c r="MMJ8" s="1096"/>
      <c r="MMK8" s="1096"/>
      <c r="MML8" s="1096"/>
      <c r="MMM8" s="1096"/>
      <c r="MMN8" s="1096"/>
      <c r="MMO8" s="1096"/>
      <c r="MMP8" s="1096"/>
      <c r="MMQ8" s="1096"/>
      <c r="MMR8" s="1096"/>
      <c r="MMS8" s="1096"/>
      <c r="MMT8" s="1096"/>
      <c r="MMU8" s="1096"/>
      <c r="MMV8" s="1096"/>
      <c r="MMW8" s="1096"/>
      <c r="MMX8" s="1096"/>
      <c r="MMY8" s="1096"/>
      <c r="MMZ8" s="1096"/>
      <c r="MNA8" s="1096"/>
      <c r="MNB8" s="1096"/>
      <c r="MNC8" s="1096"/>
      <c r="MND8" s="1096"/>
      <c r="MNE8" s="1096"/>
      <c r="MNF8" s="1096"/>
      <c r="MNG8" s="1096"/>
      <c r="MNH8" s="1096"/>
      <c r="MNI8" s="1096"/>
      <c r="MNJ8" s="1096"/>
      <c r="MNK8" s="1096"/>
      <c r="MNL8" s="1096"/>
      <c r="MNM8" s="1096"/>
      <c r="MNN8" s="1096"/>
      <c r="MNO8" s="1096"/>
      <c r="MNP8" s="1096"/>
      <c r="MNQ8" s="1096"/>
      <c r="MNR8" s="1096"/>
      <c r="MNS8" s="1096"/>
      <c r="MNT8" s="1096"/>
      <c r="MNU8" s="1096"/>
      <c r="MNV8" s="1096"/>
      <c r="MNW8" s="1096"/>
      <c r="MNX8" s="1096"/>
      <c r="MNY8" s="1096"/>
      <c r="MNZ8" s="1096"/>
      <c r="MOA8" s="1096"/>
      <c r="MOB8" s="1096"/>
      <c r="MOC8" s="1096"/>
      <c r="MOD8" s="1096"/>
      <c r="MOE8" s="1096"/>
      <c r="MOF8" s="1096"/>
      <c r="MOG8" s="1096"/>
      <c r="MOH8" s="1096"/>
      <c r="MOI8" s="1096"/>
      <c r="MOJ8" s="1096"/>
      <c r="MOK8" s="1096"/>
      <c r="MOL8" s="1096"/>
      <c r="MOM8" s="1096"/>
      <c r="MON8" s="1096"/>
      <c r="MOO8" s="1096"/>
      <c r="MOP8" s="1096"/>
      <c r="MOQ8" s="1096"/>
      <c r="MOR8" s="1096"/>
      <c r="MOS8" s="1096"/>
      <c r="MOT8" s="1096"/>
      <c r="MOU8" s="1096"/>
      <c r="MOV8" s="1096"/>
      <c r="MOW8" s="1096"/>
      <c r="MOX8" s="1096"/>
      <c r="MOY8" s="1096"/>
      <c r="MOZ8" s="1096"/>
      <c r="MPA8" s="1096"/>
      <c r="MPB8" s="1096"/>
      <c r="MPC8" s="1096"/>
      <c r="MPD8" s="1096"/>
      <c r="MPE8" s="1096"/>
      <c r="MPF8" s="1096"/>
      <c r="MPG8" s="1096"/>
      <c r="MPH8" s="1096"/>
      <c r="MPI8" s="1096"/>
      <c r="MPJ8" s="1096"/>
      <c r="MPK8" s="1096"/>
      <c r="MPL8" s="1096"/>
      <c r="MPM8" s="1096"/>
      <c r="MPN8" s="1096"/>
      <c r="MPO8" s="1096"/>
      <c r="MPP8" s="1096"/>
      <c r="MPQ8" s="1096"/>
      <c r="MPR8" s="1096"/>
      <c r="MPS8" s="1096"/>
      <c r="MPT8" s="1096"/>
      <c r="MPU8" s="1096"/>
      <c r="MPV8" s="1096"/>
      <c r="MPW8" s="1096"/>
      <c r="MPX8" s="1096"/>
      <c r="MPY8" s="1096"/>
      <c r="MPZ8" s="1096"/>
      <c r="MQA8" s="1096"/>
      <c r="MQB8" s="1096"/>
      <c r="MQC8" s="1096"/>
      <c r="MQD8" s="1096"/>
      <c r="MQE8" s="1096"/>
      <c r="MQF8" s="1096"/>
      <c r="MQG8" s="1096"/>
      <c r="MQH8" s="1096"/>
      <c r="MQI8" s="1096"/>
      <c r="MQJ8" s="1096"/>
      <c r="MQK8" s="1096"/>
      <c r="MQL8" s="1096"/>
      <c r="MQM8" s="1096"/>
      <c r="MQN8" s="1096"/>
      <c r="MQO8" s="1096"/>
      <c r="MQP8" s="1096"/>
      <c r="MQQ8" s="1096"/>
      <c r="MQR8" s="1096"/>
      <c r="MQS8" s="1096"/>
      <c r="MQT8" s="1096"/>
      <c r="MQU8" s="1096"/>
      <c r="MQV8" s="1096"/>
      <c r="MQW8" s="1096"/>
      <c r="MQX8" s="1096"/>
      <c r="MQY8" s="1096"/>
      <c r="MQZ8" s="1096"/>
      <c r="MRA8" s="1096"/>
      <c r="MRB8" s="1096"/>
      <c r="MRC8" s="1096"/>
      <c r="MRD8" s="1096"/>
      <c r="MRE8" s="1096"/>
      <c r="MRF8" s="1096"/>
      <c r="MRG8" s="1096"/>
      <c r="MRH8" s="1096"/>
      <c r="MRI8" s="1096"/>
      <c r="MRJ8" s="1096"/>
      <c r="MRK8" s="1096"/>
      <c r="MRL8" s="1096"/>
      <c r="MRM8" s="1096"/>
      <c r="MRN8" s="1096"/>
      <c r="MRO8" s="1096"/>
      <c r="MRP8" s="1096"/>
      <c r="MRQ8" s="1096"/>
      <c r="MRR8" s="1096"/>
      <c r="MRS8" s="1096"/>
      <c r="MRT8" s="1096"/>
      <c r="MRU8" s="1096"/>
      <c r="MRV8" s="1096"/>
      <c r="MRW8" s="1096"/>
      <c r="MRX8" s="1096"/>
      <c r="MRY8" s="1096"/>
      <c r="MRZ8" s="1096"/>
      <c r="MSA8" s="1096"/>
      <c r="MSB8" s="1096"/>
      <c r="MSC8" s="1096"/>
      <c r="MSD8" s="1096"/>
      <c r="MSE8" s="1096"/>
      <c r="MSF8" s="1096"/>
      <c r="MSG8" s="1096"/>
      <c r="MSH8" s="1096"/>
      <c r="MSI8" s="1096"/>
      <c r="MSJ8" s="1096"/>
      <c r="MSK8" s="1096"/>
      <c r="MSL8" s="1096"/>
      <c r="MSM8" s="1096"/>
      <c r="MSN8" s="1096"/>
      <c r="MSO8" s="1096"/>
      <c r="MSP8" s="1096"/>
      <c r="MSQ8" s="1096"/>
      <c r="MSR8" s="1096"/>
      <c r="MSS8" s="1096"/>
      <c r="MST8" s="1096"/>
      <c r="MSU8" s="1096"/>
      <c r="MSV8" s="1096"/>
      <c r="MSW8" s="1096"/>
      <c r="MSX8" s="1096"/>
      <c r="MSY8" s="1096"/>
      <c r="MSZ8" s="1096"/>
      <c r="MTA8" s="1096"/>
      <c r="MTB8" s="1096"/>
      <c r="MTC8" s="1096"/>
      <c r="MTD8" s="1096"/>
      <c r="MTE8" s="1096"/>
      <c r="MTF8" s="1096"/>
      <c r="MTG8" s="1096"/>
      <c r="MTH8" s="1096"/>
      <c r="MTI8" s="1096"/>
      <c r="MTJ8" s="1096"/>
      <c r="MTK8" s="1096"/>
      <c r="MTL8" s="1096"/>
      <c r="MTM8" s="1096"/>
      <c r="MTN8" s="1096"/>
      <c r="MTO8" s="1096"/>
      <c r="MTP8" s="1096"/>
      <c r="MTQ8" s="1096"/>
      <c r="MTR8" s="1096"/>
      <c r="MTS8" s="1096"/>
      <c r="MTT8" s="1096"/>
      <c r="MTU8" s="1096"/>
      <c r="MTV8" s="1096"/>
      <c r="MTW8" s="1096"/>
      <c r="MTX8" s="1096"/>
      <c r="MTY8" s="1096"/>
      <c r="MTZ8" s="1096"/>
      <c r="MUA8" s="1096"/>
      <c r="MUB8" s="1096"/>
      <c r="MUC8" s="1096"/>
      <c r="MUD8" s="1096"/>
      <c r="MUE8" s="1096"/>
      <c r="MUF8" s="1096"/>
      <c r="MUG8" s="1096"/>
      <c r="MUH8" s="1096"/>
      <c r="MUI8" s="1096"/>
      <c r="MUJ8" s="1096"/>
      <c r="MUK8" s="1096"/>
      <c r="MUL8" s="1096"/>
      <c r="MUM8" s="1096"/>
      <c r="MUN8" s="1096"/>
      <c r="MUO8" s="1096"/>
      <c r="MUP8" s="1096"/>
      <c r="MUQ8" s="1096"/>
      <c r="MUR8" s="1096"/>
      <c r="MUS8" s="1096"/>
      <c r="MUT8" s="1096"/>
      <c r="MUU8" s="1096"/>
      <c r="MUV8" s="1096"/>
      <c r="MUW8" s="1096"/>
      <c r="MUX8" s="1096"/>
      <c r="MUY8" s="1096"/>
      <c r="MUZ8" s="1096"/>
      <c r="MVA8" s="1096"/>
      <c r="MVB8" s="1096"/>
      <c r="MVC8" s="1096"/>
      <c r="MVD8" s="1096"/>
      <c r="MVE8" s="1096"/>
      <c r="MVF8" s="1096"/>
      <c r="MVG8" s="1096"/>
      <c r="MVH8" s="1096"/>
      <c r="MVI8" s="1096"/>
      <c r="MVJ8" s="1096"/>
      <c r="MVK8" s="1096"/>
      <c r="MVL8" s="1096"/>
      <c r="MVM8" s="1096"/>
      <c r="MVN8" s="1096"/>
      <c r="MVO8" s="1096"/>
      <c r="MVP8" s="1096"/>
      <c r="MVQ8" s="1096"/>
      <c r="MVR8" s="1096"/>
      <c r="MVS8" s="1096"/>
      <c r="MVT8" s="1096"/>
      <c r="MVU8" s="1096"/>
      <c r="MVV8" s="1096"/>
      <c r="MVW8" s="1096"/>
      <c r="MVX8" s="1096"/>
      <c r="MVY8" s="1096"/>
      <c r="MVZ8" s="1096"/>
      <c r="MWA8" s="1096"/>
      <c r="MWB8" s="1096"/>
      <c r="MWC8" s="1096"/>
      <c r="MWD8" s="1096"/>
      <c r="MWE8" s="1096"/>
      <c r="MWF8" s="1096"/>
      <c r="MWG8" s="1096"/>
      <c r="MWH8" s="1096"/>
      <c r="MWI8" s="1096"/>
      <c r="MWJ8" s="1096"/>
      <c r="MWK8" s="1096"/>
      <c r="MWL8" s="1096"/>
      <c r="MWM8" s="1096"/>
      <c r="MWN8" s="1096"/>
      <c r="MWO8" s="1096"/>
      <c r="MWP8" s="1096"/>
      <c r="MWQ8" s="1096"/>
      <c r="MWR8" s="1096"/>
      <c r="MWS8" s="1096"/>
      <c r="MWT8" s="1096"/>
      <c r="MWU8" s="1096"/>
      <c r="MWV8" s="1096"/>
      <c r="MWW8" s="1096"/>
      <c r="MWX8" s="1096"/>
      <c r="MWY8" s="1096"/>
      <c r="MWZ8" s="1096"/>
      <c r="MXA8" s="1096"/>
      <c r="MXB8" s="1096"/>
      <c r="MXC8" s="1096"/>
      <c r="MXD8" s="1096"/>
      <c r="MXE8" s="1096"/>
      <c r="MXF8" s="1096"/>
      <c r="MXG8" s="1096"/>
      <c r="MXH8" s="1096"/>
      <c r="MXI8" s="1096"/>
      <c r="MXJ8" s="1096"/>
      <c r="MXK8" s="1096"/>
      <c r="MXL8" s="1096"/>
      <c r="MXM8" s="1096"/>
      <c r="MXN8" s="1096"/>
      <c r="MXO8" s="1096"/>
      <c r="MXP8" s="1096"/>
      <c r="MXQ8" s="1096"/>
      <c r="MXR8" s="1096"/>
      <c r="MXS8" s="1096"/>
      <c r="MXT8" s="1096"/>
      <c r="MXU8" s="1096"/>
      <c r="MXV8" s="1096"/>
      <c r="MXW8" s="1096"/>
      <c r="MXX8" s="1096"/>
      <c r="MXY8" s="1096"/>
      <c r="MXZ8" s="1096"/>
      <c r="MYA8" s="1096"/>
      <c r="MYB8" s="1096"/>
      <c r="MYC8" s="1096"/>
      <c r="MYD8" s="1096"/>
      <c r="MYE8" s="1096"/>
      <c r="MYF8" s="1096"/>
      <c r="MYG8" s="1096"/>
      <c r="MYH8" s="1096"/>
      <c r="MYI8" s="1096"/>
      <c r="MYJ8" s="1096"/>
      <c r="MYK8" s="1096"/>
      <c r="MYL8" s="1096"/>
      <c r="MYM8" s="1096"/>
      <c r="MYN8" s="1096"/>
      <c r="MYO8" s="1096"/>
      <c r="MYP8" s="1096"/>
      <c r="MYQ8" s="1096"/>
      <c r="MYR8" s="1096"/>
      <c r="MYS8" s="1096"/>
      <c r="MYT8" s="1096"/>
      <c r="MYU8" s="1096"/>
      <c r="MYV8" s="1096"/>
      <c r="MYW8" s="1096"/>
      <c r="MYX8" s="1096"/>
      <c r="MYY8" s="1096"/>
      <c r="MYZ8" s="1096"/>
      <c r="MZA8" s="1096"/>
      <c r="MZB8" s="1096"/>
      <c r="MZC8" s="1096"/>
      <c r="MZD8" s="1096"/>
      <c r="MZE8" s="1096"/>
      <c r="MZF8" s="1096"/>
      <c r="MZG8" s="1096"/>
      <c r="MZH8" s="1096"/>
      <c r="MZI8" s="1096"/>
      <c r="MZJ8" s="1096"/>
      <c r="MZK8" s="1096"/>
      <c r="MZL8" s="1096"/>
      <c r="MZM8" s="1096"/>
      <c r="MZN8" s="1096"/>
      <c r="MZO8" s="1096"/>
      <c r="MZP8" s="1096"/>
      <c r="MZQ8" s="1096"/>
      <c r="MZR8" s="1096"/>
      <c r="MZS8" s="1096"/>
      <c r="MZT8" s="1096"/>
      <c r="MZU8" s="1096"/>
      <c r="MZV8" s="1096"/>
      <c r="MZW8" s="1096"/>
      <c r="MZX8" s="1096"/>
      <c r="MZY8" s="1096"/>
      <c r="MZZ8" s="1096"/>
      <c r="NAA8" s="1096"/>
      <c r="NAB8" s="1096"/>
      <c r="NAC8" s="1096"/>
      <c r="NAD8" s="1096"/>
      <c r="NAE8" s="1096"/>
      <c r="NAF8" s="1096"/>
      <c r="NAG8" s="1096"/>
      <c r="NAH8" s="1096"/>
      <c r="NAI8" s="1096"/>
      <c r="NAJ8" s="1096"/>
      <c r="NAK8" s="1096"/>
      <c r="NAL8" s="1096"/>
      <c r="NAM8" s="1096"/>
      <c r="NAN8" s="1096"/>
      <c r="NAO8" s="1096"/>
      <c r="NAP8" s="1096"/>
      <c r="NAQ8" s="1096"/>
      <c r="NAR8" s="1096"/>
      <c r="NAS8" s="1096"/>
      <c r="NAT8" s="1096"/>
      <c r="NAU8" s="1096"/>
      <c r="NAV8" s="1096"/>
      <c r="NAW8" s="1096"/>
      <c r="NAX8" s="1096"/>
      <c r="NAY8" s="1096"/>
      <c r="NAZ8" s="1096"/>
      <c r="NBA8" s="1096"/>
      <c r="NBB8" s="1096"/>
      <c r="NBC8" s="1096"/>
      <c r="NBD8" s="1096"/>
      <c r="NBE8" s="1096"/>
      <c r="NBF8" s="1096"/>
      <c r="NBG8" s="1096"/>
      <c r="NBH8" s="1096"/>
      <c r="NBI8" s="1096"/>
      <c r="NBJ8" s="1096"/>
      <c r="NBK8" s="1096"/>
      <c r="NBL8" s="1096"/>
      <c r="NBM8" s="1096"/>
      <c r="NBN8" s="1096"/>
      <c r="NBO8" s="1096"/>
      <c r="NBP8" s="1096"/>
      <c r="NBQ8" s="1096"/>
      <c r="NBR8" s="1096"/>
      <c r="NBS8" s="1096"/>
      <c r="NBT8" s="1096"/>
      <c r="NBU8" s="1096"/>
      <c r="NBV8" s="1096"/>
      <c r="NBW8" s="1096"/>
      <c r="NBX8" s="1096"/>
      <c r="NBY8" s="1096"/>
      <c r="NBZ8" s="1096"/>
      <c r="NCA8" s="1096"/>
      <c r="NCB8" s="1096"/>
      <c r="NCC8" s="1096"/>
      <c r="NCD8" s="1096"/>
      <c r="NCE8" s="1096"/>
      <c r="NCF8" s="1096"/>
      <c r="NCG8" s="1096"/>
      <c r="NCH8" s="1096"/>
      <c r="NCI8" s="1096"/>
      <c r="NCJ8" s="1096"/>
      <c r="NCK8" s="1096"/>
      <c r="NCL8" s="1096"/>
      <c r="NCM8" s="1096"/>
      <c r="NCN8" s="1096"/>
      <c r="NCO8" s="1096"/>
      <c r="NCP8" s="1096"/>
      <c r="NCQ8" s="1096"/>
      <c r="NCR8" s="1096"/>
      <c r="NCS8" s="1096"/>
      <c r="NCT8" s="1096"/>
      <c r="NCU8" s="1096"/>
      <c r="NCV8" s="1096"/>
      <c r="NCW8" s="1096"/>
      <c r="NCX8" s="1096"/>
      <c r="NCY8" s="1096"/>
      <c r="NCZ8" s="1096"/>
      <c r="NDA8" s="1096"/>
      <c r="NDB8" s="1096"/>
      <c r="NDC8" s="1096"/>
      <c r="NDD8" s="1096"/>
      <c r="NDE8" s="1096"/>
      <c r="NDF8" s="1096"/>
      <c r="NDG8" s="1096"/>
      <c r="NDH8" s="1096"/>
      <c r="NDI8" s="1096"/>
      <c r="NDJ8" s="1096"/>
      <c r="NDK8" s="1096"/>
      <c r="NDL8" s="1096"/>
      <c r="NDM8" s="1096"/>
      <c r="NDN8" s="1096"/>
      <c r="NDO8" s="1096"/>
      <c r="NDP8" s="1096"/>
      <c r="NDQ8" s="1096"/>
      <c r="NDR8" s="1096"/>
      <c r="NDS8" s="1096"/>
      <c r="NDT8" s="1096"/>
      <c r="NDU8" s="1096"/>
      <c r="NDV8" s="1096"/>
      <c r="NDW8" s="1096"/>
      <c r="NDX8" s="1096"/>
      <c r="NDY8" s="1096"/>
      <c r="NDZ8" s="1096"/>
      <c r="NEA8" s="1096"/>
      <c r="NEB8" s="1096"/>
      <c r="NEC8" s="1096"/>
      <c r="NED8" s="1096"/>
      <c r="NEE8" s="1096"/>
      <c r="NEF8" s="1096"/>
      <c r="NEG8" s="1096"/>
      <c r="NEH8" s="1096"/>
      <c r="NEI8" s="1096"/>
      <c r="NEJ8" s="1096"/>
      <c r="NEK8" s="1096"/>
      <c r="NEL8" s="1096"/>
      <c r="NEM8" s="1096"/>
      <c r="NEN8" s="1096"/>
      <c r="NEO8" s="1096"/>
      <c r="NEP8" s="1096"/>
      <c r="NEQ8" s="1096"/>
      <c r="NER8" s="1096"/>
      <c r="NES8" s="1096"/>
      <c r="NET8" s="1096"/>
      <c r="NEU8" s="1096"/>
      <c r="NEV8" s="1096"/>
      <c r="NEW8" s="1096"/>
      <c r="NEX8" s="1096"/>
      <c r="NEY8" s="1096"/>
      <c r="NEZ8" s="1096"/>
      <c r="NFA8" s="1096"/>
      <c r="NFB8" s="1096"/>
      <c r="NFC8" s="1096"/>
      <c r="NFD8" s="1096"/>
      <c r="NFE8" s="1096"/>
      <c r="NFF8" s="1096"/>
      <c r="NFG8" s="1096"/>
      <c r="NFH8" s="1096"/>
      <c r="NFI8" s="1096"/>
      <c r="NFJ8" s="1096"/>
      <c r="NFK8" s="1096"/>
      <c r="NFL8" s="1096"/>
      <c r="NFM8" s="1096"/>
      <c r="NFN8" s="1096"/>
      <c r="NFO8" s="1096"/>
      <c r="NFP8" s="1096"/>
      <c r="NFQ8" s="1096"/>
      <c r="NFR8" s="1096"/>
      <c r="NFS8" s="1096"/>
      <c r="NFT8" s="1096"/>
      <c r="NFU8" s="1096"/>
      <c r="NFV8" s="1096"/>
      <c r="NFW8" s="1096"/>
      <c r="NFX8" s="1096"/>
      <c r="NFY8" s="1096"/>
      <c r="NFZ8" s="1096"/>
      <c r="NGA8" s="1096"/>
      <c r="NGB8" s="1096"/>
      <c r="NGC8" s="1096"/>
      <c r="NGD8" s="1096"/>
      <c r="NGE8" s="1096"/>
      <c r="NGF8" s="1096"/>
      <c r="NGG8" s="1096"/>
      <c r="NGH8" s="1096"/>
      <c r="NGI8" s="1096"/>
      <c r="NGJ8" s="1096"/>
      <c r="NGK8" s="1096"/>
      <c r="NGL8" s="1096"/>
      <c r="NGM8" s="1096"/>
      <c r="NGN8" s="1096"/>
      <c r="NGO8" s="1096"/>
      <c r="NGP8" s="1096"/>
      <c r="NGQ8" s="1096"/>
      <c r="NGR8" s="1096"/>
      <c r="NGS8" s="1096"/>
      <c r="NGT8" s="1096"/>
      <c r="NGU8" s="1096"/>
      <c r="NGV8" s="1096"/>
      <c r="NGW8" s="1096"/>
      <c r="NGX8" s="1096"/>
      <c r="NGY8" s="1096"/>
      <c r="NGZ8" s="1096"/>
      <c r="NHA8" s="1096"/>
      <c r="NHB8" s="1096"/>
      <c r="NHC8" s="1096"/>
      <c r="NHD8" s="1096"/>
      <c r="NHE8" s="1096"/>
      <c r="NHF8" s="1096"/>
      <c r="NHG8" s="1096"/>
      <c r="NHH8" s="1096"/>
      <c r="NHI8" s="1096"/>
      <c r="NHJ8" s="1096"/>
      <c r="NHK8" s="1096"/>
      <c r="NHL8" s="1096"/>
      <c r="NHM8" s="1096"/>
      <c r="NHN8" s="1096"/>
      <c r="NHO8" s="1096"/>
      <c r="NHP8" s="1096"/>
      <c r="NHQ8" s="1096"/>
      <c r="NHR8" s="1096"/>
      <c r="NHS8" s="1096"/>
      <c r="NHT8" s="1096"/>
      <c r="NHU8" s="1096"/>
      <c r="NHV8" s="1096"/>
      <c r="NHW8" s="1096"/>
      <c r="NHX8" s="1096"/>
      <c r="NHY8" s="1096"/>
      <c r="NHZ8" s="1096"/>
      <c r="NIA8" s="1096"/>
      <c r="NIB8" s="1096"/>
      <c r="NIC8" s="1096"/>
      <c r="NID8" s="1096"/>
      <c r="NIE8" s="1096"/>
      <c r="NIF8" s="1096"/>
      <c r="NIG8" s="1096"/>
      <c r="NIH8" s="1096"/>
      <c r="NII8" s="1096"/>
      <c r="NIJ8" s="1096"/>
      <c r="NIK8" s="1096"/>
      <c r="NIL8" s="1096"/>
      <c r="NIM8" s="1096"/>
      <c r="NIN8" s="1096"/>
      <c r="NIO8" s="1096"/>
      <c r="NIP8" s="1096"/>
      <c r="NIQ8" s="1096"/>
      <c r="NIR8" s="1096"/>
      <c r="NIS8" s="1096"/>
      <c r="NIT8" s="1096"/>
      <c r="NIU8" s="1096"/>
      <c r="NIV8" s="1096"/>
      <c r="NIW8" s="1096"/>
      <c r="NIX8" s="1096"/>
      <c r="NIY8" s="1096"/>
      <c r="NIZ8" s="1096"/>
      <c r="NJA8" s="1096"/>
      <c r="NJB8" s="1096"/>
      <c r="NJC8" s="1096"/>
      <c r="NJD8" s="1096"/>
      <c r="NJE8" s="1096"/>
      <c r="NJF8" s="1096"/>
      <c r="NJG8" s="1096"/>
      <c r="NJH8" s="1096"/>
      <c r="NJI8" s="1096"/>
      <c r="NJJ8" s="1096"/>
      <c r="NJK8" s="1096"/>
      <c r="NJL8" s="1096"/>
      <c r="NJM8" s="1096"/>
      <c r="NJN8" s="1096"/>
      <c r="NJO8" s="1096"/>
      <c r="NJP8" s="1096"/>
      <c r="NJQ8" s="1096"/>
      <c r="NJR8" s="1096"/>
      <c r="NJS8" s="1096"/>
      <c r="NJT8" s="1096"/>
      <c r="NJU8" s="1096"/>
      <c r="NJV8" s="1096"/>
      <c r="NJW8" s="1096"/>
      <c r="NJX8" s="1096"/>
      <c r="NJY8" s="1096"/>
      <c r="NJZ8" s="1096"/>
      <c r="NKA8" s="1096"/>
      <c r="NKB8" s="1096"/>
      <c r="NKC8" s="1096"/>
      <c r="NKD8" s="1096"/>
      <c r="NKE8" s="1096"/>
      <c r="NKF8" s="1096"/>
      <c r="NKG8" s="1096"/>
      <c r="NKH8" s="1096"/>
      <c r="NKI8" s="1096"/>
      <c r="NKJ8" s="1096"/>
      <c r="NKK8" s="1096"/>
      <c r="NKL8" s="1096"/>
      <c r="NKM8" s="1096"/>
      <c r="NKN8" s="1096"/>
      <c r="NKO8" s="1096"/>
      <c r="NKP8" s="1096"/>
      <c r="NKQ8" s="1096"/>
      <c r="NKR8" s="1096"/>
      <c r="NKS8" s="1096"/>
      <c r="NKT8" s="1096"/>
      <c r="NKU8" s="1096"/>
      <c r="NKV8" s="1096"/>
      <c r="NKW8" s="1096"/>
      <c r="NKX8" s="1096"/>
      <c r="NKY8" s="1096"/>
      <c r="NKZ8" s="1096"/>
      <c r="NLA8" s="1096"/>
      <c r="NLB8" s="1096"/>
      <c r="NLC8" s="1096"/>
      <c r="NLD8" s="1096"/>
      <c r="NLE8" s="1096"/>
      <c r="NLF8" s="1096"/>
      <c r="NLG8" s="1096"/>
      <c r="NLH8" s="1096"/>
      <c r="NLI8" s="1096"/>
      <c r="NLJ8" s="1096"/>
      <c r="NLK8" s="1096"/>
      <c r="NLL8" s="1096"/>
      <c r="NLM8" s="1096"/>
      <c r="NLN8" s="1096"/>
      <c r="NLO8" s="1096"/>
      <c r="NLP8" s="1096"/>
      <c r="NLQ8" s="1096"/>
      <c r="NLR8" s="1096"/>
      <c r="NLS8" s="1096"/>
      <c r="NLT8" s="1096"/>
      <c r="NLU8" s="1096"/>
      <c r="NLV8" s="1096"/>
      <c r="NLW8" s="1096"/>
      <c r="NLX8" s="1096"/>
      <c r="NLY8" s="1096"/>
      <c r="NLZ8" s="1096"/>
      <c r="NMA8" s="1096"/>
      <c r="NMB8" s="1096"/>
      <c r="NMC8" s="1096"/>
      <c r="NMD8" s="1096"/>
      <c r="NME8" s="1096"/>
      <c r="NMF8" s="1096"/>
      <c r="NMG8" s="1096"/>
      <c r="NMH8" s="1096"/>
      <c r="NMI8" s="1096"/>
      <c r="NMJ8" s="1096"/>
      <c r="NMK8" s="1096"/>
      <c r="NML8" s="1096"/>
      <c r="NMM8" s="1096"/>
      <c r="NMN8" s="1096"/>
      <c r="NMO8" s="1096"/>
      <c r="NMP8" s="1096"/>
      <c r="NMQ8" s="1096"/>
      <c r="NMR8" s="1096"/>
      <c r="NMS8" s="1096"/>
      <c r="NMT8" s="1096"/>
      <c r="NMU8" s="1096"/>
      <c r="NMV8" s="1096"/>
      <c r="NMW8" s="1096"/>
      <c r="NMX8" s="1096"/>
      <c r="NMY8" s="1096"/>
      <c r="NMZ8" s="1096"/>
      <c r="NNA8" s="1096"/>
      <c r="NNB8" s="1096"/>
      <c r="NNC8" s="1096"/>
      <c r="NND8" s="1096"/>
      <c r="NNE8" s="1096"/>
      <c r="NNF8" s="1096"/>
      <c r="NNG8" s="1096"/>
      <c r="NNH8" s="1096"/>
      <c r="NNI8" s="1096"/>
      <c r="NNJ8" s="1096"/>
      <c r="NNK8" s="1096"/>
      <c r="NNL8" s="1096"/>
      <c r="NNM8" s="1096"/>
      <c r="NNN8" s="1096"/>
      <c r="NNO8" s="1096"/>
      <c r="NNP8" s="1096"/>
      <c r="NNQ8" s="1096"/>
      <c r="NNR8" s="1096"/>
      <c r="NNS8" s="1096"/>
      <c r="NNT8" s="1096"/>
      <c r="NNU8" s="1096"/>
      <c r="NNV8" s="1096"/>
      <c r="NNW8" s="1096"/>
      <c r="NNX8" s="1096"/>
      <c r="NNY8" s="1096"/>
      <c r="NNZ8" s="1096"/>
      <c r="NOA8" s="1096"/>
      <c r="NOB8" s="1096"/>
      <c r="NOC8" s="1096"/>
      <c r="NOD8" s="1096"/>
      <c r="NOE8" s="1096"/>
      <c r="NOF8" s="1096"/>
      <c r="NOG8" s="1096"/>
      <c r="NOH8" s="1096"/>
      <c r="NOI8" s="1096"/>
      <c r="NOJ8" s="1096"/>
      <c r="NOK8" s="1096"/>
      <c r="NOL8" s="1096"/>
      <c r="NOM8" s="1096"/>
      <c r="NON8" s="1096"/>
      <c r="NOO8" s="1096"/>
      <c r="NOP8" s="1096"/>
      <c r="NOQ8" s="1096"/>
      <c r="NOR8" s="1096"/>
      <c r="NOS8" s="1096"/>
      <c r="NOT8" s="1096"/>
      <c r="NOU8" s="1096"/>
      <c r="NOV8" s="1096"/>
      <c r="NOW8" s="1096"/>
      <c r="NOX8" s="1096"/>
      <c r="NOY8" s="1096"/>
      <c r="NOZ8" s="1096"/>
      <c r="NPA8" s="1096"/>
      <c r="NPB8" s="1096"/>
      <c r="NPC8" s="1096"/>
      <c r="NPD8" s="1096"/>
      <c r="NPE8" s="1096"/>
      <c r="NPF8" s="1096"/>
      <c r="NPG8" s="1096"/>
      <c r="NPH8" s="1096"/>
      <c r="NPI8" s="1096"/>
      <c r="NPJ8" s="1096"/>
      <c r="NPK8" s="1096"/>
      <c r="NPL8" s="1096"/>
      <c r="NPM8" s="1096"/>
      <c r="NPN8" s="1096"/>
      <c r="NPO8" s="1096"/>
      <c r="NPP8" s="1096"/>
      <c r="NPQ8" s="1096"/>
      <c r="NPR8" s="1096"/>
      <c r="NPS8" s="1096"/>
      <c r="NPT8" s="1096"/>
      <c r="NPU8" s="1096"/>
      <c r="NPV8" s="1096"/>
      <c r="NPW8" s="1096"/>
      <c r="NPX8" s="1096"/>
      <c r="NPY8" s="1096"/>
      <c r="NPZ8" s="1096"/>
      <c r="NQA8" s="1096"/>
      <c r="NQB8" s="1096"/>
      <c r="NQC8" s="1096"/>
      <c r="NQD8" s="1096"/>
      <c r="NQE8" s="1096"/>
      <c r="NQF8" s="1096"/>
      <c r="NQG8" s="1096"/>
      <c r="NQH8" s="1096"/>
      <c r="NQI8" s="1096"/>
      <c r="NQJ8" s="1096"/>
      <c r="NQK8" s="1096"/>
      <c r="NQL8" s="1096"/>
      <c r="NQM8" s="1096"/>
      <c r="NQN8" s="1096"/>
      <c r="NQO8" s="1096"/>
      <c r="NQP8" s="1096"/>
      <c r="NQQ8" s="1096"/>
      <c r="NQR8" s="1096"/>
      <c r="NQS8" s="1096"/>
      <c r="NQT8" s="1096"/>
      <c r="NQU8" s="1096"/>
      <c r="NQV8" s="1096"/>
      <c r="NQW8" s="1096"/>
      <c r="NQX8" s="1096"/>
      <c r="NQY8" s="1096"/>
      <c r="NQZ8" s="1096"/>
      <c r="NRA8" s="1096"/>
      <c r="NRB8" s="1096"/>
      <c r="NRC8" s="1096"/>
      <c r="NRD8" s="1096"/>
      <c r="NRE8" s="1096"/>
      <c r="NRF8" s="1096"/>
      <c r="NRG8" s="1096"/>
      <c r="NRH8" s="1096"/>
      <c r="NRI8" s="1096"/>
      <c r="NRJ8" s="1096"/>
      <c r="NRK8" s="1096"/>
      <c r="NRL8" s="1096"/>
      <c r="NRM8" s="1096"/>
      <c r="NRN8" s="1096"/>
      <c r="NRO8" s="1096"/>
      <c r="NRP8" s="1096"/>
      <c r="NRQ8" s="1096"/>
      <c r="NRR8" s="1096"/>
      <c r="NRS8" s="1096"/>
      <c r="NRT8" s="1096"/>
      <c r="NRU8" s="1096"/>
      <c r="NRV8" s="1096"/>
      <c r="NRW8" s="1096"/>
      <c r="NRX8" s="1096"/>
      <c r="NRY8" s="1096"/>
      <c r="NRZ8" s="1096"/>
      <c r="NSA8" s="1096"/>
      <c r="NSB8" s="1096"/>
      <c r="NSC8" s="1096"/>
      <c r="NSD8" s="1096"/>
      <c r="NSE8" s="1096"/>
      <c r="NSF8" s="1096"/>
      <c r="NSG8" s="1096"/>
      <c r="NSH8" s="1096"/>
      <c r="NSI8" s="1096"/>
      <c r="NSJ8" s="1096"/>
      <c r="NSK8" s="1096"/>
      <c r="NSL8" s="1096"/>
      <c r="NSM8" s="1096"/>
      <c r="NSN8" s="1096"/>
      <c r="NSO8" s="1096"/>
      <c r="NSP8" s="1096"/>
      <c r="NSQ8" s="1096"/>
      <c r="NSR8" s="1096"/>
      <c r="NSS8" s="1096"/>
      <c r="NST8" s="1096"/>
      <c r="NSU8" s="1096"/>
      <c r="NSV8" s="1096"/>
      <c r="NSW8" s="1096"/>
      <c r="NSX8" s="1096"/>
      <c r="NSY8" s="1096"/>
      <c r="NSZ8" s="1096"/>
      <c r="NTA8" s="1096"/>
      <c r="NTB8" s="1096"/>
      <c r="NTC8" s="1096"/>
      <c r="NTD8" s="1096"/>
      <c r="NTE8" s="1096"/>
      <c r="NTF8" s="1096"/>
      <c r="NTG8" s="1096"/>
      <c r="NTH8" s="1096"/>
      <c r="NTI8" s="1096"/>
      <c r="NTJ8" s="1096"/>
      <c r="NTK8" s="1096"/>
      <c r="NTL8" s="1096"/>
      <c r="NTM8" s="1096"/>
      <c r="NTN8" s="1096"/>
      <c r="NTO8" s="1096"/>
      <c r="NTP8" s="1096"/>
      <c r="NTQ8" s="1096"/>
      <c r="NTR8" s="1096"/>
      <c r="NTS8" s="1096"/>
      <c r="NTT8" s="1096"/>
      <c r="NTU8" s="1096"/>
      <c r="NTV8" s="1096"/>
      <c r="NTW8" s="1096"/>
      <c r="NTX8" s="1096"/>
      <c r="NTY8" s="1096"/>
      <c r="NTZ8" s="1096"/>
      <c r="NUA8" s="1096"/>
      <c r="NUB8" s="1096"/>
      <c r="NUC8" s="1096"/>
      <c r="NUD8" s="1096"/>
      <c r="NUE8" s="1096"/>
      <c r="NUF8" s="1096"/>
      <c r="NUG8" s="1096"/>
      <c r="NUH8" s="1096"/>
      <c r="NUI8" s="1096"/>
      <c r="NUJ8" s="1096"/>
      <c r="NUK8" s="1096"/>
      <c r="NUL8" s="1096"/>
      <c r="NUM8" s="1096"/>
      <c r="NUN8" s="1096"/>
      <c r="NUO8" s="1096"/>
      <c r="NUP8" s="1096"/>
      <c r="NUQ8" s="1096"/>
      <c r="NUR8" s="1096"/>
      <c r="NUS8" s="1096"/>
      <c r="NUT8" s="1096"/>
      <c r="NUU8" s="1096"/>
      <c r="NUV8" s="1096"/>
      <c r="NUW8" s="1096"/>
      <c r="NUX8" s="1096"/>
      <c r="NUY8" s="1096"/>
      <c r="NUZ8" s="1096"/>
      <c r="NVA8" s="1096"/>
      <c r="NVB8" s="1096"/>
      <c r="NVC8" s="1096"/>
      <c r="NVD8" s="1096"/>
      <c r="NVE8" s="1096"/>
      <c r="NVF8" s="1096"/>
      <c r="NVG8" s="1096"/>
      <c r="NVH8" s="1096"/>
      <c r="NVI8" s="1096"/>
      <c r="NVJ8" s="1096"/>
      <c r="NVK8" s="1096"/>
      <c r="NVL8" s="1096"/>
      <c r="NVM8" s="1096"/>
      <c r="NVN8" s="1096"/>
      <c r="NVO8" s="1096"/>
      <c r="NVP8" s="1096"/>
      <c r="NVQ8" s="1096"/>
      <c r="NVR8" s="1096"/>
      <c r="NVS8" s="1096"/>
      <c r="NVT8" s="1096"/>
      <c r="NVU8" s="1096"/>
      <c r="NVV8" s="1096"/>
      <c r="NVW8" s="1096"/>
      <c r="NVX8" s="1096"/>
      <c r="NVY8" s="1096"/>
      <c r="NVZ8" s="1096"/>
      <c r="NWA8" s="1096"/>
      <c r="NWB8" s="1096"/>
      <c r="NWC8" s="1096"/>
      <c r="NWD8" s="1096"/>
      <c r="NWE8" s="1096"/>
      <c r="NWF8" s="1096"/>
      <c r="NWG8" s="1096"/>
      <c r="NWH8" s="1096"/>
      <c r="NWI8" s="1096"/>
      <c r="NWJ8" s="1096"/>
      <c r="NWK8" s="1096"/>
      <c r="NWL8" s="1096"/>
      <c r="NWM8" s="1096"/>
      <c r="NWN8" s="1096"/>
      <c r="NWO8" s="1096"/>
      <c r="NWP8" s="1096"/>
      <c r="NWQ8" s="1096"/>
      <c r="NWR8" s="1096"/>
      <c r="NWS8" s="1096"/>
      <c r="NWT8" s="1096"/>
      <c r="NWU8" s="1096"/>
      <c r="NWV8" s="1096"/>
      <c r="NWW8" s="1096"/>
      <c r="NWX8" s="1096"/>
      <c r="NWY8" s="1096"/>
      <c r="NWZ8" s="1096"/>
      <c r="NXA8" s="1096"/>
      <c r="NXB8" s="1096"/>
      <c r="NXC8" s="1096"/>
      <c r="NXD8" s="1096"/>
      <c r="NXE8" s="1096"/>
      <c r="NXF8" s="1096"/>
      <c r="NXG8" s="1096"/>
      <c r="NXH8" s="1096"/>
      <c r="NXI8" s="1096"/>
      <c r="NXJ8" s="1096"/>
      <c r="NXK8" s="1096"/>
      <c r="NXL8" s="1096"/>
      <c r="NXM8" s="1096"/>
      <c r="NXN8" s="1096"/>
      <c r="NXO8" s="1096"/>
      <c r="NXP8" s="1096"/>
      <c r="NXQ8" s="1096"/>
      <c r="NXR8" s="1096"/>
      <c r="NXS8" s="1096"/>
      <c r="NXT8" s="1096"/>
      <c r="NXU8" s="1096"/>
      <c r="NXV8" s="1096"/>
      <c r="NXW8" s="1096"/>
      <c r="NXX8" s="1096"/>
      <c r="NXY8" s="1096"/>
      <c r="NXZ8" s="1096"/>
      <c r="NYA8" s="1096"/>
      <c r="NYB8" s="1096"/>
      <c r="NYC8" s="1096"/>
      <c r="NYD8" s="1096"/>
      <c r="NYE8" s="1096"/>
      <c r="NYF8" s="1096"/>
      <c r="NYG8" s="1096"/>
      <c r="NYH8" s="1096"/>
      <c r="NYI8" s="1096"/>
      <c r="NYJ8" s="1096"/>
      <c r="NYK8" s="1096"/>
      <c r="NYL8" s="1096"/>
      <c r="NYM8" s="1096"/>
      <c r="NYN8" s="1096"/>
      <c r="NYO8" s="1096"/>
      <c r="NYP8" s="1096"/>
      <c r="NYQ8" s="1096"/>
      <c r="NYR8" s="1096"/>
      <c r="NYS8" s="1096"/>
      <c r="NYT8" s="1096"/>
      <c r="NYU8" s="1096"/>
      <c r="NYV8" s="1096"/>
      <c r="NYW8" s="1096"/>
      <c r="NYX8" s="1096"/>
      <c r="NYY8" s="1096"/>
      <c r="NYZ8" s="1096"/>
      <c r="NZA8" s="1096"/>
      <c r="NZB8" s="1096"/>
      <c r="NZC8" s="1096"/>
      <c r="NZD8" s="1096"/>
      <c r="NZE8" s="1096"/>
      <c r="NZF8" s="1096"/>
      <c r="NZG8" s="1096"/>
      <c r="NZH8" s="1096"/>
      <c r="NZI8" s="1096"/>
      <c r="NZJ8" s="1096"/>
      <c r="NZK8" s="1096"/>
      <c r="NZL8" s="1096"/>
      <c r="NZM8" s="1096"/>
      <c r="NZN8" s="1096"/>
      <c r="NZO8" s="1096"/>
      <c r="NZP8" s="1096"/>
      <c r="NZQ8" s="1096"/>
      <c r="NZR8" s="1096"/>
      <c r="NZS8" s="1096"/>
      <c r="NZT8" s="1096"/>
      <c r="NZU8" s="1096"/>
      <c r="NZV8" s="1096"/>
      <c r="NZW8" s="1096"/>
      <c r="NZX8" s="1096"/>
      <c r="NZY8" s="1096"/>
      <c r="NZZ8" s="1096"/>
      <c r="OAA8" s="1096"/>
      <c r="OAB8" s="1096"/>
      <c r="OAC8" s="1096"/>
      <c r="OAD8" s="1096"/>
      <c r="OAE8" s="1096"/>
      <c r="OAF8" s="1096"/>
      <c r="OAG8" s="1096"/>
      <c r="OAH8" s="1096"/>
      <c r="OAI8" s="1096"/>
      <c r="OAJ8" s="1096"/>
      <c r="OAK8" s="1096"/>
      <c r="OAL8" s="1096"/>
      <c r="OAM8" s="1096"/>
      <c r="OAN8" s="1096"/>
      <c r="OAO8" s="1096"/>
      <c r="OAP8" s="1096"/>
      <c r="OAQ8" s="1096"/>
      <c r="OAR8" s="1096"/>
      <c r="OAS8" s="1096"/>
      <c r="OAT8" s="1096"/>
      <c r="OAU8" s="1096"/>
      <c r="OAV8" s="1096"/>
      <c r="OAW8" s="1096"/>
      <c r="OAX8" s="1096"/>
      <c r="OAY8" s="1096"/>
      <c r="OAZ8" s="1096"/>
      <c r="OBA8" s="1096"/>
      <c r="OBB8" s="1096"/>
      <c r="OBC8" s="1096"/>
      <c r="OBD8" s="1096"/>
      <c r="OBE8" s="1096"/>
      <c r="OBF8" s="1096"/>
      <c r="OBG8" s="1096"/>
      <c r="OBH8" s="1096"/>
      <c r="OBI8" s="1096"/>
      <c r="OBJ8" s="1096"/>
      <c r="OBK8" s="1096"/>
      <c r="OBL8" s="1096"/>
      <c r="OBM8" s="1096"/>
      <c r="OBN8" s="1096"/>
      <c r="OBO8" s="1096"/>
      <c r="OBP8" s="1096"/>
      <c r="OBQ8" s="1096"/>
      <c r="OBR8" s="1096"/>
      <c r="OBS8" s="1096"/>
      <c r="OBT8" s="1096"/>
      <c r="OBU8" s="1096"/>
      <c r="OBV8" s="1096"/>
      <c r="OBW8" s="1096"/>
      <c r="OBX8" s="1096"/>
      <c r="OBY8" s="1096"/>
      <c r="OBZ8" s="1096"/>
      <c r="OCA8" s="1096"/>
      <c r="OCB8" s="1096"/>
      <c r="OCC8" s="1096"/>
      <c r="OCD8" s="1096"/>
      <c r="OCE8" s="1096"/>
      <c r="OCF8" s="1096"/>
      <c r="OCG8" s="1096"/>
      <c r="OCH8" s="1096"/>
      <c r="OCI8" s="1096"/>
      <c r="OCJ8" s="1096"/>
      <c r="OCK8" s="1096"/>
      <c r="OCL8" s="1096"/>
      <c r="OCM8" s="1096"/>
      <c r="OCN8" s="1096"/>
      <c r="OCO8" s="1096"/>
      <c r="OCP8" s="1096"/>
      <c r="OCQ8" s="1096"/>
      <c r="OCR8" s="1096"/>
      <c r="OCS8" s="1096"/>
      <c r="OCT8" s="1096"/>
      <c r="OCU8" s="1096"/>
      <c r="OCV8" s="1096"/>
      <c r="OCW8" s="1096"/>
      <c r="OCX8" s="1096"/>
      <c r="OCY8" s="1096"/>
      <c r="OCZ8" s="1096"/>
      <c r="ODA8" s="1096"/>
      <c r="ODB8" s="1096"/>
      <c r="ODC8" s="1096"/>
      <c r="ODD8" s="1096"/>
      <c r="ODE8" s="1096"/>
      <c r="ODF8" s="1096"/>
      <c r="ODG8" s="1096"/>
      <c r="ODH8" s="1096"/>
      <c r="ODI8" s="1096"/>
      <c r="ODJ8" s="1096"/>
      <c r="ODK8" s="1096"/>
      <c r="ODL8" s="1096"/>
      <c r="ODM8" s="1096"/>
      <c r="ODN8" s="1096"/>
      <c r="ODO8" s="1096"/>
      <c r="ODP8" s="1096"/>
      <c r="ODQ8" s="1096"/>
      <c r="ODR8" s="1096"/>
      <c r="ODS8" s="1096"/>
      <c r="ODT8" s="1096"/>
      <c r="ODU8" s="1096"/>
      <c r="ODV8" s="1096"/>
      <c r="ODW8" s="1096"/>
      <c r="ODX8" s="1096"/>
      <c r="ODY8" s="1096"/>
      <c r="ODZ8" s="1096"/>
      <c r="OEA8" s="1096"/>
      <c r="OEB8" s="1096"/>
      <c r="OEC8" s="1096"/>
      <c r="OED8" s="1096"/>
      <c r="OEE8" s="1096"/>
      <c r="OEF8" s="1096"/>
      <c r="OEG8" s="1096"/>
      <c r="OEH8" s="1096"/>
      <c r="OEI8" s="1096"/>
      <c r="OEJ8" s="1096"/>
      <c r="OEK8" s="1096"/>
      <c r="OEL8" s="1096"/>
      <c r="OEM8" s="1096"/>
      <c r="OEN8" s="1096"/>
      <c r="OEO8" s="1096"/>
      <c r="OEP8" s="1096"/>
      <c r="OEQ8" s="1096"/>
      <c r="OER8" s="1096"/>
      <c r="OES8" s="1096"/>
      <c r="OET8" s="1096"/>
      <c r="OEU8" s="1096"/>
      <c r="OEV8" s="1096"/>
      <c r="OEW8" s="1096"/>
      <c r="OEX8" s="1096"/>
      <c r="OEY8" s="1096"/>
      <c r="OEZ8" s="1096"/>
      <c r="OFA8" s="1096"/>
      <c r="OFB8" s="1096"/>
      <c r="OFC8" s="1096"/>
      <c r="OFD8" s="1096"/>
      <c r="OFE8" s="1096"/>
      <c r="OFF8" s="1096"/>
      <c r="OFG8" s="1096"/>
      <c r="OFH8" s="1096"/>
      <c r="OFI8" s="1096"/>
      <c r="OFJ8" s="1096"/>
      <c r="OFK8" s="1096"/>
      <c r="OFL8" s="1096"/>
      <c r="OFM8" s="1096"/>
      <c r="OFN8" s="1096"/>
      <c r="OFO8" s="1096"/>
      <c r="OFP8" s="1096"/>
      <c r="OFQ8" s="1096"/>
      <c r="OFR8" s="1096"/>
      <c r="OFS8" s="1096"/>
      <c r="OFT8" s="1096"/>
      <c r="OFU8" s="1096"/>
      <c r="OFV8" s="1096"/>
      <c r="OFW8" s="1096"/>
      <c r="OFX8" s="1096"/>
      <c r="OFY8" s="1096"/>
      <c r="OFZ8" s="1096"/>
      <c r="OGA8" s="1096"/>
      <c r="OGB8" s="1096"/>
      <c r="OGC8" s="1096"/>
      <c r="OGD8" s="1096"/>
      <c r="OGE8" s="1096"/>
      <c r="OGF8" s="1096"/>
      <c r="OGG8" s="1096"/>
      <c r="OGH8" s="1096"/>
      <c r="OGI8" s="1096"/>
      <c r="OGJ8" s="1096"/>
      <c r="OGK8" s="1096"/>
      <c r="OGL8" s="1096"/>
      <c r="OGM8" s="1096"/>
      <c r="OGN8" s="1096"/>
      <c r="OGO8" s="1096"/>
      <c r="OGP8" s="1096"/>
      <c r="OGQ8" s="1096"/>
      <c r="OGR8" s="1096"/>
      <c r="OGS8" s="1096"/>
      <c r="OGT8" s="1096"/>
      <c r="OGU8" s="1096"/>
      <c r="OGV8" s="1096"/>
      <c r="OGW8" s="1096"/>
      <c r="OGX8" s="1096"/>
      <c r="OGY8" s="1096"/>
      <c r="OGZ8" s="1096"/>
      <c r="OHA8" s="1096"/>
      <c r="OHB8" s="1096"/>
      <c r="OHC8" s="1096"/>
      <c r="OHD8" s="1096"/>
      <c r="OHE8" s="1096"/>
      <c r="OHF8" s="1096"/>
      <c r="OHG8" s="1096"/>
      <c r="OHH8" s="1096"/>
      <c r="OHI8" s="1096"/>
      <c r="OHJ8" s="1096"/>
      <c r="OHK8" s="1096"/>
      <c r="OHL8" s="1096"/>
      <c r="OHM8" s="1096"/>
      <c r="OHN8" s="1096"/>
      <c r="OHO8" s="1096"/>
      <c r="OHP8" s="1096"/>
      <c r="OHQ8" s="1096"/>
      <c r="OHR8" s="1096"/>
      <c r="OHS8" s="1096"/>
      <c r="OHT8" s="1096"/>
      <c r="OHU8" s="1096"/>
      <c r="OHV8" s="1096"/>
      <c r="OHW8" s="1096"/>
      <c r="OHX8" s="1096"/>
      <c r="OHY8" s="1096"/>
      <c r="OHZ8" s="1096"/>
      <c r="OIA8" s="1096"/>
      <c r="OIB8" s="1096"/>
      <c r="OIC8" s="1096"/>
      <c r="OID8" s="1096"/>
      <c r="OIE8" s="1096"/>
      <c r="OIF8" s="1096"/>
      <c r="OIG8" s="1096"/>
      <c r="OIH8" s="1096"/>
      <c r="OII8" s="1096"/>
      <c r="OIJ8" s="1096"/>
      <c r="OIK8" s="1096"/>
      <c r="OIL8" s="1096"/>
      <c r="OIM8" s="1096"/>
      <c r="OIN8" s="1096"/>
      <c r="OIO8" s="1096"/>
      <c r="OIP8" s="1096"/>
      <c r="OIQ8" s="1096"/>
      <c r="OIR8" s="1096"/>
      <c r="OIS8" s="1096"/>
      <c r="OIT8" s="1096"/>
      <c r="OIU8" s="1096"/>
      <c r="OIV8" s="1096"/>
      <c r="OIW8" s="1096"/>
      <c r="OIX8" s="1096"/>
      <c r="OIY8" s="1096"/>
      <c r="OIZ8" s="1096"/>
      <c r="OJA8" s="1096"/>
      <c r="OJB8" s="1096"/>
      <c r="OJC8" s="1096"/>
      <c r="OJD8" s="1096"/>
      <c r="OJE8" s="1096"/>
      <c r="OJF8" s="1096"/>
      <c r="OJG8" s="1096"/>
      <c r="OJH8" s="1096"/>
      <c r="OJI8" s="1096"/>
      <c r="OJJ8" s="1096"/>
      <c r="OJK8" s="1096"/>
      <c r="OJL8" s="1096"/>
      <c r="OJM8" s="1096"/>
      <c r="OJN8" s="1096"/>
      <c r="OJO8" s="1096"/>
      <c r="OJP8" s="1096"/>
      <c r="OJQ8" s="1096"/>
      <c r="OJR8" s="1096"/>
      <c r="OJS8" s="1096"/>
      <c r="OJT8" s="1096"/>
      <c r="OJU8" s="1096"/>
      <c r="OJV8" s="1096"/>
      <c r="OJW8" s="1096"/>
      <c r="OJX8" s="1096"/>
      <c r="OJY8" s="1096"/>
      <c r="OJZ8" s="1096"/>
      <c r="OKA8" s="1096"/>
      <c r="OKB8" s="1096"/>
      <c r="OKC8" s="1096"/>
      <c r="OKD8" s="1096"/>
      <c r="OKE8" s="1096"/>
      <c r="OKF8" s="1096"/>
      <c r="OKG8" s="1096"/>
      <c r="OKH8" s="1096"/>
      <c r="OKI8" s="1096"/>
      <c r="OKJ8" s="1096"/>
      <c r="OKK8" s="1096"/>
      <c r="OKL8" s="1096"/>
      <c r="OKM8" s="1096"/>
      <c r="OKN8" s="1096"/>
      <c r="OKO8" s="1096"/>
      <c r="OKP8" s="1096"/>
      <c r="OKQ8" s="1096"/>
      <c r="OKR8" s="1096"/>
      <c r="OKS8" s="1096"/>
      <c r="OKT8" s="1096"/>
      <c r="OKU8" s="1096"/>
      <c r="OKV8" s="1096"/>
      <c r="OKW8" s="1096"/>
      <c r="OKX8" s="1096"/>
      <c r="OKY8" s="1096"/>
      <c r="OKZ8" s="1096"/>
      <c r="OLA8" s="1096"/>
      <c r="OLB8" s="1096"/>
      <c r="OLC8" s="1096"/>
      <c r="OLD8" s="1096"/>
      <c r="OLE8" s="1096"/>
      <c r="OLF8" s="1096"/>
      <c r="OLG8" s="1096"/>
      <c r="OLH8" s="1096"/>
      <c r="OLI8" s="1096"/>
      <c r="OLJ8" s="1096"/>
      <c r="OLK8" s="1096"/>
      <c r="OLL8" s="1096"/>
      <c r="OLM8" s="1096"/>
      <c r="OLN8" s="1096"/>
      <c r="OLO8" s="1096"/>
      <c r="OLP8" s="1096"/>
      <c r="OLQ8" s="1096"/>
      <c r="OLR8" s="1096"/>
      <c r="OLS8" s="1096"/>
      <c r="OLT8" s="1096"/>
      <c r="OLU8" s="1096"/>
      <c r="OLV8" s="1096"/>
      <c r="OLW8" s="1096"/>
      <c r="OLX8" s="1096"/>
      <c r="OLY8" s="1096"/>
      <c r="OLZ8" s="1096"/>
      <c r="OMA8" s="1096"/>
      <c r="OMB8" s="1096"/>
      <c r="OMC8" s="1096"/>
      <c r="OMD8" s="1096"/>
      <c r="OME8" s="1096"/>
      <c r="OMF8" s="1096"/>
      <c r="OMG8" s="1096"/>
      <c r="OMH8" s="1096"/>
      <c r="OMI8" s="1096"/>
      <c r="OMJ8" s="1096"/>
      <c r="OMK8" s="1096"/>
      <c r="OML8" s="1096"/>
      <c r="OMM8" s="1096"/>
      <c r="OMN8" s="1096"/>
      <c r="OMO8" s="1096"/>
      <c r="OMP8" s="1096"/>
      <c r="OMQ8" s="1096"/>
      <c r="OMR8" s="1096"/>
      <c r="OMS8" s="1096"/>
      <c r="OMT8" s="1096"/>
      <c r="OMU8" s="1096"/>
      <c r="OMV8" s="1096"/>
      <c r="OMW8" s="1096"/>
      <c r="OMX8" s="1096"/>
      <c r="OMY8" s="1096"/>
      <c r="OMZ8" s="1096"/>
      <c r="ONA8" s="1096"/>
      <c r="ONB8" s="1096"/>
      <c r="ONC8" s="1096"/>
      <c r="OND8" s="1096"/>
      <c r="ONE8" s="1096"/>
      <c r="ONF8" s="1096"/>
      <c r="ONG8" s="1096"/>
      <c r="ONH8" s="1096"/>
      <c r="ONI8" s="1096"/>
      <c r="ONJ8" s="1096"/>
      <c r="ONK8" s="1096"/>
      <c r="ONL8" s="1096"/>
      <c r="ONM8" s="1096"/>
      <c r="ONN8" s="1096"/>
      <c r="ONO8" s="1096"/>
      <c r="ONP8" s="1096"/>
      <c r="ONQ8" s="1096"/>
      <c r="ONR8" s="1096"/>
      <c r="ONS8" s="1096"/>
      <c r="ONT8" s="1096"/>
      <c r="ONU8" s="1096"/>
      <c r="ONV8" s="1096"/>
      <c r="ONW8" s="1096"/>
      <c r="ONX8" s="1096"/>
      <c r="ONY8" s="1096"/>
      <c r="ONZ8" s="1096"/>
      <c r="OOA8" s="1096"/>
      <c r="OOB8" s="1096"/>
      <c r="OOC8" s="1096"/>
      <c r="OOD8" s="1096"/>
      <c r="OOE8" s="1096"/>
      <c r="OOF8" s="1096"/>
      <c r="OOG8" s="1096"/>
      <c r="OOH8" s="1096"/>
      <c r="OOI8" s="1096"/>
      <c r="OOJ8" s="1096"/>
      <c r="OOK8" s="1096"/>
      <c r="OOL8" s="1096"/>
      <c r="OOM8" s="1096"/>
      <c r="OON8" s="1096"/>
      <c r="OOO8" s="1096"/>
      <c r="OOP8" s="1096"/>
      <c r="OOQ8" s="1096"/>
      <c r="OOR8" s="1096"/>
      <c r="OOS8" s="1096"/>
      <c r="OOT8" s="1096"/>
      <c r="OOU8" s="1096"/>
      <c r="OOV8" s="1096"/>
      <c r="OOW8" s="1096"/>
      <c r="OOX8" s="1096"/>
      <c r="OOY8" s="1096"/>
      <c r="OOZ8" s="1096"/>
      <c r="OPA8" s="1096"/>
      <c r="OPB8" s="1096"/>
      <c r="OPC8" s="1096"/>
      <c r="OPD8" s="1096"/>
      <c r="OPE8" s="1096"/>
      <c r="OPF8" s="1096"/>
      <c r="OPG8" s="1096"/>
      <c r="OPH8" s="1096"/>
      <c r="OPI8" s="1096"/>
      <c r="OPJ8" s="1096"/>
      <c r="OPK8" s="1096"/>
      <c r="OPL8" s="1096"/>
      <c r="OPM8" s="1096"/>
      <c r="OPN8" s="1096"/>
      <c r="OPO8" s="1096"/>
      <c r="OPP8" s="1096"/>
      <c r="OPQ8" s="1096"/>
      <c r="OPR8" s="1096"/>
      <c r="OPS8" s="1096"/>
      <c r="OPT8" s="1096"/>
      <c r="OPU8" s="1096"/>
      <c r="OPV8" s="1096"/>
      <c r="OPW8" s="1096"/>
      <c r="OPX8" s="1096"/>
      <c r="OPY8" s="1096"/>
      <c r="OPZ8" s="1096"/>
      <c r="OQA8" s="1096"/>
      <c r="OQB8" s="1096"/>
      <c r="OQC8" s="1096"/>
      <c r="OQD8" s="1096"/>
      <c r="OQE8" s="1096"/>
      <c r="OQF8" s="1096"/>
      <c r="OQG8" s="1096"/>
      <c r="OQH8" s="1096"/>
      <c r="OQI8" s="1096"/>
      <c r="OQJ8" s="1096"/>
      <c r="OQK8" s="1096"/>
      <c r="OQL8" s="1096"/>
      <c r="OQM8" s="1096"/>
      <c r="OQN8" s="1096"/>
      <c r="OQO8" s="1096"/>
      <c r="OQP8" s="1096"/>
      <c r="OQQ8" s="1096"/>
      <c r="OQR8" s="1096"/>
      <c r="OQS8" s="1096"/>
      <c r="OQT8" s="1096"/>
      <c r="OQU8" s="1096"/>
      <c r="OQV8" s="1096"/>
      <c r="OQW8" s="1096"/>
      <c r="OQX8" s="1096"/>
      <c r="OQY8" s="1096"/>
      <c r="OQZ8" s="1096"/>
      <c r="ORA8" s="1096"/>
      <c r="ORB8" s="1096"/>
      <c r="ORC8" s="1096"/>
      <c r="ORD8" s="1096"/>
      <c r="ORE8" s="1096"/>
      <c r="ORF8" s="1096"/>
      <c r="ORG8" s="1096"/>
      <c r="ORH8" s="1096"/>
      <c r="ORI8" s="1096"/>
      <c r="ORJ8" s="1096"/>
      <c r="ORK8" s="1096"/>
      <c r="ORL8" s="1096"/>
      <c r="ORM8" s="1096"/>
      <c r="ORN8" s="1096"/>
      <c r="ORO8" s="1096"/>
      <c r="ORP8" s="1096"/>
      <c r="ORQ8" s="1096"/>
      <c r="ORR8" s="1096"/>
      <c r="ORS8" s="1096"/>
      <c r="ORT8" s="1096"/>
      <c r="ORU8" s="1096"/>
      <c r="ORV8" s="1096"/>
      <c r="ORW8" s="1096"/>
      <c r="ORX8" s="1096"/>
      <c r="ORY8" s="1096"/>
      <c r="ORZ8" s="1096"/>
      <c r="OSA8" s="1096"/>
      <c r="OSB8" s="1096"/>
      <c r="OSC8" s="1096"/>
      <c r="OSD8" s="1096"/>
      <c r="OSE8" s="1096"/>
      <c r="OSF8" s="1096"/>
      <c r="OSG8" s="1096"/>
      <c r="OSH8" s="1096"/>
      <c r="OSI8" s="1096"/>
      <c r="OSJ8" s="1096"/>
      <c r="OSK8" s="1096"/>
      <c r="OSL8" s="1096"/>
      <c r="OSM8" s="1096"/>
      <c r="OSN8" s="1096"/>
      <c r="OSO8" s="1096"/>
      <c r="OSP8" s="1096"/>
      <c r="OSQ8" s="1096"/>
      <c r="OSR8" s="1096"/>
      <c r="OSS8" s="1096"/>
      <c r="OST8" s="1096"/>
      <c r="OSU8" s="1096"/>
      <c r="OSV8" s="1096"/>
      <c r="OSW8" s="1096"/>
      <c r="OSX8" s="1096"/>
      <c r="OSY8" s="1096"/>
      <c r="OSZ8" s="1096"/>
      <c r="OTA8" s="1096"/>
      <c r="OTB8" s="1096"/>
      <c r="OTC8" s="1096"/>
      <c r="OTD8" s="1096"/>
      <c r="OTE8" s="1096"/>
      <c r="OTF8" s="1096"/>
      <c r="OTG8" s="1096"/>
      <c r="OTH8" s="1096"/>
      <c r="OTI8" s="1096"/>
      <c r="OTJ8" s="1096"/>
      <c r="OTK8" s="1096"/>
      <c r="OTL8" s="1096"/>
      <c r="OTM8" s="1096"/>
      <c r="OTN8" s="1096"/>
      <c r="OTO8" s="1096"/>
      <c r="OTP8" s="1096"/>
      <c r="OTQ8" s="1096"/>
      <c r="OTR8" s="1096"/>
      <c r="OTS8" s="1096"/>
      <c r="OTT8" s="1096"/>
      <c r="OTU8" s="1096"/>
      <c r="OTV8" s="1096"/>
      <c r="OTW8" s="1096"/>
      <c r="OTX8" s="1096"/>
      <c r="OTY8" s="1096"/>
      <c r="OTZ8" s="1096"/>
      <c r="OUA8" s="1096"/>
      <c r="OUB8" s="1096"/>
      <c r="OUC8" s="1096"/>
      <c r="OUD8" s="1096"/>
      <c r="OUE8" s="1096"/>
      <c r="OUF8" s="1096"/>
      <c r="OUG8" s="1096"/>
      <c r="OUH8" s="1096"/>
      <c r="OUI8" s="1096"/>
      <c r="OUJ8" s="1096"/>
      <c r="OUK8" s="1096"/>
      <c r="OUL8" s="1096"/>
      <c r="OUM8" s="1096"/>
      <c r="OUN8" s="1096"/>
      <c r="OUO8" s="1096"/>
      <c r="OUP8" s="1096"/>
      <c r="OUQ8" s="1096"/>
      <c r="OUR8" s="1096"/>
      <c r="OUS8" s="1096"/>
      <c r="OUT8" s="1096"/>
      <c r="OUU8" s="1096"/>
      <c r="OUV8" s="1096"/>
      <c r="OUW8" s="1096"/>
      <c r="OUX8" s="1096"/>
      <c r="OUY8" s="1096"/>
      <c r="OUZ8" s="1096"/>
      <c r="OVA8" s="1096"/>
      <c r="OVB8" s="1096"/>
      <c r="OVC8" s="1096"/>
      <c r="OVD8" s="1096"/>
      <c r="OVE8" s="1096"/>
      <c r="OVF8" s="1096"/>
      <c r="OVG8" s="1096"/>
      <c r="OVH8" s="1096"/>
      <c r="OVI8" s="1096"/>
      <c r="OVJ8" s="1096"/>
      <c r="OVK8" s="1096"/>
      <c r="OVL8" s="1096"/>
      <c r="OVM8" s="1096"/>
      <c r="OVN8" s="1096"/>
      <c r="OVO8" s="1096"/>
      <c r="OVP8" s="1096"/>
      <c r="OVQ8" s="1096"/>
      <c r="OVR8" s="1096"/>
      <c r="OVS8" s="1096"/>
      <c r="OVT8" s="1096"/>
      <c r="OVU8" s="1096"/>
      <c r="OVV8" s="1096"/>
      <c r="OVW8" s="1096"/>
      <c r="OVX8" s="1096"/>
      <c r="OVY8" s="1096"/>
      <c r="OVZ8" s="1096"/>
      <c r="OWA8" s="1096"/>
      <c r="OWB8" s="1096"/>
      <c r="OWC8" s="1096"/>
      <c r="OWD8" s="1096"/>
      <c r="OWE8" s="1096"/>
      <c r="OWF8" s="1096"/>
      <c r="OWG8" s="1096"/>
      <c r="OWH8" s="1096"/>
      <c r="OWI8" s="1096"/>
      <c r="OWJ8" s="1096"/>
      <c r="OWK8" s="1096"/>
      <c r="OWL8" s="1096"/>
      <c r="OWM8" s="1096"/>
      <c r="OWN8" s="1096"/>
      <c r="OWO8" s="1096"/>
      <c r="OWP8" s="1096"/>
      <c r="OWQ8" s="1096"/>
      <c r="OWR8" s="1096"/>
      <c r="OWS8" s="1096"/>
      <c r="OWT8" s="1096"/>
      <c r="OWU8" s="1096"/>
      <c r="OWV8" s="1096"/>
      <c r="OWW8" s="1096"/>
      <c r="OWX8" s="1096"/>
      <c r="OWY8" s="1096"/>
      <c r="OWZ8" s="1096"/>
      <c r="OXA8" s="1096"/>
      <c r="OXB8" s="1096"/>
      <c r="OXC8" s="1096"/>
      <c r="OXD8" s="1096"/>
      <c r="OXE8" s="1096"/>
      <c r="OXF8" s="1096"/>
      <c r="OXG8" s="1096"/>
      <c r="OXH8" s="1096"/>
      <c r="OXI8" s="1096"/>
      <c r="OXJ8" s="1096"/>
      <c r="OXK8" s="1096"/>
      <c r="OXL8" s="1096"/>
      <c r="OXM8" s="1096"/>
      <c r="OXN8" s="1096"/>
      <c r="OXO8" s="1096"/>
      <c r="OXP8" s="1096"/>
      <c r="OXQ8" s="1096"/>
      <c r="OXR8" s="1096"/>
      <c r="OXS8" s="1096"/>
      <c r="OXT8" s="1096"/>
      <c r="OXU8" s="1096"/>
      <c r="OXV8" s="1096"/>
      <c r="OXW8" s="1096"/>
      <c r="OXX8" s="1096"/>
      <c r="OXY8" s="1096"/>
      <c r="OXZ8" s="1096"/>
      <c r="OYA8" s="1096"/>
      <c r="OYB8" s="1096"/>
      <c r="OYC8" s="1096"/>
      <c r="OYD8" s="1096"/>
      <c r="OYE8" s="1096"/>
      <c r="OYF8" s="1096"/>
      <c r="OYG8" s="1096"/>
      <c r="OYH8" s="1096"/>
      <c r="OYI8" s="1096"/>
      <c r="OYJ8" s="1096"/>
      <c r="OYK8" s="1096"/>
      <c r="OYL8" s="1096"/>
      <c r="OYM8" s="1096"/>
      <c r="OYN8" s="1096"/>
      <c r="OYO8" s="1096"/>
      <c r="OYP8" s="1096"/>
      <c r="OYQ8" s="1096"/>
      <c r="OYR8" s="1096"/>
      <c r="OYS8" s="1096"/>
      <c r="OYT8" s="1096"/>
      <c r="OYU8" s="1096"/>
      <c r="OYV8" s="1096"/>
      <c r="OYW8" s="1096"/>
      <c r="OYX8" s="1096"/>
      <c r="OYY8" s="1096"/>
      <c r="OYZ8" s="1096"/>
      <c r="OZA8" s="1096"/>
      <c r="OZB8" s="1096"/>
      <c r="OZC8" s="1096"/>
      <c r="OZD8" s="1096"/>
      <c r="OZE8" s="1096"/>
      <c r="OZF8" s="1096"/>
      <c r="OZG8" s="1096"/>
      <c r="OZH8" s="1096"/>
      <c r="OZI8" s="1096"/>
      <c r="OZJ8" s="1096"/>
      <c r="OZK8" s="1096"/>
      <c r="OZL8" s="1096"/>
      <c r="OZM8" s="1096"/>
      <c r="OZN8" s="1096"/>
      <c r="OZO8" s="1096"/>
      <c r="OZP8" s="1096"/>
      <c r="OZQ8" s="1096"/>
      <c r="OZR8" s="1096"/>
      <c r="OZS8" s="1096"/>
      <c r="OZT8" s="1096"/>
      <c r="OZU8" s="1096"/>
      <c r="OZV8" s="1096"/>
      <c r="OZW8" s="1096"/>
      <c r="OZX8" s="1096"/>
      <c r="OZY8" s="1096"/>
      <c r="OZZ8" s="1096"/>
      <c r="PAA8" s="1096"/>
      <c r="PAB8" s="1096"/>
      <c r="PAC8" s="1096"/>
      <c r="PAD8" s="1096"/>
      <c r="PAE8" s="1096"/>
      <c r="PAF8" s="1096"/>
      <c r="PAG8" s="1096"/>
      <c r="PAH8" s="1096"/>
      <c r="PAI8" s="1096"/>
      <c r="PAJ8" s="1096"/>
      <c r="PAK8" s="1096"/>
      <c r="PAL8" s="1096"/>
      <c r="PAM8" s="1096"/>
      <c r="PAN8" s="1096"/>
      <c r="PAO8" s="1096"/>
      <c r="PAP8" s="1096"/>
      <c r="PAQ8" s="1096"/>
      <c r="PAR8" s="1096"/>
      <c r="PAS8" s="1096"/>
      <c r="PAT8" s="1096"/>
      <c r="PAU8" s="1096"/>
      <c r="PAV8" s="1096"/>
      <c r="PAW8" s="1096"/>
      <c r="PAX8" s="1096"/>
      <c r="PAY8" s="1096"/>
      <c r="PAZ8" s="1096"/>
      <c r="PBA8" s="1096"/>
      <c r="PBB8" s="1096"/>
      <c r="PBC8" s="1096"/>
      <c r="PBD8" s="1096"/>
      <c r="PBE8" s="1096"/>
      <c r="PBF8" s="1096"/>
      <c r="PBG8" s="1096"/>
      <c r="PBH8" s="1096"/>
      <c r="PBI8" s="1096"/>
      <c r="PBJ8" s="1096"/>
      <c r="PBK8" s="1096"/>
      <c r="PBL8" s="1096"/>
      <c r="PBM8" s="1096"/>
      <c r="PBN8" s="1096"/>
      <c r="PBO8" s="1096"/>
      <c r="PBP8" s="1096"/>
      <c r="PBQ8" s="1096"/>
      <c r="PBR8" s="1096"/>
      <c r="PBS8" s="1096"/>
      <c r="PBT8" s="1096"/>
      <c r="PBU8" s="1096"/>
      <c r="PBV8" s="1096"/>
      <c r="PBW8" s="1096"/>
      <c r="PBX8" s="1096"/>
      <c r="PBY8" s="1096"/>
      <c r="PBZ8" s="1096"/>
      <c r="PCA8" s="1096"/>
      <c r="PCB8" s="1096"/>
      <c r="PCC8" s="1096"/>
      <c r="PCD8" s="1096"/>
      <c r="PCE8" s="1096"/>
      <c r="PCF8" s="1096"/>
      <c r="PCG8" s="1096"/>
      <c r="PCH8" s="1096"/>
      <c r="PCI8" s="1096"/>
      <c r="PCJ8" s="1096"/>
      <c r="PCK8" s="1096"/>
      <c r="PCL8" s="1096"/>
      <c r="PCM8" s="1096"/>
      <c r="PCN8" s="1096"/>
      <c r="PCO8" s="1096"/>
      <c r="PCP8" s="1096"/>
      <c r="PCQ8" s="1096"/>
      <c r="PCR8" s="1096"/>
      <c r="PCS8" s="1096"/>
      <c r="PCT8" s="1096"/>
      <c r="PCU8" s="1096"/>
      <c r="PCV8" s="1096"/>
      <c r="PCW8" s="1096"/>
      <c r="PCX8" s="1096"/>
      <c r="PCY8" s="1096"/>
      <c r="PCZ8" s="1096"/>
      <c r="PDA8" s="1096"/>
      <c r="PDB8" s="1096"/>
      <c r="PDC8" s="1096"/>
      <c r="PDD8" s="1096"/>
      <c r="PDE8" s="1096"/>
      <c r="PDF8" s="1096"/>
      <c r="PDG8" s="1096"/>
      <c r="PDH8" s="1096"/>
      <c r="PDI8" s="1096"/>
      <c r="PDJ8" s="1096"/>
      <c r="PDK8" s="1096"/>
      <c r="PDL8" s="1096"/>
      <c r="PDM8" s="1096"/>
      <c r="PDN8" s="1096"/>
      <c r="PDO8" s="1096"/>
      <c r="PDP8" s="1096"/>
      <c r="PDQ8" s="1096"/>
      <c r="PDR8" s="1096"/>
      <c r="PDS8" s="1096"/>
      <c r="PDT8" s="1096"/>
      <c r="PDU8" s="1096"/>
      <c r="PDV8" s="1096"/>
      <c r="PDW8" s="1096"/>
      <c r="PDX8" s="1096"/>
      <c r="PDY8" s="1096"/>
      <c r="PDZ8" s="1096"/>
      <c r="PEA8" s="1096"/>
      <c r="PEB8" s="1096"/>
      <c r="PEC8" s="1096"/>
      <c r="PED8" s="1096"/>
      <c r="PEE8" s="1096"/>
      <c r="PEF8" s="1096"/>
      <c r="PEG8" s="1096"/>
      <c r="PEH8" s="1096"/>
      <c r="PEI8" s="1096"/>
      <c r="PEJ8" s="1096"/>
      <c r="PEK8" s="1096"/>
      <c r="PEL8" s="1096"/>
      <c r="PEM8" s="1096"/>
      <c r="PEN8" s="1096"/>
      <c r="PEO8" s="1096"/>
      <c r="PEP8" s="1096"/>
      <c r="PEQ8" s="1096"/>
      <c r="PER8" s="1096"/>
      <c r="PES8" s="1096"/>
      <c r="PET8" s="1096"/>
      <c r="PEU8" s="1096"/>
      <c r="PEV8" s="1096"/>
      <c r="PEW8" s="1096"/>
      <c r="PEX8" s="1096"/>
      <c r="PEY8" s="1096"/>
      <c r="PEZ8" s="1096"/>
      <c r="PFA8" s="1096"/>
      <c r="PFB8" s="1096"/>
      <c r="PFC8" s="1096"/>
      <c r="PFD8" s="1096"/>
      <c r="PFE8" s="1096"/>
      <c r="PFF8" s="1096"/>
      <c r="PFG8" s="1096"/>
      <c r="PFH8" s="1096"/>
      <c r="PFI8" s="1096"/>
      <c r="PFJ8" s="1096"/>
      <c r="PFK8" s="1096"/>
      <c r="PFL8" s="1096"/>
      <c r="PFM8" s="1096"/>
      <c r="PFN8" s="1096"/>
      <c r="PFO8" s="1096"/>
      <c r="PFP8" s="1096"/>
      <c r="PFQ8" s="1096"/>
      <c r="PFR8" s="1096"/>
      <c r="PFS8" s="1096"/>
      <c r="PFT8" s="1096"/>
      <c r="PFU8" s="1096"/>
      <c r="PFV8" s="1096"/>
      <c r="PFW8" s="1096"/>
      <c r="PFX8" s="1096"/>
      <c r="PFY8" s="1096"/>
      <c r="PFZ8" s="1096"/>
      <c r="PGA8" s="1096"/>
      <c r="PGB8" s="1096"/>
      <c r="PGC8" s="1096"/>
      <c r="PGD8" s="1096"/>
      <c r="PGE8" s="1096"/>
      <c r="PGF8" s="1096"/>
      <c r="PGG8" s="1096"/>
      <c r="PGH8" s="1096"/>
      <c r="PGI8" s="1096"/>
      <c r="PGJ8" s="1096"/>
      <c r="PGK8" s="1096"/>
      <c r="PGL8" s="1096"/>
      <c r="PGM8" s="1096"/>
      <c r="PGN8" s="1096"/>
      <c r="PGO8" s="1096"/>
      <c r="PGP8" s="1096"/>
      <c r="PGQ8" s="1096"/>
      <c r="PGR8" s="1096"/>
      <c r="PGS8" s="1096"/>
      <c r="PGT8" s="1096"/>
      <c r="PGU8" s="1096"/>
      <c r="PGV8" s="1096"/>
      <c r="PGW8" s="1096"/>
      <c r="PGX8" s="1096"/>
      <c r="PGY8" s="1096"/>
      <c r="PGZ8" s="1096"/>
      <c r="PHA8" s="1096"/>
      <c r="PHB8" s="1096"/>
      <c r="PHC8" s="1096"/>
      <c r="PHD8" s="1096"/>
      <c r="PHE8" s="1096"/>
      <c r="PHF8" s="1096"/>
      <c r="PHG8" s="1096"/>
      <c r="PHH8" s="1096"/>
      <c r="PHI8" s="1096"/>
      <c r="PHJ8" s="1096"/>
      <c r="PHK8" s="1096"/>
      <c r="PHL8" s="1096"/>
      <c r="PHM8" s="1096"/>
      <c r="PHN8" s="1096"/>
      <c r="PHO8" s="1096"/>
      <c r="PHP8" s="1096"/>
      <c r="PHQ8" s="1096"/>
      <c r="PHR8" s="1096"/>
      <c r="PHS8" s="1096"/>
      <c r="PHT8" s="1096"/>
      <c r="PHU8" s="1096"/>
      <c r="PHV8" s="1096"/>
      <c r="PHW8" s="1096"/>
      <c r="PHX8" s="1096"/>
      <c r="PHY8" s="1096"/>
      <c r="PHZ8" s="1096"/>
      <c r="PIA8" s="1096"/>
      <c r="PIB8" s="1096"/>
      <c r="PIC8" s="1096"/>
      <c r="PID8" s="1096"/>
      <c r="PIE8" s="1096"/>
      <c r="PIF8" s="1096"/>
      <c r="PIG8" s="1096"/>
      <c r="PIH8" s="1096"/>
      <c r="PII8" s="1096"/>
      <c r="PIJ8" s="1096"/>
      <c r="PIK8" s="1096"/>
      <c r="PIL8" s="1096"/>
      <c r="PIM8" s="1096"/>
      <c r="PIN8" s="1096"/>
      <c r="PIO8" s="1096"/>
      <c r="PIP8" s="1096"/>
      <c r="PIQ8" s="1096"/>
      <c r="PIR8" s="1096"/>
      <c r="PIS8" s="1096"/>
      <c r="PIT8" s="1096"/>
      <c r="PIU8" s="1096"/>
      <c r="PIV8" s="1096"/>
      <c r="PIW8" s="1096"/>
      <c r="PIX8" s="1096"/>
      <c r="PIY8" s="1096"/>
      <c r="PIZ8" s="1096"/>
      <c r="PJA8" s="1096"/>
      <c r="PJB8" s="1096"/>
      <c r="PJC8" s="1096"/>
      <c r="PJD8" s="1096"/>
      <c r="PJE8" s="1096"/>
      <c r="PJF8" s="1096"/>
      <c r="PJG8" s="1096"/>
      <c r="PJH8" s="1096"/>
      <c r="PJI8" s="1096"/>
      <c r="PJJ8" s="1096"/>
      <c r="PJK8" s="1096"/>
      <c r="PJL8" s="1096"/>
      <c r="PJM8" s="1096"/>
      <c r="PJN8" s="1096"/>
      <c r="PJO8" s="1096"/>
      <c r="PJP8" s="1096"/>
      <c r="PJQ8" s="1096"/>
      <c r="PJR8" s="1096"/>
      <c r="PJS8" s="1096"/>
      <c r="PJT8" s="1096"/>
      <c r="PJU8" s="1096"/>
      <c r="PJV8" s="1096"/>
      <c r="PJW8" s="1096"/>
      <c r="PJX8" s="1096"/>
      <c r="PJY8" s="1096"/>
      <c r="PJZ8" s="1096"/>
      <c r="PKA8" s="1096"/>
      <c r="PKB8" s="1096"/>
      <c r="PKC8" s="1096"/>
      <c r="PKD8" s="1096"/>
      <c r="PKE8" s="1096"/>
      <c r="PKF8" s="1096"/>
      <c r="PKG8" s="1096"/>
      <c r="PKH8" s="1096"/>
      <c r="PKI8" s="1096"/>
      <c r="PKJ8" s="1096"/>
      <c r="PKK8" s="1096"/>
      <c r="PKL8" s="1096"/>
      <c r="PKM8" s="1096"/>
      <c r="PKN8" s="1096"/>
      <c r="PKO8" s="1096"/>
      <c r="PKP8" s="1096"/>
      <c r="PKQ8" s="1096"/>
      <c r="PKR8" s="1096"/>
      <c r="PKS8" s="1096"/>
      <c r="PKT8" s="1096"/>
      <c r="PKU8" s="1096"/>
      <c r="PKV8" s="1096"/>
      <c r="PKW8" s="1096"/>
      <c r="PKX8" s="1096"/>
      <c r="PKY8" s="1096"/>
      <c r="PKZ8" s="1096"/>
      <c r="PLA8" s="1096"/>
      <c r="PLB8" s="1096"/>
      <c r="PLC8" s="1096"/>
      <c r="PLD8" s="1096"/>
      <c r="PLE8" s="1096"/>
      <c r="PLF8" s="1096"/>
      <c r="PLG8" s="1096"/>
      <c r="PLH8" s="1096"/>
      <c r="PLI8" s="1096"/>
      <c r="PLJ8" s="1096"/>
      <c r="PLK8" s="1096"/>
      <c r="PLL8" s="1096"/>
      <c r="PLM8" s="1096"/>
      <c r="PLN8" s="1096"/>
      <c r="PLO8" s="1096"/>
      <c r="PLP8" s="1096"/>
      <c r="PLQ8" s="1096"/>
      <c r="PLR8" s="1096"/>
      <c r="PLS8" s="1096"/>
      <c r="PLT8" s="1096"/>
      <c r="PLU8" s="1096"/>
      <c r="PLV8" s="1096"/>
      <c r="PLW8" s="1096"/>
      <c r="PLX8" s="1096"/>
      <c r="PLY8" s="1096"/>
      <c r="PLZ8" s="1096"/>
      <c r="PMA8" s="1096"/>
      <c r="PMB8" s="1096"/>
      <c r="PMC8" s="1096"/>
      <c r="PMD8" s="1096"/>
      <c r="PME8" s="1096"/>
      <c r="PMF8" s="1096"/>
      <c r="PMG8" s="1096"/>
      <c r="PMH8" s="1096"/>
      <c r="PMI8" s="1096"/>
      <c r="PMJ8" s="1096"/>
      <c r="PMK8" s="1096"/>
      <c r="PML8" s="1096"/>
      <c r="PMM8" s="1096"/>
      <c r="PMN8" s="1096"/>
      <c r="PMO8" s="1096"/>
      <c r="PMP8" s="1096"/>
      <c r="PMQ8" s="1096"/>
      <c r="PMR8" s="1096"/>
      <c r="PMS8" s="1096"/>
      <c r="PMT8" s="1096"/>
      <c r="PMU8" s="1096"/>
      <c r="PMV8" s="1096"/>
      <c r="PMW8" s="1096"/>
      <c r="PMX8" s="1096"/>
      <c r="PMY8" s="1096"/>
      <c r="PMZ8" s="1096"/>
      <c r="PNA8" s="1096"/>
      <c r="PNB8" s="1096"/>
      <c r="PNC8" s="1096"/>
      <c r="PND8" s="1096"/>
      <c r="PNE8" s="1096"/>
      <c r="PNF8" s="1096"/>
      <c r="PNG8" s="1096"/>
      <c r="PNH8" s="1096"/>
      <c r="PNI8" s="1096"/>
      <c r="PNJ8" s="1096"/>
      <c r="PNK8" s="1096"/>
      <c r="PNL8" s="1096"/>
      <c r="PNM8" s="1096"/>
      <c r="PNN8" s="1096"/>
      <c r="PNO8" s="1096"/>
      <c r="PNP8" s="1096"/>
      <c r="PNQ8" s="1096"/>
      <c r="PNR8" s="1096"/>
      <c r="PNS8" s="1096"/>
      <c r="PNT8" s="1096"/>
      <c r="PNU8" s="1096"/>
      <c r="PNV8" s="1096"/>
      <c r="PNW8" s="1096"/>
      <c r="PNX8" s="1096"/>
      <c r="PNY8" s="1096"/>
      <c r="PNZ8" s="1096"/>
      <c r="POA8" s="1096"/>
      <c r="POB8" s="1096"/>
      <c r="POC8" s="1096"/>
      <c r="POD8" s="1096"/>
      <c r="POE8" s="1096"/>
      <c r="POF8" s="1096"/>
      <c r="POG8" s="1096"/>
      <c r="POH8" s="1096"/>
      <c r="POI8" s="1096"/>
      <c r="POJ8" s="1096"/>
      <c r="POK8" s="1096"/>
      <c r="POL8" s="1096"/>
      <c r="POM8" s="1096"/>
      <c r="PON8" s="1096"/>
      <c r="POO8" s="1096"/>
      <c r="POP8" s="1096"/>
      <c r="POQ8" s="1096"/>
      <c r="POR8" s="1096"/>
      <c r="POS8" s="1096"/>
      <c r="POT8" s="1096"/>
      <c r="POU8" s="1096"/>
      <c r="POV8" s="1096"/>
      <c r="POW8" s="1096"/>
      <c r="POX8" s="1096"/>
      <c r="POY8" s="1096"/>
      <c r="POZ8" s="1096"/>
      <c r="PPA8" s="1096"/>
      <c r="PPB8" s="1096"/>
      <c r="PPC8" s="1096"/>
      <c r="PPD8" s="1096"/>
      <c r="PPE8" s="1096"/>
      <c r="PPF8" s="1096"/>
      <c r="PPG8" s="1096"/>
      <c r="PPH8" s="1096"/>
      <c r="PPI8" s="1096"/>
      <c r="PPJ8" s="1096"/>
      <c r="PPK8" s="1096"/>
      <c r="PPL8" s="1096"/>
      <c r="PPM8" s="1096"/>
      <c r="PPN8" s="1096"/>
      <c r="PPO8" s="1096"/>
      <c r="PPP8" s="1096"/>
      <c r="PPQ8" s="1096"/>
      <c r="PPR8" s="1096"/>
      <c r="PPS8" s="1096"/>
      <c r="PPT8" s="1096"/>
      <c r="PPU8" s="1096"/>
      <c r="PPV8" s="1096"/>
      <c r="PPW8" s="1096"/>
      <c r="PPX8" s="1096"/>
      <c r="PPY8" s="1096"/>
      <c r="PPZ8" s="1096"/>
      <c r="PQA8" s="1096"/>
      <c r="PQB8" s="1096"/>
      <c r="PQC8" s="1096"/>
      <c r="PQD8" s="1096"/>
      <c r="PQE8" s="1096"/>
      <c r="PQF8" s="1096"/>
      <c r="PQG8" s="1096"/>
      <c r="PQH8" s="1096"/>
      <c r="PQI8" s="1096"/>
      <c r="PQJ8" s="1096"/>
      <c r="PQK8" s="1096"/>
      <c r="PQL8" s="1096"/>
      <c r="PQM8" s="1096"/>
      <c r="PQN8" s="1096"/>
      <c r="PQO8" s="1096"/>
      <c r="PQP8" s="1096"/>
      <c r="PQQ8" s="1096"/>
      <c r="PQR8" s="1096"/>
      <c r="PQS8" s="1096"/>
      <c r="PQT8" s="1096"/>
      <c r="PQU8" s="1096"/>
      <c r="PQV8" s="1096"/>
      <c r="PQW8" s="1096"/>
      <c r="PQX8" s="1096"/>
      <c r="PQY8" s="1096"/>
      <c r="PQZ8" s="1096"/>
      <c r="PRA8" s="1096"/>
      <c r="PRB8" s="1096"/>
      <c r="PRC8" s="1096"/>
      <c r="PRD8" s="1096"/>
      <c r="PRE8" s="1096"/>
      <c r="PRF8" s="1096"/>
      <c r="PRG8" s="1096"/>
      <c r="PRH8" s="1096"/>
      <c r="PRI8" s="1096"/>
      <c r="PRJ8" s="1096"/>
      <c r="PRK8" s="1096"/>
      <c r="PRL8" s="1096"/>
      <c r="PRM8" s="1096"/>
      <c r="PRN8" s="1096"/>
      <c r="PRO8" s="1096"/>
      <c r="PRP8" s="1096"/>
      <c r="PRQ8" s="1096"/>
      <c r="PRR8" s="1096"/>
      <c r="PRS8" s="1096"/>
      <c r="PRT8" s="1096"/>
      <c r="PRU8" s="1096"/>
      <c r="PRV8" s="1096"/>
      <c r="PRW8" s="1096"/>
      <c r="PRX8" s="1096"/>
      <c r="PRY8" s="1096"/>
      <c r="PRZ8" s="1096"/>
      <c r="PSA8" s="1096"/>
      <c r="PSB8" s="1096"/>
      <c r="PSC8" s="1096"/>
      <c r="PSD8" s="1096"/>
      <c r="PSE8" s="1096"/>
      <c r="PSF8" s="1096"/>
      <c r="PSG8" s="1096"/>
      <c r="PSH8" s="1096"/>
      <c r="PSI8" s="1096"/>
      <c r="PSJ8" s="1096"/>
      <c r="PSK8" s="1096"/>
      <c r="PSL8" s="1096"/>
      <c r="PSM8" s="1096"/>
      <c r="PSN8" s="1096"/>
      <c r="PSO8" s="1096"/>
      <c r="PSP8" s="1096"/>
      <c r="PSQ8" s="1096"/>
      <c r="PSR8" s="1096"/>
      <c r="PSS8" s="1096"/>
      <c r="PST8" s="1096"/>
      <c r="PSU8" s="1096"/>
      <c r="PSV8" s="1096"/>
      <c r="PSW8" s="1096"/>
      <c r="PSX8" s="1096"/>
      <c r="PSY8" s="1096"/>
      <c r="PSZ8" s="1096"/>
      <c r="PTA8" s="1096"/>
      <c r="PTB8" s="1096"/>
      <c r="PTC8" s="1096"/>
      <c r="PTD8" s="1096"/>
      <c r="PTE8" s="1096"/>
      <c r="PTF8" s="1096"/>
      <c r="PTG8" s="1096"/>
      <c r="PTH8" s="1096"/>
      <c r="PTI8" s="1096"/>
      <c r="PTJ8" s="1096"/>
      <c r="PTK8" s="1096"/>
      <c r="PTL8" s="1096"/>
      <c r="PTM8" s="1096"/>
      <c r="PTN8" s="1096"/>
      <c r="PTO8" s="1096"/>
      <c r="PTP8" s="1096"/>
      <c r="PTQ8" s="1096"/>
      <c r="PTR8" s="1096"/>
      <c r="PTS8" s="1096"/>
      <c r="PTT8" s="1096"/>
      <c r="PTU8" s="1096"/>
      <c r="PTV8" s="1096"/>
      <c r="PTW8" s="1096"/>
      <c r="PTX8" s="1096"/>
      <c r="PTY8" s="1096"/>
      <c r="PTZ8" s="1096"/>
      <c r="PUA8" s="1096"/>
      <c r="PUB8" s="1096"/>
      <c r="PUC8" s="1096"/>
      <c r="PUD8" s="1096"/>
      <c r="PUE8" s="1096"/>
      <c r="PUF8" s="1096"/>
      <c r="PUG8" s="1096"/>
      <c r="PUH8" s="1096"/>
      <c r="PUI8" s="1096"/>
      <c r="PUJ8" s="1096"/>
      <c r="PUK8" s="1096"/>
      <c r="PUL8" s="1096"/>
      <c r="PUM8" s="1096"/>
      <c r="PUN8" s="1096"/>
      <c r="PUO8" s="1096"/>
      <c r="PUP8" s="1096"/>
      <c r="PUQ8" s="1096"/>
      <c r="PUR8" s="1096"/>
      <c r="PUS8" s="1096"/>
      <c r="PUT8" s="1096"/>
      <c r="PUU8" s="1096"/>
      <c r="PUV8" s="1096"/>
      <c r="PUW8" s="1096"/>
      <c r="PUX8" s="1096"/>
      <c r="PUY8" s="1096"/>
      <c r="PUZ8" s="1096"/>
      <c r="PVA8" s="1096"/>
      <c r="PVB8" s="1096"/>
      <c r="PVC8" s="1096"/>
      <c r="PVD8" s="1096"/>
      <c r="PVE8" s="1096"/>
      <c r="PVF8" s="1096"/>
      <c r="PVG8" s="1096"/>
      <c r="PVH8" s="1096"/>
      <c r="PVI8" s="1096"/>
      <c r="PVJ8" s="1096"/>
      <c r="PVK8" s="1096"/>
      <c r="PVL8" s="1096"/>
      <c r="PVM8" s="1096"/>
      <c r="PVN8" s="1096"/>
      <c r="PVO8" s="1096"/>
      <c r="PVP8" s="1096"/>
      <c r="PVQ8" s="1096"/>
      <c r="PVR8" s="1096"/>
      <c r="PVS8" s="1096"/>
      <c r="PVT8" s="1096"/>
      <c r="PVU8" s="1096"/>
      <c r="PVV8" s="1096"/>
      <c r="PVW8" s="1096"/>
      <c r="PVX8" s="1096"/>
      <c r="PVY8" s="1096"/>
      <c r="PVZ8" s="1096"/>
      <c r="PWA8" s="1096"/>
      <c r="PWB8" s="1096"/>
      <c r="PWC8" s="1096"/>
      <c r="PWD8" s="1096"/>
      <c r="PWE8" s="1096"/>
      <c r="PWF8" s="1096"/>
      <c r="PWG8" s="1096"/>
      <c r="PWH8" s="1096"/>
      <c r="PWI8" s="1096"/>
      <c r="PWJ8" s="1096"/>
      <c r="PWK8" s="1096"/>
      <c r="PWL8" s="1096"/>
      <c r="PWM8" s="1096"/>
      <c r="PWN8" s="1096"/>
      <c r="PWO8" s="1096"/>
      <c r="PWP8" s="1096"/>
      <c r="PWQ8" s="1096"/>
      <c r="PWR8" s="1096"/>
      <c r="PWS8" s="1096"/>
      <c r="PWT8" s="1096"/>
      <c r="PWU8" s="1096"/>
      <c r="PWV8" s="1096"/>
      <c r="PWW8" s="1096"/>
      <c r="PWX8" s="1096"/>
      <c r="PWY8" s="1096"/>
      <c r="PWZ8" s="1096"/>
      <c r="PXA8" s="1096"/>
      <c r="PXB8" s="1096"/>
      <c r="PXC8" s="1096"/>
      <c r="PXD8" s="1096"/>
      <c r="PXE8" s="1096"/>
      <c r="PXF8" s="1096"/>
      <c r="PXG8" s="1096"/>
      <c r="PXH8" s="1096"/>
      <c r="PXI8" s="1096"/>
      <c r="PXJ8" s="1096"/>
      <c r="PXK8" s="1096"/>
      <c r="PXL8" s="1096"/>
      <c r="PXM8" s="1096"/>
      <c r="PXN8" s="1096"/>
      <c r="PXO8" s="1096"/>
      <c r="PXP8" s="1096"/>
      <c r="PXQ8" s="1096"/>
      <c r="PXR8" s="1096"/>
      <c r="PXS8" s="1096"/>
      <c r="PXT8" s="1096"/>
      <c r="PXU8" s="1096"/>
      <c r="PXV8" s="1096"/>
      <c r="PXW8" s="1096"/>
      <c r="PXX8" s="1096"/>
      <c r="PXY8" s="1096"/>
      <c r="PXZ8" s="1096"/>
      <c r="PYA8" s="1096"/>
      <c r="PYB8" s="1096"/>
      <c r="PYC8" s="1096"/>
      <c r="PYD8" s="1096"/>
      <c r="PYE8" s="1096"/>
      <c r="PYF8" s="1096"/>
      <c r="PYG8" s="1096"/>
      <c r="PYH8" s="1096"/>
      <c r="PYI8" s="1096"/>
      <c r="PYJ8" s="1096"/>
      <c r="PYK8" s="1096"/>
      <c r="PYL8" s="1096"/>
      <c r="PYM8" s="1096"/>
      <c r="PYN8" s="1096"/>
      <c r="PYO8" s="1096"/>
      <c r="PYP8" s="1096"/>
      <c r="PYQ8" s="1096"/>
      <c r="PYR8" s="1096"/>
      <c r="PYS8" s="1096"/>
      <c r="PYT8" s="1096"/>
      <c r="PYU8" s="1096"/>
      <c r="PYV8" s="1096"/>
      <c r="PYW8" s="1096"/>
      <c r="PYX8" s="1096"/>
      <c r="PYY8" s="1096"/>
      <c r="PYZ8" s="1096"/>
      <c r="PZA8" s="1096"/>
      <c r="PZB8" s="1096"/>
      <c r="PZC8" s="1096"/>
      <c r="PZD8" s="1096"/>
      <c r="PZE8" s="1096"/>
      <c r="PZF8" s="1096"/>
      <c r="PZG8" s="1096"/>
      <c r="PZH8" s="1096"/>
      <c r="PZI8" s="1096"/>
      <c r="PZJ8" s="1096"/>
      <c r="PZK8" s="1096"/>
      <c r="PZL8" s="1096"/>
      <c r="PZM8" s="1096"/>
      <c r="PZN8" s="1096"/>
      <c r="PZO8" s="1096"/>
      <c r="PZP8" s="1096"/>
      <c r="PZQ8" s="1096"/>
      <c r="PZR8" s="1096"/>
      <c r="PZS8" s="1096"/>
      <c r="PZT8" s="1096"/>
      <c r="PZU8" s="1096"/>
      <c r="PZV8" s="1096"/>
      <c r="PZW8" s="1096"/>
      <c r="PZX8" s="1096"/>
      <c r="PZY8" s="1096"/>
      <c r="PZZ8" s="1096"/>
      <c r="QAA8" s="1096"/>
      <c r="QAB8" s="1096"/>
      <c r="QAC8" s="1096"/>
      <c r="QAD8" s="1096"/>
      <c r="QAE8" s="1096"/>
      <c r="QAF8" s="1096"/>
      <c r="QAG8" s="1096"/>
      <c r="QAH8" s="1096"/>
      <c r="QAI8" s="1096"/>
      <c r="QAJ8" s="1096"/>
      <c r="QAK8" s="1096"/>
      <c r="QAL8" s="1096"/>
      <c r="QAM8" s="1096"/>
      <c r="QAN8" s="1096"/>
      <c r="QAO8" s="1096"/>
      <c r="QAP8" s="1096"/>
      <c r="QAQ8" s="1096"/>
      <c r="QAR8" s="1096"/>
      <c r="QAS8" s="1096"/>
      <c r="QAT8" s="1096"/>
      <c r="QAU8" s="1096"/>
      <c r="QAV8" s="1096"/>
      <c r="QAW8" s="1096"/>
      <c r="QAX8" s="1096"/>
      <c r="QAY8" s="1096"/>
      <c r="QAZ8" s="1096"/>
      <c r="QBA8" s="1096"/>
      <c r="QBB8" s="1096"/>
      <c r="QBC8" s="1096"/>
      <c r="QBD8" s="1096"/>
      <c r="QBE8" s="1096"/>
      <c r="QBF8" s="1096"/>
      <c r="QBG8" s="1096"/>
      <c r="QBH8" s="1096"/>
      <c r="QBI8" s="1096"/>
      <c r="QBJ8" s="1096"/>
      <c r="QBK8" s="1096"/>
      <c r="QBL8" s="1096"/>
      <c r="QBM8" s="1096"/>
      <c r="QBN8" s="1096"/>
      <c r="QBO8" s="1096"/>
      <c r="QBP8" s="1096"/>
      <c r="QBQ8" s="1096"/>
      <c r="QBR8" s="1096"/>
      <c r="QBS8" s="1096"/>
      <c r="QBT8" s="1096"/>
      <c r="QBU8" s="1096"/>
      <c r="QBV8" s="1096"/>
      <c r="QBW8" s="1096"/>
      <c r="QBX8" s="1096"/>
      <c r="QBY8" s="1096"/>
      <c r="QBZ8" s="1096"/>
      <c r="QCA8" s="1096"/>
      <c r="QCB8" s="1096"/>
      <c r="QCC8" s="1096"/>
      <c r="QCD8" s="1096"/>
      <c r="QCE8" s="1096"/>
      <c r="QCF8" s="1096"/>
      <c r="QCG8" s="1096"/>
      <c r="QCH8" s="1096"/>
      <c r="QCI8" s="1096"/>
      <c r="QCJ8" s="1096"/>
      <c r="QCK8" s="1096"/>
      <c r="QCL8" s="1096"/>
      <c r="QCM8" s="1096"/>
      <c r="QCN8" s="1096"/>
      <c r="QCO8" s="1096"/>
      <c r="QCP8" s="1096"/>
      <c r="QCQ8" s="1096"/>
      <c r="QCR8" s="1096"/>
      <c r="QCS8" s="1096"/>
      <c r="QCT8" s="1096"/>
      <c r="QCU8" s="1096"/>
      <c r="QCV8" s="1096"/>
      <c r="QCW8" s="1096"/>
      <c r="QCX8" s="1096"/>
      <c r="QCY8" s="1096"/>
      <c r="QCZ8" s="1096"/>
      <c r="QDA8" s="1096"/>
      <c r="QDB8" s="1096"/>
      <c r="QDC8" s="1096"/>
      <c r="QDD8" s="1096"/>
      <c r="QDE8" s="1096"/>
      <c r="QDF8" s="1096"/>
      <c r="QDG8" s="1096"/>
      <c r="QDH8" s="1096"/>
      <c r="QDI8" s="1096"/>
      <c r="QDJ8" s="1096"/>
      <c r="QDK8" s="1096"/>
      <c r="QDL8" s="1096"/>
      <c r="QDM8" s="1096"/>
      <c r="QDN8" s="1096"/>
      <c r="QDO8" s="1096"/>
      <c r="QDP8" s="1096"/>
      <c r="QDQ8" s="1096"/>
      <c r="QDR8" s="1096"/>
      <c r="QDS8" s="1096"/>
      <c r="QDT8" s="1096"/>
      <c r="QDU8" s="1096"/>
      <c r="QDV8" s="1096"/>
      <c r="QDW8" s="1096"/>
      <c r="QDX8" s="1096"/>
      <c r="QDY8" s="1096"/>
      <c r="QDZ8" s="1096"/>
      <c r="QEA8" s="1096"/>
      <c r="QEB8" s="1096"/>
      <c r="QEC8" s="1096"/>
      <c r="QED8" s="1096"/>
      <c r="QEE8" s="1096"/>
      <c r="QEF8" s="1096"/>
      <c r="QEG8" s="1096"/>
      <c r="QEH8" s="1096"/>
      <c r="QEI8" s="1096"/>
      <c r="QEJ8" s="1096"/>
      <c r="QEK8" s="1096"/>
      <c r="QEL8" s="1096"/>
      <c r="QEM8" s="1096"/>
      <c r="QEN8" s="1096"/>
      <c r="QEO8" s="1096"/>
      <c r="QEP8" s="1096"/>
      <c r="QEQ8" s="1096"/>
      <c r="QER8" s="1096"/>
      <c r="QES8" s="1096"/>
      <c r="QET8" s="1096"/>
      <c r="QEU8" s="1096"/>
      <c r="QEV8" s="1096"/>
      <c r="QEW8" s="1096"/>
      <c r="QEX8" s="1096"/>
      <c r="QEY8" s="1096"/>
      <c r="QEZ8" s="1096"/>
      <c r="QFA8" s="1096"/>
      <c r="QFB8" s="1096"/>
      <c r="QFC8" s="1096"/>
      <c r="QFD8" s="1096"/>
      <c r="QFE8" s="1096"/>
      <c r="QFF8" s="1096"/>
      <c r="QFG8" s="1096"/>
      <c r="QFH8" s="1096"/>
      <c r="QFI8" s="1096"/>
      <c r="QFJ8" s="1096"/>
      <c r="QFK8" s="1096"/>
      <c r="QFL8" s="1096"/>
      <c r="QFM8" s="1096"/>
      <c r="QFN8" s="1096"/>
      <c r="QFO8" s="1096"/>
      <c r="QFP8" s="1096"/>
      <c r="QFQ8" s="1096"/>
      <c r="QFR8" s="1096"/>
      <c r="QFS8" s="1096"/>
      <c r="QFT8" s="1096"/>
      <c r="QFU8" s="1096"/>
      <c r="QFV8" s="1096"/>
      <c r="QFW8" s="1096"/>
      <c r="QFX8" s="1096"/>
      <c r="QFY8" s="1096"/>
      <c r="QFZ8" s="1096"/>
      <c r="QGA8" s="1096"/>
      <c r="QGB8" s="1096"/>
      <c r="QGC8" s="1096"/>
      <c r="QGD8" s="1096"/>
      <c r="QGE8" s="1096"/>
      <c r="QGF8" s="1096"/>
      <c r="QGG8" s="1096"/>
      <c r="QGH8" s="1096"/>
      <c r="QGI8" s="1096"/>
      <c r="QGJ8" s="1096"/>
      <c r="QGK8" s="1096"/>
      <c r="QGL8" s="1096"/>
      <c r="QGM8" s="1096"/>
      <c r="QGN8" s="1096"/>
      <c r="QGO8" s="1096"/>
      <c r="QGP8" s="1096"/>
      <c r="QGQ8" s="1096"/>
      <c r="QGR8" s="1096"/>
      <c r="QGS8" s="1096"/>
      <c r="QGT8" s="1096"/>
      <c r="QGU8" s="1096"/>
      <c r="QGV8" s="1096"/>
      <c r="QGW8" s="1096"/>
      <c r="QGX8" s="1096"/>
      <c r="QGY8" s="1096"/>
      <c r="QGZ8" s="1096"/>
      <c r="QHA8" s="1096"/>
      <c r="QHB8" s="1096"/>
      <c r="QHC8" s="1096"/>
      <c r="QHD8" s="1096"/>
      <c r="QHE8" s="1096"/>
      <c r="QHF8" s="1096"/>
      <c r="QHG8" s="1096"/>
      <c r="QHH8" s="1096"/>
      <c r="QHI8" s="1096"/>
      <c r="QHJ8" s="1096"/>
      <c r="QHK8" s="1096"/>
      <c r="QHL8" s="1096"/>
      <c r="QHM8" s="1096"/>
      <c r="QHN8" s="1096"/>
      <c r="QHO8" s="1096"/>
      <c r="QHP8" s="1096"/>
      <c r="QHQ8" s="1096"/>
      <c r="QHR8" s="1096"/>
      <c r="QHS8" s="1096"/>
      <c r="QHT8" s="1096"/>
      <c r="QHU8" s="1096"/>
      <c r="QHV8" s="1096"/>
      <c r="QHW8" s="1096"/>
      <c r="QHX8" s="1096"/>
      <c r="QHY8" s="1096"/>
      <c r="QHZ8" s="1096"/>
      <c r="QIA8" s="1096"/>
      <c r="QIB8" s="1096"/>
      <c r="QIC8" s="1096"/>
      <c r="QID8" s="1096"/>
      <c r="QIE8" s="1096"/>
      <c r="QIF8" s="1096"/>
      <c r="QIG8" s="1096"/>
      <c r="QIH8" s="1096"/>
      <c r="QII8" s="1096"/>
      <c r="QIJ8" s="1096"/>
      <c r="QIK8" s="1096"/>
      <c r="QIL8" s="1096"/>
      <c r="QIM8" s="1096"/>
      <c r="QIN8" s="1096"/>
      <c r="QIO8" s="1096"/>
      <c r="QIP8" s="1096"/>
      <c r="QIQ8" s="1096"/>
      <c r="QIR8" s="1096"/>
      <c r="QIS8" s="1096"/>
      <c r="QIT8" s="1096"/>
      <c r="QIU8" s="1096"/>
      <c r="QIV8" s="1096"/>
      <c r="QIW8" s="1096"/>
      <c r="QIX8" s="1096"/>
      <c r="QIY8" s="1096"/>
      <c r="QIZ8" s="1096"/>
      <c r="QJA8" s="1096"/>
      <c r="QJB8" s="1096"/>
      <c r="QJC8" s="1096"/>
      <c r="QJD8" s="1096"/>
      <c r="QJE8" s="1096"/>
      <c r="QJF8" s="1096"/>
      <c r="QJG8" s="1096"/>
      <c r="QJH8" s="1096"/>
      <c r="QJI8" s="1096"/>
      <c r="QJJ8" s="1096"/>
      <c r="QJK8" s="1096"/>
      <c r="QJL8" s="1096"/>
      <c r="QJM8" s="1096"/>
      <c r="QJN8" s="1096"/>
      <c r="QJO8" s="1096"/>
      <c r="QJP8" s="1096"/>
      <c r="QJQ8" s="1096"/>
      <c r="QJR8" s="1096"/>
      <c r="QJS8" s="1096"/>
      <c r="QJT8" s="1096"/>
      <c r="QJU8" s="1096"/>
      <c r="QJV8" s="1096"/>
      <c r="QJW8" s="1096"/>
      <c r="QJX8" s="1096"/>
      <c r="QJY8" s="1096"/>
      <c r="QJZ8" s="1096"/>
      <c r="QKA8" s="1096"/>
      <c r="QKB8" s="1096"/>
      <c r="QKC8" s="1096"/>
      <c r="QKD8" s="1096"/>
      <c r="QKE8" s="1096"/>
      <c r="QKF8" s="1096"/>
      <c r="QKG8" s="1096"/>
      <c r="QKH8" s="1096"/>
      <c r="QKI8" s="1096"/>
      <c r="QKJ8" s="1096"/>
      <c r="QKK8" s="1096"/>
      <c r="QKL8" s="1096"/>
      <c r="QKM8" s="1096"/>
      <c r="QKN8" s="1096"/>
      <c r="QKO8" s="1096"/>
      <c r="QKP8" s="1096"/>
      <c r="QKQ8" s="1096"/>
      <c r="QKR8" s="1096"/>
      <c r="QKS8" s="1096"/>
      <c r="QKT8" s="1096"/>
      <c r="QKU8" s="1096"/>
      <c r="QKV8" s="1096"/>
      <c r="QKW8" s="1096"/>
      <c r="QKX8" s="1096"/>
      <c r="QKY8" s="1096"/>
      <c r="QKZ8" s="1096"/>
      <c r="QLA8" s="1096"/>
      <c r="QLB8" s="1096"/>
      <c r="QLC8" s="1096"/>
      <c r="QLD8" s="1096"/>
      <c r="QLE8" s="1096"/>
      <c r="QLF8" s="1096"/>
      <c r="QLG8" s="1096"/>
      <c r="QLH8" s="1096"/>
      <c r="QLI8" s="1096"/>
      <c r="QLJ8" s="1096"/>
      <c r="QLK8" s="1096"/>
      <c r="QLL8" s="1096"/>
      <c r="QLM8" s="1096"/>
      <c r="QLN8" s="1096"/>
      <c r="QLO8" s="1096"/>
      <c r="QLP8" s="1096"/>
      <c r="QLQ8" s="1096"/>
      <c r="QLR8" s="1096"/>
      <c r="QLS8" s="1096"/>
      <c r="QLT8" s="1096"/>
      <c r="QLU8" s="1096"/>
      <c r="QLV8" s="1096"/>
      <c r="QLW8" s="1096"/>
      <c r="QLX8" s="1096"/>
      <c r="QLY8" s="1096"/>
      <c r="QLZ8" s="1096"/>
      <c r="QMA8" s="1096"/>
      <c r="QMB8" s="1096"/>
      <c r="QMC8" s="1096"/>
      <c r="QMD8" s="1096"/>
      <c r="QME8" s="1096"/>
      <c r="QMF8" s="1096"/>
      <c r="QMG8" s="1096"/>
      <c r="QMH8" s="1096"/>
      <c r="QMI8" s="1096"/>
      <c r="QMJ8" s="1096"/>
      <c r="QMK8" s="1096"/>
      <c r="QML8" s="1096"/>
      <c r="QMM8" s="1096"/>
      <c r="QMN8" s="1096"/>
      <c r="QMO8" s="1096"/>
      <c r="QMP8" s="1096"/>
      <c r="QMQ8" s="1096"/>
      <c r="QMR8" s="1096"/>
      <c r="QMS8" s="1096"/>
      <c r="QMT8" s="1096"/>
      <c r="QMU8" s="1096"/>
      <c r="QMV8" s="1096"/>
      <c r="QMW8" s="1096"/>
      <c r="QMX8" s="1096"/>
      <c r="QMY8" s="1096"/>
      <c r="QMZ8" s="1096"/>
      <c r="QNA8" s="1096"/>
      <c r="QNB8" s="1096"/>
      <c r="QNC8" s="1096"/>
      <c r="QND8" s="1096"/>
      <c r="QNE8" s="1096"/>
      <c r="QNF8" s="1096"/>
      <c r="QNG8" s="1096"/>
      <c r="QNH8" s="1096"/>
      <c r="QNI8" s="1096"/>
      <c r="QNJ8" s="1096"/>
      <c r="QNK8" s="1096"/>
      <c r="QNL8" s="1096"/>
      <c r="QNM8" s="1096"/>
      <c r="QNN8" s="1096"/>
      <c r="QNO8" s="1096"/>
      <c r="QNP8" s="1096"/>
      <c r="QNQ8" s="1096"/>
      <c r="QNR8" s="1096"/>
      <c r="QNS8" s="1096"/>
      <c r="QNT8" s="1096"/>
      <c r="QNU8" s="1096"/>
      <c r="QNV8" s="1096"/>
      <c r="QNW8" s="1096"/>
      <c r="QNX8" s="1096"/>
      <c r="QNY8" s="1096"/>
      <c r="QNZ8" s="1096"/>
      <c r="QOA8" s="1096"/>
      <c r="QOB8" s="1096"/>
      <c r="QOC8" s="1096"/>
      <c r="QOD8" s="1096"/>
      <c r="QOE8" s="1096"/>
      <c r="QOF8" s="1096"/>
      <c r="QOG8" s="1096"/>
      <c r="QOH8" s="1096"/>
      <c r="QOI8" s="1096"/>
      <c r="QOJ8" s="1096"/>
      <c r="QOK8" s="1096"/>
      <c r="QOL8" s="1096"/>
      <c r="QOM8" s="1096"/>
      <c r="QON8" s="1096"/>
      <c r="QOO8" s="1096"/>
      <c r="QOP8" s="1096"/>
      <c r="QOQ8" s="1096"/>
      <c r="QOR8" s="1096"/>
      <c r="QOS8" s="1096"/>
      <c r="QOT8" s="1096"/>
      <c r="QOU8" s="1096"/>
      <c r="QOV8" s="1096"/>
      <c r="QOW8" s="1096"/>
      <c r="QOX8" s="1096"/>
      <c r="QOY8" s="1096"/>
      <c r="QOZ8" s="1096"/>
      <c r="QPA8" s="1096"/>
      <c r="QPB8" s="1096"/>
      <c r="QPC8" s="1096"/>
      <c r="QPD8" s="1096"/>
      <c r="QPE8" s="1096"/>
      <c r="QPF8" s="1096"/>
      <c r="QPG8" s="1096"/>
      <c r="QPH8" s="1096"/>
      <c r="QPI8" s="1096"/>
      <c r="QPJ8" s="1096"/>
      <c r="QPK8" s="1096"/>
      <c r="QPL8" s="1096"/>
      <c r="QPM8" s="1096"/>
      <c r="QPN8" s="1096"/>
      <c r="QPO8" s="1096"/>
      <c r="QPP8" s="1096"/>
      <c r="QPQ8" s="1096"/>
      <c r="QPR8" s="1096"/>
      <c r="QPS8" s="1096"/>
      <c r="QPT8" s="1096"/>
      <c r="QPU8" s="1096"/>
      <c r="QPV8" s="1096"/>
      <c r="QPW8" s="1096"/>
      <c r="QPX8" s="1096"/>
      <c r="QPY8" s="1096"/>
      <c r="QPZ8" s="1096"/>
      <c r="QQA8" s="1096"/>
      <c r="QQB8" s="1096"/>
      <c r="QQC8" s="1096"/>
      <c r="QQD8" s="1096"/>
      <c r="QQE8" s="1096"/>
      <c r="QQF8" s="1096"/>
      <c r="QQG8" s="1096"/>
      <c r="QQH8" s="1096"/>
      <c r="QQI8" s="1096"/>
      <c r="QQJ8" s="1096"/>
      <c r="QQK8" s="1096"/>
      <c r="QQL8" s="1096"/>
      <c r="QQM8" s="1096"/>
      <c r="QQN8" s="1096"/>
      <c r="QQO8" s="1096"/>
      <c r="QQP8" s="1096"/>
      <c r="QQQ8" s="1096"/>
      <c r="QQR8" s="1096"/>
      <c r="QQS8" s="1096"/>
      <c r="QQT8" s="1096"/>
      <c r="QQU8" s="1096"/>
      <c r="QQV8" s="1096"/>
      <c r="QQW8" s="1096"/>
      <c r="QQX8" s="1096"/>
      <c r="QQY8" s="1096"/>
      <c r="QQZ8" s="1096"/>
      <c r="QRA8" s="1096"/>
      <c r="QRB8" s="1096"/>
      <c r="QRC8" s="1096"/>
      <c r="QRD8" s="1096"/>
      <c r="QRE8" s="1096"/>
      <c r="QRF8" s="1096"/>
      <c r="QRG8" s="1096"/>
      <c r="QRH8" s="1096"/>
      <c r="QRI8" s="1096"/>
      <c r="QRJ8" s="1096"/>
      <c r="QRK8" s="1096"/>
      <c r="QRL8" s="1096"/>
      <c r="QRM8" s="1096"/>
      <c r="QRN8" s="1096"/>
      <c r="QRO8" s="1096"/>
      <c r="QRP8" s="1096"/>
      <c r="QRQ8" s="1096"/>
      <c r="QRR8" s="1096"/>
      <c r="QRS8" s="1096"/>
      <c r="QRT8" s="1096"/>
      <c r="QRU8" s="1096"/>
      <c r="QRV8" s="1096"/>
      <c r="QRW8" s="1096"/>
      <c r="QRX8" s="1096"/>
      <c r="QRY8" s="1096"/>
      <c r="QRZ8" s="1096"/>
      <c r="QSA8" s="1096"/>
      <c r="QSB8" s="1096"/>
      <c r="QSC8" s="1096"/>
      <c r="QSD8" s="1096"/>
      <c r="QSE8" s="1096"/>
      <c r="QSF8" s="1096"/>
      <c r="QSG8" s="1096"/>
      <c r="QSH8" s="1096"/>
      <c r="QSI8" s="1096"/>
      <c r="QSJ8" s="1096"/>
      <c r="QSK8" s="1096"/>
      <c r="QSL8" s="1096"/>
      <c r="QSM8" s="1096"/>
      <c r="QSN8" s="1096"/>
      <c r="QSO8" s="1096"/>
      <c r="QSP8" s="1096"/>
      <c r="QSQ8" s="1096"/>
      <c r="QSR8" s="1096"/>
      <c r="QSS8" s="1096"/>
      <c r="QST8" s="1096"/>
      <c r="QSU8" s="1096"/>
      <c r="QSV8" s="1096"/>
      <c r="QSW8" s="1096"/>
      <c r="QSX8" s="1096"/>
      <c r="QSY8" s="1096"/>
      <c r="QSZ8" s="1096"/>
      <c r="QTA8" s="1096"/>
      <c r="QTB8" s="1096"/>
      <c r="QTC8" s="1096"/>
      <c r="QTD8" s="1096"/>
      <c r="QTE8" s="1096"/>
      <c r="QTF8" s="1096"/>
      <c r="QTG8" s="1096"/>
      <c r="QTH8" s="1096"/>
      <c r="QTI8" s="1096"/>
      <c r="QTJ8" s="1096"/>
      <c r="QTK8" s="1096"/>
      <c r="QTL8" s="1096"/>
      <c r="QTM8" s="1096"/>
      <c r="QTN8" s="1096"/>
      <c r="QTO8" s="1096"/>
      <c r="QTP8" s="1096"/>
      <c r="QTQ8" s="1096"/>
      <c r="QTR8" s="1096"/>
      <c r="QTS8" s="1096"/>
      <c r="QTT8" s="1096"/>
      <c r="QTU8" s="1096"/>
      <c r="QTV8" s="1096"/>
      <c r="QTW8" s="1096"/>
      <c r="QTX8" s="1096"/>
      <c r="QTY8" s="1096"/>
      <c r="QTZ8" s="1096"/>
      <c r="QUA8" s="1096"/>
      <c r="QUB8" s="1096"/>
      <c r="QUC8" s="1096"/>
      <c r="QUD8" s="1096"/>
      <c r="QUE8" s="1096"/>
      <c r="QUF8" s="1096"/>
      <c r="QUG8" s="1096"/>
      <c r="QUH8" s="1096"/>
      <c r="QUI8" s="1096"/>
      <c r="QUJ8" s="1096"/>
      <c r="QUK8" s="1096"/>
      <c r="QUL8" s="1096"/>
      <c r="QUM8" s="1096"/>
      <c r="QUN8" s="1096"/>
      <c r="QUO8" s="1096"/>
      <c r="QUP8" s="1096"/>
      <c r="QUQ8" s="1096"/>
      <c r="QUR8" s="1096"/>
      <c r="QUS8" s="1096"/>
      <c r="QUT8" s="1096"/>
      <c r="QUU8" s="1096"/>
      <c r="QUV8" s="1096"/>
      <c r="QUW8" s="1096"/>
      <c r="QUX8" s="1096"/>
      <c r="QUY8" s="1096"/>
      <c r="QUZ8" s="1096"/>
      <c r="QVA8" s="1096"/>
      <c r="QVB8" s="1096"/>
      <c r="QVC8" s="1096"/>
      <c r="QVD8" s="1096"/>
      <c r="QVE8" s="1096"/>
      <c r="QVF8" s="1096"/>
      <c r="QVG8" s="1096"/>
      <c r="QVH8" s="1096"/>
      <c r="QVI8" s="1096"/>
      <c r="QVJ8" s="1096"/>
      <c r="QVK8" s="1096"/>
      <c r="QVL8" s="1096"/>
      <c r="QVM8" s="1096"/>
      <c r="QVN8" s="1096"/>
      <c r="QVO8" s="1096"/>
      <c r="QVP8" s="1096"/>
      <c r="QVQ8" s="1096"/>
      <c r="QVR8" s="1096"/>
      <c r="QVS8" s="1096"/>
      <c r="QVT8" s="1096"/>
      <c r="QVU8" s="1096"/>
      <c r="QVV8" s="1096"/>
      <c r="QVW8" s="1096"/>
      <c r="QVX8" s="1096"/>
      <c r="QVY8" s="1096"/>
      <c r="QVZ8" s="1096"/>
      <c r="QWA8" s="1096"/>
      <c r="QWB8" s="1096"/>
      <c r="QWC8" s="1096"/>
      <c r="QWD8" s="1096"/>
      <c r="QWE8" s="1096"/>
      <c r="QWF8" s="1096"/>
      <c r="QWG8" s="1096"/>
      <c r="QWH8" s="1096"/>
      <c r="QWI8" s="1096"/>
      <c r="QWJ8" s="1096"/>
      <c r="QWK8" s="1096"/>
      <c r="QWL8" s="1096"/>
      <c r="QWM8" s="1096"/>
      <c r="QWN8" s="1096"/>
      <c r="QWO8" s="1096"/>
      <c r="QWP8" s="1096"/>
      <c r="QWQ8" s="1096"/>
      <c r="QWR8" s="1096"/>
      <c r="QWS8" s="1096"/>
      <c r="QWT8" s="1096"/>
      <c r="QWU8" s="1096"/>
      <c r="QWV8" s="1096"/>
      <c r="QWW8" s="1096"/>
      <c r="QWX8" s="1096"/>
      <c r="QWY8" s="1096"/>
      <c r="QWZ8" s="1096"/>
      <c r="QXA8" s="1096"/>
      <c r="QXB8" s="1096"/>
      <c r="QXC8" s="1096"/>
      <c r="QXD8" s="1096"/>
      <c r="QXE8" s="1096"/>
      <c r="QXF8" s="1096"/>
      <c r="QXG8" s="1096"/>
      <c r="QXH8" s="1096"/>
      <c r="QXI8" s="1096"/>
      <c r="QXJ8" s="1096"/>
      <c r="QXK8" s="1096"/>
      <c r="QXL8" s="1096"/>
      <c r="QXM8" s="1096"/>
      <c r="QXN8" s="1096"/>
      <c r="QXO8" s="1096"/>
      <c r="QXP8" s="1096"/>
      <c r="QXQ8" s="1096"/>
      <c r="QXR8" s="1096"/>
      <c r="QXS8" s="1096"/>
      <c r="QXT8" s="1096"/>
      <c r="QXU8" s="1096"/>
      <c r="QXV8" s="1096"/>
      <c r="QXW8" s="1096"/>
      <c r="QXX8" s="1096"/>
      <c r="QXY8" s="1096"/>
      <c r="QXZ8" s="1096"/>
      <c r="QYA8" s="1096"/>
      <c r="QYB8" s="1096"/>
      <c r="QYC8" s="1096"/>
      <c r="QYD8" s="1096"/>
      <c r="QYE8" s="1096"/>
      <c r="QYF8" s="1096"/>
      <c r="QYG8" s="1096"/>
      <c r="QYH8" s="1096"/>
      <c r="QYI8" s="1096"/>
      <c r="QYJ8" s="1096"/>
      <c r="QYK8" s="1096"/>
      <c r="QYL8" s="1096"/>
      <c r="QYM8" s="1096"/>
      <c r="QYN8" s="1096"/>
      <c r="QYO8" s="1096"/>
      <c r="QYP8" s="1096"/>
      <c r="QYQ8" s="1096"/>
      <c r="QYR8" s="1096"/>
      <c r="QYS8" s="1096"/>
      <c r="QYT8" s="1096"/>
      <c r="QYU8" s="1096"/>
      <c r="QYV8" s="1096"/>
      <c r="QYW8" s="1096"/>
      <c r="QYX8" s="1096"/>
      <c r="QYY8" s="1096"/>
      <c r="QYZ8" s="1096"/>
      <c r="QZA8" s="1096"/>
      <c r="QZB8" s="1096"/>
      <c r="QZC8" s="1096"/>
      <c r="QZD8" s="1096"/>
      <c r="QZE8" s="1096"/>
      <c r="QZF8" s="1096"/>
      <c r="QZG8" s="1096"/>
      <c r="QZH8" s="1096"/>
      <c r="QZI8" s="1096"/>
      <c r="QZJ8" s="1096"/>
      <c r="QZK8" s="1096"/>
      <c r="QZL8" s="1096"/>
      <c r="QZM8" s="1096"/>
      <c r="QZN8" s="1096"/>
      <c r="QZO8" s="1096"/>
      <c r="QZP8" s="1096"/>
      <c r="QZQ8" s="1096"/>
      <c r="QZR8" s="1096"/>
      <c r="QZS8" s="1096"/>
      <c r="QZT8" s="1096"/>
      <c r="QZU8" s="1096"/>
      <c r="QZV8" s="1096"/>
      <c r="QZW8" s="1096"/>
      <c r="QZX8" s="1096"/>
      <c r="QZY8" s="1096"/>
      <c r="QZZ8" s="1096"/>
      <c r="RAA8" s="1096"/>
      <c r="RAB8" s="1096"/>
      <c r="RAC8" s="1096"/>
      <c r="RAD8" s="1096"/>
      <c r="RAE8" s="1096"/>
      <c r="RAF8" s="1096"/>
      <c r="RAG8" s="1096"/>
      <c r="RAH8" s="1096"/>
      <c r="RAI8" s="1096"/>
      <c r="RAJ8" s="1096"/>
      <c r="RAK8" s="1096"/>
      <c r="RAL8" s="1096"/>
      <c r="RAM8" s="1096"/>
      <c r="RAN8" s="1096"/>
      <c r="RAO8" s="1096"/>
      <c r="RAP8" s="1096"/>
      <c r="RAQ8" s="1096"/>
      <c r="RAR8" s="1096"/>
      <c r="RAS8" s="1096"/>
      <c r="RAT8" s="1096"/>
      <c r="RAU8" s="1096"/>
      <c r="RAV8" s="1096"/>
      <c r="RAW8" s="1096"/>
      <c r="RAX8" s="1096"/>
      <c r="RAY8" s="1096"/>
      <c r="RAZ8" s="1096"/>
      <c r="RBA8" s="1096"/>
      <c r="RBB8" s="1096"/>
      <c r="RBC8" s="1096"/>
      <c r="RBD8" s="1096"/>
      <c r="RBE8" s="1096"/>
      <c r="RBF8" s="1096"/>
      <c r="RBG8" s="1096"/>
      <c r="RBH8" s="1096"/>
      <c r="RBI8" s="1096"/>
      <c r="RBJ8" s="1096"/>
      <c r="RBK8" s="1096"/>
      <c r="RBL8" s="1096"/>
      <c r="RBM8" s="1096"/>
      <c r="RBN8" s="1096"/>
      <c r="RBO8" s="1096"/>
      <c r="RBP8" s="1096"/>
      <c r="RBQ8" s="1096"/>
      <c r="RBR8" s="1096"/>
      <c r="RBS8" s="1096"/>
      <c r="RBT8" s="1096"/>
      <c r="RBU8" s="1096"/>
      <c r="RBV8" s="1096"/>
      <c r="RBW8" s="1096"/>
      <c r="RBX8" s="1096"/>
      <c r="RBY8" s="1096"/>
      <c r="RBZ8" s="1096"/>
      <c r="RCA8" s="1096"/>
      <c r="RCB8" s="1096"/>
      <c r="RCC8" s="1096"/>
      <c r="RCD8" s="1096"/>
      <c r="RCE8" s="1096"/>
      <c r="RCF8" s="1096"/>
      <c r="RCG8" s="1096"/>
      <c r="RCH8" s="1096"/>
      <c r="RCI8" s="1096"/>
      <c r="RCJ8" s="1096"/>
      <c r="RCK8" s="1096"/>
      <c r="RCL8" s="1096"/>
      <c r="RCM8" s="1096"/>
      <c r="RCN8" s="1096"/>
      <c r="RCO8" s="1096"/>
      <c r="RCP8" s="1096"/>
      <c r="RCQ8" s="1096"/>
      <c r="RCR8" s="1096"/>
      <c r="RCS8" s="1096"/>
      <c r="RCT8" s="1096"/>
      <c r="RCU8" s="1096"/>
      <c r="RCV8" s="1096"/>
      <c r="RCW8" s="1096"/>
      <c r="RCX8" s="1096"/>
      <c r="RCY8" s="1096"/>
      <c r="RCZ8" s="1096"/>
      <c r="RDA8" s="1096"/>
      <c r="RDB8" s="1096"/>
      <c r="RDC8" s="1096"/>
      <c r="RDD8" s="1096"/>
      <c r="RDE8" s="1096"/>
      <c r="RDF8" s="1096"/>
      <c r="RDG8" s="1096"/>
      <c r="RDH8" s="1096"/>
      <c r="RDI8" s="1096"/>
      <c r="RDJ8" s="1096"/>
      <c r="RDK8" s="1096"/>
      <c r="RDL8" s="1096"/>
      <c r="RDM8" s="1096"/>
      <c r="RDN8" s="1096"/>
      <c r="RDO8" s="1096"/>
      <c r="RDP8" s="1096"/>
      <c r="RDQ8" s="1096"/>
      <c r="RDR8" s="1096"/>
      <c r="RDS8" s="1096"/>
      <c r="RDT8" s="1096"/>
      <c r="RDU8" s="1096"/>
      <c r="RDV8" s="1096"/>
      <c r="RDW8" s="1096"/>
      <c r="RDX8" s="1096"/>
      <c r="RDY8" s="1096"/>
      <c r="RDZ8" s="1096"/>
      <c r="REA8" s="1096"/>
      <c r="REB8" s="1096"/>
      <c r="REC8" s="1096"/>
      <c r="RED8" s="1096"/>
      <c r="REE8" s="1096"/>
      <c r="REF8" s="1096"/>
      <c r="REG8" s="1096"/>
      <c r="REH8" s="1096"/>
      <c r="REI8" s="1096"/>
      <c r="REJ8" s="1096"/>
      <c r="REK8" s="1096"/>
      <c r="REL8" s="1096"/>
      <c r="REM8" s="1096"/>
      <c r="REN8" s="1096"/>
      <c r="REO8" s="1096"/>
      <c r="REP8" s="1096"/>
      <c r="REQ8" s="1096"/>
      <c r="RER8" s="1096"/>
      <c r="RES8" s="1096"/>
      <c r="RET8" s="1096"/>
      <c r="REU8" s="1096"/>
      <c r="REV8" s="1096"/>
      <c r="REW8" s="1096"/>
      <c r="REX8" s="1096"/>
      <c r="REY8" s="1096"/>
      <c r="REZ8" s="1096"/>
      <c r="RFA8" s="1096"/>
      <c r="RFB8" s="1096"/>
      <c r="RFC8" s="1096"/>
      <c r="RFD8" s="1096"/>
      <c r="RFE8" s="1096"/>
      <c r="RFF8" s="1096"/>
      <c r="RFG8" s="1096"/>
      <c r="RFH8" s="1096"/>
      <c r="RFI8" s="1096"/>
      <c r="RFJ8" s="1096"/>
      <c r="RFK8" s="1096"/>
      <c r="RFL8" s="1096"/>
      <c r="RFM8" s="1096"/>
      <c r="RFN8" s="1096"/>
      <c r="RFO8" s="1096"/>
      <c r="RFP8" s="1096"/>
      <c r="RFQ8" s="1096"/>
      <c r="RFR8" s="1096"/>
      <c r="RFS8" s="1096"/>
      <c r="RFT8" s="1096"/>
      <c r="RFU8" s="1096"/>
      <c r="RFV8" s="1096"/>
      <c r="RFW8" s="1096"/>
      <c r="RFX8" s="1096"/>
      <c r="RFY8" s="1096"/>
      <c r="RFZ8" s="1096"/>
      <c r="RGA8" s="1096"/>
      <c r="RGB8" s="1096"/>
      <c r="RGC8" s="1096"/>
      <c r="RGD8" s="1096"/>
      <c r="RGE8" s="1096"/>
      <c r="RGF8" s="1096"/>
      <c r="RGG8" s="1096"/>
      <c r="RGH8" s="1096"/>
      <c r="RGI8" s="1096"/>
      <c r="RGJ8" s="1096"/>
      <c r="RGK8" s="1096"/>
      <c r="RGL8" s="1096"/>
      <c r="RGM8" s="1096"/>
      <c r="RGN8" s="1096"/>
      <c r="RGO8" s="1096"/>
      <c r="RGP8" s="1096"/>
      <c r="RGQ8" s="1096"/>
      <c r="RGR8" s="1096"/>
      <c r="RGS8" s="1096"/>
      <c r="RGT8" s="1096"/>
      <c r="RGU8" s="1096"/>
      <c r="RGV8" s="1096"/>
      <c r="RGW8" s="1096"/>
      <c r="RGX8" s="1096"/>
      <c r="RGY8" s="1096"/>
      <c r="RGZ8" s="1096"/>
      <c r="RHA8" s="1096"/>
      <c r="RHB8" s="1096"/>
      <c r="RHC8" s="1096"/>
      <c r="RHD8" s="1096"/>
      <c r="RHE8" s="1096"/>
      <c r="RHF8" s="1096"/>
      <c r="RHG8" s="1096"/>
      <c r="RHH8" s="1096"/>
      <c r="RHI8" s="1096"/>
      <c r="RHJ8" s="1096"/>
      <c r="RHK8" s="1096"/>
      <c r="RHL8" s="1096"/>
      <c r="RHM8" s="1096"/>
      <c r="RHN8" s="1096"/>
      <c r="RHO8" s="1096"/>
      <c r="RHP8" s="1096"/>
      <c r="RHQ8" s="1096"/>
      <c r="RHR8" s="1096"/>
      <c r="RHS8" s="1096"/>
      <c r="RHT8" s="1096"/>
      <c r="RHU8" s="1096"/>
      <c r="RHV8" s="1096"/>
      <c r="RHW8" s="1096"/>
      <c r="RHX8" s="1096"/>
      <c r="RHY8" s="1096"/>
      <c r="RHZ8" s="1096"/>
      <c r="RIA8" s="1096"/>
      <c r="RIB8" s="1096"/>
      <c r="RIC8" s="1096"/>
      <c r="RID8" s="1096"/>
      <c r="RIE8" s="1096"/>
      <c r="RIF8" s="1096"/>
      <c r="RIG8" s="1096"/>
      <c r="RIH8" s="1096"/>
      <c r="RII8" s="1096"/>
      <c r="RIJ8" s="1096"/>
      <c r="RIK8" s="1096"/>
      <c r="RIL8" s="1096"/>
      <c r="RIM8" s="1096"/>
      <c r="RIN8" s="1096"/>
      <c r="RIO8" s="1096"/>
      <c r="RIP8" s="1096"/>
      <c r="RIQ8" s="1096"/>
      <c r="RIR8" s="1096"/>
      <c r="RIS8" s="1096"/>
      <c r="RIT8" s="1096"/>
      <c r="RIU8" s="1096"/>
      <c r="RIV8" s="1096"/>
      <c r="RIW8" s="1096"/>
      <c r="RIX8" s="1096"/>
      <c r="RIY8" s="1096"/>
      <c r="RIZ8" s="1096"/>
      <c r="RJA8" s="1096"/>
      <c r="RJB8" s="1096"/>
      <c r="RJC8" s="1096"/>
      <c r="RJD8" s="1096"/>
      <c r="RJE8" s="1096"/>
      <c r="RJF8" s="1096"/>
      <c r="RJG8" s="1096"/>
      <c r="RJH8" s="1096"/>
      <c r="RJI8" s="1096"/>
      <c r="RJJ8" s="1096"/>
      <c r="RJK8" s="1096"/>
      <c r="RJL8" s="1096"/>
      <c r="RJM8" s="1096"/>
      <c r="RJN8" s="1096"/>
      <c r="RJO8" s="1096"/>
      <c r="RJP8" s="1096"/>
      <c r="RJQ8" s="1096"/>
      <c r="RJR8" s="1096"/>
      <c r="RJS8" s="1096"/>
      <c r="RJT8" s="1096"/>
      <c r="RJU8" s="1096"/>
      <c r="RJV8" s="1096"/>
      <c r="RJW8" s="1096"/>
      <c r="RJX8" s="1096"/>
      <c r="RJY8" s="1096"/>
      <c r="RJZ8" s="1096"/>
      <c r="RKA8" s="1096"/>
      <c r="RKB8" s="1096"/>
      <c r="RKC8" s="1096"/>
      <c r="RKD8" s="1096"/>
      <c r="RKE8" s="1096"/>
      <c r="RKF8" s="1096"/>
      <c r="RKG8" s="1096"/>
      <c r="RKH8" s="1096"/>
      <c r="RKI8" s="1096"/>
      <c r="RKJ8" s="1096"/>
      <c r="RKK8" s="1096"/>
      <c r="RKL8" s="1096"/>
      <c r="RKM8" s="1096"/>
      <c r="RKN8" s="1096"/>
      <c r="RKO8" s="1096"/>
      <c r="RKP8" s="1096"/>
      <c r="RKQ8" s="1096"/>
      <c r="RKR8" s="1096"/>
      <c r="RKS8" s="1096"/>
      <c r="RKT8" s="1096"/>
      <c r="RKU8" s="1096"/>
      <c r="RKV8" s="1096"/>
      <c r="RKW8" s="1096"/>
      <c r="RKX8" s="1096"/>
      <c r="RKY8" s="1096"/>
      <c r="RKZ8" s="1096"/>
      <c r="RLA8" s="1096"/>
      <c r="RLB8" s="1096"/>
      <c r="RLC8" s="1096"/>
      <c r="RLD8" s="1096"/>
      <c r="RLE8" s="1096"/>
      <c r="RLF8" s="1096"/>
      <c r="RLG8" s="1096"/>
      <c r="RLH8" s="1096"/>
      <c r="RLI8" s="1096"/>
      <c r="RLJ8" s="1096"/>
      <c r="RLK8" s="1096"/>
      <c r="RLL8" s="1096"/>
      <c r="RLM8" s="1096"/>
      <c r="RLN8" s="1096"/>
      <c r="RLO8" s="1096"/>
      <c r="RLP8" s="1096"/>
      <c r="RLQ8" s="1096"/>
      <c r="RLR8" s="1096"/>
      <c r="RLS8" s="1096"/>
      <c r="RLT8" s="1096"/>
      <c r="RLU8" s="1096"/>
      <c r="RLV8" s="1096"/>
      <c r="RLW8" s="1096"/>
      <c r="RLX8" s="1096"/>
      <c r="RLY8" s="1096"/>
      <c r="RLZ8" s="1096"/>
      <c r="RMA8" s="1096"/>
      <c r="RMB8" s="1096"/>
      <c r="RMC8" s="1096"/>
      <c r="RMD8" s="1096"/>
      <c r="RME8" s="1096"/>
      <c r="RMF8" s="1096"/>
      <c r="RMG8" s="1096"/>
      <c r="RMH8" s="1096"/>
      <c r="RMI8" s="1096"/>
      <c r="RMJ8" s="1096"/>
      <c r="RMK8" s="1096"/>
      <c r="RML8" s="1096"/>
      <c r="RMM8" s="1096"/>
      <c r="RMN8" s="1096"/>
      <c r="RMO8" s="1096"/>
      <c r="RMP8" s="1096"/>
      <c r="RMQ8" s="1096"/>
      <c r="RMR8" s="1096"/>
      <c r="RMS8" s="1096"/>
      <c r="RMT8" s="1096"/>
      <c r="RMU8" s="1096"/>
      <c r="RMV8" s="1096"/>
      <c r="RMW8" s="1096"/>
      <c r="RMX8" s="1096"/>
      <c r="RMY8" s="1096"/>
      <c r="RMZ8" s="1096"/>
      <c r="RNA8" s="1096"/>
      <c r="RNB8" s="1096"/>
      <c r="RNC8" s="1096"/>
      <c r="RND8" s="1096"/>
      <c r="RNE8" s="1096"/>
      <c r="RNF8" s="1096"/>
      <c r="RNG8" s="1096"/>
      <c r="RNH8" s="1096"/>
      <c r="RNI8" s="1096"/>
      <c r="RNJ8" s="1096"/>
      <c r="RNK8" s="1096"/>
      <c r="RNL8" s="1096"/>
      <c r="RNM8" s="1096"/>
      <c r="RNN8" s="1096"/>
      <c r="RNO8" s="1096"/>
      <c r="RNP8" s="1096"/>
      <c r="RNQ8" s="1096"/>
      <c r="RNR8" s="1096"/>
      <c r="RNS8" s="1096"/>
      <c r="RNT8" s="1096"/>
      <c r="RNU8" s="1096"/>
      <c r="RNV8" s="1096"/>
      <c r="RNW8" s="1096"/>
      <c r="RNX8" s="1096"/>
      <c r="RNY8" s="1096"/>
      <c r="RNZ8" s="1096"/>
      <c r="ROA8" s="1096"/>
      <c r="ROB8" s="1096"/>
      <c r="ROC8" s="1096"/>
      <c r="ROD8" s="1096"/>
      <c r="ROE8" s="1096"/>
      <c r="ROF8" s="1096"/>
      <c r="ROG8" s="1096"/>
      <c r="ROH8" s="1096"/>
      <c r="ROI8" s="1096"/>
      <c r="ROJ8" s="1096"/>
      <c r="ROK8" s="1096"/>
      <c r="ROL8" s="1096"/>
      <c r="ROM8" s="1096"/>
      <c r="RON8" s="1096"/>
      <c r="ROO8" s="1096"/>
      <c r="ROP8" s="1096"/>
      <c r="ROQ8" s="1096"/>
      <c r="ROR8" s="1096"/>
      <c r="ROS8" s="1096"/>
      <c r="ROT8" s="1096"/>
      <c r="ROU8" s="1096"/>
      <c r="ROV8" s="1096"/>
      <c r="ROW8" s="1096"/>
      <c r="ROX8" s="1096"/>
      <c r="ROY8" s="1096"/>
      <c r="ROZ8" s="1096"/>
      <c r="RPA8" s="1096"/>
      <c r="RPB8" s="1096"/>
      <c r="RPC8" s="1096"/>
      <c r="RPD8" s="1096"/>
      <c r="RPE8" s="1096"/>
      <c r="RPF8" s="1096"/>
      <c r="RPG8" s="1096"/>
      <c r="RPH8" s="1096"/>
      <c r="RPI8" s="1096"/>
      <c r="RPJ8" s="1096"/>
      <c r="RPK8" s="1096"/>
      <c r="RPL8" s="1096"/>
      <c r="RPM8" s="1096"/>
      <c r="RPN8" s="1096"/>
      <c r="RPO8" s="1096"/>
      <c r="RPP8" s="1096"/>
      <c r="RPQ8" s="1096"/>
      <c r="RPR8" s="1096"/>
      <c r="RPS8" s="1096"/>
      <c r="RPT8" s="1096"/>
      <c r="RPU8" s="1096"/>
      <c r="RPV8" s="1096"/>
      <c r="RPW8" s="1096"/>
      <c r="RPX8" s="1096"/>
      <c r="RPY8" s="1096"/>
      <c r="RPZ8" s="1096"/>
      <c r="RQA8" s="1096"/>
      <c r="RQB8" s="1096"/>
      <c r="RQC8" s="1096"/>
      <c r="RQD8" s="1096"/>
      <c r="RQE8" s="1096"/>
      <c r="RQF8" s="1096"/>
      <c r="RQG8" s="1096"/>
      <c r="RQH8" s="1096"/>
      <c r="RQI8" s="1096"/>
      <c r="RQJ8" s="1096"/>
      <c r="RQK8" s="1096"/>
      <c r="RQL8" s="1096"/>
      <c r="RQM8" s="1096"/>
      <c r="RQN8" s="1096"/>
      <c r="RQO8" s="1096"/>
      <c r="RQP8" s="1096"/>
      <c r="RQQ8" s="1096"/>
      <c r="RQR8" s="1096"/>
      <c r="RQS8" s="1096"/>
      <c r="RQT8" s="1096"/>
      <c r="RQU8" s="1096"/>
      <c r="RQV8" s="1096"/>
      <c r="RQW8" s="1096"/>
      <c r="RQX8" s="1096"/>
      <c r="RQY8" s="1096"/>
      <c r="RQZ8" s="1096"/>
      <c r="RRA8" s="1096"/>
      <c r="RRB8" s="1096"/>
      <c r="RRC8" s="1096"/>
      <c r="RRD8" s="1096"/>
      <c r="RRE8" s="1096"/>
      <c r="RRF8" s="1096"/>
      <c r="RRG8" s="1096"/>
      <c r="RRH8" s="1096"/>
      <c r="RRI8" s="1096"/>
      <c r="RRJ8" s="1096"/>
      <c r="RRK8" s="1096"/>
      <c r="RRL8" s="1096"/>
      <c r="RRM8" s="1096"/>
      <c r="RRN8" s="1096"/>
      <c r="RRO8" s="1096"/>
      <c r="RRP8" s="1096"/>
      <c r="RRQ8" s="1096"/>
      <c r="RRR8" s="1096"/>
      <c r="RRS8" s="1096"/>
      <c r="RRT8" s="1096"/>
      <c r="RRU8" s="1096"/>
      <c r="RRV8" s="1096"/>
      <c r="RRW8" s="1096"/>
      <c r="RRX8" s="1096"/>
      <c r="RRY8" s="1096"/>
      <c r="RRZ8" s="1096"/>
      <c r="RSA8" s="1096"/>
      <c r="RSB8" s="1096"/>
      <c r="RSC8" s="1096"/>
      <c r="RSD8" s="1096"/>
      <c r="RSE8" s="1096"/>
      <c r="RSF8" s="1096"/>
      <c r="RSG8" s="1096"/>
      <c r="RSH8" s="1096"/>
      <c r="RSI8" s="1096"/>
      <c r="RSJ8" s="1096"/>
      <c r="RSK8" s="1096"/>
      <c r="RSL8" s="1096"/>
      <c r="RSM8" s="1096"/>
      <c r="RSN8" s="1096"/>
      <c r="RSO8" s="1096"/>
      <c r="RSP8" s="1096"/>
      <c r="RSQ8" s="1096"/>
      <c r="RSR8" s="1096"/>
      <c r="RSS8" s="1096"/>
      <c r="RST8" s="1096"/>
      <c r="RSU8" s="1096"/>
      <c r="RSV8" s="1096"/>
      <c r="RSW8" s="1096"/>
      <c r="RSX8" s="1096"/>
      <c r="RSY8" s="1096"/>
      <c r="RSZ8" s="1096"/>
      <c r="RTA8" s="1096"/>
      <c r="RTB8" s="1096"/>
      <c r="RTC8" s="1096"/>
      <c r="RTD8" s="1096"/>
      <c r="RTE8" s="1096"/>
      <c r="RTF8" s="1096"/>
      <c r="RTG8" s="1096"/>
      <c r="RTH8" s="1096"/>
      <c r="RTI8" s="1096"/>
      <c r="RTJ8" s="1096"/>
      <c r="RTK8" s="1096"/>
      <c r="RTL8" s="1096"/>
      <c r="RTM8" s="1096"/>
      <c r="RTN8" s="1096"/>
      <c r="RTO8" s="1096"/>
      <c r="RTP8" s="1096"/>
      <c r="RTQ8" s="1096"/>
      <c r="RTR8" s="1096"/>
      <c r="RTS8" s="1096"/>
      <c r="RTT8" s="1096"/>
      <c r="RTU8" s="1096"/>
      <c r="RTV8" s="1096"/>
      <c r="RTW8" s="1096"/>
      <c r="RTX8" s="1096"/>
      <c r="RTY8" s="1096"/>
      <c r="RTZ8" s="1096"/>
      <c r="RUA8" s="1096"/>
      <c r="RUB8" s="1096"/>
      <c r="RUC8" s="1096"/>
      <c r="RUD8" s="1096"/>
      <c r="RUE8" s="1096"/>
      <c r="RUF8" s="1096"/>
      <c r="RUG8" s="1096"/>
      <c r="RUH8" s="1096"/>
      <c r="RUI8" s="1096"/>
      <c r="RUJ8" s="1096"/>
      <c r="RUK8" s="1096"/>
      <c r="RUL8" s="1096"/>
      <c r="RUM8" s="1096"/>
      <c r="RUN8" s="1096"/>
      <c r="RUO8" s="1096"/>
      <c r="RUP8" s="1096"/>
      <c r="RUQ8" s="1096"/>
      <c r="RUR8" s="1096"/>
      <c r="RUS8" s="1096"/>
      <c r="RUT8" s="1096"/>
      <c r="RUU8" s="1096"/>
      <c r="RUV8" s="1096"/>
      <c r="RUW8" s="1096"/>
      <c r="RUX8" s="1096"/>
      <c r="RUY8" s="1096"/>
      <c r="RUZ8" s="1096"/>
      <c r="RVA8" s="1096"/>
      <c r="RVB8" s="1096"/>
      <c r="RVC8" s="1096"/>
      <c r="RVD8" s="1096"/>
      <c r="RVE8" s="1096"/>
      <c r="RVF8" s="1096"/>
      <c r="RVG8" s="1096"/>
      <c r="RVH8" s="1096"/>
      <c r="RVI8" s="1096"/>
      <c r="RVJ8" s="1096"/>
      <c r="RVK8" s="1096"/>
      <c r="RVL8" s="1096"/>
      <c r="RVM8" s="1096"/>
      <c r="RVN8" s="1096"/>
      <c r="RVO8" s="1096"/>
      <c r="RVP8" s="1096"/>
      <c r="RVQ8" s="1096"/>
      <c r="RVR8" s="1096"/>
      <c r="RVS8" s="1096"/>
      <c r="RVT8" s="1096"/>
      <c r="RVU8" s="1096"/>
      <c r="RVV8" s="1096"/>
      <c r="RVW8" s="1096"/>
      <c r="RVX8" s="1096"/>
      <c r="RVY8" s="1096"/>
      <c r="RVZ8" s="1096"/>
      <c r="RWA8" s="1096"/>
      <c r="RWB8" s="1096"/>
      <c r="RWC8" s="1096"/>
      <c r="RWD8" s="1096"/>
      <c r="RWE8" s="1096"/>
      <c r="RWF8" s="1096"/>
      <c r="RWG8" s="1096"/>
      <c r="RWH8" s="1096"/>
      <c r="RWI8" s="1096"/>
      <c r="RWJ8" s="1096"/>
      <c r="RWK8" s="1096"/>
      <c r="RWL8" s="1096"/>
      <c r="RWM8" s="1096"/>
      <c r="RWN8" s="1096"/>
      <c r="RWO8" s="1096"/>
      <c r="RWP8" s="1096"/>
      <c r="RWQ8" s="1096"/>
      <c r="RWR8" s="1096"/>
      <c r="RWS8" s="1096"/>
      <c r="RWT8" s="1096"/>
      <c r="RWU8" s="1096"/>
      <c r="RWV8" s="1096"/>
      <c r="RWW8" s="1096"/>
      <c r="RWX8" s="1096"/>
      <c r="RWY8" s="1096"/>
      <c r="RWZ8" s="1096"/>
      <c r="RXA8" s="1096"/>
      <c r="RXB8" s="1096"/>
      <c r="RXC8" s="1096"/>
      <c r="RXD8" s="1096"/>
      <c r="RXE8" s="1096"/>
      <c r="RXF8" s="1096"/>
      <c r="RXG8" s="1096"/>
      <c r="RXH8" s="1096"/>
      <c r="RXI8" s="1096"/>
      <c r="RXJ8" s="1096"/>
      <c r="RXK8" s="1096"/>
      <c r="RXL8" s="1096"/>
      <c r="RXM8" s="1096"/>
      <c r="RXN8" s="1096"/>
      <c r="RXO8" s="1096"/>
      <c r="RXP8" s="1096"/>
      <c r="RXQ8" s="1096"/>
      <c r="RXR8" s="1096"/>
      <c r="RXS8" s="1096"/>
      <c r="RXT8" s="1096"/>
      <c r="RXU8" s="1096"/>
      <c r="RXV8" s="1096"/>
      <c r="RXW8" s="1096"/>
      <c r="RXX8" s="1096"/>
      <c r="RXY8" s="1096"/>
      <c r="RXZ8" s="1096"/>
      <c r="RYA8" s="1096"/>
      <c r="RYB8" s="1096"/>
      <c r="RYC8" s="1096"/>
      <c r="RYD8" s="1096"/>
      <c r="RYE8" s="1096"/>
      <c r="RYF8" s="1096"/>
      <c r="RYG8" s="1096"/>
      <c r="RYH8" s="1096"/>
      <c r="RYI8" s="1096"/>
      <c r="RYJ8" s="1096"/>
      <c r="RYK8" s="1096"/>
      <c r="RYL8" s="1096"/>
      <c r="RYM8" s="1096"/>
      <c r="RYN8" s="1096"/>
      <c r="RYO8" s="1096"/>
      <c r="RYP8" s="1096"/>
      <c r="RYQ8" s="1096"/>
      <c r="RYR8" s="1096"/>
      <c r="RYS8" s="1096"/>
      <c r="RYT8" s="1096"/>
      <c r="RYU8" s="1096"/>
      <c r="RYV8" s="1096"/>
      <c r="RYW8" s="1096"/>
      <c r="RYX8" s="1096"/>
      <c r="RYY8" s="1096"/>
      <c r="RYZ8" s="1096"/>
      <c r="RZA8" s="1096"/>
      <c r="RZB8" s="1096"/>
      <c r="RZC8" s="1096"/>
      <c r="RZD8" s="1096"/>
      <c r="RZE8" s="1096"/>
      <c r="RZF8" s="1096"/>
      <c r="RZG8" s="1096"/>
      <c r="RZH8" s="1096"/>
      <c r="RZI8" s="1096"/>
      <c r="RZJ8" s="1096"/>
      <c r="RZK8" s="1096"/>
      <c r="RZL8" s="1096"/>
      <c r="RZM8" s="1096"/>
      <c r="RZN8" s="1096"/>
      <c r="RZO8" s="1096"/>
      <c r="RZP8" s="1096"/>
      <c r="RZQ8" s="1096"/>
      <c r="RZR8" s="1096"/>
      <c r="RZS8" s="1096"/>
      <c r="RZT8" s="1096"/>
      <c r="RZU8" s="1096"/>
      <c r="RZV8" s="1096"/>
      <c r="RZW8" s="1096"/>
      <c r="RZX8" s="1096"/>
      <c r="RZY8" s="1096"/>
      <c r="RZZ8" s="1096"/>
      <c r="SAA8" s="1096"/>
      <c r="SAB8" s="1096"/>
      <c r="SAC8" s="1096"/>
      <c r="SAD8" s="1096"/>
      <c r="SAE8" s="1096"/>
      <c r="SAF8" s="1096"/>
      <c r="SAG8" s="1096"/>
      <c r="SAH8" s="1096"/>
      <c r="SAI8" s="1096"/>
      <c r="SAJ8" s="1096"/>
      <c r="SAK8" s="1096"/>
      <c r="SAL8" s="1096"/>
      <c r="SAM8" s="1096"/>
      <c r="SAN8" s="1096"/>
      <c r="SAO8" s="1096"/>
      <c r="SAP8" s="1096"/>
      <c r="SAQ8" s="1096"/>
      <c r="SAR8" s="1096"/>
      <c r="SAS8" s="1096"/>
      <c r="SAT8" s="1096"/>
      <c r="SAU8" s="1096"/>
      <c r="SAV8" s="1096"/>
      <c r="SAW8" s="1096"/>
      <c r="SAX8" s="1096"/>
      <c r="SAY8" s="1096"/>
      <c r="SAZ8" s="1096"/>
      <c r="SBA8" s="1096"/>
      <c r="SBB8" s="1096"/>
      <c r="SBC8" s="1096"/>
      <c r="SBD8" s="1096"/>
      <c r="SBE8" s="1096"/>
      <c r="SBF8" s="1096"/>
      <c r="SBG8" s="1096"/>
      <c r="SBH8" s="1096"/>
      <c r="SBI8" s="1096"/>
      <c r="SBJ8" s="1096"/>
      <c r="SBK8" s="1096"/>
      <c r="SBL8" s="1096"/>
      <c r="SBM8" s="1096"/>
      <c r="SBN8" s="1096"/>
      <c r="SBO8" s="1096"/>
      <c r="SBP8" s="1096"/>
      <c r="SBQ8" s="1096"/>
      <c r="SBR8" s="1096"/>
      <c r="SBS8" s="1096"/>
      <c r="SBT8" s="1096"/>
      <c r="SBU8" s="1096"/>
      <c r="SBV8" s="1096"/>
      <c r="SBW8" s="1096"/>
      <c r="SBX8" s="1096"/>
      <c r="SBY8" s="1096"/>
      <c r="SBZ8" s="1096"/>
      <c r="SCA8" s="1096"/>
      <c r="SCB8" s="1096"/>
      <c r="SCC8" s="1096"/>
      <c r="SCD8" s="1096"/>
      <c r="SCE8" s="1096"/>
      <c r="SCF8" s="1096"/>
      <c r="SCG8" s="1096"/>
      <c r="SCH8" s="1096"/>
      <c r="SCI8" s="1096"/>
      <c r="SCJ8" s="1096"/>
      <c r="SCK8" s="1096"/>
      <c r="SCL8" s="1096"/>
      <c r="SCM8" s="1096"/>
      <c r="SCN8" s="1096"/>
      <c r="SCO8" s="1096"/>
      <c r="SCP8" s="1096"/>
      <c r="SCQ8" s="1096"/>
      <c r="SCR8" s="1096"/>
      <c r="SCS8" s="1096"/>
      <c r="SCT8" s="1096"/>
      <c r="SCU8" s="1096"/>
      <c r="SCV8" s="1096"/>
      <c r="SCW8" s="1096"/>
      <c r="SCX8" s="1096"/>
      <c r="SCY8" s="1096"/>
      <c r="SCZ8" s="1096"/>
      <c r="SDA8" s="1096"/>
      <c r="SDB8" s="1096"/>
      <c r="SDC8" s="1096"/>
      <c r="SDD8" s="1096"/>
      <c r="SDE8" s="1096"/>
      <c r="SDF8" s="1096"/>
      <c r="SDG8" s="1096"/>
      <c r="SDH8" s="1096"/>
      <c r="SDI8" s="1096"/>
      <c r="SDJ8" s="1096"/>
      <c r="SDK8" s="1096"/>
      <c r="SDL8" s="1096"/>
      <c r="SDM8" s="1096"/>
      <c r="SDN8" s="1096"/>
      <c r="SDO8" s="1096"/>
      <c r="SDP8" s="1096"/>
      <c r="SDQ8" s="1096"/>
      <c r="SDR8" s="1096"/>
      <c r="SDS8" s="1096"/>
      <c r="SDT8" s="1096"/>
      <c r="SDU8" s="1096"/>
      <c r="SDV8" s="1096"/>
      <c r="SDW8" s="1096"/>
      <c r="SDX8" s="1096"/>
      <c r="SDY8" s="1096"/>
      <c r="SDZ8" s="1096"/>
      <c r="SEA8" s="1096"/>
      <c r="SEB8" s="1096"/>
      <c r="SEC8" s="1096"/>
      <c r="SED8" s="1096"/>
      <c r="SEE8" s="1096"/>
      <c r="SEF8" s="1096"/>
      <c r="SEG8" s="1096"/>
      <c r="SEH8" s="1096"/>
      <c r="SEI8" s="1096"/>
      <c r="SEJ8" s="1096"/>
      <c r="SEK8" s="1096"/>
      <c r="SEL8" s="1096"/>
      <c r="SEM8" s="1096"/>
      <c r="SEN8" s="1096"/>
      <c r="SEO8" s="1096"/>
      <c r="SEP8" s="1096"/>
      <c r="SEQ8" s="1096"/>
      <c r="SER8" s="1096"/>
      <c r="SES8" s="1096"/>
      <c r="SET8" s="1096"/>
      <c r="SEU8" s="1096"/>
      <c r="SEV8" s="1096"/>
      <c r="SEW8" s="1096"/>
      <c r="SEX8" s="1096"/>
      <c r="SEY8" s="1096"/>
      <c r="SEZ8" s="1096"/>
      <c r="SFA8" s="1096"/>
      <c r="SFB8" s="1096"/>
      <c r="SFC8" s="1096"/>
      <c r="SFD8" s="1096"/>
      <c r="SFE8" s="1096"/>
      <c r="SFF8" s="1096"/>
      <c r="SFG8" s="1096"/>
      <c r="SFH8" s="1096"/>
      <c r="SFI8" s="1096"/>
      <c r="SFJ8" s="1096"/>
      <c r="SFK8" s="1096"/>
      <c r="SFL8" s="1096"/>
      <c r="SFM8" s="1096"/>
      <c r="SFN8" s="1096"/>
      <c r="SFO8" s="1096"/>
      <c r="SFP8" s="1096"/>
      <c r="SFQ8" s="1096"/>
      <c r="SFR8" s="1096"/>
      <c r="SFS8" s="1096"/>
      <c r="SFT8" s="1096"/>
      <c r="SFU8" s="1096"/>
      <c r="SFV8" s="1096"/>
      <c r="SFW8" s="1096"/>
      <c r="SFX8" s="1096"/>
      <c r="SFY8" s="1096"/>
      <c r="SFZ8" s="1096"/>
      <c r="SGA8" s="1096"/>
      <c r="SGB8" s="1096"/>
      <c r="SGC8" s="1096"/>
      <c r="SGD8" s="1096"/>
      <c r="SGE8" s="1096"/>
      <c r="SGF8" s="1096"/>
      <c r="SGG8" s="1096"/>
      <c r="SGH8" s="1096"/>
      <c r="SGI8" s="1096"/>
      <c r="SGJ8" s="1096"/>
      <c r="SGK8" s="1096"/>
      <c r="SGL8" s="1096"/>
      <c r="SGM8" s="1096"/>
      <c r="SGN8" s="1096"/>
      <c r="SGO8" s="1096"/>
      <c r="SGP8" s="1096"/>
      <c r="SGQ8" s="1096"/>
      <c r="SGR8" s="1096"/>
      <c r="SGS8" s="1096"/>
      <c r="SGT8" s="1096"/>
      <c r="SGU8" s="1096"/>
      <c r="SGV8" s="1096"/>
      <c r="SGW8" s="1096"/>
      <c r="SGX8" s="1096"/>
      <c r="SGY8" s="1096"/>
      <c r="SGZ8" s="1096"/>
      <c r="SHA8" s="1096"/>
      <c r="SHB8" s="1096"/>
      <c r="SHC8" s="1096"/>
      <c r="SHD8" s="1096"/>
      <c r="SHE8" s="1096"/>
      <c r="SHF8" s="1096"/>
      <c r="SHG8" s="1096"/>
      <c r="SHH8" s="1096"/>
      <c r="SHI8" s="1096"/>
      <c r="SHJ8" s="1096"/>
      <c r="SHK8" s="1096"/>
      <c r="SHL8" s="1096"/>
      <c r="SHM8" s="1096"/>
      <c r="SHN8" s="1096"/>
      <c r="SHO8" s="1096"/>
      <c r="SHP8" s="1096"/>
      <c r="SHQ8" s="1096"/>
      <c r="SHR8" s="1096"/>
      <c r="SHS8" s="1096"/>
      <c r="SHT8" s="1096"/>
      <c r="SHU8" s="1096"/>
      <c r="SHV8" s="1096"/>
      <c r="SHW8" s="1096"/>
      <c r="SHX8" s="1096"/>
      <c r="SHY8" s="1096"/>
      <c r="SHZ8" s="1096"/>
      <c r="SIA8" s="1096"/>
      <c r="SIB8" s="1096"/>
      <c r="SIC8" s="1096"/>
      <c r="SID8" s="1096"/>
      <c r="SIE8" s="1096"/>
      <c r="SIF8" s="1096"/>
      <c r="SIG8" s="1096"/>
      <c r="SIH8" s="1096"/>
      <c r="SII8" s="1096"/>
      <c r="SIJ8" s="1096"/>
      <c r="SIK8" s="1096"/>
      <c r="SIL8" s="1096"/>
      <c r="SIM8" s="1096"/>
      <c r="SIN8" s="1096"/>
      <c r="SIO8" s="1096"/>
      <c r="SIP8" s="1096"/>
      <c r="SIQ8" s="1096"/>
      <c r="SIR8" s="1096"/>
      <c r="SIS8" s="1096"/>
      <c r="SIT8" s="1096"/>
      <c r="SIU8" s="1096"/>
      <c r="SIV8" s="1096"/>
      <c r="SIW8" s="1096"/>
      <c r="SIX8" s="1096"/>
      <c r="SIY8" s="1096"/>
      <c r="SIZ8" s="1096"/>
      <c r="SJA8" s="1096"/>
      <c r="SJB8" s="1096"/>
      <c r="SJC8" s="1096"/>
      <c r="SJD8" s="1096"/>
      <c r="SJE8" s="1096"/>
      <c r="SJF8" s="1096"/>
      <c r="SJG8" s="1096"/>
      <c r="SJH8" s="1096"/>
      <c r="SJI8" s="1096"/>
      <c r="SJJ8" s="1096"/>
      <c r="SJK8" s="1096"/>
      <c r="SJL8" s="1096"/>
      <c r="SJM8" s="1096"/>
      <c r="SJN8" s="1096"/>
      <c r="SJO8" s="1096"/>
      <c r="SJP8" s="1096"/>
      <c r="SJQ8" s="1096"/>
      <c r="SJR8" s="1096"/>
      <c r="SJS8" s="1096"/>
      <c r="SJT8" s="1096"/>
      <c r="SJU8" s="1096"/>
      <c r="SJV8" s="1096"/>
      <c r="SJW8" s="1096"/>
      <c r="SJX8" s="1096"/>
      <c r="SJY8" s="1096"/>
      <c r="SJZ8" s="1096"/>
      <c r="SKA8" s="1096"/>
      <c r="SKB8" s="1096"/>
      <c r="SKC8" s="1096"/>
      <c r="SKD8" s="1096"/>
      <c r="SKE8" s="1096"/>
      <c r="SKF8" s="1096"/>
      <c r="SKG8" s="1096"/>
      <c r="SKH8" s="1096"/>
      <c r="SKI8" s="1096"/>
      <c r="SKJ8" s="1096"/>
      <c r="SKK8" s="1096"/>
      <c r="SKL8" s="1096"/>
      <c r="SKM8" s="1096"/>
      <c r="SKN8" s="1096"/>
      <c r="SKO8" s="1096"/>
      <c r="SKP8" s="1096"/>
      <c r="SKQ8" s="1096"/>
      <c r="SKR8" s="1096"/>
      <c r="SKS8" s="1096"/>
      <c r="SKT8" s="1096"/>
      <c r="SKU8" s="1096"/>
      <c r="SKV8" s="1096"/>
      <c r="SKW8" s="1096"/>
      <c r="SKX8" s="1096"/>
      <c r="SKY8" s="1096"/>
      <c r="SKZ8" s="1096"/>
      <c r="SLA8" s="1096"/>
      <c r="SLB8" s="1096"/>
      <c r="SLC8" s="1096"/>
      <c r="SLD8" s="1096"/>
      <c r="SLE8" s="1096"/>
      <c r="SLF8" s="1096"/>
      <c r="SLG8" s="1096"/>
      <c r="SLH8" s="1096"/>
      <c r="SLI8" s="1096"/>
      <c r="SLJ8" s="1096"/>
      <c r="SLK8" s="1096"/>
      <c r="SLL8" s="1096"/>
      <c r="SLM8" s="1096"/>
      <c r="SLN8" s="1096"/>
      <c r="SLO8" s="1096"/>
      <c r="SLP8" s="1096"/>
      <c r="SLQ8" s="1096"/>
      <c r="SLR8" s="1096"/>
      <c r="SLS8" s="1096"/>
      <c r="SLT8" s="1096"/>
      <c r="SLU8" s="1096"/>
      <c r="SLV8" s="1096"/>
      <c r="SLW8" s="1096"/>
      <c r="SLX8" s="1096"/>
      <c r="SLY8" s="1096"/>
      <c r="SLZ8" s="1096"/>
      <c r="SMA8" s="1096"/>
      <c r="SMB8" s="1096"/>
      <c r="SMC8" s="1096"/>
      <c r="SMD8" s="1096"/>
      <c r="SME8" s="1096"/>
      <c r="SMF8" s="1096"/>
      <c r="SMG8" s="1096"/>
      <c r="SMH8" s="1096"/>
      <c r="SMI8" s="1096"/>
      <c r="SMJ8" s="1096"/>
      <c r="SMK8" s="1096"/>
      <c r="SML8" s="1096"/>
      <c r="SMM8" s="1096"/>
      <c r="SMN8" s="1096"/>
      <c r="SMO8" s="1096"/>
      <c r="SMP8" s="1096"/>
      <c r="SMQ8" s="1096"/>
      <c r="SMR8" s="1096"/>
      <c r="SMS8" s="1096"/>
      <c r="SMT8" s="1096"/>
      <c r="SMU8" s="1096"/>
      <c r="SMV8" s="1096"/>
      <c r="SMW8" s="1096"/>
      <c r="SMX8" s="1096"/>
      <c r="SMY8" s="1096"/>
      <c r="SMZ8" s="1096"/>
      <c r="SNA8" s="1096"/>
      <c r="SNB8" s="1096"/>
      <c r="SNC8" s="1096"/>
      <c r="SND8" s="1096"/>
      <c r="SNE8" s="1096"/>
      <c r="SNF8" s="1096"/>
      <c r="SNG8" s="1096"/>
      <c r="SNH8" s="1096"/>
      <c r="SNI8" s="1096"/>
      <c r="SNJ8" s="1096"/>
      <c r="SNK8" s="1096"/>
      <c r="SNL8" s="1096"/>
      <c r="SNM8" s="1096"/>
      <c r="SNN8" s="1096"/>
      <c r="SNO8" s="1096"/>
      <c r="SNP8" s="1096"/>
      <c r="SNQ8" s="1096"/>
      <c r="SNR8" s="1096"/>
      <c r="SNS8" s="1096"/>
      <c r="SNT8" s="1096"/>
      <c r="SNU8" s="1096"/>
      <c r="SNV8" s="1096"/>
      <c r="SNW8" s="1096"/>
      <c r="SNX8" s="1096"/>
      <c r="SNY8" s="1096"/>
      <c r="SNZ8" s="1096"/>
      <c r="SOA8" s="1096"/>
      <c r="SOB8" s="1096"/>
      <c r="SOC8" s="1096"/>
      <c r="SOD8" s="1096"/>
      <c r="SOE8" s="1096"/>
      <c r="SOF8" s="1096"/>
      <c r="SOG8" s="1096"/>
      <c r="SOH8" s="1096"/>
      <c r="SOI8" s="1096"/>
      <c r="SOJ8" s="1096"/>
      <c r="SOK8" s="1096"/>
      <c r="SOL8" s="1096"/>
      <c r="SOM8" s="1096"/>
      <c r="SON8" s="1096"/>
      <c r="SOO8" s="1096"/>
      <c r="SOP8" s="1096"/>
      <c r="SOQ8" s="1096"/>
      <c r="SOR8" s="1096"/>
      <c r="SOS8" s="1096"/>
      <c r="SOT8" s="1096"/>
      <c r="SOU8" s="1096"/>
      <c r="SOV8" s="1096"/>
      <c r="SOW8" s="1096"/>
      <c r="SOX8" s="1096"/>
      <c r="SOY8" s="1096"/>
      <c r="SOZ8" s="1096"/>
      <c r="SPA8" s="1096"/>
      <c r="SPB8" s="1096"/>
      <c r="SPC8" s="1096"/>
      <c r="SPD8" s="1096"/>
      <c r="SPE8" s="1096"/>
      <c r="SPF8" s="1096"/>
      <c r="SPG8" s="1096"/>
      <c r="SPH8" s="1096"/>
      <c r="SPI8" s="1096"/>
      <c r="SPJ8" s="1096"/>
      <c r="SPK8" s="1096"/>
      <c r="SPL8" s="1096"/>
      <c r="SPM8" s="1096"/>
      <c r="SPN8" s="1096"/>
      <c r="SPO8" s="1096"/>
      <c r="SPP8" s="1096"/>
      <c r="SPQ8" s="1096"/>
      <c r="SPR8" s="1096"/>
      <c r="SPS8" s="1096"/>
      <c r="SPT8" s="1096"/>
      <c r="SPU8" s="1096"/>
      <c r="SPV8" s="1096"/>
      <c r="SPW8" s="1096"/>
      <c r="SPX8" s="1096"/>
      <c r="SPY8" s="1096"/>
      <c r="SPZ8" s="1096"/>
      <c r="SQA8" s="1096"/>
      <c r="SQB8" s="1096"/>
      <c r="SQC8" s="1096"/>
      <c r="SQD8" s="1096"/>
      <c r="SQE8" s="1096"/>
      <c r="SQF8" s="1096"/>
      <c r="SQG8" s="1096"/>
      <c r="SQH8" s="1096"/>
      <c r="SQI8" s="1096"/>
      <c r="SQJ8" s="1096"/>
      <c r="SQK8" s="1096"/>
      <c r="SQL8" s="1096"/>
      <c r="SQM8" s="1096"/>
      <c r="SQN8" s="1096"/>
      <c r="SQO8" s="1096"/>
      <c r="SQP8" s="1096"/>
      <c r="SQQ8" s="1096"/>
      <c r="SQR8" s="1096"/>
      <c r="SQS8" s="1096"/>
      <c r="SQT8" s="1096"/>
      <c r="SQU8" s="1096"/>
      <c r="SQV8" s="1096"/>
      <c r="SQW8" s="1096"/>
      <c r="SQX8" s="1096"/>
      <c r="SQY8" s="1096"/>
      <c r="SQZ8" s="1096"/>
      <c r="SRA8" s="1096"/>
      <c r="SRB8" s="1096"/>
      <c r="SRC8" s="1096"/>
      <c r="SRD8" s="1096"/>
      <c r="SRE8" s="1096"/>
      <c r="SRF8" s="1096"/>
      <c r="SRG8" s="1096"/>
      <c r="SRH8" s="1096"/>
      <c r="SRI8" s="1096"/>
      <c r="SRJ8" s="1096"/>
      <c r="SRK8" s="1096"/>
      <c r="SRL8" s="1096"/>
      <c r="SRM8" s="1096"/>
      <c r="SRN8" s="1096"/>
      <c r="SRO8" s="1096"/>
      <c r="SRP8" s="1096"/>
      <c r="SRQ8" s="1096"/>
      <c r="SRR8" s="1096"/>
      <c r="SRS8" s="1096"/>
      <c r="SRT8" s="1096"/>
      <c r="SRU8" s="1096"/>
      <c r="SRV8" s="1096"/>
      <c r="SRW8" s="1096"/>
      <c r="SRX8" s="1096"/>
      <c r="SRY8" s="1096"/>
      <c r="SRZ8" s="1096"/>
      <c r="SSA8" s="1096"/>
      <c r="SSB8" s="1096"/>
      <c r="SSC8" s="1096"/>
      <c r="SSD8" s="1096"/>
      <c r="SSE8" s="1096"/>
      <c r="SSF8" s="1096"/>
      <c r="SSG8" s="1096"/>
      <c r="SSH8" s="1096"/>
      <c r="SSI8" s="1096"/>
      <c r="SSJ8" s="1096"/>
      <c r="SSK8" s="1096"/>
      <c r="SSL8" s="1096"/>
      <c r="SSM8" s="1096"/>
      <c r="SSN8" s="1096"/>
      <c r="SSO8" s="1096"/>
      <c r="SSP8" s="1096"/>
      <c r="SSQ8" s="1096"/>
      <c r="SSR8" s="1096"/>
      <c r="SSS8" s="1096"/>
      <c r="SST8" s="1096"/>
      <c r="SSU8" s="1096"/>
      <c r="SSV8" s="1096"/>
      <c r="SSW8" s="1096"/>
      <c r="SSX8" s="1096"/>
      <c r="SSY8" s="1096"/>
      <c r="SSZ8" s="1096"/>
      <c r="STA8" s="1096"/>
      <c r="STB8" s="1096"/>
      <c r="STC8" s="1096"/>
      <c r="STD8" s="1096"/>
      <c r="STE8" s="1096"/>
      <c r="STF8" s="1096"/>
      <c r="STG8" s="1096"/>
      <c r="STH8" s="1096"/>
      <c r="STI8" s="1096"/>
      <c r="STJ8" s="1096"/>
      <c r="STK8" s="1096"/>
      <c r="STL8" s="1096"/>
      <c r="STM8" s="1096"/>
      <c r="STN8" s="1096"/>
      <c r="STO8" s="1096"/>
      <c r="STP8" s="1096"/>
      <c r="STQ8" s="1096"/>
      <c r="STR8" s="1096"/>
      <c r="STS8" s="1096"/>
      <c r="STT8" s="1096"/>
      <c r="STU8" s="1096"/>
      <c r="STV8" s="1096"/>
      <c r="STW8" s="1096"/>
      <c r="STX8" s="1096"/>
      <c r="STY8" s="1096"/>
      <c r="STZ8" s="1096"/>
      <c r="SUA8" s="1096"/>
      <c r="SUB8" s="1096"/>
      <c r="SUC8" s="1096"/>
      <c r="SUD8" s="1096"/>
      <c r="SUE8" s="1096"/>
      <c r="SUF8" s="1096"/>
      <c r="SUG8" s="1096"/>
      <c r="SUH8" s="1096"/>
      <c r="SUI8" s="1096"/>
      <c r="SUJ8" s="1096"/>
      <c r="SUK8" s="1096"/>
      <c r="SUL8" s="1096"/>
      <c r="SUM8" s="1096"/>
      <c r="SUN8" s="1096"/>
      <c r="SUO8" s="1096"/>
      <c r="SUP8" s="1096"/>
      <c r="SUQ8" s="1096"/>
      <c r="SUR8" s="1096"/>
      <c r="SUS8" s="1096"/>
      <c r="SUT8" s="1096"/>
      <c r="SUU8" s="1096"/>
      <c r="SUV8" s="1096"/>
      <c r="SUW8" s="1096"/>
      <c r="SUX8" s="1096"/>
      <c r="SUY8" s="1096"/>
      <c r="SUZ8" s="1096"/>
      <c r="SVA8" s="1096"/>
      <c r="SVB8" s="1096"/>
      <c r="SVC8" s="1096"/>
      <c r="SVD8" s="1096"/>
      <c r="SVE8" s="1096"/>
      <c r="SVF8" s="1096"/>
      <c r="SVG8" s="1096"/>
      <c r="SVH8" s="1096"/>
      <c r="SVI8" s="1096"/>
      <c r="SVJ8" s="1096"/>
      <c r="SVK8" s="1096"/>
      <c r="SVL8" s="1096"/>
      <c r="SVM8" s="1096"/>
      <c r="SVN8" s="1096"/>
      <c r="SVO8" s="1096"/>
      <c r="SVP8" s="1096"/>
      <c r="SVQ8" s="1096"/>
      <c r="SVR8" s="1096"/>
      <c r="SVS8" s="1096"/>
      <c r="SVT8" s="1096"/>
      <c r="SVU8" s="1096"/>
      <c r="SVV8" s="1096"/>
      <c r="SVW8" s="1096"/>
      <c r="SVX8" s="1096"/>
      <c r="SVY8" s="1096"/>
      <c r="SVZ8" s="1096"/>
      <c r="SWA8" s="1096"/>
      <c r="SWB8" s="1096"/>
      <c r="SWC8" s="1096"/>
      <c r="SWD8" s="1096"/>
      <c r="SWE8" s="1096"/>
      <c r="SWF8" s="1096"/>
      <c r="SWG8" s="1096"/>
      <c r="SWH8" s="1096"/>
      <c r="SWI8" s="1096"/>
      <c r="SWJ8" s="1096"/>
      <c r="SWK8" s="1096"/>
      <c r="SWL8" s="1096"/>
      <c r="SWM8" s="1096"/>
      <c r="SWN8" s="1096"/>
      <c r="SWO8" s="1096"/>
      <c r="SWP8" s="1096"/>
      <c r="SWQ8" s="1096"/>
      <c r="SWR8" s="1096"/>
      <c r="SWS8" s="1096"/>
      <c r="SWT8" s="1096"/>
      <c r="SWU8" s="1096"/>
      <c r="SWV8" s="1096"/>
      <c r="SWW8" s="1096"/>
      <c r="SWX8" s="1096"/>
      <c r="SWY8" s="1096"/>
      <c r="SWZ8" s="1096"/>
      <c r="SXA8" s="1096"/>
      <c r="SXB8" s="1096"/>
      <c r="SXC8" s="1096"/>
      <c r="SXD8" s="1096"/>
      <c r="SXE8" s="1096"/>
      <c r="SXF8" s="1096"/>
      <c r="SXG8" s="1096"/>
      <c r="SXH8" s="1096"/>
      <c r="SXI8" s="1096"/>
      <c r="SXJ8" s="1096"/>
      <c r="SXK8" s="1096"/>
      <c r="SXL8" s="1096"/>
      <c r="SXM8" s="1096"/>
      <c r="SXN8" s="1096"/>
      <c r="SXO8" s="1096"/>
      <c r="SXP8" s="1096"/>
      <c r="SXQ8" s="1096"/>
      <c r="SXR8" s="1096"/>
      <c r="SXS8" s="1096"/>
      <c r="SXT8" s="1096"/>
      <c r="SXU8" s="1096"/>
      <c r="SXV8" s="1096"/>
      <c r="SXW8" s="1096"/>
      <c r="SXX8" s="1096"/>
      <c r="SXY8" s="1096"/>
      <c r="SXZ8" s="1096"/>
      <c r="SYA8" s="1096"/>
      <c r="SYB8" s="1096"/>
      <c r="SYC8" s="1096"/>
      <c r="SYD8" s="1096"/>
      <c r="SYE8" s="1096"/>
      <c r="SYF8" s="1096"/>
      <c r="SYG8" s="1096"/>
      <c r="SYH8" s="1096"/>
      <c r="SYI8" s="1096"/>
      <c r="SYJ8" s="1096"/>
      <c r="SYK8" s="1096"/>
      <c r="SYL8" s="1096"/>
      <c r="SYM8" s="1096"/>
      <c r="SYN8" s="1096"/>
      <c r="SYO8" s="1096"/>
      <c r="SYP8" s="1096"/>
      <c r="SYQ8" s="1096"/>
      <c r="SYR8" s="1096"/>
      <c r="SYS8" s="1096"/>
      <c r="SYT8" s="1096"/>
      <c r="SYU8" s="1096"/>
      <c r="SYV8" s="1096"/>
      <c r="SYW8" s="1096"/>
      <c r="SYX8" s="1096"/>
      <c r="SYY8" s="1096"/>
      <c r="SYZ8" s="1096"/>
      <c r="SZA8" s="1096"/>
      <c r="SZB8" s="1096"/>
      <c r="SZC8" s="1096"/>
      <c r="SZD8" s="1096"/>
      <c r="SZE8" s="1096"/>
      <c r="SZF8" s="1096"/>
      <c r="SZG8" s="1096"/>
      <c r="SZH8" s="1096"/>
      <c r="SZI8" s="1096"/>
      <c r="SZJ8" s="1096"/>
      <c r="SZK8" s="1096"/>
      <c r="SZL8" s="1096"/>
      <c r="SZM8" s="1096"/>
      <c r="SZN8" s="1096"/>
      <c r="SZO8" s="1096"/>
      <c r="SZP8" s="1096"/>
      <c r="SZQ8" s="1096"/>
      <c r="SZR8" s="1096"/>
      <c r="SZS8" s="1096"/>
      <c r="SZT8" s="1096"/>
      <c r="SZU8" s="1096"/>
      <c r="SZV8" s="1096"/>
      <c r="SZW8" s="1096"/>
      <c r="SZX8" s="1096"/>
      <c r="SZY8" s="1096"/>
      <c r="SZZ8" s="1096"/>
      <c r="TAA8" s="1096"/>
      <c r="TAB8" s="1096"/>
      <c r="TAC8" s="1096"/>
      <c r="TAD8" s="1096"/>
      <c r="TAE8" s="1096"/>
      <c r="TAF8" s="1096"/>
      <c r="TAG8" s="1096"/>
      <c r="TAH8" s="1096"/>
      <c r="TAI8" s="1096"/>
      <c r="TAJ8" s="1096"/>
      <c r="TAK8" s="1096"/>
      <c r="TAL8" s="1096"/>
      <c r="TAM8" s="1096"/>
      <c r="TAN8" s="1096"/>
      <c r="TAO8" s="1096"/>
      <c r="TAP8" s="1096"/>
      <c r="TAQ8" s="1096"/>
      <c r="TAR8" s="1096"/>
      <c r="TAS8" s="1096"/>
      <c r="TAT8" s="1096"/>
      <c r="TAU8" s="1096"/>
      <c r="TAV8" s="1096"/>
      <c r="TAW8" s="1096"/>
      <c r="TAX8" s="1096"/>
      <c r="TAY8" s="1096"/>
      <c r="TAZ8" s="1096"/>
      <c r="TBA8" s="1096"/>
      <c r="TBB8" s="1096"/>
      <c r="TBC8" s="1096"/>
      <c r="TBD8" s="1096"/>
      <c r="TBE8" s="1096"/>
      <c r="TBF8" s="1096"/>
      <c r="TBG8" s="1096"/>
      <c r="TBH8" s="1096"/>
      <c r="TBI8" s="1096"/>
      <c r="TBJ8" s="1096"/>
      <c r="TBK8" s="1096"/>
      <c r="TBL8" s="1096"/>
      <c r="TBM8" s="1096"/>
      <c r="TBN8" s="1096"/>
      <c r="TBO8" s="1096"/>
      <c r="TBP8" s="1096"/>
      <c r="TBQ8" s="1096"/>
      <c r="TBR8" s="1096"/>
      <c r="TBS8" s="1096"/>
      <c r="TBT8" s="1096"/>
      <c r="TBU8" s="1096"/>
      <c r="TBV8" s="1096"/>
      <c r="TBW8" s="1096"/>
      <c r="TBX8" s="1096"/>
      <c r="TBY8" s="1096"/>
      <c r="TBZ8" s="1096"/>
      <c r="TCA8" s="1096"/>
      <c r="TCB8" s="1096"/>
      <c r="TCC8" s="1096"/>
      <c r="TCD8" s="1096"/>
      <c r="TCE8" s="1096"/>
      <c r="TCF8" s="1096"/>
      <c r="TCG8" s="1096"/>
      <c r="TCH8" s="1096"/>
      <c r="TCI8" s="1096"/>
      <c r="TCJ8" s="1096"/>
      <c r="TCK8" s="1096"/>
      <c r="TCL8" s="1096"/>
      <c r="TCM8" s="1096"/>
      <c r="TCN8" s="1096"/>
      <c r="TCO8" s="1096"/>
      <c r="TCP8" s="1096"/>
      <c r="TCQ8" s="1096"/>
      <c r="TCR8" s="1096"/>
      <c r="TCS8" s="1096"/>
      <c r="TCT8" s="1096"/>
      <c r="TCU8" s="1096"/>
      <c r="TCV8" s="1096"/>
      <c r="TCW8" s="1096"/>
      <c r="TCX8" s="1096"/>
      <c r="TCY8" s="1096"/>
      <c r="TCZ8" s="1096"/>
      <c r="TDA8" s="1096"/>
      <c r="TDB8" s="1096"/>
      <c r="TDC8" s="1096"/>
      <c r="TDD8" s="1096"/>
      <c r="TDE8" s="1096"/>
      <c r="TDF8" s="1096"/>
      <c r="TDG8" s="1096"/>
      <c r="TDH8" s="1096"/>
      <c r="TDI8" s="1096"/>
      <c r="TDJ8" s="1096"/>
      <c r="TDK8" s="1096"/>
      <c r="TDL8" s="1096"/>
      <c r="TDM8" s="1096"/>
      <c r="TDN8" s="1096"/>
      <c r="TDO8" s="1096"/>
      <c r="TDP8" s="1096"/>
      <c r="TDQ8" s="1096"/>
      <c r="TDR8" s="1096"/>
      <c r="TDS8" s="1096"/>
      <c r="TDT8" s="1096"/>
      <c r="TDU8" s="1096"/>
      <c r="TDV8" s="1096"/>
      <c r="TDW8" s="1096"/>
      <c r="TDX8" s="1096"/>
      <c r="TDY8" s="1096"/>
      <c r="TDZ8" s="1096"/>
      <c r="TEA8" s="1096"/>
      <c r="TEB8" s="1096"/>
      <c r="TEC8" s="1096"/>
      <c r="TED8" s="1096"/>
      <c r="TEE8" s="1096"/>
      <c r="TEF8" s="1096"/>
      <c r="TEG8" s="1096"/>
      <c r="TEH8" s="1096"/>
      <c r="TEI8" s="1096"/>
      <c r="TEJ8" s="1096"/>
      <c r="TEK8" s="1096"/>
      <c r="TEL8" s="1096"/>
      <c r="TEM8" s="1096"/>
      <c r="TEN8" s="1096"/>
      <c r="TEO8" s="1096"/>
      <c r="TEP8" s="1096"/>
      <c r="TEQ8" s="1096"/>
      <c r="TER8" s="1096"/>
      <c r="TES8" s="1096"/>
      <c r="TET8" s="1096"/>
      <c r="TEU8" s="1096"/>
      <c r="TEV8" s="1096"/>
      <c r="TEW8" s="1096"/>
      <c r="TEX8" s="1096"/>
      <c r="TEY8" s="1096"/>
      <c r="TEZ8" s="1096"/>
      <c r="TFA8" s="1096"/>
      <c r="TFB8" s="1096"/>
      <c r="TFC8" s="1096"/>
      <c r="TFD8" s="1096"/>
      <c r="TFE8" s="1096"/>
      <c r="TFF8" s="1096"/>
      <c r="TFG8" s="1096"/>
      <c r="TFH8" s="1096"/>
      <c r="TFI8" s="1096"/>
      <c r="TFJ8" s="1096"/>
      <c r="TFK8" s="1096"/>
      <c r="TFL8" s="1096"/>
      <c r="TFM8" s="1096"/>
      <c r="TFN8" s="1096"/>
      <c r="TFO8" s="1096"/>
      <c r="TFP8" s="1096"/>
      <c r="TFQ8" s="1096"/>
      <c r="TFR8" s="1096"/>
      <c r="TFS8" s="1096"/>
      <c r="TFT8" s="1096"/>
      <c r="TFU8" s="1096"/>
      <c r="TFV8" s="1096"/>
      <c r="TFW8" s="1096"/>
      <c r="TFX8" s="1096"/>
      <c r="TFY8" s="1096"/>
      <c r="TFZ8" s="1096"/>
      <c r="TGA8" s="1096"/>
      <c r="TGB8" s="1096"/>
      <c r="TGC8" s="1096"/>
      <c r="TGD8" s="1096"/>
      <c r="TGE8" s="1096"/>
      <c r="TGF8" s="1096"/>
      <c r="TGG8" s="1096"/>
      <c r="TGH8" s="1096"/>
      <c r="TGI8" s="1096"/>
      <c r="TGJ8" s="1096"/>
      <c r="TGK8" s="1096"/>
      <c r="TGL8" s="1096"/>
      <c r="TGM8" s="1096"/>
      <c r="TGN8" s="1096"/>
      <c r="TGO8" s="1096"/>
      <c r="TGP8" s="1096"/>
      <c r="TGQ8" s="1096"/>
      <c r="TGR8" s="1096"/>
      <c r="TGS8" s="1096"/>
      <c r="TGT8" s="1096"/>
      <c r="TGU8" s="1096"/>
      <c r="TGV8" s="1096"/>
      <c r="TGW8" s="1096"/>
      <c r="TGX8" s="1096"/>
      <c r="TGY8" s="1096"/>
      <c r="TGZ8" s="1096"/>
      <c r="THA8" s="1096"/>
      <c r="THB8" s="1096"/>
      <c r="THC8" s="1096"/>
      <c r="THD8" s="1096"/>
      <c r="THE8" s="1096"/>
      <c r="THF8" s="1096"/>
      <c r="THG8" s="1096"/>
      <c r="THH8" s="1096"/>
      <c r="THI8" s="1096"/>
      <c r="THJ8" s="1096"/>
      <c r="THK8" s="1096"/>
      <c r="THL8" s="1096"/>
      <c r="THM8" s="1096"/>
      <c r="THN8" s="1096"/>
      <c r="THO8" s="1096"/>
      <c r="THP8" s="1096"/>
      <c r="THQ8" s="1096"/>
      <c r="THR8" s="1096"/>
      <c r="THS8" s="1096"/>
      <c r="THT8" s="1096"/>
      <c r="THU8" s="1096"/>
      <c r="THV8" s="1096"/>
      <c r="THW8" s="1096"/>
      <c r="THX8" s="1096"/>
      <c r="THY8" s="1096"/>
      <c r="THZ8" s="1096"/>
      <c r="TIA8" s="1096"/>
      <c r="TIB8" s="1096"/>
      <c r="TIC8" s="1096"/>
      <c r="TID8" s="1096"/>
      <c r="TIE8" s="1096"/>
      <c r="TIF8" s="1096"/>
      <c r="TIG8" s="1096"/>
      <c r="TIH8" s="1096"/>
      <c r="TII8" s="1096"/>
      <c r="TIJ8" s="1096"/>
      <c r="TIK8" s="1096"/>
      <c r="TIL8" s="1096"/>
      <c r="TIM8" s="1096"/>
      <c r="TIN8" s="1096"/>
      <c r="TIO8" s="1096"/>
      <c r="TIP8" s="1096"/>
      <c r="TIQ8" s="1096"/>
      <c r="TIR8" s="1096"/>
      <c r="TIS8" s="1096"/>
      <c r="TIT8" s="1096"/>
      <c r="TIU8" s="1096"/>
      <c r="TIV8" s="1096"/>
      <c r="TIW8" s="1096"/>
      <c r="TIX8" s="1096"/>
      <c r="TIY8" s="1096"/>
      <c r="TIZ8" s="1096"/>
      <c r="TJA8" s="1096"/>
      <c r="TJB8" s="1096"/>
      <c r="TJC8" s="1096"/>
      <c r="TJD8" s="1096"/>
      <c r="TJE8" s="1096"/>
      <c r="TJF8" s="1096"/>
      <c r="TJG8" s="1096"/>
      <c r="TJH8" s="1096"/>
      <c r="TJI8" s="1096"/>
      <c r="TJJ8" s="1096"/>
      <c r="TJK8" s="1096"/>
      <c r="TJL8" s="1096"/>
      <c r="TJM8" s="1096"/>
      <c r="TJN8" s="1096"/>
      <c r="TJO8" s="1096"/>
      <c r="TJP8" s="1096"/>
      <c r="TJQ8" s="1096"/>
      <c r="TJR8" s="1096"/>
      <c r="TJS8" s="1096"/>
      <c r="TJT8" s="1096"/>
      <c r="TJU8" s="1096"/>
      <c r="TJV8" s="1096"/>
      <c r="TJW8" s="1096"/>
      <c r="TJX8" s="1096"/>
      <c r="TJY8" s="1096"/>
      <c r="TJZ8" s="1096"/>
      <c r="TKA8" s="1096"/>
      <c r="TKB8" s="1096"/>
      <c r="TKC8" s="1096"/>
      <c r="TKD8" s="1096"/>
      <c r="TKE8" s="1096"/>
      <c r="TKF8" s="1096"/>
      <c r="TKG8" s="1096"/>
      <c r="TKH8" s="1096"/>
      <c r="TKI8" s="1096"/>
      <c r="TKJ8" s="1096"/>
      <c r="TKK8" s="1096"/>
      <c r="TKL8" s="1096"/>
      <c r="TKM8" s="1096"/>
      <c r="TKN8" s="1096"/>
      <c r="TKO8" s="1096"/>
      <c r="TKP8" s="1096"/>
      <c r="TKQ8" s="1096"/>
      <c r="TKR8" s="1096"/>
      <c r="TKS8" s="1096"/>
      <c r="TKT8" s="1096"/>
      <c r="TKU8" s="1096"/>
      <c r="TKV8" s="1096"/>
      <c r="TKW8" s="1096"/>
      <c r="TKX8" s="1096"/>
      <c r="TKY8" s="1096"/>
      <c r="TKZ8" s="1096"/>
      <c r="TLA8" s="1096"/>
      <c r="TLB8" s="1096"/>
      <c r="TLC8" s="1096"/>
      <c r="TLD8" s="1096"/>
      <c r="TLE8" s="1096"/>
      <c r="TLF8" s="1096"/>
      <c r="TLG8" s="1096"/>
      <c r="TLH8" s="1096"/>
      <c r="TLI8" s="1096"/>
      <c r="TLJ8" s="1096"/>
      <c r="TLK8" s="1096"/>
      <c r="TLL8" s="1096"/>
      <c r="TLM8" s="1096"/>
      <c r="TLN8" s="1096"/>
      <c r="TLO8" s="1096"/>
      <c r="TLP8" s="1096"/>
      <c r="TLQ8" s="1096"/>
      <c r="TLR8" s="1096"/>
      <c r="TLS8" s="1096"/>
      <c r="TLT8" s="1096"/>
      <c r="TLU8" s="1096"/>
      <c r="TLV8" s="1096"/>
      <c r="TLW8" s="1096"/>
      <c r="TLX8" s="1096"/>
      <c r="TLY8" s="1096"/>
      <c r="TLZ8" s="1096"/>
      <c r="TMA8" s="1096"/>
      <c r="TMB8" s="1096"/>
      <c r="TMC8" s="1096"/>
      <c r="TMD8" s="1096"/>
      <c r="TME8" s="1096"/>
      <c r="TMF8" s="1096"/>
      <c r="TMG8" s="1096"/>
      <c r="TMH8" s="1096"/>
      <c r="TMI8" s="1096"/>
      <c r="TMJ8" s="1096"/>
      <c r="TMK8" s="1096"/>
      <c r="TML8" s="1096"/>
      <c r="TMM8" s="1096"/>
      <c r="TMN8" s="1096"/>
      <c r="TMO8" s="1096"/>
      <c r="TMP8" s="1096"/>
      <c r="TMQ8" s="1096"/>
      <c r="TMR8" s="1096"/>
      <c r="TMS8" s="1096"/>
      <c r="TMT8" s="1096"/>
      <c r="TMU8" s="1096"/>
      <c r="TMV8" s="1096"/>
      <c r="TMW8" s="1096"/>
      <c r="TMX8" s="1096"/>
      <c r="TMY8" s="1096"/>
      <c r="TMZ8" s="1096"/>
      <c r="TNA8" s="1096"/>
      <c r="TNB8" s="1096"/>
      <c r="TNC8" s="1096"/>
      <c r="TND8" s="1096"/>
      <c r="TNE8" s="1096"/>
      <c r="TNF8" s="1096"/>
      <c r="TNG8" s="1096"/>
      <c r="TNH8" s="1096"/>
      <c r="TNI8" s="1096"/>
      <c r="TNJ8" s="1096"/>
      <c r="TNK8" s="1096"/>
      <c r="TNL8" s="1096"/>
      <c r="TNM8" s="1096"/>
      <c r="TNN8" s="1096"/>
      <c r="TNO8" s="1096"/>
      <c r="TNP8" s="1096"/>
      <c r="TNQ8" s="1096"/>
      <c r="TNR8" s="1096"/>
      <c r="TNS8" s="1096"/>
      <c r="TNT8" s="1096"/>
      <c r="TNU8" s="1096"/>
      <c r="TNV8" s="1096"/>
      <c r="TNW8" s="1096"/>
      <c r="TNX8" s="1096"/>
      <c r="TNY8" s="1096"/>
      <c r="TNZ8" s="1096"/>
      <c r="TOA8" s="1096"/>
      <c r="TOB8" s="1096"/>
      <c r="TOC8" s="1096"/>
      <c r="TOD8" s="1096"/>
      <c r="TOE8" s="1096"/>
      <c r="TOF8" s="1096"/>
      <c r="TOG8" s="1096"/>
      <c r="TOH8" s="1096"/>
      <c r="TOI8" s="1096"/>
      <c r="TOJ8" s="1096"/>
      <c r="TOK8" s="1096"/>
      <c r="TOL8" s="1096"/>
      <c r="TOM8" s="1096"/>
      <c r="TON8" s="1096"/>
      <c r="TOO8" s="1096"/>
      <c r="TOP8" s="1096"/>
      <c r="TOQ8" s="1096"/>
      <c r="TOR8" s="1096"/>
      <c r="TOS8" s="1096"/>
      <c r="TOT8" s="1096"/>
      <c r="TOU8" s="1096"/>
      <c r="TOV8" s="1096"/>
      <c r="TOW8" s="1096"/>
      <c r="TOX8" s="1096"/>
      <c r="TOY8" s="1096"/>
      <c r="TOZ8" s="1096"/>
      <c r="TPA8" s="1096"/>
      <c r="TPB8" s="1096"/>
      <c r="TPC8" s="1096"/>
      <c r="TPD8" s="1096"/>
      <c r="TPE8" s="1096"/>
      <c r="TPF8" s="1096"/>
      <c r="TPG8" s="1096"/>
      <c r="TPH8" s="1096"/>
      <c r="TPI8" s="1096"/>
      <c r="TPJ8" s="1096"/>
      <c r="TPK8" s="1096"/>
      <c r="TPL8" s="1096"/>
      <c r="TPM8" s="1096"/>
      <c r="TPN8" s="1096"/>
      <c r="TPO8" s="1096"/>
      <c r="TPP8" s="1096"/>
      <c r="TPQ8" s="1096"/>
      <c r="TPR8" s="1096"/>
      <c r="TPS8" s="1096"/>
      <c r="TPT8" s="1096"/>
      <c r="TPU8" s="1096"/>
      <c r="TPV8" s="1096"/>
      <c r="TPW8" s="1096"/>
      <c r="TPX8" s="1096"/>
      <c r="TPY8" s="1096"/>
      <c r="TPZ8" s="1096"/>
      <c r="TQA8" s="1096"/>
      <c r="TQB8" s="1096"/>
      <c r="TQC8" s="1096"/>
      <c r="TQD8" s="1096"/>
      <c r="TQE8" s="1096"/>
      <c r="TQF8" s="1096"/>
      <c r="TQG8" s="1096"/>
      <c r="TQH8" s="1096"/>
      <c r="TQI8" s="1096"/>
      <c r="TQJ8" s="1096"/>
      <c r="TQK8" s="1096"/>
      <c r="TQL8" s="1096"/>
      <c r="TQM8" s="1096"/>
      <c r="TQN8" s="1096"/>
      <c r="TQO8" s="1096"/>
      <c r="TQP8" s="1096"/>
      <c r="TQQ8" s="1096"/>
      <c r="TQR8" s="1096"/>
      <c r="TQS8" s="1096"/>
      <c r="TQT8" s="1096"/>
      <c r="TQU8" s="1096"/>
      <c r="TQV8" s="1096"/>
      <c r="TQW8" s="1096"/>
      <c r="TQX8" s="1096"/>
      <c r="TQY8" s="1096"/>
      <c r="TQZ8" s="1096"/>
      <c r="TRA8" s="1096"/>
      <c r="TRB8" s="1096"/>
      <c r="TRC8" s="1096"/>
      <c r="TRD8" s="1096"/>
      <c r="TRE8" s="1096"/>
      <c r="TRF8" s="1096"/>
      <c r="TRG8" s="1096"/>
      <c r="TRH8" s="1096"/>
      <c r="TRI8" s="1096"/>
      <c r="TRJ8" s="1096"/>
      <c r="TRK8" s="1096"/>
      <c r="TRL8" s="1096"/>
      <c r="TRM8" s="1096"/>
      <c r="TRN8" s="1096"/>
      <c r="TRO8" s="1096"/>
      <c r="TRP8" s="1096"/>
      <c r="TRQ8" s="1096"/>
      <c r="TRR8" s="1096"/>
      <c r="TRS8" s="1096"/>
      <c r="TRT8" s="1096"/>
      <c r="TRU8" s="1096"/>
      <c r="TRV8" s="1096"/>
      <c r="TRW8" s="1096"/>
      <c r="TRX8" s="1096"/>
      <c r="TRY8" s="1096"/>
      <c r="TRZ8" s="1096"/>
      <c r="TSA8" s="1096"/>
      <c r="TSB8" s="1096"/>
      <c r="TSC8" s="1096"/>
      <c r="TSD8" s="1096"/>
      <c r="TSE8" s="1096"/>
      <c r="TSF8" s="1096"/>
      <c r="TSG8" s="1096"/>
      <c r="TSH8" s="1096"/>
      <c r="TSI8" s="1096"/>
      <c r="TSJ8" s="1096"/>
      <c r="TSK8" s="1096"/>
      <c r="TSL8" s="1096"/>
      <c r="TSM8" s="1096"/>
      <c r="TSN8" s="1096"/>
      <c r="TSO8" s="1096"/>
      <c r="TSP8" s="1096"/>
      <c r="TSQ8" s="1096"/>
      <c r="TSR8" s="1096"/>
      <c r="TSS8" s="1096"/>
      <c r="TST8" s="1096"/>
      <c r="TSU8" s="1096"/>
      <c r="TSV8" s="1096"/>
      <c r="TSW8" s="1096"/>
      <c r="TSX8" s="1096"/>
      <c r="TSY8" s="1096"/>
      <c r="TSZ8" s="1096"/>
      <c r="TTA8" s="1096"/>
      <c r="TTB8" s="1096"/>
      <c r="TTC8" s="1096"/>
      <c r="TTD8" s="1096"/>
      <c r="TTE8" s="1096"/>
      <c r="TTF8" s="1096"/>
      <c r="TTG8" s="1096"/>
      <c r="TTH8" s="1096"/>
      <c r="TTI8" s="1096"/>
      <c r="TTJ8" s="1096"/>
      <c r="TTK8" s="1096"/>
      <c r="TTL8" s="1096"/>
      <c r="TTM8" s="1096"/>
      <c r="TTN8" s="1096"/>
      <c r="TTO8" s="1096"/>
      <c r="TTP8" s="1096"/>
      <c r="TTQ8" s="1096"/>
      <c r="TTR8" s="1096"/>
      <c r="TTS8" s="1096"/>
      <c r="TTT8" s="1096"/>
      <c r="TTU8" s="1096"/>
      <c r="TTV8" s="1096"/>
      <c r="TTW8" s="1096"/>
      <c r="TTX8" s="1096"/>
      <c r="TTY8" s="1096"/>
      <c r="TTZ8" s="1096"/>
      <c r="TUA8" s="1096"/>
      <c r="TUB8" s="1096"/>
      <c r="TUC8" s="1096"/>
      <c r="TUD8" s="1096"/>
      <c r="TUE8" s="1096"/>
      <c r="TUF8" s="1096"/>
      <c r="TUG8" s="1096"/>
      <c r="TUH8" s="1096"/>
      <c r="TUI8" s="1096"/>
      <c r="TUJ8" s="1096"/>
      <c r="TUK8" s="1096"/>
      <c r="TUL8" s="1096"/>
      <c r="TUM8" s="1096"/>
      <c r="TUN8" s="1096"/>
      <c r="TUO8" s="1096"/>
      <c r="TUP8" s="1096"/>
      <c r="TUQ8" s="1096"/>
      <c r="TUR8" s="1096"/>
      <c r="TUS8" s="1096"/>
      <c r="TUT8" s="1096"/>
      <c r="TUU8" s="1096"/>
      <c r="TUV8" s="1096"/>
      <c r="TUW8" s="1096"/>
      <c r="TUX8" s="1096"/>
      <c r="TUY8" s="1096"/>
      <c r="TUZ8" s="1096"/>
      <c r="TVA8" s="1096"/>
      <c r="TVB8" s="1096"/>
      <c r="TVC8" s="1096"/>
      <c r="TVD8" s="1096"/>
      <c r="TVE8" s="1096"/>
      <c r="TVF8" s="1096"/>
      <c r="TVG8" s="1096"/>
      <c r="TVH8" s="1096"/>
      <c r="TVI8" s="1096"/>
      <c r="TVJ8" s="1096"/>
      <c r="TVK8" s="1096"/>
      <c r="TVL8" s="1096"/>
      <c r="TVM8" s="1096"/>
      <c r="TVN8" s="1096"/>
      <c r="TVO8" s="1096"/>
      <c r="TVP8" s="1096"/>
      <c r="TVQ8" s="1096"/>
      <c r="TVR8" s="1096"/>
      <c r="TVS8" s="1096"/>
      <c r="TVT8" s="1096"/>
      <c r="TVU8" s="1096"/>
      <c r="TVV8" s="1096"/>
      <c r="TVW8" s="1096"/>
      <c r="TVX8" s="1096"/>
      <c r="TVY8" s="1096"/>
      <c r="TVZ8" s="1096"/>
      <c r="TWA8" s="1096"/>
      <c r="TWB8" s="1096"/>
      <c r="TWC8" s="1096"/>
      <c r="TWD8" s="1096"/>
      <c r="TWE8" s="1096"/>
      <c r="TWF8" s="1096"/>
      <c r="TWG8" s="1096"/>
      <c r="TWH8" s="1096"/>
      <c r="TWI8" s="1096"/>
      <c r="TWJ8" s="1096"/>
      <c r="TWK8" s="1096"/>
      <c r="TWL8" s="1096"/>
      <c r="TWM8" s="1096"/>
      <c r="TWN8" s="1096"/>
      <c r="TWO8" s="1096"/>
      <c r="TWP8" s="1096"/>
      <c r="TWQ8" s="1096"/>
      <c r="TWR8" s="1096"/>
      <c r="TWS8" s="1096"/>
      <c r="TWT8" s="1096"/>
      <c r="TWU8" s="1096"/>
      <c r="TWV8" s="1096"/>
      <c r="TWW8" s="1096"/>
      <c r="TWX8" s="1096"/>
      <c r="TWY8" s="1096"/>
      <c r="TWZ8" s="1096"/>
      <c r="TXA8" s="1096"/>
      <c r="TXB8" s="1096"/>
      <c r="TXC8" s="1096"/>
      <c r="TXD8" s="1096"/>
      <c r="TXE8" s="1096"/>
      <c r="TXF8" s="1096"/>
      <c r="TXG8" s="1096"/>
      <c r="TXH8" s="1096"/>
      <c r="TXI8" s="1096"/>
      <c r="TXJ8" s="1096"/>
      <c r="TXK8" s="1096"/>
      <c r="TXL8" s="1096"/>
      <c r="TXM8" s="1096"/>
      <c r="TXN8" s="1096"/>
      <c r="TXO8" s="1096"/>
      <c r="TXP8" s="1096"/>
      <c r="TXQ8" s="1096"/>
      <c r="TXR8" s="1096"/>
      <c r="TXS8" s="1096"/>
      <c r="TXT8" s="1096"/>
      <c r="TXU8" s="1096"/>
      <c r="TXV8" s="1096"/>
      <c r="TXW8" s="1096"/>
      <c r="TXX8" s="1096"/>
      <c r="TXY8" s="1096"/>
      <c r="TXZ8" s="1096"/>
      <c r="TYA8" s="1096"/>
      <c r="TYB8" s="1096"/>
      <c r="TYC8" s="1096"/>
      <c r="TYD8" s="1096"/>
      <c r="TYE8" s="1096"/>
      <c r="TYF8" s="1096"/>
      <c r="TYG8" s="1096"/>
      <c r="TYH8" s="1096"/>
      <c r="TYI8" s="1096"/>
      <c r="TYJ8" s="1096"/>
      <c r="TYK8" s="1096"/>
      <c r="TYL8" s="1096"/>
      <c r="TYM8" s="1096"/>
      <c r="TYN8" s="1096"/>
      <c r="TYO8" s="1096"/>
      <c r="TYP8" s="1096"/>
      <c r="TYQ8" s="1096"/>
      <c r="TYR8" s="1096"/>
      <c r="TYS8" s="1096"/>
      <c r="TYT8" s="1096"/>
      <c r="TYU8" s="1096"/>
      <c r="TYV8" s="1096"/>
      <c r="TYW8" s="1096"/>
      <c r="TYX8" s="1096"/>
      <c r="TYY8" s="1096"/>
      <c r="TYZ8" s="1096"/>
      <c r="TZA8" s="1096"/>
      <c r="TZB8" s="1096"/>
      <c r="TZC8" s="1096"/>
      <c r="TZD8" s="1096"/>
      <c r="TZE8" s="1096"/>
      <c r="TZF8" s="1096"/>
      <c r="TZG8" s="1096"/>
      <c r="TZH8" s="1096"/>
      <c r="TZI8" s="1096"/>
      <c r="TZJ8" s="1096"/>
      <c r="TZK8" s="1096"/>
      <c r="TZL8" s="1096"/>
      <c r="TZM8" s="1096"/>
      <c r="TZN8" s="1096"/>
      <c r="TZO8" s="1096"/>
      <c r="TZP8" s="1096"/>
      <c r="TZQ8" s="1096"/>
      <c r="TZR8" s="1096"/>
      <c r="TZS8" s="1096"/>
      <c r="TZT8" s="1096"/>
      <c r="TZU8" s="1096"/>
      <c r="TZV8" s="1096"/>
      <c r="TZW8" s="1096"/>
      <c r="TZX8" s="1096"/>
      <c r="TZY8" s="1096"/>
      <c r="TZZ8" s="1096"/>
      <c r="UAA8" s="1096"/>
      <c r="UAB8" s="1096"/>
      <c r="UAC8" s="1096"/>
      <c r="UAD8" s="1096"/>
      <c r="UAE8" s="1096"/>
      <c r="UAF8" s="1096"/>
      <c r="UAG8" s="1096"/>
      <c r="UAH8" s="1096"/>
      <c r="UAI8" s="1096"/>
      <c r="UAJ8" s="1096"/>
      <c r="UAK8" s="1096"/>
      <c r="UAL8" s="1096"/>
      <c r="UAM8" s="1096"/>
      <c r="UAN8" s="1096"/>
      <c r="UAO8" s="1096"/>
      <c r="UAP8" s="1096"/>
      <c r="UAQ8" s="1096"/>
      <c r="UAR8" s="1096"/>
      <c r="UAS8" s="1096"/>
      <c r="UAT8" s="1096"/>
      <c r="UAU8" s="1096"/>
      <c r="UAV8" s="1096"/>
      <c r="UAW8" s="1096"/>
      <c r="UAX8" s="1096"/>
      <c r="UAY8" s="1096"/>
      <c r="UAZ8" s="1096"/>
      <c r="UBA8" s="1096"/>
      <c r="UBB8" s="1096"/>
      <c r="UBC8" s="1096"/>
      <c r="UBD8" s="1096"/>
      <c r="UBE8" s="1096"/>
      <c r="UBF8" s="1096"/>
      <c r="UBG8" s="1096"/>
      <c r="UBH8" s="1096"/>
      <c r="UBI8" s="1096"/>
      <c r="UBJ8" s="1096"/>
      <c r="UBK8" s="1096"/>
      <c r="UBL8" s="1096"/>
      <c r="UBM8" s="1096"/>
      <c r="UBN8" s="1096"/>
      <c r="UBO8" s="1096"/>
      <c r="UBP8" s="1096"/>
      <c r="UBQ8" s="1096"/>
      <c r="UBR8" s="1096"/>
      <c r="UBS8" s="1096"/>
      <c r="UBT8" s="1096"/>
      <c r="UBU8" s="1096"/>
      <c r="UBV8" s="1096"/>
      <c r="UBW8" s="1096"/>
      <c r="UBX8" s="1096"/>
      <c r="UBY8" s="1096"/>
      <c r="UBZ8" s="1096"/>
      <c r="UCA8" s="1096"/>
      <c r="UCB8" s="1096"/>
      <c r="UCC8" s="1096"/>
      <c r="UCD8" s="1096"/>
      <c r="UCE8" s="1096"/>
      <c r="UCF8" s="1096"/>
      <c r="UCG8" s="1096"/>
      <c r="UCH8" s="1096"/>
      <c r="UCI8" s="1096"/>
      <c r="UCJ8" s="1096"/>
      <c r="UCK8" s="1096"/>
      <c r="UCL8" s="1096"/>
      <c r="UCM8" s="1096"/>
      <c r="UCN8" s="1096"/>
      <c r="UCO8" s="1096"/>
      <c r="UCP8" s="1096"/>
      <c r="UCQ8" s="1096"/>
      <c r="UCR8" s="1096"/>
      <c r="UCS8" s="1096"/>
      <c r="UCT8" s="1096"/>
      <c r="UCU8" s="1096"/>
      <c r="UCV8" s="1096"/>
      <c r="UCW8" s="1096"/>
      <c r="UCX8" s="1096"/>
      <c r="UCY8" s="1096"/>
      <c r="UCZ8" s="1096"/>
      <c r="UDA8" s="1096"/>
      <c r="UDB8" s="1096"/>
      <c r="UDC8" s="1096"/>
      <c r="UDD8" s="1096"/>
      <c r="UDE8" s="1096"/>
      <c r="UDF8" s="1096"/>
      <c r="UDG8" s="1096"/>
      <c r="UDH8" s="1096"/>
      <c r="UDI8" s="1096"/>
      <c r="UDJ8" s="1096"/>
      <c r="UDK8" s="1096"/>
      <c r="UDL8" s="1096"/>
      <c r="UDM8" s="1096"/>
      <c r="UDN8" s="1096"/>
      <c r="UDO8" s="1096"/>
      <c r="UDP8" s="1096"/>
      <c r="UDQ8" s="1096"/>
      <c r="UDR8" s="1096"/>
      <c r="UDS8" s="1096"/>
      <c r="UDT8" s="1096"/>
      <c r="UDU8" s="1096"/>
      <c r="UDV8" s="1096"/>
      <c r="UDW8" s="1096"/>
      <c r="UDX8" s="1096"/>
      <c r="UDY8" s="1096"/>
      <c r="UDZ8" s="1096"/>
      <c r="UEA8" s="1096"/>
      <c r="UEB8" s="1096"/>
      <c r="UEC8" s="1096"/>
      <c r="UED8" s="1096"/>
      <c r="UEE8" s="1096"/>
      <c r="UEF8" s="1096"/>
      <c r="UEG8" s="1096"/>
      <c r="UEH8" s="1096"/>
      <c r="UEI8" s="1096"/>
      <c r="UEJ8" s="1096"/>
      <c r="UEK8" s="1096"/>
      <c r="UEL8" s="1096"/>
      <c r="UEM8" s="1096"/>
      <c r="UEN8" s="1096"/>
      <c r="UEO8" s="1096"/>
      <c r="UEP8" s="1096"/>
      <c r="UEQ8" s="1096"/>
      <c r="UER8" s="1096"/>
      <c r="UES8" s="1096"/>
      <c r="UET8" s="1096"/>
      <c r="UEU8" s="1096"/>
      <c r="UEV8" s="1096"/>
      <c r="UEW8" s="1096"/>
      <c r="UEX8" s="1096"/>
      <c r="UEY8" s="1096"/>
      <c r="UEZ8" s="1096"/>
      <c r="UFA8" s="1096"/>
      <c r="UFB8" s="1096"/>
      <c r="UFC8" s="1096"/>
      <c r="UFD8" s="1096"/>
      <c r="UFE8" s="1096"/>
      <c r="UFF8" s="1096"/>
      <c r="UFG8" s="1096"/>
      <c r="UFH8" s="1096"/>
      <c r="UFI8" s="1096"/>
      <c r="UFJ8" s="1096"/>
      <c r="UFK8" s="1096"/>
      <c r="UFL8" s="1096"/>
      <c r="UFM8" s="1096"/>
      <c r="UFN8" s="1096"/>
      <c r="UFO8" s="1096"/>
      <c r="UFP8" s="1096"/>
      <c r="UFQ8" s="1096"/>
      <c r="UFR8" s="1096"/>
      <c r="UFS8" s="1096"/>
      <c r="UFT8" s="1096"/>
      <c r="UFU8" s="1096"/>
      <c r="UFV8" s="1096"/>
      <c r="UFW8" s="1096"/>
      <c r="UFX8" s="1096"/>
      <c r="UFY8" s="1096"/>
      <c r="UFZ8" s="1096"/>
      <c r="UGA8" s="1096"/>
      <c r="UGB8" s="1096"/>
      <c r="UGC8" s="1096"/>
      <c r="UGD8" s="1096"/>
      <c r="UGE8" s="1096"/>
      <c r="UGF8" s="1096"/>
      <c r="UGG8" s="1096"/>
      <c r="UGH8" s="1096"/>
      <c r="UGI8" s="1096"/>
      <c r="UGJ8" s="1096"/>
      <c r="UGK8" s="1096"/>
      <c r="UGL8" s="1096"/>
      <c r="UGM8" s="1096"/>
      <c r="UGN8" s="1096"/>
      <c r="UGO8" s="1096"/>
      <c r="UGP8" s="1096"/>
      <c r="UGQ8" s="1096"/>
      <c r="UGR8" s="1096"/>
      <c r="UGS8" s="1096"/>
      <c r="UGT8" s="1096"/>
      <c r="UGU8" s="1096"/>
      <c r="UGV8" s="1096"/>
      <c r="UGW8" s="1096"/>
      <c r="UGX8" s="1096"/>
      <c r="UGY8" s="1096"/>
      <c r="UGZ8" s="1096"/>
      <c r="UHA8" s="1096"/>
      <c r="UHB8" s="1096"/>
      <c r="UHC8" s="1096"/>
      <c r="UHD8" s="1096"/>
      <c r="UHE8" s="1096"/>
      <c r="UHF8" s="1096"/>
      <c r="UHG8" s="1096"/>
      <c r="UHH8" s="1096"/>
      <c r="UHI8" s="1096"/>
      <c r="UHJ8" s="1096"/>
      <c r="UHK8" s="1096"/>
      <c r="UHL8" s="1096"/>
      <c r="UHM8" s="1096"/>
      <c r="UHN8" s="1096"/>
      <c r="UHO8" s="1096"/>
      <c r="UHP8" s="1096"/>
      <c r="UHQ8" s="1096"/>
      <c r="UHR8" s="1096"/>
      <c r="UHS8" s="1096"/>
      <c r="UHT8" s="1096"/>
      <c r="UHU8" s="1096"/>
      <c r="UHV8" s="1096"/>
      <c r="UHW8" s="1096"/>
      <c r="UHX8" s="1096"/>
      <c r="UHY8" s="1096"/>
      <c r="UHZ8" s="1096"/>
      <c r="UIA8" s="1096"/>
      <c r="UIB8" s="1096"/>
      <c r="UIC8" s="1096"/>
      <c r="UID8" s="1096"/>
      <c r="UIE8" s="1096"/>
      <c r="UIF8" s="1096"/>
      <c r="UIG8" s="1096"/>
      <c r="UIH8" s="1096"/>
      <c r="UII8" s="1096"/>
      <c r="UIJ8" s="1096"/>
      <c r="UIK8" s="1096"/>
      <c r="UIL8" s="1096"/>
      <c r="UIM8" s="1096"/>
      <c r="UIN8" s="1096"/>
      <c r="UIO8" s="1096"/>
      <c r="UIP8" s="1096"/>
      <c r="UIQ8" s="1096"/>
      <c r="UIR8" s="1096"/>
      <c r="UIS8" s="1096"/>
      <c r="UIT8" s="1096"/>
      <c r="UIU8" s="1096"/>
      <c r="UIV8" s="1096"/>
      <c r="UIW8" s="1096"/>
      <c r="UIX8" s="1096"/>
      <c r="UIY8" s="1096"/>
      <c r="UIZ8" s="1096"/>
      <c r="UJA8" s="1096"/>
      <c r="UJB8" s="1096"/>
      <c r="UJC8" s="1096"/>
      <c r="UJD8" s="1096"/>
      <c r="UJE8" s="1096"/>
      <c r="UJF8" s="1096"/>
      <c r="UJG8" s="1096"/>
      <c r="UJH8" s="1096"/>
      <c r="UJI8" s="1096"/>
      <c r="UJJ8" s="1096"/>
      <c r="UJK8" s="1096"/>
      <c r="UJL8" s="1096"/>
      <c r="UJM8" s="1096"/>
      <c r="UJN8" s="1096"/>
      <c r="UJO8" s="1096"/>
      <c r="UJP8" s="1096"/>
      <c r="UJQ8" s="1096"/>
      <c r="UJR8" s="1096"/>
      <c r="UJS8" s="1096"/>
      <c r="UJT8" s="1096"/>
      <c r="UJU8" s="1096"/>
      <c r="UJV8" s="1096"/>
      <c r="UJW8" s="1096"/>
      <c r="UJX8" s="1096"/>
      <c r="UJY8" s="1096"/>
      <c r="UJZ8" s="1096"/>
      <c r="UKA8" s="1096"/>
      <c r="UKB8" s="1096"/>
      <c r="UKC8" s="1096"/>
      <c r="UKD8" s="1096"/>
      <c r="UKE8" s="1096"/>
      <c r="UKF8" s="1096"/>
      <c r="UKG8" s="1096"/>
      <c r="UKH8" s="1096"/>
      <c r="UKI8" s="1096"/>
      <c r="UKJ8" s="1096"/>
      <c r="UKK8" s="1096"/>
      <c r="UKL8" s="1096"/>
      <c r="UKM8" s="1096"/>
      <c r="UKN8" s="1096"/>
      <c r="UKO8" s="1096"/>
      <c r="UKP8" s="1096"/>
      <c r="UKQ8" s="1096"/>
      <c r="UKR8" s="1096"/>
      <c r="UKS8" s="1096"/>
      <c r="UKT8" s="1096"/>
      <c r="UKU8" s="1096"/>
      <c r="UKV8" s="1096"/>
      <c r="UKW8" s="1096"/>
      <c r="UKX8" s="1096"/>
      <c r="UKY8" s="1096"/>
      <c r="UKZ8" s="1096"/>
      <c r="ULA8" s="1096"/>
      <c r="ULB8" s="1096"/>
      <c r="ULC8" s="1096"/>
      <c r="ULD8" s="1096"/>
      <c r="ULE8" s="1096"/>
      <c r="ULF8" s="1096"/>
      <c r="ULG8" s="1096"/>
      <c r="ULH8" s="1096"/>
      <c r="ULI8" s="1096"/>
      <c r="ULJ8" s="1096"/>
      <c r="ULK8" s="1096"/>
      <c r="ULL8" s="1096"/>
      <c r="ULM8" s="1096"/>
      <c r="ULN8" s="1096"/>
      <c r="ULO8" s="1096"/>
      <c r="ULP8" s="1096"/>
      <c r="ULQ8" s="1096"/>
      <c r="ULR8" s="1096"/>
      <c r="ULS8" s="1096"/>
      <c r="ULT8" s="1096"/>
      <c r="ULU8" s="1096"/>
      <c r="ULV8" s="1096"/>
      <c r="ULW8" s="1096"/>
      <c r="ULX8" s="1096"/>
      <c r="ULY8" s="1096"/>
      <c r="ULZ8" s="1096"/>
      <c r="UMA8" s="1096"/>
      <c r="UMB8" s="1096"/>
      <c r="UMC8" s="1096"/>
      <c r="UMD8" s="1096"/>
      <c r="UME8" s="1096"/>
      <c r="UMF8" s="1096"/>
      <c r="UMG8" s="1096"/>
      <c r="UMH8" s="1096"/>
      <c r="UMI8" s="1096"/>
      <c r="UMJ8" s="1096"/>
      <c r="UMK8" s="1096"/>
      <c r="UML8" s="1096"/>
      <c r="UMM8" s="1096"/>
      <c r="UMN8" s="1096"/>
      <c r="UMO8" s="1096"/>
      <c r="UMP8" s="1096"/>
      <c r="UMQ8" s="1096"/>
      <c r="UMR8" s="1096"/>
      <c r="UMS8" s="1096"/>
      <c r="UMT8" s="1096"/>
      <c r="UMU8" s="1096"/>
      <c r="UMV8" s="1096"/>
      <c r="UMW8" s="1096"/>
      <c r="UMX8" s="1096"/>
      <c r="UMY8" s="1096"/>
      <c r="UMZ8" s="1096"/>
      <c r="UNA8" s="1096"/>
      <c r="UNB8" s="1096"/>
      <c r="UNC8" s="1096"/>
      <c r="UND8" s="1096"/>
      <c r="UNE8" s="1096"/>
      <c r="UNF8" s="1096"/>
      <c r="UNG8" s="1096"/>
      <c r="UNH8" s="1096"/>
      <c r="UNI8" s="1096"/>
      <c r="UNJ8" s="1096"/>
      <c r="UNK8" s="1096"/>
      <c r="UNL8" s="1096"/>
      <c r="UNM8" s="1096"/>
      <c r="UNN8" s="1096"/>
      <c r="UNO8" s="1096"/>
      <c r="UNP8" s="1096"/>
      <c r="UNQ8" s="1096"/>
      <c r="UNR8" s="1096"/>
      <c r="UNS8" s="1096"/>
      <c r="UNT8" s="1096"/>
      <c r="UNU8" s="1096"/>
      <c r="UNV8" s="1096"/>
      <c r="UNW8" s="1096"/>
      <c r="UNX8" s="1096"/>
      <c r="UNY8" s="1096"/>
      <c r="UNZ8" s="1096"/>
      <c r="UOA8" s="1096"/>
      <c r="UOB8" s="1096"/>
      <c r="UOC8" s="1096"/>
      <c r="UOD8" s="1096"/>
      <c r="UOE8" s="1096"/>
      <c r="UOF8" s="1096"/>
      <c r="UOG8" s="1096"/>
      <c r="UOH8" s="1096"/>
      <c r="UOI8" s="1096"/>
      <c r="UOJ8" s="1096"/>
      <c r="UOK8" s="1096"/>
      <c r="UOL8" s="1096"/>
      <c r="UOM8" s="1096"/>
      <c r="UON8" s="1096"/>
      <c r="UOO8" s="1096"/>
      <c r="UOP8" s="1096"/>
      <c r="UOQ8" s="1096"/>
      <c r="UOR8" s="1096"/>
      <c r="UOS8" s="1096"/>
      <c r="UOT8" s="1096"/>
      <c r="UOU8" s="1096"/>
      <c r="UOV8" s="1096"/>
      <c r="UOW8" s="1096"/>
      <c r="UOX8" s="1096"/>
      <c r="UOY8" s="1096"/>
      <c r="UOZ8" s="1096"/>
      <c r="UPA8" s="1096"/>
      <c r="UPB8" s="1096"/>
      <c r="UPC8" s="1096"/>
      <c r="UPD8" s="1096"/>
      <c r="UPE8" s="1096"/>
      <c r="UPF8" s="1096"/>
      <c r="UPG8" s="1096"/>
      <c r="UPH8" s="1096"/>
      <c r="UPI8" s="1096"/>
      <c r="UPJ8" s="1096"/>
      <c r="UPK8" s="1096"/>
      <c r="UPL8" s="1096"/>
      <c r="UPM8" s="1096"/>
      <c r="UPN8" s="1096"/>
      <c r="UPO8" s="1096"/>
      <c r="UPP8" s="1096"/>
      <c r="UPQ8" s="1096"/>
      <c r="UPR8" s="1096"/>
      <c r="UPS8" s="1096"/>
      <c r="UPT8" s="1096"/>
      <c r="UPU8" s="1096"/>
      <c r="UPV8" s="1096"/>
      <c r="UPW8" s="1096"/>
      <c r="UPX8" s="1096"/>
      <c r="UPY8" s="1096"/>
      <c r="UPZ8" s="1096"/>
      <c r="UQA8" s="1096"/>
      <c r="UQB8" s="1096"/>
      <c r="UQC8" s="1096"/>
      <c r="UQD8" s="1096"/>
      <c r="UQE8" s="1096"/>
      <c r="UQF8" s="1096"/>
      <c r="UQG8" s="1096"/>
      <c r="UQH8" s="1096"/>
      <c r="UQI8" s="1096"/>
      <c r="UQJ8" s="1096"/>
      <c r="UQK8" s="1096"/>
      <c r="UQL8" s="1096"/>
      <c r="UQM8" s="1096"/>
      <c r="UQN8" s="1096"/>
      <c r="UQO8" s="1096"/>
      <c r="UQP8" s="1096"/>
      <c r="UQQ8" s="1096"/>
      <c r="UQR8" s="1096"/>
      <c r="UQS8" s="1096"/>
      <c r="UQT8" s="1096"/>
      <c r="UQU8" s="1096"/>
      <c r="UQV8" s="1096"/>
      <c r="UQW8" s="1096"/>
      <c r="UQX8" s="1096"/>
      <c r="UQY8" s="1096"/>
      <c r="UQZ8" s="1096"/>
      <c r="URA8" s="1096"/>
      <c r="URB8" s="1096"/>
      <c r="URC8" s="1096"/>
      <c r="URD8" s="1096"/>
      <c r="URE8" s="1096"/>
      <c r="URF8" s="1096"/>
      <c r="URG8" s="1096"/>
      <c r="URH8" s="1096"/>
      <c r="URI8" s="1096"/>
      <c r="URJ8" s="1096"/>
      <c r="URK8" s="1096"/>
      <c r="URL8" s="1096"/>
      <c r="URM8" s="1096"/>
      <c r="URN8" s="1096"/>
      <c r="URO8" s="1096"/>
      <c r="URP8" s="1096"/>
      <c r="URQ8" s="1096"/>
      <c r="URR8" s="1096"/>
      <c r="URS8" s="1096"/>
      <c r="URT8" s="1096"/>
      <c r="URU8" s="1096"/>
      <c r="URV8" s="1096"/>
      <c r="URW8" s="1096"/>
      <c r="URX8" s="1096"/>
      <c r="URY8" s="1096"/>
      <c r="URZ8" s="1096"/>
      <c r="USA8" s="1096"/>
      <c r="USB8" s="1096"/>
      <c r="USC8" s="1096"/>
      <c r="USD8" s="1096"/>
      <c r="USE8" s="1096"/>
      <c r="USF8" s="1096"/>
      <c r="USG8" s="1096"/>
      <c r="USH8" s="1096"/>
      <c r="USI8" s="1096"/>
      <c r="USJ8" s="1096"/>
      <c r="USK8" s="1096"/>
      <c r="USL8" s="1096"/>
      <c r="USM8" s="1096"/>
      <c r="USN8" s="1096"/>
      <c r="USO8" s="1096"/>
      <c r="USP8" s="1096"/>
      <c r="USQ8" s="1096"/>
      <c r="USR8" s="1096"/>
      <c r="USS8" s="1096"/>
      <c r="UST8" s="1096"/>
      <c r="USU8" s="1096"/>
      <c r="USV8" s="1096"/>
      <c r="USW8" s="1096"/>
      <c r="USX8" s="1096"/>
      <c r="USY8" s="1096"/>
      <c r="USZ8" s="1096"/>
      <c r="UTA8" s="1096"/>
      <c r="UTB8" s="1096"/>
      <c r="UTC8" s="1096"/>
      <c r="UTD8" s="1096"/>
      <c r="UTE8" s="1096"/>
      <c r="UTF8" s="1096"/>
      <c r="UTG8" s="1096"/>
      <c r="UTH8" s="1096"/>
      <c r="UTI8" s="1096"/>
      <c r="UTJ8" s="1096"/>
      <c r="UTK8" s="1096"/>
      <c r="UTL8" s="1096"/>
      <c r="UTM8" s="1096"/>
      <c r="UTN8" s="1096"/>
      <c r="UTO8" s="1096"/>
      <c r="UTP8" s="1096"/>
      <c r="UTQ8" s="1096"/>
      <c r="UTR8" s="1096"/>
      <c r="UTS8" s="1096"/>
      <c r="UTT8" s="1096"/>
      <c r="UTU8" s="1096"/>
      <c r="UTV8" s="1096"/>
      <c r="UTW8" s="1096"/>
      <c r="UTX8" s="1096"/>
      <c r="UTY8" s="1096"/>
      <c r="UTZ8" s="1096"/>
      <c r="UUA8" s="1096"/>
      <c r="UUB8" s="1096"/>
      <c r="UUC8" s="1096"/>
      <c r="UUD8" s="1096"/>
      <c r="UUE8" s="1096"/>
      <c r="UUF8" s="1096"/>
      <c r="UUG8" s="1096"/>
      <c r="UUH8" s="1096"/>
      <c r="UUI8" s="1096"/>
      <c r="UUJ8" s="1096"/>
      <c r="UUK8" s="1096"/>
      <c r="UUL8" s="1096"/>
      <c r="UUM8" s="1096"/>
      <c r="UUN8" s="1096"/>
      <c r="UUO8" s="1096"/>
      <c r="UUP8" s="1096"/>
      <c r="UUQ8" s="1096"/>
      <c r="UUR8" s="1096"/>
      <c r="UUS8" s="1096"/>
      <c r="UUT8" s="1096"/>
      <c r="UUU8" s="1096"/>
      <c r="UUV8" s="1096"/>
      <c r="UUW8" s="1096"/>
      <c r="UUX8" s="1096"/>
      <c r="UUY8" s="1096"/>
      <c r="UUZ8" s="1096"/>
      <c r="UVA8" s="1096"/>
      <c r="UVB8" s="1096"/>
      <c r="UVC8" s="1096"/>
      <c r="UVD8" s="1096"/>
      <c r="UVE8" s="1096"/>
      <c r="UVF8" s="1096"/>
      <c r="UVG8" s="1096"/>
      <c r="UVH8" s="1096"/>
      <c r="UVI8" s="1096"/>
      <c r="UVJ8" s="1096"/>
      <c r="UVK8" s="1096"/>
      <c r="UVL8" s="1096"/>
      <c r="UVM8" s="1096"/>
      <c r="UVN8" s="1096"/>
      <c r="UVO8" s="1096"/>
      <c r="UVP8" s="1096"/>
      <c r="UVQ8" s="1096"/>
      <c r="UVR8" s="1096"/>
      <c r="UVS8" s="1096"/>
      <c r="UVT8" s="1096"/>
      <c r="UVU8" s="1096"/>
      <c r="UVV8" s="1096"/>
      <c r="UVW8" s="1096"/>
      <c r="UVX8" s="1096"/>
      <c r="UVY8" s="1096"/>
      <c r="UVZ8" s="1096"/>
      <c r="UWA8" s="1096"/>
      <c r="UWB8" s="1096"/>
      <c r="UWC8" s="1096"/>
      <c r="UWD8" s="1096"/>
      <c r="UWE8" s="1096"/>
      <c r="UWF8" s="1096"/>
      <c r="UWG8" s="1096"/>
      <c r="UWH8" s="1096"/>
      <c r="UWI8" s="1096"/>
      <c r="UWJ8" s="1096"/>
      <c r="UWK8" s="1096"/>
      <c r="UWL8" s="1096"/>
      <c r="UWM8" s="1096"/>
      <c r="UWN8" s="1096"/>
      <c r="UWO8" s="1096"/>
      <c r="UWP8" s="1096"/>
      <c r="UWQ8" s="1096"/>
      <c r="UWR8" s="1096"/>
      <c r="UWS8" s="1096"/>
      <c r="UWT8" s="1096"/>
      <c r="UWU8" s="1096"/>
      <c r="UWV8" s="1096"/>
      <c r="UWW8" s="1096"/>
      <c r="UWX8" s="1096"/>
      <c r="UWY8" s="1096"/>
      <c r="UWZ8" s="1096"/>
      <c r="UXA8" s="1096"/>
      <c r="UXB8" s="1096"/>
      <c r="UXC8" s="1096"/>
      <c r="UXD8" s="1096"/>
      <c r="UXE8" s="1096"/>
      <c r="UXF8" s="1096"/>
      <c r="UXG8" s="1096"/>
      <c r="UXH8" s="1096"/>
      <c r="UXI8" s="1096"/>
      <c r="UXJ8" s="1096"/>
      <c r="UXK8" s="1096"/>
      <c r="UXL8" s="1096"/>
      <c r="UXM8" s="1096"/>
      <c r="UXN8" s="1096"/>
      <c r="UXO8" s="1096"/>
      <c r="UXP8" s="1096"/>
      <c r="UXQ8" s="1096"/>
      <c r="UXR8" s="1096"/>
      <c r="UXS8" s="1096"/>
      <c r="UXT8" s="1096"/>
      <c r="UXU8" s="1096"/>
      <c r="UXV8" s="1096"/>
      <c r="UXW8" s="1096"/>
      <c r="UXX8" s="1096"/>
      <c r="UXY8" s="1096"/>
      <c r="UXZ8" s="1096"/>
      <c r="UYA8" s="1096"/>
      <c r="UYB8" s="1096"/>
      <c r="UYC8" s="1096"/>
      <c r="UYD8" s="1096"/>
      <c r="UYE8" s="1096"/>
      <c r="UYF8" s="1096"/>
      <c r="UYG8" s="1096"/>
      <c r="UYH8" s="1096"/>
      <c r="UYI8" s="1096"/>
      <c r="UYJ8" s="1096"/>
      <c r="UYK8" s="1096"/>
      <c r="UYL8" s="1096"/>
      <c r="UYM8" s="1096"/>
      <c r="UYN8" s="1096"/>
      <c r="UYO8" s="1096"/>
      <c r="UYP8" s="1096"/>
      <c r="UYQ8" s="1096"/>
      <c r="UYR8" s="1096"/>
      <c r="UYS8" s="1096"/>
      <c r="UYT8" s="1096"/>
      <c r="UYU8" s="1096"/>
      <c r="UYV8" s="1096"/>
      <c r="UYW8" s="1096"/>
      <c r="UYX8" s="1096"/>
      <c r="UYY8" s="1096"/>
      <c r="UYZ8" s="1096"/>
      <c r="UZA8" s="1096"/>
      <c r="UZB8" s="1096"/>
      <c r="UZC8" s="1096"/>
      <c r="UZD8" s="1096"/>
      <c r="UZE8" s="1096"/>
      <c r="UZF8" s="1096"/>
      <c r="UZG8" s="1096"/>
      <c r="UZH8" s="1096"/>
      <c r="UZI8" s="1096"/>
      <c r="UZJ8" s="1096"/>
      <c r="UZK8" s="1096"/>
      <c r="UZL8" s="1096"/>
      <c r="UZM8" s="1096"/>
      <c r="UZN8" s="1096"/>
      <c r="UZO8" s="1096"/>
      <c r="UZP8" s="1096"/>
      <c r="UZQ8" s="1096"/>
      <c r="UZR8" s="1096"/>
      <c r="UZS8" s="1096"/>
      <c r="UZT8" s="1096"/>
      <c r="UZU8" s="1096"/>
      <c r="UZV8" s="1096"/>
      <c r="UZW8" s="1096"/>
      <c r="UZX8" s="1096"/>
      <c r="UZY8" s="1096"/>
      <c r="UZZ8" s="1096"/>
      <c r="VAA8" s="1096"/>
      <c r="VAB8" s="1096"/>
      <c r="VAC8" s="1096"/>
      <c r="VAD8" s="1096"/>
      <c r="VAE8" s="1096"/>
      <c r="VAF8" s="1096"/>
      <c r="VAG8" s="1096"/>
      <c r="VAH8" s="1096"/>
      <c r="VAI8" s="1096"/>
      <c r="VAJ8" s="1096"/>
      <c r="VAK8" s="1096"/>
      <c r="VAL8" s="1096"/>
      <c r="VAM8" s="1096"/>
      <c r="VAN8" s="1096"/>
      <c r="VAO8" s="1096"/>
      <c r="VAP8" s="1096"/>
      <c r="VAQ8" s="1096"/>
      <c r="VAR8" s="1096"/>
      <c r="VAS8" s="1096"/>
      <c r="VAT8" s="1096"/>
      <c r="VAU8" s="1096"/>
      <c r="VAV8" s="1096"/>
      <c r="VAW8" s="1096"/>
      <c r="VAX8" s="1096"/>
      <c r="VAY8" s="1096"/>
      <c r="VAZ8" s="1096"/>
      <c r="VBA8" s="1096"/>
      <c r="VBB8" s="1096"/>
      <c r="VBC8" s="1096"/>
      <c r="VBD8" s="1096"/>
      <c r="VBE8" s="1096"/>
      <c r="VBF8" s="1096"/>
      <c r="VBG8" s="1096"/>
      <c r="VBH8" s="1096"/>
      <c r="VBI8" s="1096"/>
      <c r="VBJ8" s="1096"/>
      <c r="VBK8" s="1096"/>
      <c r="VBL8" s="1096"/>
      <c r="VBM8" s="1096"/>
      <c r="VBN8" s="1096"/>
      <c r="VBO8" s="1096"/>
      <c r="VBP8" s="1096"/>
      <c r="VBQ8" s="1096"/>
      <c r="VBR8" s="1096"/>
      <c r="VBS8" s="1096"/>
      <c r="VBT8" s="1096"/>
      <c r="VBU8" s="1096"/>
      <c r="VBV8" s="1096"/>
      <c r="VBW8" s="1096"/>
      <c r="VBX8" s="1096"/>
      <c r="VBY8" s="1096"/>
      <c r="VBZ8" s="1096"/>
      <c r="VCA8" s="1096"/>
      <c r="VCB8" s="1096"/>
      <c r="VCC8" s="1096"/>
      <c r="VCD8" s="1096"/>
      <c r="VCE8" s="1096"/>
      <c r="VCF8" s="1096"/>
      <c r="VCG8" s="1096"/>
      <c r="VCH8" s="1096"/>
      <c r="VCI8" s="1096"/>
      <c r="VCJ8" s="1096"/>
      <c r="VCK8" s="1096"/>
      <c r="VCL8" s="1096"/>
      <c r="VCM8" s="1096"/>
      <c r="VCN8" s="1096"/>
      <c r="VCO8" s="1096"/>
      <c r="VCP8" s="1096"/>
      <c r="VCQ8" s="1096"/>
      <c r="VCR8" s="1096"/>
      <c r="VCS8" s="1096"/>
      <c r="VCT8" s="1096"/>
      <c r="VCU8" s="1096"/>
      <c r="VCV8" s="1096"/>
      <c r="VCW8" s="1096"/>
      <c r="VCX8" s="1096"/>
      <c r="VCY8" s="1096"/>
      <c r="VCZ8" s="1096"/>
      <c r="VDA8" s="1096"/>
      <c r="VDB8" s="1096"/>
      <c r="VDC8" s="1096"/>
      <c r="VDD8" s="1096"/>
      <c r="VDE8" s="1096"/>
      <c r="VDF8" s="1096"/>
      <c r="VDG8" s="1096"/>
      <c r="VDH8" s="1096"/>
      <c r="VDI8" s="1096"/>
      <c r="VDJ8" s="1096"/>
      <c r="VDK8" s="1096"/>
      <c r="VDL8" s="1096"/>
      <c r="VDM8" s="1096"/>
      <c r="VDN8" s="1096"/>
      <c r="VDO8" s="1096"/>
      <c r="VDP8" s="1096"/>
      <c r="VDQ8" s="1096"/>
      <c r="VDR8" s="1096"/>
      <c r="VDS8" s="1096"/>
      <c r="VDT8" s="1096"/>
      <c r="VDU8" s="1096"/>
      <c r="VDV8" s="1096"/>
      <c r="VDW8" s="1096"/>
      <c r="VDX8" s="1096"/>
      <c r="VDY8" s="1096"/>
      <c r="VDZ8" s="1096"/>
      <c r="VEA8" s="1096"/>
      <c r="VEB8" s="1096"/>
      <c r="VEC8" s="1096"/>
      <c r="VED8" s="1096"/>
      <c r="VEE8" s="1096"/>
      <c r="VEF8" s="1096"/>
      <c r="VEG8" s="1096"/>
      <c r="VEH8" s="1096"/>
      <c r="VEI8" s="1096"/>
      <c r="VEJ8" s="1096"/>
      <c r="VEK8" s="1096"/>
      <c r="VEL8" s="1096"/>
      <c r="VEM8" s="1096"/>
      <c r="VEN8" s="1096"/>
      <c r="VEO8" s="1096"/>
      <c r="VEP8" s="1096"/>
      <c r="VEQ8" s="1096"/>
      <c r="VER8" s="1096"/>
      <c r="VES8" s="1096"/>
      <c r="VET8" s="1096"/>
      <c r="VEU8" s="1096"/>
      <c r="VEV8" s="1096"/>
      <c r="VEW8" s="1096"/>
      <c r="VEX8" s="1096"/>
      <c r="VEY8" s="1096"/>
      <c r="VEZ8" s="1096"/>
      <c r="VFA8" s="1096"/>
      <c r="VFB8" s="1096"/>
      <c r="VFC8" s="1096"/>
      <c r="VFD8" s="1096"/>
      <c r="VFE8" s="1096"/>
      <c r="VFF8" s="1096"/>
      <c r="VFG8" s="1096"/>
      <c r="VFH8" s="1096"/>
      <c r="VFI8" s="1096"/>
      <c r="VFJ8" s="1096"/>
      <c r="VFK8" s="1096"/>
      <c r="VFL8" s="1096"/>
      <c r="VFM8" s="1096"/>
      <c r="VFN8" s="1096"/>
      <c r="VFO8" s="1096"/>
      <c r="VFP8" s="1096"/>
      <c r="VFQ8" s="1096"/>
      <c r="VFR8" s="1096"/>
      <c r="VFS8" s="1096"/>
      <c r="VFT8" s="1096"/>
      <c r="VFU8" s="1096"/>
      <c r="VFV8" s="1096"/>
      <c r="VFW8" s="1096"/>
      <c r="VFX8" s="1096"/>
      <c r="VFY8" s="1096"/>
      <c r="VFZ8" s="1096"/>
      <c r="VGA8" s="1096"/>
      <c r="VGB8" s="1096"/>
      <c r="VGC8" s="1096"/>
      <c r="VGD8" s="1096"/>
      <c r="VGE8" s="1096"/>
      <c r="VGF8" s="1096"/>
      <c r="VGG8" s="1096"/>
      <c r="VGH8" s="1096"/>
      <c r="VGI8" s="1096"/>
      <c r="VGJ8" s="1096"/>
      <c r="VGK8" s="1096"/>
      <c r="VGL8" s="1096"/>
      <c r="VGM8" s="1096"/>
      <c r="VGN8" s="1096"/>
      <c r="VGO8" s="1096"/>
      <c r="VGP8" s="1096"/>
      <c r="VGQ8" s="1096"/>
      <c r="VGR8" s="1096"/>
      <c r="VGS8" s="1096"/>
      <c r="VGT8" s="1096"/>
      <c r="VGU8" s="1096"/>
      <c r="VGV8" s="1096"/>
      <c r="VGW8" s="1096"/>
      <c r="VGX8" s="1096"/>
      <c r="VGY8" s="1096"/>
      <c r="VGZ8" s="1096"/>
      <c r="VHA8" s="1096"/>
      <c r="VHB8" s="1096"/>
      <c r="VHC8" s="1096"/>
      <c r="VHD8" s="1096"/>
      <c r="VHE8" s="1096"/>
      <c r="VHF8" s="1096"/>
      <c r="VHG8" s="1096"/>
      <c r="VHH8" s="1096"/>
      <c r="VHI8" s="1096"/>
      <c r="VHJ8" s="1096"/>
      <c r="VHK8" s="1096"/>
      <c r="VHL8" s="1096"/>
      <c r="VHM8" s="1096"/>
      <c r="VHN8" s="1096"/>
      <c r="VHO8" s="1096"/>
      <c r="VHP8" s="1096"/>
      <c r="VHQ8" s="1096"/>
      <c r="VHR8" s="1096"/>
      <c r="VHS8" s="1096"/>
      <c r="VHT8" s="1096"/>
      <c r="VHU8" s="1096"/>
      <c r="VHV8" s="1096"/>
      <c r="VHW8" s="1096"/>
      <c r="VHX8" s="1096"/>
      <c r="VHY8" s="1096"/>
      <c r="VHZ8" s="1096"/>
      <c r="VIA8" s="1096"/>
      <c r="VIB8" s="1096"/>
      <c r="VIC8" s="1096"/>
      <c r="VID8" s="1096"/>
      <c r="VIE8" s="1096"/>
      <c r="VIF8" s="1096"/>
      <c r="VIG8" s="1096"/>
      <c r="VIH8" s="1096"/>
      <c r="VII8" s="1096"/>
      <c r="VIJ8" s="1096"/>
      <c r="VIK8" s="1096"/>
      <c r="VIL8" s="1096"/>
      <c r="VIM8" s="1096"/>
      <c r="VIN8" s="1096"/>
      <c r="VIO8" s="1096"/>
      <c r="VIP8" s="1096"/>
      <c r="VIQ8" s="1096"/>
      <c r="VIR8" s="1096"/>
      <c r="VIS8" s="1096"/>
      <c r="VIT8" s="1096"/>
      <c r="VIU8" s="1096"/>
      <c r="VIV8" s="1096"/>
      <c r="VIW8" s="1096"/>
      <c r="VIX8" s="1096"/>
      <c r="VIY8" s="1096"/>
      <c r="VIZ8" s="1096"/>
      <c r="VJA8" s="1096"/>
      <c r="VJB8" s="1096"/>
      <c r="VJC8" s="1096"/>
      <c r="VJD8" s="1096"/>
      <c r="VJE8" s="1096"/>
      <c r="VJF8" s="1096"/>
      <c r="VJG8" s="1096"/>
      <c r="VJH8" s="1096"/>
      <c r="VJI8" s="1096"/>
      <c r="VJJ8" s="1096"/>
      <c r="VJK8" s="1096"/>
      <c r="VJL8" s="1096"/>
      <c r="VJM8" s="1096"/>
      <c r="VJN8" s="1096"/>
      <c r="VJO8" s="1096"/>
      <c r="VJP8" s="1096"/>
      <c r="VJQ8" s="1096"/>
      <c r="VJR8" s="1096"/>
      <c r="VJS8" s="1096"/>
      <c r="VJT8" s="1096"/>
      <c r="VJU8" s="1096"/>
      <c r="VJV8" s="1096"/>
      <c r="VJW8" s="1096"/>
      <c r="VJX8" s="1096"/>
      <c r="VJY8" s="1096"/>
      <c r="VJZ8" s="1096"/>
      <c r="VKA8" s="1096"/>
      <c r="VKB8" s="1096"/>
      <c r="VKC8" s="1096"/>
      <c r="VKD8" s="1096"/>
      <c r="VKE8" s="1096"/>
      <c r="VKF8" s="1096"/>
      <c r="VKG8" s="1096"/>
      <c r="VKH8" s="1096"/>
      <c r="VKI8" s="1096"/>
      <c r="VKJ8" s="1096"/>
      <c r="VKK8" s="1096"/>
      <c r="VKL8" s="1096"/>
      <c r="VKM8" s="1096"/>
      <c r="VKN8" s="1096"/>
      <c r="VKO8" s="1096"/>
      <c r="VKP8" s="1096"/>
      <c r="VKQ8" s="1096"/>
      <c r="VKR8" s="1096"/>
      <c r="VKS8" s="1096"/>
      <c r="VKT8" s="1096"/>
      <c r="VKU8" s="1096"/>
      <c r="VKV8" s="1096"/>
      <c r="VKW8" s="1096"/>
      <c r="VKX8" s="1096"/>
      <c r="VKY8" s="1096"/>
      <c r="VKZ8" s="1096"/>
      <c r="VLA8" s="1096"/>
      <c r="VLB8" s="1096"/>
      <c r="VLC8" s="1096"/>
      <c r="VLD8" s="1096"/>
      <c r="VLE8" s="1096"/>
      <c r="VLF8" s="1096"/>
      <c r="VLG8" s="1096"/>
      <c r="VLH8" s="1096"/>
      <c r="VLI8" s="1096"/>
      <c r="VLJ8" s="1096"/>
      <c r="VLK8" s="1096"/>
      <c r="VLL8" s="1096"/>
      <c r="VLM8" s="1096"/>
      <c r="VLN8" s="1096"/>
      <c r="VLO8" s="1096"/>
      <c r="VLP8" s="1096"/>
      <c r="VLQ8" s="1096"/>
      <c r="VLR8" s="1096"/>
      <c r="VLS8" s="1096"/>
      <c r="VLT8" s="1096"/>
      <c r="VLU8" s="1096"/>
      <c r="VLV8" s="1096"/>
      <c r="VLW8" s="1096"/>
      <c r="VLX8" s="1096"/>
      <c r="VLY8" s="1096"/>
      <c r="VLZ8" s="1096"/>
      <c r="VMA8" s="1096"/>
      <c r="VMB8" s="1096"/>
      <c r="VMC8" s="1096"/>
      <c r="VMD8" s="1096"/>
      <c r="VME8" s="1096"/>
      <c r="VMF8" s="1096"/>
      <c r="VMG8" s="1096"/>
      <c r="VMH8" s="1096"/>
      <c r="VMI8" s="1096"/>
      <c r="VMJ8" s="1096"/>
      <c r="VMK8" s="1096"/>
      <c r="VML8" s="1096"/>
      <c r="VMM8" s="1096"/>
      <c r="VMN8" s="1096"/>
      <c r="VMO8" s="1096"/>
      <c r="VMP8" s="1096"/>
      <c r="VMQ8" s="1096"/>
      <c r="VMR8" s="1096"/>
      <c r="VMS8" s="1096"/>
      <c r="VMT8" s="1096"/>
      <c r="VMU8" s="1096"/>
      <c r="VMV8" s="1096"/>
      <c r="VMW8" s="1096"/>
      <c r="VMX8" s="1096"/>
      <c r="VMY8" s="1096"/>
      <c r="VMZ8" s="1096"/>
      <c r="VNA8" s="1096"/>
      <c r="VNB8" s="1096"/>
      <c r="VNC8" s="1096"/>
      <c r="VND8" s="1096"/>
      <c r="VNE8" s="1096"/>
      <c r="VNF8" s="1096"/>
      <c r="VNG8" s="1096"/>
      <c r="VNH8" s="1096"/>
      <c r="VNI8" s="1096"/>
      <c r="VNJ8" s="1096"/>
      <c r="VNK8" s="1096"/>
      <c r="VNL8" s="1096"/>
      <c r="VNM8" s="1096"/>
      <c r="VNN8" s="1096"/>
      <c r="VNO8" s="1096"/>
      <c r="VNP8" s="1096"/>
      <c r="VNQ8" s="1096"/>
      <c r="VNR8" s="1096"/>
      <c r="VNS8" s="1096"/>
      <c r="VNT8" s="1096"/>
      <c r="VNU8" s="1096"/>
      <c r="VNV8" s="1096"/>
      <c r="VNW8" s="1096"/>
      <c r="VNX8" s="1096"/>
      <c r="VNY8" s="1096"/>
      <c r="VNZ8" s="1096"/>
      <c r="VOA8" s="1096"/>
      <c r="VOB8" s="1096"/>
      <c r="VOC8" s="1096"/>
      <c r="VOD8" s="1096"/>
      <c r="VOE8" s="1096"/>
      <c r="VOF8" s="1096"/>
      <c r="VOG8" s="1096"/>
      <c r="VOH8" s="1096"/>
      <c r="VOI8" s="1096"/>
      <c r="VOJ8" s="1096"/>
      <c r="VOK8" s="1096"/>
      <c r="VOL8" s="1096"/>
      <c r="VOM8" s="1096"/>
      <c r="VON8" s="1096"/>
      <c r="VOO8" s="1096"/>
      <c r="VOP8" s="1096"/>
      <c r="VOQ8" s="1096"/>
      <c r="VOR8" s="1096"/>
      <c r="VOS8" s="1096"/>
      <c r="VOT8" s="1096"/>
      <c r="VOU8" s="1096"/>
      <c r="VOV8" s="1096"/>
      <c r="VOW8" s="1096"/>
      <c r="VOX8" s="1096"/>
      <c r="VOY8" s="1096"/>
      <c r="VOZ8" s="1096"/>
      <c r="VPA8" s="1096"/>
      <c r="VPB8" s="1096"/>
      <c r="VPC8" s="1096"/>
      <c r="VPD8" s="1096"/>
      <c r="VPE8" s="1096"/>
      <c r="VPF8" s="1096"/>
      <c r="VPG8" s="1096"/>
      <c r="VPH8" s="1096"/>
      <c r="VPI8" s="1096"/>
      <c r="VPJ8" s="1096"/>
      <c r="VPK8" s="1096"/>
      <c r="VPL8" s="1096"/>
      <c r="VPM8" s="1096"/>
      <c r="VPN8" s="1096"/>
      <c r="VPO8" s="1096"/>
      <c r="VPP8" s="1096"/>
      <c r="VPQ8" s="1096"/>
      <c r="VPR8" s="1096"/>
      <c r="VPS8" s="1096"/>
      <c r="VPT8" s="1096"/>
      <c r="VPU8" s="1096"/>
      <c r="VPV8" s="1096"/>
      <c r="VPW8" s="1096"/>
      <c r="VPX8" s="1096"/>
      <c r="VPY8" s="1096"/>
      <c r="VPZ8" s="1096"/>
      <c r="VQA8" s="1096"/>
      <c r="VQB8" s="1096"/>
      <c r="VQC8" s="1096"/>
      <c r="VQD8" s="1096"/>
      <c r="VQE8" s="1096"/>
      <c r="VQF8" s="1096"/>
      <c r="VQG8" s="1096"/>
      <c r="VQH8" s="1096"/>
      <c r="VQI8" s="1096"/>
      <c r="VQJ8" s="1096"/>
      <c r="VQK8" s="1096"/>
      <c r="VQL8" s="1096"/>
      <c r="VQM8" s="1096"/>
      <c r="VQN8" s="1096"/>
      <c r="VQO8" s="1096"/>
      <c r="VQP8" s="1096"/>
      <c r="VQQ8" s="1096"/>
      <c r="VQR8" s="1096"/>
      <c r="VQS8" s="1096"/>
      <c r="VQT8" s="1096"/>
      <c r="VQU8" s="1096"/>
      <c r="VQV8" s="1096"/>
      <c r="VQW8" s="1096"/>
      <c r="VQX8" s="1096"/>
      <c r="VQY8" s="1096"/>
      <c r="VQZ8" s="1096"/>
      <c r="VRA8" s="1096"/>
      <c r="VRB8" s="1096"/>
      <c r="VRC8" s="1096"/>
      <c r="VRD8" s="1096"/>
      <c r="VRE8" s="1096"/>
      <c r="VRF8" s="1096"/>
      <c r="VRG8" s="1096"/>
      <c r="VRH8" s="1096"/>
      <c r="VRI8" s="1096"/>
      <c r="VRJ8" s="1096"/>
      <c r="VRK8" s="1096"/>
      <c r="VRL8" s="1096"/>
      <c r="VRM8" s="1096"/>
      <c r="VRN8" s="1096"/>
      <c r="VRO8" s="1096"/>
      <c r="VRP8" s="1096"/>
      <c r="VRQ8" s="1096"/>
      <c r="VRR8" s="1096"/>
      <c r="VRS8" s="1096"/>
      <c r="VRT8" s="1096"/>
      <c r="VRU8" s="1096"/>
      <c r="VRV8" s="1096"/>
      <c r="VRW8" s="1096"/>
      <c r="VRX8" s="1096"/>
      <c r="VRY8" s="1096"/>
      <c r="VRZ8" s="1096"/>
      <c r="VSA8" s="1096"/>
      <c r="VSB8" s="1096"/>
      <c r="VSC8" s="1096"/>
      <c r="VSD8" s="1096"/>
      <c r="VSE8" s="1096"/>
      <c r="VSF8" s="1096"/>
      <c r="VSG8" s="1096"/>
      <c r="VSH8" s="1096"/>
      <c r="VSI8" s="1096"/>
      <c r="VSJ8" s="1096"/>
      <c r="VSK8" s="1096"/>
      <c r="VSL8" s="1096"/>
      <c r="VSM8" s="1096"/>
      <c r="VSN8" s="1096"/>
      <c r="VSO8" s="1096"/>
      <c r="VSP8" s="1096"/>
      <c r="VSQ8" s="1096"/>
      <c r="VSR8" s="1096"/>
      <c r="VSS8" s="1096"/>
      <c r="VST8" s="1096"/>
      <c r="VSU8" s="1096"/>
      <c r="VSV8" s="1096"/>
      <c r="VSW8" s="1096"/>
      <c r="VSX8" s="1096"/>
      <c r="VSY8" s="1096"/>
      <c r="VSZ8" s="1096"/>
      <c r="VTA8" s="1096"/>
      <c r="VTB8" s="1096"/>
      <c r="VTC8" s="1096"/>
      <c r="VTD8" s="1096"/>
      <c r="VTE8" s="1096"/>
      <c r="VTF8" s="1096"/>
      <c r="VTG8" s="1096"/>
      <c r="VTH8" s="1096"/>
      <c r="VTI8" s="1096"/>
      <c r="VTJ8" s="1096"/>
      <c r="VTK8" s="1096"/>
      <c r="VTL8" s="1096"/>
      <c r="VTM8" s="1096"/>
      <c r="VTN8" s="1096"/>
      <c r="VTO8" s="1096"/>
      <c r="VTP8" s="1096"/>
      <c r="VTQ8" s="1096"/>
      <c r="VTR8" s="1096"/>
      <c r="VTS8" s="1096"/>
      <c r="VTT8" s="1096"/>
      <c r="VTU8" s="1096"/>
      <c r="VTV8" s="1096"/>
      <c r="VTW8" s="1096"/>
      <c r="VTX8" s="1096"/>
      <c r="VTY8" s="1096"/>
      <c r="VTZ8" s="1096"/>
      <c r="VUA8" s="1096"/>
      <c r="VUB8" s="1096"/>
      <c r="VUC8" s="1096"/>
      <c r="VUD8" s="1096"/>
      <c r="VUE8" s="1096"/>
      <c r="VUF8" s="1096"/>
      <c r="VUG8" s="1096"/>
      <c r="VUH8" s="1096"/>
      <c r="VUI8" s="1096"/>
      <c r="VUJ8" s="1096"/>
      <c r="VUK8" s="1096"/>
      <c r="VUL8" s="1096"/>
      <c r="VUM8" s="1096"/>
      <c r="VUN8" s="1096"/>
      <c r="VUO8" s="1096"/>
      <c r="VUP8" s="1096"/>
      <c r="VUQ8" s="1096"/>
      <c r="VUR8" s="1096"/>
      <c r="VUS8" s="1096"/>
      <c r="VUT8" s="1096"/>
      <c r="VUU8" s="1096"/>
      <c r="VUV8" s="1096"/>
      <c r="VUW8" s="1096"/>
      <c r="VUX8" s="1096"/>
      <c r="VUY8" s="1096"/>
      <c r="VUZ8" s="1096"/>
      <c r="VVA8" s="1096"/>
      <c r="VVB8" s="1096"/>
      <c r="VVC8" s="1096"/>
      <c r="VVD8" s="1096"/>
      <c r="VVE8" s="1096"/>
      <c r="VVF8" s="1096"/>
      <c r="VVG8" s="1096"/>
      <c r="VVH8" s="1096"/>
      <c r="VVI8" s="1096"/>
      <c r="VVJ8" s="1096"/>
      <c r="VVK8" s="1096"/>
      <c r="VVL8" s="1096"/>
      <c r="VVM8" s="1096"/>
      <c r="VVN8" s="1096"/>
      <c r="VVO8" s="1096"/>
      <c r="VVP8" s="1096"/>
      <c r="VVQ8" s="1096"/>
      <c r="VVR8" s="1096"/>
      <c r="VVS8" s="1096"/>
      <c r="VVT8" s="1096"/>
      <c r="VVU8" s="1096"/>
      <c r="VVV8" s="1096"/>
      <c r="VVW8" s="1096"/>
      <c r="VVX8" s="1096"/>
      <c r="VVY8" s="1096"/>
      <c r="VVZ8" s="1096"/>
      <c r="VWA8" s="1096"/>
      <c r="VWB8" s="1096"/>
      <c r="VWC8" s="1096"/>
      <c r="VWD8" s="1096"/>
      <c r="VWE8" s="1096"/>
      <c r="VWF8" s="1096"/>
      <c r="VWG8" s="1096"/>
      <c r="VWH8" s="1096"/>
      <c r="VWI8" s="1096"/>
      <c r="VWJ8" s="1096"/>
      <c r="VWK8" s="1096"/>
      <c r="VWL8" s="1096"/>
      <c r="VWM8" s="1096"/>
      <c r="VWN8" s="1096"/>
      <c r="VWO8" s="1096"/>
      <c r="VWP8" s="1096"/>
      <c r="VWQ8" s="1096"/>
      <c r="VWR8" s="1096"/>
      <c r="VWS8" s="1096"/>
      <c r="VWT8" s="1096"/>
      <c r="VWU8" s="1096"/>
      <c r="VWV8" s="1096"/>
      <c r="VWW8" s="1096"/>
      <c r="VWX8" s="1096"/>
      <c r="VWY8" s="1096"/>
      <c r="VWZ8" s="1096"/>
      <c r="VXA8" s="1096"/>
      <c r="VXB8" s="1096"/>
      <c r="VXC8" s="1096"/>
      <c r="VXD8" s="1096"/>
      <c r="VXE8" s="1096"/>
      <c r="VXF8" s="1096"/>
      <c r="VXG8" s="1096"/>
      <c r="VXH8" s="1096"/>
      <c r="VXI8" s="1096"/>
      <c r="VXJ8" s="1096"/>
      <c r="VXK8" s="1096"/>
      <c r="VXL8" s="1096"/>
      <c r="VXM8" s="1096"/>
      <c r="VXN8" s="1096"/>
      <c r="VXO8" s="1096"/>
      <c r="VXP8" s="1096"/>
      <c r="VXQ8" s="1096"/>
      <c r="VXR8" s="1096"/>
      <c r="VXS8" s="1096"/>
      <c r="VXT8" s="1096"/>
      <c r="VXU8" s="1096"/>
      <c r="VXV8" s="1096"/>
      <c r="VXW8" s="1096"/>
      <c r="VXX8" s="1096"/>
      <c r="VXY8" s="1096"/>
      <c r="VXZ8" s="1096"/>
      <c r="VYA8" s="1096"/>
      <c r="VYB8" s="1096"/>
      <c r="VYC8" s="1096"/>
      <c r="VYD8" s="1096"/>
      <c r="VYE8" s="1096"/>
      <c r="VYF8" s="1096"/>
      <c r="VYG8" s="1096"/>
      <c r="VYH8" s="1096"/>
      <c r="VYI8" s="1096"/>
      <c r="VYJ8" s="1096"/>
      <c r="VYK8" s="1096"/>
      <c r="VYL8" s="1096"/>
      <c r="VYM8" s="1096"/>
      <c r="VYN8" s="1096"/>
      <c r="VYO8" s="1096"/>
      <c r="VYP8" s="1096"/>
      <c r="VYQ8" s="1096"/>
      <c r="VYR8" s="1096"/>
      <c r="VYS8" s="1096"/>
      <c r="VYT8" s="1096"/>
      <c r="VYU8" s="1096"/>
      <c r="VYV8" s="1096"/>
      <c r="VYW8" s="1096"/>
      <c r="VYX8" s="1096"/>
      <c r="VYY8" s="1096"/>
      <c r="VYZ8" s="1096"/>
      <c r="VZA8" s="1096"/>
      <c r="VZB8" s="1096"/>
      <c r="VZC8" s="1096"/>
      <c r="VZD8" s="1096"/>
      <c r="VZE8" s="1096"/>
      <c r="VZF8" s="1096"/>
      <c r="VZG8" s="1096"/>
      <c r="VZH8" s="1096"/>
      <c r="VZI8" s="1096"/>
      <c r="VZJ8" s="1096"/>
      <c r="VZK8" s="1096"/>
      <c r="VZL8" s="1096"/>
      <c r="VZM8" s="1096"/>
      <c r="VZN8" s="1096"/>
      <c r="VZO8" s="1096"/>
      <c r="VZP8" s="1096"/>
      <c r="VZQ8" s="1096"/>
      <c r="VZR8" s="1096"/>
      <c r="VZS8" s="1096"/>
      <c r="VZT8" s="1096"/>
      <c r="VZU8" s="1096"/>
      <c r="VZV8" s="1096"/>
      <c r="VZW8" s="1096"/>
      <c r="VZX8" s="1096"/>
      <c r="VZY8" s="1096"/>
      <c r="VZZ8" s="1096"/>
      <c r="WAA8" s="1096"/>
      <c r="WAB8" s="1096"/>
      <c r="WAC8" s="1096"/>
      <c r="WAD8" s="1096"/>
      <c r="WAE8" s="1096"/>
      <c r="WAF8" s="1096"/>
      <c r="WAG8" s="1096"/>
      <c r="WAH8" s="1096"/>
      <c r="WAI8" s="1096"/>
      <c r="WAJ8" s="1096"/>
      <c r="WAK8" s="1096"/>
      <c r="WAL8" s="1096"/>
      <c r="WAM8" s="1096"/>
      <c r="WAN8" s="1096"/>
      <c r="WAO8" s="1096"/>
      <c r="WAP8" s="1096"/>
      <c r="WAQ8" s="1096"/>
      <c r="WAR8" s="1096"/>
      <c r="WAS8" s="1096"/>
      <c r="WAT8" s="1096"/>
      <c r="WAU8" s="1096"/>
      <c r="WAV8" s="1096"/>
      <c r="WAW8" s="1096"/>
      <c r="WAX8" s="1096"/>
      <c r="WAY8" s="1096"/>
      <c r="WAZ8" s="1096"/>
      <c r="WBA8" s="1096"/>
      <c r="WBB8" s="1096"/>
      <c r="WBC8" s="1096"/>
      <c r="WBD8" s="1096"/>
      <c r="WBE8" s="1096"/>
      <c r="WBF8" s="1096"/>
      <c r="WBG8" s="1096"/>
      <c r="WBH8" s="1096"/>
      <c r="WBI8" s="1096"/>
      <c r="WBJ8" s="1096"/>
      <c r="WBK8" s="1096"/>
      <c r="WBL8" s="1096"/>
      <c r="WBM8" s="1096"/>
      <c r="WBN8" s="1096"/>
      <c r="WBO8" s="1096"/>
      <c r="WBP8" s="1096"/>
      <c r="WBQ8" s="1096"/>
      <c r="WBR8" s="1096"/>
      <c r="WBS8" s="1096"/>
      <c r="WBT8" s="1096"/>
      <c r="WBU8" s="1096"/>
      <c r="WBV8" s="1096"/>
      <c r="WBW8" s="1096"/>
      <c r="WBX8" s="1096"/>
      <c r="WBY8" s="1096"/>
      <c r="WBZ8" s="1096"/>
      <c r="WCA8" s="1096"/>
      <c r="WCB8" s="1096"/>
      <c r="WCC8" s="1096"/>
      <c r="WCD8" s="1096"/>
      <c r="WCE8" s="1096"/>
      <c r="WCF8" s="1096"/>
      <c r="WCG8" s="1096"/>
      <c r="WCH8" s="1096"/>
      <c r="WCI8" s="1096"/>
      <c r="WCJ8" s="1096"/>
      <c r="WCK8" s="1096"/>
      <c r="WCL8" s="1096"/>
      <c r="WCM8" s="1096"/>
      <c r="WCN8" s="1096"/>
      <c r="WCO8" s="1096"/>
      <c r="WCP8" s="1096"/>
      <c r="WCQ8" s="1096"/>
      <c r="WCR8" s="1096"/>
      <c r="WCS8" s="1096"/>
      <c r="WCT8" s="1096"/>
      <c r="WCU8" s="1096"/>
      <c r="WCV8" s="1096"/>
      <c r="WCW8" s="1096"/>
      <c r="WCX8" s="1096"/>
      <c r="WCY8" s="1096"/>
      <c r="WCZ8" s="1096"/>
      <c r="WDA8" s="1096"/>
      <c r="WDB8" s="1096"/>
      <c r="WDC8" s="1096"/>
      <c r="WDD8" s="1096"/>
      <c r="WDE8" s="1096"/>
      <c r="WDF8" s="1096"/>
      <c r="WDG8" s="1096"/>
      <c r="WDH8" s="1096"/>
      <c r="WDI8" s="1096"/>
      <c r="WDJ8" s="1096"/>
      <c r="WDK8" s="1096"/>
      <c r="WDL8" s="1096"/>
      <c r="WDM8" s="1096"/>
      <c r="WDN8" s="1096"/>
      <c r="WDO8" s="1096"/>
      <c r="WDP8" s="1096"/>
      <c r="WDQ8" s="1096"/>
      <c r="WDR8" s="1096"/>
      <c r="WDS8" s="1096"/>
      <c r="WDT8" s="1096"/>
      <c r="WDU8" s="1096"/>
      <c r="WDV8" s="1096"/>
      <c r="WDW8" s="1096"/>
      <c r="WDX8" s="1096"/>
      <c r="WDY8" s="1096"/>
      <c r="WDZ8" s="1096"/>
      <c r="WEA8" s="1096"/>
      <c r="WEB8" s="1096"/>
      <c r="WEC8" s="1096"/>
      <c r="WED8" s="1096"/>
      <c r="WEE8" s="1096"/>
      <c r="WEF8" s="1096"/>
      <c r="WEG8" s="1096"/>
      <c r="WEH8" s="1096"/>
      <c r="WEI8" s="1096"/>
      <c r="WEJ8" s="1096"/>
      <c r="WEK8" s="1096"/>
      <c r="WEL8" s="1096"/>
      <c r="WEM8" s="1096"/>
      <c r="WEN8" s="1096"/>
      <c r="WEO8" s="1096"/>
      <c r="WEP8" s="1096"/>
      <c r="WEQ8" s="1096"/>
      <c r="WER8" s="1096"/>
      <c r="WES8" s="1096"/>
      <c r="WET8" s="1096"/>
      <c r="WEU8" s="1096"/>
      <c r="WEV8" s="1096"/>
      <c r="WEW8" s="1096"/>
      <c r="WEX8" s="1096"/>
      <c r="WEY8" s="1096"/>
      <c r="WEZ8" s="1096"/>
      <c r="WFA8" s="1096"/>
      <c r="WFB8" s="1096"/>
      <c r="WFC8" s="1096"/>
      <c r="WFD8" s="1096"/>
      <c r="WFE8" s="1096"/>
      <c r="WFF8" s="1096"/>
      <c r="WFG8" s="1096"/>
      <c r="WFH8" s="1096"/>
      <c r="WFI8" s="1096"/>
      <c r="WFJ8" s="1096"/>
      <c r="WFK8" s="1096"/>
      <c r="WFL8" s="1096"/>
      <c r="WFM8" s="1096"/>
      <c r="WFN8" s="1096"/>
      <c r="WFO8" s="1096"/>
      <c r="WFP8" s="1096"/>
      <c r="WFQ8" s="1096"/>
      <c r="WFR8" s="1096"/>
      <c r="WFS8" s="1096"/>
      <c r="WFT8" s="1096"/>
      <c r="WFU8" s="1096"/>
      <c r="WFV8" s="1096"/>
      <c r="WFW8" s="1096"/>
      <c r="WFX8" s="1096"/>
      <c r="WFY8" s="1096"/>
      <c r="WFZ8" s="1096"/>
      <c r="WGA8" s="1096"/>
      <c r="WGB8" s="1096"/>
      <c r="WGC8" s="1096"/>
      <c r="WGD8" s="1096"/>
      <c r="WGE8" s="1096"/>
      <c r="WGF8" s="1096"/>
      <c r="WGG8" s="1096"/>
      <c r="WGH8" s="1096"/>
      <c r="WGI8" s="1096"/>
      <c r="WGJ8" s="1096"/>
      <c r="WGK8" s="1096"/>
      <c r="WGL8" s="1096"/>
      <c r="WGM8" s="1096"/>
      <c r="WGN8" s="1096"/>
      <c r="WGO8" s="1096"/>
      <c r="WGP8" s="1096"/>
      <c r="WGQ8" s="1096"/>
      <c r="WGR8" s="1096"/>
      <c r="WGS8" s="1096"/>
      <c r="WGT8" s="1096"/>
      <c r="WGU8" s="1096"/>
      <c r="WGV8" s="1096"/>
      <c r="WGW8" s="1096"/>
      <c r="WGX8" s="1096"/>
      <c r="WGY8" s="1096"/>
      <c r="WGZ8" s="1096"/>
      <c r="WHA8" s="1096"/>
      <c r="WHB8" s="1096"/>
      <c r="WHC8" s="1096"/>
      <c r="WHD8" s="1096"/>
      <c r="WHE8" s="1096"/>
      <c r="WHF8" s="1096"/>
      <c r="WHG8" s="1096"/>
      <c r="WHH8" s="1096"/>
      <c r="WHI8" s="1096"/>
      <c r="WHJ8" s="1096"/>
      <c r="WHK8" s="1096"/>
      <c r="WHL8" s="1096"/>
      <c r="WHM8" s="1096"/>
      <c r="WHN8" s="1096"/>
      <c r="WHO8" s="1096"/>
      <c r="WHP8" s="1096"/>
      <c r="WHQ8" s="1096"/>
      <c r="WHR8" s="1096"/>
      <c r="WHS8" s="1096"/>
      <c r="WHT8" s="1096"/>
      <c r="WHU8" s="1096"/>
      <c r="WHV8" s="1096"/>
      <c r="WHW8" s="1096"/>
      <c r="WHX8" s="1096"/>
      <c r="WHY8" s="1096"/>
      <c r="WHZ8" s="1096"/>
      <c r="WIA8" s="1096"/>
      <c r="WIB8" s="1096"/>
      <c r="WIC8" s="1096"/>
      <c r="WID8" s="1096"/>
      <c r="WIE8" s="1096"/>
      <c r="WIF8" s="1096"/>
      <c r="WIG8" s="1096"/>
      <c r="WIH8" s="1096"/>
      <c r="WII8" s="1096"/>
      <c r="WIJ8" s="1096"/>
      <c r="WIK8" s="1096"/>
      <c r="WIL8" s="1096"/>
      <c r="WIM8" s="1096"/>
      <c r="WIN8" s="1096"/>
      <c r="WIO8" s="1096"/>
      <c r="WIP8" s="1096"/>
      <c r="WIQ8" s="1096"/>
      <c r="WIR8" s="1096"/>
      <c r="WIS8" s="1096"/>
      <c r="WIT8" s="1096"/>
      <c r="WIU8" s="1096"/>
      <c r="WIV8" s="1096"/>
      <c r="WIW8" s="1096"/>
      <c r="WIX8" s="1096"/>
      <c r="WIY8" s="1096"/>
      <c r="WIZ8" s="1096"/>
      <c r="WJA8" s="1096"/>
      <c r="WJB8" s="1096"/>
      <c r="WJC8" s="1096"/>
      <c r="WJD8" s="1096"/>
      <c r="WJE8" s="1096"/>
      <c r="WJF8" s="1096"/>
      <c r="WJG8" s="1096"/>
      <c r="WJH8" s="1096"/>
      <c r="WJI8" s="1096"/>
      <c r="WJJ8" s="1096"/>
      <c r="WJK8" s="1096"/>
      <c r="WJL8" s="1096"/>
      <c r="WJM8" s="1096"/>
      <c r="WJN8" s="1096"/>
      <c r="WJO8" s="1096"/>
      <c r="WJP8" s="1096"/>
      <c r="WJQ8" s="1096"/>
      <c r="WJR8" s="1096"/>
      <c r="WJS8" s="1096"/>
      <c r="WJT8" s="1096"/>
      <c r="WJU8" s="1096"/>
      <c r="WJV8" s="1096"/>
      <c r="WJW8" s="1096"/>
      <c r="WJX8" s="1096"/>
      <c r="WJY8" s="1096"/>
      <c r="WJZ8" s="1096"/>
      <c r="WKA8" s="1096"/>
      <c r="WKB8" s="1096"/>
      <c r="WKC8" s="1096"/>
      <c r="WKD8" s="1096"/>
      <c r="WKE8" s="1096"/>
      <c r="WKF8" s="1096"/>
      <c r="WKG8" s="1096"/>
      <c r="WKH8" s="1096"/>
      <c r="WKI8" s="1096"/>
      <c r="WKJ8" s="1096"/>
      <c r="WKK8" s="1096"/>
      <c r="WKL8" s="1096"/>
      <c r="WKM8" s="1096"/>
      <c r="WKN8" s="1096"/>
      <c r="WKO8" s="1096"/>
      <c r="WKP8" s="1096"/>
      <c r="WKQ8" s="1096"/>
      <c r="WKR8" s="1096"/>
      <c r="WKS8" s="1096"/>
      <c r="WKT8" s="1096"/>
      <c r="WKU8" s="1096"/>
      <c r="WKV8" s="1096"/>
      <c r="WKW8" s="1096"/>
      <c r="WKX8" s="1096"/>
      <c r="WKY8" s="1096"/>
      <c r="WKZ8" s="1096"/>
      <c r="WLA8" s="1096"/>
      <c r="WLB8" s="1096"/>
      <c r="WLC8" s="1096"/>
      <c r="WLD8" s="1096"/>
      <c r="WLE8" s="1096"/>
      <c r="WLF8" s="1096"/>
      <c r="WLG8" s="1096"/>
      <c r="WLH8" s="1096"/>
      <c r="WLI8" s="1096"/>
      <c r="WLJ8" s="1096"/>
      <c r="WLK8" s="1096"/>
      <c r="WLL8" s="1096"/>
      <c r="WLM8" s="1096"/>
      <c r="WLN8" s="1096"/>
      <c r="WLO8" s="1096"/>
      <c r="WLP8" s="1096"/>
      <c r="WLQ8" s="1096"/>
      <c r="WLR8" s="1096"/>
      <c r="WLS8" s="1096"/>
      <c r="WLT8" s="1096"/>
      <c r="WLU8" s="1096"/>
      <c r="WLV8" s="1096"/>
      <c r="WLW8" s="1096"/>
      <c r="WLX8" s="1096"/>
      <c r="WLY8" s="1096"/>
      <c r="WLZ8" s="1096"/>
      <c r="WMA8" s="1096"/>
      <c r="WMB8" s="1096"/>
      <c r="WMC8" s="1096"/>
      <c r="WMD8" s="1096"/>
      <c r="WME8" s="1096"/>
      <c r="WMF8" s="1096"/>
      <c r="WMG8" s="1096"/>
      <c r="WMH8" s="1096"/>
      <c r="WMI8" s="1096"/>
      <c r="WMJ8" s="1096"/>
      <c r="WMK8" s="1096"/>
      <c r="WML8" s="1096"/>
      <c r="WMM8" s="1096"/>
      <c r="WMN8" s="1096"/>
      <c r="WMO8" s="1096"/>
      <c r="WMP8" s="1096"/>
      <c r="WMQ8" s="1096"/>
      <c r="WMR8" s="1096"/>
      <c r="WMS8" s="1096"/>
      <c r="WMT8" s="1096"/>
      <c r="WMU8" s="1096"/>
      <c r="WMV8" s="1096"/>
      <c r="WMW8" s="1096"/>
      <c r="WMX8" s="1096"/>
      <c r="WMY8" s="1096"/>
      <c r="WMZ8" s="1096"/>
      <c r="WNA8" s="1096"/>
      <c r="WNB8" s="1096"/>
      <c r="WNC8" s="1096"/>
      <c r="WND8" s="1096"/>
      <c r="WNE8" s="1096"/>
      <c r="WNF8" s="1096"/>
      <c r="WNG8" s="1096"/>
      <c r="WNH8" s="1096"/>
      <c r="WNI8" s="1096"/>
      <c r="WNJ8" s="1096"/>
      <c r="WNK8" s="1096"/>
      <c r="WNL8" s="1096"/>
      <c r="WNM8" s="1096"/>
      <c r="WNN8" s="1096"/>
      <c r="WNO8" s="1096"/>
      <c r="WNP8" s="1096"/>
      <c r="WNQ8" s="1096"/>
      <c r="WNR8" s="1096"/>
      <c r="WNS8" s="1096"/>
      <c r="WNT8" s="1096"/>
      <c r="WNU8" s="1096"/>
      <c r="WNV8" s="1096"/>
      <c r="WNW8" s="1096"/>
      <c r="WNX8" s="1096"/>
      <c r="WNY8" s="1096"/>
      <c r="WNZ8" s="1096"/>
      <c r="WOA8" s="1096"/>
      <c r="WOB8" s="1096"/>
      <c r="WOC8" s="1096"/>
      <c r="WOD8" s="1096"/>
      <c r="WOE8" s="1096"/>
      <c r="WOF8" s="1096"/>
      <c r="WOG8" s="1096"/>
      <c r="WOH8" s="1096"/>
      <c r="WOI8" s="1096"/>
      <c r="WOJ8" s="1096"/>
      <c r="WOK8" s="1096"/>
      <c r="WOL8" s="1096"/>
      <c r="WOM8" s="1096"/>
      <c r="WON8" s="1096"/>
      <c r="WOO8" s="1096"/>
      <c r="WOP8" s="1096"/>
      <c r="WOQ8" s="1096"/>
      <c r="WOR8" s="1096"/>
      <c r="WOS8" s="1096"/>
      <c r="WOT8" s="1096"/>
      <c r="WOU8" s="1096"/>
      <c r="WOV8" s="1096"/>
      <c r="WOW8" s="1096"/>
      <c r="WOX8" s="1096"/>
      <c r="WOY8" s="1096"/>
      <c r="WOZ8" s="1096"/>
      <c r="WPA8" s="1096"/>
      <c r="WPB8" s="1096"/>
      <c r="WPC8" s="1096"/>
      <c r="WPD8" s="1096"/>
      <c r="WPE8" s="1096"/>
      <c r="WPF8" s="1096"/>
      <c r="WPG8" s="1096"/>
      <c r="WPH8" s="1096"/>
      <c r="WPI8" s="1096"/>
      <c r="WPJ8" s="1096"/>
      <c r="WPK8" s="1096"/>
      <c r="WPL8" s="1096"/>
      <c r="WPM8" s="1096"/>
      <c r="WPN8" s="1096"/>
      <c r="WPO8" s="1096"/>
      <c r="WPP8" s="1096"/>
      <c r="WPQ8" s="1096"/>
      <c r="WPR8" s="1096"/>
      <c r="WPS8" s="1096"/>
      <c r="WPT8" s="1096"/>
      <c r="WPU8" s="1096"/>
      <c r="WPV8" s="1096"/>
      <c r="WPW8" s="1096"/>
      <c r="WPX8" s="1096"/>
      <c r="WPY8" s="1096"/>
      <c r="WPZ8" s="1096"/>
      <c r="WQA8" s="1096"/>
      <c r="WQB8" s="1096"/>
      <c r="WQC8" s="1096"/>
      <c r="WQD8" s="1096"/>
      <c r="WQE8" s="1096"/>
      <c r="WQF8" s="1096"/>
      <c r="WQG8" s="1096"/>
      <c r="WQH8" s="1096"/>
      <c r="WQI8" s="1096"/>
      <c r="WQJ8" s="1096"/>
      <c r="WQK8" s="1096"/>
      <c r="WQL8" s="1096"/>
      <c r="WQM8" s="1096"/>
      <c r="WQN8" s="1096"/>
      <c r="WQO8" s="1096"/>
      <c r="WQP8" s="1096"/>
      <c r="WQQ8" s="1096"/>
      <c r="WQR8" s="1096"/>
      <c r="WQS8" s="1096"/>
      <c r="WQT8" s="1096"/>
      <c r="WQU8" s="1096"/>
      <c r="WQV8" s="1096"/>
      <c r="WQW8" s="1096"/>
      <c r="WQX8" s="1096"/>
      <c r="WQY8" s="1096"/>
      <c r="WQZ8" s="1096"/>
      <c r="WRA8" s="1096"/>
      <c r="WRB8" s="1096"/>
      <c r="WRC8" s="1096"/>
      <c r="WRD8" s="1096"/>
      <c r="WRE8" s="1096"/>
      <c r="WRF8" s="1096"/>
      <c r="WRG8" s="1096"/>
      <c r="WRH8" s="1096"/>
      <c r="WRI8" s="1096"/>
      <c r="WRJ8" s="1096"/>
      <c r="WRK8" s="1096"/>
      <c r="WRL8" s="1096"/>
      <c r="WRM8" s="1096"/>
      <c r="WRN8" s="1096"/>
      <c r="WRO8" s="1096"/>
      <c r="WRP8" s="1096"/>
      <c r="WRQ8" s="1096"/>
      <c r="WRR8" s="1096"/>
      <c r="WRS8" s="1096"/>
      <c r="WRT8" s="1096"/>
      <c r="WRU8" s="1096"/>
      <c r="WRV8" s="1096"/>
      <c r="WRW8" s="1096"/>
      <c r="WRX8" s="1096"/>
      <c r="WRY8" s="1096"/>
      <c r="WRZ8" s="1096"/>
      <c r="WSA8" s="1096"/>
      <c r="WSB8" s="1096"/>
      <c r="WSC8" s="1096"/>
      <c r="WSD8" s="1096"/>
      <c r="WSE8" s="1096"/>
      <c r="WSF8" s="1096"/>
      <c r="WSG8" s="1096"/>
      <c r="WSH8" s="1096"/>
      <c r="WSI8" s="1096"/>
      <c r="WSJ8" s="1096"/>
      <c r="WSK8" s="1096"/>
      <c r="WSL8" s="1096"/>
      <c r="WSM8" s="1096"/>
      <c r="WSN8" s="1096"/>
      <c r="WSO8" s="1096"/>
      <c r="WSP8" s="1096"/>
      <c r="WSQ8" s="1096"/>
      <c r="WSR8" s="1096"/>
      <c r="WSS8" s="1096"/>
      <c r="WST8" s="1096"/>
      <c r="WSU8" s="1096"/>
      <c r="WSV8" s="1096"/>
      <c r="WSW8" s="1096"/>
      <c r="WSX8" s="1096"/>
      <c r="WSY8" s="1096"/>
      <c r="WSZ8" s="1096"/>
      <c r="WTA8" s="1096"/>
      <c r="WTB8" s="1096"/>
      <c r="WTC8" s="1096"/>
      <c r="WTD8" s="1096"/>
      <c r="WTE8" s="1096"/>
      <c r="WTF8" s="1096"/>
      <c r="WTG8" s="1096"/>
      <c r="WTH8" s="1096"/>
      <c r="WTI8" s="1096"/>
      <c r="WTJ8" s="1096"/>
      <c r="WTK8" s="1096"/>
      <c r="WTL8" s="1096"/>
      <c r="WTM8" s="1096"/>
      <c r="WTN8" s="1096"/>
      <c r="WTO8" s="1096"/>
      <c r="WTP8" s="1096"/>
      <c r="WTQ8" s="1096"/>
      <c r="WTR8" s="1096"/>
      <c r="WTS8" s="1096"/>
      <c r="WTT8" s="1096"/>
      <c r="WTU8" s="1096"/>
      <c r="WTV8" s="1096"/>
      <c r="WTW8" s="1096"/>
      <c r="WTX8" s="1096"/>
      <c r="WTY8" s="1096"/>
      <c r="WTZ8" s="1096"/>
      <c r="WUA8" s="1096"/>
      <c r="WUB8" s="1096"/>
      <c r="WUC8" s="1096"/>
      <c r="WUD8" s="1096"/>
      <c r="WUE8" s="1096"/>
      <c r="WUF8" s="1096"/>
      <c r="WUG8" s="1096"/>
      <c r="WUH8" s="1096"/>
      <c r="WUI8" s="1096"/>
      <c r="WUJ8" s="1096"/>
      <c r="WUK8" s="1096"/>
      <c r="WUL8" s="1096"/>
      <c r="WUM8" s="1096"/>
      <c r="WUN8" s="1096"/>
      <c r="WUO8" s="1096"/>
      <c r="WUP8" s="1096"/>
      <c r="WUQ8" s="1096"/>
      <c r="WUR8" s="1096"/>
      <c r="WUS8" s="1096"/>
      <c r="WUT8" s="1096"/>
      <c r="WUU8" s="1096"/>
      <c r="WUV8" s="1096"/>
      <c r="WUW8" s="1096"/>
      <c r="WUX8" s="1096"/>
      <c r="WUY8" s="1096"/>
      <c r="WUZ8" s="1096"/>
      <c r="WVA8" s="1096"/>
      <c r="WVB8" s="1096"/>
      <c r="WVC8" s="1096"/>
      <c r="WVD8" s="1096"/>
      <c r="WVE8" s="1096"/>
      <c r="WVF8" s="1096"/>
      <c r="WVG8" s="1096"/>
      <c r="WVH8" s="1096"/>
      <c r="WVI8" s="1096"/>
      <c r="WVJ8" s="1096"/>
      <c r="WVK8" s="1096"/>
      <c r="WVL8" s="1096"/>
      <c r="WVM8" s="1096"/>
      <c r="WVN8" s="1096"/>
      <c r="WVO8" s="1096"/>
      <c r="WVP8" s="1096"/>
      <c r="WVQ8" s="1096"/>
      <c r="WVR8" s="1096"/>
      <c r="WVS8" s="1096"/>
      <c r="WVT8" s="1096"/>
      <c r="WVU8" s="1096"/>
      <c r="WVV8" s="1096"/>
      <c r="WVW8" s="1096"/>
      <c r="WVX8" s="1096"/>
      <c r="WVY8" s="1096"/>
      <c r="WVZ8" s="1096"/>
      <c r="WWA8" s="1096"/>
      <c r="WWB8" s="1096"/>
      <c r="WWC8" s="1096"/>
      <c r="WWD8" s="1096"/>
      <c r="WWE8" s="1096"/>
      <c r="WWF8" s="1096"/>
      <c r="WWG8" s="1096"/>
      <c r="WWH8" s="1096"/>
      <c r="WWI8" s="1096"/>
      <c r="WWJ8" s="1096"/>
      <c r="WWK8" s="1096"/>
      <c r="WWL8" s="1096"/>
      <c r="WWM8" s="1096"/>
      <c r="WWN8" s="1096"/>
      <c r="WWO8" s="1096"/>
      <c r="WWP8" s="1096"/>
      <c r="WWQ8" s="1096"/>
      <c r="WWR8" s="1096"/>
      <c r="WWS8" s="1096"/>
      <c r="WWT8" s="1096"/>
      <c r="WWU8" s="1096"/>
      <c r="WWV8" s="1096"/>
      <c r="WWW8" s="1096"/>
      <c r="WWX8" s="1096"/>
      <c r="WWY8" s="1096"/>
      <c r="WWZ8" s="1096"/>
      <c r="WXA8" s="1096"/>
      <c r="WXB8" s="1096"/>
      <c r="WXC8" s="1096"/>
      <c r="WXD8" s="1096"/>
      <c r="WXE8" s="1096"/>
      <c r="WXF8" s="1096"/>
      <c r="WXG8" s="1096"/>
      <c r="WXH8" s="1096"/>
      <c r="WXI8" s="1096"/>
      <c r="WXJ8" s="1096"/>
      <c r="WXK8" s="1096"/>
      <c r="WXL8" s="1096"/>
      <c r="WXM8" s="1096"/>
      <c r="WXN8" s="1096"/>
      <c r="WXO8" s="1096"/>
      <c r="WXP8" s="1096"/>
      <c r="WXQ8" s="1096"/>
      <c r="WXR8" s="1096"/>
      <c r="WXS8" s="1096"/>
      <c r="WXT8" s="1096"/>
      <c r="WXU8" s="1096"/>
      <c r="WXV8" s="1096"/>
      <c r="WXW8" s="1096"/>
      <c r="WXX8" s="1096"/>
      <c r="WXY8" s="1096"/>
      <c r="WXZ8" s="1096"/>
      <c r="WYA8" s="1096"/>
      <c r="WYB8" s="1096"/>
      <c r="WYC8" s="1096"/>
      <c r="WYD8" s="1096"/>
      <c r="WYE8" s="1096"/>
      <c r="WYF8" s="1096"/>
      <c r="WYG8" s="1096"/>
      <c r="WYH8" s="1096"/>
      <c r="WYI8" s="1096"/>
      <c r="WYJ8" s="1096"/>
      <c r="WYK8" s="1096"/>
      <c r="WYL8" s="1096"/>
      <c r="WYM8" s="1096"/>
      <c r="WYN8" s="1096"/>
      <c r="WYO8" s="1096"/>
      <c r="WYP8" s="1096"/>
      <c r="WYQ8" s="1096"/>
      <c r="WYR8" s="1096"/>
      <c r="WYS8" s="1096"/>
      <c r="WYT8" s="1096"/>
      <c r="WYU8" s="1096"/>
      <c r="WYV8" s="1096"/>
      <c r="WYW8" s="1096"/>
      <c r="WYX8" s="1096"/>
      <c r="WYY8" s="1096"/>
      <c r="WYZ8" s="1096"/>
      <c r="WZA8" s="1096"/>
      <c r="WZB8" s="1096"/>
      <c r="WZC8" s="1096"/>
      <c r="WZD8" s="1096"/>
      <c r="WZE8" s="1096"/>
      <c r="WZF8" s="1096"/>
      <c r="WZG8" s="1096"/>
      <c r="WZH8" s="1096"/>
      <c r="WZI8" s="1096"/>
      <c r="WZJ8" s="1096"/>
      <c r="WZK8" s="1096"/>
      <c r="WZL8" s="1096"/>
      <c r="WZM8" s="1096"/>
      <c r="WZN8" s="1096"/>
      <c r="WZO8" s="1096"/>
      <c r="WZP8" s="1096"/>
      <c r="WZQ8" s="1096"/>
      <c r="WZR8" s="1096"/>
      <c r="WZS8" s="1096"/>
      <c r="WZT8" s="1096"/>
      <c r="WZU8" s="1096"/>
      <c r="WZV8" s="1096"/>
      <c r="WZW8" s="1096"/>
      <c r="WZX8" s="1096"/>
      <c r="WZY8" s="1096"/>
      <c r="WZZ8" s="1096"/>
      <c r="XAA8" s="1096"/>
      <c r="XAB8" s="1096"/>
      <c r="XAC8" s="1096"/>
      <c r="XAD8" s="1096"/>
      <c r="XAE8" s="1096"/>
      <c r="XAF8" s="1096"/>
      <c r="XAG8" s="1096"/>
      <c r="XAH8" s="1096"/>
      <c r="XAI8" s="1096"/>
      <c r="XAJ8" s="1096"/>
      <c r="XAK8" s="1096"/>
      <c r="XAL8" s="1096"/>
      <c r="XAM8" s="1096"/>
      <c r="XAN8" s="1096"/>
      <c r="XAO8" s="1096"/>
      <c r="XAP8" s="1096"/>
      <c r="XAQ8" s="1096"/>
      <c r="XAR8" s="1096"/>
      <c r="XAS8" s="1096"/>
      <c r="XAT8" s="1096"/>
      <c r="XAU8" s="1096"/>
      <c r="XAV8" s="1096"/>
      <c r="XAW8" s="1096"/>
      <c r="XAX8" s="1096"/>
      <c r="XAY8" s="1096"/>
      <c r="XAZ8" s="1096"/>
      <c r="XBA8" s="1096"/>
      <c r="XBB8" s="1096"/>
      <c r="XBC8" s="1096"/>
      <c r="XBD8" s="1096"/>
      <c r="XBE8" s="1096"/>
      <c r="XBF8" s="1096"/>
      <c r="XBG8" s="1096"/>
      <c r="XBH8" s="1096"/>
      <c r="XBI8" s="1096"/>
      <c r="XBJ8" s="1096"/>
      <c r="XBK8" s="1096"/>
      <c r="XBL8" s="1096"/>
      <c r="XBM8" s="1096"/>
      <c r="XBN8" s="1096"/>
      <c r="XBO8" s="1096"/>
      <c r="XBP8" s="1096"/>
      <c r="XBQ8" s="1096"/>
      <c r="XBR8" s="1096"/>
      <c r="XBS8" s="1096"/>
      <c r="XBT8" s="1096"/>
      <c r="XBU8" s="1096"/>
      <c r="XBV8" s="1096"/>
      <c r="XBW8" s="1096"/>
      <c r="XBX8" s="1096"/>
      <c r="XBY8" s="1096"/>
      <c r="XBZ8" s="1096"/>
      <c r="XCA8" s="1096"/>
      <c r="XCB8" s="1096"/>
      <c r="XCC8" s="1096"/>
      <c r="XCD8" s="1096"/>
      <c r="XCE8" s="1096"/>
      <c r="XCF8" s="1096"/>
      <c r="XCG8" s="1096"/>
      <c r="XCH8" s="1096"/>
      <c r="XCI8" s="1096"/>
      <c r="XCJ8" s="1096"/>
      <c r="XCK8" s="1096"/>
      <c r="XCL8" s="1096"/>
      <c r="XCM8" s="1096"/>
      <c r="XCN8" s="1096"/>
      <c r="XCO8" s="1096"/>
      <c r="XCP8" s="1096"/>
      <c r="XCQ8" s="1096"/>
      <c r="XCR8" s="1096"/>
      <c r="XCS8" s="1096"/>
      <c r="XCT8" s="1096"/>
      <c r="XCU8" s="1096"/>
      <c r="XCV8" s="1096"/>
      <c r="XCW8" s="1096"/>
      <c r="XCX8" s="1096"/>
      <c r="XCY8" s="1096"/>
      <c r="XCZ8" s="1096"/>
      <c r="XDA8" s="1096"/>
      <c r="XDB8" s="1096"/>
      <c r="XDC8" s="1096"/>
      <c r="XDD8" s="1096"/>
      <c r="XDE8" s="1096"/>
      <c r="XDF8" s="1096"/>
      <c r="XDG8" s="1096"/>
      <c r="XDH8" s="1096"/>
      <c r="XDI8" s="1096"/>
      <c r="XDJ8" s="1096"/>
      <c r="XDK8" s="1096"/>
      <c r="XDL8" s="1096"/>
      <c r="XDM8" s="1096"/>
      <c r="XDN8" s="1096"/>
      <c r="XDO8" s="1096"/>
      <c r="XDP8" s="1096"/>
      <c r="XDQ8" s="1096"/>
      <c r="XDR8" s="1096"/>
      <c r="XDS8" s="1096"/>
      <c r="XDT8" s="1096"/>
      <c r="XDU8" s="1096"/>
      <c r="XDV8" s="1096"/>
      <c r="XDW8" s="1096"/>
      <c r="XDX8" s="1096"/>
      <c r="XDY8" s="1096"/>
      <c r="XDZ8" s="1096"/>
      <c r="XEA8" s="1096"/>
      <c r="XEB8" s="1096"/>
      <c r="XEC8" s="1096"/>
      <c r="XED8" s="1096"/>
      <c r="XEE8" s="1096"/>
      <c r="XEF8" s="1096"/>
      <c r="XEG8" s="1096"/>
      <c r="XEH8" s="1096"/>
      <c r="XEI8" s="1096"/>
      <c r="XEJ8" s="1096"/>
      <c r="XEK8" s="1096"/>
      <c r="XEL8" s="1096"/>
      <c r="XEM8" s="1096"/>
      <c r="XEN8" s="1096"/>
      <c r="XEO8" s="1096"/>
      <c r="XEP8" s="1096"/>
      <c r="XEQ8" s="1096"/>
      <c r="XER8" s="1096"/>
      <c r="XES8" s="1096"/>
      <c r="XET8" s="1096"/>
      <c r="XEU8" s="1096"/>
      <c r="XEV8" s="1096"/>
      <c r="XEW8" s="1096"/>
      <c r="XEX8" s="1096"/>
      <c r="XEY8" s="1096"/>
      <c r="XEZ8" s="1096"/>
      <c r="XFA8" s="1096"/>
      <c r="XFB8" s="1096"/>
      <c r="XFC8" s="1096"/>
      <c r="XFD8" s="1096"/>
    </row>
    <row r="9" spans="2:16384" ht="18.75" customHeight="1" x14ac:dyDescent="0.25">
      <c r="B9" s="1231" t="s">
        <v>1114</v>
      </c>
      <c r="C9" s="1233">
        <v>2</v>
      </c>
      <c r="D9" s="1233"/>
      <c r="E9" s="1233"/>
      <c r="F9" s="1233"/>
      <c r="G9" s="1233">
        <v>1</v>
      </c>
      <c r="H9" s="1237">
        <f t="shared" si="0"/>
        <v>3</v>
      </c>
    </row>
    <row r="10" spans="2:16384" ht="18.75" customHeight="1" x14ac:dyDescent="0.25">
      <c r="B10" s="1231" t="s">
        <v>1367</v>
      </c>
      <c r="C10" s="1233">
        <v>4</v>
      </c>
      <c r="D10" s="1233"/>
      <c r="E10" s="1233"/>
      <c r="F10" s="1233"/>
      <c r="G10" s="1233">
        <v>10</v>
      </c>
      <c r="H10" s="1237">
        <f t="shared" si="0"/>
        <v>14</v>
      </c>
    </row>
    <row r="11" spans="2:16384" ht="18.75" customHeight="1" x14ac:dyDescent="0.25">
      <c r="B11" s="1231" t="s">
        <v>526</v>
      </c>
      <c r="C11" s="1233">
        <v>11</v>
      </c>
      <c r="D11" s="1233"/>
      <c r="E11" s="1233">
        <v>4</v>
      </c>
      <c r="F11" s="1233"/>
      <c r="G11" s="1233">
        <v>13</v>
      </c>
      <c r="H11" s="1237">
        <f t="shared" si="0"/>
        <v>28</v>
      </c>
    </row>
    <row r="12" spans="2:16384" ht="18.75" customHeight="1" x14ac:dyDescent="0.25">
      <c r="B12" s="1231" t="s">
        <v>3079</v>
      </c>
      <c r="C12" s="1233">
        <v>11</v>
      </c>
      <c r="D12" s="1233"/>
      <c r="E12" s="1233">
        <v>2</v>
      </c>
      <c r="F12" s="1233">
        <v>1</v>
      </c>
      <c r="G12" s="1233">
        <v>21</v>
      </c>
      <c r="H12" s="1237">
        <f t="shared" si="0"/>
        <v>35</v>
      </c>
    </row>
    <row r="13" spans="2:16384" ht="18.75" customHeight="1" x14ac:dyDescent="0.25">
      <c r="B13" s="1231" t="s">
        <v>1369</v>
      </c>
      <c r="C13" s="1233">
        <v>11</v>
      </c>
      <c r="D13" s="1233"/>
      <c r="E13" s="1233">
        <v>1</v>
      </c>
      <c r="F13" s="1233"/>
      <c r="G13" s="1233">
        <v>26</v>
      </c>
      <c r="H13" s="1237">
        <f t="shared" si="0"/>
        <v>38</v>
      </c>
    </row>
    <row r="14" spans="2:16384" ht="18.75" customHeight="1" x14ac:dyDescent="0.25">
      <c r="B14" s="1231" t="s">
        <v>3080</v>
      </c>
      <c r="C14" s="1233">
        <v>7</v>
      </c>
      <c r="D14" s="1233"/>
      <c r="E14" s="1233">
        <v>0</v>
      </c>
      <c r="F14" s="1233"/>
      <c r="G14" s="1233">
        <v>48</v>
      </c>
      <c r="H14" s="1237">
        <f t="shared" si="0"/>
        <v>55</v>
      </c>
    </row>
    <row r="15" spans="2:16384" ht="18.75" customHeight="1" x14ac:dyDescent="0.25">
      <c r="B15" s="1231" t="s">
        <v>3081</v>
      </c>
      <c r="C15" s="1233">
        <v>15</v>
      </c>
      <c r="D15" s="1233"/>
      <c r="E15" s="1233"/>
      <c r="F15" s="1233"/>
      <c r="G15" s="1233">
        <v>31</v>
      </c>
      <c r="H15" s="1237">
        <f t="shared" si="0"/>
        <v>46</v>
      </c>
    </row>
    <row r="16" spans="2:16384" ht="18.75" customHeight="1" x14ac:dyDescent="0.25">
      <c r="B16" s="1231" t="s">
        <v>1113</v>
      </c>
      <c r="C16" s="1233">
        <v>7</v>
      </c>
      <c r="D16" s="1233"/>
      <c r="E16" s="1233">
        <v>10</v>
      </c>
      <c r="F16" s="1233">
        <v>1</v>
      </c>
      <c r="G16" s="1233">
        <v>44</v>
      </c>
      <c r="H16" s="1237">
        <f t="shared" si="0"/>
        <v>62</v>
      </c>
    </row>
    <row r="17" spans="2:10" ht="18.75" customHeight="1" x14ac:dyDescent="0.25">
      <c r="B17" s="1231" t="s">
        <v>1064</v>
      </c>
      <c r="C17" s="1233">
        <v>4</v>
      </c>
      <c r="D17" s="1233"/>
      <c r="E17" s="1233"/>
      <c r="F17" s="1233"/>
      <c r="G17" s="1233">
        <v>6</v>
      </c>
      <c r="H17" s="1237">
        <f t="shared" si="0"/>
        <v>10</v>
      </c>
    </row>
    <row r="18" spans="2:10" ht="18.75" customHeight="1" x14ac:dyDescent="0.25">
      <c r="B18" s="1231" t="s">
        <v>1067</v>
      </c>
      <c r="C18" s="1233">
        <v>14</v>
      </c>
      <c r="D18" s="1233"/>
      <c r="E18" s="1233">
        <v>2</v>
      </c>
      <c r="F18" s="1233">
        <v>1</v>
      </c>
      <c r="G18" s="1233">
        <v>34</v>
      </c>
      <c r="H18" s="1237">
        <f t="shared" si="0"/>
        <v>51</v>
      </c>
    </row>
    <row r="19" spans="2:10" ht="18.75" customHeight="1" x14ac:dyDescent="0.25">
      <c r="B19" s="1231" t="s">
        <v>1372</v>
      </c>
      <c r="C19" s="1233">
        <v>14</v>
      </c>
      <c r="D19" s="1233"/>
      <c r="E19" s="1233">
        <v>5</v>
      </c>
      <c r="F19" s="1233"/>
      <c r="G19" s="1233">
        <v>39</v>
      </c>
      <c r="H19" s="1237">
        <f t="shared" si="0"/>
        <v>58</v>
      </c>
    </row>
    <row r="20" spans="2:10" ht="18.75" customHeight="1" x14ac:dyDescent="0.25">
      <c r="B20" s="1231" t="s">
        <v>1072</v>
      </c>
      <c r="C20" s="1233">
        <v>2</v>
      </c>
      <c r="D20" s="1233"/>
      <c r="E20" s="1233"/>
      <c r="F20" s="1233"/>
      <c r="G20" s="1233">
        <v>4</v>
      </c>
      <c r="H20" s="1237">
        <f t="shared" si="0"/>
        <v>6</v>
      </c>
    </row>
    <row r="21" spans="2:10" ht="18.75" customHeight="1" x14ac:dyDescent="0.25">
      <c r="B21" s="1231" t="s">
        <v>508</v>
      </c>
      <c r="C21" s="1233">
        <v>15</v>
      </c>
      <c r="D21" s="1233"/>
      <c r="E21" s="1233"/>
      <c r="F21" s="1233"/>
      <c r="G21" s="1233">
        <v>5</v>
      </c>
      <c r="H21" s="1237">
        <f t="shared" si="0"/>
        <v>20</v>
      </c>
    </row>
    <row r="22" spans="2:10" ht="18.75" customHeight="1" x14ac:dyDescent="0.25">
      <c r="B22" s="1231" t="s">
        <v>3082</v>
      </c>
      <c r="C22" s="1233">
        <v>1</v>
      </c>
      <c r="D22" s="1233"/>
      <c r="E22" s="1233">
        <v>3</v>
      </c>
      <c r="F22" s="1233"/>
      <c r="G22" s="1233">
        <v>11</v>
      </c>
      <c r="H22" s="1237">
        <f t="shared" si="0"/>
        <v>15</v>
      </c>
    </row>
    <row r="23" spans="2:10" ht="18.75" customHeight="1" x14ac:dyDescent="0.25">
      <c r="B23" s="1231" t="s">
        <v>509</v>
      </c>
      <c r="C23" s="1233">
        <v>13</v>
      </c>
      <c r="D23" s="1233"/>
      <c r="E23" s="1233">
        <v>1</v>
      </c>
      <c r="F23" s="1233"/>
      <c r="G23" s="1233"/>
      <c r="H23" s="1237">
        <f t="shared" si="0"/>
        <v>14</v>
      </c>
      <c r="I23" s="1096"/>
      <c r="J23" s="1096"/>
    </row>
    <row r="24" spans="2:10" ht="18.75" customHeight="1" x14ac:dyDescent="0.25">
      <c r="B24" s="1231" t="s">
        <v>3083</v>
      </c>
      <c r="C24" s="1233">
        <v>11</v>
      </c>
      <c r="D24" s="1233"/>
      <c r="E24" s="1233"/>
      <c r="F24" s="1233"/>
      <c r="G24" s="1233">
        <v>49</v>
      </c>
      <c r="H24" s="1237">
        <f t="shared" si="0"/>
        <v>60</v>
      </c>
    </row>
    <row r="25" spans="2:10" ht="18.75" customHeight="1" x14ac:dyDescent="0.25">
      <c r="B25" s="1231" t="s">
        <v>3084</v>
      </c>
      <c r="C25" s="1233">
        <v>8</v>
      </c>
      <c r="D25" s="1233"/>
      <c r="E25" s="1233"/>
      <c r="F25" s="1233"/>
      <c r="G25" s="1233">
        <v>12</v>
      </c>
      <c r="H25" s="1237">
        <f t="shared" si="0"/>
        <v>20</v>
      </c>
    </row>
    <row r="26" spans="2:10" ht="18.75" customHeight="1" x14ac:dyDescent="0.25">
      <c r="B26" s="1231" t="s">
        <v>3085</v>
      </c>
      <c r="C26" s="1233">
        <v>6</v>
      </c>
      <c r="D26" s="1233"/>
      <c r="E26" s="1233"/>
      <c r="F26" s="1233"/>
      <c r="G26" s="1233">
        <v>17</v>
      </c>
      <c r="H26" s="1237">
        <f t="shared" si="0"/>
        <v>23</v>
      </c>
      <c r="I26" s="1096"/>
      <c r="J26" s="1096"/>
    </row>
    <row r="27" spans="2:10" ht="18.75" customHeight="1" x14ac:dyDescent="0.25">
      <c r="B27" s="1231" t="s">
        <v>3086</v>
      </c>
      <c r="C27" s="1233">
        <v>12</v>
      </c>
      <c r="D27" s="1233"/>
      <c r="E27" s="1233"/>
      <c r="F27" s="1233"/>
      <c r="G27" s="1233">
        <v>33</v>
      </c>
      <c r="H27" s="1237">
        <f t="shared" si="0"/>
        <v>45</v>
      </c>
    </row>
    <row r="28" spans="2:10" ht="18.75" customHeight="1" x14ac:dyDescent="0.25">
      <c r="B28" s="1231" t="s">
        <v>1380</v>
      </c>
      <c r="C28" s="1233">
        <v>9</v>
      </c>
      <c r="D28" s="1233">
        <v>1</v>
      </c>
      <c r="E28" s="1233">
        <v>1</v>
      </c>
      <c r="F28" s="1233"/>
      <c r="G28" s="1233">
        <v>26</v>
      </c>
      <c r="H28" s="1237">
        <f t="shared" si="0"/>
        <v>37</v>
      </c>
    </row>
    <row r="29" spans="2:10" ht="18.75" customHeight="1" x14ac:dyDescent="0.25">
      <c r="B29" s="1231" t="s">
        <v>567</v>
      </c>
      <c r="C29" s="1233">
        <v>4</v>
      </c>
      <c r="D29" s="1233"/>
      <c r="E29" s="1233">
        <v>2</v>
      </c>
      <c r="F29" s="1233"/>
      <c r="G29" s="1233">
        <v>7</v>
      </c>
      <c r="H29" s="1237">
        <f t="shared" si="0"/>
        <v>13</v>
      </c>
    </row>
    <row r="30" spans="2:10" ht="18.75" customHeight="1" x14ac:dyDescent="0.25">
      <c r="B30" s="1231" t="s">
        <v>2970</v>
      </c>
      <c r="C30" s="1233">
        <v>9</v>
      </c>
      <c r="D30" s="1233"/>
      <c r="E30" s="1233"/>
      <c r="F30" s="1233"/>
      <c r="G30" s="1233">
        <v>13</v>
      </c>
      <c r="H30" s="1237">
        <f t="shared" si="0"/>
        <v>22</v>
      </c>
    </row>
    <row r="31" spans="2:10" ht="18.75" customHeight="1" x14ac:dyDescent="0.25">
      <c r="B31" s="1231" t="s">
        <v>3087</v>
      </c>
      <c r="C31" s="1233">
        <v>10</v>
      </c>
      <c r="D31" s="1233">
        <v>3</v>
      </c>
      <c r="E31" s="1233">
        <v>0</v>
      </c>
      <c r="F31" s="1233">
        <v>1</v>
      </c>
      <c r="G31" s="1233">
        <v>12</v>
      </c>
      <c r="H31" s="1237">
        <f t="shared" si="0"/>
        <v>26</v>
      </c>
    </row>
    <row r="32" spans="2:10" ht="18.75" customHeight="1" x14ac:dyDescent="0.25">
      <c r="B32" s="1231" t="s">
        <v>3088</v>
      </c>
      <c r="C32" s="1233">
        <v>5</v>
      </c>
      <c r="D32" s="1233">
        <v>34</v>
      </c>
      <c r="E32" s="1233">
        <v>1</v>
      </c>
      <c r="F32" s="591">
        <v>4</v>
      </c>
      <c r="G32" s="1233">
        <v>55</v>
      </c>
      <c r="H32" s="1237">
        <f t="shared" si="0"/>
        <v>99</v>
      </c>
    </row>
    <row r="33" spans="2:10" ht="18.75" customHeight="1" x14ac:dyDescent="0.25">
      <c r="B33" s="1231" t="s">
        <v>3089</v>
      </c>
      <c r="C33" s="1233">
        <v>6</v>
      </c>
      <c r="D33" s="1233">
        <v>1</v>
      </c>
      <c r="E33" s="1233">
        <v>1</v>
      </c>
      <c r="F33" s="1233">
        <v>1</v>
      </c>
      <c r="G33" s="1233">
        <v>9</v>
      </c>
      <c r="H33" s="1237">
        <f t="shared" si="0"/>
        <v>18</v>
      </c>
    </row>
    <row r="34" spans="2:10" ht="18.75" customHeight="1" x14ac:dyDescent="0.25">
      <c r="B34" s="1231" t="s">
        <v>500</v>
      </c>
      <c r="C34" s="1233">
        <v>11</v>
      </c>
      <c r="D34" s="1233"/>
      <c r="E34" s="1233">
        <v>3</v>
      </c>
      <c r="F34" s="1233"/>
      <c r="G34" s="1233">
        <v>23</v>
      </c>
      <c r="H34" s="1237">
        <f t="shared" si="0"/>
        <v>37</v>
      </c>
    </row>
    <row r="35" spans="2:10" ht="18.75" customHeight="1" x14ac:dyDescent="0.25">
      <c r="B35" s="1231" t="s">
        <v>2955</v>
      </c>
      <c r="C35" s="1233"/>
      <c r="D35" s="1233"/>
      <c r="E35" s="1233"/>
      <c r="F35" s="1233"/>
      <c r="G35" s="1233">
        <v>10</v>
      </c>
      <c r="H35" s="1237">
        <f t="shared" si="0"/>
        <v>10</v>
      </c>
    </row>
    <row r="36" spans="2:10" ht="18.75" customHeight="1" x14ac:dyDescent="0.25">
      <c r="B36" s="1231" t="s">
        <v>3090</v>
      </c>
      <c r="C36" s="1233"/>
      <c r="D36" s="1233"/>
      <c r="E36" s="1233"/>
      <c r="F36" s="1233"/>
      <c r="G36" s="1233">
        <v>3</v>
      </c>
      <c r="H36" s="1237">
        <f t="shared" si="0"/>
        <v>3</v>
      </c>
    </row>
    <row r="37" spans="2:10" ht="18.75" customHeight="1" x14ac:dyDescent="0.25">
      <c r="B37" s="1231" t="s">
        <v>3091</v>
      </c>
      <c r="C37" s="1233"/>
      <c r="D37" s="1233"/>
      <c r="E37" s="1233"/>
      <c r="F37" s="1233"/>
      <c r="G37" s="1233">
        <v>7</v>
      </c>
      <c r="H37" s="1237">
        <f t="shared" si="0"/>
        <v>7</v>
      </c>
    </row>
    <row r="38" spans="2:10" ht="18.75" customHeight="1" x14ac:dyDescent="0.25">
      <c r="B38" s="1046"/>
      <c r="C38" s="1115">
        <f t="shared" ref="C38:H38" si="1">SUM(C8:C37)</f>
        <v>242</v>
      </c>
      <c r="D38" s="1115">
        <f t="shared" si="1"/>
        <v>39</v>
      </c>
      <c r="E38" s="1115">
        <f t="shared" si="1"/>
        <v>37</v>
      </c>
      <c r="F38" s="1115">
        <f t="shared" si="1"/>
        <v>9</v>
      </c>
      <c r="G38" s="1115">
        <f t="shared" si="1"/>
        <v>590</v>
      </c>
      <c r="H38" s="1115">
        <f t="shared" si="1"/>
        <v>917</v>
      </c>
      <c r="I38" s="1096"/>
      <c r="J38" s="1096"/>
    </row>
    <row r="39" spans="2:10" ht="11.25" customHeight="1" x14ac:dyDescent="0.25">
      <c r="B39" s="919" t="s">
        <v>836</v>
      </c>
      <c r="C39" s="1236"/>
      <c r="D39" s="1236"/>
      <c r="E39" s="1236"/>
      <c r="F39" s="1236"/>
      <c r="G39" s="1236"/>
      <c r="H39" s="1236"/>
    </row>
    <row r="40" spans="2:10" ht="11.25" customHeight="1" x14ac:dyDescent="0.25">
      <c r="B40" s="919" t="s">
        <v>837</v>
      </c>
      <c r="C40" s="1236"/>
      <c r="D40" s="1236"/>
      <c r="E40" s="1236"/>
      <c r="F40" s="1236"/>
      <c r="G40" s="1236"/>
      <c r="H40" s="1236"/>
    </row>
    <row r="41" spans="2:10" ht="15.75" x14ac:dyDescent="0.25">
      <c r="B41" s="1238"/>
      <c r="C41" s="1236"/>
      <c r="D41" s="1236"/>
      <c r="E41" s="1236"/>
      <c r="F41" s="1236"/>
      <c r="G41" s="1236"/>
      <c r="H41" s="1236"/>
    </row>
    <row r="42" spans="2:10" ht="15" customHeight="1" x14ac:dyDescent="0.25"/>
  </sheetData>
  <sheetProtection sheet="1" objects="1" scenarios="1" formatCells="0" formatColumns="0" formatRows="0" insertColumns="0" insertRows="0" deleteColumns="0" deleteRows="0" sort="0"/>
  <mergeCells count="8">
    <mergeCell ref="B1:H3"/>
    <mergeCell ref="B4:H4"/>
    <mergeCell ref="B5:H5"/>
    <mergeCell ref="B6:B7"/>
    <mergeCell ref="C6:D6"/>
    <mergeCell ref="E6:F6"/>
    <mergeCell ref="G6:G7"/>
    <mergeCell ref="H6:H7"/>
  </mergeCells>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T308"/>
  <sheetViews>
    <sheetView showGridLines="0" zoomScale="85" zoomScaleNormal="85" workbookViewId="0">
      <pane xSplit="1" ySplit="4" topLeftCell="B8"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2" width="15" style="4" customWidth="1"/>
    <col min="13" max="13" width="5" style="4" customWidth="1"/>
    <col min="14" max="20" width="0" style="4" hidden="1" customWidth="1"/>
    <col min="21" max="16384" width="9.140625" style="4"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9" t="s">
        <v>1651</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213"/>
      <c r="N5" s="213"/>
    </row>
    <row r="6" spans="2:14" s="5" customFormat="1" ht="19.5" customHeight="1" x14ac:dyDescent="0.25">
      <c r="B6" s="122"/>
      <c r="C6" s="123"/>
      <c r="D6" s="123"/>
      <c r="E6" s="123"/>
      <c r="F6" s="123"/>
      <c r="G6" s="123"/>
      <c r="H6" s="123"/>
      <c r="I6" s="123"/>
      <c r="J6" s="123"/>
      <c r="K6" s="123"/>
      <c r="L6" s="124"/>
      <c r="M6" s="213"/>
      <c r="N6" s="213"/>
    </row>
    <row r="7" spans="2:14" s="5" customFormat="1" ht="18.75" customHeight="1" x14ac:dyDescent="0.25">
      <c r="B7" s="125"/>
      <c r="C7" s="121"/>
      <c r="D7" s="121"/>
      <c r="E7" s="121"/>
      <c r="F7" s="121"/>
      <c r="G7" s="121"/>
      <c r="H7" s="121"/>
      <c r="I7" s="121"/>
      <c r="J7" s="121"/>
      <c r="K7" s="121"/>
      <c r="L7" s="126"/>
      <c r="M7" s="213"/>
      <c r="N7" s="213"/>
    </row>
    <row r="8" spans="2:14" s="5" customFormat="1" ht="18.75" customHeight="1" x14ac:dyDescent="0.25">
      <c r="B8" s="125"/>
      <c r="C8" s="121"/>
      <c r="D8" s="121"/>
      <c r="E8" s="121"/>
      <c r="F8" s="121"/>
      <c r="G8" s="121"/>
      <c r="H8" s="121"/>
      <c r="I8" s="121"/>
      <c r="J8" s="121"/>
      <c r="K8" s="121"/>
      <c r="L8" s="126"/>
      <c r="M8" s="213"/>
      <c r="N8" s="213"/>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5"/>
      <c r="C31" s="121"/>
      <c r="D31" s="121"/>
      <c r="E31" s="121"/>
      <c r="F31" s="121"/>
      <c r="G31" s="121"/>
      <c r="H31" s="121"/>
      <c r="I31" s="121"/>
      <c r="J31" s="121"/>
      <c r="K31" s="121"/>
      <c r="L31" s="126"/>
    </row>
    <row r="32" spans="2:12" ht="18.75" customHeight="1" x14ac:dyDescent="0.25">
      <c r="B32" s="125"/>
      <c r="C32" s="121"/>
      <c r="D32" s="121"/>
      <c r="E32" s="121"/>
      <c r="F32" s="121"/>
      <c r="G32" s="121"/>
      <c r="H32" s="121"/>
      <c r="I32" s="121"/>
      <c r="J32" s="121"/>
      <c r="K32" s="121"/>
      <c r="L32" s="126"/>
    </row>
    <row r="33" spans="2:12" ht="18.75" customHeight="1" x14ac:dyDescent="0.25">
      <c r="B33" s="125"/>
      <c r="C33" s="121"/>
      <c r="D33" s="121"/>
      <c r="E33" s="121"/>
      <c r="F33" s="121"/>
      <c r="G33" s="121"/>
      <c r="H33" s="121"/>
      <c r="I33" s="121"/>
      <c r="J33" s="121"/>
      <c r="K33" s="121"/>
      <c r="L33" s="126"/>
    </row>
    <row r="34" spans="2:12" ht="18.75" customHeight="1" x14ac:dyDescent="0.25">
      <c r="B34" s="125"/>
      <c r="C34" s="121"/>
      <c r="D34" s="121"/>
      <c r="E34" s="121"/>
      <c r="F34" s="121"/>
      <c r="G34" s="121"/>
      <c r="H34" s="121"/>
      <c r="I34" s="121"/>
      <c r="J34" s="121"/>
      <c r="K34" s="121"/>
      <c r="L34" s="126"/>
    </row>
    <row r="35" spans="2:12" ht="18.75" customHeight="1" x14ac:dyDescent="0.25">
      <c r="B35" s="125"/>
      <c r="C35" s="121"/>
      <c r="D35" s="121"/>
      <c r="E35" s="121"/>
      <c r="F35" s="121"/>
      <c r="G35" s="121"/>
      <c r="H35" s="121"/>
      <c r="I35" s="121"/>
      <c r="J35" s="121"/>
      <c r="K35" s="121"/>
      <c r="L35" s="126"/>
    </row>
    <row r="36" spans="2:12" ht="18.75" customHeight="1" x14ac:dyDescent="0.25">
      <c r="B36" s="125"/>
      <c r="C36" s="121"/>
      <c r="D36" s="121"/>
      <c r="E36" s="121"/>
      <c r="F36" s="121"/>
      <c r="G36" s="121"/>
      <c r="H36" s="121"/>
      <c r="I36" s="121"/>
      <c r="J36" s="121"/>
      <c r="K36" s="121"/>
      <c r="L36" s="126"/>
    </row>
    <row r="37" spans="2:12" ht="18.75" customHeight="1" x14ac:dyDescent="0.25">
      <c r="B37" s="127"/>
      <c r="C37" s="128"/>
      <c r="D37" s="128"/>
      <c r="E37" s="128"/>
      <c r="F37" s="128"/>
      <c r="G37" s="128"/>
      <c r="H37" s="128"/>
      <c r="I37" s="128"/>
      <c r="J37" s="128"/>
      <c r="K37" s="128"/>
      <c r="L37" s="129"/>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J38"/>
  <sheetViews>
    <sheetView showGridLines="0" workbookViewId="0">
      <pane xSplit="1" ySplit="4" topLeftCell="B32" activePane="bottomRight" state="frozen"/>
      <selection activeCell="C5" sqref="C5"/>
      <selection pane="topRight" activeCell="C5" sqref="C5"/>
      <selection pane="bottomLeft" activeCell="C5" sqref="C5"/>
      <selection pane="bottomRight" activeCell="E21" sqref="E21"/>
    </sheetView>
  </sheetViews>
  <sheetFormatPr baseColWidth="10" defaultColWidth="0" defaultRowHeight="15" x14ac:dyDescent="0.25"/>
  <cols>
    <col min="1" max="1" width="4.5703125" style="1239" customWidth="1"/>
    <col min="2" max="2" width="51.42578125" style="1239" customWidth="1"/>
    <col min="3" max="9" width="17" style="1239" customWidth="1"/>
    <col min="10" max="10" width="4.85546875" style="1239" customWidth="1"/>
    <col min="11" max="16384" width="11.42578125" style="1239" hidden="1"/>
  </cols>
  <sheetData>
    <row r="1" spans="2:9" ht="15.75" customHeight="1" x14ac:dyDescent="0.25">
      <c r="B1" s="2100"/>
      <c r="C1" s="2101"/>
      <c r="D1" s="2101"/>
      <c r="E1" s="2101"/>
      <c r="F1" s="2101"/>
      <c r="G1" s="2101"/>
      <c r="H1" s="2101"/>
      <c r="I1" s="2102"/>
    </row>
    <row r="2" spans="2:9" x14ac:dyDescent="0.25">
      <c r="B2" s="2103"/>
      <c r="C2" s="2104"/>
      <c r="D2" s="2104"/>
      <c r="E2" s="2104"/>
      <c r="F2" s="2104"/>
      <c r="G2" s="2104"/>
      <c r="H2" s="2104"/>
      <c r="I2" s="2105"/>
    </row>
    <row r="3" spans="2:9" ht="15.75" thickBot="1" x14ac:dyDescent="0.3">
      <c r="B3" s="2106"/>
      <c r="C3" s="2107"/>
      <c r="D3" s="2107"/>
      <c r="E3" s="2107"/>
      <c r="F3" s="2107"/>
      <c r="G3" s="2107"/>
      <c r="H3" s="2107"/>
      <c r="I3" s="2108"/>
    </row>
    <row r="4" spans="2:9" ht="19.5" thickBot="1" x14ac:dyDescent="0.3">
      <c r="B4" s="2112" t="s">
        <v>3095</v>
      </c>
      <c r="C4" s="2113"/>
      <c r="D4" s="2113"/>
      <c r="E4" s="2113"/>
      <c r="F4" s="2113"/>
      <c r="G4" s="2113"/>
      <c r="H4" s="2113"/>
      <c r="I4" s="2114"/>
    </row>
    <row r="6" spans="2:9" ht="15.75" x14ac:dyDescent="0.25">
      <c r="B6" s="1943" t="s">
        <v>1387</v>
      </c>
      <c r="C6" s="1943" t="s">
        <v>1363</v>
      </c>
      <c r="D6" s="1943"/>
      <c r="E6" s="1943" t="s">
        <v>1388</v>
      </c>
      <c r="F6" s="1943" t="s">
        <v>1389</v>
      </c>
      <c r="G6" s="1943"/>
      <c r="H6" s="1943"/>
      <c r="I6" s="1943"/>
    </row>
    <row r="7" spans="2:9" ht="31.5" x14ac:dyDescent="0.25">
      <c r="B7" s="1943"/>
      <c r="C7" s="1046" t="s">
        <v>225</v>
      </c>
      <c r="D7" s="1046" t="s">
        <v>220</v>
      </c>
      <c r="E7" s="1943"/>
      <c r="F7" s="1046" t="s">
        <v>1390</v>
      </c>
      <c r="G7" s="1046" t="s">
        <v>1391</v>
      </c>
      <c r="H7" s="1046" t="s">
        <v>1392</v>
      </c>
      <c r="I7" s="1046" t="s">
        <v>1393</v>
      </c>
    </row>
    <row r="8" spans="2:9" ht="18.75" customHeight="1" x14ac:dyDescent="0.25">
      <c r="B8" s="1240" t="s">
        <v>1365</v>
      </c>
      <c r="C8" s="1241">
        <f>'A. Docentes Dedicacion '!C8+'A. Docentes Dedicacion '!E8</f>
        <v>21</v>
      </c>
      <c r="D8" s="1241">
        <f>'A. Docentes Dedicacion '!D8+'A. Docentes Dedicacion '!F8</f>
        <v>0</v>
      </c>
      <c r="E8" s="1237">
        <f>SUM(C8:D8)</f>
        <v>21</v>
      </c>
      <c r="F8" s="599">
        <v>4</v>
      </c>
      <c r="G8" s="599">
        <v>12</v>
      </c>
      <c r="H8" s="599">
        <v>5</v>
      </c>
      <c r="I8" s="599" t="s">
        <v>658</v>
      </c>
    </row>
    <row r="9" spans="2:9" ht="18.75" customHeight="1" x14ac:dyDescent="0.25">
      <c r="B9" s="1240" t="s">
        <v>1366</v>
      </c>
      <c r="C9" s="1241">
        <f>'A. Docentes Dedicacion '!C9+'A. Docentes Dedicacion '!E9</f>
        <v>2</v>
      </c>
      <c r="D9" s="1241">
        <f>'A. Docentes Dedicacion '!D9+'A. Docentes Dedicacion '!F9</f>
        <v>0</v>
      </c>
      <c r="E9" s="1237">
        <f t="shared" ref="E9:E35" si="0">SUM(C9:D9)</f>
        <v>2</v>
      </c>
      <c r="F9" s="599" t="s">
        <v>658</v>
      </c>
      <c r="G9" s="599" t="s">
        <v>658</v>
      </c>
      <c r="H9" s="599">
        <v>2</v>
      </c>
      <c r="I9" s="599" t="s">
        <v>658</v>
      </c>
    </row>
    <row r="10" spans="2:9" ht="18.75" customHeight="1" x14ac:dyDescent="0.25">
      <c r="B10" s="1231" t="s">
        <v>1367</v>
      </c>
      <c r="C10" s="1241">
        <f>'A. Docentes Dedicacion '!C10+'A. Docentes Dedicacion '!E10</f>
        <v>4</v>
      </c>
      <c r="D10" s="1241">
        <f>'A. Docentes Dedicacion '!D10+'A. Docentes Dedicacion '!F10</f>
        <v>0</v>
      </c>
      <c r="E10" s="1237">
        <f t="shared" si="0"/>
        <v>4</v>
      </c>
      <c r="F10" s="1233"/>
      <c r="G10" s="1233">
        <v>4</v>
      </c>
      <c r="H10" s="1233"/>
      <c r="I10" s="1233"/>
    </row>
    <row r="11" spans="2:9" ht="15.75" x14ac:dyDescent="0.25">
      <c r="B11" s="1231" t="s">
        <v>526</v>
      </c>
      <c r="C11" s="1241">
        <f>'A. Docentes Dedicacion '!C11+'A. Docentes Dedicacion '!E11</f>
        <v>15</v>
      </c>
      <c r="D11" s="1241">
        <f>'A. Docentes Dedicacion '!D11+'A. Docentes Dedicacion '!F11</f>
        <v>0</v>
      </c>
      <c r="E11" s="1237">
        <f t="shared" si="0"/>
        <v>15</v>
      </c>
      <c r="F11" s="1233">
        <v>3</v>
      </c>
      <c r="G11" s="1233">
        <v>8</v>
      </c>
      <c r="H11" s="1233">
        <v>2</v>
      </c>
      <c r="I11" s="1233">
        <v>2</v>
      </c>
    </row>
    <row r="12" spans="2:9" ht="18.75" customHeight="1" x14ac:dyDescent="0.25">
      <c r="B12" s="1231" t="s">
        <v>1368</v>
      </c>
      <c r="C12" s="1241">
        <f>'A. Docentes Dedicacion '!C12+'A. Docentes Dedicacion '!E12</f>
        <v>14</v>
      </c>
      <c r="D12" s="1241">
        <f>'A. Docentes Dedicacion '!D12+'A. Docentes Dedicacion '!F12</f>
        <v>1</v>
      </c>
      <c r="E12" s="1237">
        <f t="shared" si="0"/>
        <v>15</v>
      </c>
      <c r="F12" s="1233" t="s">
        <v>658</v>
      </c>
      <c r="G12" s="1233">
        <v>9</v>
      </c>
      <c r="H12" s="1233">
        <v>5</v>
      </c>
      <c r="I12" s="1233">
        <v>1</v>
      </c>
    </row>
    <row r="13" spans="2:9" ht="18.75" customHeight="1" x14ac:dyDescent="0.25">
      <c r="B13" s="1231" t="s">
        <v>1369</v>
      </c>
      <c r="C13" s="1241">
        <f>'A. Docentes Dedicacion '!C13+'A. Docentes Dedicacion '!E13</f>
        <v>12</v>
      </c>
      <c r="D13" s="1241">
        <f>'A. Docentes Dedicacion '!D13+'A. Docentes Dedicacion '!F13</f>
        <v>0</v>
      </c>
      <c r="E13" s="1237">
        <f t="shared" si="0"/>
        <v>12</v>
      </c>
      <c r="F13" s="1233">
        <v>4</v>
      </c>
      <c r="G13" s="1233">
        <v>8</v>
      </c>
      <c r="H13" s="1233"/>
      <c r="I13" s="1233"/>
    </row>
    <row r="14" spans="2:9" ht="15.75" x14ac:dyDescent="0.25">
      <c r="B14" s="1231" t="s">
        <v>1370</v>
      </c>
      <c r="C14" s="1241">
        <f>'A. Docentes Dedicacion '!C14+'A. Docentes Dedicacion '!E14</f>
        <v>7</v>
      </c>
      <c r="D14" s="1241">
        <f>'A. Docentes Dedicacion '!D14+'A. Docentes Dedicacion '!F14</f>
        <v>0</v>
      </c>
      <c r="E14" s="1237">
        <f t="shared" si="0"/>
        <v>7</v>
      </c>
      <c r="F14" s="1233">
        <v>1</v>
      </c>
      <c r="G14" s="1233">
        <v>6</v>
      </c>
      <c r="H14" s="1233"/>
      <c r="I14" s="1233"/>
    </row>
    <row r="15" spans="2:9" ht="18.75" customHeight="1" x14ac:dyDescent="0.25">
      <c r="B15" s="1231" t="s">
        <v>1371</v>
      </c>
      <c r="C15" s="1241">
        <f>'A. Docentes Dedicacion '!C15+'A. Docentes Dedicacion '!E15</f>
        <v>15</v>
      </c>
      <c r="D15" s="1241">
        <f>'A. Docentes Dedicacion '!D15+'A. Docentes Dedicacion '!F15</f>
        <v>0</v>
      </c>
      <c r="E15" s="1237">
        <f t="shared" si="0"/>
        <v>15</v>
      </c>
      <c r="F15" s="1233">
        <v>3</v>
      </c>
      <c r="G15" s="1233">
        <v>11</v>
      </c>
      <c r="H15" s="1233">
        <v>1</v>
      </c>
      <c r="I15" s="1233"/>
    </row>
    <row r="16" spans="2:9" ht="18.75" customHeight="1" x14ac:dyDescent="0.25">
      <c r="B16" s="1231" t="s">
        <v>1113</v>
      </c>
      <c r="C16" s="1241">
        <f>'A. Docentes Dedicacion '!C16+'A. Docentes Dedicacion '!E16</f>
        <v>19</v>
      </c>
      <c r="D16" s="1241">
        <f>'A. Docentes Dedicacion '!D16+'A. Docentes Dedicacion '!F16</f>
        <v>1</v>
      </c>
      <c r="E16" s="1237">
        <f t="shared" si="0"/>
        <v>20</v>
      </c>
      <c r="F16" s="1233">
        <v>2</v>
      </c>
      <c r="G16" s="1233">
        <v>6</v>
      </c>
      <c r="H16" s="1233">
        <v>11</v>
      </c>
      <c r="I16" s="1233">
        <v>1</v>
      </c>
    </row>
    <row r="17" spans="2:9" ht="18.75" customHeight="1" x14ac:dyDescent="0.25">
      <c r="B17" s="1231" t="s">
        <v>493</v>
      </c>
      <c r="C17" s="1241">
        <f>'A. Docentes Dedicacion '!C17+'A. Docentes Dedicacion '!E17</f>
        <v>4</v>
      </c>
      <c r="D17" s="1241">
        <f>'A. Docentes Dedicacion '!D17+'A. Docentes Dedicacion '!F17</f>
        <v>0</v>
      </c>
      <c r="E17" s="1237">
        <f t="shared" si="0"/>
        <v>4</v>
      </c>
      <c r="F17" s="1233">
        <v>1</v>
      </c>
      <c r="G17" s="1233">
        <v>3</v>
      </c>
      <c r="H17" s="1233" t="s">
        <v>658</v>
      </c>
      <c r="I17" s="1233" t="s">
        <v>658</v>
      </c>
    </row>
    <row r="18" spans="2:9" ht="18.75" customHeight="1" x14ac:dyDescent="0.25">
      <c r="B18" s="1231" t="s">
        <v>498</v>
      </c>
      <c r="C18" s="1241">
        <f>'A. Docentes Dedicacion '!C18+'A. Docentes Dedicacion '!E18</f>
        <v>16</v>
      </c>
      <c r="D18" s="1241">
        <f>'A. Docentes Dedicacion '!D18+'A. Docentes Dedicacion '!F18</f>
        <v>1</v>
      </c>
      <c r="E18" s="1237">
        <f t="shared" si="0"/>
        <v>17</v>
      </c>
      <c r="F18" s="1233">
        <v>2</v>
      </c>
      <c r="G18" s="1233">
        <v>11</v>
      </c>
      <c r="H18" s="1233">
        <v>4</v>
      </c>
      <c r="I18" s="1233"/>
    </row>
    <row r="19" spans="2:9" ht="18.75" customHeight="1" x14ac:dyDescent="0.25">
      <c r="B19" s="1231" t="s">
        <v>1372</v>
      </c>
      <c r="C19" s="1241">
        <f>'A. Docentes Dedicacion '!C19+'A. Docentes Dedicacion '!E19</f>
        <v>19</v>
      </c>
      <c r="D19" s="1241">
        <f>'A. Docentes Dedicacion '!D19+'A. Docentes Dedicacion '!F19</f>
        <v>0</v>
      </c>
      <c r="E19" s="1237">
        <f t="shared" si="0"/>
        <v>19</v>
      </c>
      <c r="F19" s="1233">
        <v>7</v>
      </c>
      <c r="G19" s="1233">
        <v>10</v>
      </c>
      <c r="H19" s="1233"/>
      <c r="I19" s="1233">
        <v>2</v>
      </c>
    </row>
    <row r="20" spans="2:9" ht="18.75" customHeight="1" x14ac:dyDescent="0.25">
      <c r="B20" s="1231" t="s">
        <v>1373</v>
      </c>
      <c r="C20" s="1241">
        <f>'A. Docentes Dedicacion '!C20+'A. Docentes Dedicacion '!E20</f>
        <v>2</v>
      </c>
      <c r="D20" s="1241">
        <f>'A. Docentes Dedicacion '!D20+'A. Docentes Dedicacion '!F20</f>
        <v>0</v>
      </c>
      <c r="E20" s="1237">
        <f t="shared" si="0"/>
        <v>2</v>
      </c>
      <c r="F20" s="1233">
        <v>2</v>
      </c>
      <c r="G20" s="1233">
        <v>8</v>
      </c>
      <c r="H20" s="1233">
        <v>4</v>
      </c>
      <c r="I20" s="1233"/>
    </row>
    <row r="21" spans="2:9" ht="18.75" customHeight="1" x14ac:dyDescent="0.25">
      <c r="B21" s="1231" t="s">
        <v>1374</v>
      </c>
      <c r="C21" s="1241">
        <f>'A. Docentes Dedicacion '!C21+'A. Docentes Dedicacion '!E21</f>
        <v>14</v>
      </c>
      <c r="D21" s="1241">
        <f>'A. Docentes Dedicacion '!D21+'A. Docentes Dedicacion '!F21</f>
        <v>0</v>
      </c>
      <c r="E21" s="1237">
        <f t="shared" si="0"/>
        <v>14</v>
      </c>
      <c r="F21" s="1233"/>
      <c r="G21" s="1233">
        <v>2</v>
      </c>
      <c r="H21" s="1233"/>
      <c r="I21" s="1233" t="s">
        <v>658</v>
      </c>
    </row>
    <row r="22" spans="2:9" ht="18.75" customHeight="1" x14ac:dyDescent="0.25">
      <c r="B22" s="1231" t="s">
        <v>1375</v>
      </c>
      <c r="C22" s="1241">
        <f>'A. Docentes Dedicacion '!C22+'A. Docentes Dedicacion '!E22</f>
        <v>4</v>
      </c>
      <c r="D22" s="1241">
        <f>'A. Docentes Dedicacion '!D22+'A. Docentes Dedicacion '!F22</f>
        <v>0</v>
      </c>
      <c r="E22" s="1237">
        <f t="shared" si="0"/>
        <v>4</v>
      </c>
      <c r="F22" s="1233">
        <v>1</v>
      </c>
      <c r="G22" s="1233">
        <v>8</v>
      </c>
      <c r="H22" s="1233">
        <v>4</v>
      </c>
      <c r="I22" s="1233">
        <v>1</v>
      </c>
    </row>
    <row r="23" spans="2:9" ht="18.75" customHeight="1" x14ac:dyDescent="0.25">
      <c r="B23" s="1231" t="s">
        <v>1376</v>
      </c>
      <c r="C23" s="1241">
        <f>'A. Docentes Dedicacion '!C23+'A. Docentes Dedicacion '!E23</f>
        <v>14</v>
      </c>
      <c r="D23" s="1241">
        <f>'A. Docentes Dedicacion '!D23+'A. Docentes Dedicacion '!F23</f>
        <v>0</v>
      </c>
      <c r="E23" s="1237">
        <f t="shared" si="0"/>
        <v>14</v>
      </c>
      <c r="F23" s="1233"/>
      <c r="G23" s="1233">
        <v>1</v>
      </c>
      <c r="H23" s="1233">
        <v>3</v>
      </c>
      <c r="I23" s="1233"/>
    </row>
    <row r="24" spans="2:9" ht="31.5" x14ac:dyDescent="0.25">
      <c r="B24" s="1231" t="s">
        <v>773</v>
      </c>
      <c r="C24" s="1241">
        <f>'A. Docentes Dedicacion '!C24+'A. Docentes Dedicacion '!E24</f>
        <v>11</v>
      </c>
      <c r="D24" s="1241">
        <f>'A. Docentes Dedicacion '!D24+'A. Docentes Dedicacion '!F24</f>
        <v>0</v>
      </c>
      <c r="E24" s="1237">
        <f t="shared" si="0"/>
        <v>11</v>
      </c>
      <c r="F24" s="1233">
        <v>3</v>
      </c>
      <c r="G24" s="1233">
        <v>7</v>
      </c>
      <c r="H24" s="1233"/>
      <c r="I24" s="1233">
        <v>1</v>
      </c>
    </row>
    <row r="25" spans="2:9" ht="31.5" x14ac:dyDescent="0.25">
      <c r="B25" s="1231" t="s">
        <v>1377</v>
      </c>
      <c r="C25" s="1241">
        <f>'A. Docentes Dedicacion '!C25+'A. Docentes Dedicacion '!E25</f>
        <v>8</v>
      </c>
      <c r="D25" s="1241">
        <f>'A. Docentes Dedicacion '!D25+'A. Docentes Dedicacion '!F25</f>
        <v>0</v>
      </c>
      <c r="E25" s="1237">
        <f t="shared" si="0"/>
        <v>8</v>
      </c>
      <c r="F25" s="1233">
        <v>1</v>
      </c>
      <c r="G25" s="1233">
        <v>7</v>
      </c>
      <c r="H25" s="1233"/>
      <c r="I25" s="1233" t="s">
        <v>658</v>
      </c>
    </row>
    <row r="26" spans="2:9" ht="18.75" customHeight="1" x14ac:dyDescent="0.25">
      <c r="B26" s="1231" t="s">
        <v>1378</v>
      </c>
      <c r="C26" s="1241">
        <f>'A. Docentes Dedicacion '!C26+'A. Docentes Dedicacion '!E26</f>
        <v>6</v>
      </c>
      <c r="D26" s="1241">
        <f>'A. Docentes Dedicacion '!D26+'A. Docentes Dedicacion '!F26</f>
        <v>0</v>
      </c>
      <c r="E26" s="1237">
        <f t="shared" si="0"/>
        <v>6</v>
      </c>
      <c r="F26" s="1233"/>
      <c r="G26" s="1233">
        <v>6</v>
      </c>
      <c r="H26" s="1233"/>
      <c r="I26" s="1233" t="s">
        <v>658</v>
      </c>
    </row>
    <row r="27" spans="2:9" ht="31.5" x14ac:dyDescent="0.25">
      <c r="B27" s="1231" t="s">
        <v>1379</v>
      </c>
      <c r="C27" s="1241">
        <f>'A. Docentes Dedicacion '!C27+'A. Docentes Dedicacion '!E27</f>
        <v>12</v>
      </c>
      <c r="D27" s="1241">
        <f>'A. Docentes Dedicacion '!D27+'A. Docentes Dedicacion '!F27</f>
        <v>0</v>
      </c>
      <c r="E27" s="1237">
        <f t="shared" si="0"/>
        <v>12</v>
      </c>
      <c r="F27" s="1233"/>
      <c r="G27" s="1233">
        <v>8</v>
      </c>
      <c r="H27" s="1233">
        <v>3</v>
      </c>
      <c r="I27" s="1233">
        <v>1</v>
      </c>
    </row>
    <row r="28" spans="2:9" ht="18.75" customHeight="1" x14ac:dyDescent="0.25">
      <c r="B28" s="1231" t="s">
        <v>1380</v>
      </c>
      <c r="C28" s="1241">
        <f>'A. Docentes Dedicacion '!C28+'A. Docentes Dedicacion '!E28</f>
        <v>11</v>
      </c>
      <c r="D28" s="1241">
        <f>'A. Docentes Dedicacion '!D28+'A. Docentes Dedicacion '!F28</f>
        <v>1</v>
      </c>
      <c r="E28" s="1237">
        <f t="shared" si="0"/>
        <v>12</v>
      </c>
      <c r="F28" s="1233"/>
      <c r="G28" s="1233">
        <v>8</v>
      </c>
      <c r="H28" s="1233">
        <v>3</v>
      </c>
      <c r="I28" s="1233">
        <v>1</v>
      </c>
    </row>
    <row r="29" spans="2:9" ht="18.75" customHeight="1" x14ac:dyDescent="0.25">
      <c r="B29" s="1231" t="s">
        <v>1381</v>
      </c>
      <c r="C29" s="1241">
        <f>'A. Docentes Dedicacion '!C29+'A. Docentes Dedicacion '!E29</f>
        <v>6</v>
      </c>
      <c r="D29" s="1241">
        <f>'A. Docentes Dedicacion '!D29+'A. Docentes Dedicacion '!F29</f>
        <v>0</v>
      </c>
      <c r="E29" s="1237">
        <f t="shared" si="0"/>
        <v>6</v>
      </c>
      <c r="F29" s="1233"/>
      <c r="G29" s="1233">
        <v>4</v>
      </c>
      <c r="H29" s="1233">
        <v>1</v>
      </c>
      <c r="I29" s="1233">
        <v>1</v>
      </c>
    </row>
    <row r="30" spans="2:9" ht="15.75" x14ac:dyDescent="0.25">
      <c r="B30" s="1231" t="s">
        <v>573</v>
      </c>
      <c r="C30" s="1241">
        <f>'A. Docentes Dedicacion '!C30+'A. Docentes Dedicacion '!E30</f>
        <v>9</v>
      </c>
      <c r="D30" s="1241">
        <f>'A. Docentes Dedicacion '!D30+'A. Docentes Dedicacion '!F30</f>
        <v>0</v>
      </c>
      <c r="E30" s="1237">
        <f t="shared" si="0"/>
        <v>9</v>
      </c>
      <c r="F30" s="1233"/>
      <c r="G30" s="1233">
        <v>7</v>
      </c>
      <c r="H30" s="1233">
        <v>2</v>
      </c>
      <c r="I30" s="1233" t="s">
        <v>658</v>
      </c>
    </row>
    <row r="31" spans="2:9" ht="18.75" customHeight="1" x14ac:dyDescent="0.25">
      <c r="B31" s="1231" t="s">
        <v>1382</v>
      </c>
      <c r="C31" s="1241">
        <f>'A. Docentes Dedicacion '!C31+'A. Docentes Dedicacion '!E31</f>
        <v>10</v>
      </c>
      <c r="D31" s="1241">
        <f>'A. Docentes Dedicacion '!D31+'A. Docentes Dedicacion '!F31</f>
        <v>4</v>
      </c>
      <c r="E31" s="1237">
        <f t="shared" si="0"/>
        <v>14</v>
      </c>
      <c r="F31" s="1233">
        <v>5</v>
      </c>
      <c r="G31" s="1233">
        <v>4</v>
      </c>
      <c r="H31" s="1233">
        <v>4</v>
      </c>
      <c r="I31" s="1233">
        <v>1</v>
      </c>
    </row>
    <row r="32" spans="2:9" ht="18.75" customHeight="1" x14ac:dyDescent="0.25">
      <c r="B32" s="1231" t="s">
        <v>1383</v>
      </c>
      <c r="C32" s="1241">
        <f>'A. Docentes Dedicacion '!C32+'A. Docentes Dedicacion '!E32</f>
        <v>6</v>
      </c>
      <c r="D32" s="1241">
        <f>'A. Docentes Dedicacion '!D32+'A. Docentes Dedicacion '!F32</f>
        <v>37</v>
      </c>
      <c r="E32" s="1237">
        <f t="shared" si="0"/>
        <v>43</v>
      </c>
      <c r="F32" s="591">
        <v>1</v>
      </c>
      <c r="G32" s="591">
        <v>2</v>
      </c>
      <c r="H32" s="1233">
        <v>36</v>
      </c>
      <c r="I32" s="1233">
        <v>4</v>
      </c>
    </row>
    <row r="33" spans="2:9" ht="18.75" customHeight="1" x14ac:dyDescent="0.25">
      <c r="B33" s="1231" t="s">
        <v>1384</v>
      </c>
      <c r="C33" s="1241">
        <f>'A. Docentes Dedicacion '!C33+'A. Docentes Dedicacion '!E33</f>
        <v>7</v>
      </c>
      <c r="D33" s="1241">
        <f>'A. Docentes Dedicacion '!D33+'A. Docentes Dedicacion '!F33</f>
        <v>2</v>
      </c>
      <c r="E33" s="1237">
        <f t="shared" si="0"/>
        <v>9</v>
      </c>
      <c r="F33" s="1233">
        <v>3</v>
      </c>
      <c r="G33" s="1233">
        <v>4</v>
      </c>
      <c r="H33" s="1233">
        <v>2</v>
      </c>
      <c r="I33" s="1233" t="s">
        <v>658</v>
      </c>
    </row>
    <row r="34" spans="2:9" ht="18.75" customHeight="1" x14ac:dyDescent="0.25">
      <c r="B34" s="1231" t="s">
        <v>776</v>
      </c>
      <c r="C34" s="1241">
        <f>'A. Docentes Dedicacion '!C34+'A. Docentes Dedicacion '!E34</f>
        <v>14</v>
      </c>
      <c r="D34" s="1241">
        <f>'A. Docentes Dedicacion '!D34+'A. Docentes Dedicacion '!F34</f>
        <v>1</v>
      </c>
      <c r="E34" s="1237">
        <f t="shared" si="0"/>
        <v>15</v>
      </c>
      <c r="F34" s="1233">
        <v>3</v>
      </c>
      <c r="G34" s="1233">
        <v>9</v>
      </c>
      <c r="H34" s="1233">
        <v>3</v>
      </c>
      <c r="I34" s="1233"/>
    </row>
    <row r="35" spans="2:9" ht="15.75" x14ac:dyDescent="0.25">
      <c r="B35" s="1231" t="s">
        <v>772</v>
      </c>
      <c r="C35" s="1241">
        <f>'A. Docentes Dedicacion '!C35+'A. Docentes Dedicacion '!E35</f>
        <v>2</v>
      </c>
      <c r="D35" s="1241">
        <f>'A. Docentes Dedicacion '!D35+'A. Docentes Dedicacion '!F35</f>
        <v>0</v>
      </c>
      <c r="E35" s="1237">
        <f t="shared" si="0"/>
        <v>2</v>
      </c>
      <c r="F35" s="1233"/>
      <c r="G35" s="1233">
        <v>1</v>
      </c>
      <c r="H35" s="1233">
        <v>1</v>
      </c>
      <c r="I35" s="1233" t="s">
        <v>658</v>
      </c>
    </row>
    <row r="36" spans="2:9" ht="18.75" customHeight="1" x14ac:dyDescent="0.25">
      <c r="B36" s="1046" t="s">
        <v>1394</v>
      </c>
      <c r="C36" s="1115">
        <f t="shared" ref="C36:I36" si="1">SUM(C8:C35)</f>
        <v>284</v>
      </c>
      <c r="D36" s="1115">
        <f t="shared" si="1"/>
        <v>48</v>
      </c>
      <c r="E36" s="1115">
        <f t="shared" si="1"/>
        <v>332</v>
      </c>
      <c r="F36" s="1115">
        <f t="shared" si="1"/>
        <v>46</v>
      </c>
      <c r="G36" s="1115">
        <f t="shared" si="1"/>
        <v>174</v>
      </c>
      <c r="H36" s="1115">
        <f t="shared" si="1"/>
        <v>96</v>
      </c>
      <c r="I36" s="1237">
        <f t="shared" si="1"/>
        <v>16</v>
      </c>
    </row>
    <row r="37" spans="2:9" x14ac:dyDescent="0.25">
      <c r="B37" s="919" t="s">
        <v>836</v>
      </c>
    </row>
    <row r="38" spans="2:9" x14ac:dyDescent="0.25">
      <c r="B38" s="919" t="s">
        <v>837</v>
      </c>
    </row>
  </sheetData>
  <sheetProtection sheet="1" objects="1" scenarios="1" formatCells="0" formatColumns="0" formatRows="0" insertColumns="0" insertRows="0" deleteColumns="0" deleteRows="0" sort="0"/>
  <mergeCells count="6">
    <mergeCell ref="B1:I3"/>
    <mergeCell ref="B6:B7"/>
    <mergeCell ref="C6:D6"/>
    <mergeCell ref="E6:E7"/>
    <mergeCell ref="F6:I6"/>
    <mergeCell ref="B4:I4"/>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XFD41"/>
  <sheetViews>
    <sheetView showGridLines="0" zoomScale="85" zoomScaleNormal="85" workbookViewId="0">
      <pane xSplit="1" ySplit="7" topLeftCell="B32" activePane="bottomRight" state="frozen"/>
      <selection activeCell="C5" sqref="C5"/>
      <selection pane="topRight" activeCell="C5" sqref="C5"/>
      <selection pane="bottomLeft" activeCell="C5" sqref="C5"/>
      <selection pane="bottomRight" activeCell="G17" sqref="G17"/>
    </sheetView>
  </sheetViews>
  <sheetFormatPr baseColWidth="10" defaultColWidth="0" defaultRowHeight="0" customHeight="1" zeroHeight="1" x14ac:dyDescent="0.25"/>
  <cols>
    <col min="1" max="1" width="5.5703125" style="775" customWidth="1"/>
    <col min="2" max="2" width="51.85546875" style="775" customWidth="1"/>
    <col min="3" max="3" width="17.140625" style="775" customWidth="1"/>
    <col min="4" max="5" width="15.140625" style="775" customWidth="1"/>
    <col min="6" max="7" width="17.140625" style="775" customWidth="1"/>
    <col min="8" max="8" width="16" style="775" bestFit="1" customWidth="1"/>
    <col min="9" max="9" width="18.28515625" style="775" customWidth="1"/>
    <col min="10" max="10" width="2.85546875" style="775" customWidth="1"/>
    <col min="11" max="11" width="3" style="775" customWidth="1"/>
    <col min="12" max="16384" width="9.140625" style="775" hidden="1"/>
  </cols>
  <sheetData>
    <row r="1" spans="2:16384" ht="15" x14ac:dyDescent="0.25">
      <c r="B1" s="1804"/>
      <c r="C1" s="1805"/>
      <c r="D1" s="1805"/>
      <c r="E1" s="1805"/>
      <c r="F1" s="1805"/>
      <c r="G1" s="1805"/>
      <c r="H1" s="1805"/>
      <c r="I1" s="1806"/>
    </row>
    <row r="2" spans="2:16384" ht="15" x14ac:dyDescent="0.25">
      <c r="B2" s="1807"/>
      <c r="C2" s="1808"/>
      <c r="D2" s="1808"/>
      <c r="E2" s="1808"/>
      <c r="F2" s="1808"/>
      <c r="G2" s="1808"/>
      <c r="H2" s="1808"/>
      <c r="I2" s="1809"/>
    </row>
    <row r="3" spans="2:16384" ht="16.5" thickBot="1" x14ac:dyDescent="0.3">
      <c r="B3" s="1810"/>
      <c r="C3" s="1811"/>
      <c r="D3" s="1811"/>
      <c r="E3" s="1811"/>
      <c r="F3" s="1811"/>
      <c r="G3" s="1811"/>
      <c r="H3" s="1811"/>
      <c r="I3" s="1812"/>
      <c r="J3" s="776"/>
      <c r="K3" s="776"/>
      <c r="L3" s="776"/>
    </row>
    <row r="4" spans="2:16384" ht="21.75" thickBot="1" x14ac:dyDescent="0.4">
      <c r="B4" s="2115" t="s">
        <v>3096</v>
      </c>
      <c r="C4" s="2116"/>
      <c r="D4" s="2116"/>
      <c r="E4" s="2116"/>
      <c r="F4" s="2116"/>
      <c r="G4" s="2116"/>
      <c r="H4" s="2116"/>
      <c r="I4" s="2117"/>
      <c r="J4" s="776"/>
      <c r="K4" s="776"/>
      <c r="L4" s="776"/>
    </row>
    <row r="5" spans="2:16384" s="778" customFormat="1" ht="15.75" x14ac:dyDescent="0.25">
      <c r="B5" s="1086"/>
      <c r="C5" s="1086"/>
      <c r="D5" s="1086"/>
      <c r="E5" s="1086"/>
      <c r="F5" s="1086"/>
      <c r="G5" s="1086"/>
      <c r="H5" s="1086"/>
      <c r="I5" s="1086"/>
      <c r="J5" s="1043"/>
      <c r="K5" s="1043"/>
      <c r="L5" s="1043"/>
    </row>
    <row r="6" spans="2:16384" s="1242" customFormat="1" ht="15.75" customHeight="1" x14ac:dyDescent="0.25">
      <c r="B6" s="1943" t="s">
        <v>1387</v>
      </c>
      <c r="C6" s="1943" t="s">
        <v>1363</v>
      </c>
      <c r="D6" s="1943"/>
      <c r="E6" s="1943" t="s">
        <v>1388</v>
      </c>
      <c r="F6" s="1943" t="s">
        <v>1389</v>
      </c>
      <c r="G6" s="1943"/>
      <c r="H6" s="1943"/>
      <c r="I6" s="1943"/>
    </row>
    <row r="7" spans="2:16384" s="1242" customFormat="1" ht="31.5" x14ac:dyDescent="0.25">
      <c r="B7" s="1943"/>
      <c r="C7" s="1046" t="s">
        <v>225</v>
      </c>
      <c r="D7" s="1046" t="s">
        <v>220</v>
      </c>
      <c r="E7" s="1943"/>
      <c r="F7" s="1046" t="s">
        <v>1390</v>
      </c>
      <c r="G7" s="1046" t="s">
        <v>1391</v>
      </c>
      <c r="H7" s="1046" t="s">
        <v>1392</v>
      </c>
      <c r="I7" s="1046" t="s">
        <v>1393</v>
      </c>
    </row>
    <row r="8" spans="2:16384" s="1244" customFormat="1" ht="18.75" customHeight="1" x14ac:dyDescent="0.25">
      <c r="B8" s="1231" t="s">
        <v>1101</v>
      </c>
      <c r="C8" s="1247">
        <f>'B. Docentes Dedicacion'!C8+'B. Docentes Dedicacion'!E8</f>
        <v>21</v>
      </c>
      <c r="D8" s="1247">
        <f>'B. Docentes Dedicacion'!D8+'B. Docentes Dedicacion'!F8</f>
        <v>0</v>
      </c>
      <c r="E8" s="1237">
        <f t="shared" ref="E8:E35" si="0">SUM(C8:D8)</f>
        <v>21</v>
      </c>
      <c r="F8" s="599">
        <v>4</v>
      </c>
      <c r="G8" s="599">
        <v>12</v>
      </c>
      <c r="H8" s="599">
        <v>5</v>
      </c>
      <c r="I8" s="599"/>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3"/>
      <c r="EV8" s="1243"/>
      <c r="EW8" s="1243"/>
      <c r="EX8" s="1243"/>
      <c r="EY8" s="1243"/>
      <c r="EZ8" s="1243"/>
      <c r="FA8" s="1243"/>
      <c r="FB8" s="1243"/>
      <c r="FC8" s="1243"/>
      <c r="FD8" s="1243"/>
      <c r="FE8" s="1243"/>
      <c r="FF8" s="1243"/>
      <c r="FG8" s="1243"/>
      <c r="FH8" s="1243"/>
      <c r="FI8" s="1243"/>
      <c r="FJ8" s="1243"/>
      <c r="FK8" s="1243"/>
      <c r="FL8" s="1243"/>
      <c r="FM8" s="1243"/>
      <c r="FN8" s="1243"/>
      <c r="FO8" s="1243"/>
      <c r="FP8" s="1243"/>
      <c r="FQ8" s="1243"/>
      <c r="FR8" s="1243"/>
      <c r="FS8" s="1243"/>
      <c r="FT8" s="1243"/>
      <c r="FU8" s="1243"/>
      <c r="FV8" s="1243"/>
      <c r="FW8" s="1243"/>
      <c r="FX8" s="1243"/>
      <c r="FY8" s="1243"/>
      <c r="FZ8" s="1243"/>
      <c r="GA8" s="1243"/>
      <c r="GB8" s="1243"/>
      <c r="GC8" s="1243"/>
      <c r="GD8" s="1243"/>
      <c r="GE8" s="1243"/>
      <c r="GF8" s="1243"/>
      <c r="GG8" s="1243"/>
      <c r="GH8" s="1243"/>
      <c r="GI8" s="1243"/>
      <c r="GJ8" s="1243"/>
      <c r="GK8" s="1243"/>
      <c r="GL8" s="1243"/>
      <c r="GM8" s="1243"/>
      <c r="GN8" s="1243"/>
      <c r="GO8" s="1243"/>
      <c r="GP8" s="1243"/>
      <c r="GQ8" s="1243"/>
      <c r="GR8" s="1243"/>
      <c r="GS8" s="1243"/>
      <c r="GT8" s="1243"/>
      <c r="GU8" s="1243"/>
      <c r="GV8" s="1243"/>
      <c r="GW8" s="1243"/>
      <c r="GX8" s="1243"/>
      <c r="GY8" s="1243"/>
      <c r="GZ8" s="1243"/>
      <c r="HA8" s="1243"/>
      <c r="HB8" s="1243"/>
      <c r="HC8" s="1243"/>
      <c r="HD8" s="1243"/>
      <c r="HE8" s="1243"/>
      <c r="HF8" s="1243"/>
      <c r="HG8" s="1243"/>
      <c r="HH8" s="1243"/>
      <c r="HI8" s="1243"/>
      <c r="HJ8" s="1243"/>
      <c r="HK8" s="1243"/>
      <c r="HL8" s="1243"/>
      <c r="HM8" s="1243"/>
      <c r="HN8" s="1243"/>
      <c r="HO8" s="1243"/>
      <c r="HP8" s="1243"/>
      <c r="HQ8" s="1243"/>
      <c r="HR8" s="1243"/>
      <c r="HS8" s="1243"/>
      <c r="HT8" s="1243"/>
      <c r="HU8" s="1243"/>
      <c r="HV8" s="1243"/>
      <c r="HW8" s="1243"/>
      <c r="HX8" s="1243"/>
      <c r="HY8" s="1243"/>
      <c r="HZ8" s="1243"/>
      <c r="IA8" s="1243"/>
      <c r="IB8" s="1243"/>
      <c r="IC8" s="1243"/>
      <c r="ID8" s="1243"/>
      <c r="IE8" s="1243"/>
      <c r="IF8" s="1243"/>
      <c r="IG8" s="1243"/>
      <c r="IH8" s="1243"/>
      <c r="II8" s="1243"/>
      <c r="IJ8" s="1243"/>
      <c r="IK8" s="1243"/>
      <c r="IL8" s="1243"/>
      <c r="IM8" s="1243"/>
      <c r="IN8" s="1243"/>
      <c r="IO8" s="1243"/>
      <c r="IP8" s="1243"/>
      <c r="IQ8" s="1243"/>
      <c r="IR8" s="1243"/>
      <c r="IS8" s="1243"/>
      <c r="IT8" s="1243"/>
      <c r="IU8" s="1243"/>
      <c r="IV8" s="1243"/>
      <c r="IW8" s="1243"/>
      <c r="IX8" s="1243"/>
      <c r="IY8" s="1243"/>
      <c r="IZ8" s="1243"/>
      <c r="JA8" s="1243"/>
      <c r="JB8" s="1243"/>
      <c r="JC8" s="1243"/>
      <c r="JD8" s="1243"/>
      <c r="JE8" s="1243"/>
      <c r="JF8" s="1243"/>
      <c r="JG8" s="1243"/>
      <c r="JH8" s="1243"/>
      <c r="JI8" s="1243"/>
      <c r="JJ8" s="1243"/>
      <c r="JK8" s="1243"/>
      <c r="JL8" s="1243"/>
      <c r="JM8" s="1243"/>
      <c r="JN8" s="1243"/>
      <c r="JO8" s="1243"/>
      <c r="JP8" s="1243"/>
      <c r="JQ8" s="1243"/>
      <c r="JR8" s="1243"/>
      <c r="JS8" s="1243"/>
      <c r="JT8" s="1243"/>
      <c r="JU8" s="1243"/>
      <c r="JV8" s="1243"/>
      <c r="JW8" s="1243"/>
      <c r="JX8" s="1243"/>
      <c r="JY8" s="1243"/>
      <c r="JZ8" s="1243"/>
      <c r="KA8" s="1243"/>
      <c r="KB8" s="1243"/>
      <c r="KC8" s="1243"/>
      <c r="KD8" s="1243"/>
      <c r="KE8" s="1243"/>
      <c r="KF8" s="1243"/>
      <c r="KG8" s="1243"/>
      <c r="KH8" s="1243"/>
      <c r="KI8" s="1243"/>
      <c r="KJ8" s="1243"/>
      <c r="KK8" s="1243"/>
      <c r="KL8" s="1243"/>
      <c r="KM8" s="1243"/>
      <c r="KN8" s="1243"/>
      <c r="KO8" s="1243"/>
      <c r="KP8" s="1243"/>
      <c r="KQ8" s="1243"/>
      <c r="KR8" s="1243"/>
      <c r="KS8" s="1243"/>
      <c r="KT8" s="1243"/>
      <c r="KU8" s="1243"/>
      <c r="KV8" s="1243"/>
      <c r="KW8" s="1243"/>
      <c r="KX8" s="1243"/>
      <c r="KY8" s="1243"/>
      <c r="KZ8" s="1243"/>
      <c r="LA8" s="1243"/>
      <c r="LB8" s="1243"/>
      <c r="LC8" s="1243"/>
      <c r="LD8" s="1243"/>
      <c r="LE8" s="1243"/>
      <c r="LF8" s="1243"/>
      <c r="LG8" s="1243"/>
      <c r="LH8" s="1243"/>
      <c r="LI8" s="1243"/>
      <c r="LJ8" s="1243"/>
      <c r="LK8" s="1243"/>
      <c r="LL8" s="1243"/>
      <c r="LM8" s="1243"/>
      <c r="LN8" s="1243"/>
      <c r="LO8" s="1243"/>
      <c r="LP8" s="1243"/>
      <c r="LQ8" s="1243"/>
      <c r="LR8" s="1243"/>
      <c r="LS8" s="1243"/>
      <c r="LT8" s="1243"/>
      <c r="LU8" s="1243"/>
      <c r="LV8" s="1243"/>
      <c r="LW8" s="1243"/>
      <c r="LX8" s="1243"/>
      <c r="LY8" s="1243"/>
      <c r="LZ8" s="1243"/>
      <c r="MA8" s="1243"/>
      <c r="MB8" s="1243"/>
      <c r="MC8" s="1243"/>
      <c r="MD8" s="1243"/>
      <c r="ME8" s="1243"/>
      <c r="MF8" s="1243"/>
      <c r="MG8" s="1243"/>
      <c r="MH8" s="1243"/>
      <c r="MI8" s="1243"/>
      <c r="MJ8" s="1243"/>
      <c r="MK8" s="1243"/>
      <c r="ML8" s="1243"/>
      <c r="MM8" s="1243"/>
      <c r="MN8" s="1243"/>
      <c r="MO8" s="1243"/>
      <c r="MP8" s="1243"/>
      <c r="MQ8" s="1243"/>
      <c r="MR8" s="1243"/>
      <c r="MS8" s="1243"/>
      <c r="MT8" s="1243"/>
      <c r="MU8" s="1243"/>
      <c r="MV8" s="1243"/>
      <c r="MW8" s="1243"/>
      <c r="MX8" s="1243"/>
      <c r="MY8" s="1243"/>
      <c r="MZ8" s="1243"/>
      <c r="NA8" s="1243"/>
      <c r="NB8" s="1243"/>
      <c r="NC8" s="1243"/>
      <c r="ND8" s="1243"/>
      <c r="NE8" s="1243"/>
      <c r="NF8" s="1243"/>
      <c r="NG8" s="1243"/>
      <c r="NH8" s="1243"/>
      <c r="NI8" s="1243"/>
      <c r="NJ8" s="1243"/>
      <c r="NK8" s="1243"/>
      <c r="NL8" s="1243"/>
      <c r="NM8" s="1243"/>
      <c r="NN8" s="1243"/>
      <c r="NO8" s="1243"/>
      <c r="NP8" s="1243"/>
      <c r="NQ8" s="1243"/>
      <c r="NR8" s="1243"/>
      <c r="NS8" s="1243"/>
      <c r="NT8" s="1243"/>
      <c r="NU8" s="1243"/>
      <c r="NV8" s="1243"/>
      <c r="NW8" s="1243"/>
      <c r="NX8" s="1243"/>
      <c r="NY8" s="1243"/>
      <c r="NZ8" s="1243"/>
      <c r="OA8" s="1243"/>
      <c r="OB8" s="1243"/>
      <c r="OC8" s="1243"/>
      <c r="OD8" s="1243"/>
      <c r="OE8" s="1243"/>
      <c r="OF8" s="1243"/>
      <c r="OG8" s="1243"/>
      <c r="OH8" s="1243"/>
      <c r="OI8" s="1243"/>
      <c r="OJ8" s="1243"/>
      <c r="OK8" s="1243"/>
      <c r="OL8" s="1243"/>
      <c r="OM8" s="1243"/>
      <c r="ON8" s="1243"/>
      <c r="OO8" s="1243"/>
      <c r="OP8" s="1243"/>
      <c r="OQ8" s="1243"/>
      <c r="OR8" s="1243"/>
      <c r="OS8" s="1243"/>
      <c r="OT8" s="1243"/>
      <c r="OU8" s="1243"/>
      <c r="OV8" s="1243"/>
      <c r="OW8" s="1243"/>
      <c r="OX8" s="1243"/>
      <c r="OY8" s="1243"/>
      <c r="OZ8" s="1243"/>
      <c r="PA8" s="1243"/>
      <c r="PB8" s="1243"/>
      <c r="PC8" s="1243"/>
      <c r="PD8" s="1243"/>
      <c r="PE8" s="1243"/>
      <c r="PF8" s="1243"/>
      <c r="PG8" s="1243"/>
      <c r="PH8" s="1243"/>
      <c r="PI8" s="1243"/>
      <c r="PJ8" s="1243"/>
      <c r="PK8" s="1243"/>
      <c r="PL8" s="1243"/>
      <c r="PM8" s="1243"/>
      <c r="PN8" s="1243"/>
      <c r="PO8" s="1243"/>
      <c r="PP8" s="1243"/>
      <c r="PQ8" s="1243"/>
      <c r="PR8" s="1243"/>
      <c r="PS8" s="1243"/>
      <c r="PT8" s="1243"/>
      <c r="PU8" s="1243"/>
      <c r="PV8" s="1243"/>
      <c r="PW8" s="1243"/>
      <c r="PX8" s="1243"/>
      <c r="PY8" s="1243"/>
      <c r="PZ8" s="1243"/>
      <c r="QA8" s="1243"/>
      <c r="QB8" s="1243"/>
      <c r="QC8" s="1243"/>
      <c r="QD8" s="1243"/>
      <c r="QE8" s="1243"/>
      <c r="QF8" s="1243"/>
      <c r="QG8" s="1243"/>
      <c r="QH8" s="1243"/>
      <c r="QI8" s="1243"/>
      <c r="QJ8" s="1243"/>
      <c r="QK8" s="1243"/>
      <c r="QL8" s="1243"/>
      <c r="QM8" s="1243"/>
      <c r="QN8" s="1243"/>
      <c r="QO8" s="1243"/>
      <c r="QP8" s="1243"/>
      <c r="QQ8" s="1243"/>
      <c r="QR8" s="1243"/>
      <c r="QS8" s="1243"/>
      <c r="QT8" s="1243"/>
      <c r="QU8" s="1243"/>
      <c r="QV8" s="1243"/>
      <c r="QW8" s="1243"/>
      <c r="QX8" s="1243"/>
      <c r="QY8" s="1243"/>
      <c r="QZ8" s="1243"/>
      <c r="RA8" s="1243"/>
      <c r="RB8" s="1243"/>
      <c r="RC8" s="1243"/>
      <c r="RD8" s="1243"/>
      <c r="RE8" s="1243"/>
      <c r="RF8" s="1243"/>
      <c r="RG8" s="1243"/>
      <c r="RH8" s="1243"/>
      <c r="RI8" s="1243"/>
      <c r="RJ8" s="1243"/>
      <c r="RK8" s="1243"/>
      <c r="RL8" s="1243"/>
      <c r="RM8" s="1243"/>
      <c r="RN8" s="1243"/>
      <c r="RO8" s="1243"/>
      <c r="RP8" s="1243"/>
      <c r="RQ8" s="1243"/>
      <c r="RR8" s="1243"/>
      <c r="RS8" s="1243"/>
      <c r="RT8" s="1243"/>
      <c r="RU8" s="1243"/>
      <c r="RV8" s="1243"/>
      <c r="RW8" s="1243"/>
      <c r="RX8" s="1243"/>
      <c r="RY8" s="1243"/>
      <c r="RZ8" s="1243"/>
      <c r="SA8" s="1243"/>
      <c r="SB8" s="1243"/>
      <c r="SC8" s="1243"/>
      <c r="SD8" s="1243"/>
      <c r="SE8" s="1243"/>
      <c r="SF8" s="1243"/>
      <c r="SG8" s="1243"/>
      <c r="SH8" s="1243"/>
      <c r="SI8" s="1243"/>
      <c r="SJ8" s="1243"/>
      <c r="SK8" s="1243"/>
      <c r="SL8" s="1243"/>
      <c r="SM8" s="1243"/>
      <c r="SN8" s="1243"/>
      <c r="SO8" s="1243"/>
      <c r="SP8" s="1243"/>
      <c r="SQ8" s="1243"/>
      <c r="SR8" s="1243"/>
      <c r="SS8" s="1243"/>
      <c r="ST8" s="1243"/>
      <c r="SU8" s="1243"/>
      <c r="SV8" s="1243"/>
      <c r="SW8" s="1243"/>
      <c r="SX8" s="1243"/>
      <c r="SY8" s="1243"/>
      <c r="SZ8" s="1243"/>
      <c r="TA8" s="1243"/>
      <c r="TB8" s="1243"/>
      <c r="TC8" s="1243"/>
      <c r="TD8" s="1243"/>
      <c r="TE8" s="1243"/>
      <c r="TF8" s="1243"/>
      <c r="TG8" s="1243"/>
      <c r="TH8" s="1243"/>
      <c r="TI8" s="1243"/>
      <c r="TJ8" s="1243"/>
      <c r="TK8" s="1243"/>
      <c r="TL8" s="1243"/>
      <c r="TM8" s="1243"/>
      <c r="TN8" s="1243"/>
      <c r="TO8" s="1243"/>
      <c r="TP8" s="1243"/>
      <c r="TQ8" s="1243"/>
      <c r="TR8" s="1243"/>
      <c r="TS8" s="1243"/>
      <c r="TT8" s="1243"/>
      <c r="TU8" s="1243"/>
      <c r="TV8" s="1243"/>
      <c r="TW8" s="1243"/>
      <c r="TX8" s="1243"/>
      <c r="TY8" s="1243"/>
      <c r="TZ8" s="1243"/>
      <c r="UA8" s="1243"/>
      <c r="UB8" s="1243"/>
      <c r="UC8" s="1243"/>
      <c r="UD8" s="1243"/>
      <c r="UE8" s="1243"/>
      <c r="UF8" s="1243"/>
      <c r="UG8" s="1243"/>
      <c r="UH8" s="1243"/>
      <c r="UI8" s="1243"/>
      <c r="UJ8" s="1243"/>
      <c r="UK8" s="1243"/>
      <c r="UL8" s="1243"/>
      <c r="UM8" s="1243"/>
      <c r="UN8" s="1243"/>
      <c r="UO8" s="1243"/>
      <c r="UP8" s="1243"/>
      <c r="UQ8" s="1243"/>
      <c r="UR8" s="1243"/>
      <c r="US8" s="1243"/>
      <c r="UT8" s="1243"/>
      <c r="UU8" s="1243"/>
      <c r="UV8" s="1243"/>
      <c r="UW8" s="1243"/>
      <c r="UX8" s="1243"/>
      <c r="UY8" s="1243"/>
      <c r="UZ8" s="1243"/>
      <c r="VA8" s="1243"/>
      <c r="VB8" s="1243"/>
      <c r="VC8" s="1243"/>
      <c r="VD8" s="1243"/>
      <c r="VE8" s="1243"/>
      <c r="VF8" s="1243"/>
      <c r="VG8" s="1243"/>
      <c r="VH8" s="1243"/>
      <c r="VI8" s="1243"/>
      <c r="VJ8" s="1243"/>
      <c r="VK8" s="1243"/>
      <c r="VL8" s="1243"/>
      <c r="VM8" s="1243"/>
      <c r="VN8" s="1243"/>
      <c r="VO8" s="1243"/>
      <c r="VP8" s="1243"/>
      <c r="VQ8" s="1243"/>
      <c r="VR8" s="1243"/>
      <c r="VS8" s="1243"/>
      <c r="VT8" s="1243"/>
      <c r="VU8" s="1243"/>
      <c r="VV8" s="1243"/>
      <c r="VW8" s="1243"/>
      <c r="VX8" s="1243"/>
      <c r="VY8" s="1243"/>
      <c r="VZ8" s="1243"/>
      <c r="WA8" s="1243"/>
      <c r="WB8" s="1243"/>
      <c r="WC8" s="1243"/>
      <c r="WD8" s="1243"/>
      <c r="WE8" s="1243"/>
      <c r="WF8" s="1243"/>
      <c r="WG8" s="1243"/>
      <c r="WH8" s="1243"/>
      <c r="WI8" s="1243"/>
      <c r="WJ8" s="1243"/>
      <c r="WK8" s="1243"/>
      <c r="WL8" s="1243"/>
      <c r="WM8" s="1243"/>
      <c r="WN8" s="1243"/>
      <c r="WO8" s="1243"/>
      <c r="WP8" s="1243"/>
      <c r="WQ8" s="1243"/>
      <c r="WR8" s="1243"/>
      <c r="WS8" s="1243"/>
      <c r="WT8" s="1243"/>
      <c r="WU8" s="1243"/>
      <c r="WV8" s="1243"/>
      <c r="WW8" s="1243"/>
      <c r="WX8" s="1243"/>
      <c r="WY8" s="1243"/>
      <c r="WZ8" s="1243"/>
      <c r="XA8" s="1243"/>
      <c r="XB8" s="1243"/>
      <c r="XC8" s="1243"/>
      <c r="XD8" s="1243"/>
      <c r="XE8" s="1243"/>
      <c r="XF8" s="1243"/>
      <c r="XG8" s="1243"/>
      <c r="XH8" s="1243"/>
      <c r="XI8" s="1243"/>
      <c r="XJ8" s="1243"/>
      <c r="XK8" s="1243"/>
      <c r="XL8" s="1243"/>
      <c r="XM8" s="1243"/>
      <c r="XN8" s="1243"/>
      <c r="XO8" s="1243"/>
      <c r="XP8" s="1243"/>
      <c r="XQ8" s="1243"/>
      <c r="XR8" s="1243"/>
      <c r="XS8" s="1243"/>
      <c r="XT8" s="1243"/>
      <c r="XU8" s="1243"/>
      <c r="XV8" s="1243"/>
      <c r="XW8" s="1243"/>
      <c r="XX8" s="1243"/>
      <c r="XY8" s="1243"/>
      <c r="XZ8" s="1243"/>
      <c r="YA8" s="1243"/>
      <c r="YB8" s="1243"/>
      <c r="YC8" s="1243"/>
      <c r="YD8" s="1243"/>
      <c r="YE8" s="1243"/>
      <c r="YF8" s="1243"/>
      <c r="YG8" s="1243"/>
      <c r="YH8" s="1243"/>
      <c r="YI8" s="1243"/>
      <c r="YJ8" s="1243"/>
      <c r="YK8" s="1243"/>
      <c r="YL8" s="1243"/>
      <c r="YM8" s="1243"/>
      <c r="YN8" s="1243"/>
      <c r="YO8" s="1243"/>
      <c r="YP8" s="1243"/>
      <c r="YQ8" s="1243"/>
      <c r="YR8" s="1243"/>
      <c r="YS8" s="1243"/>
      <c r="YT8" s="1243"/>
      <c r="YU8" s="1243"/>
      <c r="YV8" s="1243"/>
      <c r="YW8" s="1243"/>
      <c r="YX8" s="1243"/>
      <c r="YY8" s="1243"/>
      <c r="YZ8" s="1243"/>
      <c r="ZA8" s="1243"/>
      <c r="ZB8" s="1243"/>
      <c r="ZC8" s="1243"/>
      <c r="ZD8" s="1243"/>
      <c r="ZE8" s="1243"/>
      <c r="ZF8" s="1243"/>
      <c r="ZG8" s="1243"/>
      <c r="ZH8" s="1243"/>
      <c r="ZI8" s="1243"/>
      <c r="ZJ8" s="1243"/>
      <c r="ZK8" s="1243"/>
      <c r="ZL8" s="1243"/>
      <c r="ZM8" s="1243"/>
      <c r="ZN8" s="1243"/>
      <c r="ZO8" s="1243"/>
      <c r="ZP8" s="1243"/>
      <c r="ZQ8" s="1243"/>
      <c r="ZR8" s="1243"/>
      <c r="ZS8" s="1243"/>
      <c r="ZT8" s="1243"/>
      <c r="ZU8" s="1243"/>
      <c r="ZV8" s="1243"/>
      <c r="ZW8" s="1243"/>
      <c r="ZX8" s="1243"/>
      <c r="ZY8" s="1243"/>
      <c r="ZZ8" s="1243"/>
      <c r="AAA8" s="1243"/>
      <c r="AAB8" s="1243"/>
      <c r="AAC8" s="1243"/>
      <c r="AAD8" s="1243"/>
      <c r="AAE8" s="1243"/>
      <c r="AAF8" s="1243"/>
      <c r="AAG8" s="1243"/>
      <c r="AAH8" s="1243"/>
      <c r="AAI8" s="1243"/>
      <c r="AAJ8" s="1243"/>
      <c r="AAK8" s="1243"/>
      <c r="AAL8" s="1243"/>
      <c r="AAM8" s="1243"/>
      <c r="AAN8" s="1243"/>
      <c r="AAO8" s="1243"/>
      <c r="AAP8" s="1243"/>
      <c r="AAQ8" s="1243"/>
      <c r="AAR8" s="1243"/>
      <c r="AAS8" s="1243"/>
      <c r="AAT8" s="1243"/>
      <c r="AAU8" s="1243"/>
      <c r="AAV8" s="1243"/>
      <c r="AAW8" s="1243"/>
      <c r="AAX8" s="1243"/>
      <c r="AAY8" s="1243"/>
      <c r="AAZ8" s="1243"/>
      <c r="ABA8" s="1243"/>
      <c r="ABB8" s="1243"/>
      <c r="ABC8" s="1243"/>
      <c r="ABD8" s="1243"/>
      <c r="ABE8" s="1243"/>
      <c r="ABF8" s="1243"/>
      <c r="ABG8" s="1243"/>
      <c r="ABH8" s="1243"/>
      <c r="ABI8" s="1243"/>
      <c r="ABJ8" s="1243"/>
      <c r="ABK8" s="1243"/>
      <c r="ABL8" s="1243"/>
      <c r="ABM8" s="1243"/>
      <c r="ABN8" s="1243"/>
      <c r="ABO8" s="1243"/>
      <c r="ABP8" s="1243"/>
      <c r="ABQ8" s="1243"/>
      <c r="ABR8" s="1243"/>
      <c r="ABS8" s="1243"/>
      <c r="ABT8" s="1243"/>
      <c r="ABU8" s="1243"/>
      <c r="ABV8" s="1243"/>
      <c r="ABW8" s="1243"/>
      <c r="ABX8" s="1243"/>
      <c r="ABY8" s="1243"/>
      <c r="ABZ8" s="1243"/>
      <c r="ACA8" s="1243"/>
      <c r="ACB8" s="1243"/>
      <c r="ACC8" s="1243"/>
      <c r="ACD8" s="1243"/>
      <c r="ACE8" s="1243"/>
      <c r="ACF8" s="1243"/>
      <c r="ACG8" s="1243"/>
      <c r="ACH8" s="1243"/>
      <c r="ACI8" s="1243"/>
      <c r="ACJ8" s="1243"/>
      <c r="ACK8" s="1243"/>
      <c r="ACL8" s="1243"/>
      <c r="ACM8" s="1243"/>
      <c r="ACN8" s="1243"/>
      <c r="ACO8" s="1243"/>
      <c r="ACP8" s="1243"/>
      <c r="ACQ8" s="1243"/>
      <c r="ACR8" s="1243"/>
      <c r="ACS8" s="1243"/>
      <c r="ACT8" s="1243"/>
      <c r="ACU8" s="1243"/>
      <c r="ACV8" s="1243"/>
      <c r="ACW8" s="1243"/>
      <c r="ACX8" s="1243"/>
      <c r="ACY8" s="1243"/>
      <c r="ACZ8" s="1243"/>
      <c r="ADA8" s="1243"/>
      <c r="ADB8" s="1243"/>
      <c r="ADC8" s="1243"/>
      <c r="ADD8" s="1243"/>
      <c r="ADE8" s="1243"/>
      <c r="ADF8" s="1243"/>
      <c r="ADG8" s="1243"/>
      <c r="ADH8" s="1243"/>
      <c r="ADI8" s="1243"/>
      <c r="ADJ8" s="1243"/>
      <c r="ADK8" s="1243"/>
      <c r="ADL8" s="1243"/>
      <c r="ADM8" s="1243"/>
      <c r="ADN8" s="1243"/>
      <c r="ADO8" s="1243"/>
      <c r="ADP8" s="1243"/>
      <c r="ADQ8" s="1243"/>
      <c r="ADR8" s="1243"/>
      <c r="ADS8" s="1243"/>
      <c r="ADT8" s="1243"/>
      <c r="ADU8" s="1243"/>
      <c r="ADV8" s="1243"/>
      <c r="ADW8" s="1243"/>
      <c r="ADX8" s="1243"/>
      <c r="ADY8" s="1243"/>
      <c r="ADZ8" s="1243"/>
      <c r="AEA8" s="1243"/>
      <c r="AEB8" s="1243"/>
      <c r="AEC8" s="1243"/>
      <c r="AED8" s="1243"/>
      <c r="AEE8" s="1243"/>
      <c r="AEF8" s="1243"/>
      <c r="AEG8" s="1243"/>
      <c r="AEH8" s="1243"/>
      <c r="AEI8" s="1243"/>
      <c r="AEJ8" s="1243"/>
      <c r="AEK8" s="1243"/>
      <c r="AEL8" s="1243"/>
      <c r="AEM8" s="1243"/>
      <c r="AEN8" s="1243"/>
      <c r="AEO8" s="1243"/>
      <c r="AEP8" s="1243"/>
      <c r="AEQ8" s="1243"/>
      <c r="AER8" s="1243"/>
      <c r="AES8" s="1243"/>
      <c r="AET8" s="1243"/>
      <c r="AEU8" s="1243"/>
      <c r="AEV8" s="1243"/>
      <c r="AEW8" s="1243"/>
      <c r="AEX8" s="1243"/>
      <c r="AEY8" s="1243"/>
      <c r="AEZ8" s="1243"/>
      <c r="AFA8" s="1243"/>
      <c r="AFB8" s="1243"/>
      <c r="AFC8" s="1243"/>
      <c r="AFD8" s="1243"/>
      <c r="AFE8" s="1243"/>
      <c r="AFF8" s="1243"/>
      <c r="AFG8" s="1243"/>
      <c r="AFH8" s="1243"/>
      <c r="AFI8" s="1243"/>
      <c r="AFJ8" s="1243"/>
      <c r="AFK8" s="1243"/>
      <c r="AFL8" s="1243"/>
      <c r="AFM8" s="1243"/>
      <c r="AFN8" s="1243"/>
      <c r="AFO8" s="1243"/>
      <c r="AFP8" s="1243"/>
      <c r="AFQ8" s="1243"/>
      <c r="AFR8" s="1243"/>
      <c r="AFS8" s="1243"/>
      <c r="AFT8" s="1243"/>
      <c r="AFU8" s="1243"/>
      <c r="AFV8" s="1243"/>
      <c r="AFW8" s="1243"/>
      <c r="AFX8" s="1243"/>
      <c r="AFY8" s="1243"/>
      <c r="AFZ8" s="1243"/>
      <c r="AGA8" s="1243"/>
      <c r="AGB8" s="1243"/>
      <c r="AGC8" s="1243"/>
      <c r="AGD8" s="1243"/>
      <c r="AGE8" s="1243"/>
      <c r="AGF8" s="1243"/>
      <c r="AGG8" s="1243"/>
      <c r="AGH8" s="1243"/>
      <c r="AGI8" s="1243"/>
      <c r="AGJ8" s="1243"/>
      <c r="AGK8" s="1243"/>
      <c r="AGL8" s="1243"/>
      <c r="AGM8" s="1243"/>
      <c r="AGN8" s="1243"/>
      <c r="AGO8" s="1243"/>
      <c r="AGP8" s="1243"/>
      <c r="AGQ8" s="1243"/>
      <c r="AGR8" s="1243"/>
      <c r="AGS8" s="1243"/>
      <c r="AGT8" s="1243"/>
      <c r="AGU8" s="1243"/>
      <c r="AGV8" s="1243"/>
      <c r="AGW8" s="1243"/>
      <c r="AGX8" s="1243"/>
      <c r="AGY8" s="1243"/>
      <c r="AGZ8" s="1243"/>
      <c r="AHA8" s="1243"/>
      <c r="AHB8" s="1243"/>
      <c r="AHC8" s="1243"/>
      <c r="AHD8" s="1243"/>
      <c r="AHE8" s="1243"/>
      <c r="AHF8" s="1243"/>
      <c r="AHG8" s="1243"/>
      <c r="AHH8" s="1243"/>
      <c r="AHI8" s="1243"/>
      <c r="AHJ8" s="1243"/>
      <c r="AHK8" s="1243"/>
      <c r="AHL8" s="1243"/>
      <c r="AHM8" s="1243"/>
      <c r="AHN8" s="1243"/>
      <c r="AHO8" s="1243"/>
      <c r="AHP8" s="1243"/>
      <c r="AHQ8" s="1243"/>
      <c r="AHR8" s="1243"/>
      <c r="AHS8" s="1243"/>
      <c r="AHT8" s="1243"/>
      <c r="AHU8" s="1243"/>
      <c r="AHV8" s="1243"/>
      <c r="AHW8" s="1243"/>
      <c r="AHX8" s="1243"/>
      <c r="AHY8" s="1243"/>
      <c r="AHZ8" s="1243"/>
      <c r="AIA8" s="1243"/>
      <c r="AIB8" s="1243"/>
      <c r="AIC8" s="1243"/>
      <c r="AID8" s="1243"/>
      <c r="AIE8" s="1243"/>
      <c r="AIF8" s="1243"/>
      <c r="AIG8" s="1243"/>
      <c r="AIH8" s="1243"/>
      <c r="AII8" s="1243"/>
      <c r="AIJ8" s="1243"/>
      <c r="AIK8" s="1243"/>
      <c r="AIL8" s="1243"/>
      <c r="AIM8" s="1243"/>
      <c r="AIN8" s="1243"/>
      <c r="AIO8" s="1243"/>
      <c r="AIP8" s="1243"/>
      <c r="AIQ8" s="1243"/>
      <c r="AIR8" s="1243"/>
      <c r="AIS8" s="1243"/>
      <c r="AIT8" s="1243"/>
      <c r="AIU8" s="1243"/>
      <c r="AIV8" s="1243"/>
      <c r="AIW8" s="1243"/>
      <c r="AIX8" s="1243"/>
      <c r="AIY8" s="1243"/>
      <c r="AIZ8" s="1243"/>
      <c r="AJA8" s="1243"/>
      <c r="AJB8" s="1243"/>
      <c r="AJC8" s="1243"/>
      <c r="AJD8" s="1243"/>
      <c r="AJE8" s="1243"/>
      <c r="AJF8" s="1243"/>
      <c r="AJG8" s="1243"/>
      <c r="AJH8" s="1243"/>
      <c r="AJI8" s="1243"/>
      <c r="AJJ8" s="1243"/>
      <c r="AJK8" s="1243"/>
      <c r="AJL8" s="1243"/>
      <c r="AJM8" s="1243"/>
      <c r="AJN8" s="1243"/>
      <c r="AJO8" s="1243"/>
      <c r="AJP8" s="1243"/>
      <c r="AJQ8" s="1243"/>
      <c r="AJR8" s="1243"/>
      <c r="AJS8" s="1243"/>
      <c r="AJT8" s="1243"/>
      <c r="AJU8" s="1243"/>
      <c r="AJV8" s="1243"/>
      <c r="AJW8" s="1243"/>
      <c r="AJX8" s="1243"/>
      <c r="AJY8" s="1243"/>
      <c r="AJZ8" s="1243"/>
      <c r="AKA8" s="1243"/>
      <c r="AKB8" s="1243"/>
      <c r="AKC8" s="1243"/>
      <c r="AKD8" s="1243"/>
      <c r="AKE8" s="1243"/>
      <c r="AKF8" s="1243"/>
      <c r="AKG8" s="1243"/>
      <c r="AKH8" s="1243"/>
      <c r="AKI8" s="1243"/>
      <c r="AKJ8" s="1243"/>
      <c r="AKK8" s="1243"/>
      <c r="AKL8" s="1243"/>
      <c r="AKM8" s="1243"/>
      <c r="AKN8" s="1243"/>
      <c r="AKO8" s="1243"/>
      <c r="AKP8" s="1243"/>
      <c r="AKQ8" s="1243"/>
      <c r="AKR8" s="1243"/>
      <c r="AKS8" s="1243"/>
      <c r="AKT8" s="1243"/>
      <c r="AKU8" s="1243"/>
      <c r="AKV8" s="1243"/>
      <c r="AKW8" s="1243"/>
      <c r="AKX8" s="1243"/>
      <c r="AKY8" s="1243"/>
      <c r="AKZ8" s="1243"/>
      <c r="ALA8" s="1243"/>
      <c r="ALB8" s="1243"/>
      <c r="ALC8" s="1243"/>
      <c r="ALD8" s="1243"/>
      <c r="ALE8" s="1243"/>
      <c r="ALF8" s="1243"/>
      <c r="ALG8" s="1243"/>
      <c r="ALH8" s="1243"/>
      <c r="ALI8" s="1243"/>
      <c r="ALJ8" s="1243"/>
      <c r="ALK8" s="1243"/>
      <c r="ALL8" s="1243"/>
      <c r="ALM8" s="1243"/>
      <c r="ALN8" s="1243"/>
      <c r="ALO8" s="1243"/>
      <c r="ALP8" s="1243"/>
      <c r="ALQ8" s="1243"/>
      <c r="ALR8" s="1243"/>
      <c r="ALS8" s="1243"/>
      <c r="ALT8" s="1243"/>
      <c r="ALU8" s="1243"/>
      <c r="ALV8" s="1243"/>
      <c r="ALW8" s="1243"/>
      <c r="ALX8" s="1243"/>
      <c r="ALY8" s="1243"/>
      <c r="ALZ8" s="1243"/>
      <c r="AMA8" s="1243"/>
      <c r="AMB8" s="1243"/>
      <c r="AMC8" s="1243"/>
      <c r="AMD8" s="1243"/>
      <c r="AME8" s="1243"/>
      <c r="AMF8" s="1243"/>
      <c r="AMG8" s="1243"/>
      <c r="AMH8" s="1243"/>
      <c r="AMI8" s="1243"/>
      <c r="AMJ8" s="1243"/>
      <c r="AMK8" s="1243"/>
      <c r="AML8" s="1243"/>
      <c r="AMM8" s="1243"/>
      <c r="AMN8" s="1243"/>
      <c r="AMO8" s="1243"/>
      <c r="AMP8" s="1243"/>
      <c r="AMQ8" s="1243"/>
      <c r="AMR8" s="1243"/>
      <c r="AMS8" s="1243"/>
      <c r="AMT8" s="1243"/>
      <c r="AMU8" s="1243"/>
      <c r="AMV8" s="1243"/>
      <c r="AMW8" s="1243"/>
      <c r="AMX8" s="1243"/>
      <c r="AMY8" s="1243"/>
      <c r="AMZ8" s="1243"/>
      <c r="ANA8" s="1243"/>
      <c r="ANB8" s="1243"/>
      <c r="ANC8" s="1243"/>
      <c r="AND8" s="1243"/>
      <c r="ANE8" s="1243"/>
      <c r="ANF8" s="1243"/>
      <c r="ANG8" s="1243"/>
      <c r="ANH8" s="1243"/>
      <c r="ANI8" s="1243"/>
      <c r="ANJ8" s="1243"/>
      <c r="ANK8" s="1243"/>
      <c r="ANL8" s="1243"/>
      <c r="ANM8" s="1243"/>
      <c r="ANN8" s="1243"/>
      <c r="ANO8" s="1243"/>
      <c r="ANP8" s="1243"/>
      <c r="ANQ8" s="1243"/>
      <c r="ANR8" s="1243"/>
      <c r="ANS8" s="1243"/>
      <c r="ANT8" s="1243"/>
      <c r="ANU8" s="1243"/>
      <c r="ANV8" s="1243"/>
      <c r="ANW8" s="1243"/>
      <c r="ANX8" s="1243"/>
      <c r="ANY8" s="1243"/>
      <c r="ANZ8" s="1243"/>
      <c r="AOA8" s="1243"/>
      <c r="AOB8" s="1243"/>
      <c r="AOC8" s="1243"/>
      <c r="AOD8" s="1243"/>
      <c r="AOE8" s="1243"/>
      <c r="AOF8" s="1243"/>
      <c r="AOG8" s="1243"/>
      <c r="AOH8" s="1243"/>
      <c r="AOI8" s="1243"/>
      <c r="AOJ8" s="1243"/>
      <c r="AOK8" s="1243"/>
      <c r="AOL8" s="1243"/>
      <c r="AOM8" s="1243"/>
      <c r="AON8" s="1243"/>
      <c r="AOO8" s="1243"/>
      <c r="AOP8" s="1243"/>
      <c r="AOQ8" s="1243"/>
      <c r="AOR8" s="1243"/>
      <c r="AOS8" s="1243"/>
      <c r="AOT8" s="1243"/>
      <c r="AOU8" s="1243"/>
      <c r="AOV8" s="1243"/>
      <c r="AOW8" s="1243"/>
      <c r="AOX8" s="1243"/>
      <c r="AOY8" s="1243"/>
      <c r="AOZ8" s="1243"/>
      <c r="APA8" s="1243"/>
      <c r="APB8" s="1243"/>
      <c r="APC8" s="1243"/>
      <c r="APD8" s="1243"/>
      <c r="APE8" s="1243"/>
      <c r="APF8" s="1243"/>
      <c r="APG8" s="1243"/>
      <c r="APH8" s="1243"/>
      <c r="API8" s="1243"/>
      <c r="APJ8" s="1243"/>
      <c r="APK8" s="1243"/>
      <c r="APL8" s="1243"/>
      <c r="APM8" s="1243"/>
      <c r="APN8" s="1243"/>
      <c r="APO8" s="1243"/>
      <c r="APP8" s="1243"/>
      <c r="APQ8" s="1243"/>
      <c r="APR8" s="1243"/>
      <c r="APS8" s="1243"/>
      <c r="APT8" s="1243"/>
      <c r="APU8" s="1243"/>
      <c r="APV8" s="1243"/>
      <c r="APW8" s="1243"/>
      <c r="APX8" s="1243"/>
      <c r="APY8" s="1243"/>
      <c r="APZ8" s="1243"/>
      <c r="AQA8" s="1243"/>
      <c r="AQB8" s="1243"/>
      <c r="AQC8" s="1243"/>
      <c r="AQD8" s="1243"/>
      <c r="AQE8" s="1243"/>
      <c r="AQF8" s="1243"/>
      <c r="AQG8" s="1243"/>
      <c r="AQH8" s="1243"/>
      <c r="AQI8" s="1243"/>
      <c r="AQJ8" s="1243"/>
      <c r="AQK8" s="1243"/>
      <c r="AQL8" s="1243"/>
      <c r="AQM8" s="1243"/>
      <c r="AQN8" s="1243"/>
      <c r="AQO8" s="1243"/>
      <c r="AQP8" s="1243"/>
      <c r="AQQ8" s="1243"/>
      <c r="AQR8" s="1243"/>
      <c r="AQS8" s="1243"/>
      <c r="AQT8" s="1243"/>
      <c r="AQU8" s="1243"/>
      <c r="AQV8" s="1243"/>
      <c r="AQW8" s="1243"/>
      <c r="AQX8" s="1243"/>
      <c r="AQY8" s="1243"/>
      <c r="AQZ8" s="1243"/>
      <c r="ARA8" s="1243"/>
      <c r="ARB8" s="1243"/>
      <c r="ARC8" s="1243"/>
      <c r="ARD8" s="1243"/>
      <c r="ARE8" s="1243"/>
      <c r="ARF8" s="1243"/>
      <c r="ARG8" s="1243"/>
      <c r="ARH8" s="1243"/>
      <c r="ARI8" s="1243"/>
      <c r="ARJ8" s="1243"/>
      <c r="ARK8" s="1243"/>
      <c r="ARL8" s="1243"/>
      <c r="ARM8" s="1243"/>
      <c r="ARN8" s="1243"/>
      <c r="ARO8" s="1243"/>
      <c r="ARP8" s="1243"/>
      <c r="ARQ8" s="1243"/>
      <c r="ARR8" s="1243"/>
      <c r="ARS8" s="1243"/>
      <c r="ART8" s="1243"/>
      <c r="ARU8" s="1243"/>
      <c r="ARV8" s="1243"/>
      <c r="ARW8" s="1243"/>
      <c r="ARX8" s="1243"/>
      <c r="ARY8" s="1243"/>
      <c r="ARZ8" s="1243"/>
      <c r="ASA8" s="1243"/>
      <c r="ASB8" s="1243"/>
      <c r="ASC8" s="1243"/>
      <c r="ASD8" s="1243"/>
      <c r="ASE8" s="1243"/>
      <c r="ASF8" s="1243"/>
      <c r="ASG8" s="1243"/>
      <c r="ASH8" s="1243"/>
      <c r="ASI8" s="1243"/>
      <c r="ASJ8" s="1243"/>
      <c r="ASK8" s="1243"/>
      <c r="ASL8" s="1243"/>
      <c r="ASM8" s="1243"/>
      <c r="ASN8" s="1243"/>
      <c r="ASO8" s="1243"/>
      <c r="ASP8" s="1243"/>
      <c r="ASQ8" s="1243"/>
      <c r="ASR8" s="1243"/>
      <c r="ASS8" s="1243"/>
      <c r="AST8" s="1243"/>
      <c r="ASU8" s="1243"/>
      <c r="ASV8" s="1243"/>
      <c r="ASW8" s="1243"/>
      <c r="ASX8" s="1243"/>
      <c r="ASY8" s="1243"/>
      <c r="ASZ8" s="1243"/>
      <c r="ATA8" s="1243"/>
      <c r="ATB8" s="1243"/>
      <c r="ATC8" s="1243"/>
      <c r="ATD8" s="1243"/>
      <c r="ATE8" s="1243"/>
      <c r="ATF8" s="1243"/>
      <c r="ATG8" s="1243"/>
      <c r="ATH8" s="1243"/>
      <c r="ATI8" s="1243"/>
      <c r="ATJ8" s="1243"/>
      <c r="ATK8" s="1243"/>
      <c r="ATL8" s="1243"/>
      <c r="ATM8" s="1243"/>
      <c r="ATN8" s="1243"/>
      <c r="ATO8" s="1243"/>
      <c r="ATP8" s="1243"/>
      <c r="ATQ8" s="1243"/>
      <c r="ATR8" s="1243"/>
      <c r="ATS8" s="1243"/>
      <c r="ATT8" s="1243"/>
      <c r="ATU8" s="1243"/>
      <c r="ATV8" s="1243"/>
      <c r="ATW8" s="1243"/>
      <c r="ATX8" s="1243"/>
      <c r="ATY8" s="1243"/>
      <c r="ATZ8" s="1243"/>
      <c r="AUA8" s="1243"/>
      <c r="AUB8" s="1243"/>
      <c r="AUC8" s="1243"/>
      <c r="AUD8" s="1243"/>
      <c r="AUE8" s="1243"/>
      <c r="AUF8" s="1243"/>
      <c r="AUG8" s="1243"/>
      <c r="AUH8" s="1243"/>
      <c r="AUI8" s="1243"/>
      <c r="AUJ8" s="1243"/>
      <c r="AUK8" s="1243"/>
      <c r="AUL8" s="1243"/>
      <c r="AUM8" s="1243"/>
      <c r="AUN8" s="1243"/>
      <c r="AUO8" s="1243"/>
      <c r="AUP8" s="1243"/>
      <c r="AUQ8" s="1243"/>
      <c r="AUR8" s="1243"/>
      <c r="AUS8" s="1243"/>
      <c r="AUT8" s="1243"/>
      <c r="AUU8" s="1243"/>
      <c r="AUV8" s="1243"/>
      <c r="AUW8" s="1243"/>
      <c r="AUX8" s="1243"/>
      <c r="AUY8" s="1243"/>
      <c r="AUZ8" s="1243"/>
      <c r="AVA8" s="1243"/>
      <c r="AVB8" s="1243"/>
      <c r="AVC8" s="1243"/>
      <c r="AVD8" s="1243"/>
      <c r="AVE8" s="1243"/>
      <c r="AVF8" s="1243"/>
      <c r="AVG8" s="1243"/>
      <c r="AVH8" s="1243"/>
      <c r="AVI8" s="1243"/>
      <c r="AVJ8" s="1243"/>
      <c r="AVK8" s="1243"/>
      <c r="AVL8" s="1243"/>
      <c r="AVM8" s="1243"/>
      <c r="AVN8" s="1243"/>
      <c r="AVO8" s="1243"/>
      <c r="AVP8" s="1243"/>
      <c r="AVQ8" s="1243"/>
      <c r="AVR8" s="1243"/>
      <c r="AVS8" s="1243"/>
      <c r="AVT8" s="1243"/>
      <c r="AVU8" s="1243"/>
      <c r="AVV8" s="1243"/>
      <c r="AVW8" s="1243"/>
      <c r="AVX8" s="1243"/>
      <c r="AVY8" s="1243"/>
      <c r="AVZ8" s="1243"/>
      <c r="AWA8" s="1243"/>
      <c r="AWB8" s="1243"/>
      <c r="AWC8" s="1243"/>
      <c r="AWD8" s="1243"/>
      <c r="AWE8" s="1243"/>
      <c r="AWF8" s="1243"/>
      <c r="AWG8" s="1243"/>
      <c r="AWH8" s="1243"/>
      <c r="AWI8" s="1243"/>
      <c r="AWJ8" s="1243"/>
      <c r="AWK8" s="1243"/>
      <c r="AWL8" s="1243"/>
      <c r="AWM8" s="1243"/>
      <c r="AWN8" s="1243"/>
      <c r="AWO8" s="1243"/>
      <c r="AWP8" s="1243"/>
      <c r="AWQ8" s="1243"/>
      <c r="AWR8" s="1243"/>
      <c r="AWS8" s="1243"/>
      <c r="AWT8" s="1243"/>
      <c r="AWU8" s="1243"/>
      <c r="AWV8" s="1243"/>
      <c r="AWW8" s="1243"/>
      <c r="AWX8" s="1243"/>
      <c r="AWY8" s="1243"/>
      <c r="AWZ8" s="1243"/>
      <c r="AXA8" s="1243"/>
      <c r="AXB8" s="1243"/>
      <c r="AXC8" s="1243"/>
      <c r="AXD8" s="1243"/>
      <c r="AXE8" s="1243"/>
      <c r="AXF8" s="1243"/>
      <c r="AXG8" s="1243"/>
      <c r="AXH8" s="1243"/>
      <c r="AXI8" s="1243"/>
      <c r="AXJ8" s="1243"/>
      <c r="AXK8" s="1243"/>
      <c r="AXL8" s="1243"/>
      <c r="AXM8" s="1243"/>
      <c r="AXN8" s="1243"/>
      <c r="AXO8" s="1243"/>
      <c r="AXP8" s="1243"/>
      <c r="AXQ8" s="1243"/>
      <c r="AXR8" s="1243"/>
      <c r="AXS8" s="1243"/>
      <c r="AXT8" s="1243"/>
      <c r="AXU8" s="1243"/>
      <c r="AXV8" s="1243"/>
      <c r="AXW8" s="1243"/>
      <c r="AXX8" s="1243"/>
      <c r="AXY8" s="1243"/>
      <c r="AXZ8" s="1243"/>
      <c r="AYA8" s="1243"/>
      <c r="AYB8" s="1243"/>
      <c r="AYC8" s="1243"/>
      <c r="AYD8" s="1243"/>
      <c r="AYE8" s="1243"/>
      <c r="AYF8" s="1243"/>
      <c r="AYG8" s="1243"/>
      <c r="AYH8" s="1243"/>
      <c r="AYI8" s="1243"/>
      <c r="AYJ8" s="1243"/>
      <c r="AYK8" s="1243"/>
      <c r="AYL8" s="1243"/>
      <c r="AYM8" s="1243"/>
      <c r="AYN8" s="1243"/>
      <c r="AYO8" s="1243"/>
      <c r="AYP8" s="1243"/>
      <c r="AYQ8" s="1243"/>
      <c r="AYR8" s="1243"/>
      <c r="AYS8" s="1243"/>
      <c r="AYT8" s="1243"/>
      <c r="AYU8" s="1243"/>
      <c r="AYV8" s="1243"/>
      <c r="AYW8" s="1243"/>
      <c r="AYX8" s="1243"/>
      <c r="AYY8" s="1243"/>
      <c r="AYZ8" s="1243"/>
      <c r="AZA8" s="1243"/>
      <c r="AZB8" s="1243"/>
      <c r="AZC8" s="1243"/>
      <c r="AZD8" s="1243"/>
      <c r="AZE8" s="1243"/>
      <c r="AZF8" s="1243"/>
      <c r="AZG8" s="1243"/>
      <c r="AZH8" s="1243"/>
      <c r="AZI8" s="1243"/>
      <c r="AZJ8" s="1243"/>
      <c r="AZK8" s="1243"/>
      <c r="AZL8" s="1243"/>
      <c r="AZM8" s="1243"/>
      <c r="AZN8" s="1243"/>
      <c r="AZO8" s="1243"/>
      <c r="AZP8" s="1243"/>
      <c r="AZQ8" s="1243"/>
      <c r="AZR8" s="1243"/>
      <c r="AZS8" s="1243"/>
      <c r="AZT8" s="1243"/>
      <c r="AZU8" s="1243"/>
      <c r="AZV8" s="1243"/>
      <c r="AZW8" s="1243"/>
      <c r="AZX8" s="1243"/>
      <c r="AZY8" s="1243"/>
      <c r="AZZ8" s="1243"/>
      <c r="BAA8" s="1243"/>
      <c r="BAB8" s="1243"/>
      <c r="BAC8" s="1243"/>
      <c r="BAD8" s="1243"/>
      <c r="BAE8" s="1243"/>
      <c r="BAF8" s="1243"/>
      <c r="BAG8" s="1243"/>
      <c r="BAH8" s="1243"/>
      <c r="BAI8" s="1243"/>
      <c r="BAJ8" s="1243"/>
      <c r="BAK8" s="1243"/>
      <c r="BAL8" s="1243"/>
      <c r="BAM8" s="1243"/>
      <c r="BAN8" s="1243"/>
      <c r="BAO8" s="1243"/>
      <c r="BAP8" s="1243"/>
      <c r="BAQ8" s="1243"/>
      <c r="BAR8" s="1243"/>
      <c r="BAS8" s="1243"/>
      <c r="BAT8" s="1243"/>
      <c r="BAU8" s="1243"/>
      <c r="BAV8" s="1243"/>
      <c r="BAW8" s="1243"/>
      <c r="BAX8" s="1243"/>
      <c r="BAY8" s="1243"/>
      <c r="BAZ8" s="1243"/>
      <c r="BBA8" s="1243"/>
      <c r="BBB8" s="1243"/>
      <c r="BBC8" s="1243"/>
      <c r="BBD8" s="1243"/>
      <c r="BBE8" s="1243"/>
      <c r="BBF8" s="1243"/>
      <c r="BBG8" s="1243"/>
      <c r="BBH8" s="1243"/>
      <c r="BBI8" s="1243"/>
      <c r="BBJ8" s="1243"/>
      <c r="BBK8" s="1243"/>
      <c r="BBL8" s="1243"/>
      <c r="BBM8" s="1243"/>
      <c r="BBN8" s="1243"/>
      <c r="BBO8" s="1243"/>
      <c r="BBP8" s="1243"/>
      <c r="BBQ8" s="1243"/>
      <c r="BBR8" s="1243"/>
      <c r="BBS8" s="1243"/>
      <c r="BBT8" s="1243"/>
      <c r="BBU8" s="1243"/>
      <c r="BBV8" s="1243"/>
      <c r="BBW8" s="1243"/>
      <c r="BBX8" s="1243"/>
      <c r="BBY8" s="1243"/>
      <c r="BBZ8" s="1243"/>
      <c r="BCA8" s="1243"/>
      <c r="BCB8" s="1243"/>
      <c r="BCC8" s="1243"/>
      <c r="BCD8" s="1243"/>
      <c r="BCE8" s="1243"/>
      <c r="BCF8" s="1243"/>
      <c r="BCG8" s="1243"/>
      <c r="BCH8" s="1243"/>
      <c r="BCI8" s="1243"/>
      <c r="BCJ8" s="1243"/>
      <c r="BCK8" s="1243"/>
      <c r="BCL8" s="1243"/>
      <c r="BCM8" s="1243"/>
      <c r="BCN8" s="1243"/>
      <c r="BCO8" s="1243"/>
      <c r="BCP8" s="1243"/>
      <c r="BCQ8" s="1243"/>
      <c r="BCR8" s="1243"/>
      <c r="BCS8" s="1243"/>
      <c r="BCT8" s="1243"/>
      <c r="BCU8" s="1243"/>
      <c r="BCV8" s="1243"/>
      <c r="BCW8" s="1243"/>
      <c r="BCX8" s="1243"/>
      <c r="BCY8" s="1243"/>
      <c r="BCZ8" s="1243"/>
      <c r="BDA8" s="1243"/>
      <c r="BDB8" s="1243"/>
      <c r="BDC8" s="1243"/>
      <c r="BDD8" s="1243"/>
      <c r="BDE8" s="1243"/>
      <c r="BDF8" s="1243"/>
      <c r="BDG8" s="1243"/>
      <c r="BDH8" s="1243"/>
      <c r="BDI8" s="1243"/>
      <c r="BDJ8" s="1243"/>
      <c r="BDK8" s="1243"/>
      <c r="BDL8" s="1243"/>
      <c r="BDM8" s="1243"/>
      <c r="BDN8" s="1243"/>
      <c r="BDO8" s="1243"/>
      <c r="BDP8" s="1243"/>
      <c r="BDQ8" s="1243"/>
      <c r="BDR8" s="1243"/>
      <c r="BDS8" s="1243"/>
      <c r="BDT8" s="1243"/>
      <c r="BDU8" s="1243"/>
      <c r="BDV8" s="1243"/>
      <c r="BDW8" s="1243"/>
      <c r="BDX8" s="1243"/>
      <c r="BDY8" s="1243"/>
      <c r="BDZ8" s="1243"/>
      <c r="BEA8" s="1243"/>
      <c r="BEB8" s="1243"/>
      <c r="BEC8" s="1243"/>
      <c r="BED8" s="1243"/>
      <c r="BEE8" s="1243"/>
      <c r="BEF8" s="1243"/>
      <c r="BEG8" s="1243"/>
      <c r="BEH8" s="1243"/>
      <c r="BEI8" s="1243"/>
      <c r="BEJ8" s="1243"/>
      <c r="BEK8" s="1243"/>
      <c r="BEL8" s="1243"/>
      <c r="BEM8" s="1243"/>
      <c r="BEN8" s="1243"/>
      <c r="BEO8" s="1243"/>
      <c r="BEP8" s="1243"/>
      <c r="BEQ8" s="1243"/>
      <c r="BER8" s="1243"/>
      <c r="BES8" s="1243"/>
      <c r="BET8" s="1243"/>
      <c r="BEU8" s="1243"/>
      <c r="BEV8" s="1243"/>
      <c r="BEW8" s="1243"/>
      <c r="BEX8" s="1243"/>
      <c r="BEY8" s="1243"/>
      <c r="BEZ8" s="1243"/>
      <c r="BFA8" s="1243"/>
      <c r="BFB8" s="1243"/>
      <c r="BFC8" s="1243"/>
      <c r="BFD8" s="1243"/>
      <c r="BFE8" s="1243"/>
      <c r="BFF8" s="1243"/>
      <c r="BFG8" s="1243"/>
      <c r="BFH8" s="1243"/>
      <c r="BFI8" s="1243"/>
      <c r="BFJ8" s="1243"/>
      <c r="BFK8" s="1243"/>
      <c r="BFL8" s="1243"/>
      <c r="BFM8" s="1243"/>
      <c r="BFN8" s="1243"/>
      <c r="BFO8" s="1243"/>
      <c r="BFP8" s="1243"/>
      <c r="BFQ8" s="1243"/>
      <c r="BFR8" s="1243"/>
      <c r="BFS8" s="1243"/>
      <c r="BFT8" s="1243"/>
      <c r="BFU8" s="1243"/>
      <c r="BFV8" s="1243"/>
      <c r="BFW8" s="1243"/>
      <c r="BFX8" s="1243"/>
      <c r="BFY8" s="1243"/>
      <c r="BFZ8" s="1243"/>
      <c r="BGA8" s="1243"/>
      <c r="BGB8" s="1243"/>
      <c r="BGC8" s="1243"/>
      <c r="BGD8" s="1243"/>
      <c r="BGE8" s="1243"/>
      <c r="BGF8" s="1243"/>
      <c r="BGG8" s="1243"/>
      <c r="BGH8" s="1243"/>
      <c r="BGI8" s="1243"/>
      <c r="BGJ8" s="1243"/>
      <c r="BGK8" s="1243"/>
      <c r="BGL8" s="1243"/>
      <c r="BGM8" s="1243"/>
      <c r="BGN8" s="1243"/>
      <c r="BGO8" s="1243"/>
      <c r="BGP8" s="1243"/>
      <c r="BGQ8" s="1243"/>
      <c r="BGR8" s="1243"/>
      <c r="BGS8" s="1243"/>
      <c r="BGT8" s="1243"/>
      <c r="BGU8" s="1243"/>
      <c r="BGV8" s="1243"/>
      <c r="BGW8" s="1243"/>
      <c r="BGX8" s="1243"/>
      <c r="BGY8" s="1243"/>
      <c r="BGZ8" s="1243"/>
      <c r="BHA8" s="1243"/>
      <c r="BHB8" s="1243"/>
      <c r="BHC8" s="1243"/>
      <c r="BHD8" s="1243"/>
      <c r="BHE8" s="1243"/>
      <c r="BHF8" s="1243"/>
      <c r="BHG8" s="1243"/>
      <c r="BHH8" s="1243"/>
      <c r="BHI8" s="1243"/>
      <c r="BHJ8" s="1243"/>
      <c r="BHK8" s="1243"/>
      <c r="BHL8" s="1243"/>
      <c r="BHM8" s="1243"/>
      <c r="BHN8" s="1243"/>
      <c r="BHO8" s="1243"/>
      <c r="BHP8" s="1243"/>
      <c r="BHQ8" s="1243"/>
      <c r="BHR8" s="1243"/>
      <c r="BHS8" s="1243"/>
      <c r="BHT8" s="1243"/>
      <c r="BHU8" s="1243"/>
      <c r="BHV8" s="1243"/>
      <c r="BHW8" s="1243"/>
      <c r="BHX8" s="1243"/>
      <c r="BHY8" s="1243"/>
      <c r="BHZ8" s="1243"/>
      <c r="BIA8" s="1243"/>
      <c r="BIB8" s="1243"/>
      <c r="BIC8" s="1243"/>
      <c r="BID8" s="1243"/>
      <c r="BIE8" s="1243"/>
      <c r="BIF8" s="1243"/>
      <c r="BIG8" s="1243"/>
      <c r="BIH8" s="1243"/>
      <c r="BII8" s="1243"/>
      <c r="BIJ8" s="1243"/>
      <c r="BIK8" s="1243"/>
      <c r="BIL8" s="1243"/>
      <c r="BIM8" s="1243"/>
      <c r="BIN8" s="1243"/>
      <c r="BIO8" s="1243"/>
      <c r="BIP8" s="1243"/>
      <c r="BIQ8" s="1243"/>
      <c r="BIR8" s="1243"/>
      <c r="BIS8" s="1243"/>
      <c r="BIT8" s="1243"/>
      <c r="BIU8" s="1243"/>
      <c r="BIV8" s="1243"/>
      <c r="BIW8" s="1243"/>
      <c r="BIX8" s="1243"/>
      <c r="BIY8" s="1243"/>
      <c r="BIZ8" s="1243"/>
      <c r="BJA8" s="1243"/>
      <c r="BJB8" s="1243"/>
      <c r="BJC8" s="1243"/>
      <c r="BJD8" s="1243"/>
      <c r="BJE8" s="1243"/>
      <c r="BJF8" s="1243"/>
      <c r="BJG8" s="1243"/>
      <c r="BJH8" s="1243"/>
      <c r="BJI8" s="1243"/>
      <c r="BJJ8" s="1243"/>
      <c r="BJK8" s="1243"/>
      <c r="BJL8" s="1243"/>
      <c r="BJM8" s="1243"/>
      <c r="BJN8" s="1243"/>
      <c r="BJO8" s="1243"/>
      <c r="BJP8" s="1243"/>
      <c r="BJQ8" s="1243"/>
      <c r="BJR8" s="1243"/>
      <c r="BJS8" s="1243"/>
      <c r="BJT8" s="1243"/>
      <c r="BJU8" s="1243"/>
      <c r="BJV8" s="1243"/>
      <c r="BJW8" s="1243"/>
      <c r="BJX8" s="1243"/>
      <c r="BJY8" s="1243"/>
      <c r="BJZ8" s="1243"/>
      <c r="BKA8" s="1243"/>
      <c r="BKB8" s="1243"/>
      <c r="BKC8" s="1243"/>
      <c r="BKD8" s="1243"/>
      <c r="BKE8" s="1243"/>
      <c r="BKF8" s="1243"/>
      <c r="BKG8" s="1243"/>
      <c r="BKH8" s="1243"/>
      <c r="BKI8" s="1243"/>
      <c r="BKJ8" s="1243"/>
      <c r="BKK8" s="1243"/>
      <c r="BKL8" s="1243"/>
      <c r="BKM8" s="1243"/>
      <c r="BKN8" s="1243"/>
      <c r="BKO8" s="1243"/>
      <c r="BKP8" s="1243"/>
      <c r="BKQ8" s="1243"/>
      <c r="BKR8" s="1243"/>
      <c r="BKS8" s="1243"/>
      <c r="BKT8" s="1243"/>
      <c r="BKU8" s="1243"/>
      <c r="BKV8" s="1243"/>
      <c r="BKW8" s="1243"/>
      <c r="BKX8" s="1243"/>
      <c r="BKY8" s="1243"/>
      <c r="BKZ8" s="1243"/>
      <c r="BLA8" s="1243"/>
      <c r="BLB8" s="1243"/>
      <c r="BLC8" s="1243"/>
      <c r="BLD8" s="1243"/>
      <c r="BLE8" s="1243"/>
      <c r="BLF8" s="1243"/>
      <c r="BLG8" s="1243"/>
      <c r="BLH8" s="1243"/>
      <c r="BLI8" s="1243"/>
      <c r="BLJ8" s="1243"/>
      <c r="BLK8" s="1243"/>
      <c r="BLL8" s="1243"/>
      <c r="BLM8" s="1243"/>
      <c r="BLN8" s="1243"/>
      <c r="BLO8" s="1243"/>
      <c r="BLP8" s="1243"/>
      <c r="BLQ8" s="1243"/>
      <c r="BLR8" s="1243"/>
      <c r="BLS8" s="1243"/>
      <c r="BLT8" s="1243"/>
      <c r="BLU8" s="1243"/>
      <c r="BLV8" s="1243"/>
      <c r="BLW8" s="1243"/>
      <c r="BLX8" s="1243"/>
      <c r="BLY8" s="1243"/>
      <c r="BLZ8" s="1243"/>
      <c r="BMA8" s="1243"/>
      <c r="BMB8" s="1243"/>
      <c r="BMC8" s="1243"/>
      <c r="BMD8" s="1243"/>
      <c r="BME8" s="1243"/>
      <c r="BMF8" s="1243"/>
      <c r="BMG8" s="1243"/>
      <c r="BMH8" s="1243"/>
      <c r="BMI8" s="1243"/>
      <c r="BMJ8" s="1243"/>
      <c r="BMK8" s="1243"/>
      <c r="BML8" s="1243"/>
      <c r="BMM8" s="1243"/>
      <c r="BMN8" s="1243"/>
      <c r="BMO8" s="1243"/>
      <c r="BMP8" s="1243"/>
      <c r="BMQ8" s="1243"/>
      <c r="BMR8" s="1243"/>
      <c r="BMS8" s="1243"/>
      <c r="BMT8" s="1243"/>
      <c r="BMU8" s="1243"/>
      <c r="BMV8" s="1243"/>
      <c r="BMW8" s="1243"/>
      <c r="BMX8" s="1243"/>
      <c r="BMY8" s="1243"/>
      <c r="BMZ8" s="1243"/>
      <c r="BNA8" s="1243"/>
      <c r="BNB8" s="1243"/>
      <c r="BNC8" s="1243"/>
      <c r="BND8" s="1243"/>
      <c r="BNE8" s="1243"/>
      <c r="BNF8" s="1243"/>
      <c r="BNG8" s="1243"/>
      <c r="BNH8" s="1243"/>
      <c r="BNI8" s="1243"/>
      <c r="BNJ8" s="1243"/>
      <c r="BNK8" s="1243"/>
      <c r="BNL8" s="1243"/>
      <c r="BNM8" s="1243"/>
      <c r="BNN8" s="1243"/>
      <c r="BNO8" s="1243"/>
      <c r="BNP8" s="1243"/>
      <c r="BNQ8" s="1243"/>
      <c r="BNR8" s="1243"/>
      <c r="BNS8" s="1243"/>
      <c r="BNT8" s="1243"/>
      <c r="BNU8" s="1243"/>
      <c r="BNV8" s="1243"/>
      <c r="BNW8" s="1243"/>
      <c r="BNX8" s="1243"/>
      <c r="BNY8" s="1243"/>
      <c r="BNZ8" s="1243"/>
      <c r="BOA8" s="1243"/>
      <c r="BOB8" s="1243"/>
      <c r="BOC8" s="1243"/>
      <c r="BOD8" s="1243"/>
      <c r="BOE8" s="1243"/>
      <c r="BOF8" s="1243"/>
      <c r="BOG8" s="1243"/>
      <c r="BOH8" s="1243"/>
      <c r="BOI8" s="1243"/>
      <c r="BOJ8" s="1243"/>
      <c r="BOK8" s="1243"/>
      <c r="BOL8" s="1243"/>
      <c r="BOM8" s="1243"/>
      <c r="BON8" s="1243"/>
      <c r="BOO8" s="1243"/>
      <c r="BOP8" s="1243"/>
      <c r="BOQ8" s="1243"/>
      <c r="BOR8" s="1243"/>
      <c r="BOS8" s="1243"/>
      <c r="BOT8" s="1243"/>
      <c r="BOU8" s="1243"/>
      <c r="BOV8" s="1243"/>
      <c r="BOW8" s="1243"/>
      <c r="BOX8" s="1243"/>
      <c r="BOY8" s="1243"/>
      <c r="BOZ8" s="1243"/>
      <c r="BPA8" s="1243"/>
      <c r="BPB8" s="1243"/>
      <c r="BPC8" s="1243"/>
      <c r="BPD8" s="1243"/>
      <c r="BPE8" s="1243"/>
      <c r="BPF8" s="1243"/>
      <c r="BPG8" s="1243"/>
      <c r="BPH8" s="1243"/>
      <c r="BPI8" s="1243"/>
      <c r="BPJ8" s="1243"/>
      <c r="BPK8" s="1243"/>
      <c r="BPL8" s="1243"/>
      <c r="BPM8" s="1243"/>
      <c r="BPN8" s="1243"/>
      <c r="BPO8" s="1243"/>
      <c r="BPP8" s="1243"/>
      <c r="BPQ8" s="1243"/>
      <c r="BPR8" s="1243"/>
      <c r="BPS8" s="1243"/>
      <c r="BPT8" s="1243"/>
      <c r="BPU8" s="1243"/>
      <c r="BPV8" s="1243"/>
      <c r="BPW8" s="1243"/>
      <c r="BPX8" s="1243"/>
      <c r="BPY8" s="1243"/>
      <c r="BPZ8" s="1243"/>
      <c r="BQA8" s="1243"/>
      <c r="BQB8" s="1243"/>
      <c r="BQC8" s="1243"/>
      <c r="BQD8" s="1243"/>
      <c r="BQE8" s="1243"/>
      <c r="BQF8" s="1243"/>
      <c r="BQG8" s="1243"/>
      <c r="BQH8" s="1243"/>
      <c r="BQI8" s="1243"/>
      <c r="BQJ8" s="1243"/>
      <c r="BQK8" s="1243"/>
      <c r="BQL8" s="1243"/>
      <c r="BQM8" s="1243"/>
      <c r="BQN8" s="1243"/>
      <c r="BQO8" s="1243"/>
      <c r="BQP8" s="1243"/>
      <c r="BQQ8" s="1243"/>
      <c r="BQR8" s="1243"/>
      <c r="BQS8" s="1243"/>
      <c r="BQT8" s="1243"/>
      <c r="BQU8" s="1243"/>
      <c r="BQV8" s="1243"/>
      <c r="BQW8" s="1243"/>
      <c r="BQX8" s="1243"/>
      <c r="BQY8" s="1243"/>
      <c r="BQZ8" s="1243"/>
      <c r="BRA8" s="1243"/>
      <c r="BRB8" s="1243"/>
      <c r="BRC8" s="1243"/>
      <c r="BRD8" s="1243"/>
      <c r="BRE8" s="1243"/>
      <c r="BRF8" s="1243"/>
      <c r="BRG8" s="1243"/>
      <c r="BRH8" s="1243"/>
      <c r="BRI8" s="1243"/>
      <c r="BRJ8" s="1243"/>
      <c r="BRK8" s="1243"/>
      <c r="BRL8" s="1243"/>
      <c r="BRM8" s="1243"/>
      <c r="BRN8" s="1243"/>
      <c r="BRO8" s="1243"/>
      <c r="BRP8" s="1243"/>
      <c r="BRQ8" s="1243"/>
      <c r="BRR8" s="1243"/>
      <c r="BRS8" s="1243"/>
      <c r="BRT8" s="1243"/>
      <c r="BRU8" s="1243"/>
      <c r="BRV8" s="1243"/>
      <c r="BRW8" s="1243"/>
      <c r="BRX8" s="1243"/>
      <c r="BRY8" s="1243"/>
      <c r="BRZ8" s="1243"/>
      <c r="BSA8" s="1243"/>
      <c r="BSB8" s="1243"/>
      <c r="BSC8" s="1243"/>
      <c r="BSD8" s="1243"/>
      <c r="BSE8" s="1243"/>
      <c r="BSF8" s="1243"/>
      <c r="BSG8" s="1243"/>
      <c r="BSH8" s="1243"/>
      <c r="BSI8" s="1243"/>
      <c r="BSJ8" s="1243"/>
      <c r="BSK8" s="1243"/>
      <c r="BSL8" s="1243"/>
      <c r="BSM8" s="1243"/>
      <c r="BSN8" s="1243"/>
      <c r="BSO8" s="1243"/>
      <c r="BSP8" s="1243"/>
      <c r="BSQ8" s="1243"/>
      <c r="BSR8" s="1243"/>
      <c r="BSS8" s="1243"/>
      <c r="BST8" s="1243"/>
      <c r="BSU8" s="1243"/>
      <c r="BSV8" s="1243"/>
      <c r="BSW8" s="1243"/>
      <c r="BSX8" s="1243"/>
      <c r="BSY8" s="1243"/>
      <c r="BSZ8" s="1243"/>
      <c r="BTA8" s="1243"/>
      <c r="BTB8" s="1243"/>
      <c r="BTC8" s="1243"/>
      <c r="BTD8" s="1243"/>
      <c r="BTE8" s="1243"/>
      <c r="BTF8" s="1243"/>
      <c r="BTG8" s="1243"/>
      <c r="BTH8" s="1243"/>
      <c r="BTI8" s="1243"/>
      <c r="BTJ8" s="1243"/>
      <c r="BTK8" s="1243"/>
      <c r="BTL8" s="1243"/>
      <c r="BTM8" s="1243"/>
      <c r="BTN8" s="1243"/>
      <c r="BTO8" s="1243"/>
      <c r="BTP8" s="1243"/>
      <c r="BTQ8" s="1243"/>
      <c r="BTR8" s="1243"/>
      <c r="BTS8" s="1243"/>
      <c r="BTT8" s="1243"/>
      <c r="BTU8" s="1243"/>
      <c r="BTV8" s="1243"/>
      <c r="BTW8" s="1243"/>
      <c r="BTX8" s="1243"/>
      <c r="BTY8" s="1243"/>
      <c r="BTZ8" s="1243"/>
      <c r="BUA8" s="1243"/>
      <c r="BUB8" s="1243"/>
      <c r="BUC8" s="1243"/>
      <c r="BUD8" s="1243"/>
      <c r="BUE8" s="1243"/>
      <c r="BUF8" s="1243"/>
      <c r="BUG8" s="1243"/>
      <c r="BUH8" s="1243"/>
      <c r="BUI8" s="1243"/>
      <c r="BUJ8" s="1243"/>
      <c r="BUK8" s="1243"/>
      <c r="BUL8" s="1243"/>
      <c r="BUM8" s="1243"/>
      <c r="BUN8" s="1243"/>
      <c r="BUO8" s="1243"/>
      <c r="BUP8" s="1243"/>
      <c r="BUQ8" s="1243"/>
      <c r="BUR8" s="1243"/>
      <c r="BUS8" s="1243"/>
      <c r="BUT8" s="1243"/>
      <c r="BUU8" s="1243"/>
      <c r="BUV8" s="1243"/>
      <c r="BUW8" s="1243"/>
      <c r="BUX8" s="1243"/>
      <c r="BUY8" s="1243"/>
      <c r="BUZ8" s="1243"/>
      <c r="BVA8" s="1243"/>
      <c r="BVB8" s="1243"/>
      <c r="BVC8" s="1243"/>
      <c r="BVD8" s="1243"/>
      <c r="BVE8" s="1243"/>
      <c r="BVF8" s="1243"/>
      <c r="BVG8" s="1243"/>
      <c r="BVH8" s="1243"/>
      <c r="BVI8" s="1243"/>
      <c r="BVJ8" s="1243"/>
      <c r="BVK8" s="1243"/>
      <c r="BVL8" s="1243"/>
      <c r="BVM8" s="1243"/>
      <c r="BVN8" s="1243"/>
      <c r="BVO8" s="1243"/>
      <c r="BVP8" s="1243"/>
      <c r="BVQ8" s="1243"/>
      <c r="BVR8" s="1243"/>
      <c r="BVS8" s="1243"/>
      <c r="BVT8" s="1243"/>
      <c r="BVU8" s="1243"/>
      <c r="BVV8" s="1243"/>
      <c r="BVW8" s="1243"/>
      <c r="BVX8" s="1243"/>
      <c r="BVY8" s="1243"/>
      <c r="BVZ8" s="1243"/>
      <c r="BWA8" s="1243"/>
      <c r="BWB8" s="1243"/>
      <c r="BWC8" s="1243"/>
      <c r="BWD8" s="1243"/>
      <c r="BWE8" s="1243"/>
      <c r="BWF8" s="1243"/>
      <c r="BWG8" s="1243"/>
      <c r="BWH8" s="1243"/>
      <c r="BWI8" s="1243"/>
      <c r="BWJ8" s="1243"/>
      <c r="BWK8" s="1243"/>
      <c r="BWL8" s="1243"/>
      <c r="BWM8" s="1243"/>
      <c r="BWN8" s="1243"/>
      <c r="BWO8" s="1243"/>
      <c r="BWP8" s="1243"/>
      <c r="BWQ8" s="1243"/>
      <c r="BWR8" s="1243"/>
      <c r="BWS8" s="1243"/>
      <c r="BWT8" s="1243"/>
      <c r="BWU8" s="1243"/>
      <c r="BWV8" s="1243"/>
      <c r="BWW8" s="1243"/>
      <c r="BWX8" s="1243"/>
      <c r="BWY8" s="1243"/>
      <c r="BWZ8" s="1243"/>
      <c r="BXA8" s="1243"/>
      <c r="BXB8" s="1243"/>
      <c r="BXC8" s="1243"/>
      <c r="BXD8" s="1243"/>
      <c r="BXE8" s="1243"/>
      <c r="BXF8" s="1243"/>
      <c r="BXG8" s="1243"/>
      <c r="BXH8" s="1243"/>
      <c r="BXI8" s="1243"/>
      <c r="BXJ8" s="1243"/>
      <c r="BXK8" s="1243"/>
      <c r="BXL8" s="1243"/>
      <c r="BXM8" s="1243"/>
      <c r="BXN8" s="1243"/>
      <c r="BXO8" s="1243"/>
      <c r="BXP8" s="1243"/>
      <c r="BXQ8" s="1243"/>
      <c r="BXR8" s="1243"/>
      <c r="BXS8" s="1243"/>
      <c r="BXT8" s="1243"/>
      <c r="BXU8" s="1243"/>
      <c r="BXV8" s="1243"/>
      <c r="BXW8" s="1243"/>
      <c r="BXX8" s="1243"/>
      <c r="BXY8" s="1243"/>
      <c r="BXZ8" s="1243"/>
      <c r="BYA8" s="1243"/>
      <c r="BYB8" s="1243"/>
      <c r="BYC8" s="1243"/>
      <c r="BYD8" s="1243"/>
      <c r="BYE8" s="1243"/>
      <c r="BYF8" s="1243"/>
      <c r="BYG8" s="1243"/>
      <c r="BYH8" s="1243"/>
      <c r="BYI8" s="1243"/>
      <c r="BYJ8" s="1243"/>
      <c r="BYK8" s="1243"/>
      <c r="BYL8" s="1243"/>
      <c r="BYM8" s="1243"/>
      <c r="BYN8" s="1243"/>
      <c r="BYO8" s="1243"/>
      <c r="BYP8" s="1243"/>
      <c r="BYQ8" s="1243"/>
      <c r="BYR8" s="1243"/>
      <c r="BYS8" s="1243"/>
      <c r="BYT8" s="1243"/>
      <c r="BYU8" s="1243"/>
      <c r="BYV8" s="1243"/>
      <c r="BYW8" s="1243"/>
      <c r="BYX8" s="1243"/>
      <c r="BYY8" s="1243"/>
      <c r="BYZ8" s="1243"/>
      <c r="BZA8" s="1243"/>
      <c r="BZB8" s="1243"/>
      <c r="BZC8" s="1243"/>
      <c r="BZD8" s="1243"/>
      <c r="BZE8" s="1243"/>
      <c r="BZF8" s="1243"/>
      <c r="BZG8" s="1243"/>
      <c r="BZH8" s="1243"/>
      <c r="BZI8" s="1243"/>
      <c r="BZJ8" s="1243"/>
      <c r="BZK8" s="1243"/>
      <c r="BZL8" s="1243"/>
      <c r="BZM8" s="1243"/>
      <c r="BZN8" s="1243"/>
      <c r="BZO8" s="1243"/>
      <c r="BZP8" s="1243"/>
      <c r="BZQ8" s="1243"/>
      <c r="BZR8" s="1243"/>
      <c r="BZS8" s="1243"/>
      <c r="BZT8" s="1243"/>
      <c r="BZU8" s="1243"/>
      <c r="BZV8" s="1243"/>
      <c r="BZW8" s="1243"/>
      <c r="BZX8" s="1243"/>
      <c r="BZY8" s="1243"/>
      <c r="BZZ8" s="1243"/>
      <c r="CAA8" s="1243"/>
      <c r="CAB8" s="1243"/>
      <c r="CAC8" s="1243"/>
      <c r="CAD8" s="1243"/>
      <c r="CAE8" s="1243"/>
      <c r="CAF8" s="1243"/>
      <c r="CAG8" s="1243"/>
      <c r="CAH8" s="1243"/>
      <c r="CAI8" s="1243"/>
      <c r="CAJ8" s="1243"/>
      <c r="CAK8" s="1243"/>
      <c r="CAL8" s="1243"/>
      <c r="CAM8" s="1243"/>
      <c r="CAN8" s="1243"/>
      <c r="CAO8" s="1243"/>
      <c r="CAP8" s="1243"/>
      <c r="CAQ8" s="1243"/>
      <c r="CAR8" s="1243"/>
      <c r="CAS8" s="1243"/>
      <c r="CAT8" s="1243"/>
      <c r="CAU8" s="1243"/>
      <c r="CAV8" s="1243"/>
      <c r="CAW8" s="1243"/>
      <c r="CAX8" s="1243"/>
      <c r="CAY8" s="1243"/>
      <c r="CAZ8" s="1243"/>
      <c r="CBA8" s="1243"/>
      <c r="CBB8" s="1243"/>
      <c r="CBC8" s="1243"/>
      <c r="CBD8" s="1243"/>
      <c r="CBE8" s="1243"/>
      <c r="CBF8" s="1243"/>
      <c r="CBG8" s="1243"/>
      <c r="CBH8" s="1243"/>
      <c r="CBI8" s="1243"/>
      <c r="CBJ8" s="1243"/>
      <c r="CBK8" s="1243"/>
      <c r="CBL8" s="1243"/>
      <c r="CBM8" s="1243"/>
      <c r="CBN8" s="1243"/>
      <c r="CBO8" s="1243"/>
      <c r="CBP8" s="1243"/>
      <c r="CBQ8" s="1243"/>
      <c r="CBR8" s="1243"/>
      <c r="CBS8" s="1243"/>
      <c r="CBT8" s="1243"/>
      <c r="CBU8" s="1243"/>
      <c r="CBV8" s="1243"/>
      <c r="CBW8" s="1243"/>
      <c r="CBX8" s="1243"/>
      <c r="CBY8" s="1243"/>
      <c r="CBZ8" s="1243"/>
      <c r="CCA8" s="1243"/>
      <c r="CCB8" s="1243"/>
      <c r="CCC8" s="1243"/>
      <c r="CCD8" s="1243"/>
      <c r="CCE8" s="1243"/>
      <c r="CCF8" s="1243"/>
      <c r="CCG8" s="1243"/>
      <c r="CCH8" s="1243"/>
      <c r="CCI8" s="1243"/>
      <c r="CCJ8" s="1243"/>
      <c r="CCK8" s="1243"/>
      <c r="CCL8" s="1243"/>
      <c r="CCM8" s="1243"/>
      <c r="CCN8" s="1243"/>
      <c r="CCO8" s="1243"/>
      <c r="CCP8" s="1243"/>
      <c r="CCQ8" s="1243"/>
      <c r="CCR8" s="1243"/>
      <c r="CCS8" s="1243"/>
      <c r="CCT8" s="1243"/>
      <c r="CCU8" s="1243"/>
      <c r="CCV8" s="1243"/>
      <c r="CCW8" s="1243"/>
      <c r="CCX8" s="1243"/>
      <c r="CCY8" s="1243"/>
      <c r="CCZ8" s="1243"/>
      <c r="CDA8" s="1243"/>
      <c r="CDB8" s="1243"/>
      <c r="CDC8" s="1243"/>
      <c r="CDD8" s="1243"/>
      <c r="CDE8" s="1243"/>
      <c r="CDF8" s="1243"/>
      <c r="CDG8" s="1243"/>
      <c r="CDH8" s="1243"/>
      <c r="CDI8" s="1243"/>
      <c r="CDJ8" s="1243"/>
      <c r="CDK8" s="1243"/>
      <c r="CDL8" s="1243"/>
      <c r="CDM8" s="1243"/>
      <c r="CDN8" s="1243"/>
      <c r="CDO8" s="1243"/>
      <c r="CDP8" s="1243"/>
      <c r="CDQ8" s="1243"/>
      <c r="CDR8" s="1243"/>
      <c r="CDS8" s="1243"/>
      <c r="CDT8" s="1243"/>
      <c r="CDU8" s="1243"/>
      <c r="CDV8" s="1243"/>
      <c r="CDW8" s="1243"/>
      <c r="CDX8" s="1243"/>
      <c r="CDY8" s="1243"/>
      <c r="CDZ8" s="1243"/>
      <c r="CEA8" s="1243"/>
      <c r="CEB8" s="1243"/>
      <c r="CEC8" s="1243"/>
      <c r="CED8" s="1243"/>
      <c r="CEE8" s="1243"/>
      <c r="CEF8" s="1243"/>
      <c r="CEG8" s="1243"/>
      <c r="CEH8" s="1243"/>
      <c r="CEI8" s="1243"/>
      <c r="CEJ8" s="1243"/>
      <c r="CEK8" s="1243"/>
      <c r="CEL8" s="1243"/>
      <c r="CEM8" s="1243"/>
      <c r="CEN8" s="1243"/>
      <c r="CEO8" s="1243"/>
      <c r="CEP8" s="1243"/>
      <c r="CEQ8" s="1243"/>
      <c r="CER8" s="1243"/>
      <c r="CES8" s="1243"/>
      <c r="CET8" s="1243"/>
      <c r="CEU8" s="1243"/>
      <c r="CEV8" s="1243"/>
      <c r="CEW8" s="1243"/>
      <c r="CEX8" s="1243"/>
      <c r="CEY8" s="1243"/>
      <c r="CEZ8" s="1243"/>
      <c r="CFA8" s="1243"/>
      <c r="CFB8" s="1243"/>
      <c r="CFC8" s="1243"/>
      <c r="CFD8" s="1243"/>
      <c r="CFE8" s="1243"/>
      <c r="CFF8" s="1243"/>
      <c r="CFG8" s="1243"/>
      <c r="CFH8" s="1243"/>
      <c r="CFI8" s="1243"/>
      <c r="CFJ8" s="1243"/>
      <c r="CFK8" s="1243"/>
      <c r="CFL8" s="1243"/>
      <c r="CFM8" s="1243"/>
      <c r="CFN8" s="1243"/>
      <c r="CFO8" s="1243"/>
      <c r="CFP8" s="1243"/>
      <c r="CFQ8" s="1243"/>
      <c r="CFR8" s="1243"/>
      <c r="CFS8" s="1243"/>
      <c r="CFT8" s="1243"/>
      <c r="CFU8" s="1243"/>
      <c r="CFV8" s="1243"/>
      <c r="CFW8" s="1243"/>
      <c r="CFX8" s="1243"/>
      <c r="CFY8" s="1243"/>
      <c r="CFZ8" s="1243"/>
      <c r="CGA8" s="1243"/>
      <c r="CGB8" s="1243"/>
      <c r="CGC8" s="1243"/>
      <c r="CGD8" s="1243"/>
      <c r="CGE8" s="1243"/>
      <c r="CGF8" s="1243"/>
      <c r="CGG8" s="1243"/>
      <c r="CGH8" s="1243"/>
      <c r="CGI8" s="1243"/>
      <c r="CGJ8" s="1243"/>
      <c r="CGK8" s="1243"/>
      <c r="CGL8" s="1243"/>
      <c r="CGM8" s="1243"/>
      <c r="CGN8" s="1243"/>
      <c r="CGO8" s="1243"/>
      <c r="CGP8" s="1243"/>
      <c r="CGQ8" s="1243"/>
      <c r="CGR8" s="1243"/>
      <c r="CGS8" s="1243"/>
      <c r="CGT8" s="1243"/>
      <c r="CGU8" s="1243"/>
      <c r="CGV8" s="1243"/>
      <c r="CGW8" s="1243"/>
      <c r="CGX8" s="1243"/>
      <c r="CGY8" s="1243"/>
      <c r="CGZ8" s="1243"/>
      <c r="CHA8" s="1243"/>
      <c r="CHB8" s="1243"/>
      <c r="CHC8" s="1243"/>
      <c r="CHD8" s="1243"/>
      <c r="CHE8" s="1243"/>
      <c r="CHF8" s="1243"/>
      <c r="CHG8" s="1243"/>
      <c r="CHH8" s="1243"/>
      <c r="CHI8" s="1243"/>
      <c r="CHJ8" s="1243"/>
      <c r="CHK8" s="1243"/>
      <c r="CHL8" s="1243"/>
      <c r="CHM8" s="1243"/>
      <c r="CHN8" s="1243"/>
      <c r="CHO8" s="1243"/>
      <c r="CHP8" s="1243"/>
      <c r="CHQ8" s="1243"/>
      <c r="CHR8" s="1243"/>
      <c r="CHS8" s="1243"/>
      <c r="CHT8" s="1243"/>
      <c r="CHU8" s="1243"/>
      <c r="CHV8" s="1243"/>
      <c r="CHW8" s="1243"/>
      <c r="CHX8" s="1243"/>
      <c r="CHY8" s="1243"/>
      <c r="CHZ8" s="1243"/>
      <c r="CIA8" s="1243"/>
      <c r="CIB8" s="1243"/>
      <c r="CIC8" s="1243"/>
      <c r="CID8" s="1243"/>
      <c r="CIE8" s="1243"/>
      <c r="CIF8" s="1243"/>
      <c r="CIG8" s="1243"/>
      <c r="CIH8" s="1243"/>
      <c r="CII8" s="1243"/>
      <c r="CIJ8" s="1243"/>
      <c r="CIK8" s="1243"/>
      <c r="CIL8" s="1243"/>
      <c r="CIM8" s="1243"/>
      <c r="CIN8" s="1243"/>
      <c r="CIO8" s="1243"/>
      <c r="CIP8" s="1243"/>
      <c r="CIQ8" s="1243"/>
      <c r="CIR8" s="1243"/>
      <c r="CIS8" s="1243"/>
      <c r="CIT8" s="1243"/>
      <c r="CIU8" s="1243"/>
      <c r="CIV8" s="1243"/>
      <c r="CIW8" s="1243"/>
      <c r="CIX8" s="1243"/>
      <c r="CIY8" s="1243"/>
      <c r="CIZ8" s="1243"/>
      <c r="CJA8" s="1243"/>
      <c r="CJB8" s="1243"/>
      <c r="CJC8" s="1243"/>
      <c r="CJD8" s="1243"/>
      <c r="CJE8" s="1243"/>
      <c r="CJF8" s="1243"/>
      <c r="CJG8" s="1243"/>
      <c r="CJH8" s="1243"/>
      <c r="CJI8" s="1243"/>
      <c r="CJJ8" s="1243"/>
      <c r="CJK8" s="1243"/>
      <c r="CJL8" s="1243"/>
      <c r="CJM8" s="1243"/>
      <c r="CJN8" s="1243"/>
      <c r="CJO8" s="1243"/>
      <c r="CJP8" s="1243"/>
      <c r="CJQ8" s="1243"/>
      <c r="CJR8" s="1243"/>
      <c r="CJS8" s="1243"/>
      <c r="CJT8" s="1243"/>
      <c r="CJU8" s="1243"/>
      <c r="CJV8" s="1243"/>
      <c r="CJW8" s="1243"/>
      <c r="CJX8" s="1243"/>
      <c r="CJY8" s="1243"/>
      <c r="CJZ8" s="1243"/>
      <c r="CKA8" s="1243"/>
      <c r="CKB8" s="1243"/>
      <c r="CKC8" s="1243"/>
      <c r="CKD8" s="1243"/>
      <c r="CKE8" s="1243"/>
      <c r="CKF8" s="1243"/>
      <c r="CKG8" s="1243"/>
      <c r="CKH8" s="1243"/>
      <c r="CKI8" s="1243"/>
      <c r="CKJ8" s="1243"/>
      <c r="CKK8" s="1243"/>
      <c r="CKL8" s="1243"/>
      <c r="CKM8" s="1243"/>
      <c r="CKN8" s="1243"/>
      <c r="CKO8" s="1243"/>
      <c r="CKP8" s="1243"/>
      <c r="CKQ8" s="1243"/>
      <c r="CKR8" s="1243"/>
      <c r="CKS8" s="1243"/>
      <c r="CKT8" s="1243"/>
      <c r="CKU8" s="1243"/>
      <c r="CKV8" s="1243"/>
      <c r="CKW8" s="1243"/>
      <c r="CKX8" s="1243"/>
      <c r="CKY8" s="1243"/>
      <c r="CKZ8" s="1243"/>
      <c r="CLA8" s="1243"/>
      <c r="CLB8" s="1243"/>
      <c r="CLC8" s="1243"/>
      <c r="CLD8" s="1243"/>
      <c r="CLE8" s="1243"/>
      <c r="CLF8" s="1243"/>
      <c r="CLG8" s="1243"/>
      <c r="CLH8" s="1243"/>
      <c r="CLI8" s="1243"/>
      <c r="CLJ8" s="1243"/>
      <c r="CLK8" s="1243"/>
      <c r="CLL8" s="1243"/>
      <c r="CLM8" s="1243"/>
      <c r="CLN8" s="1243"/>
      <c r="CLO8" s="1243"/>
      <c r="CLP8" s="1243"/>
      <c r="CLQ8" s="1243"/>
      <c r="CLR8" s="1243"/>
      <c r="CLS8" s="1243"/>
      <c r="CLT8" s="1243"/>
      <c r="CLU8" s="1243"/>
      <c r="CLV8" s="1243"/>
      <c r="CLW8" s="1243"/>
      <c r="CLX8" s="1243"/>
      <c r="CLY8" s="1243"/>
      <c r="CLZ8" s="1243"/>
      <c r="CMA8" s="1243"/>
      <c r="CMB8" s="1243"/>
      <c r="CMC8" s="1243"/>
      <c r="CMD8" s="1243"/>
      <c r="CME8" s="1243"/>
      <c r="CMF8" s="1243"/>
      <c r="CMG8" s="1243"/>
      <c r="CMH8" s="1243"/>
      <c r="CMI8" s="1243"/>
      <c r="CMJ8" s="1243"/>
      <c r="CMK8" s="1243"/>
      <c r="CML8" s="1243"/>
      <c r="CMM8" s="1243"/>
      <c r="CMN8" s="1243"/>
      <c r="CMO8" s="1243"/>
      <c r="CMP8" s="1243"/>
      <c r="CMQ8" s="1243"/>
      <c r="CMR8" s="1243"/>
      <c r="CMS8" s="1243"/>
      <c r="CMT8" s="1243"/>
      <c r="CMU8" s="1243"/>
      <c r="CMV8" s="1243"/>
      <c r="CMW8" s="1243"/>
      <c r="CMX8" s="1243"/>
      <c r="CMY8" s="1243"/>
      <c r="CMZ8" s="1243"/>
      <c r="CNA8" s="1243"/>
      <c r="CNB8" s="1243"/>
      <c r="CNC8" s="1243"/>
      <c r="CND8" s="1243"/>
      <c r="CNE8" s="1243"/>
      <c r="CNF8" s="1243"/>
      <c r="CNG8" s="1243"/>
      <c r="CNH8" s="1243"/>
      <c r="CNI8" s="1243"/>
      <c r="CNJ8" s="1243"/>
      <c r="CNK8" s="1243"/>
      <c r="CNL8" s="1243"/>
      <c r="CNM8" s="1243"/>
      <c r="CNN8" s="1243"/>
      <c r="CNO8" s="1243"/>
      <c r="CNP8" s="1243"/>
      <c r="CNQ8" s="1243"/>
      <c r="CNR8" s="1243"/>
      <c r="CNS8" s="1243"/>
      <c r="CNT8" s="1243"/>
      <c r="CNU8" s="1243"/>
      <c r="CNV8" s="1243"/>
      <c r="CNW8" s="1243"/>
      <c r="CNX8" s="1243"/>
      <c r="CNY8" s="1243"/>
      <c r="CNZ8" s="1243"/>
      <c r="COA8" s="1243"/>
      <c r="COB8" s="1243"/>
      <c r="COC8" s="1243"/>
      <c r="COD8" s="1243"/>
      <c r="COE8" s="1243"/>
      <c r="COF8" s="1243"/>
      <c r="COG8" s="1243"/>
      <c r="COH8" s="1243"/>
      <c r="COI8" s="1243"/>
      <c r="COJ8" s="1243"/>
      <c r="COK8" s="1243"/>
      <c r="COL8" s="1243"/>
      <c r="COM8" s="1243"/>
      <c r="CON8" s="1243"/>
      <c r="COO8" s="1243"/>
      <c r="COP8" s="1243"/>
      <c r="COQ8" s="1243"/>
      <c r="COR8" s="1243"/>
      <c r="COS8" s="1243"/>
      <c r="COT8" s="1243"/>
      <c r="COU8" s="1243"/>
      <c r="COV8" s="1243"/>
      <c r="COW8" s="1243"/>
      <c r="COX8" s="1243"/>
      <c r="COY8" s="1243"/>
      <c r="COZ8" s="1243"/>
      <c r="CPA8" s="1243"/>
      <c r="CPB8" s="1243"/>
      <c r="CPC8" s="1243"/>
      <c r="CPD8" s="1243"/>
      <c r="CPE8" s="1243"/>
      <c r="CPF8" s="1243"/>
      <c r="CPG8" s="1243"/>
      <c r="CPH8" s="1243"/>
      <c r="CPI8" s="1243"/>
      <c r="CPJ8" s="1243"/>
      <c r="CPK8" s="1243"/>
      <c r="CPL8" s="1243"/>
      <c r="CPM8" s="1243"/>
      <c r="CPN8" s="1243"/>
      <c r="CPO8" s="1243"/>
      <c r="CPP8" s="1243"/>
      <c r="CPQ8" s="1243"/>
      <c r="CPR8" s="1243"/>
      <c r="CPS8" s="1243"/>
      <c r="CPT8" s="1243"/>
      <c r="CPU8" s="1243"/>
      <c r="CPV8" s="1243"/>
      <c r="CPW8" s="1243"/>
      <c r="CPX8" s="1243"/>
      <c r="CPY8" s="1243"/>
      <c r="CPZ8" s="1243"/>
      <c r="CQA8" s="1243"/>
      <c r="CQB8" s="1243"/>
      <c r="CQC8" s="1243"/>
      <c r="CQD8" s="1243"/>
      <c r="CQE8" s="1243"/>
      <c r="CQF8" s="1243"/>
      <c r="CQG8" s="1243"/>
      <c r="CQH8" s="1243"/>
      <c r="CQI8" s="1243"/>
      <c r="CQJ8" s="1243"/>
      <c r="CQK8" s="1243"/>
      <c r="CQL8" s="1243"/>
      <c r="CQM8" s="1243"/>
      <c r="CQN8" s="1243"/>
      <c r="CQO8" s="1243"/>
      <c r="CQP8" s="1243"/>
      <c r="CQQ8" s="1243"/>
      <c r="CQR8" s="1243"/>
      <c r="CQS8" s="1243"/>
      <c r="CQT8" s="1243"/>
      <c r="CQU8" s="1243"/>
      <c r="CQV8" s="1243"/>
      <c r="CQW8" s="1243"/>
      <c r="CQX8" s="1243"/>
      <c r="CQY8" s="1243"/>
      <c r="CQZ8" s="1243"/>
      <c r="CRA8" s="1243"/>
      <c r="CRB8" s="1243"/>
      <c r="CRC8" s="1243"/>
      <c r="CRD8" s="1243"/>
      <c r="CRE8" s="1243"/>
      <c r="CRF8" s="1243"/>
      <c r="CRG8" s="1243"/>
      <c r="CRH8" s="1243"/>
      <c r="CRI8" s="1243"/>
      <c r="CRJ8" s="1243"/>
      <c r="CRK8" s="1243"/>
      <c r="CRL8" s="1243"/>
      <c r="CRM8" s="1243"/>
      <c r="CRN8" s="1243"/>
      <c r="CRO8" s="1243"/>
      <c r="CRP8" s="1243"/>
      <c r="CRQ8" s="1243"/>
      <c r="CRR8" s="1243"/>
      <c r="CRS8" s="1243"/>
      <c r="CRT8" s="1243"/>
      <c r="CRU8" s="1243"/>
      <c r="CRV8" s="1243"/>
      <c r="CRW8" s="1243"/>
      <c r="CRX8" s="1243"/>
      <c r="CRY8" s="1243"/>
      <c r="CRZ8" s="1243"/>
      <c r="CSA8" s="1243"/>
      <c r="CSB8" s="1243"/>
      <c r="CSC8" s="1243"/>
      <c r="CSD8" s="1243"/>
      <c r="CSE8" s="1243"/>
      <c r="CSF8" s="1243"/>
      <c r="CSG8" s="1243"/>
      <c r="CSH8" s="1243"/>
      <c r="CSI8" s="1243"/>
      <c r="CSJ8" s="1243"/>
      <c r="CSK8" s="1243"/>
      <c r="CSL8" s="1243"/>
      <c r="CSM8" s="1243"/>
      <c r="CSN8" s="1243"/>
      <c r="CSO8" s="1243"/>
      <c r="CSP8" s="1243"/>
      <c r="CSQ8" s="1243"/>
      <c r="CSR8" s="1243"/>
      <c r="CSS8" s="1243"/>
      <c r="CST8" s="1243"/>
      <c r="CSU8" s="1243"/>
      <c r="CSV8" s="1243"/>
      <c r="CSW8" s="1243"/>
      <c r="CSX8" s="1243"/>
      <c r="CSY8" s="1243"/>
      <c r="CSZ8" s="1243"/>
      <c r="CTA8" s="1243"/>
      <c r="CTB8" s="1243"/>
      <c r="CTC8" s="1243"/>
      <c r="CTD8" s="1243"/>
      <c r="CTE8" s="1243"/>
      <c r="CTF8" s="1243"/>
      <c r="CTG8" s="1243"/>
      <c r="CTH8" s="1243"/>
      <c r="CTI8" s="1243"/>
      <c r="CTJ8" s="1243"/>
      <c r="CTK8" s="1243"/>
      <c r="CTL8" s="1243"/>
      <c r="CTM8" s="1243"/>
      <c r="CTN8" s="1243"/>
      <c r="CTO8" s="1243"/>
      <c r="CTP8" s="1243"/>
      <c r="CTQ8" s="1243"/>
      <c r="CTR8" s="1243"/>
      <c r="CTS8" s="1243"/>
      <c r="CTT8" s="1243"/>
      <c r="CTU8" s="1243"/>
      <c r="CTV8" s="1243"/>
      <c r="CTW8" s="1243"/>
      <c r="CTX8" s="1243"/>
      <c r="CTY8" s="1243"/>
      <c r="CTZ8" s="1243"/>
      <c r="CUA8" s="1243"/>
      <c r="CUB8" s="1243"/>
      <c r="CUC8" s="1243"/>
      <c r="CUD8" s="1243"/>
      <c r="CUE8" s="1243"/>
      <c r="CUF8" s="1243"/>
      <c r="CUG8" s="1243"/>
      <c r="CUH8" s="1243"/>
      <c r="CUI8" s="1243"/>
      <c r="CUJ8" s="1243"/>
      <c r="CUK8" s="1243"/>
      <c r="CUL8" s="1243"/>
      <c r="CUM8" s="1243"/>
      <c r="CUN8" s="1243"/>
      <c r="CUO8" s="1243"/>
      <c r="CUP8" s="1243"/>
      <c r="CUQ8" s="1243"/>
      <c r="CUR8" s="1243"/>
      <c r="CUS8" s="1243"/>
      <c r="CUT8" s="1243"/>
      <c r="CUU8" s="1243"/>
      <c r="CUV8" s="1243"/>
      <c r="CUW8" s="1243"/>
      <c r="CUX8" s="1243"/>
      <c r="CUY8" s="1243"/>
      <c r="CUZ8" s="1243"/>
      <c r="CVA8" s="1243"/>
      <c r="CVB8" s="1243"/>
      <c r="CVC8" s="1243"/>
      <c r="CVD8" s="1243"/>
      <c r="CVE8" s="1243"/>
      <c r="CVF8" s="1243"/>
      <c r="CVG8" s="1243"/>
      <c r="CVH8" s="1243"/>
      <c r="CVI8" s="1243"/>
      <c r="CVJ8" s="1243"/>
      <c r="CVK8" s="1243"/>
      <c r="CVL8" s="1243"/>
      <c r="CVM8" s="1243"/>
      <c r="CVN8" s="1243"/>
      <c r="CVO8" s="1243"/>
      <c r="CVP8" s="1243"/>
      <c r="CVQ8" s="1243"/>
      <c r="CVR8" s="1243"/>
      <c r="CVS8" s="1243"/>
      <c r="CVT8" s="1243"/>
      <c r="CVU8" s="1243"/>
      <c r="CVV8" s="1243"/>
      <c r="CVW8" s="1243"/>
      <c r="CVX8" s="1243"/>
      <c r="CVY8" s="1243"/>
      <c r="CVZ8" s="1243"/>
      <c r="CWA8" s="1243"/>
      <c r="CWB8" s="1243"/>
      <c r="CWC8" s="1243"/>
      <c r="CWD8" s="1243"/>
      <c r="CWE8" s="1243"/>
      <c r="CWF8" s="1243"/>
      <c r="CWG8" s="1243"/>
      <c r="CWH8" s="1243"/>
      <c r="CWI8" s="1243"/>
      <c r="CWJ8" s="1243"/>
      <c r="CWK8" s="1243"/>
      <c r="CWL8" s="1243"/>
      <c r="CWM8" s="1243"/>
      <c r="CWN8" s="1243"/>
      <c r="CWO8" s="1243"/>
      <c r="CWP8" s="1243"/>
      <c r="CWQ8" s="1243"/>
      <c r="CWR8" s="1243"/>
      <c r="CWS8" s="1243"/>
      <c r="CWT8" s="1243"/>
      <c r="CWU8" s="1243"/>
      <c r="CWV8" s="1243"/>
      <c r="CWW8" s="1243"/>
      <c r="CWX8" s="1243"/>
      <c r="CWY8" s="1243"/>
      <c r="CWZ8" s="1243"/>
      <c r="CXA8" s="1243"/>
      <c r="CXB8" s="1243"/>
      <c r="CXC8" s="1243"/>
      <c r="CXD8" s="1243"/>
      <c r="CXE8" s="1243"/>
      <c r="CXF8" s="1243"/>
      <c r="CXG8" s="1243"/>
      <c r="CXH8" s="1243"/>
      <c r="CXI8" s="1243"/>
      <c r="CXJ8" s="1243"/>
      <c r="CXK8" s="1243"/>
      <c r="CXL8" s="1243"/>
      <c r="CXM8" s="1243"/>
      <c r="CXN8" s="1243"/>
      <c r="CXO8" s="1243"/>
      <c r="CXP8" s="1243"/>
      <c r="CXQ8" s="1243"/>
      <c r="CXR8" s="1243"/>
      <c r="CXS8" s="1243"/>
      <c r="CXT8" s="1243"/>
      <c r="CXU8" s="1243"/>
      <c r="CXV8" s="1243"/>
      <c r="CXW8" s="1243"/>
      <c r="CXX8" s="1243"/>
      <c r="CXY8" s="1243"/>
      <c r="CXZ8" s="1243"/>
      <c r="CYA8" s="1243"/>
      <c r="CYB8" s="1243"/>
      <c r="CYC8" s="1243"/>
      <c r="CYD8" s="1243"/>
      <c r="CYE8" s="1243"/>
      <c r="CYF8" s="1243"/>
      <c r="CYG8" s="1243"/>
      <c r="CYH8" s="1243"/>
      <c r="CYI8" s="1243"/>
      <c r="CYJ8" s="1243"/>
      <c r="CYK8" s="1243"/>
      <c r="CYL8" s="1243"/>
      <c r="CYM8" s="1243"/>
      <c r="CYN8" s="1243"/>
      <c r="CYO8" s="1243"/>
      <c r="CYP8" s="1243"/>
      <c r="CYQ8" s="1243"/>
      <c r="CYR8" s="1243"/>
      <c r="CYS8" s="1243"/>
      <c r="CYT8" s="1243"/>
      <c r="CYU8" s="1243"/>
      <c r="CYV8" s="1243"/>
      <c r="CYW8" s="1243"/>
      <c r="CYX8" s="1243"/>
      <c r="CYY8" s="1243"/>
      <c r="CYZ8" s="1243"/>
      <c r="CZA8" s="1243"/>
      <c r="CZB8" s="1243"/>
      <c r="CZC8" s="1243"/>
      <c r="CZD8" s="1243"/>
      <c r="CZE8" s="1243"/>
      <c r="CZF8" s="1243"/>
      <c r="CZG8" s="1243"/>
      <c r="CZH8" s="1243"/>
      <c r="CZI8" s="1243"/>
      <c r="CZJ8" s="1243"/>
      <c r="CZK8" s="1243"/>
      <c r="CZL8" s="1243"/>
      <c r="CZM8" s="1243"/>
      <c r="CZN8" s="1243"/>
      <c r="CZO8" s="1243"/>
      <c r="CZP8" s="1243"/>
      <c r="CZQ8" s="1243"/>
      <c r="CZR8" s="1243"/>
      <c r="CZS8" s="1243"/>
      <c r="CZT8" s="1243"/>
      <c r="CZU8" s="1243"/>
      <c r="CZV8" s="1243"/>
      <c r="CZW8" s="1243"/>
      <c r="CZX8" s="1243"/>
      <c r="CZY8" s="1243"/>
      <c r="CZZ8" s="1243"/>
      <c r="DAA8" s="1243"/>
      <c r="DAB8" s="1243"/>
      <c r="DAC8" s="1243"/>
      <c r="DAD8" s="1243"/>
      <c r="DAE8" s="1243"/>
      <c r="DAF8" s="1243"/>
      <c r="DAG8" s="1243"/>
      <c r="DAH8" s="1243"/>
      <c r="DAI8" s="1243"/>
      <c r="DAJ8" s="1243"/>
      <c r="DAK8" s="1243"/>
      <c r="DAL8" s="1243"/>
      <c r="DAM8" s="1243"/>
      <c r="DAN8" s="1243"/>
      <c r="DAO8" s="1243"/>
      <c r="DAP8" s="1243"/>
      <c r="DAQ8" s="1243"/>
      <c r="DAR8" s="1243"/>
      <c r="DAS8" s="1243"/>
      <c r="DAT8" s="1243"/>
      <c r="DAU8" s="1243"/>
      <c r="DAV8" s="1243"/>
      <c r="DAW8" s="1243"/>
      <c r="DAX8" s="1243"/>
      <c r="DAY8" s="1243"/>
      <c r="DAZ8" s="1243"/>
      <c r="DBA8" s="1243"/>
      <c r="DBB8" s="1243"/>
      <c r="DBC8" s="1243"/>
      <c r="DBD8" s="1243"/>
      <c r="DBE8" s="1243"/>
      <c r="DBF8" s="1243"/>
      <c r="DBG8" s="1243"/>
      <c r="DBH8" s="1243"/>
      <c r="DBI8" s="1243"/>
      <c r="DBJ8" s="1243"/>
      <c r="DBK8" s="1243"/>
      <c r="DBL8" s="1243"/>
      <c r="DBM8" s="1243"/>
      <c r="DBN8" s="1243"/>
      <c r="DBO8" s="1243"/>
      <c r="DBP8" s="1243"/>
      <c r="DBQ8" s="1243"/>
      <c r="DBR8" s="1243"/>
      <c r="DBS8" s="1243"/>
      <c r="DBT8" s="1243"/>
      <c r="DBU8" s="1243"/>
      <c r="DBV8" s="1243"/>
      <c r="DBW8" s="1243"/>
      <c r="DBX8" s="1243"/>
      <c r="DBY8" s="1243"/>
      <c r="DBZ8" s="1243"/>
      <c r="DCA8" s="1243"/>
      <c r="DCB8" s="1243"/>
      <c r="DCC8" s="1243"/>
      <c r="DCD8" s="1243"/>
      <c r="DCE8" s="1243"/>
      <c r="DCF8" s="1243"/>
      <c r="DCG8" s="1243"/>
      <c r="DCH8" s="1243"/>
      <c r="DCI8" s="1243"/>
      <c r="DCJ8" s="1243"/>
      <c r="DCK8" s="1243"/>
      <c r="DCL8" s="1243"/>
      <c r="DCM8" s="1243"/>
      <c r="DCN8" s="1243"/>
      <c r="DCO8" s="1243"/>
      <c r="DCP8" s="1243"/>
      <c r="DCQ8" s="1243"/>
      <c r="DCR8" s="1243"/>
      <c r="DCS8" s="1243"/>
      <c r="DCT8" s="1243"/>
      <c r="DCU8" s="1243"/>
      <c r="DCV8" s="1243"/>
      <c r="DCW8" s="1243"/>
      <c r="DCX8" s="1243"/>
      <c r="DCY8" s="1243"/>
      <c r="DCZ8" s="1243"/>
      <c r="DDA8" s="1243"/>
      <c r="DDB8" s="1243"/>
      <c r="DDC8" s="1243"/>
      <c r="DDD8" s="1243"/>
      <c r="DDE8" s="1243"/>
      <c r="DDF8" s="1243"/>
      <c r="DDG8" s="1243"/>
      <c r="DDH8" s="1243"/>
      <c r="DDI8" s="1243"/>
      <c r="DDJ8" s="1243"/>
      <c r="DDK8" s="1243"/>
      <c r="DDL8" s="1243"/>
      <c r="DDM8" s="1243"/>
      <c r="DDN8" s="1243"/>
      <c r="DDO8" s="1243"/>
      <c r="DDP8" s="1243"/>
      <c r="DDQ8" s="1243"/>
      <c r="DDR8" s="1243"/>
      <c r="DDS8" s="1243"/>
      <c r="DDT8" s="1243"/>
      <c r="DDU8" s="1243"/>
      <c r="DDV8" s="1243"/>
      <c r="DDW8" s="1243"/>
      <c r="DDX8" s="1243"/>
      <c r="DDY8" s="1243"/>
      <c r="DDZ8" s="1243"/>
      <c r="DEA8" s="1243"/>
      <c r="DEB8" s="1243"/>
      <c r="DEC8" s="1243"/>
      <c r="DED8" s="1243"/>
      <c r="DEE8" s="1243"/>
      <c r="DEF8" s="1243"/>
      <c r="DEG8" s="1243"/>
      <c r="DEH8" s="1243"/>
      <c r="DEI8" s="1243"/>
      <c r="DEJ8" s="1243"/>
      <c r="DEK8" s="1243"/>
      <c r="DEL8" s="1243"/>
      <c r="DEM8" s="1243"/>
      <c r="DEN8" s="1243"/>
      <c r="DEO8" s="1243"/>
      <c r="DEP8" s="1243"/>
      <c r="DEQ8" s="1243"/>
      <c r="DER8" s="1243"/>
      <c r="DES8" s="1243"/>
      <c r="DET8" s="1243"/>
      <c r="DEU8" s="1243"/>
      <c r="DEV8" s="1243"/>
      <c r="DEW8" s="1243"/>
      <c r="DEX8" s="1243"/>
      <c r="DEY8" s="1243"/>
      <c r="DEZ8" s="1243"/>
      <c r="DFA8" s="1243"/>
      <c r="DFB8" s="1243"/>
      <c r="DFC8" s="1243"/>
      <c r="DFD8" s="1243"/>
      <c r="DFE8" s="1243"/>
      <c r="DFF8" s="1243"/>
      <c r="DFG8" s="1243"/>
      <c r="DFH8" s="1243"/>
      <c r="DFI8" s="1243"/>
      <c r="DFJ8" s="1243"/>
      <c r="DFK8" s="1243"/>
      <c r="DFL8" s="1243"/>
      <c r="DFM8" s="1243"/>
      <c r="DFN8" s="1243"/>
      <c r="DFO8" s="1243"/>
      <c r="DFP8" s="1243"/>
      <c r="DFQ8" s="1243"/>
      <c r="DFR8" s="1243"/>
      <c r="DFS8" s="1243"/>
      <c r="DFT8" s="1243"/>
      <c r="DFU8" s="1243"/>
      <c r="DFV8" s="1243"/>
      <c r="DFW8" s="1243"/>
      <c r="DFX8" s="1243"/>
      <c r="DFY8" s="1243"/>
      <c r="DFZ8" s="1243"/>
      <c r="DGA8" s="1243"/>
      <c r="DGB8" s="1243"/>
      <c r="DGC8" s="1243"/>
      <c r="DGD8" s="1243"/>
      <c r="DGE8" s="1243"/>
      <c r="DGF8" s="1243"/>
      <c r="DGG8" s="1243"/>
      <c r="DGH8" s="1243"/>
      <c r="DGI8" s="1243"/>
      <c r="DGJ8" s="1243"/>
      <c r="DGK8" s="1243"/>
      <c r="DGL8" s="1243"/>
      <c r="DGM8" s="1243"/>
      <c r="DGN8" s="1243"/>
      <c r="DGO8" s="1243"/>
      <c r="DGP8" s="1243"/>
      <c r="DGQ8" s="1243"/>
      <c r="DGR8" s="1243"/>
      <c r="DGS8" s="1243"/>
      <c r="DGT8" s="1243"/>
      <c r="DGU8" s="1243"/>
      <c r="DGV8" s="1243"/>
      <c r="DGW8" s="1243"/>
      <c r="DGX8" s="1243"/>
      <c r="DGY8" s="1243"/>
      <c r="DGZ8" s="1243"/>
      <c r="DHA8" s="1243"/>
      <c r="DHB8" s="1243"/>
      <c r="DHC8" s="1243"/>
      <c r="DHD8" s="1243"/>
      <c r="DHE8" s="1243"/>
      <c r="DHF8" s="1243"/>
      <c r="DHG8" s="1243"/>
      <c r="DHH8" s="1243"/>
      <c r="DHI8" s="1243"/>
      <c r="DHJ8" s="1243"/>
      <c r="DHK8" s="1243"/>
      <c r="DHL8" s="1243"/>
      <c r="DHM8" s="1243"/>
      <c r="DHN8" s="1243"/>
      <c r="DHO8" s="1243"/>
      <c r="DHP8" s="1243"/>
      <c r="DHQ8" s="1243"/>
      <c r="DHR8" s="1243"/>
      <c r="DHS8" s="1243"/>
      <c r="DHT8" s="1243"/>
      <c r="DHU8" s="1243"/>
      <c r="DHV8" s="1243"/>
      <c r="DHW8" s="1243"/>
      <c r="DHX8" s="1243"/>
      <c r="DHY8" s="1243"/>
      <c r="DHZ8" s="1243"/>
      <c r="DIA8" s="1243"/>
      <c r="DIB8" s="1243"/>
      <c r="DIC8" s="1243"/>
      <c r="DID8" s="1243"/>
      <c r="DIE8" s="1243"/>
      <c r="DIF8" s="1243"/>
      <c r="DIG8" s="1243"/>
      <c r="DIH8" s="1243"/>
      <c r="DII8" s="1243"/>
      <c r="DIJ8" s="1243"/>
      <c r="DIK8" s="1243"/>
      <c r="DIL8" s="1243"/>
      <c r="DIM8" s="1243"/>
      <c r="DIN8" s="1243"/>
      <c r="DIO8" s="1243"/>
      <c r="DIP8" s="1243"/>
      <c r="DIQ8" s="1243"/>
      <c r="DIR8" s="1243"/>
      <c r="DIS8" s="1243"/>
      <c r="DIT8" s="1243"/>
      <c r="DIU8" s="1243"/>
      <c r="DIV8" s="1243"/>
      <c r="DIW8" s="1243"/>
      <c r="DIX8" s="1243"/>
      <c r="DIY8" s="1243"/>
      <c r="DIZ8" s="1243"/>
      <c r="DJA8" s="1243"/>
      <c r="DJB8" s="1243"/>
      <c r="DJC8" s="1243"/>
      <c r="DJD8" s="1243"/>
      <c r="DJE8" s="1243"/>
      <c r="DJF8" s="1243"/>
      <c r="DJG8" s="1243"/>
      <c r="DJH8" s="1243"/>
      <c r="DJI8" s="1243"/>
      <c r="DJJ8" s="1243"/>
      <c r="DJK8" s="1243"/>
      <c r="DJL8" s="1243"/>
      <c r="DJM8" s="1243"/>
      <c r="DJN8" s="1243"/>
      <c r="DJO8" s="1243"/>
      <c r="DJP8" s="1243"/>
      <c r="DJQ8" s="1243"/>
      <c r="DJR8" s="1243"/>
      <c r="DJS8" s="1243"/>
      <c r="DJT8" s="1243"/>
      <c r="DJU8" s="1243"/>
      <c r="DJV8" s="1243"/>
      <c r="DJW8" s="1243"/>
      <c r="DJX8" s="1243"/>
      <c r="DJY8" s="1243"/>
      <c r="DJZ8" s="1243"/>
      <c r="DKA8" s="1243"/>
      <c r="DKB8" s="1243"/>
      <c r="DKC8" s="1243"/>
      <c r="DKD8" s="1243"/>
      <c r="DKE8" s="1243"/>
      <c r="DKF8" s="1243"/>
      <c r="DKG8" s="1243"/>
      <c r="DKH8" s="1243"/>
      <c r="DKI8" s="1243"/>
      <c r="DKJ8" s="1243"/>
      <c r="DKK8" s="1243"/>
      <c r="DKL8" s="1243"/>
      <c r="DKM8" s="1243"/>
      <c r="DKN8" s="1243"/>
      <c r="DKO8" s="1243"/>
      <c r="DKP8" s="1243"/>
      <c r="DKQ8" s="1243"/>
      <c r="DKR8" s="1243"/>
      <c r="DKS8" s="1243"/>
      <c r="DKT8" s="1243"/>
      <c r="DKU8" s="1243"/>
      <c r="DKV8" s="1243"/>
      <c r="DKW8" s="1243"/>
      <c r="DKX8" s="1243"/>
      <c r="DKY8" s="1243"/>
      <c r="DKZ8" s="1243"/>
      <c r="DLA8" s="1243"/>
      <c r="DLB8" s="1243"/>
      <c r="DLC8" s="1243"/>
      <c r="DLD8" s="1243"/>
      <c r="DLE8" s="1243"/>
      <c r="DLF8" s="1243"/>
      <c r="DLG8" s="1243"/>
      <c r="DLH8" s="1243"/>
      <c r="DLI8" s="1243"/>
      <c r="DLJ8" s="1243"/>
      <c r="DLK8" s="1243"/>
      <c r="DLL8" s="1243"/>
      <c r="DLM8" s="1243"/>
      <c r="DLN8" s="1243"/>
      <c r="DLO8" s="1243"/>
      <c r="DLP8" s="1243"/>
      <c r="DLQ8" s="1243"/>
      <c r="DLR8" s="1243"/>
      <c r="DLS8" s="1243"/>
      <c r="DLT8" s="1243"/>
      <c r="DLU8" s="1243"/>
      <c r="DLV8" s="1243"/>
      <c r="DLW8" s="1243"/>
      <c r="DLX8" s="1243"/>
      <c r="DLY8" s="1243"/>
      <c r="DLZ8" s="1243"/>
      <c r="DMA8" s="1243"/>
      <c r="DMB8" s="1243"/>
      <c r="DMC8" s="1243"/>
      <c r="DMD8" s="1243"/>
      <c r="DME8" s="1243"/>
      <c r="DMF8" s="1243"/>
      <c r="DMG8" s="1243"/>
      <c r="DMH8" s="1243"/>
      <c r="DMI8" s="1243"/>
      <c r="DMJ8" s="1243"/>
      <c r="DMK8" s="1243"/>
      <c r="DML8" s="1243"/>
      <c r="DMM8" s="1243"/>
      <c r="DMN8" s="1243"/>
      <c r="DMO8" s="1243"/>
      <c r="DMP8" s="1243"/>
      <c r="DMQ8" s="1243"/>
      <c r="DMR8" s="1243"/>
      <c r="DMS8" s="1243"/>
      <c r="DMT8" s="1243"/>
      <c r="DMU8" s="1243"/>
      <c r="DMV8" s="1243"/>
      <c r="DMW8" s="1243"/>
      <c r="DMX8" s="1243"/>
      <c r="DMY8" s="1243"/>
      <c r="DMZ8" s="1243"/>
      <c r="DNA8" s="1243"/>
      <c r="DNB8" s="1243"/>
      <c r="DNC8" s="1243"/>
      <c r="DND8" s="1243"/>
      <c r="DNE8" s="1243"/>
      <c r="DNF8" s="1243"/>
      <c r="DNG8" s="1243"/>
      <c r="DNH8" s="1243"/>
      <c r="DNI8" s="1243"/>
      <c r="DNJ8" s="1243"/>
      <c r="DNK8" s="1243"/>
      <c r="DNL8" s="1243"/>
      <c r="DNM8" s="1243"/>
      <c r="DNN8" s="1243"/>
      <c r="DNO8" s="1243"/>
      <c r="DNP8" s="1243"/>
      <c r="DNQ8" s="1243"/>
      <c r="DNR8" s="1243"/>
      <c r="DNS8" s="1243"/>
      <c r="DNT8" s="1243"/>
      <c r="DNU8" s="1243"/>
      <c r="DNV8" s="1243"/>
      <c r="DNW8" s="1243"/>
      <c r="DNX8" s="1243"/>
      <c r="DNY8" s="1243"/>
      <c r="DNZ8" s="1243"/>
      <c r="DOA8" s="1243"/>
      <c r="DOB8" s="1243"/>
      <c r="DOC8" s="1243"/>
      <c r="DOD8" s="1243"/>
      <c r="DOE8" s="1243"/>
      <c r="DOF8" s="1243"/>
      <c r="DOG8" s="1243"/>
      <c r="DOH8" s="1243"/>
      <c r="DOI8" s="1243"/>
      <c r="DOJ8" s="1243"/>
      <c r="DOK8" s="1243"/>
      <c r="DOL8" s="1243"/>
      <c r="DOM8" s="1243"/>
      <c r="DON8" s="1243"/>
      <c r="DOO8" s="1243"/>
      <c r="DOP8" s="1243"/>
      <c r="DOQ8" s="1243"/>
      <c r="DOR8" s="1243"/>
      <c r="DOS8" s="1243"/>
      <c r="DOT8" s="1243"/>
      <c r="DOU8" s="1243"/>
      <c r="DOV8" s="1243"/>
      <c r="DOW8" s="1243"/>
      <c r="DOX8" s="1243"/>
      <c r="DOY8" s="1243"/>
      <c r="DOZ8" s="1243"/>
      <c r="DPA8" s="1243"/>
      <c r="DPB8" s="1243"/>
      <c r="DPC8" s="1243"/>
      <c r="DPD8" s="1243"/>
      <c r="DPE8" s="1243"/>
      <c r="DPF8" s="1243"/>
      <c r="DPG8" s="1243"/>
      <c r="DPH8" s="1243"/>
      <c r="DPI8" s="1243"/>
      <c r="DPJ8" s="1243"/>
      <c r="DPK8" s="1243"/>
      <c r="DPL8" s="1243"/>
      <c r="DPM8" s="1243"/>
      <c r="DPN8" s="1243"/>
      <c r="DPO8" s="1243"/>
      <c r="DPP8" s="1243"/>
      <c r="DPQ8" s="1243"/>
      <c r="DPR8" s="1243"/>
      <c r="DPS8" s="1243"/>
      <c r="DPT8" s="1243"/>
      <c r="DPU8" s="1243"/>
      <c r="DPV8" s="1243"/>
      <c r="DPW8" s="1243"/>
      <c r="DPX8" s="1243"/>
      <c r="DPY8" s="1243"/>
      <c r="DPZ8" s="1243"/>
      <c r="DQA8" s="1243"/>
      <c r="DQB8" s="1243"/>
      <c r="DQC8" s="1243"/>
      <c r="DQD8" s="1243"/>
      <c r="DQE8" s="1243"/>
      <c r="DQF8" s="1243"/>
      <c r="DQG8" s="1243"/>
      <c r="DQH8" s="1243"/>
      <c r="DQI8" s="1243"/>
      <c r="DQJ8" s="1243"/>
      <c r="DQK8" s="1243"/>
      <c r="DQL8" s="1243"/>
      <c r="DQM8" s="1243"/>
      <c r="DQN8" s="1243"/>
      <c r="DQO8" s="1243"/>
      <c r="DQP8" s="1243"/>
      <c r="DQQ8" s="1243"/>
      <c r="DQR8" s="1243"/>
      <c r="DQS8" s="1243"/>
      <c r="DQT8" s="1243"/>
      <c r="DQU8" s="1243"/>
      <c r="DQV8" s="1243"/>
      <c r="DQW8" s="1243"/>
      <c r="DQX8" s="1243"/>
      <c r="DQY8" s="1243"/>
      <c r="DQZ8" s="1243"/>
      <c r="DRA8" s="1243"/>
      <c r="DRB8" s="1243"/>
      <c r="DRC8" s="1243"/>
      <c r="DRD8" s="1243"/>
      <c r="DRE8" s="1243"/>
      <c r="DRF8" s="1243"/>
      <c r="DRG8" s="1243"/>
      <c r="DRH8" s="1243"/>
      <c r="DRI8" s="1243"/>
      <c r="DRJ8" s="1243"/>
      <c r="DRK8" s="1243"/>
      <c r="DRL8" s="1243"/>
      <c r="DRM8" s="1243"/>
      <c r="DRN8" s="1243"/>
      <c r="DRO8" s="1243"/>
      <c r="DRP8" s="1243"/>
      <c r="DRQ8" s="1243"/>
      <c r="DRR8" s="1243"/>
      <c r="DRS8" s="1243"/>
      <c r="DRT8" s="1243"/>
      <c r="DRU8" s="1243"/>
      <c r="DRV8" s="1243"/>
      <c r="DRW8" s="1243"/>
      <c r="DRX8" s="1243"/>
      <c r="DRY8" s="1243"/>
      <c r="DRZ8" s="1243"/>
      <c r="DSA8" s="1243"/>
      <c r="DSB8" s="1243"/>
      <c r="DSC8" s="1243"/>
      <c r="DSD8" s="1243"/>
      <c r="DSE8" s="1243"/>
      <c r="DSF8" s="1243"/>
      <c r="DSG8" s="1243"/>
      <c r="DSH8" s="1243"/>
      <c r="DSI8" s="1243"/>
      <c r="DSJ8" s="1243"/>
      <c r="DSK8" s="1243"/>
      <c r="DSL8" s="1243"/>
      <c r="DSM8" s="1243"/>
      <c r="DSN8" s="1243"/>
      <c r="DSO8" s="1243"/>
      <c r="DSP8" s="1243"/>
      <c r="DSQ8" s="1243"/>
      <c r="DSR8" s="1243"/>
      <c r="DSS8" s="1243"/>
      <c r="DST8" s="1243"/>
      <c r="DSU8" s="1243"/>
      <c r="DSV8" s="1243"/>
      <c r="DSW8" s="1243"/>
      <c r="DSX8" s="1243"/>
      <c r="DSY8" s="1243"/>
      <c r="DSZ8" s="1243"/>
      <c r="DTA8" s="1243"/>
      <c r="DTB8" s="1243"/>
      <c r="DTC8" s="1243"/>
      <c r="DTD8" s="1243"/>
      <c r="DTE8" s="1243"/>
      <c r="DTF8" s="1243"/>
      <c r="DTG8" s="1243"/>
      <c r="DTH8" s="1243"/>
      <c r="DTI8" s="1243"/>
      <c r="DTJ8" s="1243"/>
      <c r="DTK8" s="1243"/>
      <c r="DTL8" s="1243"/>
      <c r="DTM8" s="1243"/>
      <c r="DTN8" s="1243"/>
      <c r="DTO8" s="1243"/>
      <c r="DTP8" s="1243"/>
      <c r="DTQ8" s="1243"/>
      <c r="DTR8" s="1243"/>
      <c r="DTS8" s="1243"/>
      <c r="DTT8" s="1243"/>
      <c r="DTU8" s="1243"/>
      <c r="DTV8" s="1243"/>
      <c r="DTW8" s="1243"/>
      <c r="DTX8" s="1243"/>
      <c r="DTY8" s="1243"/>
      <c r="DTZ8" s="1243"/>
      <c r="DUA8" s="1243"/>
      <c r="DUB8" s="1243"/>
      <c r="DUC8" s="1243"/>
      <c r="DUD8" s="1243"/>
      <c r="DUE8" s="1243"/>
      <c r="DUF8" s="1243"/>
      <c r="DUG8" s="1243"/>
      <c r="DUH8" s="1243"/>
      <c r="DUI8" s="1243"/>
      <c r="DUJ8" s="1243"/>
      <c r="DUK8" s="1243"/>
      <c r="DUL8" s="1243"/>
      <c r="DUM8" s="1243"/>
      <c r="DUN8" s="1243"/>
      <c r="DUO8" s="1243"/>
      <c r="DUP8" s="1243"/>
      <c r="DUQ8" s="1243"/>
      <c r="DUR8" s="1243"/>
      <c r="DUS8" s="1243"/>
      <c r="DUT8" s="1243"/>
      <c r="DUU8" s="1243"/>
      <c r="DUV8" s="1243"/>
      <c r="DUW8" s="1243"/>
      <c r="DUX8" s="1243"/>
      <c r="DUY8" s="1243"/>
      <c r="DUZ8" s="1243"/>
      <c r="DVA8" s="1243"/>
      <c r="DVB8" s="1243"/>
      <c r="DVC8" s="1243"/>
      <c r="DVD8" s="1243"/>
      <c r="DVE8" s="1243"/>
      <c r="DVF8" s="1243"/>
      <c r="DVG8" s="1243"/>
      <c r="DVH8" s="1243"/>
      <c r="DVI8" s="1243"/>
      <c r="DVJ8" s="1243"/>
      <c r="DVK8" s="1243"/>
      <c r="DVL8" s="1243"/>
      <c r="DVM8" s="1243"/>
      <c r="DVN8" s="1243"/>
      <c r="DVO8" s="1243"/>
      <c r="DVP8" s="1243"/>
      <c r="DVQ8" s="1243"/>
      <c r="DVR8" s="1243"/>
      <c r="DVS8" s="1243"/>
      <c r="DVT8" s="1243"/>
      <c r="DVU8" s="1243"/>
      <c r="DVV8" s="1243"/>
      <c r="DVW8" s="1243"/>
      <c r="DVX8" s="1243"/>
      <c r="DVY8" s="1243"/>
      <c r="DVZ8" s="1243"/>
      <c r="DWA8" s="1243"/>
      <c r="DWB8" s="1243"/>
      <c r="DWC8" s="1243"/>
      <c r="DWD8" s="1243"/>
      <c r="DWE8" s="1243"/>
      <c r="DWF8" s="1243"/>
      <c r="DWG8" s="1243"/>
      <c r="DWH8" s="1243"/>
      <c r="DWI8" s="1243"/>
      <c r="DWJ8" s="1243"/>
      <c r="DWK8" s="1243"/>
      <c r="DWL8" s="1243"/>
      <c r="DWM8" s="1243"/>
      <c r="DWN8" s="1243"/>
      <c r="DWO8" s="1243"/>
      <c r="DWP8" s="1243"/>
      <c r="DWQ8" s="1243"/>
      <c r="DWR8" s="1243"/>
      <c r="DWS8" s="1243"/>
      <c r="DWT8" s="1243"/>
      <c r="DWU8" s="1243"/>
      <c r="DWV8" s="1243"/>
      <c r="DWW8" s="1243"/>
      <c r="DWX8" s="1243"/>
      <c r="DWY8" s="1243"/>
      <c r="DWZ8" s="1243"/>
      <c r="DXA8" s="1243"/>
      <c r="DXB8" s="1243"/>
      <c r="DXC8" s="1243"/>
      <c r="DXD8" s="1243"/>
      <c r="DXE8" s="1243"/>
      <c r="DXF8" s="1243"/>
      <c r="DXG8" s="1243"/>
      <c r="DXH8" s="1243"/>
      <c r="DXI8" s="1243"/>
      <c r="DXJ8" s="1243"/>
      <c r="DXK8" s="1243"/>
      <c r="DXL8" s="1243"/>
      <c r="DXM8" s="1243"/>
      <c r="DXN8" s="1243"/>
      <c r="DXO8" s="1243"/>
      <c r="DXP8" s="1243"/>
      <c r="DXQ8" s="1243"/>
      <c r="DXR8" s="1243"/>
      <c r="DXS8" s="1243"/>
      <c r="DXT8" s="1243"/>
      <c r="DXU8" s="1243"/>
      <c r="DXV8" s="1243"/>
      <c r="DXW8" s="1243"/>
      <c r="DXX8" s="1243"/>
      <c r="DXY8" s="1243"/>
      <c r="DXZ8" s="1243"/>
      <c r="DYA8" s="1243"/>
      <c r="DYB8" s="1243"/>
      <c r="DYC8" s="1243"/>
      <c r="DYD8" s="1243"/>
      <c r="DYE8" s="1243"/>
      <c r="DYF8" s="1243"/>
      <c r="DYG8" s="1243"/>
      <c r="DYH8" s="1243"/>
      <c r="DYI8" s="1243"/>
      <c r="DYJ8" s="1243"/>
      <c r="DYK8" s="1243"/>
      <c r="DYL8" s="1243"/>
      <c r="DYM8" s="1243"/>
      <c r="DYN8" s="1243"/>
      <c r="DYO8" s="1243"/>
      <c r="DYP8" s="1243"/>
      <c r="DYQ8" s="1243"/>
      <c r="DYR8" s="1243"/>
      <c r="DYS8" s="1243"/>
      <c r="DYT8" s="1243"/>
      <c r="DYU8" s="1243"/>
      <c r="DYV8" s="1243"/>
      <c r="DYW8" s="1243"/>
      <c r="DYX8" s="1243"/>
      <c r="DYY8" s="1243"/>
      <c r="DYZ8" s="1243"/>
      <c r="DZA8" s="1243"/>
      <c r="DZB8" s="1243"/>
      <c r="DZC8" s="1243"/>
      <c r="DZD8" s="1243"/>
      <c r="DZE8" s="1243"/>
      <c r="DZF8" s="1243"/>
      <c r="DZG8" s="1243"/>
      <c r="DZH8" s="1243"/>
      <c r="DZI8" s="1243"/>
      <c r="DZJ8" s="1243"/>
      <c r="DZK8" s="1243"/>
      <c r="DZL8" s="1243"/>
      <c r="DZM8" s="1243"/>
      <c r="DZN8" s="1243"/>
      <c r="DZO8" s="1243"/>
      <c r="DZP8" s="1243"/>
      <c r="DZQ8" s="1243"/>
      <c r="DZR8" s="1243"/>
      <c r="DZS8" s="1243"/>
      <c r="DZT8" s="1243"/>
      <c r="DZU8" s="1243"/>
      <c r="DZV8" s="1243"/>
      <c r="DZW8" s="1243"/>
      <c r="DZX8" s="1243"/>
      <c r="DZY8" s="1243"/>
      <c r="DZZ8" s="1243"/>
      <c r="EAA8" s="1243"/>
      <c r="EAB8" s="1243"/>
      <c r="EAC8" s="1243"/>
      <c r="EAD8" s="1243"/>
      <c r="EAE8" s="1243"/>
      <c r="EAF8" s="1243"/>
      <c r="EAG8" s="1243"/>
      <c r="EAH8" s="1243"/>
      <c r="EAI8" s="1243"/>
      <c r="EAJ8" s="1243"/>
      <c r="EAK8" s="1243"/>
      <c r="EAL8" s="1243"/>
      <c r="EAM8" s="1243"/>
      <c r="EAN8" s="1243"/>
      <c r="EAO8" s="1243"/>
      <c r="EAP8" s="1243"/>
      <c r="EAQ8" s="1243"/>
      <c r="EAR8" s="1243"/>
      <c r="EAS8" s="1243"/>
      <c r="EAT8" s="1243"/>
      <c r="EAU8" s="1243"/>
      <c r="EAV8" s="1243"/>
      <c r="EAW8" s="1243"/>
      <c r="EAX8" s="1243"/>
      <c r="EAY8" s="1243"/>
      <c r="EAZ8" s="1243"/>
      <c r="EBA8" s="1243"/>
      <c r="EBB8" s="1243"/>
      <c r="EBC8" s="1243"/>
      <c r="EBD8" s="1243"/>
      <c r="EBE8" s="1243"/>
      <c r="EBF8" s="1243"/>
      <c r="EBG8" s="1243"/>
      <c r="EBH8" s="1243"/>
      <c r="EBI8" s="1243"/>
      <c r="EBJ8" s="1243"/>
      <c r="EBK8" s="1243"/>
      <c r="EBL8" s="1243"/>
      <c r="EBM8" s="1243"/>
      <c r="EBN8" s="1243"/>
      <c r="EBO8" s="1243"/>
      <c r="EBP8" s="1243"/>
      <c r="EBQ8" s="1243"/>
      <c r="EBR8" s="1243"/>
      <c r="EBS8" s="1243"/>
      <c r="EBT8" s="1243"/>
      <c r="EBU8" s="1243"/>
      <c r="EBV8" s="1243"/>
      <c r="EBW8" s="1243"/>
      <c r="EBX8" s="1243"/>
      <c r="EBY8" s="1243"/>
      <c r="EBZ8" s="1243"/>
      <c r="ECA8" s="1243"/>
      <c r="ECB8" s="1243"/>
      <c r="ECC8" s="1243"/>
      <c r="ECD8" s="1243"/>
      <c r="ECE8" s="1243"/>
      <c r="ECF8" s="1243"/>
      <c r="ECG8" s="1243"/>
      <c r="ECH8" s="1243"/>
      <c r="ECI8" s="1243"/>
      <c r="ECJ8" s="1243"/>
      <c r="ECK8" s="1243"/>
      <c r="ECL8" s="1243"/>
      <c r="ECM8" s="1243"/>
      <c r="ECN8" s="1243"/>
      <c r="ECO8" s="1243"/>
      <c r="ECP8" s="1243"/>
      <c r="ECQ8" s="1243"/>
      <c r="ECR8" s="1243"/>
      <c r="ECS8" s="1243"/>
      <c r="ECT8" s="1243"/>
      <c r="ECU8" s="1243"/>
      <c r="ECV8" s="1243"/>
      <c r="ECW8" s="1243"/>
      <c r="ECX8" s="1243"/>
      <c r="ECY8" s="1243"/>
      <c r="ECZ8" s="1243"/>
      <c r="EDA8" s="1243"/>
      <c r="EDB8" s="1243"/>
      <c r="EDC8" s="1243"/>
      <c r="EDD8" s="1243"/>
      <c r="EDE8" s="1243"/>
      <c r="EDF8" s="1243"/>
      <c r="EDG8" s="1243"/>
      <c r="EDH8" s="1243"/>
      <c r="EDI8" s="1243"/>
      <c r="EDJ8" s="1243"/>
      <c r="EDK8" s="1243"/>
      <c r="EDL8" s="1243"/>
      <c r="EDM8" s="1243"/>
      <c r="EDN8" s="1243"/>
      <c r="EDO8" s="1243"/>
      <c r="EDP8" s="1243"/>
      <c r="EDQ8" s="1243"/>
      <c r="EDR8" s="1243"/>
      <c r="EDS8" s="1243"/>
      <c r="EDT8" s="1243"/>
      <c r="EDU8" s="1243"/>
      <c r="EDV8" s="1243"/>
      <c r="EDW8" s="1243"/>
      <c r="EDX8" s="1243"/>
      <c r="EDY8" s="1243"/>
      <c r="EDZ8" s="1243"/>
      <c r="EEA8" s="1243"/>
      <c r="EEB8" s="1243"/>
      <c r="EEC8" s="1243"/>
      <c r="EED8" s="1243"/>
      <c r="EEE8" s="1243"/>
      <c r="EEF8" s="1243"/>
      <c r="EEG8" s="1243"/>
      <c r="EEH8" s="1243"/>
      <c r="EEI8" s="1243"/>
      <c r="EEJ8" s="1243"/>
      <c r="EEK8" s="1243"/>
      <c r="EEL8" s="1243"/>
      <c r="EEM8" s="1243"/>
      <c r="EEN8" s="1243"/>
      <c r="EEO8" s="1243"/>
      <c r="EEP8" s="1243"/>
      <c r="EEQ8" s="1243"/>
      <c r="EER8" s="1243"/>
      <c r="EES8" s="1243"/>
      <c r="EET8" s="1243"/>
      <c r="EEU8" s="1243"/>
      <c r="EEV8" s="1243"/>
      <c r="EEW8" s="1243"/>
      <c r="EEX8" s="1243"/>
      <c r="EEY8" s="1243"/>
      <c r="EEZ8" s="1243"/>
      <c r="EFA8" s="1243"/>
      <c r="EFB8" s="1243"/>
      <c r="EFC8" s="1243"/>
      <c r="EFD8" s="1243"/>
      <c r="EFE8" s="1243"/>
      <c r="EFF8" s="1243"/>
      <c r="EFG8" s="1243"/>
      <c r="EFH8" s="1243"/>
      <c r="EFI8" s="1243"/>
      <c r="EFJ8" s="1243"/>
      <c r="EFK8" s="1243"/>
      <c r="EFL8" s="1243"/>
      <c r="EFM8" s="1243"/>
      <c r="EFN8" s="1243"/>
      <c r="EFO8" s="1243"/>
      <c r="EFP8" s="1243"/>
      <c r="EFQ8" s="1243"/>
      <c r="EFR8" s="1243"/>
      <c r="EFS8" s="1243"/>
      <c r="EFT8" s="1243"/>
      <c r="EFU8" s="1243"/>
      <c r="EFV8" s="1243"/>
      <c r="EFW8" s="1243"/>
      <c r="EFX8" s="1243"/>
      <c r="EFY8" s="1243"/>
      <c r="EFZ8" s="1243"/>
      <c r="EGA8" s="1243"/>
      <c r="EGB8" s="1243"/>
      <c r="EGC8" s="1243"/>
      <c r="EGD8" s="1243"/>
      <c r="EGE8" s="1243"/>
      <c r="EGF8" s="1243"/>
      <c r="EGG8" s="1243"/>
      <c r="EGH8" s="1243"/>
      <c r="EGI8" s="1243"/>
      <c r="EGJ8" s="1243"/>
      <c r="EGK8" s="1243"/>
      <c r="EGL8" s="1243"/>
      <c r="EGM8" s="1243"/>
      <c r="EGN8" s="1243"/>
      <c r="EGO8" s="1243"/>
      <c r="EGP8" s="1243"/>
      <c r="EGQ8" s="1243"/>
      <c r="EGR8" s="1243"/>
      <c r="EGS8" s="1243"/>
      <c r="EGT8" s="1243"/>
      <c r="EGU8" s="1243"/>
      <c r="EGV8" s="1243"/>
      <c r="EGW8" s="1243"/>
      <c r="EGX8" s="1243"/>
      <c r="EGY8" s="1243"/>
      <c r="EGZ8" s="1243"/>
      <c r="EHA8" s="1243"/>
      <c r="EHB8" s="1243"/>
      <c r="EHC8" s="1243"/>
      <c r="EHD8" s="1243"/>
      <c r="EHE8" s="1243"/>
      <c r="EHF8" s="1243"/>
      <c r="EHG8" s="1243"/>
      <c r="EHH8" s="1243"/>
      <c r="EHI8" s="1243"/>
      <c r="EHJ8" s="1243"/>
      <c r="EHK8" s="1243"/>
      <c r="EHL8" s="1243"/>
      <c r="EHM8" s="1243"/>
      <c r="EHN8" s="1243"/>
      <c r="EHO8" s="1243"/>
      <c r="EHP8" s="1243"/>
      <c r="EHQ8" s="1243"/>
      <c r="EHR8" s="1243"/>
      <c r="EHS8" s="1243"/>
      <c r="EHT8" s="1243"/>
      <c r="EHU8" s="1243"/>
      <c r="EHV8" s="1243"/>
      <c r="EHW8" s="1243"/>
      <c r="EHX8" s="1243"/>
      <c r="EHY8" s="1243"/>
      <c r="EHZ8" s="1243"/>
      <c r="EIA8" s="1243"/>
      <c r="EIB8" s="1243"/>
      <c r="EIC8" s="1243"/>
      <c r="EID8" s="1243"/>
      <c r="EIE8" s="1243"/>
      <c r="EIF8" s="1243"/>
      <c r="EIG8" s="1243"/>
      <c r="EIH8" s="1243"/>
      <c r="EII8" s="1243"/>
      <c r="EIJ8" s="1243"/>
      <c r="EIK8" s="1243"/>
      <c r="EIL8" s="1243"/>
      <c r="EIM8" s="1243"/>
      <c r="EIN8" s="1243"/>
      <c r="EIO8" s="1243"/>
      <c r="EIP8" s="1243"/>
      <c r="EIQ8" s="1243"/>
      <c r="EIR8" s="1243"/>
      <c r="EIS8" s="1243"/>
      <c r="EIT8" s="1243"/>
      <c r="EIU8" s="1243"/>
      <c r="EIV8" s="1243"/>
      <c r="EIW8" s="1243"/>
      <c r="EIX8" s="1243"/>
      <c r="EIY8" s="1243"/>
      <c r="EIZ8" s="1243"/>
      <c r="EJA8" s="1243"/>
      <c r="EJB8" s="1243"/>
      <c r="EJC8" s="1243"/>
      <c r="EJD8" s="1243"/>
      <c r="EJE8" s="1243"/>
      <c r="EJF8" s="1243"/>
      <c r="EJG8" s="1243"/>
      <c r="EJH8" s="1243"/>
      <c r="EJI8" s="1243"/>
      <c r="EJJ8" s="1243"/>
      <c r="EJK8" s="1243"/>
      <c r="EJL8" s="1243"/>
      <c r="EJM8" s="1243"/>
      <c r="EJN8" s="1243"/>
      <c r="EJO8" s="1243"/>
      <c r="EJP8" s="1243"/>
      <c r="EJQ8" s="1243"/>
      <c r="EJR8" s="1243"/>
      <c r="EJS8" s="1243"/>
      <c r="EJT8" s="1243"/>
      <c r="EJU8" s="1243"/>
      <c r="EJV8" s="1243"/>
      <c r="EJW8" s="1243"/>
      <c r="EJX8" s="1243"/>
      <c r="EJY8" s="1243"/>
      <c r="EJZ8" s="1243"/>
      <c r="EKA8" s="1243"/>
      <c r="EKB8" s="1243"/>
      <c r="EKC8" s="1243"/>
      <c r="EKD8" s="1243"/>
      <c r="EKE8" s="1243"/>
      <c r="EKF8" s="1243"/>
      <c r="EKG8" s="1243"/>
      <c r="EKH8" s="1243"/>
      <c r="EKI8" s="1243"/>
      <c r="EKJ8" s="1243"/>
      <c r="EKK8" s="1243"/>
      <c r="EKL8" s="1243"/>
      <c r="EKM8" s="1243"/>
      <c r="EKN8" s="1243"/>
      <c r="EKO8" s="1243"/>
      <c r="EKP8" s="1243"/>
      <c r="EKQ8" s="1243"/>
      <c r="EKR8" s="1243"/>
      <c r="EKS8" s="1243"/>
      <c r="EKT8" s="1243"/>
      <c r="EKU8" s="1243"/>
      <c r="EKV8" s="1243"/>
      <c r="EKW8" s="1243"/>
      <c r="EKX8" s="1243"/>
      <c r="EKY8" s="1243"/>
      <c r="EKZ8" s="1243"/>
      <c r="ELA8" s="1243"/>
      <c r="ELB8" s="1243"/>
      <c r="ELC8" s="1243"/>
      <c r="ELD8" s="1243"/>
      <c r="ELE8" s="1243"/>
      <c r="ELF8" s="1243"/>
      <c r="ELG8" s="1243"/>
      <c r="ELH8" s="1243"/>
      <c r="ELI8" s="1243"/>
      <c r="ELJ8" s="1243"/>
      <c r="ELK8" s="1243"/>
      <c r="ELL8" s="1243"/>
      <c r="ELM8" s="1243"/>
      <c r="ELN8" s="1243"/>
      <c r="ELO8" s="1243"/>
      <c r="ELP8" s="1243"/>
      <c r="ELQ8" s="1243"/>
      <c r="ELR8" s="1243"/>
      <c r="ELS8" s="1243"/>
      <c r="ELT8" s="1243"/>
      <c r="ELU8" s="1243"/>
      <c r="ELV8" s="1243"/>
      <c r="ELW8" s="1243"/>
      <c r="ELX8" s="1243"/>
      <c r="ELY8" s="1243"/>
      <c r="ELZ8" s="1243"/>
      <c r="EMA8" s="1243"/>
      <c r="EMB8" s="1243"/>
      <c r="EMC8" s="1243"/>
      <c r="EMD8" s="1243"/>
      <c r="EME8" s="1243"/>
      <c r="EMF8" s="1243"/>
      <c r="EMG8" s="1243"/>
      <c r="EMH8" s="1243"/>
      <c r="EMI8" s="1243"/>
      <c r="EMJ8" s="1243"/>
      <c r="EMK8" s="1243"/>
      <c r="EML8" s="1243"/>
      <c r="EMM8" s="1243"/>
      <c r="EMN8" s="1243"/>
      <c r="EMO8" s="1243"/>
      <c r="EMP8" s="1243"/>
      <c r="EMQ8" s="1243"/>
      <c r="EMR8" s="1243"/>
      <c r="EMS8" s="1243"/>
      <c r="EMT8" s="1243"/>
      <c r="EMU8" s="1243"/>
      <c r="EMV8" s="1243"/>
      <c r="EMW8" s="1243"/>
      <c r="EMX8" s="1243"/>
      <c r="EMY8" s="1243"/>
      <c r="EMZ8" s="1243"/>
      <c r="ENA8" s="1243"/>
      <c r="ENB8" s="1243"/>
      <c r="ENC8" s="1243"/>
      <c r="END8" s="1243"/>
      <c r="ENE8" s="1243"/>
      <c r="ENF8" s="1243"/>
      <c r="ENG8" s="1243"/>
      <c r="ENH8" s="1243"/>
      <c r="ENI8" s="1243"/>
      <c r="ENJ8" s="1243"/>
      <c r="ENK8" s="1243"/>
      <c r="ENL8" s="1243"/>
      <c r="ENM8" s="1243"/>
      <c r="ENN8" s="1243"/>
      <c r="ENO8" s="1243"/>
      <c r="ENP8" s="1243"/>
      <c r="ENQ8" s="1243"/>
      <c r="ENR8" s="1243"/>
      <c r="ENS8" s="1243"/>
      <c r="ENT8" s="1243"/>
      <c r="ENU8" s="1243"/>
      <c r="ENV8" s="1243"/>
      <c r="ENW8" s="1243"/>
      <c r="ENX8" s="1243"/>
      <c r="ENY8" s="1243"/>
      <c r="ENZ8" s="1243"/>
      <c r="EOA8" s="1243"/>
      <c r="EOB8" s="1243"/>
      <c r="EOC8" s="1243"/>
      <c r="EOD8" s="1243"/>
      <c r="EOE8" s="1243"/>
      <c r="EOF8" s="1243"/>
      <c r="EOG8" s="1243"/>
      <c r="EOH8" s="1243"/>
      <c r="EOI8" s="1243"/>
      <c r="EOJ8" s="1243"/>
      <c r="EOK8" s="1243"/>
      <c r="EOL8" s="1243"/>
      <c r="EOM8" s="1243"/>
      <c r="EON8" s="1243"/>
      <c r="EOO8" s="1243"/>
      <c r="EOP8" s="1243"/>
      <c r="EOQ8" s="1243"/>
      <c r="EOR8" s="1243"/>
      <c r="EOS8" s="1243"/>
      <c r="EOT8" s="1243"/>
      <c r="EOU8" s="1243"/>
      <c r="EOV8" s="1243"/>
      <c r="EOW8" s="1243"/>
      <c r="EOX8" s="1243"/>
      <c r="EOY8" s="1243"/>
      <c r="EOZ8" s="1243"/>
      <c r="EPA8" s="1243"/>
      <c r="EPB8" s="1243"/>
      <c r="EPC8" s="1243"/>
      <c r="EPD8" s="1243"/>
      <c r="EPE8" s="1243"/>
      <c r="EPF8" s="1243"/>
      <c r="EPG8" s="1243"/>
      <c r="EPH8" s="1243"/>
      <c r="EPI8" s="1243"/>
      <c r="EPJ8" s="1243"/>
      <c r="EPK8" s="1243"/>
      <c r="EPL8" s="1243"/>
      <c r="EPM8" s="1243"/>
      <c r="EPN8" s="1243"/>
      <c r="EPO8" s="1243"/>
      <c r="EPP8" s="1243"/>
      <c r="EPQ8" s="1243"/>
      <c r="EPR8" s="1243"/>
      <c r="EPS8" s="1243"/>
      <c r="EPT8" s="1243"/>
      <c r="EPU8" s="1243"/>
      <c r="EPV8" s="1243"/>
      <c r="EPW8" s="1243"/>
      <c r="EPX8" s="1243"/>
      <c r="EPY8" s="1243"/>
      <c r="EPZ8" s="1243"/>
      <c r="EQA8" s="1243"/>
      <c r="EQB8" s="1243"/>
      <c r="EQC8" s="1243"/>
      <c r="EQD8" s="1243"/>
      <c r="EQE8" s="1243"/>
      <c r="EQF8" s="1243"/>
      <c r="EQG8" s="1243"/>
      <c r="EQH8" s="1243"/>
      <c r="EQI8" s="1243"/>
      <c r="EQJ8" s="1243"/>
      <c r="EQK8" s="1243"/>
      <c r="EQL8" s="1243"/>
      <c r="EQM8" s="1243"/>
      <c r="EQN8" s="1243"/>
      <c r="EQO8" s="1243"/>
      <c r="EQP8" s="1243"/>
      <c r="EQQ8" s="1243"/>
      <c r="EQR8" s="1243"/>
      <c r="EQS8" s="1243"/>
      <c r="EQT8" s="1243"/>
      <c r="EQU8" s="1243"/>
      <c r="EQV8" s="1243"/>
      <c r="EQW8" s="1243"/>
      <c r="EQX8" s="1243"/>
      <c r="EQY8" s="1243"/>
      <c r="EQZ8" s="1243"/>
      <c r="ERA8" s="1243"/>
      <c r="ERB8" s="1243"/>
      <c r="ERC8" s="1243"/>
      <c r="ERD8" s="1243"/>
      <c r="ERE8" s="1243"/>
      <c r="ERF8" s="1243"/>
      <c r="ERG8" s="1243"/>
      <c r="ERH8" s="1243"/>
      <c r="ERI8" s="1243"/>
      <c r="ERJ8" s="1243"/>
      <c r="ERK8" s="1243"/>
      <c r="ERL8" s="1243"/>
      <c r="ERM8" s="1243"/>
      <c r="ERN8" s="1243"/>
      <c r="ERO8" s="1243"/>
      <c r="ERP8" s="1243"/>
      <c r="ERQ8" s="1243"/>
      <c r="ERR8" s="1243"/>
      <c r="ERS8" s="1243"/>
      <c r="ERT8" s="1243"/>
      <c r="ERU8" s="1243"/>
      <c r="ERV8" s="1243"/>
      <c r="ERW8" s="1243"/>
      <c r="ERX8" s="1243"/>
      <c r="ERY8" s="1243"/>
      <c r="ERZ8" s="1243"/>
      <c r="ESA8" s="1243"/>
      <c r="ESB8" s="1243"/>
      <c r="ESC8" s="1243"/>
      <c r="ESD8" s="1243"/>
      <c r="ESE8" s="1243"/>
      <c r="ESF8" s="1243"/>
      <c r="ESG8" s="1243"/>
      <c r="ESH8" s="1243"/>
      <c r="ESI8" s="1243"/>
      <c r="ESJ8" s="1243"/>
      <c r="ESK8" s="1243"/>
      <c r="ESL8" s="1243"/>
      <c r="ESM8" s="1243"/>
      <c r="ESN8" s="1243"/>
      <c r="ESO8" s="1243"/>
      <c r="ESP8" s="1243"/>
      <c r="ESQ8" s="1243"/>
      <c r="ESR8" s="1243"/>
      <c r="ESS8" s="1243"/>
      <c r="EST8" s="1243"/>
      <c r="ESU8" s="1243"/>
      <c r="ESV8" s="1243"/>
      <c r="ESW8" s="1243"/>
      <c r="ESX8" s="1243"/>
      <c r="ESY8" s="1243"/>
      <c r="ESZ8" s="1243"/>
      <c r="ETA8" s="1243"/>
      <c r="ETB8" s="1243"/>
      <c r="ETC8" s="1243"/>
      <c r="ETD8" s="1243"/>
      <c r="ETE8" s="1243"/>
      <c r="ETF8" s="1243"/>
      <c r="ETG8" s="1243"/>
      <c r="ETH8" s="1243"/>
      <c r="ETI8" s="1243"/>
      <c r="ETJ8" s="1243"/>
      <c r="ETK8" s="1243"/>
      <c r="ETL8" s="1243"/>
      <c r="ETM8" s="1243"/>
      <c r="ETN8" s="1243"/>
      <c r="ETO8" s="1243"/>
      <c r="ETP8" s="1243"/>
      <c r="ETQ8" s="1243"/>
      <c r="ETR8" s="1243"/>
      <c r="ETS8" s="1243"/>
      <c r="ETT8" s="1243"/>
      <c r="ETU8" s="1243"/>
      <c r="ETV8" s="1243"/>
      <c r="ETW8" s="1243"/>
      <c r="ETX8" s="1243"/>
      <c r="ETY8" s="1243"/>
      <c r="ETZ8" s="1243"/>
      <c r="EUA8" s="1243"/>
      <c r="EUB8" s="1243"/>
      <c r="EUC8" s="1243"/>
      <c r="EUD8" s="1243"/>
      <c r="EUE8" s="1243"/>
      <c r="EUF8" s="1243"/>
      <c r="EUG8" s="1243"/>
      <c r="EUH8" s="1243"/>
      <c r="EUI8" s="1243"/>
      <c r="EUJ8" s="1243"/>
      <c r="EUK8" s="1243"/>
      <c r="EUL8" s="1243"/>
      <c r="EUM8" s="1243"/>
      <c r="EUN8" s="1243"/>
      <c r="EUO8" s="1243"/>
      <c r="EUP8" s="1243"/>
      <c r="EUQ8" s="1243"/>
      <c r="EUR8" s="1243"/>
      <c r="EUS8" s="1243"/>
      <c r="EUT8" s="1243"/>
      <c r="EUU8" s="1243"/>
      <c r="EUV8" s="1243"/>
      <c r="EUW8" s="1243"/>
      <c r="EUX8" s="1243"/>
      <c r="EUY8" s="1243"/>
      <c r="EUZ8" s="1243"/>
      <c r="EVA8" s="1243"/>
      <c r="EVB8" s="1243"/>
      <c r="EVC8" s="1243"/>
      <c r="EVD8" s="1243"/>
      <c r="EVE8" s="1243"/>
      <c r="EVF8" s="1243"/>
      <c r="EVG8" s="1243"/>
      <c r="EVH8" s="1243"/>
      <c r="EVI8" s="1243"/>
      <c r="EVJ8" s="1243"/>
      <c r="EVK8" s="1243"/>
      <c r="EVL8" s="1243"/>
      <c r="EVM8" s="1243"/>
      <c r="EVN8" s="1243"/>
      <c r="EVO8" s="1243"/>
      <c r="EVP8" s="1243"/>
      <c r="EVQ8" s="1243"/>
      <c r="EVR8" s="1243"/>
      <c r="EVS8" s="1243"/>
      <c r="EVT8" s="1243"/>
      <c r="EVU8" s="1243"/>
      <c r="EVV8" s="1243"/>
      <c r="EVW8" s="1243"/>
      <c r="EVX8" s="1243"/>
      <c r="EVY8" s="1243"/>
      <c r="EVZ8" s="1243"/>
      <c r="EWA8" s="1243"/>
      <c r="EWB8" s="1243"/>
      <c r="EWC8" s="1243"/>
      <c r="EWD8" s="1243"/>
      <c r="EWE8" s="1243"/>
      <c r="EWF8" s="1243"/>
      <c r="EWG8" s="1243"/>
      <c r="EWH8" s="1243"/>
      <c r="EWI8" s="1243"/>
      <c r="EWJ8" s="1243"/>
      <c r="EWK8" s="1243"/>
      <c r="EWL8" s="1243"/>
      <c r="EWM8" s="1243"/>
      <c r="EWN8" s="1243"/>
      <c r="EWO8" s="1243"/>
      <c r="EWP8" s="1243"/>
      <c r="EWQ8" s="1243"/>
      <c r="EWR8" s="1243"/>
      <c r="EWS8" s="1243"/>
      <c r="EWT8" s="1243"/>
      <c r="EWU8" s="1243"/>
      <c r="EWV8" s="1243"/>
      <c r="EWW8" s="1243"/>
      <c r="EWX8" s="1243"/>
      <c r="EWY8" s="1243"/>
      <c r="EWZ8" s="1243"/>
      <c r="EXA8" s="1243"/>
      <c r="EXB8" s="1243"/>
      <c r="EXC8" s="1243"/>
      <c r="EXD8" s="1243"/>
      <c r="EXE8" s="1243"/>
      <c r="EXF8" s="1243"/>
      <c r="EXG8" s="1243"/>
      <c r="EXH8" s="1243"/>
      <c r="EXI8" s="1243"/>
      <c r="EXJ8" s="1243"/>
      <c r="EXK8" s="1243"/>
      <c r="EXL8" s="1243"/>
      <c r="EXM8" s="1243"/>
      <c r="EXN8" s="1243"/>
      <c r="EXO8" s="1243"/>
      <c r="EXP8" s="1243"/>
      <c r="EXQ8" s="1243"/>
      <c r="EXR8" s="1243"/>
      <c r="EXS8" s="1243"/>
      <c r="EXT8" s="1243"/>
      <c r="EXU8" s="1243"/>
      <c r="EXV8" s="1243"/>
      <c r="EXW8" s="1243"/>
      <c r="EXX8" s="1243"/>
      <c r="EXY8" s="1243"/>
      <c r="EXZ8" s="1243"/>
      <c r="EYA8" s="1243"/>
      <c r="EYB8" s="1243"/>
      <c r="EYC8" s="1243"/>
      <c r="EYD8" s="1243"/>
      <c r="EYE8" s="1243"/>
      <c r="EYF8" s="1243"/>
      <c r="EYG8" s="1243"/>
      <c r="EYH8" s="1243"/>
      <c r="EYI8" s="1243"/>
      <c r="EYJ8" s="1243"/>
      <c r="EYK8" s="1243"/>
      <c r="EYL8" s="1243"/>
      <c r="EYM8" s="1243"/>
      <c r="EYN8" s="1243"/>
      <c r="EYO8" s="1243"/>
      <c r="EYP8" s="1243"/>
      <c r="EYQ8" s="1243"/>
      <c r="EYR8" s="1243"/>
      <c r="EYS8" s="1243"/>
      <c r="EYT8" s="1243"/>
      <c r="EYU8" s="1243"/>
      <c r="EYV8" s="1243"/>
      <c r="EYW8" s="1243"/>
      <c r="EYX8" s="1243"/>
      <c r="EYY8" s="1243"/>
      <c r="EYZ8" s="1243"/>
      <c r="EZA8" s="1243"/>
      <c r="EZB8" s="1243"/>
      <c r="EZC8" s="1243"/>
      <c r="EZD8" s="1243"/>
      <c r="EZE8" s="1243"/>
      <c r="EZF8" s="1243"/>
      <c r="EZG8" s="1243"/>
      <c r="EZH8" s="1243"/>
      <c r="EZI8" s="1243"/>
      <c r="EZJ8" s="1243"/>
      <c r="EZK8" s="1243"/>
      <c r="EZL8" s="1243"/>
      <c r="EZM8" s="1243"/>
      <c r="EZN8" s="1243"/>
      <c r="EZO8" s="1243"/>
      <c r="EZP8" s="1243"/>
      <c r="EZQ8" s="1243"/>
      <c r="EZR8" s="1243"/>
      <c r="EZS8" s="1243"/>
      <c r="EZT8" s="1243"/>
      <c r="EZU8" s="1243"/>
      <c r="EZV8" s="1243"/>
      <c r="EZW8" s="1243"/>
      <c r="EZX8" s="1243"/>
      <c r="EZY8" s="1243"/>
      <c r="EZZ8" s="1243"/>
      <c r="FAA8" s="1243"/>
      <c r="FAB8" s="1243"/>
      <c r="FAC8" s="1243"/>
      <c r="FAD8" s="1243"/>
      <c r="FAE8" s="1243"/>
      <c r="FAF8" s="1243"/>
      <c r="FAG8" s="1243"/>
      <c r="FAH8" s="1243"/>
      <c r="FAI8" s="1243"/>
      <c r="FAJ8" s="1243"/>
      <c r="FAK8" s="1243"/>
      <c r="FAL8" s="1243"/>
      <c r="FAM8" s="1243"/>
      <c r="FAN8" s="1243"/>
      <c r="FAO8" s="1243"/>
      <c r="FAP8" s="1243"/>
      <c r="FAQ8" s="1243"/>
      <c r="FAR8" s="1243"/>
      <c r="FAS8" s="1243"/>
      <c r="FAT8" s="1243"/>
      <c r="FAU8" s="1243"/>
      <c r="FAV8" s="1243"/>
      <c r="FAW8" s="1243"/>
      <c r="FAX8" s="1243"/>
      <c r="FAY8" s="1243"/>
      <c r="FAZ8" s="1243"/>
      <c r="FBA8" s="1243"/>
      <c r="FBB8" s="1243"/>
      <c r="FBC8" s="1243"/>
      <c r="FBD8" s="1243"/>
      <c r="FBE8" s="1243"/>
      <c r="FBF8" s="1243"/>
      <c r="FBG8" s="1243"/>
      <c r="FBH8" s="1243"/>
      <c r="FBI8" s="1243"/>
      <c r="FBJ8" s="1243"/>
      <c r="FBK8" s="1243"/>
      <c r="FBL8" s="1243"/>
      <c r="FBM8" s="1243"/>
      <c r="FBN8" s="1243"/>
      <c r="FBO8" s="1243"/>
      <c r="FBP8" s="1243"/>
      <c r="FBQ8" s="1243"/>
      <c r="FBR8" s="1243"/>
      <c r="FBS8" s="1243"/>
      <c r="FBT8" s="1243"/>
      <c r="FBU8" s="1243"/>
      <c r="FBV8" s="1243"/>
      <c r="FBW8" s="1243"/>
      <c r="FBX8" s="1243"/>
      <c r="FBY8" s="1243"/>
      <c r="FBZ8" s="1243"/>
      <c r="FCA8" s="1243"/>
      <c r="FCB8" s="1243"/>
      <c r="FCC8" s="1243"/>
      <c r="FCD8" s="1243"/>
      <c r="FCE8" s="1243"/>
      <c r="FCF8" s="1243"/>
      <c r="FCG8" s="1243"/>
      <c r="FCH8" s="1243"/>
      <c r="FCI8" s="1243"/>
      <c r="FCJ8" s="1243"/>
      <c r="FCK8" s="1243"/>
      <c r="FCL8" s="1243"/>
      <c r="FCM8" s="1243"/>
      <c r="FCN8" s="1243"/>
      <c r="FCO8" s="1243"/>
      <c r="FCP8" s="1243"/>
      <c r="FCQ8" s="1243"/>
      <c r="FCR8" s="1243"/>
      <c r="FCS8" s="1243"/>
      <c r="FCT8" s="1243"/>
      <c r="FCU8" s="1243"/>
      <c r="FCV8" s="1243"/>
      <c r="FCW8" s="1243"/>
      <c r="FCX8" s="1243"/>
      <c r="FCY8" s="1243"/>
      <c r="FCZ8" s="1243"/>
      <c r="FDA8" s="1243"/>
      <c r="FDB8" s="1243"/>
      <c r="FDC8" s="1243"/>
      <c r="FDD8" s="1243"/>
      <c r="FDE8" s="1243"/>
      <c r="FDF8" s="1243"/>
      <c r="FDG8" s="1243"/>
      <c r="FDH8" s="1243"/>
      <c r="FDI8" s="1243"/>
      <c r="FDJ8" s="1243"/>
      <c r="FDK8" s="1243"/>
      <c r="FDL8" s="1243"/>
      <c r="FDM8" s="1243"/>
      <c r="FDN8" s="1243"/>
      <c r="FDO8" s="1243"/>
      <c r="FDP8" s="1243"/>
      <c r="FDQ8" s="1243"/>
      <c r="FDR8" s="1243"/>
      <c r="FDS8" s="1243"/>
      <c r="FDT8" s="1243"/>
      <c r="FDU8" s="1243"/>
      <c r="FDV8" s="1243"/>
      <c r="FDW8" s="1243"/>
      <c r="FDX8" s="1243"/>
      <c r="FDY8" s="1243"/>
      <c r="FDZ8" s="1243"/>
      <c r="FEA8" s="1243"/>
      <c r="FEB8" s="1243"/>
      <c r="FEC8" s="1243"/>
      <c r="FED8" s="1243"/>
      <c r="FEE8" s="1243"/>
      <c r="FEF8" s="1243"/>
      <c r="FEG8" s="1243"/>
      <c r="FEH8" s="1243"/>
      <c r="FEI8" s="1243"/>
      <c r="FEJ8" s="1243"/>
      <c r="FEK8" s="1243"/>
      <c r="FEL8" s="1243"/>
      <c r="FEM8" s="1243"/>
      <c r="FEN8" s="1243"/>
      <c r="FEO8" s="1243"/>
      <c r="FEP8" s="1243"/>
      <c r="FEQ8" s="1243"/>
      <c r="FER8" s="1243"/>
      <c r="FES8" s="1243"/>
      <c r="FET8" s="1243"/>
      <c r="FEU8" s="1243"/>
      <c r="FEV8" s="1243"/>
      <c r="FEW8" s="1243"/>
      <c r="FEX8" s="1243"/>
      <c r="FEY8" s="1243"/>
      <c r="FEZ8" s="1243"/>
      <c r="FFA8" s="1243"/>
      <c r="FFB8" s="1243"/>
      <c r="FFC8" s="1243"/>
      <c r="FFD8" s="1243"/>
      <c r="FFE8" s="1243"/>
      <c r="FFF8" s="1243"/>
      <c r="FFG8" s="1243"/>
      <c r="FFH8" s="1243"/>
      <c r="FFI8" s="1243"/>
      <c r="FFJ8" s="1243"/>
      <c r="FFK8" s="1243"/>
      <c r="FFL8" s="1243"/>
      <c r="FFM8" s="1243"/>
      <c r="FFN8" s="1243"/>
      <c r="FFO8" s="1243"/>
      <c r="FFP8" s="1243"/>
      <c r="FFQ8" s="1243"/>
      <c r="FFR8" s="1243"/>
      <c r="FFS8" s="1243"/>
      <c r="FFT8" s="1243"/>
      <c r="FFU8" s="1243"/>
      <c r="FFV8" s="1243"/>
      <c r="FFW8" s="1243"/>
      <c r="FFX8" s="1243"/>
      <c r="FFY8" s="1243"/>
      <c r="FFZ8" s="1243"/>
      <c r="FGA8" s="1243"/>
      <c r="FGB8" s="1243"/>
      <c r="FGC8" s="1243"/>
      <c r="FGD8" s="1243"/>
      <c r="FGE8" s="1243"/>
      <c r="FGF8" s="1243"/>
      <c r="FGG8" s="1243"/>
      <c r="FGH8" s="1243"/>
      <c r="FGI8" s="1243"/>
      <c r="FGJ8" s="1243"/>
      <c r="FGK8" s="1243"/>
      <c r="FGL8" s="1243"/>
      <c r="FGM8" s="1243"/>
      <c r="FGN8" s="1243"/>
      <c r="FGO8" s="1243"/>
      <c r="FGP8" s="1243"/>
      <c r="FGQ8" s="1243"/>
      <c r="FGR8" s="1243"/>
      <c r="FGS8" s="1243"/>
      <c r="FGT8" s="1243"/>
      <c r="FGU8" s="1243"/>
      <c r="FGV8" s="1243"/>
      <c r="FGW8" s="1243"/>
      <c r="FGX8" s="1243"/>
      <c r="FGY8" s="1243"/>
      <c r="FGZ8" s="1243"/>
      <c r="FHA8" s="1243"/>
      <c r="FHB8" s="1243"/>
      <c r="FHC8" s="1243"/>
      <c r="FHD8" s="1243"/>
      <c r="FHE8" s="1243"/>
      <c r="FHF8" s="1243"/>
      <c r="FHG8" s="1243"/>
      <c r="FHH8" s="1243"/>
      <c r="FHI8" s="1243"/>
      <c r="FHJ8" s="1243"/>
      <c r="FHK8" s="1243"/>
      <c r="FHL8" s="1243"/>
      <c r="FHM8" s="1243"/>
      <c r="FHN8" s="1243"/>
      <c r="FHO8" s="1243"/>
      <c r="FHP8" s="1243"/>
      <c r="FHQ8" s="1243"/>
      <c r="FHR8" s="1243"/>
      <c r="FHS8" s="1243"/>
      <c r="FHT8" s="1243"/>
      <c r="FHU8" s="1243"/>
      <c r="FHV8" s="1243"/>
      <c r="FHW8" s="1243"/>
      <c r="FHX8" s="1243"/>
      <c r="FHY8" s="1243"/>
      <c r="FHZ8" s="1243"/>
      <c r="FIA8" s="1243"/>
      <c r="FIB8" s="1243"/>
      <c r="FIC8" s="1243"/>
      <c r="FID8" s="1243"/>
      <c r="FIE8" s="1243"/>
      <c r="FIF8" s="1243"/>
      <c r="FIG8" s="1243"/>
      <c r="FIH8" s="1243"/>
      <c r="FII8" s="1243"/>
      <c r="FIJ8" s="1243"/>
      <c r="FIK8" s="1243"/>
      <c r="FIL8" s="1243"/>
      <c r="FIM8" s="1243"/>
      <c r="FIN8" s="1243"/>
      <c r="FIO8" s="1243"/>
      <c r="FIP8" s="1243"/>
      <c r="FIQ8" s="1243"/>
      <c r="FIR8" s="1243"/>
      <c r="FIS8" s="1243"/>
      <c r="FIT8" s="1243"/>
      <c r="FIU8" s="1243"/>
      <c r="FIV8" s="1243"/>
      <c r="FIW8" s="1243"/>
      <c r="FIX8" s="1243"/>
      <c r="FIY8" s="1243"/>
      <c r="FIZ8" s="1243"/>
      <c r="FJA8" s="1243"/>
      <c r="FJB8" s="1243"/>
      <c r="FJC8" s="1243"/>
      <c r="FJD8" s="1243"/>
      <c r="FJE8" s="1243"/>
      <c r="FJF8" s="1243"/>
      <c r="FJG8" s="1243"/>
      <c r="FJH8" s="1243"/>
      <c r="FJI8" s="1243"/>
      <c r="FJJ8" s="1243"/>
      <c r="FJK8" s="1243"/>
      <c r="FJL8" s="1243"/>
      <c r="FJM8" s="1243"/>
      <c r="FJN8" s="1243"/>
      <c r="FJO8" s="1243"/>
      <c r="FJP8" s="1243"/>
      <c r="FJQ8" s="1243"/>
      <c r="FJR8" s="1243"/>
      <c r="FJS8" s="1243"/>
      <c r="FJT8" s="1243"/>
      <c r="FJU8" s="1243"/>
      <c r="FJV8" s="1243"/>
      <c r="FJW8" s="1243"/>
      <c r="FJX8" s="1243"/>
      <c r="FJY8" s="1243"/>
      <c r="FJZ8" s="1243"/>
      <c r="FKA8" s="1243"/>
      <c r="FKB8" s="1243"/>
      <c r="FKC8" s="1243"/>
      <c r="FKD8" s="1243"/>
      <c r="FKE8" s="1243"/>
      <c r="FKF8" s="1243"/>
      <c r="FKG8" s="1243"/>
      <c r="FKH8" s="1243"/>
      <c r="FKI8" s="1243"/>
      <c r="FKJ8" s="1243"/>
      <c r="FKK8" s="1243"/>
      <c r="FKL8" s="1243"/>
      <c r="FKM8" s="1243"/>
      <c r="FKN8" s="1243"/>
      <c r="FKO8" s="1243"/>
      <c r="FKP8" s="1243"/>
      <c r="FKQ8" s="1243"/>
      <c r="FKR8" s="1243"/>
      <c r="FKS8" s="1243"/>
      <c r="FKT8" s="1243"/>
      <c r="FKU8" s="1243"/>
      <c r="FKV8" s="1243"/>
      <c r="FKW8" s="1243"/>
      <c r="FKX8" s="1243"/>
      <c r="FKY8" s="1243"/>
      <c r="FKZ8" s="1243"/>
      <c r="FLA8" s="1243"/>
      <c r="FLB8" s="1243"/>
      <c r="FLC8" s="1243"/>
      <c r="FLD8" s="1243"/>
      <c r="FLE8" s="1243"/>
      <c r="FLF8" s="1243"/>
      <c r="FLG8" s="1243"/>
      <c r="FLH8" s="1243"/>
      <c r="FLI8" s="1243"/>
      <c r="FLJ8" s="1243"/>
      <c r="FLK8" s="1243"/>
      <c r="FLL8" s="1243"/>
      <c r="FLM8" s="1243"/>
      <c r="FLN8" s="1243"/>
      <c r="FLO8" s="1243"/>
      <c r="FLP8" s="1243"/>
      <c r="FLQ8" s="1243"/>
      <c r="FLR8" s="1243"/>
      <c r="FLS8" s="1243"/>
      <c r="FLT8" s="1243"/>
      <c r="FLU8" s="1243"/>
      <c r="FLV8" s="1243"/>
      <c r="FLW8" s="1243"/>
      <c r="FLX8" s="1243"/>
      <c r="FLY8" s="1243"/>
      <c r="FLZ8" s="1243"/>
      <c r="FMA8" s="1243"/>
      <c r="FMB8" s="1243"/>
      <c r="FMC8" s="1243"/>
      <c r="FMD8" s="1243"/>
      <c r="FME8" s="1243"/>
      <c r="FMF8" s="1243"/>
      <c r="FMG8" s="1243"/>
      <c r="FMH8" s="1243"/>
      <c r="FMI8" s="1243"/>
      <c r="FMJ8" s="1243"/>
      <c r="FMK8" s="1243"/>
      <c r="FML8" s="1243"/>
      <c r="FMM8" s="1243"/>
      <c r="FMN8" s="1243"/>
      <c r="FMO8" s="1243"/>
      <c r="FMP8" s="1243"/>
      <c r="FMQ8" s="1243"/>
      <c r="FMR8" s="1243"/>
      <c r="FMS8" s="1243"/>
      <c r="FMT8" s="1243"/>
      <c r="FMU8" s="1243"/>
      <c r="FMV8" s="1243"/>
      <c r="FMW8" s="1243"/>
      <c r="FMX8" s="1243"/>
      <c r="FMY8" s="1243"/>
      <c r="FMZ8" s="1243"/>
      <c r="FNA8" s="1243"/>
      <c r="FNB8" s="1243"/>
      <c r="FNC8" s="1243"/>
      <c r="FND8" s="1243"/>
      <c r="FNE8" s="1243"/>
      <c r="FNF8" s="1243"/>
      <c r="FNG8" s="1243"/>
      <c r="FNH8" s="1243"/>
      <c r="FNI8" s="1243"/>
      <c r="FNJ8" s="1243"/>
      <c r="FNK8" s="1243"/>
      <c r="FNL8" s="1243"/>
      <c r="FNM8" s="1243"/>
      <c r="FNN8" s="1243"/>
      <c r="FNO8" s="1243"/>
      <c r="FNP8" s="1243"/>
      <c r="FNQ8" s="1243"/>
      <c r="FNR8" s="1243"/>
      <c r="FNS8" s="1243"/>
      <c r="FNT8" s="1243"/>
      <c r="FNU8" s="1243"/>
      <c r="FNV8" s="1243"/>
      <c r="FNW8" s="1243"/>
      <c r="FNX8" s="1243"/>
      <c r="FNY8" s="1243"/>
      <c r="FNZ8" s="1243"/>
      <c r="FOA8" s="1243"/>
      <c r="FOB8" s="1243"/>
      <c r="FOC8" s="1243"/>
      <c r="FOD8" s="1243"/>
      <c r="FOE8" s="1243"/>
      <c r="FOF8" s="1243"/>
      <c r="FOG8" s="1243"/>
      <c r="FOH8" s="1243"/>
      <c r="FOI8" s="1243"/>
      <c r="FOJ8" s="1243"/>
      <c r="FOK8" s="1243"/>
      <c r="FOL8" s="1243"/>
      <c r="FOM8" s="1243"/>
      <c r="FON8" s="1243"/>
      <c r="FOO8" s="1243"/>
      <c r="FOP8" s="1243"/>
      <c r="FOQ8" s="1243"/>
      <c r="FOR8" s="1243"/>
      <c r="FOS8" s="1243"/>
      <c r="FOT8" s="1243"/>
      <c r="FOU8" s="1243"/>
      <c r="FOV8" s="1243"/>
      <c r="FOW8" s="1243"/>
      <c r="FOX8" s="1243"/>
      <c r="FOY8" s="1243"/>
      <c r="FOZ8" s="1243"/>
      <c r="FPA8" s="1243"/>
      <c r="FPB8" s="1243"/>
      <c r="FPC8" s="1243"/>
      <c r="FPD8" s="1243"/>
      <c r="FPE8" s="1243"/>
      <c r="FPF8" s="1243"/>
      <c r="FPG8" s="1243"/>
      <c r="FPH8" s="1243"/>
      <c r="FPI8" s="1243"/>
      <c r="FPJ8" s="1243"/>
      <c r="FPK8" s="1243"/>
      <c r="FPL8" s="1243"/>
      <c r="FPM8" s="1243"/>
      <c r="FPN8" s="1243"/>
      <c r="FPO8" s="1243"/>
      <c r="FPP8" s="1243"/>
      <c r="FPQ8" s="1243"/>
      <c r="FPR8" s="1243"/>
      <c r="FPS8" s="1243"/>
      <c r="FPT8" s="1243"/>
      <c r="FPU8" s="1243"/>
      <c r="FPV8" s="1243"/>
      <c r="FPW8" s="1243"/>
      <c r="FPX8" s="1243"/>
      <c r="FPY8" s="1243"/>
      <c r="FPZ8" s="1243"/>
      <c r="FQA8" s="1243"/>
      <c r="FQB8" s="1243"/>
      <c r="FQC8" s="1243"/>
      <c r="FQD8" s="1243"/>
      <c r="FQE8" s="1243"/>
      <c r="FQF8" s="1243"/>
      <c r="FQG8" s="1243"/>
      <c r="FQH8" s="1243"/>
      <c r="FQI8" s="1243"/>
      <c r="FQJ8" s="1243"/>
      <c r="FQK8" s="1243"/>
      <c r="FQL8" s="1243"/>
      <c r="FQM8" s="1243"/>
      <c r="FQN8" s="1243"/>
      <c r="FQO8" s="1243"/>
      <c r="FQP8" s="1243"/>
      <c r="FQQ8" s="1243"/>
      <c r="FQR8" s="1243"/>
      <c r="FQS8" s="1243"/>
      <c r="FQT8" s="1243"/>
      <c r="FQU8" s="1243"/>
      <c r="FQV8" s="1243"/>
      <c r="FQW8" s="1243"/>
      <c r="FQX8" s="1243"/>
      <c r="FQY8" s="1243"/>
      <c r="FQZ8" s="1243"/>
      <c r="FRA8" s="1243"/>
      <c r="FRB8" s="1243"/>
      <c r="FRC8" s="1243"/>
      <c r="FRD8" s="1243"/>
      <c r="FRE8" s="1243"/>
      <c r="FRF8" s="1243"/>
      <c r="FRG8" s="1243"/>
      <c r="FRH8" s="1243"/>
      <c r="FRI8" s="1243"/>
      <c r="FRJ8" s="1243"/>
      <c r="FRK8" s="1243"/>
      <c r="FRL8" s="1243"/>
      <c r="FRM8" s="1243"/>
      <c r="FRN8" s="1243"/>
      <c r="FRO8" s="1243"/>
      <c r="FRP8" s="1243"/>
      <c r="FRQ8" s="1243"/>
      <c r="FRR8" s="1243"/>
      <c r="FRS8" s="1243"/>
      <c r="FRT8" s="1243"/>
      <c r="FRU8" s="1243"/>
      <c r="FRV8" s="1243"/>
      <c r="FRW8" s="1243"/>
      <c r="FRX8" s="1243"/>
      <c r="FRY8" s="1243"/>
      <c r="FRZ8" s="1243"/>
      <c r="FSA8" s="1243"/>
      <c r="FSB8" s="1243"/>
      <c r="FSC8" s="1243"/>
      <c r="FSD8" s="1243"/>
      <c r="FSE8" s="1243"/>
      <c r="FSF8" s="1243"/>
      <c r="FSG8" s="1243"/>
      <c r="FSH8" s="1243"/>
      <c r="FSI8" s="1243"/>
      <c r="FSJ8" s="1243"/>
      <c r="FSK8" s="1243"/>
      <c r="FSL8" s="1243"/>
      <c r="FSM8" s="1243"/>
      <c r="FSN8" s="1243"/>
      <c r="FSO8" s="1243"/>
      <c r="FSP8" s="1243"/>
      <c r="FSQ8" s="1243"/>
      <c r="FSR8" s="1243"/>
      <c r="FSS8" s="1243"/>
      <c r="FST8" s="1243"/>
      <c r="FSU8" s="1243"/>
      <c r="FSV8" s="1243"/>
      <c r="FSW8" s="1243"/>
      <c r="FSX8" s="1243"/>
      <c r="FSY8" s="1243"/>
      <c r="FSZ8" s="1243"/>
      <c r="FTA8" s="1243"/>
      <c r="FTB8" s="1243"/>
      <c r="FTC8" s="1243"/>
      <c r="FTD8" s="1243"/>
      <c r="FTE8" s="1243"/>
      <c r="FTF8" s="1243"/>
      <c r="FTG8" s="1243"/>
      <c r="FTH8" s="1243"/>
      <c r="FTI8" s="1243"/>
      <c r="FTJ8" s="1243"/>
      <c r="FTK8" s="1243"/>
      <c r="FTL8" s="1243"/>
      <c r="FTM8" s="1243"/>
      <c r="FTN8" s="1243"/>
      <c r="FTO8" s="1243"/>
      <c r="FTP8" s="1243"/>
      <c r="FTQ8" s="1243"/>
      <c r="FTR8" s="1243"/>
      <c r="FTS8" s="1243"/>
      <c r="FTT8" s="1243"/>
      <c r="FTU8" s="1243"/>
      <c r="FTV8" s="1243"/>
      <c r="FTW8" s="1243"/>
      <c r="FTX8" s="1243"/>
      <c r="FTY8" s="1243"/>
      <c r="FTZ8" s="1243"/>
      <c r="FUA8" s="1243"/>
      <c r="FUB8" s="1243"/>
      <c r="FUC8" s="1243"/>
      <c r="FUD8" s="1243"/>
      <c r="FUE8" s="1243"/>
      <c r="FUF8" s="1243"/>
      <c r="FUG8" s="1243"/>
      <c r="FUH8" s="1243"/>
      <c r="FUI8" s="1243"/>
      <c r="FUJ8" s="1243"/>
      <c r="FUK8" s="1243"/>
      <c r="FUL8" s="1243"/>
      <c r="FUM8" s="1243"/>
      <c r="FUN8" s="1243"/>
      <c r="FUO8" s="1243"/>
      <c r="FUP8" s="1243"/>
      <c r="FUQ8" s="1243"/>
      <c r="FUR8" s="1243"/>
      <c r="FUS8" s="1243"/>
      <c r="FUT8" s="1243"/>
      <c r="FUU8" s="1243"/>
      <c r="FUV8" s="1243"/>
      <c r="FUW8" s="1243"/>
      <c r="FUX8" s="1243"/>
      <c r="FUY8" s="1243"/>
      <c r="FUZ8" s="1243"/>
      <c r="FVA8" s="1243"/>
      <c r="FVB8" s="1243"/>
      <c r="FVC8" s="1243"/>
      <c r="FVD8" s="1243"/>
      <c r="FVE8" s="1243"/>
      <c r="FVF8" s="1243"/>
      <c r="FVG8" s="1243"/>
      <c r="FVH8" s="1243"/>
      <c r="FVI8" s="1243"/>
      <c r="FVJ8" s="1243"/>
      <c r="FVK8" s="1243"/>
      <c r="FVL8" s="1243"/>
      <c r="FVM8" s="1243"/>
      <c r="FVN8" s="1243"/>
      <c r="FVO8" s="1243"/>
      <c r="FVP8" s="1243"/>
      <c r="FVQ8" s="1243"/>
      <c r="FVR8" s="1243"/>
      <c r="FVS8" s="1243"/>
      <c r="FVT8" s="1243"/>
      <c r="FVU8" s="1243"/>
      <c r="FVV8" s="1243"/>
      <c r="FVW8" s="1243"/>
      <c r="FVX8" s="1243"/>
      <c r="FVY8" s="1243"/>
      <c r="FVZ8" s="1243"/>
      <c r="FWA8" s="1243"/>
      <c r="FWB8" s="1243"/>
      <c r="FWC8" s="1243"/>
      <c r="FWD8" s="1243"/>
      <c r="FWE8" s="1243"/>
      <c r="FWF8" s="1243"/>
      <c r="FWG8" s="1243"/>
      <c r="FWH8" s="1243"/>
      <c r="FWI8" s="1243"/>
      <c r="FWJ8" s="1243"/>
      <c r="FWK8" s="1243"/>
      <c r="FWL8" s="1243"/>
      <c r="FWM8" s="1243"/>
      <c r="FWN8" s="1243"/>
      <c r="FWO8" s="1243"/>
      <c r="FWP8" s="1243"/>
      <c r="FWQ8" s="1243"/>
      <c r="FWR8" s="1243"/>
      <c r="FWS8" s="1243"/>
      <c r="FWT8" s="1243"/>
      <c r="FWU8" s="1243"/>
      <c r="FWV8" s="1243"/>
      <c r="FWW8" s="1243"/>
      <c r="FWX8" s="1243"/>
      <c r="FWY8" s="1243"/>
      <c r="FWZ8" s="1243"/>
      <c r="FXA8" s="1243"/>
      <c r="FXB8" s="1243"/>
      <c r="FXC8" s="1243"/>
      <c r="FXD8" s="1243"/>
      <c r="FXE8" s="1243"/>
      <c r="FXF8" s="1243"/>
      <c r="FXG8" s="1243"/>
      <c r="FXH8" s="1243"/>
      <c r="FXI8" s="1243"/>
      <c r="FXJ8" s="1243"/>
      <c r="FXK8" s="1243"/>
      <c r="FXL8" s="1243"/>
      <c r="FXM8" s="1243"/>
      <c r="FXN8" s="1243"/>
      <c r="FXO8" s="1243"/>
      <c r="FXP8" s="1243"/>
      <c r="FXQ8" s="1243"/>
      <c r="FXR8" s="1243"/>
      <c r="FXS8" s="1243"/>
      <c r="FXT8" s="1243"/>
      <c r="FXU8" s="1243"/>
      <c r="FXV8" s="1243"/>
      <c r="FXW8" s="1243"/>
      <c r="FXX8" s="1243"/>
      <c r="FXY8" s="1243"/>
      <c r="FXZ8" s="1243"/>
      <c r="FYA8" s="1243"/>
      <c r="FYB8" s="1243"/>
      <c r="FYC8" s="1243"/>
      <c r="FYD8" s="1243"/>
      <c r="FYE8" s="1243"/>
      <c r="FYF8" s="1243"/>
      <c r="FYG8" s="1243"/>
      <c r="FYH8" s="1243"/>
      <c r="FYI8" s="1243"/>
      <c r="FYJ8" s="1243"/>
      <c r="FYK8" s="1243"/>
      <c r="FYL8" s="1243"/>
      <c r="FYM8" s="1243"/>
      <c r="FYN8" s="1243"/>
      <c r="FYO8" s="1243"/>
      <c r="FYP8" s="1243"/>
      <c r="FYQ8" s="1243"/>
      <c r="FYR8" s="1243"/>
      <c r="FYS8" s="1243"/>
      <c r="FYT8" s="1243"/>
      <c r="FYU8" s="1243"/>
      <c r="FYV8" s="1243"/>
      <c r="FYW8" s="1243"/>
      <c r="FYX8" s="1243"/>
      <c r="FYY8" s="1243"/>
      <c r="FYZ8" s="1243"/>
      <c r="FZA8" s="1243"/>
      <c r="FZB8" s="1243"/>
      <c r="FZC8" s="1243"/>
      <c r="FZD8" s="1243"/>
      <c r="FZE8" s="1243"/>
      <c r="FZF8" s="1243"/>
      <c r="FZG8" s="1243"/>
      <c r="FZH8" s="1243"/>
      <c r="FZI8" s="1243"/>
      <c r="FZJ8" s="1243"/>
      <c r="FZK8" s="1243"/>
      <c r="FZL8" s="1243"/>
      <c r="FZM8" s="1243"/>
      <c r="FZN8" s="1243"/>
      <c r="FZO8" s="1243"/>
      <c r="FZP8" s="1243"/>
      <c r="FZQ8" s="1243"/>
      <c r="FZR8" s="1243"/>
      <c r="FZS8" s="1243"/>
      <c r="FZT8" s="1243"/>
      <c r="FZU8" s="1243"/>
      <c r="FZV8" s="1243"/>
      <c r="FZW8" s="1243"/>
      <c r="FZX8" s="1243"/>
      <c r="FZY8" s="1243"/>
      <c r="FZZ8" s="1243"/>
      <c r="GAA8" s="1243"/>
      <c r="GAB8" s="1243"/>
      <c r="GAC8" s="1243"/>
      <c r="GAD8" s="1243"/>
      <c r="GAE8" s="1243"/>
      <c r="GAF8" s="1243"/>
      <c r="GAG8" s="1243"/>
      <c r="GAH8" s="1243"/>
      <c r="GAI8" s="1243"/>
      <c r="GAJ8" s="1243"/>
      <c r="GAK8" s="1243"/>
      <c r="GAL8" s="1243"/>
      <c r="GAM8" s="1243"/>
      <c r="GAN8" s="1243"/>
      <c r="GAO8" s="1243"/>
      <c r="GAP8" s="1243"/>
      <c r="GAQ8" s="1243"/>
      <c r="GAR8" s="1243"/>
      <c r="GAS8" s="1243"/>
      <c r="GAT8" s="1243"/>
      <c r="GAU8" s="1243"/>
      <c r="GAV8" s="1243"/>
      <c r="GAW8" s="1243"/>
      <c r="GAX8" s="1243"/>
      <c r="GAY8" s="1243"/>
      <c r="GAZ8" s="1243"/>
      <c r="GBA8" s="1243"/>
      <c r="GBB8" s="1243"/>
      <c r="GBC8" s="1243"/>
      <c r="GBD8" s="1243"/>
      <c r="GBE8" s="1243"/>
      <c r="GBF8" s="1243"/>
      <c r="GBG8" s="1243"/>
      <c r="GBH8" s="1243"/>
      <c r="GBI8" s="1243"/>
      <c r="GBJ8" s="1243"/>
      <c r="GBK8" s="1243"/>
      <c r="GBL8" s="1243"/>
      <c r="GBM8" s="1243"/>
      <c r="GBN8" s="1243"/>
      <c r="GBO8" s="1243"/>
      <c r="GBP8" s="1243"/>
      <c r="GBQ8" s="1243"/>
      <c r="GBR8" s="1243"/>
      <c r="GBS8" s="1243"/>
      <c r="GBT8" s="1243"/>
      <c r="GBU8" s="1243"/>
      <c r="GBV8" s="1243"/>
      <c r="GBW8" s="1243"/>
      <c r="GBX8" s="1243"/>
      <c r="GBY8" s="1243"/>
      <c r="GBZ8" s="1243"/>
      <c r="GCA8" s="1243"/>
      <c r="GCB8" s="1243"/>
      <c r="GCC8" s="1243"/>
      <c r="GCD8" s="1243"/>
      <c r="GCE8" s="1243"/>
      <c r="GCF8" s="1243"/>
      <c r="GCG8" s="1243"/>
      <c r="GCH8" s="1243"/>
      <c r="GCI8" s="1243"/>
      <c r="GCJ8" s="1243"/>
      <c r="GCK8" s="1243"/>
      <c r="GCL8" s="1243"/>
      <c r="GCM8" s="1243"/>
      <c r="GCN8" s="1243"/>
      <c r="GCO8" s="1243"/>
      <c r="GCP8" s="1243"/>
      <c r="GCQ8" s="1243"/>
      <c r="GCR8" s="1243"/>
      <c r="GCS8" s="1243"/>
      <c r="GCT8" s="1243"/>
      <c r="GCU8" s="1243"/>
      <c r="GCV8" s="1243"/>
      <c r="GCW8" s="1243"/>
      <c r="GCX8" s="1243"/>
      <c r="GCY8" s="1243"/>
      <c r="GCZ8" s="1243"/>
      <c r="GDA8" s="1243"/>
      <c r="GDB8" s="1243"/>
      <c r="GDC8" s="1243"/>
      <c r="GDD8" s="1243"/>
      <c r="GDE8" s="1243"/>
      <c r="GDF8" s="1243"/>
      <c r="GDG8" s="1243"/>
      <c r="GDH8" s="1243"/>
      <c r="GDI8" s="1243"/>
      <c r="GDJ8" s="1243"/>
      <c r="GDK8" s="1243"/>
      <c r="GDL8" s="1243"/>
      <c r="GDM8" s="1243"/>
      <c r="GDN8" s="1243"/>
      <c r="GDO8" s="1243"/>
      <c r="GDP8" s="1243"/>
      <c r="GDQ8" s="1243"/>
      <c r="GDR8" s="1243"/>
      <c r="GDS8" s="1243"/>
      <c r="GDT8" s="1243"/>
      <c r="GDU8" s="1243"/>
      <c r="GDV8" s="1243"/>
      <c r="GDW8" s="1243"/>
      <c r="GDX8" s="1243"/>
      <c r="GDY8" s="1243"/>
      <c r="GDZ8" s="1243"/>
      <c r="GEA8" s="1243"/>
      <c r="GEB8" s="1243"/>
      <c r="GEC8" s="1243"/>
      <c r="GED8" s="1243"/>
      <c r="GEE8" s="1243"/>
      <c r="GEF8" s="1243"/>
      <c r="GEG8" s="1243"/>
      <c r="GEH8" s="1243"/>
      <c r="GEI8" s="1243"/>
      <c r="GEJ8" s="1243"/>
      <c r="GEK8" s="1243"/>
      <c r="GEL8" s="1243"/>
      <c r="GEM8" s="1243"/>
      <c r="GEN8" s="1243"/>
      <c r="GEO8" s="1243"/>
      <c r="GEP8" s="1243"/>
      <c r="GEQ8" s="1243"/>
      <c r="GER8" s="1243"/>
      <c r="GES8" s="1243"/>
      <c r="GET8" s="1243"/>
      <c r="GEU8" s="1243"/>
      <c r="GEV8" s="1243"/>
      <c r="GEW8" s="1243"/>
      <c r="GEX8" s="1243"/>
      <c r="GEY8" s="1243"/>
      <c r="GEZ8" s="1243"/>
      <c r="GFA8" s="1243"/>
      <c r="GFB8" s="1243"/>
      <c r="GFC8" s="1243"/>
      <c r="GFD8" s="1243"/>
      <c r="GFE8" s="1243"/>
      <c r="GFF8" s="1243"/>
      <c r="GFG8" s="1243"/>
      <c r="GFH8" s="1243"/>
      <c r="GFI8" s="1243"/>
      <c r="GFJ8" s="1243"/>
      <c r="GFK8" s="1243"/>
      <c r="GFL8" s="1243"/>
      <c r="GFM8" s="1243"/>
      <c r="GFN8" s="1243"/>
      <c r="GFO8" s="1243"/>
      <c r="GFP8" s="1243"/>
      <c r="GFQ8" s="1243"/>
      <c r="GFR8" s="1243"/>
      <c r="GFS8" s="1243"/>
      <c r="GFT8" s="1243"/>
      <c r="GFU8" s="1243"/>
      <c r="GFV8" s="1243"/>
      <c r="GFW8" s="1243"/>
      <c r="GFX8" s="1243"/>
      <c r="GFY8" s="1243"/>
      <c r="GFZ8" s="1243"/>
      <c r="GGA8" s="1243"/>
      <c r="GGB8" s="1243"/>
      <c r="GGC8" s="1243"/>
      <c r="GGD8" s="1243"/>
      <c r="GGE8" s="1243"/>
      <c r="GGF8" s="1243"/>
      <c r="GGG8" s="1243"/>
      <c r="GGH8" s="1243"/>
      <c r="GGI8" s="1243"/>
      <c r="GGJ8" s="1243"/>
      <c r="GGK8" s="1243"/>
      <c r="GGL8" s="1243"/>
      <c r="GGM8" s="1243"/>
      <c r="GGN8" s="1243"/>
      <c r="GGO8" s="1243"/>
      <c r="GGP8" s="1243"/>
      <c r="GGQ8" s="1243"/>
      <c r="GGR8" s="1243"/>
      <c r="GGS8" s="1243"/>
      <c r="GGT8" s="1243"/>
      <c r="GGU8" s="1243"/>
      <c r="GGV8" s="1243"/>
      <c r="GGW8" s="1243"/>
      <c r="GGX8" s="1243"/>
      <c r="GGY8" s="1243"/>
      <c r="GGZ8" s="1243"/>
      <c r="GHA8" s="1243"/>
      <c r="GHB8" s="1243"/>
      <c r="GHC8" s="1243"/>
      <c r="GHD8" s="1243"/>
      <c r="GHE8" s="1243"/>
      <c r="GHF8" s="1243"/>
      <c r="GHG8" s="1243"/>
      <c r="GHH8" s="1243"/>
      <c r="GHI8" s="1243"/>
      <c r="GHJ8" s="1243"/>
      <c r="GHK8" s="1243"/>
      <c r="GHL8" s="1243"/>
      <c r="GHM8" s="1243"/>
      <c r="GHN8" s="1243"/>
      <c r="GHO8" s="1243"/>
      <c r="GHP8" s="1243"/>
      <c r="GHQ8" s="1243"/>
      <c r="GHR8" s="1243"/>
      <c r="GHS8" s="1243"/>
      <c r="GHT8" s="1243"/>
      <c r="GHU8" s="1243"/>
      <c r="GHV8" s="1243"/>
      <c r="GHW8" s="1243"/>
      <c r="GHX8" s="1243"/>
      <c r="GHY8" s="1243"/>
      <c r="GHZ8" s="1243"/>
      <c r="GIA8" s="1243"/>
      <c r="GIB8" s="1243"/>
      <c r="GIC8" s="1243"/>
      <c r="GID8" s="1243"/>
      <c r="GIE8" s="1243"/>
      <c r="GIF8" s="1243"/>
      <c r="GIG8" s="1243"/>
      <c r="GIH8" s="1243"/>
      <c r="GII8" s="1243"/>
      <c r="GIJ8" s="1243"/>
      <c r="GIK8" s="1243"/>
      <c r="GIL8" s="1243"/>
      <c r="GIM8" s="1243"/>
      <c r="GIN8" s="1243"/>
      <c r="GIO8" s="1243"/>
      <c r="GIP8" s="1243"/>
      <c r="GIQ8" s="1243"/>
      <c r="GIR8" s="1243"/>
      <c r="GIS8" s="1243"/>
      <c r="GIT8" s="1243"/>
      <c r="GIU8" s="1243"/>
      <c r="GIV8" s="1243"/>
      <c r="GIW8" s="1243"/>
      <c r="GIX8" s="1243"/>
      <c r="GIY8" s="1243"/>
      <c r="GIZ8" s="1243"/>
      <c r="GJA8" s="1243"/>
      <c r="GJB8" s="1243"/>
      <c r="GJC8" s="1243"/>
      <c r="GJD8" s="1243"/>
      <c r="GJE8" s="1243"/>
      <c r="GJF8" s="1243"/>
      <c r="GJG8" s="1243"/>
      <c r="GJH8" s="1243"/>
      <c r="GJI8" s="1243"/>
      <c r="GJJ8" s="1243"/>
      <c r="GJK8" s="1243"/>
      <c r="GJL8" s="1243"/>
      <c r="GJM8" s="1243"/>
      <c r="GJN8" s="1243"/>
      <c r="GJO8" s="1243"/>
      <c r="GJP8" s="1243"/>
      <c r="GJQ8" s="1243"/>
      <c r="GJR8" s="1243"/>
      <c r="GJS8" s="1243"/>
      <c r="GJT8" s="1243"/>
      <c r="GJU8" s="1243"/>
      <c r="GJV8" s="1243"/>
      <c r="GJW8" s="1243"/>
      <c r="GJX8" s="1243"/>
      <c r="GJY8" s="1243"/>
      <c r="GJZ8" s="1243"/>
      <c r="GKA8" s="1243"/>
      <c r="GKB8" s="1243"/>
      <c r="GKC8" s="1243"/>
      <c r="GKD8" s="1243"/>
      <c r="GKE8" s="1243"/>
      <c r="GKF8" s="1243"/>
      <c r="GKG8" s="1243"/>
      <c r="GKH8" s="1243"/>
      <c r="GKI8" s="1243"/>
      <c r="GKJ8" s="1243"/>
      <c r="GKK8" s="1243"/>
      <c r="GKL8" s="1243"/>
      <c r="GKM8" s="1243"/>
      <c r="GKN8" s="1243"/>
      <c r="GKO8" s="1243"/>
      <c r="GKP8" s="1243"/>
      <c r="GKQ8" s="1243"/>
      <c r="GKR8" s="1243"/>
      <c r="GKS8" s="1243"/>
      <c r="GKT8" s="1243"/>
      <c r="GKU8" s="1243"/>
      <c r="GKV8" s="1243"/>
      <c r="GKW8" s="1243"/>
      <c r="GKX8" s="1243"/>
      <c r="GKY8" s="1243"/>
      <c r="GKZ8" s="1243"/>
      <c r="GLA8" s="1243"/>
      <c r="GLB8" s="1243"/>
      <c r="GLC8" s="1243"/>
      <c r="GLD8" s="1243"/>
      <c r="GLE8" s="1243"/>
      <c r="GLF8" s="1243"/>
      <c r="GLG8" s="1243"/>
      <c r="GLH8" s="1243"/>
      <c r="GLI8" s="1243"/>
      <c r="GLJ8" s="1243"/>
      <c r="GLK8" s="1243"/>
      <c r="GLL8" s="1243"/>
      <c r="GLM8" s="1243"/>
      <c r="GLN8" s="1243"/>
      <c r="GLO8" s="1243"/>
      <c r="GLP8" s="1243"/>
      <c r="GLQ8" s="1243"/>
      <c r="GLR8" s="1243"/>
      <c r="GLS8" s="1243"/>
      <c r="GLT8" s="1243"/>
      <c r="GLU8" s="1243"/>
      <c r="GLV8" s="1243"/>
      <c r="GLW8" s="1243"/>
      <c r="GLX8" s="1243"/>
      <c r="GLY8" s="1243"/>
      <c r="GLZ8" s="1243"/>
      <c r="GMA8" s="1243"/>
      <c r="GMB8" s="1243"/>
      <c r="GMC8" s="1243"/>
      <c r="GMD8" s="1243"/>
      <c r="GME8" s="1243"/>
      <c r="GMF8" s="1243"/>
      <c r="GMG8" s="1243"/>
      <c r="GMH8" s="1243"/>
      <c r="GMI8" s="1243"/>
      <c r="GMJ8" s="1243"/>
      <c r="GMK8" s="1243"/>
      <c r="GML8" s="1243"/>
      <c r="GMM8" s="1243"/>
      <c r="GMN8" s="1243"/>
      <c r="GMO8" s="1243"/>
      <c r="GMP8" s="1243"/>
      <c r="GMQ8" s="1243"/>
      <c r="GMR8" s="1243"/>
      <c r="GMS8" s="1243"/>
      <c r="GMT8" s="1243"/>
      <c r="GMU8" s="1243"/>
      <c r="GMV8" s="1243"/>
      <c r="GMW8" s="1243"/>
      <c r="GMX8" s="1243"/>
      <c r="GMY8" s="1243"/>
      <c r="GMZ8" s="1243"/>
      <c r="GNA8" s="1243"/>
      <c r="GNB8" s="1243"/>
      <c r="GNC8" s="1243"/>
      <c r="GND8" s="1243"/>
      <c r="GNE8" s="1243"/>
      <c r="GNF8" s="1243"/>
      <c r="GNG8" s="1243"/>
      <c r="GNH8" s="1243"/>
      <c r="GNI8" s="1243"/>
      <c r="GNJ8" s="1243"/>
      <c r="GNK8" s="1243"/>
      <c r="GNL8" s="1243"/>
      <c r="GNM8" s="1243"/>
      <c r="GNN8" s="1243"/>
      <c r="GNO8" s="1243"/>
      <c r="GNP8" s="1243"/>
      <c r="GNQ8" s="1243"/>
      <c r="GNR8" s="1243"/>
      <c r="GNS8" s="1243"/>
      <c r="GNT8" s="1243"/>
      <c r="GNU8" s="1243"/>
      <c r="GNV8" s="1243"/>
      <c r="GNW8" s="1243"/>
      <c r="GNX8" s="1243"/>
      <c r="GNY8" s="1243"/>
      <c r="GNZ8" s="1243"/>
      <c r="GOA8" s="1243"/>
      <c r="GOB8" s="1243"/>
      <c r="GOC8" s="1243"/>
      <c r="GOD8" s="1243"/>
      <c r="GOE8" s="1243"/>
      <c r="GOF8" s="1243"/>
      <c r="GOG8" s="1243"/>
      <c r="GOH8" s="1243"/>
      <c r="GOI8" s="1243"/>
      <c r="GOJ8" s="1243"/>
      <c r="GOK8" s="1243"/>
      <c r="GOL8" s="1243"/>
      <c r="GOM8" s="1243"/>
      <c r="GON8" s="1243"/>
      <c r="GOO8" s="1243"/>
      <c r="GOP8" s="1243"/>
      <c r="GOQ8" s="1243"/>
      <c r="GOR8" s="1243"/>
      <c r="GOS8" s="1243"/>
      <c r="GOT8" s="1243"/>
      <c r="GOU8" s="1243"/>
      <c r="GOV8" s="1243"/>
      <c r="GOW8" s="1243"/>
      <c r="GOX8" s="1243"/>
      <c r="GOY8" s="1243"/>
      <c r="GOZ8" s="1243"/>
      <c r="GPA8" s="1243"/>
      <c r="GPB8" s="1243"/>
      <c r="GPC8" s="1243"/>
      <c r="GPD8" s="1243"/>
      <c r="GPE8" s="1243"/>
      <c r="GPF8" s="1243"/>
      <c r="GPG8" s="1243"/>
      <c r="GPH8" s="1243"/>
      <c r="GPI8" s="1243"/>
      <c r="GPJ8" s="1243"/>
      <c r="GPK8" s="1243"/>
      <c r="GPL8" s="1243"/>
      <c r="GPM8" s="1243"/>
      <c r="GPN8" s="1243"/>
      <c r="GPO8" s="1243"/>
      <c r="GPP8" s="1243"/>
      <c r="GPQ8" s="1243"/>
      <c r="GPR8" s="1243"/>
      <c r="GPS8" s="1243"/>
      <c r="GPT8" s="1243"/>
      <c r="GPU8" s="1243"/>
      <c r="GPV8" s="1243"/>
      <c r="GPW8" s="1243"/>
      <c r="GPX8" s="1243"/>
      <c r="GPY8" s="1243"/>
      <c r="GPZ8" s="1243"/>
      <c r="GQA8" s="1243"/>
      <c r="GQB8" s="1243"/>
      <c r="GQC8" s="1243"/>
      <c r="GQD8" s="1243"/>
      <c r="GQE8" s="1243"/>
      <c r="GQF8" s="1243"/>
      <c r="GQG8" s="1243"/>
      <c r="GQH8" s="1243"/>
      <c r="GQI8" s="1243"/>
      <c r="GQJ8" s="1243"/>
      <c r="GQK8" s="1243"/>
      <c r="GQL8" s="1243"/>
      <c r="GQM8" s="1243"/>
      <c r="GQN8" s="1243"/>
      <c r="GQO8" s="1243"/>
      <c r="GQP8" s="1243"/>
      <c r="GQQ8" s="1243"/>
      <c r="GQR8" s="1243"/>
      <c r="GQS8" s="1243"/>
      <c r="GQT8" s="1243"/>
      <c r="GQU8" s="1243"/>
      <c r="GQV8" s="1243"/>
      <c r="GQW8" s="1243"/>
      <c r="GQX8" s="1243"/>
      <c r="GQY8" s="1243"/>
      <c r="GQZ8" s="1243"/>
      <c r="GRA8" s="1243"/>
      <c r="GRB8" s="1243"/>
      <c r="GRC8" s="1243"/>
      <c r="GRD8" s="1243"/>
      <c r="GRE8" s="1243"/>
      <c r="GRF8" s="1243"/>
      <c r="GRG8" s="1243"/>
      <c r="GRH8" s="1243"/>
      <c r="GRI8" s="1243"/>
      <c r="GRJ8" s="1243"/>
      <c r="GRK8" s="1243"/>
      <c r="GRL8" s="1243"/>
      <c r="GRM8" s="1243"/>
      <c r="GRN8" s="1243"/>
      <c r="GRO8" s="1243"/>
      <c r="GRP8" s="1243"/>
      <c r="GRQ8" s="1243"/>
      <c r="GRR8" s="1243"/>
      <c r="GRS8" s="1243"/>
      <c r="GRT8" s="1243"/>
      <c r="GRU8" s="1243"/>
      <c r="GRV8" s="1243"/>
      <c r="GRW8" s="1243"/>
      <c r="GRX8" s="1243"/>
      <c r="GRY8" s="1243"/>
      <c r="GRZ8" s="1243"/>
      <c r="GSA8" s="1243"/>
      <c r="GSB8" s="1243"/>
      <c r="GSC8" s="1243"/>
      <c r="GSD8" s="1243"/>
      <c r="GSE8" s="1243"/>
      <c r="GSF8" s="1243"/>
      <c r="GSG8" s="1243"/>
      <c r="GSH8" s="1243"/>
      <c r="GSI8" s="1243"/>
      <c r="GSJ8" s="1243"/>
      <c r="GSK8" s="1243"/>
      <c r="GSL8" s="1243"/>
      <c r="GSM8" s="1243"/>
      <c r="GSN8" s="1243"/>
      <c r="GSO8" s="1243"/>
      <c r="GSP8" s="1243"/>
      <c r="GSQ8" s="1243"/>
      <c r="GSR8" s="1243"/>
      <c r="GSS8" s="1243"/>
      <c r="GST8" s="1243"/>
      <c r="GSU8" s="1243"/>
      <c r="GSV8" s="1243"/>
      <c r="GSW8" s="1243"/>
      <c r="GSX8" s="1243"/>
      <c r="GSY8" s="1243"/>
      <c r="GSZ8" s="1243"/>
      <c r="GTA8" s="1243"/>
      <c r="GTB8" s="1243"/>
      <c r="GTC8" s="1243"/>
      <c r="GTD8" s="1243"/>
      <c r="GTE8" s="1243"/>
      <c r="GTF8" s="1243"/>
      <c r="GTG8" s="1243"/>
      <c r="GTH8" s="1243"/>
      <c r="GTI8" s="1243"/>
      <c r="GTJ8" s="1243"/>
      <c r="GTK8" s="1243"/>
      <c r="GTL8" s="1243"/>
      <c r="GTM8" s="1243"/>
      <c r="GTN8" s="1243"/>
      <c r="GTO8" s="1243"/>
      <c r="GTP8" s="1243"/>
      <c r="GTQ8" s="1243"/>
      <c r="GTR8" s="1243"/>
      <c r="GTS8" s="1243"/>
      <c r="GTT8" s="1243"/>
      <c r="GTU8" s="1243"/>
      <c r="GTV8" s="1243"/>
      <c r="GTW8" s="1243"/>
      <c r="GTX8" s="1243"/>
      <c r="GTY8" s="1243"/>
      <c r="GTZ8" s="1243"/>
      <c r="GUA8" s="1243"/>
      <c r="GUB8" s="1243"/>
      <c r="GUC8" s="1243"/>
      <c r="GUD8" s="1243"/>
      <c r="GUE8" s="1243"/>
      <c r="GUF8" s="1243"/>
      <c r="GUG8" s="1243"/>
      <c r="GUH8" s="1243"/>
      <c r="GUI8" s="1243"/>
      <c r="GUJ8" s="1243"/>
      <c r="GUK8" s="1243"/>
      <c r="GUL8" s="1243"/>
      <c r="GUM8" s="1243"/>
      <c r="GUN8" s="1243"/>
      <c r="GUO8" s="1243"/>
      <c r="GUP8" s="1243"/>
      <c r="GUQ8" s="1243"/>
      <c r="GUR8" s="1243"/>
      <c r="GUS8" s="1243"/>
      <c r="GUT8" s="1243"/>
      <c r="GUU8" s="1243"/>
      <c r="GUV8" s="1243"/>
      <c r="GUW8" s="1243"/>
      <c r="GUX8" s="1243"/>
      <c r="GUY8" s="1243"/>
      <c r="GUZ8" s="1243"/>
      <c r="GVA8" s="1243"/>
      <c r="GVB8" s="1243"/>
      <c r="GVC8" s="1243"/>
      <c r="GVD8" s="1243"/>
      <c r="GVE8" s="1243"/>
      <c r="GVF8" s="1243"/>
      <c r="GVG8" s="1243"/>
      <c r="GVH8" s="1243"/>
      <c r="GVI8" s="1243"/>
      <c r="GVJ8" s="1243"/>
      <c r="GVK8" s="1243"/>
      <c r="GVL8" s="1243"/>
      <c r="GVM8" s="1243"/>
      <c r="GVN8" s="1243"/>
      <c r="GVO8" s="1243"/>
      <c r="GVP8" s="1243"/>
      <c r="GVQ8" s="1243"/>
      <c r="GVR8" s="1243"/>
      <c r="GVS8" s="1243"/>
      <c r="GVT8" s="1243"/>
      <c r="GVU8" s="1243"/>
      <c r="GVV8" s="1243"/>
      <c r="GVW8" s="1243"/>
      <c r="GVX8" s="1243"/>
      <c r="GVY8" s="1243"/>
      <c r="GVZ8" s="1243"/>
      <c r="GWA8" s="1243"/>
      <c r="GWB8" s="1243"/>
      <c r="GWC8" s="1243"/>
      <c r="GWD8" s="1243"/>
      <c r="GWE8" s="1243"/>
      <c r="GWF8" s="1243"/>
      <c r="GWG8" s="1243"/>
      <c r="GWH8" s="1243"/>
      <c r="GWI8" s="1243"/>
      <c r="GWJ8" s="1243"/>
      <c r="GWK8" s="1243"/>
      <c r="GWL8" s="1243"/>
      <c r="GWM8" s="1243"/>
      <c r="GWN8" s="1243"/>
      <c r="GWO8" s="1243"/>
      <c r="GWP8" s="1243"/>
      <c r="GWQ8" s="1243"/>
      <c r="GWR8" s="1243"/>
      <c r="GWS8" s="1243"/>
      <c r="GWT8" s="1243"/>
      <c r="GWU8" s="1243"/>
      <c r="GWV8" s="1243"/>
      <c r="GWW8" s="1243"/>
      <c r="GWX8" s="1243"/>
      <c r="GWY8" s="1243"/>
      <c r="GWZ8" s="1243"/>
      <c r="GXA8" s="1243"/>
      <c r="GXB8" s="1243"/>
      <c r="GXC8" s="1243"/>
      <c r="GXD8" s="1243"/>
      <c r="GXE8" s="1243"/>
      <c r="GXF8" s="1243"/>
      <c r="GXG8" s="1243"/>
      <c r="GXH8" s="1243"/>
      <c r="GXI8" s="1243"/>
      <c r="GXJ8" s="1243"/>
      <c r="GXK8" s="1243"/>
      <c r="GXL8" s="1243"/>
      <c r="GXM8" s="1243"/>
      <c r="GXN8" s="1243"/>
      <c r="GXO8" s="1243"/>
      <c r="GXP8" s="1243"/>
      <c r="GXQ8" s="1243"/>
      <c r="GXR8" s="1243"/>
      <c r="GXS8" s="1243"/>
      <c r="GXT8" s="1243"/>
      <c r="GXU8" s="1243"/>
      <c r="GXV8" s="1243"/>
      <c r="GXW8" s="1243"/>
      <c r="GXX8" s="1243"/>
      <c r="GXY8" s="1243"/>
      <c r="GXZ8" s="1243"/>
      <c r="GYA8" s="1243"/>
      <c r="GYB8" s="1243"/>
      <c r="GYC8" s="1243"/>
      <c r="GYD8" s="1243"/>
      <c r="GYE8" s="1243"/>
      <c r="GYF8" s="1243"/>
      <c r="GYG8" s="1243"/>
      <c r="GYH8" s="1243"/>
      <c r="GYI8" s="1243"/>
      <c r="GYJ8" s="1243"/>
      <c r="GYK8" s="1243"/>
      <c r="GYL8" s="1243"/>
      <c r="GYM8" s="1243"/>
      <c r="GYN8" s="1243"/>
      <c r="GYO8" s="1243"/>
      <c r="GYP8" s="1243"/>
      <c r="GYQ8" s="1243"/>
      <c r="GYR8" s="1243"/>
      <c r="GYS8" s="1243"/>
      <c r="GYT8" s="1243"/>
      <c r="GYU8" s="1243"/>
      <c r="GYV8" s="1243"/>
      <c r="GYW8" s="1243"/>
      <c r="GYX8" s="1243"/>
      <c r="GYY8" s="1243"/>
      <c r="GYZ8" s="1243"/>
      <c r="GZA8" s="1243"/>
      <c r="GZB8" s="1243"/>
      <c r="GZC8" s="1243"/>
      <c r="GZD8" s="1243"/>
      <c r="GZE8" s="1243"/>
      <c r="GZF8" s="1243"/>
      <c r="GZG8" s="1243"/>
      <c r="GZH8" s="1243"/>
      <c r="GZI8" s="1243"/>
      <c r="GZJ8" s="1243"/>
      <c r="GZK8" s="1243"/>
      <c r="GZL8" s="1243"/>
      <c r="GZM8" s="1243"/>
      <c r="GZN8" s="1243"/>
      <c r="GZO8" s="1243"/>
      <c r="GZP8" s="1243"/>
      <c r="GZQ8" s="1243"/>
      <c r="GZR8" s="1243"/>
      <c r="GZS8" s="1243"/>
      <c r="GZT8" s="1243"/>
      <c r="GZU8" s="1243"/>
      <c r="GZV8" s="1243"/>
      <c r="GZW8" s="1243"/>
      <c r="GZX8" s="1243"/>
      <c r="GZY8" s="1243"/>
      <c r="GZZ8" s="1243"/>
      <c r="HAA8" s="1243"/>
      <c r="HAB8" s="1243"/>
      <c r="HAC8" s="1243"/>
      <c r="HAD8" s="1243"/>
      <c r="HAE8" s="1243"/>
      <c r="HAF8" s="1243"/>
      <c r="HAG8" s="1243"/>
      <c r="HAH8" s="1243"/>
      <c r="HAI8" s="1243"/>
      <c r="HAJ8" s="1243"/>
      <c r="HAK8" s="1243"/>
      <c r="HAL8" s="1243"/>
      <c r="HAM8" s="1243"/>
      <c r="HAN8" s="1243"/>
      <c r="HAO8" s="1243"/>
      <c r="HAP8" s="1243"/>
      <c r="HAQ8" s="1243"/>
      <c r="HAR8" s="1243"/>
      <c r="HAS8" s="1243"/>
      <c r="HAT8" s="1243"/>
      <c r="HAU8" s="1243"/>
      <c r="HAV8" s="1243"/>
      <c r="HAW8" s="1243"/>
      <c r="HAX8" s="1243"/>
      <c r="HAY8" s="1243"/>
      <c r="HAZ8" s="1243"/>
      <c r="HBA8" s="1243"/>
      <c r="HBB8" s="1243"/>
      <c r="HBC8" s="1243"/>
      <c r="HBD8" s="1243"/>
      <c r="HBE8" s="1243"/>
      <c r="HBF8" s="1243"/>
      <c r="HBG8" s="1243"/>
      <c r="HBH8" s="1243"/>
      <c r="HBI8" s="1243"/>
      <c r="HBJ8" s="1243"/>
      <c r="HBK8" s="1243"/>
      <c r="HBL8" s="1243"/>
      <c r="HBM8" s="1243"/>
      <c r="HBN8" s="1243"/>
      <c r="HBO8" s="1243"/>
      <c r="HBP8" s="1243"/>
      <c r="HBQ8" s="1243"/>
      <c r="HBR8" s="1243"/>
      <c r="HBS8" s="1243"/>
      <c r="HBT8" s="1243"/>
      <c r="HBU8" s="1243"/>
      <c r="HBV8" s="1243"/>
      <c r="HBW8" s="1243"/>
      <c r="HBX8" s="1243"/>
      <c r="HBY8" s="1243"/>
      <c r="HBZ8" s="1243"/>
      <c r="HCA8" s="1243"/>
      <c r="HCB8" s="1243"/>
      <c r="HCC8" s="1243"/>
      <c r="HCD8" s="1243"/>
      <c r="HCE8" s="1243"/>
      <c r="HCF8" s="1243"/>
      <c r="HCG8" s="1243"/>
      <c r="HCH8" s="1243"/>
      <c r="HCI8" s="1243"/>
      <c r="HCJ8" s="1243"/>
      <c r="HCK8" s="1243"/>
      <c r="HCL8" s="1243"/>
      <c r="HCM8" s="1243"/>
      <c r="HCN8" s="1243"/>
      <c r="HCO8" s="1243"/>
      <c r="HCP8" s="1243"/>
      <c r="HCQ8" s="1243"/>
      <c r="HCR8" s="1243"/>
      <c r="HCS8" s="1243"/>
      <c r="HCT8" s="1243"/>
      <c r="HCU8" s="1243"/>
      <c r="HCV8" s="1243"/>
      <c r="HCW8" s="1243"/>
      <c r="HCX8" s="1243"/>
      <c r="HCY8" s="1243"/>
      <c r="HCZ8" s="1243"/>
      <c r="HDA8" s="1243"/>
      <c r="HDB8" s="1243"/>
      <c r="HDC8" s="1243"/>
      <c r="HDD8" s="1243"/>
      <c r="HDE8" s="1243"/>
      <c r="HDF8" s="1243"/>
      <c r="HDG8" s="1243"/>
      <c r="HDH8" s="1243"/>
      <c r="HDI8" s="1243"/>
      <c r="HDJ8" s="1243"/>
      <c r="HDK8" s="1243"/>
      <c r="HDL8" s="1243"/>
      <c r="HDM8" s="1243"/>
      <c r="HDN8" s="1243"/>
      <c r="HDO8" s="1243"/>
      <c r="HDP8" s="1243"/>
      <c r="HDQ8" s="1243"/>
      <c r="HDR8" s="1243"/>
      <c r="HDS8" s="1243"/>
      <c r="HDT8" s="1243"/>
      <c r="HDU8" s="1243"/>
      <c r="HDV8" s="1243"/>
      <c r="HDW8" s="1243"/>
      <c r="HDX8" s="1243"/>
      <c r="HDY8" s="1243"/>
      <c r="HDZ8" s="1243"/>
      <c r="HEA8" s="1243"/>
      <c r="HEB8" s="1243"/>
      <c r="HEC8" s="1243"/>
      <c r="HED8" s="1243"/>
      <c r="HEE8" s="1243"/>
      <c r="HEF8" s="1243"/>
      <c r="HEG8" s="1243"/>
      <c r="HEH8" s="1243"/>
      <c r="HEI8" s="1243"/>
      <c r="HEJ8" s="1243"/>
      <c r="HEK8" s="1243"/>
      <c r="HEL8" s="1243"/>
      <c r="HEM8" s="1243"/>
      <c r="HEN8" s="1243"/>
      <c r="HEO8" s="1243"/>
      <c r="HEP8" s="1243"/>
      <c r="HEQ8" s="1243"/>
      <c r="HER8" s="1243"/>
      <c r="HES8" s="1243"/>
      <c r="HET8" s="1243"/>
      <c r="HEU8" s="1243"/>
      <c r="HEV8" s="1243"/>
      <c r="HEW8" s="1243"/>
      <c r="HEX8" s="1243"/>
      <c r="HEY8" s="1243"/>
      <c r="HEZ8" s="1243"/>
      <c r="HFA8" s="1243"/>
      <c r="HFB8" s="1243"/>
      <c r="HFC8" s="1243"/>
      <c r="HFD8" s="1243"/>
      <c r="HFE8" s="1243"/>
      <c r="HFF8" s="1243"/>
      <c r="HFG8" s="1243"/>
      <c r="HFH8" s="1243"/>
      <c r="HFI8" s="1243"/>
      <c r="HFJ8" s="1243"/>
      <c r="HFK8" s="1243"/>
      <c r="HFL8" s="1243"/>
      <c r="HFM8" s="1243"/>
      <c r="HFN8" s="1243"/>
      <c r="HFO8" s="1243"/>
      <c r="HFP8" s="1243"/>
      <c r="HFQ8" s="1243"/>
      <c r="HFR8" s="1243"/>
      <c r="HFS8" s="1243"/>
      <c r="HFT8" s="1243"/>
      <c r="HFU8" s="1243"/>
      <c r="HFV8" s="1243"/>
      <c r="HFW8" s="1243"/>
      <c r="HFX8" s="1243"/>
      <c r="HFY8" s="1243"/>
      <c r="HFZ8" s="1243"/>
      <c r="HGA8" s="1243"/>
      <c r="HGB8" s="1243"/>
      <c r="HGC8" s="1243"/>
      <c r="HGD8" s="1243"/>
      <c r="HGE8" s="1243"/>
      <c r="HGF8" s="1243"/>
      <c r="HGG8" s="1243"/>
      <c r="HGH8" s="1243"/>
      <c r="HGI8" s="1243"/>
      <c r="HGJ8" s="1243"/>
      <c r="HGK8" s="1243"/>
      <c r="HGL8" s="1243"/>
      <c r="HGM8" s="1243"/>
      <c r="HGN8" s="1243"/>
      <c r="HGO8" s="1243"/>
      <c r="HGP8" s="1243"/>
      <c r="HGQ8" s="1243"/>
      <c r="HGR8" s="1243"/>
      <c r="HGS8" s="1243"/>
      <c r="HGT8" s="1243"/>
      <c r="HGU8" s="1243"/>
      <c r="HGV8" s="1243"/>
      <c r="HGW8" s="1243"/>
      <c r="HGX8" s="1243"/>
      <c r="HGY8" s="1243"/>
      <c r="HGZ8" s="1243"/>
      <c r="HHA8" s="1243"/>
      <c r="HHB8" s="1243"/>
      <c r="HHC8" s="1243"/>
      <c r="HHD8" s="1243"/>
      <c r="HHE8" s="1243"/>
      <c r="HHF8" s="1243"/>
      <c r="HHG8" s="1243"/>
      <c r="HHH8" s="1243"/>
      <c r="HHI8" s="1243"/>
      <c r="HHJ8" s="1243"/>
      <c r="HHK8" s="1243"/>
      <c r="HHL8" s="1243"/>
      <c r="HHM8" s="1243"/>
      <c r="HHN8" s="1243"/>
      <c r="HHO8" s="1243"/>
      <c r="HHP8" s="1243"/>
      <c r="HHQ8" s="1243"/>
      <c r="HHR8" s="1243"/>
      <c r="HHS8" s="1243"/>
      <c r="HHT8" s="1243"/>
      <c r="HHU8" s="1243"/>
      <c r="HHV8" s="1243"/>
      <c r="HHW8" s="1243"/>
      <c r="HHX8" s="1243"/>
      <c r="HHY8" s="1243"/>
      <c r="HHZ8" s="1243"/>
      <c r="HIA8" s="1243"/>
      <c r="HIB8" s="1243"/>
      <c r="HIC8" s="1243"/>
      <c r="HID8" s="1243"/>
      <c r="HIE8" s="1243"/>
      <c r="HIF8" s="1243"/>
      <c r="HIG8" s="1243"/>
      <c r="HIH8" s="1243"/>
      <c r="HII8" s="1243"/>
      <c r="HIJ8" s="1243"/>
      <c r="HIK8" s="1243"/>
      <c r="HIL8" s="1243"/>
      <c r="HIM8" s="1243"/>
      <c r="HIN8" s="1243"/>
      <c r="HIO8" s="1243"/>
      <c r="HIP8" s="1243"/>
      <c r="HIQ8" s="1243"/>
      <c r="HIR8" s="1243"/>
      <c r="HIS8" s="1243"/>
      <c r="HIT8" s="1243"/>
      <c r="HIU8" s="1243"/>
      <c r="HIV8" s="1243"/>
      <c r="HIW8" s="1243"/>
      <c r="HIX8" s="1243"/>
      <c r="HIY8" s="1243"/>
      <c r="HIZ8" s="1243"/>
      <c r="HJA8" s="1243"/>
      <c r="HJB8" s="1243"/>
      <c r="HJC8" s="1243"/>
      <c r="HJD8" s="1243"/>
      <c r="HJE8" s="1243"/>
      <c r="HJF8" s="1243"/>
      <c r="HJG8" s="1243"/>
      <c r="HJH8" s="1243"/>
      <c r="HJI8" s="1243"/>
      <c r="HJJ8" s="1243"/>
      <c r="HJK8" s="1243"/>
      <c r="HJL8" s="1243"/>
      <c r="HJM8" s="1243"/>
      <c r="HJN8" s="1243"/>
      <c r="HJO8" s="1243"/>
      <c r="HJP8" s="1243"/>
      <c r="HJQ8" s="1243"/>
      <c r="HJR8" s="1243"/>
      <c r="HJS8" s="1243"/>
      <c r="HJT8" s="1243"/>
      <c r="HJU8" s="1243"/>
      <c r="HJV8" s="1243"/>
      <c r="HJW8" s="1243"/>
      <c r="HJX8" s="1243"/>
      <c r="HJY8" s="1243"/>
      <c r="HJZ8" s="1243"/>
      <c r="HKA8" s="1243"/>
      <c r="HKB8" s="1243"/>
      <c r="HKC8" s="1243"/>
      <c r="HKD8" s="1243"/>
      <c r="HKE8" s="1243"/>
      <c r="HKF8" s="1243"/>
      <c r="HKG8" s="1243"/>
      <c r="HKH8" s="1243"/>
      <c r="HKI8" s="1243"/>
      <c r="HKJ8" s="1243"/>
      <c r="HKK8" s="1243"/>
      <c r="HKL8" s="1243"/>
      <c r="HKM8" s="1243"/>
      <c r="HKN8" s="1243"/>
      <c r="HKO8" s="1243"/>
      <c r="HKP8" s="1243"/>
      <c r="HKQ8" s="1243"/>
      <c r="HKR8" s="1243"/>
      <c r="HKS8" s="1243"/>
      <c r="HKT8" s="1243"/>
      <c r="HKU8" s="1243"/>
      <c r="HKV8" s="1243"/>
      <c r="HKW8" s="1243"/>
      <c r="HKX8" s="1243"/>
      <c r="HKY8" s="1243"/>
      <c r="HKZ8" s="1243"/>
      <c r="HLA8" s="1243"/>
      <c r="HLB8" s="1243"/>
      <c r="HLC8" s="1243"/>
      <c r="HLD8" s="1243"/>
      <c r="HLE8" s="1243"/>
      <c r="HLF8" s="1243"/>
      <c r="HLG8" s="1243"/>
      <c r="HLH8" s="1243"/>
      <c r="HLI8" s="1243"/>
      <c r="HLJ8" s="1243"/>
      <c r="HLK8" s="1243"/>
      <c r="HLL8" s="1243"/>
      <c r="HLM8" s="1243"/>
      <c r="HLN8" s="1243"/>
      <c r="HLO8" s="1243"/>
      <c r="HLP8" s="1243"/>
      <c r="HLQ8" s="1243"/>
      <c r="HLR8" s="1243"/>
      <c r="HLS8" s="1243"/>
      <c r="HLT8" s="1243"/>
      <c r="HLU8" s="1243"/>
      <c r="HLV8" s="1243"/>
      <c r="HLW8" s="1243"/>
      <c r="HLX8" s="1243"/>
      <c r="HLY8" s="1243"/>
      <c r="HLZ8" s="1243"/>
      <c r="HMA8" s="1243"/>
      <c r="HMB8" s="1243"/>
      <c r="HMC8" s="1243"/>
      <c r="HMD8" s="1243"/>
      <c r="HME8" s="1243"/>
      <c r="HMF8" s="1243"/>
      <c r="HMG8" s="1243"/>
      <c r="HMH8" s="1243"/>
      <c r="HMI8" s="1243"/>
      <c r="HMJ8" s="1243"/>
      <c r="HMK8" s="1243"/>
      <c r="HML8" s="1243"/>
      <c r="HMM8" s="1243"/>
      <c r="HMN8" s="1243"/>
      <c r="HMO8" s="1243"/>
      <c r="HMP8" s="1243"/>
      <c r="HMQ8" s="1243"/>
      <c r="HMR8" s="1243"/>
      <c r="HMS8" s="1243"/>
      <c r="HMT8" s="1243"/>
      <c r="HMU8" s="1243"/>
      <c r="HMV8" s="1243"/>
      <c r="HMW8" s="1243"/>
      <c r="HMX8" s="1243"/>
      <c r="HMY8" s="1243"/>
      <c r="HMZ8" s="1243"/>
      <c r="HNA8" s="1243"/>
      <c r="HNB8" s="1243"/>
      <c r="HNC8" s="1243"/>
      <c r="HND8" s="1243"/>
      <c r="HNE8" s="1243"/>
      <c r="HNF8" s="1243"/>
      <c r="HNG8" s="1243"/>
      <c r="HNH8" s="1243"/>
      <c r="HNI8" s="1243"/>
      <c r="HNJ8" s="1243"/>
      <c r="HNK8" s="1243"/>
      <c r="HNL8" s="1243"/>
      <c r="HNM8" s="1243"/>
      <c r="HNN8" s="1243"/>
      <c r="HNO8" s="1243"/>
      <c r="HNP8" s="1243"/>
      <c r="HNQ8" s="1243"/>
      <c r="HNR8" s="1243"/>
      <c r="HNS8" s="1243"/>
      <c r="HNT8" s="1243"/>
      <c r="HNU8" s="1243"/>
      <c r="HNV8" s="1243"/>
      <c r="HNW8" s="1243"/>
      <c r="HNX8" s="1243"/>
      <c r="HNY8" s="1243"/>
      <c r="HNZ8" s="1243"/>
      <c r="HOA8" s="1243"/>
      <c r="HOB8" s="1243"/>
      <c r="HOC8" s="1243"/>
      <c r="HOD8" s="1243"/>
      <c r="HOE8" s="1243"/>
      <c r="HOF8" s="1243"/>
      <c r="HOG8" s="1243"/>
      <c r="HOH8" s="1243"/>
      <c r="HOI8" s="1243"/>
      <c r="HOJ8" s="1243"/>
      <c r="HOK8" s="1243"/>
      <c r="HOL8" s="1243"/>
      <c r="HOM8" s="1243"/>
      <c r="HON8" s="1243"/>
      <c r="HOO8" s="1243"/>
      <c r="HOP8" s="1243"/>
      <c r="HOQ8" s="1243"/>
      <c r="HOR8" s="1243"/>
      <c r="HOS8" s="1243"/>
      <c r="HOT8" s="1243"/>
      <c r="HOU8" s="1243"/>
      <c r="HOV8" s="1243"/>
      <c r="HOW8" s="1243"/>
      <c r="HOX8" s="1243"/>
      <c r="HOY8" s="1243"/>
      <c r="HOZ8" s="1243"/>
      <c r="HPA8" s="1243"/>
      <c r="HPB8" s="1243"/>
      <c r="HPC8" s="1243"/>
      <c r="HPD8" s="1243"/>
      <c r="HPE8" s="1243"/>
      <c r="HPF8" s="1243"/>
      <c r="HPG8" s="1243"/>
      <c r="HPH8" s="1243"/>
      <c r="HPI8" s="1243"/>
      <c r="HPJ8" s="1243"/>
      <c r="HPK8" s="1243"/>
      <c r="HPL8" s="1243"/>
      <c r="HPM8" s="1243"/>
      <c r="HPN8" s="1243"/>
      <c r="HPO8" s="1243"/>
      <c r="HPP8" s="1243"/>
      <c r="HPQ8" s="1243"/>
      <c r="HPR8" s="1243"/>
      <c r="HPS8" s="1243"/>
      <c r="HPT8" s="1243"/>
      <c r="HPU8" s="1243"/>
      <c r="HPV8" s="1243"/>
      <c r="HPW8" s="1243"/>
      <c r="HPX8" s="1243"/>
      <c r="HPY8" s="1243"/>
      <c r="HPZ8" s="1243"/>
      <c r="HQA8" s="1243"/>
      <c r="HQB8" s="1243"/>
      <c r="HQC8" s="1243"/>
      <c r="HQD8" s="1243"/>
      <c r="HQE8" s="1243"/>
      <c r="HQF8" s="1243"/>
      <c r="HQG8" s="1243"/>
      <c r="HQH8" s="1243"/>
      <c r="HQI8" s="1243"/>
      <c r="HQJ8" s="1243"/>
      <c r="HQK8" s="1243"/>
      <c r="HQL8" s="1243"/>
      <c r="HQM8" s="1243"/>
      <c r="HQN8" s="1243"/>
      <c r="HQO8" s="1243"/>
      <c r="HQP8" s="1243"/>
      <c r="HQQ8" s="1243"/>
      <c r="HQR8" s="1243"/>
      <c r="HQS8" s="1243"/>
      <c r="HQT8" s="1243"/>
      <c r="HQU8" s="1243"/>
      <c r="HQV8" s="1243"/>
      <c r="HQW8" s="1243"/>
      <c r="HQX8" s="1243"/>
      <c r="HQY8" s="1243"/>
      <c r="HQZ8" s="1243"/>
      <c r="HRA8" s="1243"/>
      <c r="HRB8" s="1243"/>
      <c r="HRC8" s="1243"/>
      <c r="HRD8" s="1243"/>
      <c r="HRE8" s="1243"/>
      <c r="HRF8" s="1243"/>
      <c r="HRG8" s="1243"/>
      <c r="HRH8" s="1243"/>
      <c r="HRI8" s="1243"/>
      <c r="HRJ8" s="1243"/>
      <c r="HRK8" s="1243"/>
      <c r="HRL8" s="1243"/>
      <c r="HRM8" s="1243"/>
      <c r="HRN8" s="1243"/>
      <c r="HRO8" s="1243"/>
      <c r="HRP8" s="1243"/>
      <c r="HRQ8" s="1243"/>
      <c r="HRR8" s="1243"/>
      <c r="HRS8" s="1243"/>
      <c r="HRT8" s="1243"/>
      <c r="HRU8" s="1243"/>
      <c r="HRV8" s="1243"/>
      <c r="HRW8" s="1243"/>
      <c r="HRX8" s="1243"/>
      <c r="HRY8" s="1243"/>
      <c r="HRZ8" s="1243"/>
      <c r="HSA8" s="1243"/>
      <c r="HSB8" s="1243"/>
      <c r="HSC8" s="1243"/>
      <c r="HSD8" s="1243"/>
      <c r="HSE8" s="1243"/>
      <c r="HSF8" s="1243"/>
      <c r="HSG8" s="1243"/>
      <c r="HSH8" s="1243"/>
      <c r="HSI8" s="1243"/>
      <c r="HSJ8" s="1243"/>
      <c r="HSK8" s="1243"/>
      <c r="HSL8" s="1243"/>
      <c r="HSM8" s="1243"/>
      <c r="HSN8" s="1243"/>
      <c r="HSO8" s="1243"/>
      <c r="HSP8" s="1243"/>
      <c r="HSQ8" s="1243"/>
      <c r="HSR8" s="1243"/>
      <c r="HSS8" s="1243"/>
      <c r="HST8" s="1243"/>
      <c r="HSU8" s="1243"/>
      <c r="HSV8" s="1243"/>
      <c r="HSW8" s="1243"/>
      <c r="HSX8" s="1243"/>
      <c r="HSY8" s="1243"/>
      <c r="HSZ8" s="1243"/>
      <c r="HTA8" s="1243"/>
      <c r="HTB8" s="1243"/>
      <c r="HTC8" s="1243"/>
      <c r="HTD8" s="1243"/>
      <c r="HTE8" s="1243"/>
      <c r="HTF8" s="1243"/>
      <c r="HTG8" s="1243"/>
      <c r="HTH8" s="1243"/>
      <c r="HTI8" s="1243"/>
      <c r="HTJ8" s="1243"/>
      <c r="HTK8" s="1243"/>
      <c r="HTL8" s="1243"/>
      <c r="HTM8" s="1243"/>
      <c r="HTN8" s="1243"/>
      <c r="HTO8" s="1243"/>
      <c r="HTP8" s="1243"/>
      <c r="HTQ8" s="1243"/>
      <c r="HTR8" s="1243"/>
      <c r="HTS8" s="1243"/>
      <c r="HTT8" s="1243"/>
      <c r="HTU8" s="1243"/>
      <c r="HTV8" s="1243"/>
      <c r="HTW8" s="1243"/>
      <c r="HTX8" s="1243"/>
      <c r="HTY8" s="1243"/>
      <c r="HTZ8" s="1243"/>
      <c r="HUA8" s="1243"/>
      <c r="HUB8" s="1243"/>
      <c r="HUC8" s="1243"/>
      <c r="HUD8" s="1243"/>
      <c r="HUE8" s="1243"/>
      <c r="HUF8" s="1243"/>
      <c r="HUG8" s="1243"/>
      <c r="HUH8" s="1243"/>
      <c r="HUI8" s="1243"/>
      <c r="HUJ8" s="1243"/>
      <c r="HUK8" s="1243"/>
      <c r="HUL8" s="1243"/>
      <c r="HUM8" s="1243"/>
      <c r="HUN8" s="1243"/>
      <c r="HUO8" s="1243"/>
      <c r="HUP8" s="1243"/>
      <c r="HUQ8" s="1243"/>
      <c r="HUR8" s="1243"/>
      <c r="HUS8" s="1243"/>
      <c r="HUT8" s="1243"/>
      <c r="HUU8" s="1243"/>
      <c r="HUV8" s="1243"/>
      <c r="HUW8" s="1243"/>
      <c r="HUX8" s="1243"/>
      <c r="HUY8" s="1243"/>
      <c r="HUZ8" s="1243"/>
      <c r="HVA8" s="1243"/>
      <c r="HVB8" s="1243"/>
      <c r="HVC8" s="1243"/>
      <c r="HVD8" s="1243"/>
      <c r="HVE8" s="1243"/>
      <c r="HVF8" s="1243"/>
      <c r="HVG8" s="1243"/>
      <c r="HVH8" s="1243"/>
      <c r="HVI8" s="1243"/>
      <c r="HVJ8" s="1243"/>
      <c r="HVK8" s="1243"/>
      <c r="HVL8" s="1243"/>
      <c r="HVM8" s="1243"/>
      <c r="HVN8" s="1243"/>
      <c r="HVO8" s="1243"/>
      <c r="HVP8" s="1243"/>
      <c r="HVQ8" s="1243"/>
      <c r="HVR8" s="1243"/>
      <c r="HVS8" s="1243"/>
      <c r="HVT8" s="1243"/>
      <c r="HVU8" s="1243"/>
      <c r="HVV8" s="1243"/>
      <c r="HVW8" s="1243"/>
      <c r="HVX8" s="1243"/>
      <c r="HVY8" s="1243"/>
      <c r="HVZ8" s="1243"/>
      <c r="HWA8" s="1243"/>
      <c r="HWB8" s="1243"/>
      <c r="HWC8" s="1243"/>
      <c r="HWD8" s="1243"/>
      <c r="HWE8" s="1243"/>
      <c r="HWF8" s="1243"/>
      <c r="HWG8" s="1243"/>
      <c r="HWH8" s="1243"/>
      <c r="HWI8" s="1243"/>
      <c r="HWJ8" s="1243"/>
      <c r="HWK8" s="1243"/>
      <c r="HWL8" s="1243"/>
      <c r="HWM8" s="1243"/>
      <c r="HWN8" s="1243"/>
      <c r="HWO8" s="1243"/>
      <c r="HWP8" s="1243"/>
      <c r="HWQ8" s="1243"/>
      <c r="HWR8" s="1243"/>
      <c r="HWS8" s="1243"/>
      <c r="HWT8" s="1243"/>
      <c r="HWU8" s="1243"/>
      <c r="HWV8" s="1243"/>
      <c r="HWW8" s="1243"/>
      <c r="HWX8" s="1243"/>
      <c r="HWY8" s="1243"/>
      <c r="HWZ8" s="1243"/>
      <c r="HXA8" s="1243"/>
      <c r="HXB8" s="1243"/>
      <c r="HXC8" s="1243"/>
      <c r="HXD8" s="1243"/>
      <c r="HXE8" s="1243"/>
      <c r="HXF8" s="1243"/>
      <c r="HXG8" s="1243"/>
      <c r="HXH8" s="1243"/>
      <c r="HXI8" s="1243"/>
      <c r="HXJ8" s="1243"/>
      <c r="HXK8" s="1243"/>
      <c r="HXL8" s="1243"/>
      <c r="HXM8" s="1243"/>
      <c r="HXN8" s="1243"/>
      <c r="HXO8" s="1243"/>
      <c r="HXP8" s="1243"/>
      <c r="HXQ8" s="1243"/>
      <c r="HXR8" s="1243"/>
      <c r="HXS8" s="1243"/>
      <c r="HXT8" s="1243"/>
      <c r="HXU8" s="1243"/>
      <c r="HXV8" s="1243"/>
      <c r="HXW8" s="1243"/>
      <c r="HXX8" s="1243"/>
      <c r="HXY8" s="1243"/>
      <c r="HXZ8" s="1243"/>
      <c r="HYA8" s="1243"/>
      <c r="HYB8" s="1243"/>
      <c r="HYC8" s="1243"/>
      <c r="HYD8" s="1243"/>
      <c r="HYE8" s="1243"/>
      <c r="HYF8" s="1243"/>
      <c r="HYG8" s="1243"/>
      <c r="HYH8" s="1243"/>
      <c r="HYI8" s="1243"/>
      <c r="HYJ8" s="1243"/>
      <c r="HYK8" s="1243"/>
      <c r="HYL8" s="1243"/>
      <c r="HYM8" s="1243"/>
      <c r="HYN8" s="1243"/>
      <c r="HYO8" s="1243"/>
      <c r="HYP8" s="1243"/>
      <c r="HYQ8" s="1243"/>
      <c r="HYR8" s="1243"/>
      <c r="HYS8" s="1243"/>
      <c r="HYT8" s="1243"/>
      <c r="HYU8" s="1243"/>
      <c r="HYV8" s="1243"/>
      <c r="HYW8" s="1243"/>
      <c r="HYX8" s="1243"/>
      <c r="HYY8" s="1243"/>
      <c r="HYZ8" s="1243"/>
      <c r="HZA8" s="1243"/>
      <c r="HZB8" s="1243"/>
      <c r="HZC8" s="1243"/>
      <c r="HZD8" s="1243"/>
      <c r="HZE8" s="1243"/>
      <c r="HZF8" s="1243"/>
      <c r="HZG8" s="1243"/>
      <c r="HZH8" s="1243"/>
      <c r="HZI8" s="1243"/>
      <c r="HZJ8" s="1243"/>
      <c r="HZK8" s="1243"/>
      <c r="HZL8" s="1243"/>
      <c r="HZM8" s="1243"/>
      <c r="HZN8" s="1243"/>
      <c r="HZO8" s="1243"/>
      <c r="HZP8" s="1243"/>
      <c r="HZQ8" s="1243"/>
      <c r="HZR8" s="1243"/>
      <c r="HZS8" s="1243"/>
      <c r="HZT8" s="1243"/>
      <c r="HZU8" s="1243"/>
      <c r="HZV8" s="1243"/>
      <c r="HZW8" s="1243"/>
      <c r="HZX8" s="1243"/>
      <c r="HZY8" s="1243"/>
      <c r="HZZ8" s="1243"/>
      <c r="IAA8" s="1243"/>
      <c r="IAB8" s="1243"/>
      <c r="IAC8" s="1243"/>
      <c r="IAD8" s="1243"/>
      <c r="IAE8" s="1243"/>
      <c r="IAF8" s="1243"/>
      <c r="IAG8" s="1243"/>
      <c r="IAH8" s="1243"/>
      <c r="IAI8" s="1243"/>
      <c r="IAJ8" s="1243"/>
      <c r="IAK8" s="1243"/>
      <c r="IAL8" s="1243"/>
      <c r="IAM8" s="1243"/>
      <c r="IAN8" s="1243"/>
      <c r="IAO8" s="1243"/>
      <c r="IAP8" s="1243"/>
      <c r="IAQ8" s="1243"/>
      <c r="IAR8" s="1243"/>
      <c r="IAS8" s="1243"/>
      <c r="IAT8" s="1243"/>
      <c r="IAU8" s="1243"/>
      <c r="IAV8" s="1243"/>
      <c r="IAW8" s="1243"/>
      <c r="IAX8" s="1243"/>
      <c r="IAY8" s="1243"/>
      <c r="IAZ8" s="1243"/>
      <c r="IBA8" s="1243"/>
      <c r="IBB8" s="1243"/>
      <c r="IBC8" s="1243"/>
      <c r="IBD8" s="1243"/>
      <c r="IBE8" s="1243"/>
      <c r="IBF8" s="1243"/>
      <c r="IBG8" s="1243"/>
      <c r="IBH8" s="1243"/>
      <c r="IBI8" s="1243"/>
      <c r="IBJ8" s="1243"/>
      <c r="IBK8" s="1243"/>
      <c r="IBL8" s="1243"/>
      <c r="IBM8" s="1243"/>
      <c r="IBN8" s="1243"/>
      <c r="IBO8" s="1243"/>
      <c r="IBP8" s="1243"/>
      <c r="IBQ8" s="1243"/>
      <c r="IBR8" s="1243"/>
      <c r="IBS8" s="1243"/>
      <c r="IBT8" s="1243"/>
      <c r="IBU8" s="1243"/>
      <c r="IBV8" s="1243"/>
      <c r="IBW8" s="1243"/>
      <c r="IBX8" s="1243"/>
      <c r="IBY8" s="1243"/>
      <c r="IBZ8" s="1243"/>
      <c r="ICA8" s="1243"/>
      <c r="ICB8" s="1243"/>
      <c r="ICC8" s="1243"/>
      <c r="ICD8" s="1243"/>
      <c r="ICE8" s="1243"/>
      <c r="ICF8" s="1243"/>
      <c r="ICG8" s="1243"/>
      <c r="ICH8" s="1243"/>
      <c r="ICI8" s="1243"/>
      <c r="ICJ8" s="1243"/>
      <c r="ICK8" s="1243"/>
      <c r="ICL8" s="1243"/>
      <c r="ICM8" s="1243"/>
      <c r="ICN8" s="1243"/>
      <c r="ICO8" s="1243"/>
      <c r="ICP8" s="1243"/>
      <c r="ICQ8" s="1243"/>
      <c r="ICR8" s="1243"/>
      <c r="ICS8" s="1243"/>
      <c r="ICT8" s="1243"/>
      <c r="ICU8" s="1243"/>
      <c r="ICV8" s="1243"/>
      <c r="ICW8" s="1243"/>
      <c r="ICX8" s="1243"/>
      <c r="ICY8" s="1243"/>
      <c r="ICZ8" s="1243"/>
      <c r="IDA8" s="1243"/>
      <c r="IDB8" s="1243"/>
      <c r="IDC8" s="1243"/>
      <c r="IDD8" s="1243"/>
      <c r="IDE8" s="1243"/>
      <c r="IDF8" s="1243"/>
      <c r="IDG8" s="1243"/>
      <c r="IDH8" s="1243"/>
      <c r="IDI8" s="1243"/>
      <c r="IDJ8" s="1243"/>
      <c r="IDK8" s="1243"/>
      <c r="IDL8" s="1243"/>
      <c r="IDM8" s="1243"/>
      <c r="IDN8" s="1243"/>
      <c r="IDO8" s="1243"/>
      <c r="IDP8" s="1243"/>
      <c r="IDQ8" s="1243"/>
      <c r="IDR8" s="1243"/>
      <c r="IDS8" s="1243"/>
      <c r="IDT8" s="1243"/>
      <c r="IDU8" s="1243"/>
      <c r="IDV8" s="1243"/>
      <c r="IDW8" s="1243"/>
      <c r="IDX8" s="1243"/>
      <c r="IDY8" s="1243"/>
      <c r="IDZ8" s="1243"/>
      <c r="IEA8" s="1243"/>
      <c r="IEB8" s="1243"/>
      <c r="IEC8" s="1243"/>
      <c r="IED8" s="1243"/>
      <c r="IEE8" s="1243"/>
      <c r="IEF8" s="1243"/>
      <c r="IEG8" s="1243"/>
      <c r="IEH8" s="1243"/>
      <c r="IEI8" s="1243"/>
      <c r="IEJ8" s="1243"/>
      <c r="IEK8" s="1243"/>
      <c r="IEL8" s="1243"/>
      <c r="IEM8" s="1243"/>
      <c r="IEN8" s="1243"/>
      <c r="IEO8" s="1243"/>
      <c r="IEP8" s="1243"/>
      <c r="IEQ8" s="1243"/>
      <c r="IER8" s="1243"/>
      <c r="IES8" s="1243"/>
      <c r="IET8" s="1243"/>
      <c r="IEU8" s="1243"/>
      <c r="IEV8" s="1243"/>
      <c r="IEW8" s="1243"/>
      <c r="IEX8" s="1243"/>
      <c r="IEY8" s="1243"/>
      <c r="IEZ8" s="1243"/>
      <c r="IFA8" s="1243"/>
      <c r="IFB8" s="1243"/>
      <c r="IFC8" s="1243"/>
      <c r="IFD8" s="1243"/>
      <c r="IFE8" s="1243"/>
      <c r="IFF8" s="1243"/>
      <c r="IFG8" s="1243"/>
      <c r="IFH8" s="1243"/>
      <c r="IFI8" s="1243"/>
      <c r="IFJ8" s="1243"/>
      <c r="IFK8" s="1243"/>
      <c r="IFL8" s="1243"/>
      <c r="IFM8" s="1243"/>
      <c r="IFN8" s="1243"/>
      <c r="IFO8" s="1243"/>
      <c r="IFP8" s="1243"/>
      <c r="IFQ8" s="1243"/>
      <c r="IFR8" s="1243"/>
      <c r="IFS8" s="1243"/>
      <c r="IFT8" s="1243"/>
      <c r="IFU8" s="1243"/>
      <c r="IFV8" s="1243"/>
      <c r="IFW8" s="1243"/>
      <c r="IFX8" s="1243"/>
      <c r="IFY8" s="1243"/>
      <c r="IFZ8" s="1243"/>
      <c r="IGA8" s="1243"/>
      <c r="IGB8" s="1243"/>
      <c r="IGC8" s="1243"/>
      <c r="IGD8" s="1243"/>
      <c r="IGE8" s="1243"/>
      <c r="IGF8" s="1243"/>
      <c r="IGG8" s="1243"/>
      <c r="IGH8" s="1243"/>
      <c r="IGI8" s="1243"/>
      <c r="IGJ8" s="1243"/>
      <c r="IGK8" s="1243"/>
      <c r="IGL8" s="1243"/>
      <c r="IGM8" s="1243"/>
      <c r="IGN8" s="1243"/>
      <c r="IGO8" s="1243"/>
      <c r="IGP8" s="1243"/>
      <c r="IGQ8" s="1243"/>
      <c r="IGR8" s="1243"/>
      <c r="IGS8" s="1243"/>
      <c r="IGT8" s="1243"/>
      <c r="IGU8" s="1243"/>
      <c r="IGV8" s="1243"/>
      <c r="IGW8" s="1243"/>
      <c r="IGX8" s="1243"/>
      <c r="IGY8" s="1243"/>
      <c r="IGZ8" s="1243"/>
      <c r="IHA8" s="1243"/>
      <c r="IHB8" s="1243"/>
      <c r="IHC8" s="1243"/>
      <c r="IHD8" s="1243"/>
      <c r="IHE8" s="1243"/>
      <c r="IHF8" s="1243"/>
      <c r="IHG8" s="1243"/>
      <c r="IHH8" s="1243"/>
      <c r="IHI8" s="1243"/>
      <c r="IHJ8" s="1243"/>
      <c r="IHK8" s="1243"/>
      <c r="IHL8" s="1243"/>
      <c r="IHM8" s="1243"/>
      <c r="IHN8" s="1243"/>
      <c r="IHO8" s="1243"/>
      <c r="IHP8" s="1243"/>
      <c r="IHQ8" s="1243"/>
      <c r="IHR8" s="1243"/>
      <c r="IHS8" s="1243"/>
      <c r="IHT8" s="1243"/>
      <c r="IHU8" s="1243"/>
      <c r="IHV8" s="1243"/>
      <c r="IHW8" s="1243"/>
      <c r="IHX8" s="1243"/>
      <c r="IHY8" s="1243"/>
      <c r="IHZ8" s="1243"/>
      <c r="IIA8" s="1243"/>
      <c r="IIB8" s="1243"/>
      <c r="IIC8" s="1243"/>
      <c r="IID8" s="1243"/>
      <c r="IIE8" s="1243"/>
      <c r="IIF8" s="1243"/>
      <c r="IIG8" s="1243"/>
      <c r="IIH8" s="1243"/>
      <c r="III8" s="1243"/>
      <c r="IIJ8" s="1243"/>
      <c r="IIK8" s="1243"/>
      <c r="IIL8" s="1243"/>
      <c r="IIM8" s="1243"/>
      <c r="IIN8" s="1243"/>
      <c r="IIO8" s="1243"/>
      <c r="IIP8" s="1243"/>
      <c r="IIQ8" s="1243"/>
      <c r="IIR8" s="1243"/>
      <c r="IIS8" s="1243"/>
      <c r="IIT8" s="1243"/>
      <c r="IIU8" s="1243"/>
      <c r="IIV8" s="1243"/>
      <c r="IIW8" s="1243"/>
      <c r="IIX8" s="1243"/>
      <c r="IIY8" s="1243"/>
      <c r="IIZ8" s="1243"/>
      <c r="IJA8" s="1243"/>
      <c r="IJB8" s="1243"/>
      <c r="IJC8" s="1243"/>
      <c r="IJD8" s="1243"/>
      <c r="IJE8" s="1243"/>
      <c r="IJF8" s="1243"/>
      <c r="IJG8" s="1243"/>
      <c r="IJH8" s="1243"/>
      <c r="IJI8" s="1243"/>
      <c r="IJJ8" s="1243"/>
      <c r="IJK8" s="1243"/>
      <c r="IJL8" s="1243"/>
      <c r="IJM8" s="1243"/>
      <c r="IJN8" s="1243"/>
      <c r="IJO8" s="1243"/>
      <c r="IJP8" s="1243"/>
      <c r="IJQ8" s="1243"/>
      <c r="IJR8" s="1243"/>
      <c r="IJS8" s="1243"/>
      <c r="IJT8" s="1243"/>
      <c r="IJU8" s="1243"/>
      <c r="IJV8" s="1243"/>
      <c r="IJW8" s="1243"/>
      <c r="IJX8" s="1243"/>
      <c r="IJY8" s="1243"/>
      <c r="IJZ8" s="1243"/>
      <c r="IKA8" s="1243"/>
      <c r="IKB8" s="1243"/>
      <c r="IKC8" s="1243"/>
      <c r="IKD8" s="1243"/>
      <c r="IKE8" s="1243"/>
      <c r="IKF8" s="1243"/>
      <c r="IKG8" s="1243"/>
      <c r="IKH8" s="1243"/>
      <c r="IKI8" s="1243"/>
      <c r="IKJ8" s="1243"/>
      <c r="IKK8" s="1243"/>
      <c r="IKL8" s="1243"/>
      <c r="IKM8" s="1243"/>
      <c r="IKN8" s="1243"/>
      <c r="IKO8" s="1243"/>
      <c r="IKP8" s="1243"/>
      <c r="IKQ8" s="1243"/>
      <c r="IKR8" s="1243"/>
      <c r="IKS8" s="1243"/>
      <c r="IKT8" s="1243"/>
      <c r="IKU8" s="1243"/>
      <c r="IKV8" s="1243"/>
      <c r="IKW8" s="1243"/>
      <c r="IKX8" s="1243"/>
      <c r="IKY8" s="1243"/>
      <c r="IKZ8" s="1243"/>
      <c r="ILA8" s="1243"/>
      <c r="ILB8" s="1243"/>
      <c r="ILC8" s="1243"/>
      <c r="ILD8" s="1243"/>
      <c r="ILE8" s="1243"/>
      <c r="ILF8" s="1243"/>
      <c r="ILG8" s="1243"/>
      <c r="ILH8" s="1243"/>
      <c r="ILI8" s="1243"/>
      <c r="ILJ8" s="1243"/>
      <c r="ILK8" s="1243"/>
      <c r="ILL8" s="1243"/>
      <c r="ILM8" s="1243"/>
      <c r="ILN8" s="1243"/>
      <c r="ILO8" s="1243"/>
      <c r="ILP8" s="1243"/>
      <c r="ILQ8" s="1243"/>
      <c r="ILR8" s="1243"/>
      <c r="ILS8" s="1243"/>
      <c r="ILT8" s="1243"/>
      <c r="ILU8" s="1243"/>
      <c r="ILV8" s="1243"/>
      <c r="ILW8" s="1243"/>
      <c r="ILX8" s="1243"/>
      <c r="ILY8" s="1243"/>
      <c r="ILZ8" s="1243"/>
      <c r="IMA8" s="1243"/>
      <c r="IMB8" s="1243"/>
      <c r="IMC8" s="1243"/>
      <c r="IMD8" s="1243"/>
      <c r="IME8" s="1243"/>
      <c r="IMF8" s="1243"/>
      <c r="IMG8" s="1243"/>
      <c r="IMH8" s="1243"/>
      <c r="IMI8" s="1243"/>
      <c r="IMJ8" s="1243"/>
      <c r="IMK8" s="1243"/>
      <c r="IML8" s="1243"/>
      <c r="IMM8" s="1243"/>
      <c r="IMN8" s="1243"/>
      <c r="IMO8" s="1243"/>
      <c r="IMP8" s="1243"/>
      <c r="IMQ8" s="1243"/>
      <c r="IMR8" s="1243"/>
      <c r="IMS8" s="1243"/>
      <c r="IMT8" s="1243"/>
      <c r="IMU8" s="1243"/>
      <c r="IMV8" s="1243"/>
      <c r="IMW8" s="1243"/>
      <c r="IMX8" s="1243"/>
      <c r="IMY8" s="1243"/>
      <c r="IMZ8" s="1243"/>
      <c r="INA8" s="1243"/>
      <c r="INB8" s="1243"/>
      <c r="INC8" s="1243"/>
      <c r="IND8" s="1243"/>
      <c r="INE8" s="1243"/>
      <c r="INF8" s="1243"/>
      <c r="ING8" s="1243"/>
      <c r="INH8" s="1243"/>
      <c r="INI8" s="1243"/>
      <c r="INJ8" s="1243"/>
      <c r="INK8" s="1243"/>
      <c r="INL8" s="1243"/>
      <c r="INM8" s="1243"/>
      <c r="INN8" s="1243"/>
      <c r="INO8" s="1243"/>
      <c r="INP8" s="1243"/>
      <c r="INQ8" s="1243"/>
      <c r="INR8" s="1243"/>
      <c r="INS8" s="1243"/>
      <c r="INT8" s="1243"/>
      <c r="INU8" s="1243"/>
      <c r="INV8" s="1243"/>
      <c r="INW8" s="1243"/>
      <c r="INX8" s="1243"/>
      <c r="INY8" s="1243"/>
      <c r="INZ8" s="1243"/>
      <c r="IOA8" s="1243"/>
      <c r="IOB8" s="1243"/>
      <c r="IOC8" s="1243"/>
      <c r="IOD8" s="1243"/>
      <c r="IOE8" s="1243"/>
      <c r="IOF8" s="1243"/>
      <c r="IOG8" s="1243"/>
      <c r="IOH8" s="1243"/>
      <c r="IOI8" s="1243"/>
      <c r="IOJ8" s="1243"/>
      <c r="IOK8" s="1243"/>
      <c r="IOL8" s="1243"/>
      <c r="IOM8" s="1243"/>
      <c r="ION8" s="1243"/>
      <c r="IOO8" s="1243"/>
      <c r="IOP8" s="1243"/>
      <c r="IOQ8" s="1243"/>
      <c r="IOR8" s="1243"/>
      <c r="IOS8" s="1243"/>
      <c r="IOT8" s="1243"/>
      <c r="IOU8" s="1243"/>
      <c r="IOV8" s="1243"/>
      <c r="IOW8" s="1243"/>
      <c r="IOX8" s="1243"/>
      <c r="IOY8" s="1243"/>
      <c r="IOZ8" s="1243"/>
      <c r="IPA8" s="1243"/>
      <c r="IPB8" s="1243"/>
      <c r="IPC8" s="1243"/>
      <c r="IPD8" s="1243"/>
      <c r="IPE8" s="1243"/>
      <c r="IPF8" s="1243"/>
      <c r="IPG8" s="1243"/>
      <c r="IPH8" s="1243"/>
      <c r="IPI8" s="1243"/>
      <c r="IPJ8" s="1243"/>
      <c r="IPK8" s="1243"/>
      <c r="IPL8" s="1243"/>
      <c r="IPM8" s="1243"/>
      <c r="IPN8" s="1243"/>
      <c r="IPO8" s="1243"/>
      <c r="IPP8" s="1243"/>
      <c r="IPQ8" s="1243"/>
      <c r="IPR8" s="1243"/>
      <c r="IPS8" s="1243"/>
      <c r="IPT8" s="1243"/>
      <c r="IPU8" s="1243"/>
      <c r="IPV8" s="1243"/>
      <c r="IPW8" s="1243"/>
      <c r="IPX8" s="1243"/>
      <c r="IPY8" s="1243"/>
      <c r="IPZ8" s="1243"/>
      <c r="IQA8" s="1243"/>
      <c r="IQB8" s="1243"/>
      <c r="IQC8" s="1243"/>
      <c r="IQD8" s="1243"/>
      <c r="IQE8" s="1243"/>
      <c r="IQF8" s="1243"/>
      <c r="IQG8" s="1243"/>
      <c r="IQH8" s="1243"/>
      <c r="IQI8" s="1243"/>
      <c r="IQJ8" s="1243"/>
      <c r="IQK8" s="1243"/>
      <c r="IQL8" s="1243"/>
      <c r="IQM8" s="1243"/>
      <c r="IQN8" s="1243"/>
      <c r="IQO8" s="1243"/>
      <c r="IQP8" s="1243"/>
      <c r="IQQ8" s="1243"/>
      <c r="IQR8" s="1243"/>
      <c r="IQS8" s="1243"/>
      <c r="IQT8" s="1243"/>
      <c r="IQU8" s="1243"/>
      <c r="IQV8" s="1243"/>
      <c r="IQW8" s="1243"/>
      <c r="IQX8" s="1243"/>
      <c r="IQY8" s="1243"/>
      <c r="IQZ8" s="1243"/>
      <c r="IRA8" s="1243"/>
      <c r="IRB8" s="1243"/>
      <c r="IRC8" s="1243"/>
      <c r="IRD8" s="1243"/>
      <c r="IRE8" s="1243"/>
      <c r="IRF8" s="1243"/>
      <c r="IRG8" s="1243"/>
      <c r="IRH8" s="1243"/>
      <c r="IRI8" s="1243"/>
      <c r="IRJ8" s="1243"/>
      <c r="IRK8" s="1243"/>
      <c r="IRL8" s="1243"/>
      <c r="IRM8" s="1243"/>
      <c r="IRN8" s="1243"/>
      <c r="IRO8" s="1243"/>
      <c r="IRP8" s="1243"/>
      <c r="IRQ8" s="1243"/>
      <c r="IRR8" s="1243"/>
      <c r="IRS8" s="1243"/>
      <c r="IRT8" s="1243"/>
      <c r="IRU8" s="1243"/>
      <c r="IRV8" s="1243"/>
      <c r="IRW8" s="1243"/>
      <c r="IRX8" s="1243"/>
      <c r="IRY8" s="1243"/>
      <c r="IRZ8" s="1243"/>
      <c r="ISA8" s="1243"/>
      <c r="ISB8" s="1243"/>
      <c r="ISC8" s="1243"/>
      <c r="ISD8" s="1243"/>
      <c r="ISE8" s="1243"/>
      <c r="ISF8" s="1243"/>
      <c r="ISG8" s="1243"/>
      <c r="ISH8" s="1243"/>
      <c r="ISI8" s="1243"/>
      <c r="ISJ8" s="1243"/>
      <c r="ISK8" s="1243"/>
      <c r="ISL8" s="1243"/>
      <c r="ISM8" s="1243"/>
      <c r="ISN8" s="1243"/>
      <c r="ISO8" s="1243"/>
      <c r="ISP8" s="1243"/>
      <c r="ISQ8" s="1243"/>
      <c r="ISR8" s="1243"/>
      <c r="ISS8" s="1243"/>
      <c r="IST8" s="1243"/>
      <c r="ISU8" s="1243"/>
      <c r="ISV8" s="1243"/>
      <c r="ISW8" s="1243"/>
      <c r="ISX8" s="1243"/>
      <c r="ISY8" s="1243"/>
      <c r="ISZ8" s="1243"/>
      <c r="ITA8" s="1243"/>
      <c r="ITB8" s="1243"/>
      <c r="ITC8" s="1243"/>
      <c r="ITD8" s="1243"/>
      <c r="ITE8" s="1243"/>
      <c r="ITF8" s="1243"/>
      <c r="ITG8" s="1243"/>
      <c r="ITH8" s="1243"/>
      <c r="ITI8" s="1243"/>
      <c r="ITJ8" s="1243"/>
      <c r="ITK8" s="1243"/>
      <c r="ITL8" s="1243"/>
      <c r="ITM8" s="1243"/>
      <c r="ITN8" s="1243"/>
      <c r="ITO8" s="1243"/>
      <c r="ITP8" s="1243"/>
      <c r="ITQ8" s="1243"/>
      <c r="ITR8" s="1243"/>
      <c r="ITS8" s="1243"/>
      <c r="ITT8" s="1243"/>
      <c r="ITU8" s="1243"/>
      <c r="ITV8" s="1243"/>
      <c r="ITW8" s="1243"/>
      <c r="ITX8" s="1243"/>
      <c r="ITY8" s="1243"/>
      <c r="ITZ8" s="1243"/>
      <c r="IUA8" s="1243"/>
      <c r="IUB8" s="1243"/>
      <c r="IUC8" s="1243"/>
      <c r="IUD8" s="1243"/>
      <c r="IUE8" s="1243"/>
      <c r="IUF8" s="1243"/>
      <c r="IUG8" s="1243"/>
      <c r="IUH8" s="1243"/>
      <c r="IUI8" s="1243"/>
      <c r="IUJ8" s="1243"/>
      <c r="IUK8" s="1243"/>
      <c r="IUL8" s="1243"/>
      <c r="IUM8" s="1243"/>
      <c r="IUN8" s="1243"/>
      <c r="IUO8" s="1243"/>
      <c r="IUP8" s="1243"/>
      <c r="IUQ8" s="1243"/>
      <c r="IUR8" s="1243"/>
      <c r="IUS8" s="1243"/>
      <c r="IUT8" s="1243"/>
      <c r="IUU8" s="1243"/>
      <c r="IUV8" s="1243"/>
      <c r="IUW8" s="1243"/>
      <c r="IUX8" s="1243"/>
      <c r="IUY8" s="1243"/>
      <c r="IUZ8" s="1243"/>
      <c r="IVA8" s="1243"/>
      <c r="IVB8" s="1243"/>
      <c r="IVC8" s="1243"/>
      <c r="IVD8" s="1243"/>
      <c r="IVE8" s="1243"/>
      <c r="IVF8" s="1243"/>
      <c r="IVG8" s="1243"/>
      <c r="IVH8" s="1243"/>
      <c r="IVI8" s="1243"/>
      <c r="IVJ8" s="1243"/>
      <c r="IVK8" s="1243"/>
      <c r="IVL8" s="1243"/>
      <c r="IVM8" s="1243"/>
      <c r="IVN8" s="1243"/>
      <c r="IVO8" s="1243"/>
      <c r="IVP8" s="1243"/>
      <c r="IVQ8" s="1243"/>
      <c r="IVR8" s="1243"/>
      <c r="IVS8" s="1243"/>
      <c r="IVT8" s="1243"/>
      <c r="IVU8" s="1243"/>
      <c r="IVV8" s="1243"/>
      <c r="IVW8" s="1243"/>
      <c r="IVX8" s="1243"/>
      <c r="IVY8" s="1243"/>
      <c r="IVZ8" s="1243"/>
      <c r="IWA8" s="1243"/>
      <c r="IWB8" s="1243"/>
      <c r="IWC8" s="1243"/>
      <c r="IWD8" s="1243"/>
      <c r="IWE8" s="1243"/>
      <c r="IWF8" s="1243"/>
      <c r="IWG8" s="1243"/>
      <c r="IWH8" s="1243"/>
      <c r="IWI8" s="1243"/>
      <c r="IWJ8" s="1243"/>
      <c r="IWK8" s="1243"/>
      <c r="IWL8" s="1243"/>
      <c r="IWM8" s="1243"/>
      <c r="IWN8" s="1243"/>
      <c r="IWO8" s="1243"/>
      <c r="IWP8" s="1243"/>
      <c r="IWQ8" s="1243"/>
      <c r="IWR8" s="1243"/>
      <c r="IWS8" s="1243"/>
      <c r="IWT8" s="1243"/>
      <c r="IWU8" s="1243"/>
      <c r="IWV8" s="1243"/>
      <c r="IWW8" s="1243"/>
      <c r="IWX8" s="1243"/>
      <c r="IWY8" s="1243"/>
      <c r="IWZ8" s="1243"/>
      <c r="IXA8" s="1243"/>
      <c r="IXB8" s="1243"/>
      <c r="IXC8" s="1243"/>
      <c r="IXD8" s="1243"/>
      <c r="IXE8" s="1243"/>
      <c r="IXF8" s="1243"/>
      <c r="IXG8" s="1243"/>
      <c r="IXH8" s="1243"/>
      <c r="IXI8" s="1243"/>
      <c r="IXJ8" s="1243"/>
      <c r="IXK8" s="1243"/>
      <c r="IXL8" s="1243"/>
      <c r="IXM8" s="1243"/>
      <c r="IXN8" s="1243"/>
      <c r="IXO8" s="1243"/>
      <c r="IXP8" s="1243"/>
      <c r="IXQ8" s="1243"/>
      <c r="IXR8" s="1243"/>
      <c r="IXS8" s="1243"/>
      <c r="IXT8" s="1243"/>
      <c r="IXU8" s="1243"/>
      <c r="IXV8" s="1243"/>
      <c r="IXW8" s="1243"/>
      <c r="IXX8" s="1243"/>
      <c r="IXY8" s="1243"/>
      <c r="IXZ8" s="1243"/>
      <c r="IYA8" s="1243"/>
      <c r="IYB8" s="1243"/>
      <c r="IYC8" s="1243"/>
      <c r="IYD8" s="1243"/>
      <c r="IYE8" s="1243"/>
      <c r="IYF8" s="1243"/>
      <c r="IYG8" s="1243"/>
      <c r="IYH8" s="1243"/>
      <c r="IYI8" s="1243"/>
      <c r="IYJ8" s="1243"/>
      <c r="IYK8" s="1243"/>
      <c r="IYL8" s="1243"/>
      <c r="IYM8" s="1243"/>
      <c r="IYN8" s="1243"/>
      <c r="IYO8" s="1243"/>
      <c r="IYP8" s="1243"/>
      <c r="IYQ8" s="1243"/>
      <c r="IYR8" s="1243"/>
      <c r="IYS8" s="1243"/>
      <c r="IYT8" s="1243"/>
      <c r="IYU8" s="1243"/>
      <c r="IYV8" s="1243"/>
      <c r="IYW8" s="1243"/>
      <c r="IYX8" s="1243"/>
      <c r="IYY8" s="1243"/>
      <c r="IYZ8" s="1243"/>
      <c r="IZA8" s="1243"/>
      <c r="IZB8" s="1243"/>
      <c r="IZC8" s="1243"/>
      <c r="IZD8" s="1243"/>
      <c r="IZE8" s="1243"/>
      <c r="IZF8" s="1243"/>
      <c r="IZG8" s="1243"/>
      <c r="IZH8" s="1243"/>
      <c r="IZI8" s="1243"/>
      <c r="IZJ8" s="1243"/>
      <c r="IZK8" s="1243"/>
      <c r="IZL8" s="1243"/>
      <c r="IZM8" s="1243"/>
      <c r="IZN8" s="1243"/>
      <c r="IZO8" s="1243"/>
      <c r="IZP8" s="1243"/>
      <c r="IZQ8" s="1243"/>
      <c r="IZR8" s="1243"/>
      <c r="IZS8" s="1243"/>
      <c r="IZT8" s="1243"/>
      <c r="IZU8" s="1243"/>
      <c r="IZV8" s="1243"/>
      <c r="IZW8" s="1243"/>
      <c r="IZX8" s="1243"/>
      <c r="IZY8" s="1243"/>
      <c r="IZZ8" s="1243"/>
      <c r="JAA8" s="1243"/>
      <c r="JAB8" s="1243"/>
      <c r="JAC8" s="1243"/>
      <c r="JAD8" s="1243"/>
      <c r="JAE8" s="1243"/>
      <c r="JAF8" s="1243"/>
      <c r="JAG8" s="1243"/>
      <c r="JAH8" s="1243"/>
      <c r="JAI8" s="1243"/>
      <c r="JAJ8" s="1243"/>
      <c r="JAK8" s="1243"/>
      <c r="JAL8" s="1243"/>
      <c r="JAM8" s="1243"/>
      <c r="JAN8" s="1243"/>
      <c r="JAO8" s="1243"/>
      <c r="JAP8" s="1243"/>
      <c r="JAQ8" s="1243"/>
      <c r="JAR8" s="1243"/>
      <c r="JAS8" s="1243"/>
      <c r="JAT8" s="1243"/>
      <c r="JAU8" s="1243"/>
      <c r="JAV8" s="1243"/>
      <c r="JAW8" s="1243"/>
      <c r="JAX8" s="1243"/>
      <c r="JAY8" s="1243"/>
      <c r="JAZ8" s="1243"/>
      <c r="JBA8" s="1243"/>
      <c r="JBB8" s="1243"/>
      <c r="JBC8" s="1243"/>
      <c r="JBD8" s="1243"/>
      <c r="JBE8" s="1243"/>
      <c r="JBF8" s="1243"/>
      <c r="JBG8" s="1243"/>
      <c r="JBH8" s="1243"/>
      <c r="JBI8" s="1243"/>
      <c r="JBJ8" s="1243"/>
      <c r="JBK8" s="1243"/>
      <c r="JBL8" s="1243"/>
      <c r="JBM8" s="1243"/>
      <c r="JBN8" s="1243"/>
      <c r="JBO8" s="1243"/>
      <c r="JBP8" s="1243"/>
      <c r="JBQ8" s="1243"/>
      <c r="JBR8" s="1243"/>
      <c r="JBS8" s="1243"/>
      <c r="JBT8" s="1243"/>
      <c r="JBU8" s="1243"/>
      <c r="JBV8" s="1243"/>
      <c r="JBW8" s="1243"/>
      <c r="JBX8" s="1243"/>
      <c r="JBY8" s="1243"/>
      <c r="JBZ8" s="1243"/>
      <c r="JCA8" s="1243"/>
      <c r="JCB8" s="1243"/>
      <c r="JCC8" s="1243"/>
      <c r="JCD8" s="1243"/>
      <c r="JCE8" s="1243"/>
      <c r="JCF8" s="1243"/>
      <c r="JCG8" s="1243"/>
      <c r="JCH8" s="1243"/>
      <c r="JCI8" s="1243"/>
      <c r="JCJ8" s="1243"/>
      <c r="JCK8" s="1243"/>
      <c r="JCL8" s="1243"/>
      <c r="JCM8" s="1243"/>
      <c r="JCN8" s="1243"/>
      <c r="JCO8" s="1243"/>
      <c r="JCP8" s="1243"/>
      <c r="JCQ8" s="1243"/>
      <c r="JCR8" s="1243"/>
      <c r="JCS8" s="1243"/>
      <c r="JCT8" s="1243"/>
      <c r="JCU8" s="1243"/>
      <c r="JCV8" s="1243"/>
      <c r="JCW8" s="1243"/>
      <c r="JCX8" s="1243"/>
      <c r="JCY8" s="1243"/>
      <c r="JCZ8" s="1243"/>
      <c r="JDA8" s="1243"/>
      <c r="JDB8" s="1243"/>
      <c r="JDC8" s="1243"/>
      <c r="JDD8" s="1243"/>
      <c r="JDE8" s="1243"/>
      <c r="JDF8" s="1243"/>
      <c r="JDG8" s="1243"/>
      <c r="JDH8" s="1243"/>
      <c r="JDI8" s="1243"/>
      <c r="JDJ8" s="1243"/>
      <c r="JDK8" s="1243"/>
      <c r="JDL8" s="1243"/>
      <c r="JDM8" s="1243"/>
      <c r="JDN8" s="1243"/>
      <c r="JDO8" s="1243"/>
      <c r="JDP8" s="1243"/>
      <c r="JDQ8" s="1243"/>
      <c r="JDR8" s="1243"/>
      <c r="JDS8" s="1243"/>
      <c r="JDT8" s="1243"/>
      <c r="JDU8" s="1243"/>
      <c r="JDV8" s="1243"/>
      <c r="JDW8" s="1243"/>
      <c r="JDX8" s="1243"/>
      <c r="JDY8" s="1243"/>
      <c r="JDZ8" s="1243"/>
      <c r="JEA8" s="1243"/>
      <c r="JEB8" s="1243"/>
      <c r="JEC8" s="1243"/>
      <c r="JED8" s="1243"/>
      <c r="JEE8" s="1243"/>
      <c r="JEF8" s="1243"/>
      <c r="JEG8" s="1243"/>
      <c r="JEH8" s="1243"/>
      <c r="JEI8" s="1243"/>
      <c r="JEJ8" s="1243"/>
      <c r="JEK8" s="1243"/>
      <c r="JEL8" s="1243"/>
      <c r="JEM8" s="1243"/>
      <c r="JEN8" s="1243"/>
      <c r="JEO8" s="1243"/>
      <c r="JEP8" s="1243"/>
      <c r="JEQ8" s="1243"/>
      <c r="JER8" s="1243"/>
      <c r="JES8" s="1243"/>
      <c r="JET8" s="1243"/>
      <c r="JEU8" s="1243"/>
      <c r="JEV8" s="1243"/>
      <c r="JEW8" s="1243"/>
      <c r="JEX8" s="1243"/>
      <c r="JEY8" s="1243"/>
      <c r="JEZ8" s="1243"/>
      <c r="JFA8" s="1243"/>
      <c r="JFB8" s="1243"/>
      <c r="JFC8" s="1243"/>
      <c r="JFD8" s="1243"/>
      <c r="JFE8" s="1243"/>
      <c r="JFF8" s="1243"/>
      <c r="JFG8" s="1243"/>
      <c r="JFH8" s="1243"/>
      <c r="JFI8" s="1243"/>
      <c r="JFJ8" s="1243"/>
      <c r="JFK8" s="1243"/>
      <c r="JFL8" s="1243"/>
      <c r="JFM8" s="1243"/>
      <c r="JFN8" s="1243"/>
      <c r="JFO8" s="1243"/>
      <c r="JFP8" s="1243"/>
      <c r="JFQ8" s="1243"/>
      <c r="JFR8" s="1243"/>
      <c r="JFS8" s="1243"/>
      <c r="JFT8" s="1243"/>
      <c r="JFU8" s="1243"/>
      <c r="JFV8" s="1243"/>
      <c r="JFW8" s="1243"/>
      <c r="JFX8" s="1243"/>
      <c r="JFY8" s="1243"/>
      <c r="JFZ8" s="1243"/>
      <c r="JGA8" s="1243"/>
      <c r="JGB8" s="1243"/>
      <c r="JGC8" s="1243"/>
      <c r="JGD8" s="1243"/>
      <c r="JGE8" s="1243"/>
      <c r="JGF8" s="1243"/>
      <c r="JGG8" s="1243"/>
      <c r="JGH8" s="1243"/>
      <c r="JGI8" s="1243"/>
      <c r="JGJ8" s="1243"/>
      <c r="JGK8" s="1243"/>
      <c r="JGL8" s="1243"/>
      <c r="JGM8" s="1243"/>
      <c r="JGN8" s="1243"/>
      <c r="JGO8" s="1243"/>
      <c r="JGP8" s="1243"/>
      <c r="JGQ8" s="1243"/>
      <c r="JGR8" s="1243"/>
      <c r="JGS8" s="1243"/>
      <c r="JGT8" s="1243"/>
      <c r="JGU8" s="1243"/>
      <c r="JGV8" s="1243"/>
      <c r="JGW8" s="1243"/>
      <c r="JGX8" s="1243"/>
      <c r="JGY8" s="1243"/>
      <c r="JGZ8" s="1243"/>
      <c r="JHA8" s="1243"/>
      <c r="JHB8" s="1243"/>
      <c r="JHC8" s="1243"/>
      <c r="JHD8" s="1243"/>
      <c r="JHE8" s="1243"/>
      <c r="JHF8" s="1243"/>
      <c r="JHG8" s="1243"/>
      <c r="JHH8" s="1243"/>
      <c r="JHI8" s="1243"/>
      <c r="JHJ8" s="1243"/>
      <c r="JHK8" s="1243"/>
      <c r="JHL8" s="1243"/>
      <c r="JHM8" s="1243"/>
      <c r="JHN8" s="1243"/>
      <c r="JHO8" s="1243"/>
      <c r="JHP8" s="1243"/>
      <c r="JHQ8" s="1243"/>
      <c r="JHR8" s="1243"/>
      <c r="JHS8" s="1243"/>
      <c r="JHT8" s="1243"/>
      <c r="JHU8" s="1243"/>
      <c r="JHV8" s="1243"/>
      <c r="JHW8" s="1243"/>
      <c r="JHX8" s="1243"/>
      <c r="JHY8" s="1243"/>
      <c r="JHZ8" s="1243"/>
      <c r="JIA8" s="1243"/>
      <c r="JIB8" s="1243"/>
      <c r="JIC8" s="1243"/>
      <c r="JID8" s="1243"/>
      <c r="JIE8" s="1243"/>
      <c r="JIF8" s="1243"/>
      <c r="JIG8" s="1243"/>
      <c r="JIH8" s="1243"/>
      <c r="JII8" s="1243"/>
      <c r="JIJ8" s="1243"/>
      <c r="JIK8" s="1243"/>
      <c r="JIL8" s="1243"/>
      <c r="JIM8" s="1243"/>
      <c r="JIN8" s="1243"/>
      <c r="JIO8" s="1243"/>
      <c r="JIP8" s="1243"/>
      <c r="JIQ8" s="1243"/>
      <c r="JIR8" s="1243"/>
      <c r="JIS8" s="1243"/>
      <c r="JIT8" s="1243"/>
      <c r="JIU8" s="1243"/>
      <c r="JIV8" s="1243"/>
      <c r="JIW8" s="1243"/>
      <c r="JIX8" s="1243"/>
      <c r="JIY8" s="1243"/>
      <c r="JIZ8" s="1243"/>
      <c r="JJA8" s="1243"/>
      <c r="JJB8" s="1243"/>
      <c r="JJC8" s="1243"/>
      <c r="JJD8" s="1243"/>
      <c r="JJE8" s="1243"/>
      <c r="JJF8" s="1243"/>
      <c r="JJG8" s="1243"/>
      <c r="JJH8" s="1243"/>
      <c r="JJI8" s="1243"/>
      <c r="JJJ8" s="1243"/>
      <c r="JJK8" s="1243"/>
      <c r="JJL8" s="1243"/>
      <c r="JJM8" s="1243"/>
      <c r="JJN8" s="1243"/>
      <c r="JJO8" s="1243"/>
      <c r="JJP8" s="1243"/>
      <c r="JJQ8" s="1243"/>
      <c r="JJR8" s="1243"/>
      <c r="JJS8" s="1243"/>
      <c r="JJT8" s="1243"/>
      <c r="JJU8" s="1243"/>
      <c r="JJV8" s="1243"/>
      <c r="JJW8" s="1243"/>
      <c r="JJX8" s="1243"/>
      <c r="JJY8" s="1243"/>
      <c r="JJZ8" s="1243"/>
      <c r="JKA8" s="1243"/>
      <c r="JKB8" s="1243"/>
      <c r="JKC8" s="1243"/>
      <c r="JKD8" s="1243"/>
      <c r="JKE8" s="1243"/>
      <c r="JKF8" s="1243"/>
      <c r="JKG8" s="1243"/>
      <c r="JKH8" s="1243"/>
      <c r="JKI8" s="1243"/>
      <c r="JKJ8" s="1243"/>
      <c r="JKK8" s="1243"/>
      <c r="JKL8" s="1243"/>
      <c r="JKM8" s="1243"/>
      <c r="JKN8" s="1243"/>
      <c r="JKO8" s="1243"/>
      <c r="JKP8" s="1243"/>
      <c r="JKQ8" s="1243"/>
      <c r="JKR8" s="1243"/>
      <c r="JKS8" s="1243"/>
      <c r="JKT8" s="1243"/>
      <c r="JKU8" s="1243"/>
      <c r="JKV8" s="1243"/>
      <c r="JKW8" s="1243"/>
      <c r="JKX8" s="1243"/>
      <c r="JKY8" s="1243"/>
      <c r="JKZ8" s="1243"/>
      <c r="JLA8" s="1243"/>
      <c r="JLB8" s="1243"/>
      <c r="JLC8" s="1243"/>
      <c r="JLD8" s="1243"/>
      <c r="JLE8" s="1243"/>
      <c r="JLF8" s="1243"/>
      <c r="JLG8" s="1243"/>
      <c r="JLH8" s="1243"/>
      <c r="JLI8" s="1243"/>
      <c r="JLJ8" s="1243"/>
      <c r="JLK8" s="1243"/>
      <c r="JLL8" s="1243"/>
      <c r="JLM8" s="1243"/>
      <c r="JLN8" s="1243"/>
      <c r="JLO8" s="1243"/>
      <c r="JLP8" s="1243"/>
      <c r="JLQ8" s="1243"/>
      <c r="JLR8" s="1243"/>
      <c r="JLS8" s="1243"/>
      <c r="JLT8" s="1243"/>
      <c r="JLU8" s="1243"/>
      <c r="JLV8" s="1243"/>
      <c r="JLW8" s="1243"/>
      <c r="JLX8" s="1243"/>
      <c r="JLY8" s="1243"/>
      <c r="JLZ8" s="1243"/>
      <c r="JMA8" s="1243"/>
      <c r="JMB8" s="1243"/>
      <c r="JMC8" s="1243"/>
      <c r="JMD8" s="1243"/>
      <c r="JME8" s="1243"/>
      <c r="JMF8" s="1243"/>
      <c r="JMG8" s="1243"/>
      <c r="JMH8" s="1243"/>
      <c r="JMI8" s="1243"/>
      <c r="JMJ8" s="1243"/>
      <c r="JMK8" s="1243"/>
      <c r="JML8" s="1243"/>
      <c r="JMM8" s="1243"/>
      <c r="JMN8" s="1243"/>
      <c r="JMO8" s="1243"/>
      <c r="JMP8" s="1243"/>
      <c r="JMQ8" s="1243"/>
      <c r="JMR8" s="1243"/>
      <c r="JMS8" s="1243"/>
      <c r="JMT8" s="1243"/>
      <c r="JMU8" s="1243"/>
      <c r="JMV8" s="1243"/>
      <c r="JMW8" s="1243"/>
      <c r="JMX8" s="1243"/>
      <c r="JMY8" s="1243"/>
      <c r="JMZ8" s="1243"/>
      <c r="JNA8" s="1243"/>
      <c r="JNB8" s="1243"/>
      <c r="JNC8" s="1243"/>
      <c r="JND8" s="1243"/>
      <c r="JNE8" s="1243"/>
      <c r="JNF8" s="1243"/>
      <c r="JNG8" s="1243"/>
      <c r="JNH8" s="1243"/>
      <c r="JNI8" s="1243"/>
      <c r="JNJ8" s="1243"/>
      <c r="JNK8" s="1243"/>
      <c r="JNL8" s="1243"/>
      <c r="JNM8" s="1243"/>
      <c r="JNN8" s="1243"/>
      <c r="JNO8" s="1243"/>
      <c r="JNP8" s="1243"/>
      <c r="JNQ8" s="1243"/>
      <c r="JNR8" s="1243"/>
      <c r="JNS8" s="1243"/>
      <c r="JNT8" s="1243"/>
      <c r="JNU8" s="1243"/>
      <c r="JNV8" s="1243"/>
      <c r="JNW8" s="1243"/>
      <c r="JNX8" s="1243"/>
      <c r="JNY8" s="1243"/>
      <c r="JNZ8" s="1243"/>
      <c r="JOA8" s="1243"/>
      <c r="JOB8" s="1243"/>
      <c r="JOC8" s="1243"/>
      <c r="JOD8" s="1243"/>
      <c r="JOE8" s="1243"/>
      <c r="JOF8" s="1243"/>
      <c r="JOG8" s="1243"/>
      <c r="JOH8" s="1243"/>
      <c r="JOI8" s="1243"/>
      <c r="JOJ8" s="1243"/>
      <c r="JOK8" s="1243"/>
      <c r="JOL8" s="1243"/>
      <c r="JOM8" s="1243"/>
      <c r="JON8" s="1243"/>
      <c r="JOO8" s="1243"/>
      <c r="JOP8" s="1243"/>
      <c r="JOQ8" s="1243"/>
      <c r="JOR8" s="1243"/>
      <c r="JOS8" s="1243"/>
      <c r="JOT8" s="1243"/>
      <c r="JOU8" s="1243"/>
      <c r="JOV8" s="1243"/>
      <c r="JOW8" s="1243"/>
      <c r="JOX8" s="1243"/>
      <c r="JOY8" s="1243"/>
      <c r="JOZ8" s="1243"/>
      <c r="JPA8" s="1243"/>
      <c r="JPB8" s="1243"/>
      <c r="JPC8" s="1243"/>
      <c r="JPD8" s="1243"/>
      <c r="JPE8" s="1243"/>
      <c r="JPF8" s="1243"/>
      <c r="JPG8" s="1243"/>
      <c r="JPH8" s="1243"/>
      <c r="JPI8" s="1243"/>
      <c r="JPJ8" s="1243"/>
      <c r="JPK8" s="1243"/>
      <c r="JPL8" s="1243"/>
      <c r="JPM8" s="1243"/>
      <c r="JPN8" s="1243"/>
      <c r="JPO8" s="1243"/>
      <c r="JPP8" s="1243"/>
      <c r="JPQ8" s="1243"/>
      <c r="JPR8" s="1243"/>
      <c r="JPS8" s="1243"/>
      <c r="JPT8" s="1243"/>
      <c r="JPU8" s="1243"/>
      <c r="JPV8" s="1243"/>
      <c r="JPW8" s="1243"/>
      <c r="JPX8" s="1243"/>
      <c r="JPY8" s="1243"/>
      <c r="JPZ8" s="1243"/>
      <c r="JQA8" s="1243"/>
      <c r="JQB8" s="1243"/>
      <c r="JQC8" s="1243"/>
      <c r="JQD8" s="1243"/>
      <c r="JQE8" s="1243"/>
      <c r="JQF8" s="1243"/>
      <c r="JQG8" s="1243"/>
      <c r="JQH8" s="1243"/>
      <c r="JQI8" s="1243"/>
      <c r="JQJ8" s="1243"/>
      <c r="JQK8" s="1243"/>
      <c r="JQL8" s="1243"/>
      <c r="JQM8" s="1243"/>
      <c r="JQN8" s="1243"/>
      <c r="JQO8" s="1243"/>
      <c r="JQP8" s="1243"/>
      <c r="JQQ8" s="1243"/>
      <c r="JQR8" s="1243"/>
      <c r="JQS8" s="1243"/>
      <c r="JQT8" s="1243"/>
      <c r="JQU8" s="1243"/>
      <c r="JQV8" s="1243"/>
      <c r="JQW8" s="1243"/>
      <c r="JQX8" s="1243"/>
      <c r="JQY8" s="1243"/>
      <c r="JQZ8" s="1243"/>
      <c r="JRA8" s="1243"/>
      <c r="JRB8" s="1243"/>
      <c r="JRC8" s="1243"/>
      <c r="JRD8" s="1243"/>
      <c r="JRE8" s="1243"/>
      <c r="JRF8" s="1243"/>
      <c r="JRG8" s="1243"/>
      <c r="JRH8" s="1243"/>
      <c r="JRI8" s="1243"/>
      <c r="JRJ8" s="1243"/>
      <c r="JRK8" s="1243"/>
      <c r="JRL8" s="1243"/>
      <c r="JRM8" s="1243"/>
      <c r="JRN8" s="1243"/>
      <c r="JRO8" s="1243"/>
      <c r="JRP8" s="1243"/>
      <c r="JRQ8" s="1243"/>
      <c r="JRR8" s="1243"/>
      <c r="JRS8" s="1243"/>
      <c r="JRT8" s="1243"/>
      <c r="JRU8" s="1243"/>
      <c r="JRV8" s="1243"/>
      <c r="JRW8" s="1243"/>
      <c r="JRX8" s="1243"/>
      <c r="JRY8" s="1243"/>
      <c r="JRZ8" s="1243"/>
      <c r="JSA8" s="1243"/>
      <c r="JSB8" s="1243"/>
      <c r="JSC8" s="1243"/>
      <c r="JSD8" s="1243"/>
      <c r="JSE8" s="1243"/>
      <c r="JSF8" s="1243"/>
      <c r="JSG8" s="1243"/>
      <c r="JSH8" s="1243"/>
      <c r="JSI8" s="1243"/>
      <c r="JSJ8" s="1243"/>
      <c r="JSK8" s="1243"/>
      <c r="JSL8" s="1243"/>
      <c r="JSM8" s="1243"/>
      <c r="JSN8" s="1243"/>
      <c r="JSO8" s="1243"/>
      <c r="JSP8" s="1243"/>
      <c r="JSQ8" s="1243"/>
      <c r="JSR8" s="1243"/>
      <c r="JSS8" s="1243"/>
      <c r="JST8" s="1243"/>
      <c r="JSU8" s="1243"/>
      <c r="JSV8" s="1243"/>
      <c r="JSW8" s="1243"/>
      <c r="JSX8" s="1243"/>
      <c r="JSY8" s="1243"/>
      <c r="JSZ8" s="1243"/>
      <c r="JTA8" s="1243"/>
      <c r="JTB8" s="1243"/>
      <c r="JTC8" s="1243"/>
      <c r="JTD8" s="1243"/>
      <c r="JTE8" s="1243"/>
      <c r="JTF8" s="1243"/>
      <c r="JTG8" s="1243"/>
      <c r="JTH8" s="1243"/>
      <c r="JTI8" s="1243"/>
      <c r="JTJ8" s="1243"/>
      <c r="JTK8" s="1243"/>
      <c r="JTL8" s="1243"/>
      <c r="JTM8" s="1243"/>
      <c r="JTN8" s="1243"/>
      <c r="JTO8" s="1243"/>
      <c r="JTP8" s="1243"/>
      <c r="JTQ8" s="1243"/>
      <c r="JTR8" s="1243"/>
      <c r="JTS8" s="1243"/>
      <c r="JTT8" s="1243"/>
      <c r="JTU8" s="1243"/>
      <c r="JTV8" s="1243"/>
      <c r="JTW8" s="1243"/>
      <c r="JTX8" s="1243"/>
      <c r="JTY8" s="1243"/>
      <c r="JTZ8" s="1243"/>
      <c r="JUA8" s="1243"/>
      <c r="JUB8" s="1243"/>
      <c r="JUC8" s="1243"/>
      <c r="JUD8" s="1243"/>
      <c r="JUE8" s="1243"/>
      <c r="JUF8" s="1243"/>
      <c r="JUG8" s="1243"/>
      <c r="JUH8" s="1243"/>
      <c r="JUI8" s="1243"/>
      <c r="JUJ8" s="1243"/>
      <c r="JUK8" s="1243"/>
      <c r="JUL8" s="1243"/>
      <c r="JUM8" s="1243"/>
      <c r="JUN8" s="1243"/>
      <c r="JUO8" s="1243"/>
      <c r="JUP8" s="1243"/>
      <c r="JUQ8" s="1243"/>
      <c r="JUR8" s="1243"/>
      <c r="JUS8" s="1243"/>
      <c r="JUT8" s="1243"/>
      <c r="JUU8" s="1243"/>
      <c r="JUV8" s="1243"/>
      <c r="JUW8" s="1243"/>
      <c r="JUX8" s="1243"/>
      <c r="JUY8" s="1243"/>
      <c r="JUZ8" s="1243"/>
      <c r="JVA8" s="1243"/>
      <c r="JVB8" s="1243"/>
      <c r="JVC8" s="1243"/>
      <c r="JVD8" s="1243"/>
      <c r="JVE8" s="1243"/>
      <c r="JVF8" s="1243"/>
      <c r="JVG8" s="1243"/>
      <c r="JVH8" s="1243"/>
      <c r="JVI8" s="1243"/>
      <c r="JVJ8" s="1243"/>
      <c r="JVK8" s="1243"/>
      <c r="JVL8" s="1243"/>
      <c r="JVM8" s="1243"/>
      <c r="JVN8" s="1243"/>
      <c r="JVO8" s="1243"/>
      <c r="JVP8" s="1243"/>
      <c r="JVQ8" s="1243"/>
      <c r="JVR8" s="1243"/>
      <c r="JVS8" s="1243"/>
      <c r="JVT8" s="1243"/>
      <c r="JVU8" s="1243"/>
      <c r="JVV8" s="1243"/>
      <c r="JVW8" s="1243"/>
      <c r="JVX8" s="1243"/>
      <c r="JVY8" s="1243"/>
      <c r="JVZ8" s="1243"/>
      <c r="JWA8" s="1243"/>
      <c r="JWB8" s="1243"/>
      <c r="JWC8" s="1243"/>
      <c r="JWD8" s="1243"/>
      <c r="JWE8" s="1243"/>
      <c r="JWF8" s="1243"/>
      <c r="JWG8" s="1243"/>
      <c r="JWH8" s="1243"/>
      <c r="JWI8" s="1243"/>
      <c r="JWJ8" s="1243"/>
      <c r="JWK8" s="1243"/>
      <c r="JWL8" s="1243"/>
      <c r="JWM8" s="1243"/>
      <c r="JWN8" s="1243"/>
      <c r="JWO8" s="1243"/>
      <c r="JWP8" s="1243"/>
      <c r="JWQ8" s="1243"/>
      <c r="JWR8" s="1243"/>
      <c r="JWS8" s="1243"/>
      <c r="JWT8" s="1243"/>
      <c r="JWU8" s="1243"/>
      <c r="JWV8" s="1243"/>
      <c r="JWW8" s="1243"/>
      <c r="JWX8" s="1243"/>
      <c r="JWY8" s="1243"/>
      <c r="JWZ8" s="1243"/>
      <c r="JXA8" s="1243"/>
      <c r="JXB8" s="1243"/>
      <c r="JXC8" s="1243"/>
      <c r="JXD8" s="1243"/>
      <c r="JXE8" s="1243"/>
      <c r="JXF8" s="1243"/>
      <c r="JXG8" s="1243"/>
      <c r="JXH8" s="1243"/>
      <c r="JXI8" s="1243"/>
      <c r="JXJ8" s="1243"/>
      <c r="JXK8" s="1243"/>
      <c r="JXL8" s="1243"/>
      <c r="JXM8" s="1243"/>
      <c r="JXN8" s="1243"/>
      <c r="JXO8" s="1243"/>
      <c r="JXP8" s="1243"/>
      <c r="JXQ8" s="1243"/>
      <c r="JXR8" s="1243"/>
      <c r="JXS8" s="1243"/>
      <c r="JXT8" s="1243"/>
      <c r="JXU8" s="1243"/>
      <c r="JXV8" s="1243"/>
      <c r="JXW8" s="1243"/>
      <c r="JXX8" s="1243"/>
      <c r="JXY8" s="1243"/>
      <c r="JXZ8" s="1243"/>
      <c r="JYA8" s="1243"/>
      <c r="JYB8" s="1243"/>
      <c r="JYC8" s="1243"/>
      <c r="JYD8" s="1243"/>
      <c r="JYE8" s="1243"/>
      <c r="JYF8" s="1243"/>
      <c r="JYG8" s="1243"/>
      <c r="JYH8" s="1243"/>
      <c r="JYI8" s="1243"/>
      <c r="JYJ8" s="1243"/>
      <c r="JYK8" s="1243"/>
      <c r="JYL8" s="1243"/>
      <c r="JYM8" s="1243"/>
      <c r="JYN8" s="1243"/>
      <c r="JYO8" s="1243"/>
      <c r="JYP8" s="1243"/>
      <c r="JYQ8" s="1243"/>
      <c r="JYR8" s="1243"/>
      <c r="JYS8" s="1243"/>
      <c r="JYT8" s="1243"/>
      <c r="JYU8" s="1243"/>
      <c r="JYV8" s="1243"/>
      <c r="JYW8" s="1243"/>
      <c r="JYX8" s="1243"/>
      <c r="JYY8" s="1243"/>
      <c r="JYZ8" s="1243"/>
      <c r="JZA8" s="1243"/>
      <c r="JZB8" s="1243"/>
      <c r="JZC8" s="1243"/>
      <c r="JZD8" s="1243"/>
      <c r="JZE8" s="1243"/>
      <c r="JZF8" s="1243"/>
      <c r="JZG8" s="1243"/>
      <c r="JZH8" s="1243"/>
      <c r="JZI8" s="1243"/>
      <c r="JZJ8" s="1243"/>
      <c r="JZK8" s="1243"/>
      <c r="JZL8" s="1243"/>
      <c r="JZM8" s="1243"/>
      <c r="JZN8" s="1243"/>
      <c r="JZO8" s="1243"/>
      <c r="JZP8" s="1243"/>
      <c r="JZQ8" s="1243"/>
      <c r="JZR8" s="1243"/>
      <c r="JZS8" s="1243"/>
      <c r="JZT8" s="1243"/>
      <c r="JZU8" s="1243"/>
      <c r="JZV8" s="1243"/>
      <c r="JZW8" s="1243"/>
      <c r="JZX8" s="1243"/>
      <c r="JZY8" s="1243"/>
      <c r="JZZ8" s="1243"/>
      <c r="KAA8" s="1243"/>
      <c r="KAB8" s="1243"/>
      <c r="KAC8" s="1243"/>
      <c r="KAD8" s="1243"/>
      <c r="KAE8" s="1243"/>
      <c r="KAF8" s="1243"/>
      <c r="KAG8" s="1243"/>
      <c r="KAH8" s="1243"/>
      <c r="KAI8" s="1243"/>
      <c r="KAJ8" s="1243"/>
      <c r="KAK8" s="1243"/>
      <c r="KAL8" s="1243"/>
      <c r="KAM8" s="1243"/>
      <c r="KAN8" s="1243"/>
      <c r="KAO8" s="1243"/>
      <c r="KAP8" s="1243"/>
      <c r="KAQ8" s="1243"/>
      <c r="KAR8" s="1243"/>
      <c r="KAS8" s="1243"/>
      <c r="KAT8" s="1243"/>
      <c r="KAU8" s="1243"/>
      <c r="KAV8" s="1243"/>
      <c r="KAW8" s="1243"/>
      <c r="KAX8" s="1243"/>
      <c r="KAY8" s="1243"/>
      <c r="KAZ8" s="1243"/>
      <c r="KBA8" s="1243"/>
      <c r="KBB8" s="1243"/>
      <c r="KBC8" s="1243"/>
      <c r="KBD8" s="1243"/>
      <c r="KBE8" s="1243"/>
      <c r="KBF8" s="1243"/>
      <c r="KBG8" s="1243"/>
      <c r="KBH8" s="1243"/>
      <c r="KBI8" s="1243"/>
      <c r="KBJ8" s="1243"/>
      <c r="KBK8" s="1243"/>
      <c r="KBL8" s="1243"/>
      <c r="KBM8" s="1243"/>
      <c r="KBN8" s="1243"/>
      <c r="KBO8" s="1243"/>
      <c r="KBP8" s="1243"/>
      <c r="KBQ8" s="1243"/>
      <c r="KBR8" s="1243"/>
      <c r="KBS8" s="1243"/>
      <c r="KBT8" s="1243"/>
      <c r="KBU8" s="1243"/>
      <c r="KBV8" s="1243"/>
      <c r="KBW8" s="1243"/>
      <c r="KBX8" s="1243"/>
      <c r="KBY8" s="1243"/>
      <c r="KBZ8" s="1243"/>
      <c r="KCA8" s="1243"/>
      <c r="KCB8" s="1243"/>
      <c r="KCC8" s="1243"/>
      <c r="KCD8" s="1243"/>
      <c r="KCE8" s="1243"/>
      <c r="KCF8" s="1243"/>
      <c r="KCG8" s="1243"/>
      <c r="KCH8" s="1243"/>
      <c r="KCI8" s="1243"/>
      <c r="KCJ8" s="1243"/>
      <c r="KCK8" s="1243"/>
      <c r="KCL8" s="1243"/>
      <c r="KCM8" s="1243"/>
      <c r="KCN8" s="1243"/>
      <c r="KCO8" s="1243"/>
      <c r="KCP8" s="1243"/>
      <c r="KCQ8" s="1243"/>
      <c r="KCR8" s="1243"/>
      <c r="KCS8" s="1243"/>
      <c r="KCT8" s="1243"/>
      <c r="KCU8" s="1243"/>
      <c r="KCV8" s="1243"/>
      <c r="KCW8" s="1243"/>
      <c r="KCX8" s="1243"/>
      <c r="KCY8" s="1243"/>
      <c r="KCZ8" s="1243"/>
      <c r="KDA8" s="1243"/>
      <c r="KDB8" s="1243"/>
      <c r="KDC8" s="1243"/>
      <c r="KDD8" s="1243"/>
      <c r="KDE8" s="1243"/>
      <c r="KDF8" s="1243"/>
      <c r="KDG8" s="1243"/>
      <c r="KDH8" s="1243"/>
      <c r="KDI8" s="1243"/>
      <c r="KDJ8" s="1243"/>
      <c r="KDK8" s="1243"/>
      <c r="KDL8" s="1243"/>
      <c r="KDM8" s="1243"/>
      <c r="KDN8" s="1243"/>
      <c r="KDO8" s="1243"/>
      <c r="KDP8" s="1243"/>
      <c r="KDQ8" s="1243"/>
      <c r="KDR8" s="1243"/>
      <c r="KDS8" s="1243"/>
      <c r="KDT8" s="1243"/>
      <c r="KDU8" s="1243"/>
      <c r="KDV8" s="1243"/>
      <c r="KDW8" s="1243"/>
      <c r="KDX8" s="1243"/>
      <c r="KDY8" s="1243"/>
      <c r="KDZ8" s="1243"/>
      <c r="KEA8" s="1243"/>
      <c r="KEB8" s="1243"/>
      <c r="KEC8" s="1243"/>
      <c r="KED8" s="1243"/>
      <c r="KEE8" s="1243"/>
      <c r="KEF8" s="1243"/>
      <c r="KEG8" s="1243"/>
      <c r="KEH8" s="1243"/>
      <c r="KEI8" s="1243"/>
      <c r="KEJ8" s="1243"/>
      <c r="KEK8" s="1243"/>
      <c r="KEL8" s="1243"/>
      <c r="KEM8" s="1243"/>
      <c r="KEN8" s="1243"/>
      <c r="KEO8" s="1243"/>
      <c r="KEP8" s="1243"/>
      <c r="KEQ8" s="1243"/>
      <c r="KER8" s="1243"/>
      <c r="KES8" s="1243"/>
      <c r="KET8" s="1243"/>
      <c r="KEU8" s="1243"/>
      <c r="KEV8" s="1243"/>
      <c r="KEW8" s="1243"/>
      <c r="KEX8" s="1243"/>
      <c r="KEY8" s="1243"/>
      <c r="KEZ8" s="1243"/>
      <c r="KFA8" s="1243"/>
      <c r="KFB8" s="1243"/>
      <c r="KFC8" s="1243"/>
      <c r="KFD8" s="1243"/>
      <c r="KFE8" s="1243"/>
      <c r="KFF8" s="1243"/>
      <c r="KFG8" s="1243"/>
      <c r="KFH8" s="1243"/>
      <c r="KFI8" s="1243"/>
      <c r="KFJ8" s="1243"/>
      <c r="KFK8" s="1243"/>
      <c r="KFL8" s="1243"/>
      <c r="KFM8" s="1243"/>
      <c r="KFN8" s="1243"/>
      <c r="KFO8" s="1243"/>
      <c r="KFP8" s="1243"/>
      <c r="KFQ8" s="1243"/>
      <c r="KFR8" s="1243"/>
      <c r="KFS8" s="1243"/>
      <c r="KFT8" s="1243"/>
      <c r="KFU8" s="1243"/>
      <c r="KFV8" s="1243"/>
      <c r="KFW8" s="1243"/>
      <c r="KFX8" s="1243"/>
      <c r="KFY8" s="1243"/>
      <c r="KFZ8" s="1243"/>
      <c r="KGA8" s="1243"/>
      <c r="KGB8" s="1243"/>
      <c r="KGC8" s="1243"/>
      <c r="KGD8" s="1243"/>
      <c r="KGE8" s="1243"/>
      <c r="KGF8" s="1243"/>
      <c r="KGG8" s="1243"/>
      <c r="KGH8" s="1243"/>
      <c r="KGI8" s="1243"/>
      <c r="KGJ8" s="1243"/>
      <c r="KGK8" s="1243"/>
      <c r="KGL8" s="1243"/>
      <c r="KGM8" s="1243"/>
      <c r="KGN8" s="1243"/>
      <c r="KGO8" s="1243"/>
      <c r="KGP8" s="1243"/>
      <c r="KGQ8" s="1243"/>
      <c r="KGR8" s="1243"/>
      <c r="KGS8" s="1243"/>
      <c r="KGT8" s="1243"/>
      <c r="KGU8" s="1243"/>
      <c r="KGV8" s="1243"/>
      <c r="KGW8" s="1243"/>
      <c r="KGX8" s="1243"/>
      <c r="KGY8" s="1243"/>
      <c r="KGZ8" s="1243"/>
      <c r="KHA8" s="1243"/>
      <c r="KHB8" s="1243"/>
      <c r="KHC8" s="1243"/>
      <c r="KHD8" s="1243"/>
      <c r="KHE8" s="1243"/>
      <c r="KHF8" s="1243"/>
      <c r="KHG8" s="1243"/>
      <c r="KHH8" s="1243"/>
      <c r="KHI8" s="1243"/>
      <c r="KHJ8" s="1243"/>
      <c r="KHK8" s="1243"/>
      <c r="KHL8" s="1243"/>
      <c r="KHM8" s="1243"/>
      <c r="KHN8" s="1243"/>
      <c r="KHO8" s="1243"/>
      <c r="KHP8" s="1243"/>
      <c r="KHQ8" s="1243"/>
      <c r="KHR8" s="1243"/>
      <c r="KHS8" s="1243"/>
      <c r="KHT8" s="1243"/>
      <c r="KHU8" s="1243"/>
      <c r="KHV8" s="1243"/>
      <c r="KHW8" s="1243"/>
      <c r="KHX8" s="1243"/>
      <c r="KHY8" s="1243"/>
      <c r="KHZ8" s="1243"/>
      <c r="KIA8" s="1243"/>
      <c r="KIB8" s="1243"/>
      <c r="KIC8" s="1243"/>
      <c r="KID8" s="1243"/>
      <c r="KIE8" s="1243"/>
      <c r="KIF8" s="1243"/>
      <c r="KIG8" s="1243"/>
      <c r="KIH8" s="1243"/>
      <c r="KII8" s="1243"/>
      <c r="KIJ8" s="1243"/>
      <c r="KIK8" s="1243"/>
      <c r="KIL8" s="1243"/>
      <c r="KIM8" s="1243"/>
      <c r="KIN8" s="1243"/>
      <c r="KIO8" s="1243"/>
      <c r="KIP8" s="1243"/>
      <c r="KIQ8" s="1243"/>
      <c r="KIR8" s="1243"/>
      <c r="KIS8" s="1243"/>
      <c r="KIT8" s="1243"/>
      <c r="KIU8" s="1243"/>
      <c r="KIV8" s="1243"/>
      <c r="KIW8" s="1243"/>
      <c r="KIX8" s="1243"/>
      <c r="KIY8" s="1243"/>
      <c r="KIZ8" s="1243"/>
      <c r="KJA8" s="1243"/>
      <c r="KJB8" s="1243"/>
      <c r="KJC8" s="1243"/>
      <c r="KJD8" s="1243"/>
      <c r="KJE8" s="1243"/>
      <c r="KJF8" s="1243"/>
      <c r="KJG8" s="1243"/>
      <c r="KJH8" s="1243"/>
      <c r="KJI8" s="1243"/>
      <c r="KJJ8" s="1243"/>
      <c r="KJK8" s="1243"/>
      <c r="KJL8" s="1243"/>
      <c r="KJM8" s="1243"/>
      <c r="KJN8" s="1243"/>
      <c r="KJO8" s="1243"/>
      <c r="KJP8" s="1243"/>
      <c r="KJQ8" s="1243"/>
      <c r="KJR8" s="1243"/>
      <c r="KJS8" s="1243"/>
      <c r="KJT8" s="1243"/>
      <c r="KJU8" s="1243"/>
      <c r="KJV8" s="1243"/>
      <c r="KJW8" s="1243"/>
      <c r="KJX8" s="1243"/>
      <c r="KJY8" s="1243"/>
      <c r="KJZ8" s="1243"/>
      <c r="KKA8" s="1243"/>
      <c r="KKB8" s="1243"/>
      <c r="KKC8" s="1243"/>
      <c r="KKD8" s="1243"/>
      <c r="KKE8" s="1243"/>
      <c r="KKF8" s="1243"/>
      <c r="KKG8" s="1243"/>
      <c r="KKH8" s="1243"/>
      <c r="KKI8" s="1243"/>
      <c r="KKJ8" s="1243"/>
      <c r="KKK8" s="1243"/>
      <c r="KKL8" s="1243"/>
      <c r="KKM8" s="1243"/>
      <c r="KKN8" s="1243"/>
      <c r="KKO8" s="1243"/>
      <c r="KKP8" s="1243"/>
      <c r="KKQ8" s="1243"/>
      <c r="KKR8" s="1243"/>
      <c r="KKS8" s="1243"/>
      <c r="KKT8" s="1243"/>
      <c r="KKU8" s="1243"/>
      <c r="KKV8" s="1243"/>
      <c r="KKW8" s="1243"/>
      <c r="KKX8" s="1243"/>
      <c r="KKY8" s="1243"/>
      <c r="KKZ8" s="1243"/>
      <c r="KLA8" s="1243"/>
      <c r="KLB8" s="1243"/>
      <c r="KLC8" s="1243"/>
      <c r="KLD8" s="1243"/>
      <c r="KLE8" s="1243"/>
      <c r="KLF8" s="1243"/>
      <c r="KLG8" s="1243"/>
      <c r="KLH8" s="1243"/>
      <c r="KLI8" s="1243"/>
      <c r="KLJ8" s="1243"/>
      <c r="KLK8" s="1243"/>
      <c r="KLL8" s="1243"/>
      <c r="KLM8" s="1243"/>
      <c r="KLN8" s="1243"/>
      <c r="KLO8" s="1243"/>
      <c r="KLP8" s="1243"/>
      <c r="KLQ8" s="1243"/>
      <c r="KLR8" s="1243"/>
      <c r="KLS8" s="1243"/>
      <c r="KLT8" s="1243"/>
      <c r="KLU8" s="1243"/>
      <c r="KLV8" s="1243"/>
      <c r="KLW8" s="1243"/>
      <c r="KLX8" s="1243"/>
      <c r="KLY8" s="1243"/>
      <c r="KLZ8" s="1243"/>
      <c r="KMA8" s="1243"/>
      <c r="KMB8" s="1243"/>
      <c r="KMC8" s="1243"/>
      <c r="KMD8" s="1243"/>
      <c r="KME8" s="1243"/>
      <c r="KMF8" s="1243"/>
      <c r="KMG8" s="1243"/>
      <c r="KMH8" s="1243"/>
      <c r="KMI8" s="1243"/>
      <c r="KMJ8" s="1243"/>
      <c r="KMK8" s="1243"/>
      <c r="KML8" s="1243"/>
      <c r="KMM8" s="1243"/>
      <c r="KMN8" s="1243"/>
      <c r="KMO8" s="1243"/>
      <c r="KMP8" s="1243"/>
      <c r="KMQ8" s="1243"/>
      <c r="KMR8" s="1243"/>
      <c r="KMS8" s="1243"/>
      <c r="KMT8" s="1243"/>
      <c r="KMU8" s="1243"/>
      <c r="KMV8" s="1243"/>
      <c r="KMW8" s="1243"/>
      <c r="KMX8" s="1243"/>
      <c r="KMY8" s="1243"/>
      <c r="KMZ8" s="1243"/>
      <c r="KNA8" s="1243"/>
      <c r="KNB8" s="1243"/>
      <c r="KNC8" s="1243"/>
      <c r="KND8" s="1243"/>
      <c r="KNE8" s="1243"/>
      <c r="KNF8" s="1243"/>
      <c r="KNG8" s="1243"/>
      <c r="KNH8" s="1243"/>
      <c r="KNI8" s="1243"/>
      <c r="KNJ8" s="1243"/>
      <c r="KNK8" s="1243"/>
      <c r="KNL8" s="1243"/>
      <c r="KNM8" s="1243"/>
      <c r="KNN8" s="1243"/>
      <c r="KNO8" s="1243"/>
      <c r="KNP8" s="1243"/>
      <c r="KNQ8" s="1243"/>
      <c r="KNR8" s="1243"/>
      <c r="KNS8" s="1243"/>
      <c r="KNT8" s="1243"/>
      <c r="KNU8" s="1243"/>
      <c r="KNV8" s="1243"/>
      <c r="KNW8" s="1243"/>
      <c r="KNX8" s="1243"/>
      <c r="KNY8" s="1243"/>
      <c r="KNZ8" s="1243"/>
      <c r="KOA8" s="1243"/>
      <c r="KOB8" s="1243"/>
      <c r="KOC8" s="1243"/>
      <c r="KOD8" s="1243"/>
      <c r="KOE8" s="1243"/>
      <c r="KOF8" s="1243"/>
      <c r="KOG8" s="1243"/>
      <c r="KOH8" s="1243"/>
      <c r="KOI8" s="1243"/>
      <c r="KOJ8" s="1243"/>
      <c r="KOK8" s="1243"/>
      <c r="KOL8" s="1243"/>
      <c r="KOM8" s="1243"/>
      <c r="KON8" s="1243"/>
      <c r="KOO8" s="1243"/>
      <c r="KOP8" s="1243"/>
      <c r="KOQ8" s="1243"/>
      <c r="KOR8" s="1243"/>
      <c r="KOS8" s="1243"/>
      <c r="KOT8" s="1243"/>
      <c r="KOU8" s="1243"/>
      <c r="KOV8" s="1243"/>
      <c r="KOW8" s="1243"/>
      <c r="KOX8" s="1243"/>
      <c r="KOY8" s="1243"/>
      <c r="KOZ8" s="1243"/>
      <c r="KPA8" s="1243"/>
      <c r="KPB8" s="1243"/>
      <c r="KPC8" s="1243"/>
      <c r="KPD8" s="1243"/>
      <c r="KPE8" s="1243"/>
      <c r="KPF8" s="1243"/>
      <c r="KPG8" s="1243"/>
      <c r="KPH8" s="1243"/>
      <c r="KPI8" s="1243"/>
      <c r="KPJ8" s="1243"/>
      <c r="KPK8" s="1243"/>
      <c r="KPL8" s="1243"/>
      <c r="KPM8" s="1243"/>
      <c r="KPN8" s="1243"/>
      <c r="KPO8" s="1243"/>
      <c r="KPP8" s="1243"/>
      <c r="KPQ8" s="1243"/>
      <c r="KPR8" s="1243"/>
      <c r="KPS8" s="1243"/>
      <c r="KPT8" s="1243"/>
      <c r="KPU8" s="1243"/>
      <c r="KPV8" s="1243"/>
      <c r="KPW8" s="1243"/>
      <c r="KPX8" s="1243"/>
      <c r="KPY8" s="1243"/>
      <c r="KPZ8" s="1243"/>
      <c r="KQA8" s="1243"/>
      <c r="KQB8" s="1243"/>
      <c r="KQC8" s="1243"/>
      <c r="KQD8" s="1243"/>
      <c r="KQE8" s="1243"/>
      <c r="KQF8" s="1243"/>
      <c r="KQG8" s="1243"/>
      <c r="KQH8" s="1243"/>
      <c r="KQI8" s="1243"/>
      <c r="KQJ8" s="1243"/>
      <c r="KQK8" s="1243"/>
      <c r="KQL8" s="1243"/>
      <c r="KQM8" s="1243"/>
      <c r="KQN8" s="1243"/>
      <c r="KQO8" s="1243"/>
      <c r="KQP8" s="1243"/>
      <c r="KQQ8" s="1243"/>
      <c r="KQR8" s="1243"/>
      <c r="KQS8" s="1243"/>
      <c r="KQT8" s="1243"/>
      <c r="KQU8" s="1243"/>
      <c r="KQV8" s="1243"/>
      <c r="KQW8" s="1243"/>
      <c r="KQX8" s="1243"/>
      <c r="KQY8" s="1243"/>
      <c r="KQZ8" s="1243"/>
      <c r="KRA8" s="1243"/>
      <c r="KRB8" s="1243"/>
      <c r="KRC8" s="1243"/>
      <c r="KRD8" s="1243"/>
      <c r="KRE8" s="1243"/>
      <c r="KRF8" s="1243"/>
      <c r="KRG8" s="1243"/>
      <c r="KRH8" s="1243"/>
      <c r="KRI8" s="1243"/>
      <c r="KRJ8" s="1243"/>
      <c r="KRK8" s="1243"/>
      <c r="KRL8" s="1243"/>
      <c r="KRM8" s="1243"/>
      <c r="KRN8" s="1243"/>
      <c r="KRO8" s="1243"/>
      <c r="KRP8" s="1243"/>
      <c r="KRQ8" s="1243"/>
      <c r="KRR8" s="1243"/>
      <c r="KRS8" s="1243"/>
      <c r="KRT8" s="1243"/>
      <c r="KRU8" s="1243"/>
      <c r="KRV8" s="1243"/>
      <c r="KRW8" s="1243"/>
      <c r="KRX8" s="1243"/>
      <c r="KRY8" s="1243"/>
      <c r="KRZ8" s="1243"/>
      <c r="KSA8" s="1243"/>
      <c r="KSB8" s="1243"/>
      <c r="KSC8" s="1243"/>
      <c r="KSD8" s="1243"/>
      <c r="KSE8" s="1243"/>
      <c r="KSF8" s="1243"/>
      <c r="KSG8" s="1243"/>
      <c r="KSH8" s="1243"/>
      <c r="KSI8" s="1243"/>
      <c r="KSJ8" s="1243"/>
      <c r="KSK8" s="1243"/>
      <c r="KSL8" s="1243"/>
      <c r="KSM8" s="1243"/>
      <c r="KSN8" s="1243"/>
      <c r="KSO8" s="1243"/>
      <c r="KSP8" s="1243"/>
      <c r="KSQ8" s="1243"/>
      <c r="KSR8" s="1243"/>
      <c r="KSS8" s="1243"/>
      <c r="KST8" s="1243"/>
      <c r="KSU8" s="1243"/>
      <c r="KSV8" s="1243"/>
      <c r="KSW8" s="1243"/>
      <c r="KSX8" s="1243"/>
      <c r="KSY8" s="1243"/>
      <c r="KSZ8" s="1243"/>
      <c r="KTA8" s="1243"/>
      <c r="KTB8" s="1243"/>
      <c r="KTC8" s="1243"/>
      <c r="KTD8" s="1243"/>
      <c r="KTE8" s="1243"/>
      <c r="KTF8" s="1243"/>
      <c r="KTG8" s="1243"/>
      <c r="KTH8" s="1243"/>
      <c r="KTI8" s="1243"/>
      <c r="KTJ8" s="1243"/>
      <c r="KTK8" s="1243"/>
      <c r="KTL8" s="1243"/>
      <c r="KTM8" s="1243"/>
      <c r="KTN8" s="1243"/>
      <c r="KTO8" s="1243"/>
      <c r="KTP8" s="1243"/>
      <c r="KTQ8" s="1243"/>
      <c r="KTR8" s="1243"/>
      <c r="KTS8" s="1243"/>
      <c r="KTT8" s="1243"/>
      <c r="KTU8" s="1243"/>
      <c r="KTV8" s="1243"/>
      <c r="KTW8" s="1243"/>
      <c r="KTX8" s="1243"/>
      <c r="KTY8" s="1243"/>
      <c r="KTZ8" s="1243"/>
      <c r="KUA8" s="1243"/>
      <c r="KUB8" s="1243"/>
      <c r="KUC8" s="1243"/>
      <c r="KUD8" s="1243"/>
      <c r="KUE8" s="1243"/>
      <c r="KUF8" s="1243"/>
      <c r="KUG8" s="1243"/>
      <c r="KUH8" s="1243"/>
      <c r="KUI8" s="1243"/>
      <c r="KUJ8" s="1243"/>
      <c r="KUK8" s="1243"/>
      <c r="KUL8" s="1243"/>
      <c r="KUM8" s="1243"/>
      <c r="KUN8" s="1243"/>
      <c r="KUO8" s="1243"/>
      <c r="KUP8" s="1243"/>
      <c r="KUQ8" s="1243"/>
      <c r="KUR8" s="1243"/>
      <c r="KUS8" s="1243"/>
      <c r="KUT8" s="1243"/>
      <c r="KUU8" s="1243"/>
      <c r="KUV8" s="1243"/>
      <c r="KUW8" s="1243"/>
      <c r="KUX8" s="1243"/>
      <c r="KUY8" s="1243"/>
      <c r="KUZ8" s="1243"/>
      <c r="KVA8" s="1243"/>
      <c r="KVB8" s="1243"/>
      <c r="KVC8" s="1243"/>
      <c r="KVD8" s="1243"/>
      <c r="KVE8" s="1243"/>
      <c r="KVF8" s="1243"/>
      <c r="KVG8" s="1243"/>
      <c r="KVH8" s="1243"/>
      <c r="KVI8" s="1243"/>
      <c r="KVJ8" s="1243"/>
      <c r="KVK8" s="1243"/>
      <c r="KVL8" s="1243"/>
      <c r="KVM8" s="1243"/>
      <c r="KVN8" s="1243"/>
      <c r="KVO8" s="1243"/>
      <c r="KVP8" s="1243"/>
      <c r="KVQ8" s="1243"/>
      <c r="KVR8" s="1243"/>
      <c r="KVS8" s="1243"/>
      <c r="KVT8" s="1243"/>
      <c r="KVU8" s="1243"/>
      <c r="KVV8" s="1243"/>
      <c r="KVW8" s="1243"/>
      <c r="KVX8" s="1243"/>
      <c r="KVY8" s="1243"/>
      <c r="KVZ8" s="1243"/>
      <c r="KWA8" s="1243"/>
      <c r="KWB8" s="1243"/>
      <c r="KWC8" s="1243"/>
      <c r="KWD8" s="1243"/>
      <c r="KWE8" s="1243"/>
      <c r="KWF8" s="1243"/>
      <c r="KWG8" s="1243"/>
      <c r="KWH8" s="1243"/>
      <c r="KWI8" s="1243"/>
      <c r="KWJ8" s="1243"/>
      <c r="KWK8" s="1243"/>
      <c r="KWL8" s="1243"/>
      <c r="KWM8" s="1243"/>
      <c r="KWN8" s="1243"/>
      <c r="KWO8" s="1243"/>
      <c r="KWP8" s="1243"/>
      <c r="KWQ8" s="1243"/>
      <c r="KWR8" s="1243"/>
      <c r="KWS8" s="1243"/>
      <c r="KWT8" s="1243"/>
      <c r="KWU8" s="1243"/>
      <c r="KWV8" s="1243"/>
      <c r="KWW8" s="1243"/>
      <c r="KWX8" s="1243"/>
      <c r="KWY8" s="1243"/>
      <c r="KWZ8" s="1243"/>
      <c r="KXA8" s="1243"/>
      <c r="KXB8" s="1243"/>
      <c r="KXC8" s="1243"/>
      <c r="KXD8" s="1243"/>
      <c r="KXE8" s="1243"/>
      <c r="KXF8" s="1243"/>
      <c r="KXG8" s="1243"/>
      <c r="KXH8" s="1243"/>
      <c r="KXI8" s="1243"/>
      <c r="KXJ8" s="1243"/>
      <c r="KXK8" s="1243"/>
      <c r="KXL8" s="1243"/>
      <c r="KXM8" s="1243"/>
      <c r="KXN8" s="1243"/>
      <c r="KXO8" s="1243"/>
      <c r="KXP8" s="1243"/>
      <c r="KXQ8" s="1243"/>
      <c r="KXR8" s="1243"/>
      <c r="KXS8" s="1243"/>
      <c r="KXT8" s="1243"/>
      <c r="KXU8" s="1243"/>
      <c r="KXV8" s="1243"/>
      <c r="KXW8" s="1243"/>
      <c r="KXX8" s="1243"/>
      <c r="KXY8" s="1243"/>
      <c r="KXZ8" s="1243"/>
      <c r="KYA8" s="1243"/>
      <c r="KYB8" s="1243"/>
      <c r="KYC8" s="1243"/>
      <c r="KYD8" s="1243"/>
      <c r="KYE8" s="1243"/>
      <c r="KYF8" s="1243"/>
      <c r="KYG8" s="1243"/>
      <c r="KYH8" s="1243"/>
      <c r="KYI8" s="1243"/>
      <c r="KYJ8" s="1243"/>
      <c r="KYK8" s="1243"/>
      <c r="KYL8" s="1243"/>
      <c r="KYM8" s="1243"/>
      <c r="KYN8" s="1243"/>
      <c r="KYO8" s="1243"/>
      <c r="KYP8" s="1243"/>
      <c r="KYQ8" s="1243"/>
      <c r="KYR8" s="1243"/>
      <c r="KYS8" s="1243"/>
      <c r="KYT8" s="1243"/>
      <c r="KYU8" s="1243"/>
      <c r="KYV8" s="1243"/>
      <c r="KYW8" s="1243"/>
      <c r="KYX8" s="1243"/>
      <c r="KYY8" s="1243"/>
      <c r="KYZ8" s="1243"/>
      <c r="KZA8" s="1243"/>
      <c r="KZB8" s="1243"/>
      <c r="KZC8" s="1243"/>
      <c r="KZD8" s="1243"/>
      <c r="KZE8" s="1243"/>
      <c r="KZF8" s="1243"/>
      <c r="KZG8" s="1243"/>
      <c r="KZH8" s="1243"/>
      <c r="KZI8" s="1243"/>
      <c r="KZJ8" s="1243"/>
      <c r="KZK8" s="1243"/>
      <c r="KZL8" s="1243"/>
      <c r="KZM8" s="1243"/>
      <c r="KZN8" s="1243"/>
      <c r="KZO8" s="1243"/>
      <c r="KZP8" s="1243"/>
      <c r="KZQ8" s="1243"/>
      <c r="KZR8" s="1243"/>
      <c r="KZS8" s="1243"/>
      <c r="KZT8" s="1243"/>
      <c r="KZU8" s="1243"/>
      <c r="KZV8" s="1243"/>
      <c r="KZW8" s="1243"/>
      <c r="KZX8" s="1243"/>
      <c r="KZY8" s="1243"/>
      <c r="KZZ8" s="1243"/>
      <c r="LAA8" s="1243"/>
      <c r="LAB8" s="1243"/>
      <c r="LAC8" s="1243"/>
      <c r="LAD8" s="1243"/>
      <c r="LAE8" s="1243"/>
      <c r="LAF8" s="1243"/>
      <c r="LAG8" s="1243"/>
      <c r="LAH8" s="1243"/>
      <c r="LAI8" s="1243"/>
      <c r="LAJ8" s="1243"/>
      <c r="LAK8" s="1243"/>
      <c r="LAL8" s="1243"/>
      <c r="LAM8" s="1243"/>
      <c r="LAN8" s="1243"/>
      <c r="LAO8" s="1243"/>
      <c r="LAP8" s="1243"/>
      <c r="LAQ8" s="1243"/>
      <c r="LAR8" s="1243"/>
      <c r="LAS8" s="1243"/>
      <c r="LAT8" s="1243"/>
      <c r="LAU8" s="1243"/>
      <c r="LAV8" s="1243"/>
      <c r="LAW8" s="1243"/>
      <c r="LAX8" s="1243"/>
      <c r="LAY8" s="1243"/>
      <c r="LAZ8" s="1243"/>
      <c r="LBA8" s="1243"/>
      <c r="LBB8" s="1243"/>
      <c r="LBC8" s="1243"/>
      <c r="LBD8" s="1243"/>
      <c r="LBE8" s="1243"/>
      <c r="LBF8" s="1243"/>
      <c r="LBG8" s="1243"/>
      <c r="LBH8" s="1243"/>
      <c r="LBI8" s="1243"/>
      <c r="LBJ8" s="1243"/>
      <c r="LBK8" s="1243"/>
      <c r="LBL8" s="1243"/>
      <c r="LBM8" s="1243"/>
      <c r="LBN8" s="1243"/>
      <c r="LBO8" s="1243"/>
      <c r="LBP8" s="1243"/>
      <c r="LBQ8" s="1243"/>
      <c r="LBR8" s="1243"/>
      <c r="LBS8" s="1243"/>
      <c r="LBT8" s="1243"/>
      <c r="LBU8" s="1243"/>
      <c r="LBV8" s="1243"/>
      <c r="LBW8" s="1243"/>
      <c r="LBX8" s="1243"/>
      <c r="LBY8" s="1243"/>
      <c r="LBZ8" s="1243"/>
      <c r="LCA8" s="1243"/>
      <c r="LCB8" s="1243"/>
      <c r="LCC8" s="1243"/>
      <c r="LCD8" s="1243"/>
      <c r="LCE8" s="1243"/>
      <c r="LCF8" s="1243"/>
      <c r="LCG8" s="1243"/>
      <c r="LCH8" s="1243"/>
      <c r="LCI8" s="1243"/>
      <c r="LCJ8" s="1243"/>
      <c r="LCK8" s="1243"/>
      <c r="LCL8" s="1243"/>
      <c r="LCM8" s="1243"/>
      <c r="LCN8" s="1243"/>
      <c r="LCO8" s="1243"/>
      <c r="LCP8" s="1243"/>
      <c r="LCQ8" s="1243"/>
      <c r="LCR8" s="1243"/>
      <c r="LCS8" s="1243"/>
      <c r="LCT8" s="1243"/>
      <c r="LCU8" s="1243"/>
      <c r="LCV8" s="1243"/>
      <c r="LCW8" s="1243"/>
      <c r="LCX8" s="1243"/>
      <c r="LCY8" s="1243"/>
      <c r="LCZ8" s="1243"/>
      <c r="LDA8" s="1243"/>
      <c r="LDB8" s="1243"/>
      <c r="LDC8" s="1243"/>
      <c r="LDD8" s="1243"/>
      <c r="LDE8" s="1243"/>
      <c r="LDF8" s="1243"/>
      <c r="LDG8" s="1243"/>
      <c r="LDH8" s="1243"/>
      <c r="LDI8" s="1243"/>
      <c r="LDJ8" s="1243"/>
      <c r="LDK8" s="1243"/>
      <c r="LDL8" s="1243"/>
      <c r="LDM8" s="1243"/>
      <c r="LDN8" s="1243"/>
      <c r="LDO8" s="1243"/>
      <c r="LDP8" s="1243"/>
      <c r="LDQ8" s="1243"/>
      <c r="LDR8" s="1243"/>
      <c r="LDS8" s="1243"/>
      <c r="LDT8" s="1243"/>
      <c r="LDU8" s="1243"/>
      <c r="LDV8" s="1243"/>
      <c r="LDW8" s="1243"/>
      <c r="LDX8" s="1243"/>
      <c r="LDY8" s="1243"/>
      <c r="LDZ8" s="1243"/>
      <c r="LEA8" s="1243"/>
      <c r="LEB8" s="1243"/>
      <c r="LEC8" s="1243"/>
      <c r="LED8" s="1243"/>
      <c r="LEE8" s="1243"/>
      <c r="LEF8" s="1243"/>
      <c r="LEG8" s="1243"/>
      <c r="LEH8" s="1243"/>
      <c r="LEI8" s="1243"/>
      <c r="LEJ8" s="1243"/>
      <c r="LEK8" s="1243"/>
      <c r="LEL8" s="1243"/>
      <c r="LEM8" s="1243"/>
      <c r="LEN8" s="1243"/>
      <c r="LEO8" s="1243"/>
      <c r="LEP8" s="1243"/>
      <c r="LEQ8" s="1243"/>
      <c r="LER8" s="1243"/>
      <c r="LES8" s="1243"/>
      <c r="LET8" s="1243"/>
      <c r="LEU8" s="1243"/>
      <c r="LEV8" s="1243"/>
      <c r="LEW8" s="1243"/>
      <c r="LEX8" s="1243"/>
      <c r="LEY8" s="1243"/>
      <c r="LEZ8" s="1243"/>
      <c r="LFA8" s="1243"/>
      <c r="LFB8" s="1243"/>
      <c r="LFC8" s="1243"/>
      <c r="LFD8" s="1243"/>
      <c r="LFE8" s="1243"/>
      <c r="LFF8" s="1243"/>
      <c r="LFG8" s="1243"/>
      <c r="LFH8" s="1243"/>
      <c r="LFI8" s="1243"/>
      <c r="LFJ8" s="1243"/>
      <c r="LFK8" s="1243"/>
      <c r="LFL8" s="1243"/>
      <c r="LFM8" s="1243"/>
      <c r="LFN8" s="1243"/>
      <c r="LFO8" s="1243"/>
      <c r="LFP8" s="1243"/>
      <c r="LFQ8" s="1243"/>
      <c r="LFR8" s="1243"/>
      <c r="LFS8" s="1243"/>
      <c r="LFT8" s="1243"/>
      <c r="LFU8" s="1243"/>
      <c r="LFV8" s="1243"/>
      <c r="LFW8" s="1243"/>
      <c r="LFX8" s="1243"/>
      <c r="LFY8" s="1243"/>
      <c r="LFZ8" s="1243"/>
      <c r="LGA8" s="1243"/>
      <c r="LGB8" s="1243"/>
      <c r="LGC8" s="1243"/>
      <c r="LGD8" s="1243"/>
      <c r="LGE8" s="1243"/>
      <c r="LGF8" s="1243"/>
      <c r="LGG8" s="1243"/>
      <c r="LGH8" s="1243"/>
      <c r="LGI8" s="1243"/>
      <c r="LGJ8" s="1243"/>
      <c r="LGK8" s="1243"/>
      <c r="LGL8" s="1243"/>
      <c r="LGM8" s="1243"/>
      <c r="LGN8" s="1243"/>
      <c r="LGO8" s="1243"/>
      <c r="LGP8" s="1243"/>
      <c r="LGQ8" s="1243"/>
      <c r="LGR8" s="1243"/>
      <c r="LGS8" s="1243"/>
      <c r="LGT8" s="1243"/>
      <c r="LGU8" s="1243"/>
      <c r="LGV8" s="1243"/>
      <c r="LGW8" s="1243"/>
      <c r="LGX8" s="1243"/>
      <c r="LGY8" s="1243"/>
      <c r="LGZ8" s="1243"/>
      <c r="LHA8" s="1243"/>
      <c r="LHB8" s="1243"/>
      <c r="LHC8" s="1243"/>
      <c r="LHD8" s="1243"/>
      <c r="LHE8" s="1243"/>
      <c r="LHF8" s="1243"/>
      <c r="LHG8" s="1243"/>
      <c r="LHH8" s="1243"/>
      <c r="LHI8" s="1243"/>
      <c r="LHJ8" s="1243"/>
      <c r="LHK8" s="1243"/>
      <c r="LHL8" s="1243"/>
      <c r="LHM8" s="1243"/>
      <c r="LHN8" s="1243"/>
      <c r="LHO8" s="1243"/>
      <c r="LHP8" s="1243"/>
      <c r="LHQ8" s="1243"/>
      <c r="LHR8" s="1243"/>
      <c r="LHS8" s="1243"/>
      <c r="LHT8" s="1243"/>
      <c r="LHU8" s="1243"/>
      <c r="LHV8" s="1243"/>
      <c r="LHW8" s="1243"/>
      <c r="LHX8" s="1243"/>
      <c r="LHY8" s="1243"/>
      <c r="LHZ8" s="1243"/>
      <c r="LIA8" s="1243"/>
      <c r="LIB8" s="1243"/>
      <c r="LIC8" s="1243"/>
      <c r="LID8" s="1243"/>
      <c r="LIE8" s="1243"/>
      <c r="LIF8" s="1243"/>
      <c r="LIG8" s="1243"/>
      <c r="LIH8" s="1243"/>
      <c r="LII8" s="1243"/>
      <c r="LIJ8" s="1243"/>
      <c r="LIK8" s="1243"/>
      <c r="LIL8" s="1243"/>
      <c r="LIM8" s="1243"/>
      <c r="LIN8" s="1243"/>
      <c r="LIO8" s="1243"/>
      <c r="LIP8" s="1243"/>
      <c r="LIQ8" s="1243"/>
      <c r="LIR8" s="1243"/>
      <c r="LIS8" s="1243"/>
      <c r="LIT8" s="1243"/>
      <c r="LIU8" s="1243"/>
      <c r="LIV8" s="1243"/>
      <c r="LIW8" s="1243"/>
      <c r="LIX8" s="1243"/>
      <c r="LIY8" s="1243"/>
      <c r="LIZ8" s="1243"/>
      <c r="LJA8" s="1243"/>
      <c r="LJB8" s="1243"/>
      <c r="LJC8" s="1243"/>
      <c r="LJD8" s="1243"/>
      <c r="LJE8" s="1243"/>
      <c r="LJF8" s="1243"/>
      <c r="LJG8" s="1243"/>
      <c r="LJH8" s="1243"/>
      <c r="LJI8" s="1243"/>
      <c r="LJJ8" s="1243"/>
      <c r="LJK8" s="1243"/>
      <c r="LJL8" s="1243"/>
      <c r="LJM8" s="1243"/>
      <c r="LJN8" s="1243"/>
      <c r="LJO8" s="1243"/>
      <c r="LJP8" s="1243"/>
      <c r="LJQ8" s="1243"/>
      <c r="LJR8" s="1243"/>
      <c r="LJS8" s="1243"/>
      <c r="LJT8" s="1243"/>
      <c r="LJU8" s="1243"/>
      <c r="LJV8" s="1243"/>
      <c r="LJW8" s="1243"/>
      <c r="LJX8" s="1243"/>
      <c r="LJY8" s="1243"/>
      <c r="LJZ8" s="1243"/>
      <c r="LKA8" s="1243"/>
      <c r="LKB8" s="1243"/>
      <c r="LKC8" s="1243"/>
      <c r="LKD8" s="1243"/>
      <c r="LKE8" s="1243"/>
      <c r="LKF8" s="1243"/>
      <c r="LKG8" s="1243"/>
      <c r="LKH8" s="1243"/>
      <c r="LKI8" s="1243"/>
      <c r="LKJ8" s="1243"/>
      <c r="LKK8" s="1243"/>
      <c r="LKL8" s="1243"/>
      <c r="LKM8" s="1243"/>
      <c r="LKN8" s="1243"/>
      <c r="LKO8" s="1243"/>
      <c r="LKP8" s="1243"/>
      <c r="LKQ8" s="1243"/>
      <c r="LKR8" s="1243"/>
      <c r="LKS8" s="1243"/>
      <c r="LKT8" s="1243"/>
      <c r="LKU8" s="1243"/>
      <c r="LKV8" s="1243"/>
      <c r="LKW8" s="1243"/>
      <c r="LKX8" s="1243"/>
      <c r="LKY8" s="1243"/>
      <c r="LKZ8" s="1243"/>
      <c r="LLA8" s="1243"/>
      <c r="LLB8" s="1243"/>
      <c r="LLC8" s="1243"/>
      <c r="LLD8" s="1243"/>
      <c r="LLE8" s="1243"/>
      <c r="LLF8" s="1243"/>
      <c r="LLG8" s="1243"/>
      <c r="LLH8" s="1243"/>
      <c r="LLI8" s="1243"/>
      <c r="LLJ8" s="1243"/>
      <c r="LLK8" s="1243"/>
      <c r="LLL8" s="1243"/>
      <c r="LLM8" s="1243"/>
      <c r="LLN8" s="1243"/>
      <c r="LLO8" s="1243"/>
      <c r="LLP8" s="1243"/>
      <c r="LLQ8" s="1243"/>
      <c r="LLR8" s="1243"/>
      <c r="LLS8" s="1243"/>
      <c r="LLT8" s="1243"/>
      <c r="LLU8" s="1243"/>
      <c r="LLV8" s="1243"/>
      <c r="LLW8" s="1243"/>
      <c r="LLX8" s="1243"/>
      <c r="LLY8" s="1243"/>
      <c r="LLZ8" s="1243"/>
      <c r="LMA8" s="1243"/>
      <c r="LMB8" s="1243"/>
      <c r="LMC8" s="1243"/>
      <c r="LMD8" s="1243"/>
      <c r="LME8" s="1243"/>
      <c r="LMF8" s="1243"/>
      <c r="LMG8" s="1243"/>
      <c r="LMH8" s="1243"/>
      <c r="LMI8" s="1243"/>
      <c r="LMJ8" s="1243"/>
      <c r="LMK8" s="1243"/>
      <c r="LML8" s="1243"/>
      <c r="LMM8" s="1243"/>
      <c r="LMN8" s="1243"/>
      <c r="LMO8" s="1243"/>
      <c r="LMP8" s="1243"/>
      <c r="LMQ8" s="1243"/>
      <c r="LMR8" s="1243"/>
      <c r="LMS8" s="1243"/>
      <c r="LMT8" s="1243"/>
      <c r="LMU8" s="1243"/>
      <c r="LMV8" s="1243"/>
      <c r="LMW8" s="1243"/>
      <c r="LMX8" s="1243"/>
      <c r="LMY8" s="1243"/>
      <c r="LMZ8" s="1243"/>
      <c r="LNA8" s="1243"/>
      <c r="LNB8" s="1243"/>
      <c r="LNC8" s="1243"/>
      <c r="LND8" s="1243"/>
      <c r="LNE8" s="1243"/>
      <c r="LNF8" s="1243"/>
      <c r="LNG8" s="1243"/>
      <c r="LNH8" s="1243"/>
      <c r="LNI8" s="1243"/>
      <c r="LNJ8" s="1243"/>
      <c r="LNK8" s="1243"/>
      <c r="LNL8" s="1243"/>
      <c r="LNM8" s="1243"/>
      <c r="LNN8" s="1243"/>
      <c r="LNO8" s="1243"/>
      <c r="LNP8" s="1243"/>
      <c r="LNQ8" s="1243"/>
      <c r="LNR8" s="1243"/>
      <c r="LNS8" s="1243"/>
      <c r="LNT8" s="1243"/>
      <c r="LNU8" s="1243"/>
      <c r="LNV8" s="1243"/>
      <c r="LNW8" s="1243"/>
      <c r="LNX8" s="1243"/>
      <c r="LNY8" s="1243"/>
      <c r="LNZ8" s="1243"/>
      <c r="LOA8" s="1243"/>
      <c r="LOB8" s="1243"/>
      <c r="LOC8" s="1243"/>
      <c r="LOD8" s="1243"/>
      <c r="LOE8" s="1243"/>
      <c r="LOF8" s="1243"/>
      <c r="LOG8" s="1243"/>
      <c r="LOH8" s="1243"/>
      <c r="LOI8" s="1243"/>
      <c r="LOJ8" s="1243"/>
      <c r="LOK8" s="1243"/>
      <c r="LOL8" s="1243"/>
      <c r="LOM8" s="1243"/>
      <c r="LON8" s="1243"/>
      <c r="LOO8" s="1243"/>
      <c r="LOP8" s="1243"/>
      <c r="LOQ8" s="1243"/>
      <c r="LOR8" s="1243"/>
      <c r="LOS8" s="1243"/>
      <c r="LOT8" s="1243"/>
      <c r="LOU8" s="1243"/>
      <c r="LOV8" s="1243"/>
      <c r="LOW8" s="1243"/>
      <c r="LOX8" s="1243"/>
      <c r="LOY8" s="1243"/>
      <c r="LOZ8" s="1243"/>
      <c r="LPA8" s="1243"/>
      <c r="LPB8" s="1243"/>
      <c r="LPC8" s="1243"/>
      <c r="LPD8" s="1243"/>
      <c r="LPE8" s="1243"/>
      <c r="LPF8" s="1243"/>
      <c r="LPG8" s="1243"/>
      <c r="LPH8" s="1243"/>
      <c r="LPI8" s="1243"/>
      <c r="LPJ8" s="1243"/>
      <c r="LPK8" s="1243"/>
      <c r="LPL8" s="1243"/>
      <c r="LPM8" s="1243"/>
      <c r="LPN8" s="1243"/>
      <c r="LPO8" s="1243"/>
      <c r="LPP8" s="1243"/>
      <c r="LPQ8" s="1243"/>
      <c r="LPR8" s="1243"/>
      <c r="LPS8" s="1243"/>
      <c r="LPT8" s="1243"/>
      <c r="LPU8" s="1243"/>
      <c r="LPV8" s="1243"/>
      <c r="LPW8" s="1243"/>
      <c r="LPX8" s="1243"/>
      <c r="LPY8" s="1243"/>
      <c r="LPZ8" s="1243"/>
      <c r="LQA8" s="1243"/>
      <c r="LQB8" s="1243"/>
      <c r="LQC8" s="1243"/>
      <c r="LQD8" s="1243"/>
      <c r="LQE8" s="1243"/>
      <c r="LQF8" s="1243"/>
      <c r="LQG8" s="1243"/>
      <c r="LQH8" s="1243"/>
      <c r="LQI8" s="1243"/>
      <c r="LQJ8" s="1243"/>
      <c r="LQK8" s="1243"/>
      <c r="LQL8" s="1243"/>
      <c r="LQM8" s="1243"/>
      <c r="LQN8" s="1243"/>
      <c r="LQO8" s="1243"/>
      <c r="LQP8" s="1243"/>
      <c r="LQQ8" s="1243"/>
      <c r="LQR8" s="1243"/>
      <c r="LQS8" s="1243"/>
      <c r="LQT8" s="1243"/>
      <c r="LQU8" s="1243"/>
      <c r="LQV8" s="1243"/>
      <c r="LQW8" s="1243"/>
      <c r="LQX8" s="1243"/>
      <c r="LQY8" s="1243"/>
      <c r="LQZ8" s="1243"/>
      <c r="LRA8" s="1243"/>
      <c r="LRB8" s="1243"/>
      <c r="LRC8" s="1243"/>
      <c r="LRD8" s="1243"/>
      <c r="LRE8" s="1243"/>
      <c r="LRF8" s="1243"/>
      <c r="LRG8" s="1243"/>
      <c r="LRH8" s="1243"/>
      <c r="LRI8" s="1243"/>
      <c r="LRJ8" s="1243"/>
      <c r="LRK8" s="1243"/>
      <c r="LRL8" s="1243"/>
      <c r="LRM8" s="1243"/>
      <c r="LRN8" s="1243"/>
      <c r="LRO8" s="1243"/>
      <c r="LRP8" s="1243"/>
      <c r="LRQ8" s="1243"/>
      <c r="LRR8" s="1243"/>
      <c r="LRS8" s="1243"/>
      <c r="LRT8" s="1243"/>
      <c r="LRU8" s="1243"/>
      <c r="LRV8" s="1243"/>
      <c r="LRW8" s="1243"/>
      <c r="LRX8" s="1243"/>
      <c r="LRY8" s="1243"/>
      <c r="LRZ8" s="1243"/>
      <c r="LSA8" s="1243"/>
      <c r="LSB8" s="1243"/>
      <c r="LSC8" s="1243"/>
      <c r="LSD8" s="1243"/>
      <c r="LSE8" s="1243"/>
      <c r="LSF8" s="1243"/>
      <c r="LSG8" s="1243"/>
      <c r="LSH8" s="1243"/>
      <c r="LSI8" s="1243"/>
      <c r="LSJ8" s="1243"/>
      <c r="LSK8" s="1243"/>
      <c r="LSL8" s="1243"/>
      <c r="LSM8" s="1243"/>
      <c r="LSN8" s="1243"/>
      <c r="LSO8" s="1243"/>
      <c r="LSP8" s="1243"/>
      <c r="LSQ8" s="1243"/>
      <c r="LSR8" s="1243"/>
      <c r="LSS8" s="1243"/>
      <c r="LST8" s="1243"/>
      <c r="LSU8" s="1243"/>
      <c r="LSV8" s="1243"/>
      <c r="LSW8" s="1243"/>
      <c r="LSX8" s="1243"/>
      <c r="LSY8" s="1243"/>
      <c r="LSZ8" s="1243"/>
      <c r="LTA8" s="1243"/>
      <c r="LTB8" s="1243"/>
      <c r="LTC8" s="1243"/>
      <c r="LTD8" s="1243"/>
      <c r="LTE8" s="1243"/>
      <c r="LTF8" s="1243"/>
      <c r="LTG8" s="1243"/>
      <c r="LTH8" s="1243"/>
      <c r="LTI8" s="1243"/>
      <c r="LTJ8" s="1243"/>
      <c r="LTK8" s="1243"/>
      <c r="LTL8" s="1243"/>
      <c r="LTM8" s="1243"/>
      <c r="LTN8" s="1243"/>
      <c r="LTO8" s="1243"/>
      <c r="LTP8" s="1243"/>
      <c r="LTQ8" s="1243"/>
      <c r="LTR8" s="1243"/>
      <c r="LTS8" s="1243"/>
      <c r="LTT8" s="1243"/>
      <c r="LTU8" s="1243"/>
      <c r="LTV8" s="1243"/>
      <c r="LTW8" s="1243"/>
      <c r="LTX8" s="1243"/>
      <c r="LTY8" s="1243"/>
      <c r="LTZ8" s="1243"/>
      <c r="LUA8" s="1243"/>
      <c r="LUB8" s="1243"/>
      <c r="LUC8" s="1243"/>
      <c r="LUD8" s="1243"/>
      <c r="LUE8" s="1243"/>
      <c r="LUF8" s="1243"/>
      <c r="LUG8" s="1243"/>
      <c r="LUH8" s="1243"/>
      <c r="LUI8" s="1243"/>
      <c r="LUJ8" s="1243"/>
      <c r="LUK8" s="1243"/>
      <c r="LUL8" s="1243"/>
      <c r="LUM8" s="1243"/>
      <c r="LUN8" s="1243"/>
      <c r="LUO8" s="1243"/>
      <c r="LUP8" s="1243"/>
      <c r="LUQ8" s="1243"/>
      <c r="LUR8" s="1243"/>
      <c r="LUS8" s="1243"/>
      <c r="LUT8" s="1243"/>
      <c r="LUU8" s="1243"/>
      <c r="LUV8" s="1243"/>
      <c r="LUW8" s="1243"/>
      <c r="LUX8" s="1243"/>
      <c r="LUY8" s="1243"/>
      <c r="LUZ8" s="1243"/>
      <c r="LVA8" s="1243"/>
      <c r="LVB8" s="1243"/>
      <c r="LVC8" s="1243"/>
      <c r="LVD8" s="1243"/>
      <c r="LVE8" s="1243"/>
      <c r="LVF8" s="1243"/>
      <c r="LVG8" s="1243"/>
      <c r="LVH8" s="1243"/>
      <c r="LVI8" s="1243"/>
      <c r="LVJ8" s="1243"/>
      <c r="LVK8" s="1243"/>
      <c r="LVL8" s="1243"/>
      <c r="LVM8" s="1243"/>
      <c r="LVN8" s="1243"/>
      <c r="LVO8" s="1243"/>
      <c r="LVP8" s="1243"/>
      <c r="LVQ8" s="1243"/>
      <c r="LVR8" s="1243"/>
      <c r="LVS8" s="1243"/>
      <c r="LVT8" s="1243"/>
      <c r="LVU8" s="1243"/>
      <c r="LVV8" s="1243"/>
      <c r="LVW8" s="1243"/>
      <c r="LVX8" s="1243"/>
      <c r="LVY8" s="1243"/>
      <c r="LVZ8" s="1243"/>
      <c r="LWA8" s="1243"/>
      <c r="LWB8" s="1243"/>
      <c r="LWC8" s="1243"/>
      <c r="LWD8" s="1243"/>
      <c r="LWE8" s="1243"/>
      <c r="LWF8" s="1243"/>
      <c r="LWG8" s="1243"/>
      <c r="LWH8" s="1243"/>
      <c r="LWI8" s="1243"/>
      <c r="LWJ8" s="1243"/>
      <c r="LWK8" s="1243"/>
      <c r="LWL8" s="1243"/>
      <c r="LWM8" s="1243"/>
      <c r="LWN8" s="1243"/>
      <c r="LWO8" s="1243"/>
      <c r="LWP8" s="1243"/>
      <c r="LWQ8" s="1243"/>
      <c r="LWR8" s="1243"/>
      <c r="LWS8" s="1243"/>
      <c r="LWT8" s="1243"/>
      <c r="LWU8" s="1243"/>
      <c r="LWV8" s="1243"/>
      <c r="LWW8" s="1243"/>
      <c r="LWX8" s="1243"/>
      <c r="LWY8" s="1243"/>
      <c r="LWZ8" s="1243"/>
      <c r="LXA8" s="1243"/>
      <c r="LXB8" s="1243"/>
      <c r="LXC8" s="1243"/>
      <c r="LXD8" s="1243"/>
      <c r="LXE8" s="1243"/>
      <c r="LXF8" s="1243"/>
      <c r="LXG8" s="1243"/>
      <c r="LXH8" s="1243"/>
      <c r="LXI8" s="1243"/>
      <c r="LXJ8" s="1243"/>
      <c r="LXK8" s="1243"/>
      <c r="LXL8" s="1243"/>
      <c r="LXM8" s="1243"/>
      <c r="LXN8" s="1243"/>
      <c r="LXO8" s="1243"/>
      <c r="LXP8" s="1243"/>
      <c r="LXQ8" s="1243"/>
      <c r="LXR8" s="1243"/>
      <c r="LXS8" s="1243"/>
      <c r="LXT8" s="1243"/>
      <c r="LXU8" s="1243"/>
      <c r="LXV8" s="1243"/>
      <c r="LXW8" s="1243"/>
      <c r="LXX8" s="1243"/>
      <c r="LXY8" s="1243"/>
      <c r="LXZ8" s="1243"/>
      <c r="LYA8" s="1243"/>
      <c r="LYB8" s="1243"/>
      <c r="LYC8" s="1243"/>
      <c r="LYD8" s="1243"/>
      <c r="LYE8" s="1243"/>
      <c r="LYF8" s="1243"/>
      <c r="LYG8" s="1243"/>
      <c r="LYH8" s="1243"/>
      <c r="LYI8" s="1243"/>
      <c r="LYJ8" s="1243"/>
      <c r="LYK8" s="1243"/>
      <c r="LYL8" s="1243"/>
      <c r="LYM8" s="1243"/>
      <c r="LYN8" s="1243"/>
      <c r="LYO8" s="1243"/>
      <c r="LYP8" s="1243"/>
      <c r="LYQ8" s="1243"/>
      <c r="LYR8" s="1243"/>
      <c r="LYS8" s="1243"/>
      <c r="LYT8" s="1243"/>
      <c r="LYU8" s="1243"/>
      <c r="LYV8" s="1243"/>
      <c r="LYW8" s="1243"/>
      <c r="LYX8" s="1243"/>
      <c r="LYY8" s="1243"/>
      <c r="LYZ8" s="1243"/>
      <c r="LZA8" s="1243"/>
      <c r="LZB8" s="1243"/>
      <c r="LZC8" s="1243"/>
      <c r="LZD8" s="1243"/>
      <c r="LZE8" s="1243"/>
      <c r="LZF8" s="1243"/>
      <c r="LZG8" s="1243"/>
      <c r="LZH8" s="1243"/>
      <c r="LZI8" s="1243"/>
      <c r="LZJ8" s="1243"/>
      <c r="LZK8" s="1243"/>
      <c r="LZL8" s="1243"/>
      <c r="LZM8" s="1243"/>
      <c r="LZN8" s="1243"/>
      <c r="LZO8" s="1243"/>
      <c r="LZP8" s="1243"/>
      <c r="LZQ8" s="1243"/>
      <c r="LZR8" s="1243"/>
      <c r="LZS8" s="1243"/>
      <c r="LZT8" s="1243"/>
      <c r="LZU8" s="1243"/>
      <c r="LZV8" s="1243"/>
      <c r="LZW8" s="1243"/>
      <c r="LZX8" s="1243"/>
      <c r="LZY8" s="1243"/>
      <c r="LZZ8" s="1243"/>
      <c r="MAA8" s="1243"/>
      <c r="MAB8" s="1243"/>
      <c r="MAC8" s="1243"/>
      <c r="MAD8" s="1243"/>
      <c r="MAE8" s="1243"/>
      <c r="MAF8" s="1243"/>
      <c r="MAG8" s="1243"/>
      <c r="MAH8" s="1243"/>
      <c r="MAI8" s="1243"/>
      <c r="MAJ8" s="1243"/>
      <c r="MAK8" s="1243"/>
      <c r="MAL8" s="1243"/>
      <c r="MAM8" s="1243"/>
      <c r="MAN8" s="1243"/>
      <c r="MAO8" s="1243"/>
      <c r="MAP8" s="1243"/>
      <c r="MAQ8" s="1243"/>
      <c r="MAR8" s="1243"/>
      <c r="MAS8" s="1243"/>
      <c r="MAT8" s="1243"/>
      <c r="MAU8" s="1243"/>
      <c r="MAV8" s="1243"/>
      <c r="MAW8" s="1243"/>
      <c r="MAX8" s="1243"/>
      <c r="MAY8" s="1243"/>
      <c r="MAZ8" s="1243"/>
      <c r="MBA8" s="1243"/>
      <c r="MBB8" s="1243"/>
      <c r="MBC8" s="1243"/>
      <c r="MBD8" s="1243"/>
      <c r="MBE8" s="1243"/>
      <c r="MBF8" s="1243"/>
      <c r="MBG8" s="1243"/>
      <c r="MBH8" s="1243"/>
      <c r="MBI8" s="1243"/>
      <c r="MBJ8" s="1243"/>
      <c r="MBK8" s="1243"/>
      <c r="MBL8" s="1243"/>
      <c r="MBM8" s="1243"/>
      <c r="MBN8" s="1243"/>
      <c r="MBO8" s="1243"/>
      <c r="MBP8" s="1243"/>
      <c r="MBQ8" s="1243"/>
      <c r="MBR8" s="1243"/>
      <c r="MBS8" s="1243"/>
      <c r="MBT8" s="1243"/>
      <c r="MBU8" s="1243"/>
      <c r="MBV8" s="1243"/>
      <c r="MBW8" s="1243"/>
      <c r="MBX8" s="1243"/>
      <c r="MBY8" s="1243"/>
      <c r="MBZ8" s="1243"/>
      <c r="MCA8" s="1243"/>
      <c r="MCB8" s="1243"/>
      <c r="MCC8" s="1243"/>
      <c r="MCD8" s="1243"/>
      <c r="MCE8" s="1243"/>
      <c r="MCF8" s="1243"/>
      <c r="MCG8" s="1243"/>
      <c r="MCH8" s="1243"/>
      <c r="MCI8" s="1243"/>
      <c r="MCJ8" s="1243"/>
      <c r="MCK8" s="1243"/>
      <c r="MCL8" s="1243"/>
      <c r="MCM8" s="1243"/>
      <c r="MCN8" s="1243"/>
      <c r="MCO8" s="1243"/>
      <c r="MCP8" s="1243"/>
      <c r="MCQ8" s="1243"/>
      <c r="MCR8" s="1243"/>
      <c r="MCS8" s="1243"/>
      <c r="MCT8" s="1243"/>
      <c r="MCU8" s="1243"/>
      <c r="MCV8" s="1243"/>
      <c r="MCW8" s="1243"/>
      <c r="MCX8" s="1243"/>
      <c r="MCY8" s="1243"/>
      <c r="MCZ8" s="1243"/>
      <c r="MDA8" s="1243"/>
      <c r="MDB8" s="1243"/>
      <c r="MDC8" s="1243"/>
      <c r="MDD8" s="1243"/>
      <c r="MDE8" s="1243"/>
      <c r="MDF8" s="1243"/>
      <c r="MDG8" s="1243"/>
      <c r="MDH8" s="1243"/>
      <c r="MDI8" s="1243"/>
      <c r="MDJ8" s="1243"/>
      <c r="MDK8" s="1243"/>
      <c r="MDL8" s="1243"/>
      <c r="MDM8" s="1243"/>
      <c r="MDN8" s="1243"/>
      <c r="MDO8" s="1243"/>
      <c r="MDP8" s="1243"/>
      <c r="MDQ8" s="1243"/>
      <c r="MDR8" s="1243"/>
      <c r="MDS8" s="1243"/>
      <c r="MDT8" s="1243"/>
      <c r="MDU8" s="1243"/>
      <c r="MDV8" s="1243"/>
      <c r="MDW8" s="1243"/>
      <c r="MDX8" s="1243"/>
      <c r="MDY8" s="1243"/>
      <c r="MDZ8" s="1243"/>
      <c r="MEA8" s="1243"/>
      <c r="MEB8" s="1243"/>
      <c r="MEC8" s="1243"/>
      <c r="MED8" s="1243"/>
      <c r="MEE8" s="1243"/>
      <c r="MEF8" s="1243"/>
      <c r="MEG8" s="1243"/>
      <c r="MEH8" s="1243"/>
      <c r="MEI8" s="1243"/>
      <c r="MEJ8" s="1243"/>
      <c r="MEK8" s="1243"/>
      <c r="MEL8" s="1243"/>
      <c r="MEM8" s="1243"/>
      <c r="MEN8" s="1243"/>
      <c r="MEO8" s="1243"/>
      <c r="MEP8" s="1243"/>
      <c r="MEQ8" s="1243"/>
      <c r="MER8" s="1243"/>
      <c r="MES8" s="1243"/>
      <c r="MET8" s="1243"/>
      <c r="MEU8" s="1243"/>
      <c r="MEV8" s="1243"/>
      <c r="MEW8" s="1243"/>
      <c r="MEX8" s="1243"/>
      <c r="MEY8" s="1243"/>
      <c r="MEZ8" s="1243"/>
      <c r="MFA8" s="1243"/>
      <c r="MFB8" s="1243"/>
      <c r="MFC8" s="1243"/>
      <c r="MFD8" s="1243"/>
      <c r="MFE8" s="1243"/>
      <c r="MFF8" s="1243"/>
      <c r="MFG8" s="1243"/>
      <c r="MFH8" s="1243"/>
      <c r="MFI8" s="1243"/>
      <c r="MFJ8" s="1243"/>
      <c r="MFK8" s="1243"/>
      <c r="MFL8" s="1243"/>
      <c r="MFM8" s="1243"/>
      <c r="MFN8" s="1243"/>
      <c r="MFO8" s="1243"/>
      <c r="MFP8" s="1243"/>
      <c r="MFQ8" s="1243"/>
      <c r="MFR8" s="1243"/>
      <c r="MFS8" s="1243"/>
      <c r="MFT8" s="1243"/>
      <c r="MFU8" s="1243"/>
      <c r="MFV8" s="1243"/>
      <c r="MFW8" s="1243"/>
      <c r="MFX8" s="1243"/>
      <c r="MFY8" s="1243"/>
      <c r="MFZ8" s="1243"/>
      <c r="MGA8" s="1243"/>
      <c r="MGB8" s="1243"/>
      <c r="MGC8" s="1243"/>
      <c r="MGD8" s="1243"/>
      <c r="MGE8" s="1243"/>
      <c r="MGF8" s="1243"/>
      <c r="MGG8" s="1243"/>
      <c r="MGH8" s="1243"/>
      <c r="MGI8" s="1243"/>
      <c r="MGJ8" s="1243"/>
      <c r="MGK8" s="1243"/>
      <c r="MGL8" s="1243"/>
      <c r="MGM8" s="1243"/>
      <c r="MGN8" s="1243"/>
      <c r="MGO8" s="1243"/>
      <c r="MGP8" s="1243"/>
      <c r="MGQ8" s="1243"/>
      <c r="MGR8" s="1243"/>
      <c r="MGS8" s="1243"/>
      <c r="MGT8" s="1243"/>
      <c r="MGU8" s="1243"/>
      <c r="MGV8" s="1243"/>
      <c r="MGW8" s="1243"/>
      <c r="MGX8" s="1243"/>
      <c r="MGY8" s="1243"/>
      <c r="MGZ8" s="1243"/>
      <c r="MHA8" s="1243"/>
      <c r="MHB8" s="1243"/>
      <c r="MHC8" s="1243"/>
      <c r="MHD8" s="1243"/>
      <c r="MHE8" s="1243"/>
      <c r="MHF8" s="1243"/>
      <c r="MHG8" s="1243"/>
      <c r="MHH8" s="1243"/>
      <c r="MHI8" s="1243"/>
      <c r="MHJ8" s="1243"/>
      <c r="MHK8" s="1243"/>
      <c r="MHL8" s="1243"/>
      <c r="MHM8" s="1243"/>
      <c r="MHN8" s="1243"/>
      <c r="MHO8" s="1243"/>
      <c r="MHP8" s="1243"/>
      <c r="MHQ8" s="1243"/>
      <c r="MHR8" s="1243"/>
      <c r="MHS8" s="1243"/>
      <c r="MHT8" s="1243"/>
      <c r="MHU8" s="1243"/>
      <c r="MHV8" s="1243"/>
      <c r="MHW8" s="1243"/>
      <c r="MHX8" s="1243"/>
      <c r="MHY8" s="1243"/>
      <c r="MHZ8" s="1243"/>
      <c r="MIA8" s="1243"/>
      <c r="MIB8" s="1243"/>
      <c r="MIC8" s="1243"/>
      <c r="MID8" s="1243"/>
      <c r="MIE8" s="1243"/>
      <c r="MIF8" s="1243"/>
      <c r="MIG8" s="1243"/>
      <c r="MIH8" s="1243"/>
      <c r="MII8" s="1243"/>
      <c r="MIJ8" s="1243"/>
      <c r="MIK8" s="1243"/>
      <c r="MIL8" s="1243"/>
      <c r="MIM8" s="1243"/>
      <c r="MIN8" s="1243"/>
      <c r="MIO8" s="1243"/>
      <c r="MIP8" s="1243"/>
      <c r="MIQ8" s="1243"/>
      <c r="MIR8" s="1243"/>
      <c r="MIS8" s="1243"/>
      <c r="MIT8" s="1243"/>
      <c r="MIU8" s="1243"/>
      <c r="MIV8" s="1243"/>
      <c r="MIW8" s="1243"/>
      <c r="MIX8" s="1243"/>
      <c r="MIY8" s="1243"/>
      <c r="MIZ8" s="1243"/>
      <c r="MJA8" s="1243"/>
      <c r="MJB8" s="1243"/>
      <c r="MJC8" s="1243"/>
      <c r="MJD8" s="1243"/>
      <c r="MJE8" s="1243"/>
      <c r="MJF8" s="1243"/>
      <c r="MJG8" s="1243"/>
      <c r="MJH8" s="1243"/>
      <c r="MJI8" s="1243"/>
      <c r="MJJ8" s="1243"/>
      <c r="MJK8" s="1243"/>
      <c r="MJL8" s="1243"/>
      <c r="MJM8" s="1243"/>
      <c r="MJN8" s="1243"/>
      <c r="MJO8" s="1243"/>
      <c r="MJP8" s="1243"/>
      <c r="MJQ8" s="1243"/>
      <c r="MJR8" s="1243"/>
      <c r="MJS8" s="1243"/>
      <c r="MJT8" s="1243"/>
      <c r="MJU8" s="1243"/>
      <c r="MJV8" s="1243"/>
      <c r="MJW8" s="1243"/>
      <c r="MJX8" s="1243"/>
      <c r="MJY8" s="1243"/>
      <c r="MJZ8" s="1243"/>
      <c r="MKA8" s="1243"/>
      <c r="MKB8" s="1243"/>
      <c r="MKC8" s="1243"/>
      <c r="MKD8" s="1243"/>
      <c r="MKE8" s="1243"/>
      <c r="MKF8" s="1243"/>
      <c r="MKG8" s="1243"/>
      <c r="MKH8" s="1243"/>
      <c r="MKI8" s="1243"/>
      <c r="MKJ8" s="1243"/>
      <c r="MKK8" s="1243"/>
      <c r="MKL8" s="1243"/>
      <c r="MKM8" s="1243"/>
      <c r="MKN8" s="1243"/>
      <c r="MKO8" s="1243"/>
      <c r="MKP8" s="1243"/>
      <c r="MKQ8" s="1243"/>
      <c r="MKR8" s="1243"/>
      <c r="MKS8" s="1243"/>
      <c r="MKT8" s="1243"/>
      <c r="MKU8" s="1243"/>
      <c r="MKV8" s="1243"/>
      <c r="MKW8" s="1243"/>
      <c r="MKX8" s="1243"/>
      <c r="MKY8" s="1243"/>
      <c r="MKZ8" s="1243"/>
      <c r="MLA8" s="1243"/>
      <c r="MLB8" s="1243"/>
      <c r="MLC8" s="1243"/>
      <c r="MLD8" s="1243"/>
      <c r="MLE8" s="1243"/>
      <c r="MLF8" s="1243"/>
      <c r="MLG8" s="1243"/>
      <c r="MLH8" s="1243"/>
      <c r="MLI8" s="1243"/>
      <c r="MLJ8" s="1243"/>
      <c r="MLK8" s="1243"/>
      <c r="MLL8" s="1243"/>
      <c r="MLM8" s="1243"/>
      <c r="MLN8" s="1243"/>
      <c r="MLO8" s="1243"/>
      <c r="MLP8" s="1243"/>
      <c r="MLQ8" s="1243"/>
      <c r="MLR8" s="1243"/>
      <c r="MLS8" s="1243"/>
      <c r="MLT8" s="1243"/>
      <c r="MLU8" s="1243"/>
      <c r="MLV8" s="1243"/>
      <c r="MLW8" s="1243"/>
      <c r="MLX8" s="1243"/>
      <c r="MLY8" s="1243"/>
      <c r="MLZ8" s="1243"/>
      <c r="MMA8" s="1243"/>
      <c r="MMB8" s="1243"/>
      <c r="MMC8" s="1243"/>
      <c r="MMD8" s="1243"/>
      <c r="MME8" s="1243"/>
      <c r="MMF8" s="1243"/>
      <c r="MMG8" s="1243"/>
      <c r="MMH8" s="1243"/>
      <c r="MMI8" s="1243"/>
      <c r="MMJ8" s="1243"/>
      <c r="MMK8" s="1243"/>
      <c r="MML8" s="1243"/>
      <c r="MMM8" s="1243"/>
      <c r="MMN8" s="1243"/>
      <c r="MMO8" s="1243"/>
      <c r="MMP8" s="1243"/>
      <c r="MMQ8" s="1243"/>
      <c r="MMR8" s="1243"/>
      <c r="MMS8" s="1243"/>
      <c r="MMT8" s="1243"/>
      <c r="MMU8" s="1243"/>
      <c r="MMV8" s="1243"/>
      <c r="MMW8" s="1243"/>
      <c r="MMX8" s="1243"/>
      <c r="MMY8" s="1243"/>
      <c r="MMZ8" s="1243"/>
      <c r="MNA8" s="1243"/>
      <c r="MNB8" s="1243"/>
      <c r="MNC8" s="1243"/>
      <c r="MND8" s="1243"/>
      <c r="MNE8" s="1243"/>
      <c r="MNF8" s="1243"/>
      <c r="MNG8" s="1243"/>
      <c r="MNH8" s="1243"/>
      <c r="MNI8" s="1243"/>
      <c r="MNJ8" s="1243"/>
      <c r="MNK8" s="1243"/>
      <c r="MNL8" s="1243"/>
      <c r="MNM8" s="1243"/>
      <c r="MNN8" s="1243"/>
      <c r="MNO8" s="1243"/>
      <c r="MNP8" s="1243"/>
      <c r="MNQ8" s="1243"/>
      <c r="MNR8" s="1243"/>
      <c r="MNS8" s="1243"/>
      <c r="MNT8" s="1243"/>
      <c r="MNU8" s="1243"/>
      <c r="MNV8" s="1243"/>
      <c r="MNW8" s="1243"/>
      <c r="MNX8" s="1243"/>
      <c r="MNY8" s="1243"/>
      <c r="MNZ8" s="1243"/>
      <c r="MOA8" s="1243"/>
      <c r="MOB8" s="1243"/>
      <c r="MOC8" s="1243"/>
      <c r="MOD8" s="1243"/>
      <c r="MOE8" s="1243"/>
      <c r="MOF8" s="1243"/>
      <c r="MOG8" s="1243"/>
      <c r="MOH8" s="1243"/>
      <c r="MOI8" s="1243"/>
      <c r="MOJ8" s="1243"/>
      <c r="MOK8" s="1243"/>
      <c r="MOL8" s="1243"/>
      <c r="MOM8" s="1243"/>
      <c r="MON8" s="1243"/>
      <c r="MOO8" s="1243"/>
      <c r="MOP8" s="1243"/>
      <c r="MOQ8" s="1243"/>
      <c r="MOR8" s="1243"/>
      <c r="MOS8" s="1243"/>
      <c r="MOT8" s="1243"/>
      <c r="MOU8" s="1243"/>
      <c r="MOV8" s="1243"/>
      <c r="MOW8" s="1243"/>
      <c r="MOX8" s="1243"/>
      <c r="MOY8" s="1243"/>
      <c r="MOZ8" s="1243"/>
      <c r="MPA8" s="1243"/>
      <c r="MPB8" s="1243"/>
      <c r="MPC8" s="1243"/>
      <c r="MPD8" s="1243"/>
      <c r="MPE8" s="1243"/>
      <c r="MPF8" s="1243"/>
      <c r="MPG8" s="1243"/>
      <c r="MPH8" s="1243"/>
      <c r="MPI8" s="1243"/>
      <c r="MPJ8" s="1243"/>
      <c r="MPK8" s="1243"/>
      <c r="MPL8" s="1243"/>
      <c r="MPM8" s="1243"/>
      <c r="MPN8" s="1243"/>
      <c r="MPO8" s="1243"/>
      <c r="MPP8" s="1243"/>
      <c r="MPQ8" s="1243"/>
      <c r="MPR8" s="1243"/>
      <c r="MPS8" s="1243"/>
      <c r="MPT8" s="1243"/>
      <c r="MPU8" s="1243"/>
      <c r="MPV8" s="1243"/>
      <c r="MPW8" s="1243"/>
      <c r="MPX8" s="1243"/>
      <c r="MPY8" s="1243"/>
      <c r="MPZ8" s="1243"/>
      <c r="MQA8" s="1243"/>
      <c r="MQB8" s="1243"/>
      <c r="MQC8" s="1243"/>
      <c r="MQD8" s="1243"/>
      <c r="MQE8" s="1243"/>
      <c r="MQF8" s="1243"/>
      <c r="MQG8" s="1243"/>
      <c r="MQH8" s="1243"/>
      <c r="MQI8" s="1243"/>
      <c r="MQJ8" s="1243"/>
      <c r="MQK8" s="1243"/>
      <c r="MQL8" s="1243"/>
      <c r="MQM8" s="1243"/>
      <c r="MQN8" s="1243"/>
      <c r="MQO8" s="1243"/>
      <c r="MQP8" s="1243"/>
      <c r="MQQ8" s="1243"/>
      <c r="MQR8" s="1243"/>
      <c r="MQS8" s="1243"/>
      <c r="MQT8" s="1243"/>
      <c r="MQU8" s="1243"/>
      <c r="MQV8" s="1243"/>
      <c r="MQW8" s="1243"/>
      <c r="MQX8" s="1243"/>
      <c r="MQY8" s="1243"/>
      <c r="MQZ8" s="1243"/>
      <c r="MRA8" s="1243"/>
      <c r="MRB8" s="1243"/>
      <c r="MRC8" s="1243"/>
      <c r="MRD8" s="1243"/>
      <c r="MRE8" s="1243"/>
      <c r="MRF8" s="1243"/>
      <c r="MRG8" s="1243"/>
      <c r="MRH8" s="1243"/>
      <c r="MRI8" s="1243"/>
      <c r="MRJ8" s="1243"/>
      <c r="MRK8" s="1243"/>
      <c r="MRL8" s="1243"/>
      <c r="MRM8" s="1243"/>
      <c r="MRN8" s="1243"/>
      <c r="MRO8" s="1243"/>
      <c r="MRP8" s="1243"/>
      <c r="MRQ8" s="1243"/>
      <c r="MRR8" s="1243"/>
      <c r="MRS8" s="1243"/>
      <c r="MRT8" s="1243"/>
      <c r="MRU8" s="1243"/>
      <c r="MRV8" s="1243"/>
      <c r="MRW8" s="1243"/>
      <c r="MRX8" s="1243"/>
      <c r="MRY8" s="1243"/>
      <c r="MRZ8" s="1243"/>
      <c r="MSA8" s="1243"/>
      <c r="MSB8" s="1243"/>
      <c r="MSC8" s="1243"/>
      <c r="MSD8" s="1243"/>
      <c r="MSE8" s="1243"/>
      <c r="MSF8" s="1243"/>
      <c r="MSG8" s="1243"/>
      <c r="MSH8" s="1243"/>
      <c r="MSI8" s="1243"/>
      <c r="MSJ8" s="1243"/>
      <c r="MSK8" s="1243"/>
      <c r="MSL8" s="1243"/>
      <c r="MSM8" s="1243"/>
      <c r="MSN8" s="1243"/>
      <c r="MSO8" s="1243"/>
      <c r="MSP8" s="1243"/>
      <c r="MSQ8" s="1243"/>
      <c r="MSR8" s="1243"/>
      <c r="MSS8" s="1243"/>
      <c r="MST8" s="1243"/>
      <c r="MSU8" s="1243"/>
      <c r="MSV8" s="1243"/>
      <c r="MSW8" s="1243"/>
      <c r="MSX8" s="1243"/>
      <c r="MSY8" s="1243"/>
      <c r="MSZ8" s="1243"/>
      <c r="MTA8" s="1243"/>
      <c r="MTB8" s="1243"/>
      <c r="MTC8" s="1243"/>
      <c r="MTD8" s="1243"/>
      <c r="MTE8" s="1243"/>
      <c r="MTF8" s="1243"/>
      <c r="MTG8" s="1243"/>
      <c r="MTH8" s="1243"/>
      <c r="MTI8" s="1243"/>
      <c r="MTJ8" s="1243"/>
      <c r="MTK8" s="1243"/>
      <c r="MTL8" s="1243"/>
      <c r="MTM8" s="1243"/>
      <c r="MTN8" s="1243"/>
      <c r="MTO8" s="1243"/>
      <c r="MTP8" s="1243"/>
      <c r="MTQ8" s="1243"/>
      <c r="MTR8" s="1243"/>
      <c r="MTS8" s="1243"/>
      <c r="MTT8" s="1243"/>
      <c r="MTU8" s="1243"/>
      <c r="MTV8" s="1243"/>
      <c r="MTW8" s="1243"/>
      <c r="MTX8" s="1243"/>
      <c r="MTY8" s="1243"/>
      <c r="MTZ8" s="1243"/>
      <c r="MUA8" s="1243"/>
      <c r="MUB8" s="1243"/>
      <c r="MUC8" s="1243"/>
      <c r="MUD8" s="1243"/>
      <c r="MUE8" s="1243"/>
      <c r="MUF8" s="1243"/>
      <c r="MUG8" s="1243"/>
      <c r="MUH8" s="1243"/>
      <c r="MUI8" s="1243"/>
      <c r="MUJ8" s="1243"/>
      <c r="MUK8" s="1243"/>
      <c r="MUL8" s="1243"/>
      <c r="MUM8" s="1243"/>
      <c r="MUN8" s="1243"/>
      <c r="MUO8" s="1243"/>
      <c r="MUP8" s="1243"/>
      <c r="MUQ8" s="1243"/>
      <c r="MUR8" s="1243"/>
      <c r="MUS8" s="1243"/>
      <c r="MUT8" s="1243"/>
      <c r="MUU8" s="1243"/>
      <c r="MUV8" s="1243"/>
      <c r="MUW8" s="1243"/>
      <c r="MUX8" s="1243"/>
      <c r="MUY8" s="1243"/>
      <c r="MUZ8" s="1243"/>
      <c r="MVA8" s="1243"/>
      <c r="MVB8" s="1243"/>
      <c r="MVC8" s="1243"/>
      <c r="MVD8" s="1243"/>
      <c r="MVE8" s="1243"/>
      <c r="MVF8" s="1243"/>
      <c r="MVG8" s="1243"/>
      <c r="MVH8" s="1243"/>
      <c r="MVI8" s="1243"/>
      <c r="MVJ8" s="1243"/>
      <c r="MVK8" s="1243"/>
      <c r="MVL8" s="1243"/>
      <c r="MVM8" s="1243"/>
      <c r="MVN8" s="1243"/>
      <c r="MVO8" s="1243"/>
      <c r="MVP8" s="1243"/>
      <c r="MVQ8" s="1243"/>
      <c r="MVR8" s="1243"/>
      <c r="MVS8" s="1243"/>
      <c r="MVT8" s="1243"/>
      <c r="MVU8" s="1243"/>
      <c r="MVV8" s="1243"/>
      <c r="MVW8" s="1243"/>
      <c r="MVX8" s="1243"/>
      <c r="MVY8" s="1243"/>
      <c r="MVZ8" s="1243"/>
      <c r="MWA8" s="1243"/>
      <c r="MWB8" s="1243"/>
      <c r="MWC8" s="1243"/>
      <c r="MWD8" s="1243"/>
      <c r="MWE8" s="1243"/>
      <c r="MWF8" s="1243"/>
      <c r="MWG8" s="1243"/>
      <c r="MWH8" s="1243"/>
      <c r="MWI8" s="1243"/>
      <c r="MWJ8" s="1243"/>
      <c r="MWK8" s="1243"/>
      <c r="MWL8" s="1243"/>
      <c r="MWM8" s="1243"/>
      <c r="MWN8" s="1243"/>
      <c r="MWO8" s="1243"/>
      <c r="MWP8" s="1243"/>
      <c r="MWQ8" s="1243"/>
      <c r="MWR8" s="1243"/>
      <c r="MWS8" s="1243"/>
      <c r="MWT8" s="1243"/>
      <c r="MWU8" s="1243"/>
      <c r="MWV8" s="1243"/>
      <c r="MWW8" s="1243"/>
      <c r="MWX8" s="1243"/>
      <c r="MWY8" s="1243"/>
      <c r="MWZ8" s="1243"/>
      <c r="MXA8" s="1243"/>
      <c r="MXB8" s="1243"/>
      <c r="MXC8" s="1243"/>
      <c r="MXD8" s="1243"/>
      <c r="MXE8" s="1243"/>
      <c r="MXF8" s="1243"/>
      <c r="MXG8" s="1243"/>
      <c r="MXH8" s="1243"/>
      <c r="MXI8" s="1243"/>
      <c r="MXJ8" s="1243"/>
      <c r="MXK8" s="1243"/>
      <c r="MXL8" s="1243"/>
      <c r="MXM8" s="1243"/>
      <c r="MXN8" s="1243"/>
      <c r="MXO8" s="1243"/>
      <c r="MXP8" s="1243"/>
      <c r="MXQ8" s="1243"/>
      <c r="MXR8" s="1243"/>
      <c r="MXS8" s="1243"/>
      <c r="MXT8" s="1243"/>
      <c r="MXU8" s="1243"/>
      <c r="MXV8" s="1243"/>
      <c r="MXW8" s="1243"/>
      <c r="MXX8" s="1243"/>
      <c r="MXY8" s="1243"/>
      <c r="MXZ8" s="1243"/>
      <c r="MYA8" s="1243"/>
      <c r="MYB8" s="1243"/>
      <c r="MYC8" s="1243"/>
      <c r="MYD8" s="1243"/>
      <c r="MYE8" s="1243"/>
      <c r="MYF8" s="1243"/>
      <c r="MYG8" s="1243"/>
      <c r="MYH8" s="1243"/>
      <c r="MYI8" s="1243"/>
      <c r="MYJ8" s="1243"/>
      <c r="MYK8" s="1243"/>
      <c r="MYL8" s="1243"/>
      <c r="MYM8" s="1243"/>
      <c r="MYN8" s="1243"/>
      <c r="MYO8" s="1243"/>
      <c r="MYP8" s="1243"/>
      <c r="MYQ8" s="1243"/>
      <c r="MYR8" s="1243"/>
      <c r="MYS8" s="1243"/>
      <c r="MYT8" s="1243"/>
      <c r="MYU8" s="1243"/>
      <c r="MYV8" s="1243"/>
      <c r="MYW8" s="1243"/>
      <c r="MYX8" s="1243"/>
      <c r="MYY8" s="1243"/>
      <c r="MYZ8" s="1243"/>
      <c r="MZA8" s="1243"/>
      <c r="MZB8" s="1243"/>
      <c r="MZC8" s="1243"/>
      <c r="MZD8" s="1243"/>
      <c r="MZE8" s="1243"/>
      <c r="MZF8" s="1243"/>
      <c r="MZG8" s="1243"/>
      <c r="MZH8" s="1243"/>
      <c r="MZI8" s="1243"/>
      <c r="MZJ8" s="1243"/>
      <c r="MZK8" s="1243"/>
      <c r="MZL8" s="1243"/>
      <c r="MZM8" s="1243"/>
      <c r="MZN8" s="1243"/>
      <c r="MZO8" s="1243"/>
      <c r="MZP8" s="1243"/>
      <c r="MZQ8" s="1243"/>
      <c r="MZR8" s="1243"/>
      <c r="MZS8" s="1243"/>
      <c r="MZT8" s="1243"/>
      <c r="MZU8" s="1243"/>
      <c r="MZV8" s="1243"/>
      <c r="MZW8" s="1243"/>
      <c r="MZX8" s="1243"/>
      <c r="MZY8" s="1243"/>
      <c r="MZZ8" s="1243"/>
      <c r="NAA8" s="1243"/>
      <c r="NAB8" s="1243"/>
      <c r="NAC8" s="1243"/>
      <c r="NAD8" s="1243"/>
      <c r="NAE8" s="1243"/>
      <c r="NAF8" s="1243"/>
      <c r="NAG8" s="1243"/>
      <c r="NAH8" s="1243"/>
      <c r="NAI8" s="1243"/>
      <c r="NAJ8" s="1243"/>
      <c r="NAK8" s="1243"/>
      <c r="NAL8" s="1243"/>
      <c r="NAM8" s="1243"/>
      <c r="NAN8" s="1243"/>
      <c r="NAO8" s="1243"/>
      <c r="NAP8" s="1243"/>
      <c r="NAQ8" s="1243"/>
      <c r="NAR8" s="1243"/>
      <c r="NAS8" s="1243"/>
      <c r="NAT8" s="1243"/>
      <c r="NAU8" s="1243"/>
      <c r="NAV8" s="1243"/>
      <c r="NAW8" s="1243"/>
      <c r="NAX8" s="1243"/>
      <c r="NAY8" s="1243"/>
      <c r="NAZ8" s="1243"/>
      <c r="NBA8" s="1243"/>
      <c r="NBB8" s="1243"/>
      <c r="NBC8" s="1243"/>
      <c r="NBD8" s="1243"/>
      <c r="NBE8" s="1243"/>
      <c r="NBF8" s="1243"/>
      <c r="NBG8" s="1243"/>
      <c r="NBH8" s="1243"/>
      <c r="NBI8" s="1243"/>
      <c r="NBJ8" s="1243"/>
      <c r="NBK8" s="1243"/>
      <c r="NBL8" s="1243"/>
      <c r="NBM8" s="1243"/>
      <c r="NBN8" s="1243"/>
      <c r="NBO8" s="1243"/>
      <c r="NBP8" s="1243"/>
      <c r="NBQ8" s="1243"/>
      <c r="NBR8" s="1243"/>
      <c r="NBS8" s="1243"/>
      <c r="NBT8" s="1243"/>
      <c r="NBU8" s="1243"/>
      <c r="NBV8" s="1243"/>
      <c r="NBW8" s="1243"/>
      <c r="NBX8" s="1243"/>
      <c r="NBY8" s="1243"/>
      <c r="NBZ8" s="1243"/>
      <c r="NCA8" s="1243"/>
      <c r="NCB8" s="1243"/>
      <c r="NCC8" s="1243"/>
      <c r="NCD8" s="1243"/>
      <c r="NCE8" s="1243"/>
      <c r="NCF8" s="1243"/>
      <c r="NCG8" s="1243"/>
      <c r="NCH8" s="1243"/>
      <c r="NCI8" s="1243"/>
      <c r="NCJ8" s="1243"/>
      <c r="NCK8" s="1243"/>
      <c r="NCL8" s="1243"/>
      <c r="NCM8" s="1243"/>
      <c r="NCN8" s="1243"/>
      <c r="NCO8" s="1243"/>
      <c r="NCP8" s="1243"/>
      <c r="NCQ8" s="1243"/>
      <c r="NCR8" s="1243"/>
      <c r="NCS8" s="1243"/>
      <c r="NCT8" s="1243"/>
      <c r="NCU8" s="1243"/>
      <c r="NCV8" s="1243"/>
      <c r="NCW8" s="1243"/>
      <c r="NCX8" s="1243"/>
      <c r="NCY8" s="1243"/>
      <c r="NCZ8" s="1243"/>
      <c r="NDA8" s="1243"/>
      <c r="NDB8" s="1243"/>
      <c r="NDC8" s="1243"/>
      <c r="NDD8" s="1243"/>
      <c r="NDE8" s="1243"/>
      <c r="NDF8" s="1243"/>
      <c r="NDG8" s="1243"/>
      <c r="NDH8" s="1243"/>
      <c r="NDI8" s="1243"/>
      <c r="NDJ8" s="1243"/>
      <c r="NDK8" s="1243"/>
      <c r="NDL8" s="1243"/>
      <c r="NDM8" s="1243"/>
      <c r="NDN8" s="1243"/>
      <c r="NDO8" s="1243"/>
      <c r="NDP8" s="1243"/>
      <c r="NDQ8" s="1243"/>
      <c r="NDR8" s="1243"/>
      <c r="NDS8" s="1243"/>
      <c r="NDT8" s="1243"/>
      <c r="NDU8" s="1243"/>
      <c r="NDV8" s="1243"/>
      <c r="NDW8" s="1243"/>
      <c r="NDX8" s="1243"/>
      <c r="NDY8" s="1243"/>
      <c r="NDZ8" s="1243"/>
      <c r="NEA8" s="1243"/>
      <c r="NEB8" s="1243"/>
      <c r="NEC8" s="1243"/>
      <c r="NED8" s="1243"/>
      <c r="NEE8" s="1243"/>
      <c r="NEF8" s="1243"/>
      <c r="NEG8" s="1243"/>
      <c r="NEH8" s="1243"/>
      <c r="NEI8" s="1243"/>
      <c r="NEJ8" s="1243"/>
      <c r="NEK8" s="1243"/>
      <c r="NEL8" s="1243"/>
      <c r="NEM8" s="1243"/>
      <c r="NEN8" s="1243"/>
      <c r="NEO8" s="1243"/>
      <c r="NEP8" s="1243"/>
      <c r="NEQ8" s="1243"/>
      <c r="NER8" s="1243"/>
      <c r="NES8" s="1243"/>
      <c r="NET8" s="1243"/>
      <c r="NEU8" s="1243"/>
      <c r="NEV8" s="1243"/>
      <c r="NEW8" s="1243"/>
      <c r="NEX8" s="1243"/>
      <c r="NEY8" s="1243"/>
      <c r="NEZ8" s="1243"/>
      <c r="NFA8" s="1243"/>
      <c r="NFB8" s="1243"/>
      <c r="NFC8" s="1243"/>
      <c r="NFD8" s="1243"/>
      <c r="NFE8" s="1243"/>
      <c r="NFF8" s="1243"/>
      <c r="NFG8" s="1243"/>
      <c r="NFH8" s="1243"/>
      <c r="NFI8" s="1243"/>
      <c r="NFJ8" s="1243"/>
      <c r="NFK8" s="1243"/>
      <c r="NFL8" s="1243"/>
      <c r="NFM8" s="1243"/>
      <c r="NFN8" s="1243"/>
      <c r="NFO8" s="1243"/>
      <c r="NFP8" s="1243"/>
      <c r="NFQ8" s="1243"/>
      <c r="NFR8" s="1243"/>
      <c r="NFS8" s="1243"/>
      <c r="NFT8" s="1243"/>
      <c r="NFU8" s="1243"/>
      <c r="NFV8" s="1243"/>
      <c r="NFW8" s="1243"/>
      <c r="NFX8" s="1243"/>
      <c r="NFY8" s="1243"/>
      <c r="NFZ8" s="1243"/>
      <c r="NGA8" s="1243"/>
      <c r="NGB8" s="1243"/>
      <c r="NGC8" s="1243"/>
      <c r="NGD8" s="1243"/>
      <c r="NGE8" s="1243"/>
      <c r="NGF8" s="1243"/>
      <c r="NGG8" s="1243"/>
      <c r="NGH8" s="1243"/>
      <c r="NGI8" s="1243"/>
      <c r="NGJ8" s="1243"/>
      <c r="NGK8" s="1243"/>
      <c r="NGL8" s="1243"/>
      <c r="NGM8" s="1243"/>
      <c r="NGN8" s="1243"/>
      <c r="NGO8" s="1243"/>
      <c r="NGP8" s="1243"/>
      <c r="NGQ8" s="1243"/>
      <c r="NGR8" s="1243"/>
      <c r="NGS8" s="1243"/>
      <c r="NGT8" s="1243"/>
      <c r="NGU8" s="1243"/>
      <c r="NGV8" s="1243"/>
      <c r="NGW8" s="1243"/>
      <c r="NGX8" s="1243"/>
      <c r="NGY8" s="1243"/>
      <c r="NGZ8" s="1243"/>
      <c r="NHA8" s="1243"/>
      <c r="NHB8" s="1243"/>
      <c r="NHC8" s="1243"/>
      <c r="NHD8" s="1243"/>
      <c r="NHE8" s="1243"/>
      <c r="NHF8" s="1243"/>
      <c r="NHG8" s="1243"/>
      <c r="NHH8" s="1243"/>
      <c r="NHI8" s="1243"/>
      <c r="NHJ8" s="1243"/>
      <c r="NHK8" s="1243"/>
      <c r="NHL8" s="1243"/>
      <c r="NHM8" s="1243"/>
      <c r="NHN8" s="1243"/>
      <c r="NHO8" s="1243"/>
      <c r="NHP8" s="1243"/>
      <c r="NHQ8" s="1243"/>
      <c r="NHR8" s="1243"/>
      <c r="NHS8" s="1243"/>
      <c r="NHT8" s="1243"/>
      <c r="NHU8" s="1243"/>
      <c r="NHV8" s="1243"/>
      <c r="NHW8" s="1243"/>
      <c r="NHX8" s="1243"/>
      <c r="NHY8" s="1243"/>
      <c r="NHZ8" s="1243"/>
      <c r="NIA8" s="1243"/>
      <c r="NIB8" s="1243"/>
      <c r="NIC8" s="1243"/>
      <c r="NID8" s="1243"/>
      <c r="NIE8" s="1243"/>
      <c r="NIF8" s="1243"/>
      <c r="NIG8" s="1243"/>
      <c r="NIH8" s="1243"/>
      <c r="NII8" s="1243"/>
      <c r="NIJ8" s="1243"/>
      <c r="NIK8" s="1243"/>
      <c r="NIL8" s="1243"/>
      <c r="NIM8" s="1243"/>
      <c r="NIN8" s="1243"/>
      <c r="NIO8" s="1243"/>
      <c r="NIP8" s="1243"/>
      <c r="NIQ8" s="1243"/>
      <c r="NIR8" s="1243"/>
      <c r="NIS8" s="1243"/>
      <c r="NIT8" s="1243"/>
      <c r="NIU8" s="1243"/>
      <c r="NIV8" s="1243"/>
      <c r="NIW8" s="1243"/>
      <c r="NIX8" s="1243"/>
      <c r="NIY8" s="1243"/>
      <c r="NIZ8" s="1243"/>
      <c r="NJA8" s="1243"/>
      <c r="NJB8" s="1243"/>
      <c r="NJC8" s="1243"/>
      <c r="NJD8" s="1243"/>
      <c r="NJE8" s="1243"/>
      <c r="NJF8" s="1243"/>
      <c r="NJG8" s="1243"/>
      <c r="NJH8" s="1243"/>
      <c r="NJI8" s="1243"/>
      <c r="NJJ8" s="1243"/>
      <c r="NJK8" s="1243"/>
      <c r="NJL8" s="1243"/>
      <c r="NJM8" s="1243"/>
      <c r="NJN8" s="1243"/>
      <c r="NJO8" s="1243"/>
      <c r="NJP8" s="1243"/>
      <c r="NJQ8" s="1243"/>
      <c r="NJR8" s="1243"/>
      <c r="NJS8" s="1243"/>
      <c r="NJT8" s="1243"/>
      <c r="NJU8" s="1243"/>
      <c r="NJV8" s="1243"/>
      <c r="NJW8" s="1243"/>
      <c r="NJX8" s="1243"/>
      <c r="NJY8" s="1243"/>
      <c r="NJZ8" s="1243"/>
      <c r="NKA8" s="1243"/>
      <c r="NKB8" s="1243"/>
      <c r="NKC8" s="1243"/>
      <c r="NKD8" s="1243"/>
      <c r="NKE8" s="1243"/>
      <c r="NKF8" s="1243"/>
      <c r="NKG8" s="1243"/>
      <c r="NKH8" s="1243"/>
      <c r="NKI8" s="1243"/>
      <c r="NKJ8" s="1243"/>
      <c r="NKK8" s="1243"/>
      <c r="NKL8" s="1243"/>
      <c r="NKM8" s="1243"/>
      <c r="NKN8" s="1243"/>
      <c r="NKO8" s="1243"/>
      <c r="NKP8" s="1243"/>
      <c r="NKQ8" s="1243"/>
      <c r="NKR8" s="1243"/>
      <c r="NKS8" s="1243"/>
      <c r="NKT8" s="1243"/>
      <c r="NKU8" s="1243"/>
      <c r="NKV8" s="1243"/>
      <c r="NKW8" s="1243"/>
      <c r="NKX8" s="1243"/>
      <c r="NKY8" s="1243"/>
      <c r="NKZ8" s="1243"/>
      <c r="NLA8" s="1243"/>
      <c r="NLB8" s="1243"/>
      <c r="NLC8" s="1243"/>
      <c r="NLD8" s="1243"/>
      <c r="NLE8" s="1243"/>
      <c r="NLF8" s="1243"/>
      <c r="NLG8" s="1243"/>
      <c r="NLH8" s="1243"/>
      <c r="NLI8" s="1243"/>
      <c r="NLJ8" s="1243"/>
      <c r="NLK8" s="1243"/>
      <c r="NLL8" s="1243"/>
      <c r="NLM8" s="1243"/>
      <c r="NLN8" s="1243"/>
      <c r="NLO8" s="1243"/>
      <c r="NLP8" s="1243"/>
      <c r="NLQ8" s="1243"/>
      <c r="NLR8" s="1243"/>
      <c r="NLS8" s="1243"/>
      <c r="NLT8" s="1243"/>
      <c r="NLU8" s="1243"/>
      <c r="NLV8" s="1243"/>
      <c r="NLW8" s="1243"/>
      <c r="NLX8" s="1243"/>
      <c r="NLY8" s="1243"/>
      <c r="NLZ8" s="1243"/>
      <c r="NMA8" s="1243"/>
      <c r="NMB8" s="1243"/>
      <c r="NMC8" s="1243"/>
      <c r="NMD8" s="1243"/>
      <c r="NME8" s="1243"/>
      <c r="NMF8" s="1243"/>
      <c r="NMG8" s="1243"/>
      <c r="NMH8" s="1243"/>
      <c r="NMI8" s="1243"/>
      <c r="NMJ8" s="1243"/>
      <c r="NMK8" s="1243"/>
      <c r="NML8" s="1243"/>
      <c r="NMM8" s="1243"/>
      <c r="NMN8" s="1243"/>
      <c r="NMO8" s="1243"/>
      <c r="NMP8" s="1243"/>
      <c r="NMQ8" s="1243"/>
      <c r="NMR8" s="1243"/>
      <c r="NMS8" s="1243"/>
      <c r="NMT8" s="1243"/>
      <c r="NMU8" s="1243"/>
      <c r="NMV8" s="1243"/>
      <c r="NMW8" s="1243"/>
      <c r="NMX8" s="1243"/>
      <c r="NMY8" s="1243"/>
      <c r="NMZ8" s="1243"/>
      <c r="NNA8" s="1243"/>
      <c r="NNB8" s="1243"/>
      <c r="NNC8" s="1243"/>
      <c r="NND8" s="1243"/>
      <c r="NNE8" s="1243"/>
      <c r="NNF8" s="1243"/>
      <c r="NNG8" s="1243"/>
      <c r="NNH8" s="1243"/>
      <c r="NNI8" s="1243"/>
      <c r="NNJ8" s="1243"/>
      <c r="NNK8" s="1243"/>
      <c r="NNL8" s="1243"/>
      <c r="NNM8" s="1243"/>
      <c r="NNN8" s="1243"/>
      <c r="NNO8" s="1243"/>
      <c r="NNP8" s="1243"/>
      <c r="NNQ8" s="1243"/>
      <c r="NNR8" s="1243"/>
      <c r="NNS8" s="1243"/>
      <c r="NNT8" s="1243"/>
      <c r="NNU8" s="1243"/>
      <c r="NNV8" s="1243"/>
      <c r="NNW8" s="1243"/>
      <c r="NNX8" s="1243"/>
      <c r="NNY8" s="1243"/>
      <c r="NNZ8" s="1243"/>
      <c r="NOA8" s="1243"/>
      <c r="NOB8" s="1243"/>
      <c r="NOC8" s="1243"/>
      <c r="NOD8" s="1243"/>
      <c r="NOE8" s="1243"/>
      <c r="NOF8" s="1243"/>
      <c r="NOG8" s="1243"/>
      <c r="NOH8" s="1243"/>
      <c r="NOI8" s="1243"/>
      <c r="NOJ8" s="1243"/>
      <c r="NOK8" s="1243"/>
      <c r="NOL8" s="1243"/>
      <c r="NOM8" s="1243"/>
      <c r="NON8" s="1243"/>
      <c r="NOO8" s="1243"/>
      <c r="NOP8" s="1243"/>
      <c r="NOQ8" s="1243"/>
      <c r="NOR8" s="1243"/>
      <c r="NOS8" s="1243"/>
      <c r="NOT8" s="1243"/>
      <c r="NOU8" s="1243"/>
      <c r="NOV8" s="1243"/>
      <c r="NOW8" s="1243"/>
      <c r="NOX8" s="1243"/>
      <c r="NOY8" s="1243"/>
      <c r="NOZ8" s="1243"/>
      <c r="NPA8" s="1243"/>
      <c r="NPB8" s="1243"/>
      <c r="NPC8" s="1243"/>
      <c r="NPD8" s="1243"/>
      <c r="NPE8" s="1243"/>
      <c r="NPF8" s="1243"/>
      <c r="NPG8" s="1243"/>
      <c r="NPH8" s="1243"/>
      <c r="NPI8" s="1243"/>
      <c r="NPJ8" s="1243"/>
      <c r="NPK8" s="1243"/>
      <c r="NPL8" s="1243"/>
      <c r="NPM8" s="1243"/>
      <c r="NPN8" s="1243"/>
      <c r="NPO8" s="1243"/>
      <c r="NPP8" s="1243"/>
      <c r="NPQ8" s="1243"/>
      <c r="NPR8" s="1243"/>
      <c r="NPS8" s="1243"/>
      <c r="NPT8" s="1243"/>
      <c r="NPU8" s="1243"/>
      <c r="NPV8" s="1243"/>
      <c r="NPW8" s="1243"/>
      <c r="NPX8" s="1243"/>
      <c r="NPY8" s="1243"/>
      <c r="NPZ8" s="1243"/>
      <c r="NQA8" s="1243"/>
      <c r="NQB8" s="1243"/>
      <c r="NQC8" s="1243"/>
      <c r="NQD8" s="1243"/>
      <c r="NQE8" s="1243"/>
      <c r="NQF8" s="1243"/>
      <c r="NQG8" s="1243"/>
      <c r="NQH8" s="1243"/>
      <c r="NQI8" s="1243"/>
      <c r="NQJ8" s="1243"/>
      <c r="NQK8" s="1243"/>
      <c r="NQL8" s="1243"/>
      <c r="NQM8" s="1243"/>
      <c r="NQN8" s="1243"/>
      <c r="NQO8" s="1243"/>
      <c r="NQP8" s="1243"/>
      <c r="NQQ8" s="1243"/>
      <c r="NQR8" s="1243"/>
      <c r="NQS8" s="1243"/>
      <c r="NQT8" s="1243"/>
      <c r="NQU8" s="1243"/>
      <c r="NQV8" s="1243"/>
      <c r="NQW8" s="1243"/>
      <c r="NQX8" s="1243"/>
      <c r="NQY8" s="1243"/>
      <c r="NQZ8" s="1243"/>
      <c r="NRA8" s="1243"/>
      <c r="NRB8" s="1243"/>
      <c r="NRC8" s="1243"/>
      <c r="NRD8" s="1243"/>
      <c r="NRE8" s="1243"/>
      <c r="NRF8" s="1243"/>
      <c r="NRG8" s="1243"/>
      <c r="NRH8" s="1243"/>
      <c r="NRI8" s="1243"/>
      <c r="NRJ8" s="1243"/>
      <c r="NRK8" s="1243"/>
      <c r="NRL8" s="1243"/>
      <c r="NRM8" s="1243"/>
      <c r="NRN8" s="1243"/>
      <c r="NRO8" s="1243"/>
      <c r="NRP8" s="1243"/>
      <c r="NRQ8" s="1243"/>
      <c r="NRR8" s="1243"/>
      <c r="NRS8" s="1243"/>
      <c r="NRT8" s="1243"/>
      <c r="NRU8" s="1243"/>
      <c r="NRV8" s="1243"/>
      <c r="NRW8" s="1243"/>
      <c r="NRX8" s="1243"/>
      <c r="NRY8" s="1243"/>
      <c r="NRZ8" s="1243"/>
      <c r="NSA8" s="1243"/>
      <c r="NSB8" s="1243"/>
      <c r="NSC8" s="1243"/>
      <c r="NSD8" s="1243"/>
      <c r="NSE8" s="1243"/>
      <c r="NSF8" s="1243"/>
      <c r="NSG8" s="1243"/>
      <c r="NSH8" s="1243"/>
      <c r="NSI8" s="1243"/>
      <c r="NSJ8" s="1243"/>
      <c r="NSK8" s="1243"/>
      <c r="NSL8" s="1243"/>
      <c r="NSM8" s="1243"/>
      <c r="NSN8" s="1243"/>
      <c r="NSO8" s="1243"/>
      <c r="NSP8" s="1243"/>
      <c r="NSQ8" s="1243"/>
      <c r="NSR8" s="1243"/>
      <c r="NSS8" s="1243"/>
      <c r="NST8" s="1243"/>
      <c r="NSU8" s="1243"/>
      <c r="NSV8" s="1243"/>
      <c r="NSW8" s="1243"/>
      <c r="NSX8" s="1243"/>
      <c r="NSY8" s="1243"/>
      <c r="NSZ8" s="1243"/>
      <c r="NTA8" s="1243"/>
      <c r="NTB8" s="1243"/>
      <c r="NTC8" s="1243"/>
      <c r="NTD8" s="1243"/>
      <c r="NTE8" s="1243"/>
      <c r="NTF8" s="1243"/>
      <c r="NTG8" s="1243"/>
      <c r="NTH8" s="1243"/>
      <c r="NTI8" s="1243"/>
      <c r="NTJ8" s="1243"/>
      <c r="NTK8" s="1243"/>
      <c r="NTL8" s="1243"/>
      <c r="NTM8" s="1243"/>
      <c r="NTN8" s="1243"/>
      <c r="NTO8" s="1243"/>
      <c r="NTP8" s="1243"/>
      <c r="NTQ8" s="1243"/>
      <c r="NTR8" s="1243"/>
      <c r="NTS8" s="1243"/>
      <c r="NTT8" s="1243"/>
      <c r="NTU8" s="1243"/>
      <c r="NTV8" s="1243"/>
      <c r="NTW8" s="1243"/>
      <c r="NTX8" s="1243"/>
      <c r="NTY8" s="1243"/>
      <c r="NTZ8" s="1243"/>
      <c r="NUA8" s="1243"/>
      <c r="NUB8" s="1243"/>
      <c r="NUC8" s="1243"/>
      <c r="NUD8" s="1243"/>
      <c r="NUE8" s="1243"/>
      <c r="NUF8" s="1243"/>
      <c r="NUG8" s="1243"/>
      <c r="NUH8" s="1243"/>
      <c r="NUI8" s="1243"/>
      <c r="NUJ8" s="1243"/>
      <c r="NUK8" s="1243"/>
      <c r="NUL8" s="1243"/>
      <c r="NUM8" s="1243"/>
      <c r="NUN8" s="1243"/>
      <c r="NUO8" s="1243"/>
      <c r="NUP8" s="1243"/>
      <c r="NUQ8" s="1243"/>
      <c r="NUR8" s="1243"/>
      <c r="NUS8" s="1243"/>
      <c r="NUT8" s="1243"/>
      <c r="NUU8" s="1243"/>
      <c r="NUV8" s="1243"/>
      <c r="NUW8" s="1243"/>
      <c r="NUX8" s="1243"/>
      <c r="NUY8" s="1243"/>
      <c r="NUZ8" s="1243"/>
      <c r="NVA8" s="1243"/>
      <c r="NVB8" s="1243"/>
      <c r="NVC8" s="1243"/>
      <c r="NVD8" s="1243"/>
      <c r="NVE8" s="1243"/>
      <c r="NVF8" s="1243"/>
      <c r="NVG8" s="1243"/>
      <c r="NVH8" s="1243"/>
      <c r="NVI8" s="1243"/>
      <c r="NVJ8" s="1243"/>
      <c r="NVK8" s="1243"/>
      <c r="NVL8" s="1243"/>
      <c r="NVM8" s="1243"/>
      <c r="NVN8" s="1243"/>
      <c r="NVO8" s="1243"/>
      <c r="NVP8" s="1243"/>
      <c r="NVQ8" s="1243"/>
      <c r="NVR8" s="1243"/>
      <c r="NVS8" s="1243"/>
      <c r="NVT8" s="1243"/>
      <c r="NVU8" s="1243"/>
      <c r="NVV8" s="1243"/>
      <c r="NVW8" s="1243"/>
      <c r="NVX8" s="1243"/>
      <c r="NVY8" s="1243"/>
      <c r="NVZ8" s="1243"/>
      <c r="NWA8" s="1243"/>
      <c r="NWB8" s="1243"/>
      <c r="NWC8" s="1243"/>
      <c r="NWD8" s="1243"/>
      <c r="NWE8" s="1243"/>
      <c r="NWF8" s="1243"/>
      <c r="NWG8" s="1243"/>
      <c r="NWH8" s="1243"/>
      <c r="NWI8" s="1243"/>
      <c r="NWJ8" s="1243"/>
      <c r="NWK8" s="1243"/>
      <c r="NWL8" s="1243"/>
      <c r="NWM8" s="1243"/>
      <c r="NWN8" s="1243"/>
      <c r="NWO8" s="1243"/>
      <c r="NWP8" s="1243"/>
      <c r="NWQ8" s="1243"/>
      <c r="NWR8" s="1243"/>
      <c r="NWS8" s="1243"/>
      <c r="NWT8" s="1243"/>
      <c r="NWU8" s="1243"/>
      <c r="NWV8" s="1243"/>
      <c r="NWW8" s="1243"/>
      <c r="NWX8" s="1243"/>
      <c r="NWY8" s="1243"/>
      <c r="NWZ8" s="1243"/>
      <c r="NXA8" s="1243"/>
      <c r="NXB8" s="1243"/>
      <c r="NXC8" s="1243"/>
      <c r="NXD8" s="1243"/>
      <c r="NXE8" s="1243"/>
      <c r="NXF8" s="1243"/>
      <c r="NXG8" s="1243"/>
      <c r="NXH8" s="1243"/>
      <c r="NXI8" s="1243"/>
      <c r="NXJ8" s="1243"/>
      <c r="NXK8" s="1243"/>
      <c r="NXL8" s="1243"/>
      <c r="NXM8" s="1243"/>
      <c r="NXN8" s="1243"/>
      <c r="NXO8" s="1243"/>
      <c r="NXP8" s="1243"/>
      <c r="NXQ8" s="1243"/>
      <c r="NXR8" s="1243"/>
      <c r="NXS8" s="1243"/>
      <c r="NXT8" s="1243"/>
      <c r="NXU8" s="1243"/>
      <c r="NXV8" s="1243"/>
      <c r="NXW8" s="1243"/>
      <c r="NXX8" s="1243"/>
      <c r="NXY8" s="1243"/>
      <c r="NXZ8" s="1243"/>
      <c r="NYA8" s="1243"/>
      <c r="NYB8" s="1243"/>
      <c r="NYC8" s="1243"/>
      <c r="NYD8" s="1243"/>
      <c r="NYE8" s="1243"/>
      <c r="NYF8" s="1243"/>
      <c r="NYG8" s="1243"/>
      <c r="NYH8" s="1243"/>
      <c r="NYI8" s="1243"/>
      <c r="NYJ8" s="1243"/>
      <c r="NYK8" s="1243"/>
      <c r="NYL8" s="1243"/>
      <c r="NYM8" s="1243"/>
      <c r="NYN8" s="1243"/>
      <c r="NYO8" s="1243"/>
      <c r="NYP8" s="1243"/>
      <c r="NYQ8" s="1243"/>
      <c r="NYR8" s="1243"/>
      <c r="NYS8" s="1243"/>
      <c r="NYT8" s="1243"/>
      <c r="NYU8" s="1243"/>
      <c r="NYV8" s="1243"/>
      <c r="NYW8" s="1243"/>
      <c r="NYX8" s="1243"/>
      <c r="NYY8" s="1243"/>
      <c r="NYZ8" s="1243"/>
      <c r="NZA8" s="1243"/>
      <c r="NZB8" s="1243"/>
      <c r="NZC8" s="1243"/>
      <c r="NZD8" s="1243"/>
      <c r="NZE8" s="1243"/>
      <c r="NZF8" s="1243"/>
      <c r="NZG8" s="1243"/>
      <c r="NZH8" s="1243"/>
      <c r="NZI8" s="1243"/>
      <c r="NZJ8" s="1243"/>
      <c r="NZK8" s="1243"/>
      <c r="NZL8" s="1243"/>
      <c r="NZM8" s="1243"/>
      <c r="NZN8" s="1243"/>
      <c r="NZO8" s="1243"/>
      <c r="NZP8" s="1243"/>
      <c r="NZQ8" s="1243"/>
      <c r="NZR8" s="1243"/>
      <c r="NZS8" s="1243"/>
      <c r="NZT8" s="1243"/>
      <c r="NZU8" s="1243"/>
      <c r="NZV8" s="1243"/>
      <c r="NZW8" s="1243"/>
      <c r="NZX8" s="1243"/>
      <c r="NZY8" s="1243"/>
      <c r="NZZ8" s="1243"/>
      <c r="OAA8" s="1243"/>
      <c r="OAB8" s="1243"/>
      <c r="OAC8" s="1243"/>
      <c r="OAD8" s="1243"/>
      <c r="OAE8" s="1243"/>
      <c r="OAF8" s="1243"/>
      <c r="OAG8" s="1243"/>
      <c r="OAH8" s="1243"/>
      <c r="OAI8" s="1243"/>
      <c r="OAJ8" s="1243"/>
      <c r="OAK8" s="1243"/>
      <c r="OAL8" s="1243"/>
      <c r="OAM8" s="1243"/>
      <c r="OAN8" s="1243"/>
      <c r="OAO8" s="1243"/>
      <c r="OAP8" s="1243"/>
      <c r="OAQ8" s="1243"/>
      <c r="OAR8" s="1243"/>
      <c r="OAS8" s="1243"/>
      <c r="OAT8" s="1243"/>
      <c r="OAU8" s="1243"/>
      <c r="OAV8" s="1243"/>
      <c r="OAW8" s="1243"/>
      <c r="OAX8" s="1243"/>
      <c r="OAY8" s="1243"/>
      <c r="OAZ8" s="1243"/>
      <c r="OBA8" s="1243"/>
      <c r="OBB8" s="1243"/>
      <c r="OBC8" s="1243"/>
      <c r="OBD8" s="1243"/>
      <c r="OBE8" s="1243"/>
      <c r="OBF8" s="1243"/>
      <c r="OBG8" s="1243"/>
      <c r="OBH8" s="1243"/>
      <c r="OBI8" s="1243"/>
      <c r="OBJ8" s="1243"/>
      <c r="OBK8" s="1243"/>
      <c r="OBL8" s="1243"/>
      <c r="OBM8" s="1243"/>
      <c r="OBN8" s="1243"/>
      <c r="OBO8" s="1243"/>
      <c r="OBP8" s="1243"/>
      <c r="OBQ8" s="1243"/>
      <c r="OBR8" s="1243"/>
      <c r="OBS8" s="1243"/>
      <c r="OBT8" s="1243"/>
      <c r="OBU8" s="1243"/>
      <c r="OBV8" s="1243"/>
      <c r="OBW8" s="1243"/>
      <c r="OBX8" s="1243"/>
      <c r="OBY8" s="1243"/>
      <c r="OBZ8" s="1243"/>
      <c r="OCA8" s="1243"/>
      <c r="OCB8" s="1243"/>
      <c r="OCC8" s="1243"/>
      <c r="OCD8" s="1243"/>
      <c r="OCE8" s="1243"/>
      <c r="OCF8" s="1243"/>
      <c r="OCG8" s="1243"/>
      <c r="OCH8" s="1243"/>
      <c r="OCI8" s="1243"/>
      <c r="OCJ8" s="1243"/>
      <c r="OCK8" s="1243"/>
      <c r="OCL8" s="1243"/>
      <c r="OCM8" s="1243"/>
      <c r="OCN8" s="1243"/>
      <c r="OCO8" s="1243"/>
      <c r="OCP8" s="1243"/>
      <c r="OCQ8" s="1243"/>
      <c r="OCR8" s="1243"/>
      <c r="OCS8" s="1243"/>
      <c r="OCT8" s="1243"/>
      <c r="OCU8" s="1243"/>
      <c r="OCV8" s="1243"/>
      <c r="OCW8" s="1243"/>
      <c r="OCX8" s="1243"/>
      <c r="OCY8" s="1243"/>
      <c r="OCZ8" s="1243"/>
      <c r="ODA8" s="1243"/>
      <c r="ODB8" s="1243"/>
      <c r="ODC8" s="1243"/>
      <c r="ODD8" s="1243"/>
      <c r="ODE8" s="1243"/>
      <c r="ODF8" s="1243"/>
      <c r="ODG8" s="1243"/>
      <c r="ODH8" s="1243"/>
      <c r="ODI8" s="1243"/>
      <c r="ODJ8" s="1243"/>
      <c r="ODK8" s="1243"/>
      <c r="ODL8" s="1243"/>
      <c r="ODM8" s="1243"/>
      <c r="ODN8" s="1243"/>
      <c r="ODO8" s="1243"/>
      <c r="ODP8" s="1243"/>
      <c r="ODQ8" s="1243"/>
      <c r="ODR8" s="1243"/>
      <c r="ODS8" s="1243"/>
      <c r="ODT8" s="1243"/>
      <c r="ODU8" s="1243"/>
      <c r="ODV8" s="1243"/>
      <c r="ODW8" s="1243"/>
      <c r="ODX8" s="1243"/>
      <c r="ODY8" s="1243"/>
      <c r="ODZ8" s="1243"/>
      <c r="OEA8" s="1243"/>
      <c r="OEB8" s="1243"/>
      <c r="OEC8" s="1243"/>
      <c r="OED8" s="1243"/>
      <c r="OEE8" s="1243"/>
      <c r="OEF8" s="1243"/>
      <c r="OEG8" s="1243"/>
      <c r="OEH8" s="1243"/>
      <c r="OEI8" s="1243"/>
      <c r="OEJ8" s="1243"/>
      <c r="OEK8" s="1243"/>
      <c r="OEL8" s="1243"/>
      <c r="OEM8" s="1243"/>
      <c r="OEN8" s="1243"/>
      <c r="OEO8" s="1243"/>
      <c r="OEP8" s="1243"/>
      <c r="OEQ8" s="1243"/>
      <c r="OER8" s="1243"/>
      <c r="OES8" s="1243"/>
      <c r="OET8" s="1243"/>
      <c r="OEU8" s="1243"/>
      <c r="OEV8" s="1243"/>
      <c r="OEW8" s="1243"/>
      <c r="OEX8" s="1243"/>
      <c r="OEY8" s="1243"/>
      <c r="OEZ8" s="1243"/>
      <c r="OFA8" s="1243"/>
      <c r="OFB8" s="1243"/>
      <c r="OFC8" s="1243"/>
      <c r="OFD8" s="1243"/>
      <c r="OFE8" s="1243"/>
      <c r="OFF8" s="1243"/>
      <c r="OFG8" s="1243"/>
      <c r="OFH8" s="1243"/>
      <c r="OFI8" s="1243"/>
      <c r="OFJ8" s="1243"/>
      <c r="OFK8" s="1243"/>
      <c r="OFL8" s="1243"/>
      <c r="OFM8" s="1243"/>
      <c r="OFN8" s="1243"/>
      <c r="OFO8" s="1243"/>
      <c r="OFP8" s="1243"/>
      <c r="OFQ8" s="1243"/>
      <c r="OFR8" s="1243"/>
      <c r="OFS8" s="1243"/>
      <c r="OFT8" s="1243"/>
      <c r="OFU8" s="1243"/>
      <c r="OFV8" s="1243"/>
      <c r="OFW8" s="1243"/>
      <c r="OFX8" s="1243"/>
      <c r="OFY8" s="1243"/>
      <c r="OFZ8" s="1243"/>
      <c r="OGA8" s="1243"/>
      <c r="OGB8" s="1243"/>
      <c r="OGC8" s="1243"/>
      <c r="OGD8" s="1243"/>
      <c r="OGE8" s="1243"/>
      <c r="OGF8" s="1243"/>
      <c r="OGG8" s="1243"/>
      <c r="OGH8" s="1243"/>
      <c r="OGI8" s="1243"/>
      <c r="OGJ8" s="1243"/>
      <c r="OGK8" s="1243"/>
      <c r="OGL8" s="1243"/>
      <c r="OGM8" s="1243"/>
      <c r="OGN8" s="1243"/>
      <c r="OGO8" s="1243"/>
      <c r="OGP8" s="1243"/>
      <c r="OGQ8" s="1243"/>
      <c r="OGR8" s="1243"/>
      <c r="OGS8" s="1243"/>
      <c r="OGT8" s="1243"/>
      <c r="OGU8" s="1243"/>
      <c r="OGV8" s="1243"/>
      <c r="OGW8" s="1243"/>
      <c r="OGX8" s="1243"/>
      <c r="OGY8" s="1243"/>
      <c r="OGZ8" s="1243"/>
      <c r="OHA8" s="1243"/>
      <c r="OHB8" s="1243"/>
      <c r="OHC8" s="1243"/>
      <c r="OHD8" s="1243"/>
      <c r="OHE8" s="1243"/>
      <c r="OHF8" s="1243"/>
      <c r="OHG8" s="1243"/>
      <c r="OHH8" s="1243"/>
      <c r="OHI8" s="1243"/>
      <c r="OHJ8" s="1243"/>
      <c r="OHK8" s="1243"/>
      <c r="OHL8" s="1243"/>
      <c r="OHM8" s="1243"/>
      <c r="OHN8" s="1243"/>
      <c r="OHO8" s="1243"/>
      <c r="OHP8" s="1243"/>
      <c r="OHQ8" s="1243"/>
      <c r="OHR8" s="1243"/>
      <c r="OHS8" s="1243"/>
      <c r="OHT8" s="1243"/>
      <c r="OHU8" s="1243"/>
      <c r="OHV8" s="1243"/>
      <c r="OHW8" s="1243"/>
      <c r="OHX8" s="1243"/>
      <c r="OHY8" s="1243"/>
      <c r="OHZ8" s="1243"/>
      <c r="OIA8" s="1243"/>
      <c r="OIB8" s="1243"/>
      <c r="OIC8" s="1243"/>
      <c r="OID8" s="1243"/>
      <c r="OIE8" s="1243"/>
      <c r="OIF8" s="1243"/>
      <c r="OIG8" s="1243"/>
      <c r="OIH8" s="1243"/>
      <c r="OII8" s="1243"/>
      <c r="OIJ8" s="1243"/>
      <c r="OIK8" s="1243"/>
      <c r="OIL8" s="1243"/>
      <c r="OIM8" s="1243"/>
      <c r="OIN8" s="1243"/>
      <c r="OIO8" s="1243"/>
      <c r="OIP8" s="1243"/>
      <c r="OIQ8" s="1243"/>
      <c r="OIR8" s="1243"/>
      <c r="OIS8" s="1243"/>
      <c r="OIT8" s="1243"/>
      <c r="OIU8" s="1243"/>
      <c r="OIV8" s="1243"/>
      <c r="OIW8" s="1243"/>
      <c r="OIX8" s="1243"/>
      <c r="OIY8" s="1243"/>
      <c r="OIZ8" s="1243"/>
      <c r="OJA8" s="1243"/>
      <c r="OJB8" s="1243"/>
      <c r="OJC8" s="1243"/>
      <c r="OJD8" s="1243"/>
      <c r="OJE8" s="1243"/>
      <c r="OJF8" s="1243"/>
      <c r="OJG8" s="1243"/>
      <c r="OJH8" s="1243"/>
      <c r="OJI8" s="1243"/>
      <c r="OJJ8" s="1243"/>
      <c r="OJK8" s="1243"/>
      <c r="OJL8" s="1243"/>
      <c r="OJM8" s="1243"/>
      <c r="OJN8" s="1243"/>
      <c r="OJO8" s="1243"/>
      <c r="OJP8" s="1243"/>
      <c r="OJQ8" s="1243"/>
      <c r="OJR8" s="1243"/>
      <c r="OJS8" s="1243"/>
      <c r="OJT8" s="1243"/>
      <c r="OJU8" s="1243"/>
      <c r="OJV8" s="1243"/>
      <c r="OJW8" s="1243"/>
      <c r="OJX8" s="1243"/>
      <c r="OJY8" s="1243"/>
      <c r="OJZ8" s="1243"/>
      <c r="OKA8" s="1243"/>
      <c r="OKB8" s="1243"/>
      <c r="OKC8" s="1243"/>
      <c r="OKD8" s="1243"/>
      <c r="OKE8" s="1243"/>
      <c r="OKF8" s="1243"/>
      <c r="OKG8" s="1243"/>
      <c r="OKH8" s="1243"/>
      <c r="OKI8" s="1243"/>
      <c r="OKJ8" s="1243"/>
      <c r="OKK8" s="1243"/>
      <c r="OKL8" s="1243"/>
      <c r="OKM8" s="1243"/>
      <c r="OKN8" s="1243"/>
      <c r="OKO8" s="1243"/>
      <c r="OKP8" s="1243"/>
      <c r="OKQ8" s="1243"/>
      <c r="OKR8" s="1243"/>
      <c r="OKS8" s="1243"/>
      <c r="OKT8" s="1243"/>
      <c r="OKU8" s="1243"/>
      <c r="OKV8" s="1243"/>
      <c r="OKW8" s="1243"/>
      <c r="OKX8" s="1243"/>
      <c r="OKY8" s="1243"/>
      <c r="OKZ8" s="1243"/>
      <c r="OLA8" s="1243"/>
      <c r="OLB8" s="1243"/>
      <c r="OLC8" s="1243"/>
      <c r="OLD8" s="1243"/>
      <c r="OLE8" s="1243"/>
      <c r="OLF8" s="1243"/>
      <c r="OLG8" s="1243"/>
      <c r="OLH8" s="1243"/>
      <c r="OLI8" s="1243"/>
      <c r="OLJ8" s="1243"/>
      <c r="OLK8" s="1243"/>
      <c r="OLL8" s="1243"/>
      <c r="OLM8" s="1243"/>
      <c r="OLN8" s="1243"/>
      <c r="OLO8" s="1243"/>
      <c r="OLP8" s="1243"/>
      <c r="OLQ8" s="1243"/>
      <c r="OLR8" s="1243"/>
      <c r="OLS8" s="1243"/>
      <c r="OLT8" s="1243"/>
      <c r="OLU8" s="1243"/>
      <c r="OLV8" s="1243"/>
      <c r="OLW8" s="1243"/>
      <c r="OLX8" s="1243"/>
      <c r="OLY8" s="1243"/>
      <c r="OLZ8" s="1243"/>
      <c r="OMA8" s="1243"/>
      <c r="OMB8" s="1243"/>
      <c r="OMC8" s="1243"/>
      <c r="OMD8" s="1243"/>
      <c r="OME8" s="1243"/>
      <c r="OMF8" s="1243"/>
      <c r="OMG8" s="1243"/>
      <c r="OMH8" s="1243"/>
      <c r="OMI8" s="1243"/>
      <c r="OMJ8" s="1243"/>
      <c r="OMK8" s="1243"/>
      <c r="OML8" s="1243"/>
      <c r="OMM8" s="1243"/>
      <c r="OMN8" s="1243"/>
      <c r="OMO8" s="1243"/>
      <c r="OMP8" s="1243"/>
      <c r="OMQ8" s="1243"/>
      <c r="OMR8" s="1243"/>
      <c r="OMS8" s="1243"/>
      <c r="OMT8" s="1243"/>
      <c r="OMU8" s="1243"/>
      <c r="OMV8" s="1243"/>
      <c r="OMW8" s="1243"/>
      <c r="OMX8" s="1243"/>
      <c r="OMY8" s="1243"/>
      <c r="OMZ8" s="1243"/>
      <c r="ONA8" s="1243"/>
      <c r="ONB8" s="1243"/>
      <c r="ONC8" s="1243"/>
      <c r="OND8" s="1243"/>
      <c r="ONE8" s="1243"/>
      <c r="ONF8" s="1243"/>
      <c r="ONG8" s="1243"/>
      <c r="ONH8" s="1243"/>
      <c r="ONI8" s="1243"/>
      <c r="ONJ8" s="1243"/>
      <c r="ONK8" s="1243"/>
      <c r="ONL8" s="1243"/>
      <c r="ONM8" s="1243"/>
      <c r="ONN8" s="1243"/>
      <c r="ONO8" s="1243"/>
      <c r="ONP8" s="1243"/>
      <c r="ONQ8" s="1243"/>
      <c r="ONR8" s="1243"/>
      <c r="ONS8" s="1243"/>
      <c r="ONT8" s="1243"/>
      <c r="ONU8" s="1243"/>
      <c r="ONV8" s="1243"/>
      <c r="ONW8" s="1243"/>
      <c r="ONX8" s="1243"/>
      <c r="ONY8" s="1243"/>
      <c r="ONZ8" s="1243"/>
      <c r="OOA8" s="1243"/>
      <c r="OOB8" s="1243"/>
      <c r="OOC8" s="1243"/>
      <c r="OOD8" s="1243"/>
      <c r="OOE8" s="1243"/>
      <c r="OOF8" s="1243"/>
      <c r="OOG8" s="1243"/>
      <c r="OOH8" s="1243"/>
      <c r="OOI8" s="1243"/>
      <c r="OOJ8" s="1243"/>
      <c r="OOK8" s="1243"/>
      <c r="OOL8" s="1243"/>
      <c r="OOM8" s="1243"/>
      <c r="OON8" s="1243"/>
      <c r="OOO8" s="1243"/>
      <c r="OOP8" s="1243"/>
      <c r="OOQ8" s="1243"/>
      <c r="OOR8" s="1243"/>
      <c r="OOS8" s="1243"/>
      <c r="OOT8" s="1243"/>
      <c r="OOU8" s="1243"/>
      <c r="OOV8" s="1243"/>
      <c r="OOW8" s="1243"/>
      <c r="OOX8" s="1243"/>
      <c r="OOY8" s="1243"/>
      <c r="OOZ8" s="1243"/>
      <c r="OPA8" s="1243"/>
      <c r="OPB8" s="1243"/>
      <c r="OPC8" s="1243"/>
      <c r="OPD8" s="1243"/>
      <c r="OPE8" s="1243"/>
      <c r="OPF8" s="1243"/>
      <c r="OPG8" s="1243"/>
      <c r="OPH8" s="1243"/>
      <c r="OPI8" s="1243"/>
      <c r="OPJ8" s="1243"/>
      <c r="OPK8" s="1243"/>
      <c r="OPL8" s="1243"/>
      <c r="OPM8" s="1243"/>
      <c r="OPN8" s="1243"/>
      <c r="OPO8" s="1243"/>
      <c r="OPP8" s="1243"/>
      <c r="OPQ8" s="1243"/>
      <c r="OPR8" s="1243"/>
      <c r="OPS8" s="1243"/>
      <c r="OPT8" s="1243"/>
      <c r="OPU8" s="1243"/>
      <c r="OPV8" s="1243"/>
      <c r="OPW8" s="1243"/>
      <c r="OPX8" s="1243"/>
      <c r="OPY8" s="1243"/>
      <c r="OPZ8" s="1243"/>
      <c r="OQA8" s="1243"/>
      <c r="OQB8" s="1243"/>
      <c r="OQC8" s="1243"/>
      <c r="OQD8" s="1243"/>
      <c r="OQE8" s="1243"/>
      <c r="OQF8" s="1243"/>
      <c r="OQG8" s="1243"/>
      <c r="OQH8" s="1243"/>
      <c r="OQI8" s="1243"/>
      <c r="OQJ8" s="1243"/>
      <c r="OQK8" s="1243"/>
      <c r="OQL8" s="1243"/>
      <c r="OQM8" s="1243"/>
      <c r="OQN8" s="1243"/>
      <c r="OQO8" s="1243"/>
      <c r="OQP8" s="1243"/>
      <c r="OQQ8" s="1243"/>
      <c r="OQR8" s="1243"/>
      <c r="OQS8" s="1243"/>
      <c r="OQT8" s="1243"/>
      <c r="OQU8" s="1243"/>
      <c r="OQV8" s="1243"/>
      <c r="OQW8" s="1243"/>
      <c r="OQX8" s="1243"/>
      <c r="OQY8" s="1243"/>
      <c r="OQZ8" s="1243"/>
      <c r="ORA8" s="1243"/>
      <c r="ORB8" s="1243"/>
      <c r="ORC8" s="1243"/>
      <c r="ORD8" s="1243"/>
      <c r="ORE8" s="1243"/>
      <c r="ORF8" s="1243"/>
      <c r="ORG8" s="1243"/>
      <c r="ORH8" s="1243"/>
      <c r="ORI8" s="1243"/>
      <c r="ORJ8" s="1243"/>
      <c r="ORK8" s="1243"/>
      <c r="ORL8" s="1243"/>
      <c r="ORM8" s="1243"/>
      <c r="ORN8" s="1243"/>
      <c r="ORO8" s="1243"/>
      <c r="ORP8" s="1243"/>
      <c r="ORQ8" s="1243"/>
      <c r="ORR8" s="1243"/>
      <c r="ORS8" s="1243"/>
      <c r="ORT8" s="1243"/>
      <c r="ORU8" s="1243"/>
      <c r="ORV8" s="1243"/>
      <c r="ORW8" s="1243"/>
      <c r="ORX8" s="1243"/>
      <c r="ORY8" s="1243"/>
      <c r="ORZ8" s="1243"/>
      <c r="OSA8" s="1243"/>
      <c r="OSB8" s="1243"/>
      <c r="OSC8" s="1243"/>
      <c r="OSD8" s="1243"/>
      <c r="OSE8" s="1243"/>
      <c r="OSF8" s="1243"/>
      <c r="OSG8" s="1243"/>
      <c r="OSH8" s="1243"/>
      <c r="OSI8" s="1243"/>
      <c r="OSJ8" s="1243"/>
      <c r="OSK8" s="1243"/>
      <c r="OSL8" s="1243"/>
      <c r="OSM8" s="1243"/>
      <c r="OSN8" s="1243"/>
      <c r="OSO8" s="1243"/>
      <c r="OSP8" s="1243"/>
      <c r="OSQ8" s="1243"/>
      <c r="OSR8" s="1243"/>
      <c r="OSS8" s="1243"/>
      <c r="OST8" s="1243"/>
      <c r="OSU8" s="1243"/>
      <c r="OSV8" s="1243"/>
      <c r="OSW8" s="1243"/>
      <c r="OSX8" s="1243"/>
      <c r="OSY8" s="1243"/>
      <c r="OSZ8" s="1243"/>
      <c r="OTA8" s="1243"/>
      <c r="OTB8" s="1243"/>
      <c r="OTC8" s="1243"/>
      <c r="OTD8" s="1243"/>
      <c r="OTE8" s="1243"/>
      <c r="OTF8" s="1243"/>
      <c r="OTG8" s="1243"/>
      <c r="OTH8" s="1243"/>
      <c r="OTI8" s="1243"/>
      <c r="OTJ8" s="1243"/>
      <c r="OTK8" s="1243"/>
      <c r="OTL8" s="1243"/>
      <c r="OTM8" s="1243"/>
      <c r="OTN8" s="1243"/>
      <c r="OTO8" s="1243"/>
      <c r="OTP8" s="1243"/>
      <c r="OTQ8" s="1243"/>
      <c r="OTR8" s="1243"/>
      <c r="OTS8" s="1243"/>
      <c r="OTT8" s="1243"/>
      <c r="OTU8" s="1243"/>
      <c r="OTV8" s="1243"/>
      <c r="OTW8" s="1243"/>
      <c r="OTX8" s="1243"/>
      <c r="OTY8" s="1243"/>
      <c r="OTZ8" s="1243"/>
      <c r="OUA8" s="1243"/>
      <c r="OUB8" s="1243"/>
      <c r="OUC8" s="1243"/>
      <c r="OUD8" s="1243"/>
      <c r="OUE8" s="1243"/>
      <c r="OUF8" s="1243"/>
      <c r="OUG8" s="1243"/>
      <c r="OUH8" s="1243"/>
      <c r="OUI8" s="1243"/>
      <c r="OUJ8" s="1243"/>
      <c r="OUK8" s="1243"/>
      <c r="OUL8" s="1243"/>
      <c r="OUM8" s="1243"/>
      <c r="OUN8" s="1243"/>
      <c r="OUO8" s="1243"/>
      <c r="OUP8" s="1243"/>
      <c r="OUQ8" s="1243"/>
      <c r="OUR8" s="1243"/>
      <c r="OUS8" s="1243"/>
      <c r="OUT8" s="1243"/>
      <c r="OUU8" s="1243"/>
      <c r="OUV8" s="1243"/>
      <c r="OUW8" s="1243"/>
      <c r="OUX8" s="1243"/>
      <c r="OUY8" s="1243"/>
      <c r="OUZ8" s="1243"/>
      <c r="OVA8" s="1243"/>
      <c r="OVB8" s="1243"/>
      <c r="OVC8" s="1243"/>
      <c r="OVD8" s="1243"/>
      <c r="OVE8" s="1243"/>
      <c r="OVF8" s="1243"/>
      <c r="OVG8" s="1243"/>
      <c r="OVH8" s="1243"/>
      <c r="OVI8" s="1243"/>
      <c r="OVJ8" s="1243"/>
      <c r="OVK8" s="1243"/>
      <c r="OVL8" s="1243"/>
      <c r="OVM8" s="1243"/>
      <c r="OVN8" s="1243"/>
      <c r="OVO8" s="1243"/>
      <c r="OVP8" s="1243"/>
      <c r="OVQ8" s="1243"/>
      <c r="OVR8" s="1243"/>
      <c r="OVS8" s="1243"/>
      <c r="OVT8" s="1243"/>
      <c r="OVU8" s="1243"/>
      <c r="OVV8" s="1243"/>
      <c r="OVW8" s="1243"/>
      <c r="OVX8" s="1243"/>
      <c r="OVY8" s="1243"/>
      <c r="OVZ8" s="1243"/>
      <c r="OWA8" s="1243"/>
      <c r="OWB8" s="1243"/>
      <c r="OWC8" s="1243"/>
      <c r="OWD8" s="1243"/>
      <c r="OWE8" s="1243"/>
      <c r="OWF8" s="1243"/>
      <c r="OWG8" s="1243"/>
      <c r="OWH8" s="1243"/>
      <c r="OWI8" s="1243"/>
      <c r="OWJ8" s="1243"/>
      <c r="OWK8" s="1243"/>
      <c r="OWL8" s="1243"/>
      <c r="OWM8" s="1243"/>
      <c r="OWN8" s="1243"/>
      <c r="OWO8" s="1243"/>
      <c r="OWP8" s="1243"/>
      <c r="OWQ8" s="1243"/>
      <c r="OWR8" s="1243"/>
      <c r="OWS8" s="1243"/>
      <c r="OWT8" s="1243"/>
      <c r="OWU8" s="1243"/>
      <c r="OWV8" s="1243"/>
      <c r="OWW8" s="1243"/>
      <c r="OWX8" s="1243"/>
      <c r="OWY8" s="1243"/>
      <c r="OWZ8" s="1243"/>
      <c r="OXA8" s="1243"/>
      <c r="OXB8" s="1243"/>
      <c r="OXC8" s="1243"/>
      <c r="OXD8" s="1243"/>
      <c r="OXE8" s="1243"/>
      <c r="OXF8" s="1243"/>
      <c r="OXG8" s="1243"/>
      <c r="OXH8" s="1243"/>
      <c r="OXI8" s="1243"/>
      <c r="OXJ8" s="1243"/>
      <c r="OXK8" s="1243"/>
      <c r="OXL8" s="1243"/>
      <c r="OXM8" s="1243"/>
      <c r="OXN8" s="1243"/>
      <c r="OXO8" s="1243"/>
      <c r="OXP8" s="1243"/>
      <c r="OXQ8" s="1243"/>
      <c r="OXR8" s="1243"/>
      <c r="OXS8" s="1243"/>
      <c r="OXT8" s="1243"/>
      <c r="OXU8" s="1243"/>
      <c r="OXV8" s="1243"/>
      <c r="OXW8" s="1243"/>
      <c r="OXX8" s="1243"/>
      <c r="OXY8" s="1243"/>
      <c r="OXZ8" s="1243"/>
      <c r="OYA8" s="1243"/>
      <c r="OYB8" s="1243"/>
      <c r="OYC8" s="1243"/>
      <c r="OYD8" s="1243"/>
      <c r="OYE8" s="1243"/>
      <c r="OYF8" s="1243"/>
      <c r="OYG8" s="1243"/>
      <c r="OYH8" s="1243"/>
      <c r="OYI8" s="1243"/>
      <c r="OYJ8" s="1243"/>
      <c r="OYK8" s="1243"/>
      <c r="OYL8" s="1243"/>
      <c r="OYM8" s="1243"/>
      <c r="OYN8" s="1243"/>
      <c r="OYO8" s="1243"/>
      <c r="OYP8" s="1243"/>
      <c r="OYQ8" s="1243"/>
      <c r="OYR8" s="1243"/>
      <c r="OYS8" s="1243"/>
      <c r="OYT8" s="1243"/>
      <c r="OYU8" s="1243"/>
      <c r="OYV8" s="1243"/>
      <c r="OYW8" s="1243"/>
      <c r="OYX8" s="1243"/>
      <c r="OYY8" s="1243"/>
      <c r="OYZ8" s="1243"/>
      <c r="OZA8" s="1243"/>
      <c r="OZB8" s="1243"/>
      <c r="OZC8" s="1243"/>
      <c r="OZD8" s="1243"/>
      <c r="OZE8" s="1243"/>
      <c r="OZF8" s="1243"/>
      <c r="OZG8" s="1243"/>
      <c r="OZH8" s="1243"/>
      <c r="OZI8" s="1243"/>
      <c r="OZJ8" s="1243"/>
      <c r="OZK8" s="1243"/>
      <c r="OZL8" s="1243"/>
      <c r="OZM8" s="1243"/>
      <c r="OZN8" s="1243"/>
      <c r="OZO8" s="1243"/>
      <c r="OZP8" s="1243"/>
      <c r="OZQ8" s="1243"/>
      <c r="OZR8" s="1243"/>
      <c r="OZS8" s="1243"/>
      <c r="OZT8" s="1243"/>
      <c r="OZU8" s="1243"/>
      <c r="OZV8" s="1243"/>
      <c r="OZW8" s="1243"/>
      <c r="OZX8" s="1243"/>
      <c r="OZY8" s="1243"/>
      <c r="OZZ8" s="1243"/>
      <c r="PAA8" s="1243"/>
      <c r="PAB8" s="1243"/>
      <c r="PAC8" s="1243"/>
      <c r="PAD8" s="1243"/>
      <c r="PAE8" s="1243"/>
      <c r="PAF8" s="1243"/>
      <c r="PAG8" s="1243"/>
      <c r="PAH8" s="1243"/>
      <c r="PAI8" s="1243"/>
      <c r="PAJ8" s="1243"/>
      <c r="PAK8" s="1243"/>
      <c r="PAL8" s="1243"/>
      <c r="PAM8" s="1243"/>
      <c r="PAN8" s="1243"/>
      <c r="PAO8" s="1243"/>
      <c r="PAP8" s="1243"/>
      <c r="PAQ8" s="1243"/>
      <c r="PAR8" s="1243"/>
      <c r="PAS8" s="1243"/>
      <c r="PAT8" s="1243"/>
      <c r="PAU8" s="1243"/>
      <c r="PAV8" s="1243"/>
      <c r="PAW8" s="1243"/>
      <c r="PAX8" s="1243"/>
      <c r="PAY8" s="1243"/>
      <c r="PAZ8" s="1243"/>
      <c r="PBA8" s="1243"/>
      <c r="PBB8" s="1243"/>
      <c r="PBC8" s="1243"/>
      <c r="PBD8" s="1243"/>
      <c r="PBE8" s="1243"/>
      <c r="PBF8" s="1243"/>
      <c r="PBG8" s="1243"/>
      <c r="PBH8" s="1243"/>
      <c r="PBI8" s="1243"/>
      <c r="PBJ8" s="1243"/>
      <c r="PBK8" s="1243"/>
      <c r="PBL8" s="1243"/>
      <c r="PBM8" s="1243"/>
      <c r="PBN8" s="1243"/>
      <c r="PBO8" s="1243"/>
      <c r="PBP8" s="1243"/>
      <c r="PBQ8" s="1243"/>
      <c r="PBR8" s="1243"/>
      <c r="PBS8" s="1243"/>
      <c r="PBT8" s="1243"/>
      <c r="PBU8" s="1243"/>
      <c r="PBV8" s="1243"/>
      <c r="PBW8" s="1243"/>
      <c r="PBX8" s="1243"/>
      <c r="PBY8" s="1243"/>
      <c r="PBZ8" s="1243"/>
      <c r="PCA8" s="1243"/>
      <c r="PCB8" s="1243"/>
      <c r="PCC8" s="1243"/>
      <c r="PCD8" s="1243"/>
      <c r="PCE8" s="1243"/>
      <c r="PCF8" s="1243"/>
      <c r="PCG8" s="1243"/>
      <c r="PCH8" s="1243"/>
      <c r="PCI8" s="1243"/>
      <c r="PCJ8" s="1243"/>
      <c r="PCK8" s="1243"/>
      <c r="PCL8" s="1243"/>
      <c r="PCM8" s="1243"/>
      <c r="PCN8" s="1243"/>
      <c r="PCO8" s="1243"/>
      <c r="PCP8" s="1243"/>
      <c r="PCQ8" s="1243"/>
      <c r="PCR8" s="1243"/>
      <c r="PCS8" s="1243"/>
      <c r="PCT8" s="1243"/>
      <c r="PCU8" s="1243"/>
      <c r="PCV8" s="1243"/>
      <c r="PCW8" s="1243"/>
      <c r="PCX8" s="1243"/>
      <c r="PCY8" s="1243"/>
      <c r="PCZ8" s="1243"/>
      <c r="PDA8" s="1243"/>
      <c r="PDB8" s="1243"/>
      <c r="PDC8" s="1243"/>
      <c r="PDD8" s="1243"/>
      <c r="PDE8" s="1243"/>
      <c r="PDF8" s="1243"/>
      <c r="PDG8" s="1243"/>
      <c r="PDH8" s="1243"/>
      <c r="PDI8" s="1243"/>
      <c r="PDJ8" s="1243"/>
      <c r="PDK8" s="1243"/>
      <c r="PDL8" s="1243"/>
      <c r="PDM8" s="1243"/>
      <c r="PDN8" s="1243"/>
      <c r="PDO8" s="1243"/>
      <c r="PDP8" s="1243"/>
      <c r="PDQ8" s="1243"/>
      <c r="PDR8" s="1243"/>
      <c r="PDS8" s="1243"/>
      <c r="PDT8" s="1243"/>
      <c r="PDU8" s="1243"/>
      <c r="PDV8" s="1243"/>
      <c r="PDW8" s="1243"/>
      <c r="PDX8" s="1243"/>
      <c r="PDY8" s="1243"/>
      <c r="PDZ8" s="1243"/>
      <c r="PEA8" s="1243"/>
      <c r="PEB8" s="1243"/>
      <c r="PEC8" s="1243"/>
      <c r="PED8" s="1243"/>
      <c r="PEE8" s="1243"/>
      <c r="PEF8" s="1243"/>
      <c r="PEG8" s="1243"/>
      <c r="PEH8" s="1243"/>
      <c r="PEI8" s="1243"/>
      <c r="PEJ8" s="1243"/>
      <c r="PEK8" s="1243"/>
      <c r="PEL8" s="1243"/>
      <c r="PEM8" s="1243"/>
      <c r="PEN8" s="1243"/>
      <c r="PEO8" s="1243"/>
      <c r="PEP8" s="1243"/>
      <c r="PEQ8" s="1243"/>
      <c r="PER8" s="1243"/>
      <c r="PES8" s="1243"/>
      <c r="PET8" s="1243"/>
      <c r="PEU8" s="1243"/>
      <c r="PEV8" s="1243"/>
      <c r="PEW8" s="1243"/>
      <c r="PEX8" s="1243"/>
      <c r="PEY8" s="1243"/>
      <c r="PEZ8" s="1243"/>
      <c r="PFA8" s="1243"/>
      <c r="PFB8" s="1243"/>
      <c r="PFC8" s="1243"/>
      <c r="PFD8" s="1243"/>
      <c r="PFE8" s="1243"/>
      <c r="PFF8" s="1243"/>
      <c r="PFG8" s="1243"/>
      <c r="PFH8" s="1243"/>
      <c r="PFI8" s="1243"/>
      <c r="PFJ8" s="1243"/>
      <c r="PFK8" s="1243"/>
      <c r="PFL8" s="1243"/>
      <c r="PFM8" s="1243"/>
      <c r="PFN8" s="1243"/>
      <c r="PFO8" s="1243"/>
      <c r="PFP8" s="1243"/>
      <c r="PFQ8" s="1243"/>
      <c r="PFR8" s="1243"/>
      <c r="PFS8" s="1243"/>
      <c r="PFT8" s="1243"/>
      <c r="PFU8" s="1243"/>
      <c r="PFV8" s="1243"/>
      <c r="PFW8" s="1243"/>
      <c r="PFX8" s="1243"/>
      <c r="PFY8" s="1243"/>
      <c r="PFZ8" s="1243"/>
      <c r="PGA8" s="1243"/>
      <c r="PGB8" s="1243"/>
      <c r="PGC8" s="1243"/>
      <c r="PGD8" s="1243"/>
      <c r="PGE8" s="1243"/>
      <c r="PGF8" s="1243"/>
      <c r="PGG8" s="1243"/>
      <c r="PGH8" s="1243"/>
      <c r="PGI8" s="1243"/>
      <c r="PGJ8" s="1243"/>
      <c r="PGK8" s="1243"/>
      <c r="PGL8" s="1243"/>
      <c r="PGM8" s="1243"/>
      <c r="PGN8" s="1243"/>
      <c r="PGO8" s="1243"/>
      <c r="PGP8" s="1243"/>
      <c r="PGQ8" s="1243"/>
      <c r="PGR8" s="1243"/>
      <c r="PGS8" s="1243"/>
      <c r="PGT8" s="1243"/>
      <c r="PGU8" s="1243"/>
      <c r="PGV8" s="1243"/>
      <c r="PGW8" s="1243"/>
      <c r="PGX8" s="1243"/>
      <c r="PGY8" s="1243"/>
      <c r="PGZ8" s="1243"/>
      <c r="PHA8" s="1243"/>
      <c r="PHB8" s="1243"/>
      <c r="PHC8" s="1243"/>
      <c r="PHD8" s="1243"/>
      <c r="PHE8" s="1243"/>
      <c r="PHF8" s="1243"/>
      <c r="PHG8" s="1243"/>
      <c r="PHH8" s="1243"/>
      <c r="PHI8" s="1243"/>
      <c r="PHJ8" s="1243"/>
      <c r="PHK8" s="1243"/>
      <c r="PHL8" s="1243"/>
      <c r="PHM8" s="1243"/>
      <c r="PHN8" s="1243"/>
      <c r="PHO8" s="1243"/>
      <c r="PHP8" s="1243"/>
      <c r="PHQ8" s="1243"/>
      <c r="PHR8" s="1243"/>
      <c r="PHS8" s="1243"/>
      <c r="PHT8" s="1243"/>
      <c r="PHU8" s="1243"/>
      <c r="PHV8" s="1243"/>
      <c r="PHW8" s="1243"/>
      <c r="PHX8" s="1243"/>
      <c r="PHY8" s="1243"/>
      <c r="PHZ8" s="1243"/>
      <c r="PIA8" s="1243"/>
      <c r="PIB8" s="1243"/>
      <c r="PIC8" s="1243"/>
      <c r="PID8" s="1243"/>
      <c r="PIE8" s="1243"/>
      <c r="PIF8" s="1243"/>
      <c r="PIG8" s="1243"/>
      <c r="PIH8" s="1243"/>
      <c r="PII8" s="1243"/>
      <c r="PIJ8" s="1243"/>
      <c r="PIK8" s="1243"/>
      <c r="PIL8" s="1243"/>
      <c r="PIM8" s="1243"/>
      <c r="PIN8" s="1243"/>
      <c r="PIO8" s="1243"/>
      <c r="PIP8" s="1243"/>
      <c r="PIQ8" s="1243"/>
      <c r="PIR8" s="1243"/>
      <c r="PIS8" s="1243"/>
      <c r="PIT8" s="1243"/>
      <c r="PIU8" s="1243"/>
      <c r="PIV8" s="1243"/>
      <c r="PIW8" s="1243"/>
      <c r="PIX8" s="1243"/>
      <c r="PIY8" s="1243"/>
      <c r="PIZ8" s="1243"/>
      <c r="PJA8" s="1243"/>
      <c r="PJB8" s="1243"/>
      <c r="PJC8" s="1243"/>
      <c r="PJD8" s="1243"/>
      <c r="PJE8" s="1243"/>
      <c r="PJF8" s="1243"/>
      <c r="PJG8" s="1243"/>
      <c r="PJH8" s="1243"/>
      <c r="PJI8" s="1243"/>
      <c r="PJJ8" s="1243"/>
      <c r="PJK8" s="1243"/>
      <c r="PJL8" s="1243"/>
      <c r="PJM8" s="1243"/>
      <c r="PJN8" s="1243"/>
      <c r="PJO8" s="1243"/>
      <c r="PJP8" s="1243"/>
      <c r="PJQ8" s="1243"/>
      <c r="PJR8" s="1243"/>
      <c r="PJS8" s="1243"/>
      <c r="PJT8" s="1243"/>
      <c r="PJU8" s="1243"/>
      <c r="PJV8" s="1243"/>
      <c r="PJW8" s="1243"/>
      <c r="PJX8" s="1243"/>
      <c r="PJY8" s="1243"/>
      <c r="PJZ8" s="1243"/>
      <c r="PKA8" s="1243"/>
      <c r="PKB8" s="1243"/>
      <c r="PKC8" s="1243"/>
      <c r="PKD8" s="1243"/>
      <c r="PKE8" s="1243"/>
      <c r="PKF8" s="1243"/>
      <c r="PKG8" s="1243"/>
      <c r="PKH8" s="1243"/>
      <c r="PKI8" s="1243"/>
      <c r="PKJ8" s="1243"/>
      <c r="PKK8" s="1243"/>
      <c r="PKL8" s="1243"/>
      <c r="PKM8" s="1243"/>
      <c r="PKN8" s="1243"/>
      <c r="PKO8" s="1243"/>
      <c r="PKP8" s="1243"/>
      <c r="PKQ8" s="1243"/>
      <c r="PKR8" s="1243"/>
      <c r="PKS8" s="1243"/>
      <c r="PKT8" s="1243"/>
      <c r="PKU8" s="1243"/>
      <c r="PKV8" s="1243"/>
      <c r="PKW8" s="1243"/>
      <c r="PKX8" s="1243"/>
      <c r="PKY8" s="1243"/>
      <c r="PKZ8" s="1243"/>
      <c r="PLA8" s="1243"/>
      <c r="PLB8" s="1243"/>
      <c r="PLC8" s="1243"/>
      <c r="PLD8" s="1243"/>
      <c r="PLE8" s="1243"/>
      <c r="PLF8" s="1243"/>
      <c r="PLG8" s="1243"/>
      <c r="PLH8" s="1243"/>
      <c r="PLI8" s="1243"/>
      <c r="PLJ8" s="1243"/>
      <c r="PLK8" s="1243"/>
      <c r="PLL8" s="1243"/>
      <c r="PLM8" s="1243"/>
      <c r="PLN8" s="1243"/>
      <c r="PLO8" s="1243"/>
      <c r="PLP8" s="1243"/>
      <c r="PLQ8" s="1243"/>
      <c r="PLR8" s="1243"/>
      <c r="PLS8" s="1243"/>
      <c r="PLT8" s="1243"/>
      <c r="PLU8" s="1243"/>
      <c r="PLV8" s="1243"/>
      <c r="PLW8" s="1243"/>
      <c r="PLX8" s="1243"/>
      <c r="PLY8" s="1243"/>
      <c r="PLZ8" s="1243"/>
      <c r="PMA8" s="1243"/>
      <c r="PMB8" s="1243"/>
      <c r="PMC8" s="1243"/>
      <c r="PMD8" s="1243"/>
      <c r="PME8" s="1243"/>
      <c r="PMF8" s="1243"/>
      <c r="PMG8" s="1243"/>
      <c r="PMH8" s="1243"/>
      <c r="PMI8" s="1243"/>
      <c r="PMJ8" s="1243"/>
      <c r="PMK8" s="1243"/>
      <c r="PML8" s="1243"/>
      <c r="PMM8" s="1243"/>
      <c r="PMN8" s="1243"/>
      <c r="PMO8" s="1243"/>
      <c r="PMP8" s="1243"/>
      <c r="PMQ8" s="1243"/>
      <c r="PMR8" s="1243"/>
      <c r="PMS8" s="1243"/>
      <c r="PMT8" s="1243"/>
      <c r="PMU8" s="1243"/>
      <c r="PMV8" s="1243"/>
      <c r="PMW8" s="1243"/>
      <c r="PMX8" s="1243"/>
      <c r="PMY8" s="1243"/>
      <c r="PMZ8" s="1243"/>
      <c r="PNA8" s="1243"/>
      <c r="PNB8" s="1243"/>
      <c r="PNC8" s="1243"/>
      <c r="PND8" s="1243"/>
      <c r="PNE8" s="1243"/>
      <c r="PNF8" s="1243"/>
      <c r="PNG8" s="1243"/>
      <c r="PNH8" s="1243"/>
      <c r="PNI8" s="1243"/>
      <c r="PNJ8" s="1243"/>
      <c r="PNK8" s="1243"/>
      <c r="PNL8" s="1243"/>
      <c r="PNM8" s="1243"/>
      <c r="PNN8" s="1243"/>
      <c r="PNO8" s="1243"/>
      <c r="PNP8" s="1243"/>
      <c r="PNQ8" s="1243"/>
      <c r="PNR8" s="1243"/>
      <c r="PNS8" s="1243"/>
      <c r="PNT8" s="1243"/>
      <c r="PNU8" s="1243"/>
      <c r="PNV8" s="1243"/>
      <c r="PNW8" s="1243"/>
      <c r="PNX8" s="1243"/>
      <c r="PNY8" s="1243"/>
      <c r="PNZ8" s="1243"/>
      <c r="POA8" s="1243"/>
      <c r="POB8" s="1243"/>
      <c r="POC8" s="1243"/>
      <c r="POD8" s="1243"/>
      <c r="POE8" s="1243"/>
      <c r="POF8" s="1243"/>
      <c r="POG8" s="1243"/>
      <c r="POH8" s="1243"/>
      <c r="POI8" s="1243"/>
      <c r="POJ8" s="1243"/>
      <c r="POK8" s="1243"/>
      <c r="POL8" s="1243"/>
      <c r="POM8" s="1243"/>
      <c r="PON8" s="1243"/>
      <c r="POO8" s="1243"/>
      <c r="POP8" s="1243"/>
      <c r="POQ8" s="1243"/>
      <c r="POR8" s="1243"/>
      <c r="POS8" s="1243"/>
      <c r="POT8" s="1243"/>
      <c r="POU8" s="1243"/>
      <c r="POV8" s="1243"/>
      <c r="POW8" s="1243"/>
      <c r="POX8" s="1243"/>
      <c r="POY8" s="1243"/>
      <c r="POZ8" s="1243"/>
      <c r="PPA8" s="1243"/>
      <c r="PPB8" s="1243"/>
      <c r="PPC8" s="1243"/>
      <c r="PPD8" s="1243"/>
      <c r="PPE8" s="1243"/>
      <c r="PPF8" s="1243"/>
      <c r="PPG8" s="1243"/>
      <c r="PPH8" s="1243"/>
      <c r="PPI8" s="1243"/>
      <c r="PPJ8" s="1243"/>
      <c r="PPK8" s="1243"/>
      <c r="PPL8" s="1243"/>
      <c r="PPM8" s="1243"/>
      <c r="PPN8" s="1243"/>
      <c r="PPO8" s="1243"/>
      <c r="PPP8" s="1243"/>
      <c r="PPQ8" s="1243"/>
      <c r="PPR8" s="1243"/>
      <c r="PPS8" s="1243"/>
      <c r="PPT8" s="1243"/>
      <c r="PPU8" s="1243"/>
      <c r="PPV8" s="1243"/>
      <c r="PPW8" s="1243"/>
      <c r="PPX8" s="1243"/>
      <c r="PPY8" s="1243"/>
      <c r="PPZ8" s="1243"/>
      <c r="PQA8" s="1243"/>
      <c r="PQB8" s="1243"/>
      <c r="PQC8" s="1243"/>
      <c r="PQD8" s="1243"/>
      <c r="PQE8" s="1243"/>
      <c r="PQF8" s="1243"/>
      <c r="PQG8" s="1243"/>
      <c r="PQH8" s="1243"/>
      <c r="PQI8" s="1243"/>
      <c r="PQJ8" s="1243"/>
      <c r="PQK8" s="1243"/>
      <c r="PQL8" s="1243"/>
      <c r="PQM8" s="1243"/>
      <c r="PQN8" s="1243"/>
      <c r="PQO8" s="1243"/>
      <c r="PQP8" s="1243"/>
      <c r="PQQ8" s="1243"/>
      <c r="PQR8" s="1243"/>
      <c r="PQS8" s="1243"/>
      <c r="PQT8" s="1243"/>
      <c r="PQU8" s="1243"/>
      <c r="PQV8" s="1243"/>
      <c r="PQW8" s="1243"/>
      <c r="PQX8" s="1243"/>
      <c r="PQY8" s="1243"/>
      <c r="PQZ8" s="1243"/>
      <c r="PRA8" s="1243"/>
      <c r="PRB8" s="1243"/>
      <c r="PRC8" s="1243"/>
      <c r="PRD8" s="1243"/>
      <c r="PRE8" s="1243"/>
      <c r="PRF8" s="1243"/>
      <c r="PRG8" s="1243"/>
      <c r="PRH8" s="1243"/>
      <c r="PRI8" s="1243"/>
      <c r="PRJ8" s="1243"/>
      <c r="PRK8" s="1243"/>
      <c r="PRL8" s="1243"/>
      <c r="PRM8" s="1243"/>
      <c r="PRN8" s="1243"/>
      <c r="PRO8" s="1243"/>
      <c r="PRP8" s="1243"/>
      <c r="PRQ8" s="1243"/>
      <c r="PRR8" s="1243"/>
      <c r="PRS8" s="1243"/>
      <c r="PRT8" s="1243"/>
      <c r="PRU8" s="1243"/>
      <c r="PRV8" s="1243"/>
      <c r="PRW8" s="1243"/>
      <c r="PRX8" s="1243"/>
      <c r="PRY8" s="1243"/>
      <c r="PRZ8" s="1243"/>
      <c r="PSA8" s="1243"/>
      <c r="PSB8" s="1243"/>
      <c r="PSC8" s="1243"/>
      <c r="PSD8" s="1243"/>
      <c r="PSE8" s="1243"/>
      <c r="PSF8" s="1243"/>
      <c r="PSG8" s="1243"/>
      <c r="PSH8" s="1243"/>
      <c r="PSI8" s="1243"/>
      <c r="PSJ8" s="1243"/>
      <c r="PSK8" s="1243"/>
      <c r="PSL8" s="1243"/>
      <c r="PSM8" s="1243"/>
      <c r="PSN8" s="1243"/>
      <c r="PSO8" s="1243"/>
      <c r="PSP8" s="1243"/>
      <c r="PSQ8" s="1243"/>
      <c r="PSR8" s="1243"/>
      <c r="PSS8" s="1243"/>
      <c r="PST8" s="1243"/>
      <c r="PSU8" s="1243"/>
      <c r="PSV8" s="1243"/>
      <c r="PSW8" s="1243"/>
      <c r="PSX8" s="1243"/>
      <c r="PSY8" s="1243"/>
      <c r="PSZ8" s="1243"/>
      <c r="PTA8" s="1243"/>
      <c r="PTB8" s="1243"/>
      <c r="PTC8" s="1243"/>
      <c r="PTD8" s="1243"/>
      <c r="PTE8" s="1243"/>
      <c r="PTF8" s="1243"/>
      <c r="PTG8" s="1243"/>
      <c r="PTH8" s="1243"/>
      <c r="PTI8" s="1243"/>
      <c r="PTJ8" s="1243"/>
      <c r="PTK8" s="1243"/>
      <c r="PTL8" s="1243"/>
      <c r="PTM8" s="1243"/>
      <c r="PTN8" s="1243"/>
      <c r="PTO8" s="1243"/>
      <c r="PTP8" s="1243"/>
      <c r="PTQ8" s="1243"/>
      <c r="PTR8" s="1243"/>
      <c r="PTS8" s="1243"/>
      <c r="PTT8" s="1243"/>
      <c r="PTU8" s="1243"/>
      <c r="PTV8" s="1243"/>
      <c r="PTW8" s="1243"/>
      <c r="PTX8" s="1243"/>
      <c r="PTY8" s="1243"/>
      <c r="PTZ8" s="1243"/>
      <c r="PUA8" s="1243"/>
      <c r="PUB8" s="1243"/>
      <c r="PUC8" s="1243"/>
      <c r="PUD8" s="1243"/>
      <c r="PUE8" s="1243"/>
      <c r="PUF8" s="1243"/>
      <c r="PUG8" s="1243"/>
      <c r="PUH8" s="1243"/>
      <c r="PUI8" s="1243"/>
      <c r="PUJ8" s="1243"/>
      <c r="PUK8" s="1243"/>
      <c r="PUL8" s="1243"/>
      <c r="PUM8" s="1243"/>
      <c r="PUN8" s="1243"/>
      <c r="PUO8" s="1243"/>
      <c r="PUP8" s="1243"/>
      <c r="PUQ8" s="1243"/>
      <c r="PUR8" s="1243"/>
      <c r="PUS8" s="1243"/>
      <c r="PUT8" s="1243"/>
      <c r="PUU8" s="1243"/>
      <c r="PUV8" s="1243"/>
      <c r="PUW8" s="1243"/>
      <c r="PUX8" s="1243"/>
      <c r="PUY8" s="1243"/>
      <c r="PUZ8" s="1243"/>
      <c r="PVA8" s="1243"/>
      <c r="PVB8" s="1243"/>
      <c r="PVC8" s="1243"/>
      <c r="PVD8" s="1243"/>
      <c r="PVE8" s="1243"/>
      <c r="PVF8" s="1243"/>
      <c r="PVG8" s="1243"/>
      <c r="PVH8" s="1243"/>
      <c r="PVI8" s="1243"/>
      <c r="PVJ8" s="1243"/>
      <c r="PVK8" s="1243"/>
      <c r="PVL8" s="1243"/>
      <c r="PVM8" s="1243"/>
      <c r="PVN8" s="1243"/>
      <c r="PVO8" s="1243"/>
      <c r="PVP8" s="1243"/>
      <c r="PVQ8" s="1243"/>
      <c r="PVR8" s="1243"/>
      <c r="PVS8" s="1243"/>
      <c r="PVT8" s="1243"/>
      <c r="PVU8" s="1243"/>
      <c r="PVV8" s="1243"/>
      <c r="PVW8" s="1243"/>
      <c r="PVX8" s="1243"/>
      <c r="PVY8" s="1243"/>
      <c r="PVZ8" s="1243"/>
      <c r="PWA8" s="1243"/>
      <c r="PWB8" s="1243"/>
      <c r="PWC8" s="1243"/>
      <c r="PWD8" s="1243"/>
      <c r="PWE8" s="1243"/>
      <c r="PWF8" s="1243"/>
      <c r="PWG8" s="1243"/>
      <c r="PWH8" s="1243"/>
      <c r="PWI8" s="1243"/>
      <c r="PWJ8" s="1243"/>
      <c r="PWK8" s="1243"/>
      <c r="PWL8" s="1243"/>
      <c r="PWM8" s="1243"/>
      <c r="PWN8" s="1243"/>
      <c r="PWO8" s="1243"/>
      <c r="PWP8" s="1243"/>
      <c r="PWQ8" s="1243"/>
      <c r="PWR8" s="1243"/>
      <c r="PWS8" s="1243"/>
      <c r="PWT8" s="1243"/>
      <c r="PWU8" s="1243"/>
      <c r="PWV8" s="1243"/>
      <c r="PWW8" s="1243"/>
      <c r="PWX8" s="1243"/>
      <c r="PWY8" s="1243"/>
      <c r="PWZ8" s="1243"/>
      <c r="PXA8" s="1243"/>
      <c r="PXB8" s="1243"/>
      <c r="PXC8" s="1243"/>
      <c r="PXD8" s="1243"/>
      <c r="PXE8" s="1243"/>
      <c r="PXF8" s="1243"/>
      <c r="PXG8" s="1243"/>
      <c r="PXH8" s="1243"/>
      <c r="PXI8" s="1243"/>
      <c r="PXJ8" s="1243"/>
      <c r="PXK8" s="1243"/>
      <c r="PXL8" s="1243"/>
      <c r="PXM8" s="1243"/>
      <c r="PXN8" s="1243"/>
      <c r="PXO8" s="1243"/>
      <c r="PXP8" s="1243"/>
      <c r="PXQ8" s="1243"/>
      <c r="PXR8" s="1243"/>
      <c r="PXS8" s="1243"/>
      <c r="PXT8" s="1243"/>
      <c r="PXU8" s="1243"/>
      <c r="PXV8" s="1243"/>
      <c r="PXW8" s="1243"/>
      <c r="PXX8" s="1243"/>
      <c r="PXY8" s="1243"/>
      <c r="PXZ8" s="1243"/>
      <c r="PYA8" s="1243"/>
      <c r="PYB8" s="1243"/>
      <c r="PYC8" s="1243"/>
      <c r="PYD8" s="1243"/>
      <c r="PYE8" s="1243"/>
      <c r="PYF8" s="1243"/>
      <c r="PYG8" s="1243"/>
      <c r="PYH8" s="1243"/>
      <c r="PYI8" s="1243"/>
      <c r="PYJ8" s="1243"/>
      <c r="PYK8" s="1243"/>
      <c r="PYL8" s="1243"/>
      <c r="PYM8" s="1243"/>
      <c r="PYN8" s="1243"/>
      <c r="PYO8" s="1243"/>
      <c r="PYP8" s="1243"/>
      <c r="PYQ8" s="1243"/>
      <c r="PYR8" s="1243"/>
      <c r="PYS8" s="1243"/>
      <c r="PYT8" s="1243"/>
      <c r="PYU8" s="1243"/>
      <c r="PYV8" s="1243"/>
      <c r="PYW8" s="1243"/>
      <c r="PYX8" s="1243"/>
      <c r="PYY8" s="1243"/>
      <c r="PYZ8" s="1243"/>
      <c r="PZA8" s="1243"/>
      <c r="PZB8" s="1243"/>
      <c r="PZC8" s="1243"/>
      <c r="PZD8" s="1243"/>
      <c r="PZE8" s="1243"/>
      <c r="PZF8" s="1243"/>
      <c r="PZG8" s="1243"/>
      <c r="PZH8" s="1243"/>
      <c r="PZI8" s="1243"/>
      <c r="PZJ8" s="1243"/>
      <c r="PZK8" s="1243"/>
      <c r="PZL8" s="1243"/>
      <c r="PZM8" s="1243"/>
      <c r="PZN8" s="1243"/>
      <c r="PZO8" s="1243"/>
      <c r="PZP8" s="1243"/>
      <c r="PZQ8" s="1243"/>
      <c r="PZR8" s="1243"/>
      <c r="PZS8" s="1243"/>
      <c r="PZT8" s="1243"/>
      <c r="PZU8" s="1243"/>
      <c r="PZV8" s="1243"/>
      <c r="PZW8" s="1243"/>
      <c r="PZX8" s="1243"/>
      <c r="PZY8" s="1243"/>
      <c r="PZZ8" s="1243"/>
      <c r="QAA8" s="1243"/>
      <c r="QAB8" s="1243"/>
      <c r="QAC8" s="1243"/>
      <c r="QAD8" s="1243"/>
      <c r="QAE8" s="1243"/>
      <c r="QAF8" s="1243"/>
      <c r="QAG8" s="1243"/>
      <c r="QAH8" s="1243"/>
      <c r="QAI8" s="1243"/>
      <c r="QAJ8" s="1243"/>
      <c r="QAK8" s="1243"/>
      <c r="QAL8" s="1243"/>
      <c r="QAM8" s="1243"/>
      <c r="QAN8" s="1243"/>
      <c r="QAO8" s="1243"/>
      <c r="QAP8" s="1243"/>
      <c r="QAQ8" s="1243"/>
      <c r="QAR8" s="1243"/>
      <c r="QAS8" s="1243"/>
      <c r="QAT8" s="1243"/>
      <c r="QAU8" s="1243"/>
      <c r="QAV8" s="1243"/>
      <c r="QAW8" s="1243"/>
      <c r="QAX8" s="1243"/>
      <c r="QAY8" s="1243"/>
      <c r="QAZ8" s="1243"/>
      <c r="QBA8" s="1243"/>
      <c r="QBB8" s="1243"/>
      <c r="QBC8" s="1243"/>
      <c r="QBD8" s="1243"/>
      <c r="QBE8" s="1243"/>
      <c r="QBF8" s="1243"/>
      <c r="QBG8" s="1243"/>
      <c r="QBH8" s="1243"/>
      <c r="QBI8" s="1243"/>
      <c r="QBJ8" s="1243"/>
      <c r="QBK8" s="1243"/>
      <c r="QBL8" s="1243"/>
      <c r="QBM8" s="1243"/>
      <c r="QBN8" s="1243"/>
      <c r="QBO8" s="1243"/>
      <c r="QBP8" s="1243"/>
      <c r="QBQ8" s="1243"/>
      <c r="QBR8" s="1243"/>
      <c r="QBS8" s="1243"/>
      <c r="QBT8" s="1243"/>
      <c r="QBU8" s="1243"/>
      <c r="QBV8" s="1243"/>
      <c r="QBW8" s="1243"/>
      <c r="QBX8" s="1243"/>
      <c r="QBY8" s="1243"/>
      <c r="QBZ8" s="1243"/>
      <c r="QCA8" s="1243"/>
      <c r="QCB8" s="1243"/>
      <c r="QCC8" s="1243"/>
      <c r="QCD8" s="1243"/>
      <c r="QCE8" s="1243"/>
      <c r="QCF8" s="1243"/>
      <c r="QCG8" s="1243"/>
      <c r="QCH8" s="1243"/>
      <c r="QCI8" s="1243"/>
      <c r="QCJ8" s="1243"/>
      <c r="QCK8" s="1243"/>
      <c r="QCL8" s="1243"/>
      <c r="QCM8" s="1243"/>
      <c r="QCN8" s="1243"/>
      <c r="QCO8" s="1243"/>
      <c r="QCP8" s="1243"/>
      <c r="QCQ8" s="1243"/>
      <c r="QCR8" s="1243"/>
      <c r="QCS8" s="1243"/>
      <c r="QCT8" s="1243"/>
      <c r="QCU8" s="1243"/>
      <c r="QCV8" s="1243"/>
      <c r="QCW8" s="1243"/>
      <c r="QCX8" s="1243"/>
      <c r="QCY8" s="1243"/>
      <c r="QCZ8" s="1243"/>
      <c r="QDA8" s="1243"/>
      <c r="QDB8" s="1243"/>
      <c r="QDC8" s="1243"/>
      <c r="QDD8" s="1243"/>
      <c r="QDE8" s="1243"/>
      <c r="QDF8" s="1243"/>
      <c r="QDG8" s="1243"/>
      <c r="QDH8" s="1243"/>
      <c r="QDI8" s="1243"/>
      <c r="QDJ8" s="1243"/>
      <c r="QDK8" s="1243"/>
      <c r="QDL8" s="1243"/>
      <c r="QDM8" s="1243"/>
      <c r="QDN8" s="1243"/>
      <c r="QDO8" s="1243"/>
      <c r="QDP8" s="1243"/>
      <c r="QDQ8" s="1243"/>
      <c r="QDR8" s="1243"/>
      <c r="QDS8" s="1243"/>
      <c r="QDT8" s="1243"/>
      <c r="QDU8" s="1243"/>
      <c r="QDV8" s="1243"/>
      <c r="QDW8" s="1243"/>
      <c r="QDX8" s="1243"/>
      <c r="QDY8" s="1243"/>
      <c r="QDZ8" s="1243"/>
      <c r="QEA8" s="1243"/>
      <c r="QEB8" s="1243"/>
      <c r="QEC8" s="1243"/>
      <c r="QED8" s="1243"/>
      <c r="QEE8" s="1243"/>
      <c r="QEF8" s="1243"/>
      <c r="QEG8" s="1243"/>
      <c r="QEH8" s="1243"/>
      <c r="QEI8" s="1243"/>
      <c r="QEJ8" s="1243"/>
      <c r="QEK8" s="1243"/>
      <c r="QEL8" s="1243"/>
      <c r="QEM8" s="1243"/>
      <c r="QEN8" s="1243"/>
      <c r="QEO8" s="1243"/>
      <c r="QEP8" s="1243"/>
      <c r="QEQ8" s="1243"/>
      <c r="QER8" s="1243"/>
      <c r="QES8" s="1243"/>
      <c r="QET8" s="1243"/>
      <c r="QEU8" s="1243"/>
      <c r="QEV8" s="1243"/>
      <c r="QEW8" s="1243"/>
      <c r="QEX8" s="1243"/>
      <c r="QEY8" s="1243"/>
      <c r="QEZ8" s="1243"/>
      <c r="QFA8" s="1243"/>
      <c r="QFB8" s="1243"/>
      <c r="QFC8" s="1243"/>
      <c r="QFD8" s="1243"/>
      <c r="QFE8" s="1243"/>
      <c r="QFF8" s="1243"/>
      <c r="QFG8" s="1243"/>
      <c r="QFH8" s="1243"/>
      <c r="QFI8" s="1243"/>
      <c r="QFJ8" s="1243"/>
      <c r="QFK8" s="1243"/>
      <c r="QFL8" s="1243"/>
      <c r="QFM8" s="1243"/>
      <c r="QFN8" s="1243"/>
      <c r="QFO8" s="1243"/>
      <c r="QFP8" s="1243"/>
      <c r="QFQ8" s="1243"/>
      <c r="QFR8" s="1243"/>
      <c r="QFS8" s="1243"/>
      <c r="QFT8" s="1243"/>
      <c r="QFU8" s="1243"/>
      <c r="QFV8" s="1243"/>
      <c r="QFW8" s="1243"/>
      <c r="QFX8" s="1243"/>
      <c r="QFY8" s="1243"/>
      <c r="QFZ8" s="1243"/>
      <c r="QGA8" s="1243"/>
      <c r="QGB8" s="1243"/>
      <c r="QGC8" s="1243"/>
      <c r="QGD8" s="1243"/>
      <c r="QGE8" s="1243"/>
      <c r="QGF8" s="1243"/>
      <c r="QGG8" s="1243"/>
      <c r="QGH8" s="1243"/>
      <c r="QGI8" s="1243"/>
      <c r="QGJ8" s="1243"/>
      <c r="QGK8" s="1243"/>
      <c r="QGL8" s="1243"/>
      <c r="QGM8" s="1243"/>
      <c r="QGN8" s="1243"/>
      <c r="QGO8" s="1243"/>
      <c r="QGP8" s="1243"/>
      <c r="QGQ8" s="1243"/>
      <c r="QGR8" s="1243"/>
      <c r="QGS8" s="1243"/>
      <c r="QGT8" s="1243"/>
      <c r="QGU8" s="1243"/>
      <c r="QGV8" s="1243"/>
      <c r="QGW8" s="1243"/>
      <c r="QGX8" s="1243"/>
      <c r="QGY8" s="1243"/>
      <c r="QGZ8" s="1243"/>
      <c r="QHA8" s="1243"/>
      <c r="QHB8" s="1243"/>
      <c r="QHC8" s="1243"/>
      <c r="QHD8" s="1243"/>
      <c r="QHE8" s="1243"/>
      <c r="QHF8" s="1243"/>
      <c r="QHG8" s="1243"/>
      <c r="QHH8" s="1243"/>
      <c r="QHI8" s="1243"/>
      <c r="QHJ8" s="1243"/>
      <c r="QHK8" s="1243"/>
      <c r="QHL8" s="1243"/>
      <c r="QHM8" s="1243"/>
      <c r="QHN8" s="1243"/>
      <c r="QHO8" s="1243"/>
      <c r="QHP8" s="1243"/>
      <c r="QHQ8" s="1243"/>
      <c r="QHR8" s="1243"/>
      <c r="QHS8" s="1243"/>
      <c r="QHT8" s="1243"/>
      <c r="QHU8" s="1243"/>
      <c r="QHV8" s="1243"/>
      <c r="QHW8" s="1243"/>
      <c r="QHX8" s="1243"/>
      <c r="QHY8" s="1243"/>
      <c r="QHZ8" s="1243"/>
      <c r="QIA8" s="1243"/>
      <c r="QIB8" s="1243"/>
      <c r="QIC8" s="1243"/>
      <c r="QID8" s="1243"/>
      <c r="QIE8" s="1243"/>
      <c r="QIF8" s="1243"/>
      <c r="QIG8" s="1243"/>
      <c r="QIH8" s="1243"/>
      <c r="QII8" s="1243"/>
      <c r="QIJ8" s="1243"/>
      <c r="QIK8" s="1243"/>
      <c r="QIL8" s="1243"/>
      <c r="QIM8" s="1243"/>
      <c r="QIN8" s="1243"/>
      <c r="QIO8" s="1243"/>
      <c r="QIP8" s="1243"/>
      <c r="QIQ8" s="1243"/>
      <c r="QIR8" s="1243"/>
      <c r="QIS8" s="1243"/>
      <c r="QIT8" s="1243"/>
      <c r="QIU8" s="1243"/>
      <c r="QIV8" s="1243"/>
      <c r="QIW8" s="1243"/>
      <c r="QIX8" s="1243"/>
      <c r="QIY8" s="1243"/>
      <c r="QIZ8" s="1243"/>
      <c r="QJA8" s="1243"/>
      <c r="QJB8" s="1243"/>
      <c r="QJC8" s="1243"/>
      <c r="QJD8" s="1243"/>
      <c r="QJE8" s="1243"/>
      <c r="QJF8" s="1243"/>
      <c r="QJG8" s="1243"/>
      <c r="QJH8" s="1243"/>
      <c r="QJI8" s="1243"/>
      <c r="QJJ8" s="1243"/>
      <c r="QJK8" s="1243"/>
      <c r="QJL8" s="1243"/>
      <c r="QJM8" s="1243"/>
      <c r="QJN8" s="1243"/>
      <c r="QJO8" s="1243"/>
      <c r="QJP8" s="1243"/>
      <c r="QJQ8" s="1243"/>
      <c r="QJR8" s="1243"/>
      <c r="QJS8" s="1243"/>
      <c r="QJT8" s="1243"/>
      <c r="QJU8" s="1243"/>
      <c r="QJV8" s="1243"/>
      <c r="QJW8" s="1243"/>
      <c r="QJX8" s="1243"/>
      <c r="QJY8" s="1243"/>
      <c r="QJZ8" s="1243"/>
      <c r="QKA8" s="1243"/>
      <c r="QKB8" s="1243"/>
      <c r="QKC8" s="1243"/>
      <c r="QKD8" s="1243"/>
      <c r="QKE8" s="1243"/>
      <c r="QKF8" s="1243"/>
      <c r="QKG8" s="1243"/>
      <c r="QKH8" s="1243"/>
      <c r="QKI8" s="1243"/>
      <c r="QKJ8" s="1243"/>
      <c r="QKK8" s="1243"/>
      <c r="QKL8" s="1243"/>
      <c r="QKM8" s="1243"/>
      <c r="QKN8" s="1243"/>
      <c r="QKO8" s="1243"/>
      <c r="QKP8" s="1243"/>
      <c r="QKQ8" s="1243"/>
      <c r="QKR8" s="1243"/>
      <c r="QKS8" s="1243"/>
      <c r="QKT8" s="1243"/>
      <c r="QKU8" s="1243"/>
      <c r="QKV8" s="1243"/>
      <c r="QKW8" s="1243"/>
      <c r="QKX8" s="1243"/>
      <c r="QKY8" s="1243"/>
      <c r="QKZ8" s="1243"/>
      <c r="QLA8" s="1243"/>
      <c r="QLB8" s="1243"/>
      <c r="QLC8" s="1243"/>
      <c r="QLD8" s="1243"/>
      <c r="QLE8" s="1243"/>
      <c r="QLF8" s="1243"/>
      <c r="QLG8" s="1243"/>
      <c r="QLH8" s="1243"/>
      <c r="QLI8" s="1243"/>
      <c r="QLJ8" s="1243"/>
      <c r="QLK8" s="1243"/>
      <c r="QLL8" s="1243"/>
      <c r="QLM8" s="1243"/>
      <c r="QLN8" s="1243"/>
      <c r="QLO8" s="1243"/>
      <c r="QLP8" s="1243"/>
      <c r="QLQ8" s="1243"/>
      <c r="QLR8" s="1243"/>
      <c r="QLS8" s="1243"/>
      <c r="QLT8" s="1243"/>
      <c r="QLU8" s="1243"/>
      <c r="QLV8" s="1243"/>
      <c r="QLW8" s="1243"/>
      <c r="QLX8" s="1243"/>
      <c r="QLY8" s="1243"/>
      <c r="QLZ8" s="1243"/>
      <c r="QMA8" s="1243"/>
      <c r="QMB8" s="1243"/>
      <c r="QMC8" s="1243"/>
      <c r="QMD8" s="1243"/>
      <c r="QME8" s="1243"/>
      <c r="QMF8" s="1243"/>
      <c r="QMG8" s="1243"/>
      <c r="QMH8" s="1243"/>
      <c r="QMI8" s="1243"/>
      <c r="QMJ8" s="1243"/>
      <c r="QMK8" s="1243"/>
      <c r="QML8" s="1243"/>
      <c r="QMM8" s="1243"/>
      <c r="QMN8" s="1243"/>
      <c r="QMO8" s="1243"/>
      <c r="QMP8" s="1243"/>
      <c r="QMQ8" s="1243"/>
      <c r="QMR8" s="1243"/>
      <c r="QMS8" s="1243"/>
      <c r="QMT8" s="1243"/>
      <c r="QMU8" s="1243"/>
      <c r="QMV8" s="1243"/>
      <c r="QMW8" s="1243"/>
      <c r="QMX8" s="1243"/>
      <c r="QMY8" s="1243"/>
      <c r="QMZ8" s="1243"/>
      <c r="QNA8" s="1243"/>
      <c r="QNB8" s="1243"/>
      <c r="QNC8" s="1243"/>
      <c r="QND8" s="1243"/>
      <c r="QNE8" s="1243"/>
      <c r="QNF8" s="1243"/>
      <c r="QNG8" s="1243"/>
      <c r="QNH8" s="1243"/>
      <c r="QNI8" s="1243"/>
      <c r="QNJ8" s="1243"/>
      <c r="QNK8" s="1243"/>
      <c r="QNL8" s="1243"/>
      <c r="QNM8" s="1243"/>
      <c r="QNN8" s="1243"/>
      <c r="QNO8" s="1243"/>
      <c r="QNP8" s="1243"/>
      <c r="QNQ8" s="1243"/>
      <c r="QNR8" s="1243"/>
      <c r="QNS8" s="1243"/>
      <c r="QNT8" s="1243"/>
      <c r="QNU8" s="1243"/>
      <c r="QNV8" s="1243"/>
      <c r="QNW8" s="1243"/>
      <c r="QNX8" s="1243"/>
      <c r="QNY8" s="1243"/>
      <c r="QNZ8" s="1243"/>
      <c r="QOA8" s="1243"/>
      <c r="QOB8" s="1243"/>
      <c r="QOC8" s="1243"/>
      <c r="QOD8" s="1243"/>
      <c r="QOE8" s="1243"/>
      <c r="QOF8" s="1243"/>
      <c r="QOG8" s="1243"/>
      <c r="QOH8" s="1243"/>
      <c r="QOI8" s="1243"/>
      <c r="QOJ8" s="1243"/>
      <c r="QOK8" s="1243"/>
      <c r="QOL8" s="1243"/>
      <c r="QOM8" s="1243"/>
      <c r="QON8" s="1243"/>
      <c r="QOO8" s="1243"/>
      <c r="QOP8" s="1243"/>
      <c r="QOQ8" s="1243"/>
      <c r="QOR8" s="1243"/>
      <c r="QOS8" s="1243"/>
      <c r="QOT8" s="1243"/>
      <c r="QOU8" s="1243"/>
      <c r="QOV8" s="1243"/>
      <c r="QOW8" s="1243"/>
      <c r="QOX8" s="1243"/>
      <c r="QOY8" s="1243"/>
      <c r="QOZ8" s="1243"/>
      <c r="QPA8" s="1243"/>
      <c r="QPB8" s="1243"/>
      <c r="QPC8" s="1243"/>
      <c r="QPD8" s="1243"/>
      <c r="QPE8" s="1243"/>
      <c r="QPF8" s="1243"/>
      <c r="QPG8" s="1243"/>
      <c r="QPH8" s="1243"/>
      <c r="QPI8" s="1243"/>
      <c r="QPJ8" s="1243"/>
      <c r="QPK8" s="1243"/>
      <c r="QPL8" s="1243"/>
      <c r="QPM8" s="1243"/>
      <c r="QPN8" s="1243"/>
      <c r="QPO8" s="1243"/>
      <c r="QPP8" s="1243"/>
      <c r="QPQ8" s="1243"/>
      <c r="QPR8" s="1243"/>
      <c r="QPS8" s="1243"/>
      <c r="QPT8" s="1243"/>
      <c r="QPU8" s="1243"/>
      <c r="QPV8" s="1243"/>
      <c r="QPW8" s="1243"/>
      <c r="QPX8" s="1243"/>
      <c r="QPY8" s="1243"/>
      <c r="QPZ8" s="1243"/>
      <c r="QQA8" s="1243"/>
      <c r="QQB8" s="1243"/>
      <c r="QQC8" s="1243"/>
      <c r="QQD8" s="1243"/>
      <c r="QQE8" s="1243"/>
      <c r="QQF8" s="1243"/>
      <c r="QQG8" s="1243"/>
      <c r="QQH8" s="1243"/>
      <c r="QQI8" s="1243"/>
      <c r="QQJ8" s="1243"/>
      <c r="QQK8" s="1243"/>
      <c r="QQL8" s="1243"/>
      <c r="QQM8" s="1243"/>
      <c r="QQN8" s="1243"/>
      <c r="QQO8" s="1243"/>
      <c r="QQP8" s="1243"/>
      <c r="QQQ8" s="1243"/>
      <c r="QQR8" s="1243"/>
      <c r="QQS8" s="1243"/>
      <c r="QQT8" s="1243"/>
      <c r="QQU8" s="1243"/>
      <c r="QQV8" s="1243"/>
      <c r="QQW8" s="1243"/>
      <c r="QQX8" s="1243"/>
      <c r="QQY8" s="1243"/>
      <c r="QQZ8" s="1243"/>
      <c r="QRA8" s="1243"/>
      <c r="QRB8" s="1243"/>
      <c r="QRC8" s="1243"/>
      <c r="QRD8" s="1243"/>
      <c r="QRE8" s="1243"/>
      <c r="QRF8" s="1243"/>
      <c r="QRG8" s="1243"/>
      <c r="QRH8" s="1243"/>
      <c r="QRI8" s="1243"/>
      <c r="QRJ8" s="1243"/>
      <c r="QRK8" s="1243"/>
      <c r="QRL8" s="1243"/>
      <c r="QRM8" s="1243"/>
      <c r="QRN8" s="1243"/>
      <c r="QRO8" s="1243"/>
      <c r="QRP8" s="1243"/>
      <c r="QRQ8" s="1243"/>
      <c r="QRR8" s="1243"/>
      <c r="QRS8" s="1243"/>
      <c r="QRT8" s="1243"/>
      <c r="QRU8" s="1243"/>
      <c r="QRV8" s="1243"/>
      <c r="QRW8" s="1243"/>
      <c r="QRX8" s="1243"/>
      <c r="QRY8" s="1243"/>
      <c r="QRZ8" s="1243"/>
      <c r="QSA8" s="1243"/>
      <c r="QSB8" s="1243"/>
      <c r="QSC8" s="1243"/>
      <c r="QSD8" s="1243"/>
      <c r="QSE8" s="1243"/>
      <c r="QSF8" s="1243"/>
      <c r="QSG8" s="1243"/>
      <c r="QSH8" s="1243"/>
      <c r="QSI8" s="1243"/>
      <c r="QSJ8" s="1243"/>
      <c r="QSK8" s="1243"/>
      <c r="QSL8" s="1243"/>
      <c r="QSM8" s="1243"/>
      <c r="QSN8" s="1243"/>
      <c r="QSO8" s="1243"/>
      <c r="QSP8" s="1243"/>
      <c r="QSQ8" s="1243"/>
      <c r="QSR8" s="1243"/>
      <c r="QSS8" s="1243"/>
      <c r="QST8" s="1243"/>
      <c r="QSU8" s="1243"/>
      <c r="QSV8" s="1243"/>
      <c r="QSW8" s="1243"/>
      <c r="QSX8" s="1243"/>
      <c r="QSY8" s="1243"/>
      <c r="QSZ8" s="1243"/>
      <c r="QTA8" s="1243"/>
      <c r="QTB8" s="1243"/>
      <c r="QTC8" s="1243"/>
      <c r="QTD8" s="1243"/>
      <c r="QTE8" s="1243"/>
      <c r="QTF8" s="1243"/>
      <c r="QTG8" s="1243"/>
      <c r="QTH8" s="1243"/>
      <c r="QTI8" s="1243"/>
      <c r="QTJ8" s="1243"/>
      <c r="QTK8" s="1243"/>
      <c r="QTL8" s="1243"/>
      <c r="QTM8" s="1243"/>
      <c r="QTN8" s="1243"/>
      <c r="QTO8" s="1243"/>
      <c r="QTP8" s="1243"/>
      <c r="QTQ8" s="1243"/>
      <c r="QTR8" s="1243"/>
      <c r="QTS8" s="1243"/>
      <c r="QTT8" s="1243"/>
      <c r="QTU8" s="1243"/>
      <c r="QTV8" s="1243"/>
      <c r="QTW8" s="1243"/>
      <c r="QTX8" s="1243"/>
      <c r="QTY8" s="1243"/>
      <c r="QTZ8" s="1243"/>
      <c r="QUA8" s="1243"/>
      <c r="QUB8" s="1243"/>
      <c r="QUC8" s="1243"/>
      <c r="QUD8" s="1243"/>
      <c r="QUE8" s="1243"/>
      <c r="QUF8" s="1243"/>
      <c r="QUG8" s="1243"/>
      <c r="QUH8" s="1243"/>
      <c r="QUI8" s="1243"/>
      <c r="QUJ8" s="1243"/>
      <c r="QUK8" s="1243"/>
      <c r="QUL8" s="1243"/>
      <c r="QUM8" s="1243"/>
      <c r="QUN8" s="1243"/>
      <c r="QUO8" s="1243"/>
      <c r="QUP8" s="1243"/>
      <c r="QUQ8" s="1243"/>
      <c r="QUR8" s="1243"/>
      <c r="QUS8" s="1243"/>
      <c r="QUT8" s="1243"/>
      <c r="QUU8" s="1243"/>
      <c r="QUV8" s="1243"/>
      <c r="QUW8" s="1243"/>
      <c r="QUX8" s="1243"/>
      <c r="QUY8" s="1243"/>
      <c r="QUZ8" s="1243"/>
      <c r="QVA8" s="1243"/>
      <c r="QVB8" s="1243"/>
      <c r="QVC8" s="1243"/>
      <c r="QVD8" s="1243"/>
      <c r="QVE8" s="1243"/>
      <c r="QVF8" s="1243"/>
      <c r="QVG8" s="1243"/>
      <c r="QVH8" s="1243"/>
      <c r="QVI8" s="1243"/>
      <c r="QVJ8" s="1243"/>
      <c r="QVK8" s="1243"/>
      <c r="QVL8" s="1243"/>
      <c r="QVM8" s="1243"/>
      <c r="QVN8" s="1243"/>
      <c r="QVO8" s="1243"/>
      <c r="QVP8" s="1243"/>
      <c r="QVQ8" s="1243"/>
      <c r="QVR8" s="1243"/>
      <c r="QVS8" s="1243"/>
      <c r="QVT8" s="1243"/>
      <c r="QVU8" s="1243"/>
      <c r="QVV8" s="1243"/>
      <c r="QVW8" s="1243"/>
      <c r="QVX8" s="1243"/>
      <c r="QVY8" s="1243"/>
      <c r="QVZ8" s="1243"/>
      <c r="QWA8" s="1243"/>
      <c r="QWB8" s="1243"/>
      <c r="QWC8" s="1243"/>
      <c r="QWD8" s="1243"/>
      <c r="QWE8" s="1243"/>
      <c r="QWF8" s="1243"/>
      <c r="QWG8" s="1243"/>
      <c r="QWH8" s="1243"/>
      <c r="QWI8" s="1243"/>
      <c r="QWJ8" s="1243"/>
      <c r="QWK8" s="1243"/>
      <c r="QWL8" s="1243"/>
      <c r="QWM8" s="1243"/>
      <c r="QWN8" s="1243"/>
      <c r="QWO8" s="1243"/>
      <c r="QWP8" s="1243"/>
      <c r="QWQ8" s="1243"/>
      <c r="QWR8" s="1243"/>
      <c r="QWS8" s="1243"/>
      <c r="QWT8" s="1243"/>
      <c r="QWU8" s="1243"/>
      <c r="QWV8" s="1243"/>
      <c r="QWW8" s="1243"/>
      <c r="QWX8" s="1243"/>
      <c r="QWY8" s="1243"/>
      <c r="QWZ8" s="1243"/>
      <c r="QXA8" s="1243"/>
      <c r="QXB8" s="1243"/>
      <c r="QXC8" s="1243"/>
      <c r="QXD8" s="1243"/>
      <c r="QXE8" s="1243"/>
      <c r="QXF8" s="1243"/>
      <c r="QXG8" s="1243"/>
      <c r="QXH8" s="1243"/>
      <c r="QXI8" s="1243"/>
      <c r="QXJ8" s="1243"/>
      <c r="QXK8" s="1243"/>
      <c r="QXL8" s="1243"/>
      <c r="QXM8" s="1243"/>
      <c r="QXN8" s="1243"/>
      <c r="QXO8" s="1243"/>
      <c r="QXP8" s="1243"/>
      <c r="QXQ8" s="1243"/>
      <c r="QXR8" s="1243"/>
      <c r="QXS8" s="1243"/>
      <c r="QXT8" s="1243"/>
      <c r="QXU8" s="1243"/>
      <c r="QXV8" s="1243"/>
      <c r="QXW8" s="1243"/>
      <c r="QXX8" s="1243"/>
      <c r="QXY8" s="1243"/>
      <c r="QXZ8" s="1243"/>
      <c r="QYA8" s="1243"/>
      <c r="QYB8" s="1243"/>
      <c r="QYC8" s="1243"/>
      <c r="QYD8" s="1243"/>
      <c r="QYE8" s="1243"/>
      <c r="QYF8" s="1243"/>
      <c r="QYG8" s="1243"/>
      <c r="QYH8" s="1243"/>
      <c r="QYI8" s="1243"/>
      <c r="QYJ8" s="1243"/>
      <c r="QYK8" s="1243"/>
      <c r="QYL8" s="1243"/>
      <c r="QYM8" s="1243"/>
      <c r="QYN8" s="1243"/>
      <c r="QYO8" s="1243"/>
      <c r="QYP8" s="1243"/>
      <c r="QYQ8" s="1243"/>
      <c r="QYR8" s="1243"/>
      <c r="QYS8" s="1243"/>
      <c r="QYT8" s="1243"/>
      <c r="QYU8" s="1243"/>
      <c r="QYV8" s="1243"/>
      <c r="QYW8" s="1243"/>
      <c r="QYX8" s="1243"/>
      <c r="QYY8" s="1243"/>
      <c r="QYZ8" s="1243"/>
      <c r="QZA8" s="1243"/>
      <c r="QZB8" s="1243"/>
      <c r="QZC8" s="1243"/>
      <c r="QZD8" s="1243"/>
      <c r="QZE8" s="1243"/>
      <c r="QZF8" s="1243"/>
      <c r="QZG8" s="1243"/>
      <c r="QZH8" s="1243"/>
      <c r="QZI8" s="1243"/>
      <c r="QZJ8" s="1243"/>
      <c r="QZK8" s="1243"/>
      <c r="QZL8" s="1243"/>
      <c r="QZM8" s="1243"/>
      <c r="QZN8" s="1243"/>
      <c r="QZO8" s="1243"/>
      <c r="QZP8" s="1243"/>
      <c r="QZQ8" s="1243"/>
      <c r="QZR8" s="1243"/>
      <c r="QZS8" s="1243"/>
      <c r="QZT8" s="1243"/>
      <c r="QZU8" s="1243"/>
      <c r="QZV8" s="1243"/>
      <c r="QZW8" s="1243"/>
      <c r="QZX8" s="1243"/>
      <c r="QZY8" s="1243"/>
      <c r="QZZ8" s="1243"/>
      <c r="RAA8" s="1243"/>
      <c r="RAB8" s="1243"/>
      <c r="RAC8" s="1243"/>
      <c r="RAD8" s="1243"/>
      <c r="RAE8" s="1243"/>
      <c r="RAF8" s="1243"/>
      <c r="RAG8" s="1243"/>
      <c r="RAH8" s="1243"/>
      <c r="RAI8" s="1243"/>
      <c r="RAJ8" s="1243"/>
      <c r="RAK8" s="1243"/>
      <c r="RAL8" s="1243"/>
      <c r="RAM8" s="1243"/>
      <c r="RAN8" s="1243"/>
      <c r="RAO8" s="1243"/>
      <c r="RAP8" s="1243"/>
      <c r="RAQ8" s="1243"/>
      <c r="RAR8" s="1243"/>
      <c r="RAS8" s="1243"/>
      <c r="RAT8" s="1243"/>
      <c r="RAU8" s="1243"/>
      <c r="RAV8" s="1243"/>
      <c r="RAW8" s="1243"/>
      <c r="RAX8" s="1243"/>
      <c r="RAY8" s="1243"/>
      <c r="RAZ8" s="1243"/>
      <c r="RBA8" s="1243"/>
      <c r="RBB8" s="1243"/>
      <c r="RBC8" s="1243"/>
      <c r="RBD8" s="1243"/>
      <c r="RBE8" s="1243"/>
      <c r="RBF8" s="1243"/>
      <c r="RBG8" s="1243"/>
      <c r="RBH8" s="1243"/>
      <c r="RBI8" s="1243"/>
      <c r="RBJ8" s="1243"/>
      <c r="RBK8" s="1243"/>
      <c r="RBL8" s="1243"/>
      <c r="RBM8" s="1243"/>
      <c r="RBN8" s="1243"/>
      <c r="RBO8" s="1243"/>
      <c r="RBP8" s="1243"/>
      <c r="RBQ8" s="1243"/>
      <c r="RBR8" s="1243"/>
      <c r="RBS8" s="1243"/>
      <c r="RBT8" s="1243"/>
      <c r="RBU8" s="1243"/>
      <c r="RBV8" s="1243"/>
      <c r="RBW8" s="1243"/>
      <c r="RBX8" s="1243"/>
      <c r="RBY8" s="1243"/>
      <c r="RBZ8" s="1243"/>
      <c r="RCA8" s="1243"/>
      <c r="RCB8" s="1243"/>
      <c r="RCC8" s="1243"/>
      <c r="RCD8" s="1243"/>
      <c r="RCE8" s="1243"/>
      <c r="RCF8" s="1243"/>
      <c r="RCG8" s="1243"/>
      <c r="RCH8" s="1243"/>
      <c r="RCI8" s="1243"/>
      <c r="RCJ8" s="1243"/>
      <c r="RCK8" s="1243"/>
      <c r="RCL8" s="1243"/>
      <c r="RCM8" s="1243"/>
      <c r="RCN8" s="1243"/>
      <c r="RCO8" s="1243"/>
      <c r="RCP8" s="1243"/>
      <c r="RCQ8" s="1243"/>
      <c r="RCR8" s="1243"/>
      <c r="RCS8" s="1243"/>
      <c r="RCT8" s="1243"/>
      <c r="RCU8" s="1243"/>
      <c r="RCV8" s="1243"/>
      <c r="RCW8" s="1243"/>
      <c r="RCX8" s="1243"/>
      <c r="RCY8" s="1243"/>
      <c r="RCZ8" s="1243"/>
      <c r="RDA8" s="1243"/>
      <c r="RDB8" s="1243"/>
      <c r="RDC8" s="1243"/>
      <c r="RDD8" s="1243"/>
      <c r="RDE8" s="1243"/>
      <c r="RDF8" s="1243"/>
      <c r="RDG8" s="1243"/>
      <c r="RDH8" s="1243"/>
      <c r="RDI8" s="1243"/>
      <c r="RDJ8" s="1243"/>
      <c r="RDK8" s="1243"/>
      <c r="RDL8" s="1243"/>
      <c r="RDM8" s="1243"/>
      <c r="RDN8" s="1243"/>
      <c r="RDO8" s="1243"/>
      <c r="RDP8" s="1243"/>
      <c r="RDQ8" s="1243"/>
      <c r="RDR8" s="1243"/>
      <c r="RDS8" s="1243"/>
      <c r="RDT8" s="1243"/>
      <c r="RDU8" s="1243"/>
      <c r="RDV8" s="1243"/>
      <c r="RDW8" s="1243"/>
      <c r="RDX8" s="1243"/>
      <c r="RDY8" s="1243"/>
      <c r="RDZ8" s="1243"/>
      <c r="REA8" s="1243"/>
      <c r="REB8" s="1243"/>
      <c r="REC8" s="1243"/>
      <c r="RED8" s="1243"/>
      <c r="REE8" s="1243"/>
      <c r="REF8" s="1243"/>
      <c r="REG8" s="1243"/>
      <c r="REH8" s="1243"/>
      <c r="REI8" s="1243"/>
      <c r="REJ8" s="1243"/>
      <c r="REK8" s="1243"/>
      <c r="REL8" s="1243"/>
      <c r="REM8" s="1243"/>
      <c r="REN8" s="1243"/>
      <c r="REO8" s="1243"/>
      <c r="REP8" s="1243"/>
      <c r="REQ8" s="1243"/>
      <c r="RER8" s="1243"/>
      <c r="RES8" s="1243"/>
      <c r="RET8" s="1243"/>
      <c r="REU8" s="1243"/>
      <c r="REV8" s="1243"/>
      <c r="REW8" s="1243"/>
      <c r="REX8" s="1243"/>
      <c r="REY8" s="1243"/>
      <c r="REZ8" s="1243"/>
      <c r="RFA8" s="1243"/>
      <c r="RFB8" s="1243"/>
      <c r="RFC8" s="1243"/>
      <c r="RFD8" s="1243"/>
      <c r="RFE8" s="1243"/>
      <c r="RFF8" s="1243"/>
      <c r="RFG8" s="1243"/>
      <c r="RFH8" s="1243"/>
      <c r="RFI8" s="1243"/>
      <c r="RFJ8" s="1243"/>
      <c r="RFK8" s="1243"/>
      <c r="RFL8" s="1243"/>
      <c r="RFM8" s="1243"/>
      <c r="RFN8" s="1243"/>
      <c r="RFO8" s="1243"/>
      <c r="RFP8" s="1243"/>
      <c r="RFQ8" s="1243"/>
      <c r="RFR8" s="1243"/>
      <c r="RFS8" s="1243"/>
      <c r="RFT8" s="1243"/>
      <c r="RFU8" s="1243"/>
      <c r="RFV8" s="1243"/>
      <c r="RFW8" s="1243"/>
      <c r="RFX8" s="1243"/>
      <c r="RFY8" s="1243"/>
      <c r="RFZ8" s="1243"/>
      <c r="RGA8" s="1243"/>
      <c r="RGB8" s="1243"/>
      <c r="RGC8" s="1243"/>
      <c r="RGD8" s="1243"/>
      <c r="RGE8" s="1243"/>
      <c r="RGF8" s="1243"/>
      <c r="RGG8" s="1243"/>
      <c r="RGH8" s="1243"/>
      <c r="RGI8" s="1243"/>
      <c r="RGJ8" s="1243"/>
      <c r="RGK8" s="1243"/>
      <c r="RGL8" s="1243"/>
      <c r="RGM8" s="1243"/>
      <c r="RGN8" s="1243"/>
      <c r="RGO8" s="1243"/>
      <c r="RGP8" s="1243"/>
      <c r="RGQ8" s="1243"/>
      <c r="RGR8" s="1243"/>
      <c r="RGS8" s="1243"/>
      <c r="RGT8" s="1243"/>
      <c r="RGU8" s="1243"/>
      <c r="RGV8" s="1243"/>
      <c r="RGW8" s="1243"/>
      <c r="RGX8" s="1243"/>
      <c r="RGY8" s="1243"/>
      <c r="RGZ8" s="1243"/>
      <c r="RHA8" s="1243"/>
      <c r="RHB8" s="1243"/>
      <c r="RHC8" s="1243"/>
      <c r="RHD8" s="1243"/>
      <c r="RHE8" s="1243"/>
      <c r="RHF8" s="1243"/>
      <c r="RHG8" s="1243"/>
      <c r="RHH8" s="1243"/>
      <c r="RHI8" s="1243"/>
      <c r="RHJ8" s="1243"/>
      <c r="RHK8" s="1243"/>
      <c r="RHL8" s="1243"/>
      <c r="RHM8" s="1243"/>
      <c r="RHN8" s="1243"/>
      <c r="RHO8" s="1243"/>
      <c r="RHP8" s="1243"/>
      <c r="RHQ8" s="1243"/>
      <c r="RHR8" s="1243"/>
      <c r="RHS8" s="1243"/>
      <c r="RHT8" s="1243"/>
      <c r="RHU8" s="1243"/>
      <c r="RHV8" s="1243"/>
      <c r="RHW8" s="1243"/>
      <c r="RHX8" s="1243"/>
      <c r="RHY8" s="1243"/>
      <c r="RHZ8" s="1243"/>
      <c r="RIA8" s="1243"/>
      <c r="RIB8" s="1243"/>
      <c r="RIC8" s="1243"/>
      <c r="RID8" s="1243"/>
      <c r="RIE8" s="1243"/>
      <c r="RIF8" s="1243"/>
      <c r="RIG8" s="1243"/>
      <c r="RIH8" s="1243"/>
      <c r="RII8" s="1243"/>
      <c r="RIJ8" s="1243"/>
      <c r="RIK8" s="1243"/>
      <c r="RIL8" s="1243"/>
      <c r="RIM8" s="1243"/>
      <c r="RIN8" s="1243"/>
      <c r="RIO8" s="1243"/>
      <c r="RIP8" s="1243"/>
      <c r="RIQ8" s="1243"/>
      <c r="RIR8" s="1243"/>
      <c r="RIS8" s="1243"/>
      <c r="RIT8" s="1243"/>
      <c r="RIU8" s="1243"/>
      <c r="RIV8" s="1243"/>
      <c r="RIW8" s="1243"/>
      <c r="RIX8" s="1243"/>
      <c r="RIY8" s="1243"/>
      <c r="RIZ8" s="1243"/>
      <c r="RJA8" s="1243"/>
      <c r="RJB8" s="1243"/>
      <c r="RJC8" s="1243"/>
      <c r="RJD8" s="1243"/>
      <c r="RJE8" s="1243"/>
      <c r="RJF8" s="1243"/>
      <c r="RJG8" s="1243"/>
      <c r="RJH8" s="1243"/>
      <c r="RJI8" s="1243"/>
      <c r="RJJ8" s="1243"/>
      <c r="RJK8" s="1243"/>
      <c r="RJL8" s="1243"/>
      <c r="RJM8" s="1243"/>
      <c r="RJN8" s="1243"/>
      <c r="RJO8" s="1243"/>
      <c r="RJP8" s="1243"/>
      <c r="RJQ8" s="1243"/>
      <c r="RJR8" s="1243"/>
      <c r="RJS8" s="1243"/>
      <c r="RJT8" s="1243"/>
      <c r="RJU8" s="1243"/>
      <c r="RJV8" s="1243"/>
      <c r="RJW8" s="1243"/>
      <c r="RJX8" s="1243"/>
      <c r="RJY8" s="1243"/>
      <c r="RJZ8" s="1243"/>
      <c r="RKA8" s="1243"/>
      <c r="RKB8" s="1243"/>
      <c r="RKC8" s="1243"/>
      <c r="RKD8" s="1243"/>
      <c r="RKE8" s="1243"/>
      <c r="RKF8" s="1243"/>
      <c r="RKG8" s="1243"/>
      <c r="RKH8" s="1243"/>
      <c r="RKI8" s="1243"/>
      <c r="RKJ8" s="1243"/>
      <c r="RKK8" s="1243"/>
      <c r="RKL8" s="1243"/>
      <c r="RKM8" s="1243"/>
      <c r="RKN8" s="1243"/>
      <c r="RKO8" s="1243"/>
      <c r="RKP8" s="1243"/>
      <c r="RKQ8" s="1243"/>
      <c r="RKR8" s="1243"/>
      <c r="RKS8" s="1243"/>
      <c r="RKT8" s="1243"/>
      <c r="RKU8" s="1243"/>
      <c r="RKV8" s="1243"/>
      <c r="RKW8" s="1243"/>
      <c r="RKX8" s="1243"/>
      <c r="RKY8" s="1243"/>
      <c r="RKZ8" s="1243"/>
      <c r="RLA8" s="1243"/>
      <c r="RLB8" s="1243"/>
      <c r="RLC8" s="1243"/>
      <c r="RLD8" s="1243"/>
      <c r="RLE8" s="1243"/>
      <c r="RLF8" s="1243"/>
      <c r="RLG8" s="1243"/>
      <c r="RLH8" s="1243"/>
      <c r="RLI8" s="1243"/>
      <c r="RLJ8" s="1243"/>
      <c r="RLK8" s="1243"/>
      <c r="RLL8" s="1243"/>
      <c r="RLM8" s="1243"/>
      <c r="RLN8" s="1243"/>
      <c r="RLO8" s="1243"/>
      <c r="RLP8" s="1243"/>
      <c r="RLQ8" s="1243"/>
      <c r="RLR8" s="1243"/>
      <c r="RLS8" s="1243"/>
      <c r="RLT8" s="1243"/>
      <c r="RLU8" s="1243"/>
      <c r="RLV8" s="1243"/>
      <c r="RLW8" s="1243"/>
      <c r="RLX8" s="1243"/>
      <c r="RLY8" s="1243"/>
      <c r="RLZ8" s="1243"/>
      <c r="RMA8" s="1243"/>
      <c r="RMB8" s="1243"/>
      <c r="RMC8" s="1243"/>
      <c r="RMD8" s="1243"/>
      <c r="RME8" s="1243"/>
      <c r="RMF8" s="1243"/>
      <c r="RMG8" s="1243"/>
      <c r="RMH8" s="1243"/>
      <c r="RMI8" s="1243"/>
      <c r="RMJ8" s="1243"/>
      <c r="RMK8" s="1243"/>
      <c r="RML8" s="1243"/>
      <c r="RMM8" s="1243"/>
      <c r="RMN8" s="1243"/>
      <c r="RMO8" s="1243"/>
      <c r="RMP8" s="1243"/>
      <c r="RMQ8" s="1243"/>
      <c r="RMR8" s="1243"/>
      <c r="RMS8" s="1243"/>
      <c r="RMT8" s="1243"/>
      <c r="RMU8" s="1243"/>
      <c r="RMV8" s="1243"/>
      <c r="RMW8" s="1243"/>
      <c r="RMX8" s="1243"/>
      <c r="RMY8" s="1243"/>
      <c r="RMZ8" s="1243"/>
      <c r="RNA8" s="1243"/>
      <c r="RNB8" s="1243"/>
      <c r="RNC8" s="1243"/>
      <c r="RND8" s="1243"/>
      <c r="RNE8" s="1243"/>
      <c r="RNF8" s="1243"/>
      <c r="RNG8" s="1243"/>
      <c r="RNH8" s="1243"/>
      <c r="RNI8" s="1243"/>
      <c r="RNJ8" s="1243"/>
      <c r="RNK8" s="1243"/>
      <c r="RNL8" s="1243"/>
      <c r="RNM8" s="1243"/>
      <c r="RNN8" s="1243"/>
      <c r="RNO8" s="1243"/>
      <c r="RNP8" s="1243"/>
      <c r="RNQ8" s="1243"/>
      <c r="RNR8" s="1243"/>
      <c r="RNS8" s="1243"/>
      <c r="RNT8" s="1243"/>
      <c r="RNU8" s="1243"/>
      <c r="RNV8" s="1243"/>
      <c r="RNW8" s="1243"/>
      <c r="RNX8" s="1243"/>
      <c r="RNY8" s="1243"/>
      <c r="RNZ8" s="1243"/>
      <c r="ROA8" s="1243"/>
      <c r="ROB8" s="1243"/>
      <c r="ROC8" s="1243"/>
      <c r="ROD8" s="1243"/>
      <c r="ROE8" s="1243"/>
      <c r="ROF8" s="1243"/>
      <c r="ROG8" s="1243"/>
      <c r="ROH8" s="1243"/>
      <c r="ROI8" s="1243"/>
      <c r="ROJ8" s="1243"/>
      <c r="ROK8" s="1243"/>
      <c r="ROL8" s="1243"/>
      <c r="ROM8" s="1243"/>
      <c r="RON8" s="1243"/>
      <c r="ROO8" s="1243"/>
      <c r="ROP8" s="1243"/>
      <c r="ROQ8" s="1243"/>
      <c r="ROR8" s="1243"/>
      <c r="ROS8" s="1243"/>
      <c r="ROT8" s="1243"/>
      <c r="ROU8" s="1243"/>
      <c r="ROV8" s="1243"/>
      <c r="ROW8" s="1243"/>
      <c r="ROX8" s="1243"/>
      <c r="ROY8" s="1243"/>
      <c r="ROZ8" s="1243"/>
      <c r="RPA8" s="1243"/>
      <c r="RPB8" s="1243"/>
      <c r="RPC8" s="1243"/>
      <c r="RPD8" s="1243"/>
      <c r="RPE8" s="1243"/>
      <c r="RPF8" s="1243"/>
      <c r="RPG8" s="1243"/>
      <c r="RPH8" s="1243"/>
      <c r="RPI8" s="1243"/>
      <c r="RPJ8" s="1243"/>
      <c r="RPK8" s="1243"/>
      <c r="RPL8" s="1243"/>
      <c r="RPM8" s="1243"/>
      <c r="RPN8" s="1243"/>
      <c r="RPO8" s="1243"/>
      <c r="RPP8" s="1243"/>
      <c r="RPQ8" s="1243"/>
      <c r="RPR8" s="1243"/>
      <c r="RPS8" s="1243"/>
      <c r="RPT8" s="1243"/>
      <c r="RPU8" s="1243"/>
      <c r="RPV8" s="1243"/>
      <c r="RPW8" s="1243"/>
      <c r="RPX8" s="1243"/>
      <c r="RPY8" s="1243"/>
      <c r="RPZ8" s="1243"/>
      <c r="RQA8" s="1243"/>
      <c r="RQB8" s="1243"/>
      <c r="RQC8" s="1243"/>
      <c r="RQD8" s="1243"/>
      <c r="RQE8" s="1243"/>
      <c r="RQF8" s="1243"/>
      <c r="RQG8" s="1243"/>
      <c r="RQH8" s="1243"/>
      <c r="RQI8" s="1243"/>
      <c r="RQJ8" s="1243"/>
      <c r="RQK8" s="1243"/>
      <c r="RQL8" s="1243"/>
      <c r="RQM8" s="1243"/>
      <c r="RQN8" s="1243"/>
      <c r="RQO8" s="1243"/>
      <c r="RQP8" s="1243"/>
      <c r="RQQ8" s="1243"/>
      <c r="RQR8" s="1243"/>
      <c r="RQS8" s="1243"/>
      <c r="RQT8" s="1243"/>
      <c r="RQU8" s="1243"/>
      <c r="RQV8" s="1243"/>
      <c r="RQW8" s="1243"/>
      <c r="RQX8" s="1243"/>
      <c r="RQY8" s="1243"/>
      <c r="RQZ8" s="1243"/>
      <c r="RRA8" s="1243"/>
      <c r="RRB8" s="1243"/>
      <c r="RRC8" s="1243"/>
      <c r="RRD8" s="1243"/>
      <c r="RRE8" s="1243"/>
      <c r="RRF8" s="1243"/>
      <c r="RRG8" s="1243"/>
      <c r="RRH8" s="1243"/>
      <c r="RRI8" s="1243"/>
      <c r="RRJ8" s="1243"/>
      <c r="RRK8" s="1243"/>
      <c r="RRL8" s="1243"/>
      <c r="RRM8" s="1243"/>
      <c r="RRN8" s="1243"/>
      <c r="RRO8" s="1243"/>
      <c r="RRP8" s="1243"/>
      <c r="RRQ8" s="1243"/>
      <c r="RRR8" s="1243"/>
      <c r="RRS8" s="1243"/>
      <c r="RRT8" s="1243"/>
      <c r="RRU8" s="1243"/>
      <c r="RRV8" s="1243"/>
      <c r="RRW8" s="1243"/>
      <c r="RRX8" s="1243"/>
      <c r="RRY8" s="1243"/>
      <c r="RRZ8" s="1243"/>
      <c r="RSA8" s="1243"/>
      <c r="RSB8" s="1243"/>
      <c r="RSC8" s="1243"/>
      <c r="RSD8" s="1243"/>
      <c r="RSE8" s="1243"/>
      <c r="RSF8" s="1243"/>
      <c r="RSG8" s="1243"/>
      <c r="RSH8" s="1243"/>
      <c r="RSI8" s="1243"/>
      <c r="RSJ8" s="1243"/>
      <c r="RSK8" s="1243"/>
      <c r="RSL8" s="1243"/>
      <c r="RSM8" s="1243"/>
      <c r="RSN8" s="1243"/>
      <c r="RSO8" s="1243"/>
      <c r="RSP8" s="1243"/>
      <c r="RSQ8" s="1243"/>
      <c r="RSR8" s="1243"/>
      <c r="RSS8" s="1243"/>
      <c r="RST8" s="1243"/>
      <c r="RSU8" s="1243"/>
      <c r="RSV8" s="1243"/>
      <c r="RSW8" s="1243"/>
      <c r="RSX8" s="1243"/>
      <c r="RSY8" s="1243"/>
      <c r="RSZ8" s="1243"/>
      <c r="RTA8" s="1243"/>
      <c r="RTB8" s="1243"/>
      <c r="RTC8" s="1243"/>
      <c r="RTD8" s="1243"/>
      <c r="RTE8" s="1243"/>
      <c r="RTF8" s="1243"/>
      <c r="RTG8" s="1243"/>
      <c r="RTH8" s="1243"/>
      <c r="RTI8" s="1243"/>
      <c r="RTJ8" s="1243"/>
      <c r="RTK8" s="1243"/>
      <c r="RTL8" s="1243"/>
      <c r="RTM8" s="1243"/>
      <c r="RTN8" s="1243"/>
      <c r="RTO8" s="1243"/>
      <c r="RTP8" s="1243"/>
      <c r="RTQ8" s="1243"/>
      <c r="RTR8" s="1243"/>
      <c r="RTS8" s="1243"/>
      <c r="RTT8" s="1243"/>
      <c r="RTU8" s="1243"/>
      <c r="RTV8" s="1243"/>
      <c r="RTW8" s="1243"/>
      <c r="RTX8" s="1243"/>
      <c r="RTY8" s="1243"/>
      <c r="RTZ8" s="1243"/>
      <c r="RUA8" s="1243"/>
      <c r="RUB8" s="1243"/>
      <c r="RUC8" s="1243"/>
      <c r="RUD8" s="1243"/>
      <c r="RUE8" s="1243"/>
      <c r="RUF8" s="1243"/>
      <c r="RUG8" s="1243"/>
      <c r="RUH8" s="1243"/>
      <c r="RUI8" s="1243"/>
      <c r="RUJ8" s="1243"/>
      <c r="RUK8" s="1243"/>
      <c r="RUL8" s="1243"/>
      <c r="RUM8" s="1243"/>
      <c r="RUN8" s="1243"/>
      <c r="RUO8" s="1243"/>
      <c r="RUP8" s="1243"/>
      <c r="RUQ8" s="1243"/>
      <c r="RUR8" s="1243"/>
      <c r="RUS8" s="1243"/>
      <c r="RUT8" s="1243"/>
      <c r="RUU8" s="1243"/>
      <c r="RUV8" s="1243"/>
      <c r="RUW8" s="1243"/>
      <c r="RUX8" s="1243"/>
      <c r="RUY8" s="1243"/>
      <c r="RUZ8" s="1243"/>
      <c r="RVA8" s="1243"/>
      <c r="RVB8" s="1243"/>
      <c r="RVC8" s="1243"/>
      <c r="RVD8" s="1243"/>
      <c r="RVE8" s="1243"/>
      <c r="RVF8" s="1243"/>
      <c r="RVG8" s="1243"/>
      <c r="RVH8" s="1243"/>
      <c r="RVI8" s="1243"/>
      <c r="RVJ8" s="1243"/>
      <c r="RVK8" s="1243"/>
      <c r="RVL8" s="1243"/>
      <c r="RVM8" s="1243"/>
      <c r="RVN8" s="1243"/>
      <c r="RVO8" s="1243"/>
      <c r="RVP8" s="1243"/>
      <c r="RVQ8" s="1243"/>
      <c r="RVR8" s="1243"/>
      <c r="RVS8" s="1243"/>
      <c r="RVT8" s="1243"/>
      <c r="RVU8" s="1243"/>
      <c r="RVV8" s="1243"/>
      <c r="RVW8" s="1243"/>
      <c r="RVX8" s="1243"/>
      <c r="RVY8" s="1243"/>
      <c r="RVZ8" s="1243"/>
      <c r="RWA8" s="1243"/>
      <c r="RWB8" s="1243"/>
      <c r="RWC8" s="1243"/>
      <c r="RWD8" s="1243"/>
      <c r="RWE8" s="1243"/>
      <c r="RWF8" s="1243"/>
      <c r="RWG8" s="1243"/>
      <c r="RWH8" s="1243"/>
      <c r="RWI8" s="1243"/>
      <c r="RWJ8" s="1243"/>
      <c r="RWK8" s="1243"/>
      <c r="RWL8" s="1243"/>
      <c r="RWM8" s="1243"/>
      <c r="RWN8" s="1243"/>
      <c r="RWO8" s="1243"/>
      <c r="RWP8" s="1243"/>
      <c r="RWQ8" s="1243"/>
      <c r="RWR8" s="1243"/>
      <c r="RWS8" s="1243"/>
      <c r="RWT8" s="1243"/>
      <c r="RWU8" s="1243"/>
      <c r="RWV8" s="1243"/>
      <c r="RWW8" s="1243"/>
      <c r="RWX8" s="1243"/>
      <c r="RWY8" s="1243"/>
      <c r="RWZ8" s="1243"/>
      <c r="RXA8" s="1243"/>
      <c r="RXB8" s="1243"/>
      <c r="RXC8" s="1243"/>
      <c r="RXD8" s="1243"/>
      <c r="RXE8" s="1243"/>
      <c r="RXF8" s="1243"/>
      <c r="RXG8" s="1243"/>
      <c r="RXH8" s="1243"/>
      <c r="RXI8" s="1243"/>
      <c r="RXJ8" s="1243"/>
      <c r="RXK8" s="1243"/>
      <c r="RXL8" s="1243"/>
      <c r="RXM8" s="1243"/>
      <c r="RXN8" s="1243"/>
      <c r="RXO8" s="1243"/>
      <c r="RXP8" s="1243"/>
      <c r="RXQ8" s="1243"/>
      <c r="RXR8" s="1243"/>
      <c r="RXS8" s="1243"/>
      <c r="RXT8" s="1243"/>
      <c r="RXU8" s="1243"/>
      <c r="RXV8" s="1243"/>
      <c r="RXW8" s="1243"/>
      <c r="RXX8" s="1243"/>
      <c r="RXY8" s="1243"/>
      <c r="RXZ8" s="1243"/>
      <c r="RYA8" s="1243"/>
      <c r="RYB8" s="1243"/>
      <c r="RYC8" s="1243"/>
      <c r="RYD8" s="1243"/>
      <c r="RYE8" s="1243"/>
      <c r="RYF8" s="1243"/>
      <c r="RYG8" s="1243"/>
      <c r="RYH8" s="1243"/>
      <c r="RYI8" s="1243"/>
      <c r="RYJ8" s="1243"/>
      <c r="RYK8" s="1243"/>
      <c r="RYL8" s="1243"/>
      <c r="RYM8" s="1243"/>
      <c r="RYN8" s="1243"/>
      <c r="RYO8" s="1243"/>
      <c r="RYP8" s="1243"/>
      <c r="RYQ8" s="1243"/>
      <c r="RYR8" s="1243"/>
      <c r="RYS8" s="1243"/>
      <c r="RYT8" s="1243"/>
      <c r="RYU8" s="1243"/>
      <c r="RYV8" s="1243"/>
      <c r="RYW8" s="1243"/>
      <c r="RYX8" s="1243"/>
      <c r="RYY8" s="1243"/>
      <c r="RYZ8" s="1243"/>
      <c r="RZA8" s="1243"/>
      <c r="RZB8" s="1243"/>
      <c r="RZC8" s="1243"/>
      <c r="RZD8" s="1243"/>
      <c r="RZE8" s="1243"/>
      <c r="RZF8" s="1243"/>
      <c r="RZG8" s="1243"/>
      <c r="RZH8" s="1243"/>
      <c r="RZI8" s="1243"/>
      <c r="RZJ8" s="1243"/>
      <c r="RZK8" s="1243"/>
      <c r="RZL8" s="1243"/>
      <c r="RZM8" s="1243"/>
      <c r="RZN8" s="1243"/>
      <c r="RZO8" s="1243"/>
      <c r="RZP8" s="1243"/>
      <c r="RZQ8" s="1243"/>
      <c r="RZR8" s="1243"/>
      <c r="RZS8" s="1243"/>
      <c r="RZT8" s="1243"/>
      <c r="RZU8" s="1243"/>
      <c r="RZV8" s="1243"/>
      <c r="RZW8" s="1243"/>
      <c r="RZX8" s="1243"/>
      <c r="RZY8" s="1243"/>
      <c r="RZZ8" s="1243"/>
      <c r="SAA8" s="1243"/>
      <c r="SAB8" s="1243"/>
      <c r="SAC8" s="1243"/>
      <c r="SAD8" s="1243"/>
      <c r="SAE8" s="1243"/>
      <c r="SAF8" s="1243"/>
      <c r="SAG8" s="1243"/>
      <c r="SAH8" s="1243"/>
      <c r="SAI8" s="1243"/>
      <c r="SAJ8" s="1243"/>
      <c r="SAK8" s="1243"/>
      <c r="SAL8" s="1243"/>
      <c r="SAM8" s="1243"/>
      <c r="SAN8" s="1243"/>
      <c r="SAO8" s="1243"/>
      <c r="SAP8" s="1243"/>
      <c r="SAQ8" s="1243"/>
      <c r="SAR8" s="1243"/>
      <c r="SAS8" s="1243"/>
      <c r="SAT8" s="1243"/>
      <c r="SAU8" s="1243"/>
      <c r="SAV8" s="1243"/>
      <c r="SAW8" s="1243"/>
      <c r="SAX8" s="1243"/>
      <c r="SAY8" s="1243"/>
      <c r="SAZ8" s="1243"/>
      <c r="SBA8" s="1243"/>
      <c r="SBB8" s="1243"/>
      <c r="SBC8" s="1243"/>
      <c r="SBD8" s="1243"/>
      <c r="SBE8" s="1243"/>
      <c r="SBF8" s="1243"/>
      <c r="SBG8" s="1243"/>
      <c r="SBH8" s="1243"/>
      <c r="SBI8" s="1243"/>
      <c r="SBJ8" s="1243"/>
      <c r="SBK8" s="1243"/>
      <c r="SBL8" s="1243"/>
      <c r="SBM8" s="1243"/>
      <c r="SBN8" s="1243"/>
      <c r="SBO8" s="1243"/>
      <c r="SBP8" s="1243"/>
      <c r="SBQ8" s="1243"/>
      <c r="SBR8" s="1243"/>
      <c r="SBS8" s="1243"/>
      <c r="SBT8" s="1243"/>
      <c r="SBU8" s="1243"/>
      <c r="SBV8" s="1243"/>
      <c r="SBW8" s="1243"/>
      <c r="SBX8" s="1243"/>
      <c r="SBY8" s="1243"/>
      <c r="SBZ8" s="1243"/>
      <c r="SCA8" s="1243"/>
      <c r="SCB8" s="1243"/>
      <c r="SCC8" s="1243"/>
      <c r="SCD8" s="1243"/>
      <c r="SCE8" s="1243"/>
      <c r="SCF8" s="1243"/>
      <c r="SCG8" s="1243"/>
      <c r="SCH8" s="1243"/>
      <c r="SCI8" s="1243"/>
      <c r="SCJ8" s="1243"/>
      <c r="SCK8" s="1243"/>
      <c r="SCL8" s="1243"/>
      <c r="SCM8" s="1243"/>
      <c r="SCN8" s="1243"/>
      <c r="SCO8" s="1243"/>
      <c r="SCP8" s="1243"/>
      <c r="SCQ8" s="1243"/>
      <c r="SCR8" s="1243"/>
      <c r="SCS8" s="1243"/>
      <c r="SCT8" s="1243"/>
      <c r="SCU8" s="1243"/>
      <c r="SCV8" s="1243"/>
      <c r="SCW8" s="1243"/>
      <c r="SCX8" s="1243"/>
      <c r="SCY8" s="1243"/>
      <c r="SCZ8" s="1243"/>
      <c r="SDA8" s="1243"/>
      <c r="SDB8" s="1243"/>
      <c r="SDC8" s="1243"/>
      <c r="SDD8" s="1243"/>
      <c r="SDE8" s="1243"/>
      <c r="SDF8" s="1243"/>
      <c r="SDG8" s="1243"/>
      <c r="SDH8" s="1243"/>
      <c r="SDI8" s="1243"/>
      <c r="SDJ8" s="1243"/>
      <c r="SDK8" s="1243"/>
      <c r="SDL8" s="1243"/>
      <c r="SDM8" s="1243"/>
      <c r="SDN8" s="1243"/>
      <c r="SDO8" s="1243"/>
      <c r="SDP8" s="1243"/>
      <c r="SDQ8" s="1243"/>
      <c r="SDR8" s="1243"/>
      <c r="SDS8" s="1243"/>
      <c r="SDT8" s="1243"/>
      <c r="SDU8" s="1243"/>
      <c r="SDV8" s="1243"/>
      <c r="SDW8" s="1243"/>
      <c r="SDX8" s="1243"/>
      <c r="SDY8" s="1243"/>
      <c r="SDZ8" s="1243"/>
      <c r="SEA8" s="1243"/>
      <c r="SEB8" s="1243"/>
      <c r="SEC8" s="1243"/>
      <c r="SED8" s="1243"/>
      <c r="SEE8" s="1243"/>
      <c r="SEF8" s="1243"/>
      <c r="SEG8" s="1243"/>
      <c r="SEH8" s="1243"/>
      <c r="SEI8" s="1243"/>
      <c r="SEJ8" s="1243"/>
      <c r="SEK8" s="1243"/>
      <c r="SEL8" s="1243"/>
      <c r="SEM8" s="1243"/>
      <c r="SEN8" s="1243"/>
      <c r="SEO8" s="1243"/>
      <c r="SEP8" s="1243"/>
      <c r="SEQ8" s="1243"/>
      <c r="SER8" s="1243"/>
      <c r="SES8" s="1243"/>
      <c r="SET8" s="1243"/>
      <c r="SEU8" s="1243"/>
      <c r="SEV8" s="1243"/>
      <c r="SEW8" s="1243"/>
      <c r="SEX8" s="1243"/>
      <c r="SEY8" s="1243"/>
      <c r="SEZ8" s="1243"/>
      <c r="SFA8" s="1243"/>
      <c r="SFB8" s="1243"/>
      <c r="SFC8" s="1243"/>
      <c r="SFD8" s="1243"/>
      <c r="SFE8" s="1243"/>
      <c r="SFF8" s="1243"/>
      <c r="SFG8" s="1243"/>
      <c r="SFH8" s="1243"/>
      <c r="SFI8" s="1243"/>
      <c r="SFJ8" s="1243"/>
      <c r="SFK8" s="1243"/>
      <c r="SFL8" s="1243"/>
      <c r="SFM8" s="1243"/>
      <c r="SFN8" s="1243"/>
      <c r="SFO8" s="1243"/>
      <c r="SFP8" s="1243"/>
      <c r="SFQ8" s="1243"/>
      <c r="SFR8" s="1243"/>
      <c r="SFS8" s="1243"/>
      <c r="SFT8" s="1243"/>
      <c r="SFU8" s="1243"/>
      <c r="SFV8" s="1243"/>
      <c r="SFW8" s="1243"/>
      <c r="SFX8" s="1243"/>
      <c r="SFY8" s="1243"/>
      <c r="SFZ8" s="1243"/>
      <c r="SGA8" s="1243"/>
      <c r="SGB8" s="1243"/>
      <c r="SGC8" s="1243"/>
      <c r="SGD8" s="1243"/>
      <c r="SGE8" s="1243"/>
      <c r="SGF8" s="1243"/>
      <c r="SGG8" s="1243"/>
      <c r="SGH8" s="1243"/>
      <c r="SGI8" s="1243"/>
      <c r="SGJ8" s="1243"/>
      <c r="SGK8" s="1243"/>
      <c r="SGL8" s="1243"/>
      <c r="SGM8" s="1243"/>
      <c r="SGN8" s="1243"/>
      <c r="SGO8" s="1243"/>
      <c r="SGP8" s="1243"/>
      <c r="SGQ8" s="1243"/>
      <c r="SGR8" s="1243"/>
      <c r="SGS8" s="1243"/>
      <c r="SGT8" s="1243"/>
      <c r="SGU8" s="1243"/>
      <c r="SGV8" s="1243"/>
      <c r="SGW8" s="1243"/>
      <c r="SGX8" s="1243"/>
      <c r="SGY8" s="1243"/>
      <c r="SGZ8" s="1243"/>
      <c r="SHA8" s="1243"/>
      <c r="SHB8" s="1243"/>
      <c r="SHC8" s="1243"/>
      <c r="SHD8" s="1243"/>
      <c r="SHE8" s="1243"/>
      <c r="SHF8" s="1243"/>
      <c r="SHG8" s="1243"/>
      <c r="SHH8" s="1243"/>
      <c r="SHI8" s="1243"/>
      <c r="SHJ8" s="1243"/>
      <c r="SHK8" s="1243"/>
      <c r="SHL8" s="1243"/>
      <c r="SHM8" s="1243"/>
      <c r="SHN8" s="1243"/>
      <c r="SHO8" s="1243"/>
      <c r="SHP8" s="1243"/>
      <c r="SHQ8" s="1243"/>
      <c r="SHR8" s="1243"/>
      <c r="SHS8" s="1243"/>
      <c r="SHT8" s="1243"/>
      <c r="SHU8" s="1243"/>
      <c r="SHV8" s="1243"/>
      <c r="SHW8" s="1243"/>
      <c r="SHX8" s="1243"/>
      <c r="SHY8" s="1243"/>
      <c r="SHZ8" s="1243"/>
      <c r="SIA8" s="1243"/>
      <c r="SIB8" s="1243"/>
      <c r="SIC8" s="1243"/>
      <c r="SID8" s="1243"/>
      <c r="SIE8" s="1243"/>
      <c r="SIF8" s="1243"/>
      <c r="SIG8" s="1243"/>
      <c r="SIH8" s="1243"/>
      <c r="SII8" s="1243"/>
      <c r="SIJ8" s="1243"/>
      <c r="SIK8" s="1243"/>
      <c r="SIL8" s="1243"/>
      <c r="SIM8" s="1243"/>
      <c r="SIN8" s="1243"/>
      <c r="SIO8" s="1243"/>
      <c r="SIP8" s="1243"/>
      <c r="SIQ8" s="1243"/>
      <c r="SIR8" s="1243"/>
      <c r="SIS8" s="1243"/>
      <c r="SIT8" s="1243"/>
      <c r="SIU8" s="1243"/>
      <c r="SIV8" s="1243"/>
      <c r="SIW8" s="1243"/>
      <c r="SIX8" s="1243"/>
      <c r="SIY8" s="1243"/>
      <c r="SIZ8" s="1243"/>
      <c r="SJA8" s="1243"/>
      <c r="SJB8" s="1243"/>
      <c r="SJC8" s="1243"/>
      <c r="SJD8" s="1243"/>
      <c r="SJE8" s="1243"/>
      <c r="SJF8" s="1243"/>
      <c r="SJG8" s="1243"/>
      <c r="SJH8" s="1243"/>
      <c r="SJI8" s="1243"/>
      <c r="SJJ8" s="1243"/>
      <c r="SJK8" s="1243"/>
      <c r="SJL8" s="1243"/>
      <c r="SJM8" s="1243"/>
      <c r="SJN8" s="1243"/>
      <c r="SJO8" s="1243"/>
      <c r="SJP8" s="1243"/>
      <c r="SJQ8" s="1243"/>
      <c r="SJR8" s="1243"/>
      <c r="SJS8" s="1243"/>
      <c r="SJT8" s="1243"/>
      <c r="SJU8" s="1243"/>
      <c r="SJV8" s="1243"/>
      <c r="SJW8" s="1243"/>
      <c r="SJX8" s="1243"/>
      <c r="SJY8" s="1243"/>
      <c r="SJZ8" s="1243"/>
      <c r="SKA8" s="1243"/>
      <c r="SKB8" s="1243"/>
      <c r="SKC8" s="1243"/>
      <c r="SKD8" s="1243"/>
      <c r="SKE8" s="1243"/>
      <c r="SKF8" s="1243"/>
      <c r="SKG8" s="1243"/>
      <c r="SKH8" s="1243"/>
      <c r="SKI8" s="1243"/>
      <c r="SKJ8" s="1243"/>
      <c r="SKK8" s="1243"/>
      <c r="SKL8" s="1243"/>
      <c r="SKM8" s="1243"/>
      <c r="SKN8" s="1243"/>
      <c r="SKO8" s="1243"/>
      <c r="SKP8" s="1243"/>
      <c r="SKQ8" s="1243"/>
      <c r="SKR8" s="1243"/>
      <c r="SKS8" s="1243"/>
      <c r="SKT8" s="1243"/>
      <c r="SKU8" s="1243"/>
      <c r="SKV8" s="1243"/>
      <c r="SKW8" s="1243"/>
      <c r="SKX8" s="1243"/>
      <c r="SKY8" s="1243"/>
      <c r="SKZ8" s="1243"/>
      <c r="SLA8" s="1243"/>
      <c r="SLB8" s="1243"/>
      <c r="SLC8" s="1243"/>
      <c r="SLD8" s="1243"/>
      <c r="SLE8" s="1243"/>
      <c r="SLF8" s="1243"/>
      <c r="SLG8" s="1243"/>
      <c r="SLH8" s="1243"/>
      <c r="SLI8" s="1243"/>
      <c r="SLJ8" s="1243"/>
      <c r="SLK8" s="1243"/>
      <c r="SLL8" s="1243"/>
      <c r="SLM8" s="1243"/>
      <c r="SLN8" s="1243"/>
      <c r="SLO8" s="1243"/>
      <c r="SLP8" s="1243"/>
      <c r="SLQ8" s="1243"/>
      <c r="SLR8" s="1243"/>
      <c r="SLS8" s="1243"/>
      <c r="SLT8" s="1243"/>
      <c r="SLU8" s="1243"/>
      <c r="SLV8" s="1243"/>
      <c r="SLW8" s="1243"/>
      <c r="SLX8" s="1243"/>
      <c r="SLY8" s="1243"/>
      <c r="SLZ8" s="1243"/>
      <c r="SMA8" s="1243"/>
      <c r="SMB8" s="1243"/>
      <c r="SMC8" s="1243"/>
      <c r="SMD8" s="1243"/>
      <c r="SME8" s="1243"/>
      <c r="SMF8" s="1243"/>
      <c r="SMG8" s="1243"/>
      <c r="SMH8" s="1243"/>
      <c r="SMI8" s="1243"/>
      <c r="SMJ8" s="1243"/>
      <c r="SMK8" s="1243"/>
      <c r="SML8" s="1243"/>
      <c r="SMM8" s="1243"/>
      <c r="SMN8" s="1243"/>
      <c r="SMO8" s="1243"/>
      <c r="SMP8" s="1243"/>
      <c r="SMQ8" s="1243"/>
      <c r="SMR8" s="1243"/>
      <c r="SMS8" s="1243"/>
      <c r="SMT8" s="1243"/>
      <c r="SMU8" s="1243"/>
      <c r="SMV8" s="1243"/>
      <c r="SMW8" s="1243"/>
      <c r="SMX8" s="1243"/>
      <c r="SMY8" s="1243"/>
      <c r="SMZ8" s="1243"/>
      <c r="SNA8" s="1243"/>
      <c r="SNB8" s="1243"/>
      <c r="SNC8" s="1243"/>
      <c r="SND8" s="1243"/>
      <c r="SNE8" s="1243"/>
      <c r="SNF8" s="1243"/>
      <c r="SNG8" s="1243"/>
      <c r="SNH8" s="1243"/>
      <c r="SNI8" s="1243"/>
      <c r="SNJ8" s="1243"/>
      <c r="SNK8" s="1243"/>
      <c r="SNL8" s="1243"/>
      <c r="SNM8" s="1243"/>
      <c r="SNN8" s="1243"/>
      <c r="SNO8" s="1243"/>
      <c r="SNP8" s="1243"/>
      <c r="SNQ8" s="1243"/>
      <c r="SNR8" s="1243"/>
      <c r="SNS8" s="1243"/>
      <c r="SNT8" s="1243"/>
      <c r="SNU8" s="1243"/>
      <c r="SNV8" s="1243"/>
      <c r="SNW8" s="1243"/>
      <c r="SNX8" s="1243"/>
      <c r="SNY8" s="1243"/>
      <c r="SNZ8" s="1243"/>
      <c r="SOA8" s="1243"/>
      <c r="SOB8" s="1243"/>
      <c r="SOC8" s="1243"/>
      <c r="SOD8" s="1243"/>
      <c r="SOE8" s="1243"/>
      <c r="SOF8" s="1243"/>
      <c r="SOG8" s="1243"/>
      <c r="SOH8" s="1243"/>
      <c r="SOI8" s="1243"/>
      <c r="SOJ8" s="1243"/>
      <c r="SOK8" s="1243"/>
      <c r="SOL8" s="1243"/>
      <c r="SOM8" s="1243"/>
      <c r="SON8" s="1243"/>
      <c r="SOO8" s="1243"/>
      <c r="SOP8" s="1243"/>
      <c r="SOQ8" s="1243"/>
      <c r="SOR8" s="1243"/>
      <c r="SOS8" s="1243"/>
      <c r="SOT8" s="1243"/>
      <c r="SOU8" s="1243"/>
      <c r="SOV8" s="1243"/>
      <c r="SOW8" s="1243"/>
      <c r="SOX8" s="1243"/>
      <c r="SOY8" s="1243"/>
      <c r="SOZ8" s="1243"/>
      <c r="SPA8" s="1243"/>
      <c r="SPB8" s="1243"/>
      <c r="SPC8" s="1243"/>
      <c r="SPD8" s="1243"/>
      <c r="SPE8" s="1243"/>
      <c r="SPF8" s="1243"/>
      <c r="SPG8" s="1243"/>
      <c r="SPH8" s="1243"/>
      <c r="SPI8" s="1243"/>
      <c r="SPJ8" s="1243"/>
      <c r="SPK8" s="1243"/>
      <c r="SPL8" s="1243"/>
      <c r="SPM8" s="1243"/>
      <c r="SPN8" s="1243"/>
      <c r="SPO8" s="1243"/>
      <c r="SPP8" s="1243"/>
      <c r="SPQ8" s="1243"/>
      <c r="SPR8" s="1243"/>
      <c r="SPS8" s="1243"/>
      <c r="SPT8" s="1243"/>
      <c r="SPU8" s="1243"/>
      <c r="SPV8" s="1243"/>
      <c r="SPW8" s="1243"/>
      <c r="SPX8" s="1243"/>
      <c r="SPY8" s="1243"/>
      <c r="SPZ8" s="1243"/>
      <c r="SQA8" s="1243"/>
      <c r="SQB8" s="1243"/>
      <c r="SQC8" s="1243"/>
      <c r="SQD8" s="1243"/>
      <c r="SQE8" s="1243"/>
      <c r="SQF8" s="1243"/>
      <c r="SQG8" s="1243"/>
      <c r="SQH8" s="1243"/>
      <c r="SQI8" s="1243"/>
      <c r="SQJ8" s="1243"/>
      <c r="SQK8" s="1243"/>
      <c r="SQL8" s="1243"/>
      <c r="SQM8" s="1243"/>
      <c r="SQN8" s="1243"/>
      <c r="SQO8" s="1243"/>
      <c r="SQP8" s="1243"/>
      <c r="SQQ8" s="1243"/>
      <c r="SQR8" s="1243"/>
      <c r="SQS8" s="1243"/>
      <c r="SQT8" s="1243"/>
      <c r="SQU8" s="1243"/>
      <c r="SQV8" s="1243"/>
      <c r="SQW8" s="1243"/>
      <c r="SQX8" s="1243"/>
      <c r="SQY8" s="1243"/>
      <c r="SQZ8" s="1243"/>
      <c r="SRA8" s="1243"/>
      <c r="SRB8" s="1243"/>
      <c r="SRC8" s="1243"/>
      <c r="SRD8" s="1243"/>
      <c r="SRE8" s="1243"/>
      <c r="SRF8" s="1243"/>
      <c r="SRG8" s="1243"/>
      <c r="SRH8" s="1243"/>
      <c r="SRI8" s="1243"/>
      <c r="SRJ8" s="1243"/>
      <c r="SRK8" s="1243"/>
      <c r="SRL8" s="1243"/>
      <c r="SRM8" s="1243"/>
      <c r="SRN8" s="1243"/>
      <c r="SRO8" s="1243"/>
      <c r="SRP8" s="1243"/>
      <c r="SRQ8" s="1243"/>
      <c r="SRR8" s="1243"/>
      <c r="SRS8" s="1243"/>
      <c r="SRT8" s="1243"/>
      <c r="SRU8" s="1243"/>
      <c r="SRV8" s="1243"/>
      <c r="SRW8" s="1243"/>
      <c r="SRX8" s="1243"/>
      <c r="SRY8" s="1243"/>
      <c r="SRZ8" s="1243"/>
      <c r="SSA8" s="1243"/>
      <c r="SSB8" s="1243"/>
      <c r="SSC8" s="1243"/>
      <c r="SSD8" s="1243"/>
      <c r="SSE8" s="1243"/>
      <c r="SSF8" s="1243"/>
      <c r="SSG8" s="1243"/>
      <c r="SSH8" s="1243"/>
      <c r="SSI8" s="1243"/>
      <c r="SSJ8" s="1243"/>
      <c r="SSK8" s="1243"/>
      <c r="SSL8" s="1243"/>
      <c r="SSM8" s="1243"/>
      <c r="SSN8" s="1243"/>
      <c r="SSO8" s="1243"/>
      <c r="SSP8" s="1243"/>
      <c r="SSQ8" s="1243"/>
      <c r="SSR8" s="1243"/>
      <c r="SSS8" s="1243"/>
      <c r="SST8" s="1243"/>
      <c r="SSU8" s="1243"/>
      <c r="SSV8" s="1243"/>
      <c r="SSW8" s="1243"/>
      <c r="SSX8" s="1243"/>
      <c r="SSY8" s="1243"/>
      <c r="SSZ8" s="1243"/>
      <c r="STA8" s="1243"/>
      <c r="STB8" s="1243"/>
      <c r="STC8" s="1243"/>
      <c r="STD8" s="1243"/>
      <c r="STE8" s="1243"/>
      <c r="STF8" s="1243"/>
      <c r="STG8" s="1243"/>
      <c r="STH8" s="1243"/>
      <c r="STI8" s="1243"/>
      <c r="STJ8" s="1243"/>
      <c r="STK8" s="1243"/>
      <c r="STL8" s="1243"/>
      <c r="STM8" s="1243"/>
      <c r="STN8" s="1243"/>
      <c r="STO8" s="1243"/>
      <c r="STP8" s="1243"/>
      <c r="STQ8" s="1243"/>
      <c r="STR8" s="1243"/>
      <c r="STS8" s="1243"/>
      <c r="STT8" s="1243"/>
      <c r="STU8" s="1243"/>
      <c r="STV8" s="1243"/>
      <c r="STW8" s="1243"/>
      <c r="STX8" s="1243"/>
      <c r="STY8" s="1243"/>
      <c r="STZ8" s="1243"/>
      <c r="SUA8" s="1243"/>
      <c r="SUB8" s="1243"/>
      <c r="SUC8" s="1243"/>
      <c r="SUD8" s="1243"/>
      <c r="SUE8" s="1243"/>
      <c r="SUF8" s="1243"/>
      <c r="SUG8" s="1243"/>
      <c r="SUH8" s="1243"/>
      <c r="SUI8" s="1243"/>
      <c r="SUJ8" s="1243"/>
      <c r="SUK8" s="1243"/>
      <c r="SUL8" s="1243"/>
      <c r="SUM8" s="1243"/>
      <c r="SUN8" s="1243"/>
      <c r="SUO8" s="1243"/>
      <c r="SUP8" s="1243"/>
      <c r="SUQ8" s="1243"/>
      <c r="SUR8" s="1243"/>
      <c r="SUS8" s="1243"/>
      <c r="SUT8" s="1243"/>
      <c r="SUU8" s="1243"/>
      <c r="SUV8" s="1243"/>
      <c r="SUW8" s="1243"/>
      <c r="SUX8" s="1243"/>
      <c r="SUY8" s="1243"/>
      <c r="SUZ8" s="1243"/>
      <c r="SVA8" s="1243"/>
      <c r="SVB8" s="1243"/>
      <c r="SVC8" s="1243"/>
      <c r="SVD8" s="1243"/>
      <c r="SVE8" s="1243"/>
      <c r="SVF8" s="1243"/>
      <c r="SVG8" s="1243"/>
      <c r="SVH8" s="1243"/>
      <c r="SVI8" s="1243"/>
      <c r="SVJ8" s="1243"/>
      <c r="SVK8" s="1243"/>
      <c r="SVL8" s="1243"/>
      <c r="SVM8" s="1243"/>
      <c r="SVN8" s="1243"/>
      <c r="SVO8" s="1243"/>
      <c r="SVP8" s="1243"/>
      <c r="SVQ8" s="1243"/>
      <c r="SVR8" s="1243"/>
      <c r="SVS8" s="1243"/>
      <c r="SVT8" s="1243"/>
      <c r="SVU8" s="1243"/>
      <c r="SVV8" s="1243"/>
      <c r="SVW8" s="1243"/>
      <c r="SVX8" s="1243"/>
      <c r="SVY8" s="1243"/>
      <c r="SVZ8" s="1243"/>
      <c r="SWA8" s="1243"/>
      <c r="SWB8" s="1243"/>
      <c r="SWC8" s="1243"/>
      <c r="SWD8" s="1243"/>
      <c r="SWE8" s="1243"/>
      <c r="SWF8" s="1243"/>
      <c r="SWG8" s="1243"/>
      <c r="SWH8" s="1243"/>
      <c r="SWI8" s="1243"/>
      <c r="SWJ8" s="1243"/>
      <c r="SWK8" s="1243"/>
      <c r="SWL8" s="1243"/>
      <c r="SWM8" s="1243"/>
      <c r="SWN8" s="1243"/>
      <c r="SWO8" s="1243"/>
      <c r="SWP8" s="1243"/>
      <c r="SWQ8" s="1243"/>
      <c r="SWR8" s="1243"/>
      <c r="SWS8" s="1243"/>
      <c r="SWT8" s="1243"/>
      <c r="SWU8" s="1243"/>
      <c r="SWV8" s="1243"/>
      <c r="SWW8" s="1243"/>
      <c r="SWX8" s="1243"/>
      <c r="SWY8" s="1243"/>
      <c r="SWZ8" s="1243"/>
      <c r="SXA8" s="1243"/>
      <c r="SXB8" s="1243"/>
      <c r="SXC8" s="1243"/>
      <c r="SXD8" s="1243"/>
      <c r="SXE8" s="1243"/>
      <c r="SXF8" s="1243"/>
      <c r="SXG8" s="1243"/>
      <c r="SXH8" s="1243"/>
      <c r="SXI8" s="1243"/>
      <c r="SXJ8" s="1243"/>
      <c r="SXK8" s="1243"/>
      <c r="SXL8" s="1243"/>
      <c r="SXM8" s="1243"/>
      <c r="SXN8" s="1243"/>
      <c r="SXO8" s="1243"/>
      <c r="SXP8" s="1243"/>
      <c r="SXQ8" s="1243"/>
      <c r="SXR8" s="1243"/>
      <c r="SXS8" s="1243"/>
      <c r="SXT8" s="1243"/>
      <c r="SXU8" s="1243"/>
      <c r="SXV8" s="1243"/>
      <c r="SXW8" s="1243"/>
      <c r="SXX8" s="1243"/>
      <c r="SXY8" s="1243"/>
      <c r="SXZ8" s="1243"/>
      <c r="SYA8" s="1243"/>
      <c r="SYB8" s="1243"/>
      <c r="SYC8" s="1243"/>
      <c r="SYD8" s="1243"/>
      <c r="SYE8" s="1243"/>
      <c r="SYF8" s="1243"/>
      <c r="SYG8" s="1243"/>
      <c r="SYH8" s="1243"/>
      <c r="SYI8" s="1243"/>
      <c r="SYJ8" s="1243"/>
      <c r="SYK8" s="1243"/>
      <c r="SYL8" s="1243"/>
      <c r="SYM8" s="1243"/>
      <c r="SYN8" s="1243"/>
      <c r="SYO8" s="1243"/>
      <c r="SYP8" s="1243"/>
      <c r="SYQ8" s="1243"/>
      <c r="SYR8" s="1243"/>
      <c r="SYS8" s="1243"/>
      <c r="SYT8" s="1243"/>
      <c r="SYU8" s="1243"/>
      <c r="SYV8" s="1243"/>
      <c r="SYW8" s="1243"/>
      <c r="SYX8" s="1243"/>
      <c r="SYY8" s="1243"/>
      <c r="SYZ8" s="1243"/>
      <c r="SZA8" s="1243"/>
      <c r="SZB8" s="1243"/>
      <c r="SZC8" s="1243"/>
      <c r="SZD8" s="1243"/>
      <c r="SZE8" s="1243"/>
      <c r="SZF8" s="1243"/>
      <c r="SZG8" s="1243"/>
      <c r="SZH8" s="1243"/>
      <c r="SZI8" s="1243"/>
      <c r="SZJ8" s="1243"/>
      <c r="SZK8" s="1243"/>
      <c r="SZL8" s="1243"/>
      <c r="SZM8" s="1243"/>
      <c r="SZN8" s="1243"/>
      <c r="SZO8" s="1243"/>
      <c r="SZP8" s="1243"/>
      <c r="SZQ8" s="1243"/>
      <c r="SZR8" s="1243"/>
      <c r="SZS8" s="1243"/>
      <c r="SZT8" s="1243"/>
      <c r="SZU8" s="1243"/>
      <c r="SZV8" s="1243"/>
      <c r="SZW8" s="1243"/>
      <c r="SZX8" s="1243"/>
      <c r="SZY8" s="1243"/>
      <c r="SZZ8" s="1243"/>
      <c r="TAA8" s="1243"/>
      <c r="TAB8" s="1243"/>
      <c r="TAC8" s="1243"/>
      <c r="TAD8" s="1243"/>
      <c r="TAE8" s="1243"/>
      <c r="TAF8" s="1243"/>
      <c r="TAG8" s="1243"/>
      <c r="TAH8" s="1243"/>
      <c r="TAI8" s="1243"/>
      <c r="TAJ8" s="1243"/>
      <c r="TAK8" s="1243"/>
      <c r="TAL8" s="1243"/>
      <c r="TAM8" s="1243"/>
      <c r="TAN8" s="1243"/>
      <c r="TAO8" s="1243"/>
      <c r="TAP8" s="1243"/>
      <c r="TAQ8" s="1243"/>
      <c r="TAR8" s="1243"/>
      <c r="TAS8" s="1243"/>
      <c r="TAT8" s="1243"/>
      <c r="TAU8" s="1243"/>
      <c r="TAV8" s="1243"/>
      <c r="TAW8" s="1243"/>
      <c r="TAX8" s="1243"/>
      <c r="TAY8" s="1243"/>
      <c r="TAZ8" s="1243"/>
      <c r="TBA8" s="1243"/>
      <c r="TBB8" s="1243"/>
      <c r="TBC8" s="1243"/>
      <c r="TBD8" s="1243"/>
      <c r="TBE8" s="1243"/>
      <c r="TBF8" s="1243"/>
      <c r="TBG8" s="1243"/>
      <c r="TBH8" s="1243"/>
      <c r="TBI8" s="1243"/>
      <c r="TBJ8" s="1243"/>
      <c r="TBK8" s="1243"/>
      <c r="TBL8" s="1243"/>
      <c r="TBM8" s="1243"/>
      <c r="TBN8" s="1243"/>
      <c r="TBO8" s="1243"/>
      <c r="TBP8" s="1243"/>
      <c r="TBQ8" s="1243"/>
      <c r="TBR8" s="1243"/>
      <c r="TBS8" s="1243"/>
      <c r="TBT8" s="1243"/>
      <c r="TBU8" s="1243"/>
      <c r="TBV8" s="1243"/>
      <c r="TBW8" s="1243"/>
      <c r="TBX8" s="1243"/>
      <c r="TBY8" s="1243"/>
      <c r="TBZ8" s="1243"/>
      <c r="TCA8" s="1243"/>
      <c r="TCB8" s="1243"/>
      <c r="TCC8" s="1243"/>
      <c r="TCD8" s="1243"/>
      <c r="TCE8" s="1243"/>
      <c r="TCF8" s="1243"/>
      <c r="TCG8" s="1243"/>
      <c r="TCH8" s="1243"/>
      <c r="TCI8" s="1243"/>
      <c r="TCJ8" s="1243"/>
      <c r="TCK8" s="1243"/>
      <c r="TCL8" s="1243"/>
      <c r="TCM8" s="1243"/>
      <c r="TCN8" s="1243"/>
      <c r="TCO8" s="1243"/>
      <c r="TCP8" s="1243"/>
      <c r="TCQ8" s="1243"/>
      <c r="TCR8" s="1243"/>
      <c r="TCS8" s="1243"/>
      <c r="TCT8" s="1243"/>
      <c r="TCU8" s="1243"/>
      <c r="TCV8" s="1243"/>
      <c r="TCW8" s="1243"/>
      <c r="TCX8" s="1243"/>
      <c r="TCY8" s="1243"/>
      <c r="TCZ8" s="1243"/>
      <c r="TDA8" s="1243"/>
      <c r="TDB8" s="1243"/>
      <c r="TDC8" s="1243"/>
      <c r="TDD8" s="1243"/>
      <c r="TDE8" s="1243"/>
      <c r="TDF8" s="1243"/>
      <c r="TDG8" s="1243"/>
      <c r="TDH8" s="1243"/>
      <c r="TDI8" s="1243"/>
      <c r="TDJ8" s="1243"/>
      <c r="TDK8" s="1243"/>
      <c r="TDL8" s="1243"/>
      <c r="TDM8" s="1243"/>
      <c r="TDN8" s="1243"/>
      <c r="TDO8" s="1243"/>
      <c r="TDP8" s="1243"/>
      <c r="TDQ8" s="1243"/>
      <c r="TDR8" s="1243"/>
      <c r="TDS8" s="1243"/>
      <c r="TDT8" s="1243"/>
      <c r="TDU8" s="1243"/>
      <c r="TDV8" s="1243"/>
      <c r="TDW8" s="1243"/>
      <c r="TDX8" s="1243"/>
      <c r="TDY8" s="1243"/>
      <c r="TDZ8" s="1243"/>
      <c r="TEA8" s="1243"/>
      <c r="TEB8" s="1243"/>
      <c r="TEC8" s="1243"/>
      <c r="TED8" s="1243"/>
      <c r="TEE8" s="1243"/>
      <c r="TEF8" s="1243"/>
      <c r="TEG8" s="1243"/>
      <c r="TEH8" s="1243"/>
      <c r="TEI8" s="1243"/>
      <c r="TEJ8" s="1243"/>
      <c r="TEK8" s="1243"/>
      <c r="TEL8" s="1243"/>
      <c r="TEM8" s="1243"/>
      <c r="TEN8" s="1243"/>
      <c r="TEO8" s="1243"/>
      <c r="TEP8" s="1243"/>
      <c r="TEQ8" s="1243"/>
      <c r="TER8" s="1243"/>
      <c r="TES8" s="1243"/>
      <c r="TET8" s="1243"/>
      <c r="TEU8" s="1243"/>
      <c r="TEV8" s="1243"/>
      <c r="TEW8" s="1243"/>
      <c r="TEX8" s="1243"/>
      <c r="TEY8" s="1243"/>
      <c r="TEZ8" s="1243"/>
      <c r="TFA8" s="1243"/>
      <c r="TFB8" s="1243"/>
      <c r="TFC8" s="1243"/>
      <c r="TFD8" s="1243"/>
      <c r="TFE8" s="1243"/>
      <c r="TFF8" s="1243"/>
      <c r="TFG8" s="1243"/>
      <c r="TFH8" s="1243"/>
      <c r="TFI8" s="1243"/>
      <c r="TFJ8" s="1243"/>
      <c r="TFK8" s="1243"/>
      <c r="TFL8" s="1243"/>
      <c r="TFM8" s="1243"/>
      <c r="TFN8" s="1243"/>
      <c r="TFO8" s="1243"/>
      <c r="TFP8" s="1243"/>
      <c r="TFQ8" s="1243"/>
      <c r="TFR8" s="1243"/>
      <c r="TFS8" s="1243"/>
      <c r="TFT8" s="1243"/>
      <c r="TFU8" s="1243"/>
      <c r="TFV8" s="1243"/>
      <c r="TFW8" s="1243"/>
      <c r="TFX8" s="1243"/>
      <c r="TFY8" s="1243"/>
      <c r="TFZ8" s="1243"/>
      <c r="TGA8" s="1243"/>
      <c r="TGB8" s="1243"/>
      <c r="TGC8" s="1243"/>
      <c r="TGD8" s="1243"/>
      <c r="TGE8" s="1243"/>
      <c r="TGF8" s="1243"/>
      <c r="TGG8" s="1243"/>
      <c r="TGH8" s="1243"/>
      <c r="TGI8" s="1243"/>
      <c r="TGJ8" s="1243"/>
      <c r="TGK8" s="1243"/>
      <c r="TGL8" s="1243"/>
      <c r="TGM8" s="1243"/>
      <c r="TGN8" s="1243"/>
      <c r="TGO8" s="1243"/>
      <c r="TGP8" s="1243"/>
      <c r="TGQ8" s="1243"/>
      <c r="TGR8" s="1243"/>
      <c r="TGS8" s="1243"/>
      <c r="TGT8" s="1243"/>
      <c r="TGU8" s="1243"/>
      <c r="TGV8" s="1243"/>
      <c r="TGW8" s="1243"/>
      <c r="TGX8" s="1243"/>
      <c r="TGY8" s="1243"/>
      <c r="TGZ8" s="1243"/>
      <c r="THA8" s="1243"/>
      <c r="THB8" s="1243"/>
      <c r="THC8" s="1243"/>
      <c r="THD8" s="1243"/>
      <c r="THE8" s="1243"/>
      <c r="THF8" s="1243"/>
      <c r="THG8" s="1243"/>
      <c r="THH8" s="1243"/>
      <c r="THI8" s="1243"/>
      <c r="THJ8" s="1243"/>
      <c r="THK8" s="1243"/>
      <c r="THL8" s="1243"/>
      <c r="THM8" s="1243"/>
      <c r="THN8" s="1243"/>
      <c r="THO8" s="1243"/>
      <c r="THP8" s="1243"/>
      <c r="THQ8" s="1243"/>
      <c r="THR8" s="1243"/>
      <c r="THS8" s="1243"/>
      <c r="THT8" s="1243"/>
      <c r="THU8" s="1243"/>
      <c r="THV8" s="1243"/>
      <c r="THW8" s="1243"/>
      <c r="THX8" s="1243"/>
      <c r="THY8" s="1243"/>
      <c r="THZ8" s="1243"/>
      <c r="TIA8" s="1243"/>
      <c r="TIB8" s="1243"/>
      <c r="TIC8" s="1243"/>
      <c r="TID8" s="1243"/>
      <c r="TIE8" s="1243"/>
      <c r="TIF8" s="1243"/>
      <c r="TIG8" s="1243"/>
      <c r="TIH8" s="1243"/>
      <c r="TII8" s="1243"/>
      <c r="TIJ8" s="1243"/>
      <c r="TIK8" s="1243"/>
      <c r="TIL8" s="1243"/>
      <c r="TIM8" s="1243"/>
      <c r="TIN8" s="1243"/>
      <c r="TIO8" s="1243"/>
      <c r="TIP8" s="1243"/>
      <c r="TIQ8" s="1243"/>
      <c r="TIR8" s="1243"/>
      <c r="TIS8" s="1243"/>
      <c r="TIT8" s="1243"/>
      <c r="TIU8" s="1243"/>
      <c r="TIV8" s="1243"/>
      <c r="TIW8" s="1243"/>
      <c r="TIX8" s="1243"/>
      <c r="TIY8" s="1243"/>
      <c r="TIZ8" s="1243"/>
      <c r="TJA8" s="1243"/>
      <c r="TJB8" s="1243"/>
      <c r="TJC8" s="1243"/>
      <c r="TJD8" s="1243"/>
      <c r="TJE8" s="1243"/>
      <c r="TJF8" s="1243"/>
      <c r="TJG8" s="1243"/>
      <c r="TJH8" s="1243"/>
      <c r="TJI8" s="1243"/>
      <c r="TJJ8" s="1243"/>
      <c r="TJK8" s="1243"/>
      <c r="TJL8" s="1243"/>
      <c r="TJM8" s="1243"/>
      <c r="TJN8" s="1243"/>
      <c r="TJO8" s="1243"/>
      <c r="TJP8" s="1243"/>
      <c r="TJQ8" s="1243"/>
      <c r="TJR8" s="1243"/>
      <c r="TJS8" s="1243"/>
      <c r="TJT8" s="1243"/>
      <c r="TJU8" s="1243"/>
      <c r="TJV8" s="1243"/>
      <c r="TJW8" s="1243"/>
      <c r="TJX8" s="1243"/>
      <c r="TJY8" s="1243"/>
      <c r="TJZ8" s="1243"/>
      <c r="TKA8" s="1243"/>
      <c r="TKB8" s="1243"/>
      <c r="TKC8" s="1243"/>
      <c r="TKD8" s="1243"/>
      <c r="TKE8" s="1243"/>
      <c r="TKF8" s="1243"/>
      <c r="TKG8" s="1243"/>
      <c r="TKH8" s="1243"/>
      <c r="TKI8" s="1243"/>
      <c r="TKJ8" s="1243"/>
      <c r="TKK8" s="1243"/>
      <c r="TKL8" s="1243"/>
      <c r="TKM8" s="1243"/>
      <c r="TKN8" s="1243"/>
      <c r="TKO8" s="1243"/>
      <c r="TKP8" s="1243"/>
      <c r="TKQ8" s="1243"/>
      <c r="TKR8" s="1243"/>
      <c r="TKS8" s="1243"/>
      <c r="TKT8" s="1243"/>
      <c r="TKU8" s="1243"/>
      <c r="TKV8" s="1243"/>
      <c r="TKW8" s="1243"/>
      <c r="TKX8" s="1243"/>
      <c r="TKY8" s="1243"/>
      <c r="TKZ8" s="1243"/>
      <c r="TLA8" s="1243"/>
      <c r="TLB8" s="1243"/>
      <c r="TLC8" s="1243"/>
      <c r="TLD8" s="1243"/>
      <c r="TLE8" s="1243"/>
      <c r="TLF8" s="1243"/>
      <c r="TLG8" s="1243"/>
      <c r="TLH8" s="1243"/>
      <c r="TLI8" s="1243"/>
      <c r="TLJ8" s="1243"/>
      <c r="TLK8" s="1243"/>
      <c r="TLL8" s="1243"/>
      <c r="TLM8" s="1243"/>
      <c r="TLN8" s="1243"/>
      <c r="TLO8" s="1243"/>
      <c r="TLP8" s="1243"/>
      <c r="TLQ8" s="1243"/>
      <c r="TLR8" s="1243"/>
      <c r="TLS8" s="1243"/>
      <c r="TLT8" s="1243"/>
      <c r="TLU8" s="1243"/>
      <c r="TLV8" s="1243"/>
      <c r="TLW8" s="1243"/>
      <c r="TLX8" s="1243"/>
      <c r="TLY8" s="1243"/>
      <c r="TLZ8" s="1243"/>
      <c r="TMA8" s="1243"/>
      <c r="TMB8" s="1243"/>
      <c r="TMC8" s="1243"/>
      <c r="TMD8" s="1243"/>
      <c r="TME8" s="1243"/>
      <c r="TMF8" s="1243"/>
      <c r="TMG8" s="1243"/>
      <c r="TMH8" s="1243"/>
      <c r="TMI8" s="1243"/>
      <c r="TMJ8" s="1243"/>
      <c r="TMK8" s="1243"/>
      <c r="TML8" s="1243"/>
      <c r="TMM8" s="1243"/>
      <c r="TMN8" s="1243"/>
      <c r="TMO8" s="1243"/>
      <c r="TMP8" s="1243"/>
      <c r="TMQ8" s="1243"/>
      <c r="TMR8" s="1243"/>
      <c r="TMS8" s="1243"/>
      <c r="TMT8" s="1243"/>
      <c r="TMU8" s="1243"/>
      <c r="TMV8" s="1243"/>
      <c r="TMW8" s="1243"/>
      <c r="TMX8" s="1243"/>
      <c r="TMY8" s="1243"/>
      <c r="TMZ8" s="1243"/>
      <c r="TNA8" s="1243"/>
      <c r="TNB8" s="1243"/>
      <c r="TNC8" s="1243"/>
      <c r="TND8" s="1243"/>
      <c r="TNE8" s="1243"/>
      <c r="TNF8" s="1243"/>
      <c r="TNG8" s="1243"/>
      <c r="TNH8" s="1243"/>
      <c r="TNI8" s="1243"/>
      <c r="TNJ8" s="1243"/>
      <c r="TNK8" s="1243"/>
      <c r="TNL8" s="1243"/>
      <c r="TNM8" s="1243"/>
      <c r="TNN8" s="1243"/>
      <c r="TNO8" s="1243"/>
      <c r="TNP8" s="1243"/>
      <c r="TNQ8" s="1243"/>
      <c r="TNR8" s="1243"/>
      <c r="TNS8" s="1243"/>
      <c r="TNT8" s="1243"/>
      <c r="TNU8" s="1243"/>
      <c r="TNV8" s="1243"/>
      <c r="TNW8" s="1243"/>
      <c r="TNX8" s="1243"/>
      <c r="TNY8" s="1243"/>
      <c r="TNZ8" s="1243"/>
      <c r="TOA8" s="1243"/>
      <c r="TOB8" s="1243"/>
      <c r="TOC8" s="1243"/>
      <c r="TOD8" s="1243"/>
      <c r="TOE8" s="1243"/>
      <c r="TOF8" s="1243"/>
      <c r="TOG8" s="1243"/>
      <c r="TOH8" s="1243"/>
      <c r="TOI8" s="1243"/>
      <c r="TOJ8" s="1243"/>
      <c r="TOK8" s="1243"/>
      <c r="TOL8" s="1243"/>
      <c r="TOM8" s="1243"/>
      <c r="TON8" s="1243"/>
      <c r="TOO8" s="1243"/>
      <c r="TOP8" s="1243"/>
      <c r="TOQ8" s="1243"/>
      <c r="TOR8" s="1243"/>
      <c r="TOS8" s="1243"/>
      <c r="TOT8" s="1243"/>
      <c r="TOU8" s="1243"/>
      <c r="TOV8" s="1243"/>
      <c r="TOW8" s="1243"/>
      <c r="TOX8" s="1243"/>
      <c r="TOY8" s="1243"/>
      <c r="TOZ8" s="1243"/>
      <c r="TPA8" s="1243"/>
      <c r="TPB8" s="1243"/>
      <c r="TPC8" s="1243"/>
      <c r="TPD8" s="1243"/>
      <c r="TPE8" s="1243"/>
      <c r="TPF8" s="1243"/>
      <c r="TPG8" s="1243"/>
      <c r="TPH8" s="1243"/>
      <c r="TPI8" s="1243"/>
      <c r="TPJ8" s="1243"/>
      <c r="TPK8" s="1243"/>
      <c r="TPL8" s="1243"/>
      <c r="TPM8" s="1243"/>
      <c r="TPN8" s="1243"/>
      <c r="TPO8" s="1243"/>
      <c r="TPP8" s="1243"/>
      <c r="TPQ8" s="1243"/>
      <c r="TPR8" s="1243"/>
      <c r="TPS8" s="1243"/>
      <c r="TPT8" s="1243"/>
      <c r="TPU8" s="1243"/>
      <c r="TPV8" s="1243"/>
      <c r="TPW8" s="1243"/>
      <c r="TPX8" s="1243"/>
      <c r="TPY8" s="1243"/>
      <c r="TPZ8" s="1243"/>
      <c r="TQA8" s="1243"/>
      <c r="TQB8" s="1243"/>
      <c r="TQC8" s="1243"/>
      <c r="TQD8" s="1243"/>
      <c r="TQE8" s="1243"/>
      <c r="TQF8" s="1243"/>
      <c r="TQG8" s="1243"/>
      <c r="TQH8" s="1243"/>
      <c r="TQI8" s="1243"/>
      <c r="TQJ8" s="1243"/>
      <c r="TQK8" s="1243"/>
      <c r="TQL8" s="1243"/>
      <c r="TQM8" s="1243"/>
      <c r="TQN8" s="1243"/>
      <c r="TQO8" s="1243"/>
      <c r="TQP8" s="1243"/>
      <c r="TQQ8" s="1243"/>
      <c r="TQR8" s="1243"/>
      <c r="TQS8" s="1243"/>
      <c r="TQT8" s="1243"/>
      <c r="TQU8" s="1243"/>
      <c r="TQV8" s="1243"/>
      <c r="TQW8" s="1243"/>
      <c r="TQX8" s="1243"/>
      <c r="TQY8" s="1243"/>
      <c r="TQZ8" s="1243"/>
      <c r="TRA8" s="1243"/>
      <c r="TRB8" s="1243"/>
      <c r="TRC8" s="1243"/>
      <c r="TRD8" s="1243"/>
      <c r="TRE8" s="1243"/>
      <c r="TRF8" s="1243"/>
      <c r="TRG8" s="1243"/>
      <c r="TRH8" s="1243"/>
      <c r="TRI8" s="1243"/>
      <c r="TRJ8" s="1243"/>
      <c r="TRK8" s="1243"/>
      <c r="TRL8" s="1243"/>
      <c r="TRM8" s="1243"/>
      <c r="TRN8" s="1243"/>
      <c r="TRO8" s="1243"/>
      <c r="TRP8" s="1243"/>
      <c r="TRQ8" s="1243"/>
      <c r="TRR8" s="1243"/>
      <c r="TRS8" s="1243"/>
      <c r="TRT8" s="1243"/>
      <c r="TRU8" s="1243"/>
      <c r="TRV8" s="1243"/>
      <c r="TRW8" s="1243"/>
      <c r="TRX8" s="1243"/>
      <c r="TRY8" s="1243"/>
      <c r="TRZ8" s="1243"/>
      <c r="TSA8" s="1243"/>
      <c r="TSB8" s="1243"/>
      <c r="TSC8" s="1243"/>
      <c r="TSD8" s="1243"/>
      <c r="TSE8" s="1243"/>
      <c r="TSF8" s="1243"/>
      <c r="TSG8" s="1243"/>
      <c r="TSH8" s="1243"/>
      <c r="TSI8" s="1243"/>
      <c r="TSJ8" s="1243"/>
      <c r="TSK8" s="1243"/>
      <c r="TSL8" s="1243"/>
      <c r="TSM8" s="1243"/>
      <c r="TSN8" s="1243"/>
      <c r="TSO8" s="1243"/>
      <c r="TSP8" s="1243"/>
      <c r="TSQ8" s="1243"/>
      <c r="TSR8" s="1243"/>
      <c r="TSS8" s="1243"/>
      <c r="TST8" s="1243"/>
      <c r="TSU8" s="1243"/>
      <c r="TSV8" s="1243"/>
      <c r="TSW8" s="1243"/>
      <c r="TSX8" s="1243"/>
      <c r="TSY8" s="1243"/>
      <c r="TSZ8" s="1243"/>
      <c r="TTA8" s="1243"/>
      <c r="TTB8" s="1243"/>
      <c r="TTC8" s="1243"/>
      <c r="TTD8" s="1243"/>
      <c r="TTE8" s="1243"/>
      <c r="TTF8" s="1243"/>
      <c r="TTG8" s="1243"/>
      <c r="TTH8" s="1243"/>
      <c r="TTI8" s="1243"/>
      <c r="TTJ8" s="1243"/>
      <c r="TTK8" s="1243"/>
      <c r="TTL8" s="1243"/>
      <c r="TTM8" s="1243"/>
      <c r="TTN8" s="1243"/>
      <c r="TTO8" s="1243"/>
      <c r="TTP8" s="1243"/>
      <c r="TTQ8" s="1243"/>
      <c r="TTR8" s="1243"/>
      <c r="TTS8" s="1243"/>
      <c r="TTT8" s="1243"/>
      <c r="TTU8" s="1243"/>
      <c r="TTV8" s="1243"/>
      <c r="TTW8" s="1243"/>
      <c r="TTX8" s="1243"/>
      <c r="TTY8" s="1243"/>
      <c r="TTZ8" s="1243"/>
      <c r="TUA8" s="1243"/>
      <c r="TUB8" s="1243"/>
      <c r="TUC8" s="1243"/>
      <c r="TUD8" s="1243"/>
      <c r="TUE8" s="1243"/>
      <c r="TUF8" s="1243"/>
      <c r="TUG8" s="1243"/>
      <c r="TUH8" s="1243"/>
      <c r="TUI8" s="1243"/>
      <c r="TUJ8" s="1243"/>
      <c r="TUK8" s="1243"/>
      <c r="TUL8" s="1243"/>
      <c r="TUM8" s="1243"/>
      <c r="TUN8" s="1243"/>
      <c r="TUO8" s="1243"/>
      <c r="TUP8" s="1243"/>
      <c r="TUQ8" s="1243"/>
      <c r="TUR8" s="1243"/>
      <c r="TUS8" s="1243"/>
      <c r="TUT8" s="1243"/>
      <c r="TUU8" s="1243"/>
      <c r="TUV8" s="1243"/>
      <c r="TUW8" s="1243"/>
      <c r="TUX8" s="1243"/>
      <c r="TUY8" s="1243"/>
      <c r="TUZ8" s="1243"/>
      <c r="TVA8" s="1243"/>
      <c r="TVB8" s="1243"/>
      <c r="TVC8" s="1243"/>
      <c r="TVD8" s="1243"/>
      <c r="TVE8" s="1243"/>
      <c r="TVF8" s="1243"/>
      <c r="TVG8" s="1243"/>
      <c r="TVH8" s="1243"/>
      <c r="TVI8" s="1243"/>
      <c r="TVJ8" s="1243"/>
      <c r="TVK8" s="1243"/>
      <c r="TVL8" s="1243"/>
      <c r="TVM8" s="1243"/>
      <c r="TVN8" s="1243"/>
      <c r="TVO8" s="1243"/>
      <c r="TVP8" s="1243"/>
      <c r="TVQ8" s="1243"/>
      <c r="TVR8" s="1243"/>
      <c r="TVS8" s="1243"/>
      <c r="TVT8" s="1243"/>
      <c r="TVU8" s="1243"/>
      <c r="TVV8" s="1243"/>
      <c r="TVW8" s="1243"/>
      <c r="TVX8" s="1243"/>
      <c r="TVY8" s="1243"/>
      <c r="TVZ8" s="1243"/>
      <c r="TWA8" s="1243"/>
      <c r="TWB8" s="1243"/>
      <c r="TWC8" s="1243"/>
      <c r="TWD8" s="1243"/>
      <c r="TWE8" s="1243"/>
      <c r="TWF8" s="1243"/>
      <c r="TWG8" s="1243"/>
      <c r="TWH8" s="1243"/>
      <c r="TWI8" s="1243"/>
      <c r="TWJ8" s="1243"/>
      <c r="TWK8" s="1243"/>
      <c r="TWL8" s="1243"/>
      <c r="TWM8" s="1243"/>
      <c r="TWN8" s="1243"/>
      <c r="TWO8" s="1243"/>
      <c r="TWP8" s="1243"/>
      <c r="TWQ8" s="1243"/>
      <c r="TWR8" s="1243"/>
      <c r="TWS8" s="1243"/>
      <c r="TWT8" s="1243"/>
      <c r="TWU8" s="1243"/>
      <c r="TWV8" s="1243"/>
      <c r="TWW8" s="1243"/>
      <c r="TWX8" s="1243"/>
      <c r="TWY8" s="1243"/>
      <c r="TWZ8" s="1243"/>
      <c r="TXA8" s="1243"/>
      <c r="TXB8" s="1243"/>
      <c r="TXC8" s="1243"/>
      <c r="TXD8" s="1243"/>
      <c r="TXE8" s="1243"/>
      <c r="TXF8" s="1243"/>
      <c r="TXG8" s="1243"/>
      <c r="TXH8" s="1243"/>
      <c r="TXI8" s="1243"/>
      <c r="TXJ8" s="1243"/>
      <c r="TXK8" s="1243"/>
      <c r="TXL8" s="1243"/>
      <c r="TXM8" s="1243"/>
      <c r="TXN8" s="1243"/>
      <c r="TXO8" s="1243"/>
      <c r="TXP8" s="1243"/>
      <c r="TXQ8" s="1243"/>
      <c r="TXR8" s="1243"/>
      <c r="TXS8" s="1243"/>
      <c r="TXT8" s="1243"/>
      <c r="TXU8" s="1243"/>
      <c r="TXV8" s="1243"/>
      <c r="TXW8" s="1243"/>
      <c r="TXX8" s="1243"/>
      <c r="TXY8" s="1243"/>
      <c r="TXZ8" s="1243"/>
      <c r="TYA8" s="1243"/>
      <c r="TYB8" s="1243"/>
      <c r="TYC8" s="1243"/>
      <c r="TYD8" s="1243"/>
      <c r="TYE8" s="1243"/>
      <c r="TYF8" s="1243"/>
      <c r="TYG8" s="1243"/>
      <c r="TYH8" s="1243"/>
      <c r="TYI8" s="1243"/>
      <c r="TYJ8" s="1243"/>
      <c r="TYK8" s="1243"/>
      <c r="TYL8" s="1243"/>
      <c r="TYM8" s="1243"/>
      <c r="TYN8" s="1243"/>
      <c r="TYO8" s="1243"/>
      <c r="TYP8" s="1243"/>
      <c r="TYQ8" s="1243"/>
      <c r="TYR8" s="1243"/>
      <c r="TYS8" s="1243"/>
      <c r="TYT8" s="1243"/>
      <c r="TYU8" s="1243"/>
      <c r="TYV8" s="1243"/>
      <c r="TYW8" s="1243"/>
      <c r="TYX8" s="1243"/>
      <c r="TYY8" s="1243"/>
      <c r="TYZ8" s="1243"/>
      <c r="TZA8" s="1243"/>
      <c r="TZB8" s="1243"/>
      <c r="TZC8" s="1243"/>
      <c r="TZD8" s="1243"/>
      <c r="TZE8" s="1243"/>
      <c r="TZF8" s="1243"/>
      <c r="TZG8" s="1243"/>
      <c r="TZH8" s="1243"/>
      <c r="TZI8" s="1243"/>
      <c r="TZJ8" s="1243"/>
      <c r="TZK8" s="1243"/>
      <c r="TZL8" s="1243"/>
      <c r="TZM8" s="1243"/>
      <c r="TZN8" s="1243"/>
      <c r="TZO8" s="1243"/>
      <c r="TZP8" s="1243"/>
      <c r="TZQ8" s="1243"/>
      <c r="TZR8" s="1243"/>
      <c r="TZS8" s="1243"/>
      <c r="TZT8" s="1243"/>
      <c r="TZU8" s="1243"/>
      <c r="TZV8" s="1243"/>
      <c r="TZW8" s="1243"/>
      <c r="TZX8" s="1243"/>
      <c r="TZY8" s="1243"/>
      <c r="TZZ8" s="1243"/>
      <c r="UAA8" s="1243"/>
      <c r="UAB8" s="1243"/>
      <c r="UAC8" s="1243"/>
      <c r="UAD8" s="1243"/>
      <c r="UAE8" s="1243"/>
      <c r="UAF8" s="1243"/>
      <c r="UAG8" s="1243"/>
      <c r="UAH8" s="1243"/>
      <c r="UAI8" s="1243"/>
      <c r="UAJ8" s="1243"/>
      <c r="UAK8" s="1243"/>
      <c r="UAL8" s="1243"/>
      <c r="UAM8" s="1243"/>
      <c r="UAN8" s="1243"/>
      <c r="UAO8" s="1243"/>
      <c r="UAP8" s="1243"/>
      <c r="UAQ8" s="1243"/>
      <c r="UAR8" s="1243"/>
      <c r="UAS8" s="1243"/>
      <c r="UAT8" s="1243"/>
      <c r="UAU8" s="1243"/>
      <c r="UAV8" s="1243"/>
      <c r="UAW8" s="1243"/>
      <c r="UAX8" s="1243"/>
      <c r="UAY8" s="1243"/>
      <c r="UAZ8" s="1243"/>
      <c r="UBA8" s="1243"/>
      <c r="UBB8" s="1243"/>
      <c r="UBC8" s="1243"/>
      <c r="UBD8" s="1243"/>
      <c r="UBE8" s="1243"/>
      <c r="UBF8" s="1243"/>
      <c r="UBG8" s="1243"/>
      <c r="UBH8" s="1243"/>
      <c r="UBI8" s="1243"/>
      <c r="UBJ8" s="1243"/>
      <c r="UBK8" s="1243"/>
      <c r="UBL8" s="1243"/>
      <c r="UBM8" s="1243"/>
      <c r="UBN8" s="1243"/>
      <c r="UBO8" s="1243"/>
      <c r="UBP8" s="1243"/>
      <c r="UBQ8" s="1243"/>
      <c r="UBR8" s="1243"/>
      <c r="UBS8" s="1243"/>
      <c r="UBT8" s="1243"/>
      <c r="UBU8" s="1243"/>
      <c r="UBV8" s="1243"/>
      <c r="UBW8" s="1243"/>
      <c r="UBX8" s="1243"/>
      <c r="UBY8" s="1243"/>
      <c r="UBZ8" s="1243"/>
      <c r="UCA8" s="1243"/>
      <c r="UCB8" s="1243"/>
      <c r="UCC8" s="1243"/>
      <c r="UCD8" s="1243"/>
      <c r="UCE8" s="1243"/>
      <c r="UCF8" s="1243"/>
      <c r="UCG8" s="1243"/>
      <c r="UCH8" s="1243"/>
      <c r="UCI8" s="1243"/>
      <c r="UCJ8" s="1243"/>
      <c r="UCK8" s="1243"/>
      <c r="UCL8" s="1243"/>
      <c r="UCM8" s="1243"/>
      <c r="UCN8" s="1243"/>
      <c r="UCO8" s="1243"/>
      <c r="UCP8" s="1243"/>
      <c r="UCQ8" s="1243"/>
      <c r="UCR8" s="1243"/>
      <c r="UCS8" s="1243"/>
      <c r="UCT8" s="1243"/>
      <c r="UCU8" s="1243"/>
      <c r="UCV8" s="1243"/>
      <c r="UCW8" s="1243"/>
      <c r="UCX8" s="1243"/>
      <c r="UCY8" s="1243"/>
      <c r="UCZ8" s="1243"/>
      <c r="UDA8" s="1243"/>
      <c r="UDB8" s="1243"/>
      <c r="UDC8" s="1243"/>
      <c r="UDD8" s="1243"/>
      <c r="UDE8" s="1243"/>
      <c r="UDF8" s="1243"/>
      <c r="UDG8" s="1243"/>
      <c r="UDH8" s="1243"/>
      <c r="UDI8" s="1243"/>
      <c r="UDJ8" s="1243"/>
      <c r="UDK8" s="1243"/>
      <c r="UDL8" s="1243"/>
      <c r="UDM8" s="1243"/>
      <c r="UDN8" s="1243"/>
      <c r="UDO8" s="1243"/>
      <c r="UDP8" s="1243"/>
      <c r="UDQ8" s="1243"/>
      <c r="UDR8" s="1243"/>
      <c r="UDS8" s="1243"/>
      <c r="UDT8" s="1243"/>
      <c r="UDU8" s="1243"/>
      <c r="UDV8" s="1243"/>
      <c r="UDW8" s="1243"/>
      <c r="UDX8" s="1243"/>
      <c r="UDY8" s="1243"/>
      <c r="UDZ8" s="1243"/>
      <c r="UEA8" s="1243"/>
      <c r="UEB8" s="1243"/>
      <c r="UEC8" s="1243"/>
      <c r="UED8" s="1243"/>
      <c r="UEE8" s="1243"/>
      <c r="UEF8" s="1243"/>
      <c r="UEG8" s="1243"/>
      <c r="UEH8" s="1243"/>
      <c r="UEI8" s="1243"/>
      <c r="UEJ8" s="1243"/>
      <c r="UEK8" s="1243"/>
      <c r="UEL8" s="1243"/>
      <c r="UEM8" s="1243"/>
      <c r="UEN8" s="1243"/>
      <c r="UEO8" s="1243"/>
      <c r="UEP8" s="1243"/>
      <c r="UEQ8" s="1243"/>
      <c r="UER8" s="1243"/>
      <c r="UES8" s="1243"/>
      <c r="UET8" s="1243"/>
      <c r="UEU8" s="1243"/>
      <c r="UEV8" s="1243"/>
      <c r="UEW8" s="1243"/>
      <c r="UEX8" s="1243"/>
      <c r="UEY8" s="1243"/>
      <c r="UEZ8" s="1243"/>
      <c r="UFA8" s="1243"/>
      <c r="UFB8" s="1243"/>
      <c r="UFC8" s="1243"/>
      <c r="UFD8" s="1243"/>
      <c r="UFE8" s="1243"/>
      <c r="UFF8" s="1243"/>
      <c r="UFG8" s="1243"/>
      <c r="UFH8" s="1243"/>
      <c r="UFI8" s="1243"/>
      <c r="UFJ8" s="1243"/>
      <c r="UFK8" s="1243"/>
      <c r="UFL8" s="1243"/>
      <c r="UFM8" s="1243"/>
      <c r="UFN8" s="1243"/>
      <c r="UFO8" s="1243"/>
      <c r="UFP8" s="1243"/>
      <c r="UFQ8" s="1243"/>
      <c r="UFR8" s="1243"/>
      <c r="UFS8" s="1243"/>
      <c r="UFT8" s="1243"/>
      <c r="UFU8" s="1243"/>
      <c r="UFV8" s="1243"/>
      <c r="UFW8" s="1243"/>
      <c r="UFX8" s="1243"/>
      <c r="UFY8" s="1243"/>
      <c r="UFZ8" s="1243"/>
      <c r="UGA8" s="1243"/>
      <c r="UGB8" s="1243"/>
      <c r="UGC8" s="1243"/>
      <c r="UGD8" s="1243"/>
      <c r="UGE8" s="1243"/>
      <c r="UGF8" s="1243"/>
      <c r="UGG8" s="1243"/>
      <c r="UGH8" s="1243"/>
      <c r="UGI8" s="1243"/>
      <c r="UGJ8" s="1243"/>
      <c r="UGK8" s="1243"/>
      <c r="UGL8" s="1243"/>
      <c r="UGM8" s="1243"/>
      <c r="UGN8" s="1243"/>
      <c r="UGO8" s="1243"/>
      <c r="UGP8" s="1243"/>
      <c r="UGQ8" s="1243"/>
      <c r="UGR8" s="1243"/>
      <c r="UGS8" s="1243"/>
      <c r="UGT8" s="1243"/>
      <c r="UGU8" s="1243"/>
      <c r="UGV8" s="1243"/>
      <c r="UGW8" s="1243"/>
      <c r="UGX8" s="1243"/>
      <c r="UGY8" s="1243"/>
      <c r="UGZ8" s="1243"/>
      <c r="UHA8" s="1243"/>
      <c r="UHB8" s="1243"/>
      <c r="UHC8" s="1243"/>
      <c r="UHD8" s="1243"/>
      <c r="UHE8" s="1243"/>
      <c r="UHF8" s="1243"/>
      <c r="UHG8" s="1243"/>
      <c r="UHH8" s="1243"/>
      <c r="UHI8" s="1243"/>
      <c r="UHJ8" s="1243"/>
      <c r="UHK8" s="1243"/>
      <c r="UHL8" s="1243"/>
      <c r="UHM8" s="1243"/>
      <c r="UHN8" s="1243"/>
      <c r="UHO8" s="1243"/>
      <c r="UHP8" s="1243"/>
      <c r="UHQ8" s="1243"/>
      <c r="UHR8" s="1243"/>
      <c r="UHS8" s="1243"/>
      <c r="UHT8" s="1243"/>
      <c r="UHU8" s="1243"/>
      <c r="UHV8" s="1243"/>
      <c r="UHW8" s="1243"/>
      <c r="UHX8" s="1243"/>
      <c r="UHY8" s="1243"/>
      <c r="UHZ8" s="1243"/>
      <c r="UIA8" s="1243"/>
      <c r="UIB8" s="1243"/>
      <c r="UIC8" s="1243"/>
      <c r="UID8" s="1243"/>
      <c r="UIE8" s="1243"/>
      <c r="UIF8" s="1243"/>
      <c r="UIG8" s="1243"/>
      <c r="UIH8" s="1243"/>
      <c r="UII8" s="1243"/>
      <c r="UIJ8" s="1243"/>
      <c r="UIK8" s="1243"/>
      <c r="UIL8" s="1243"/>
      <c r="UIM8" s="1243"/>
      <c r="UIN8" s="1243"/>
      <c r="UIO8" s="1243"/>
      <c r="UIP8" s="1243"/>
      <c r="UIQ8" s="1243"/>
      <c r="UIR8" s="1243"/>
      <c r="UIS8" s="1243"/>
      <c r="UIT8" s="1243"/>
      <c r="UIU8" s="1243"/>
      <c r="UIV8" s="1243"/>
      <c r="UIW8" s="1243"/>
      <c r="UIX8" s="1243"/>
      <c r="UIY8" s="1243"/>
      <c r="UIZ8" s="1243"/>
      <c r="UJA8" s="1243"/>
      <c r="UJB8" s="1243"/>
      <c r="UJC8" s="1243"/>
      <c r="UJD8" s="1243"/>
      <c r="UJE8" s="1243"/>
      <c r="UJF8" s="1243"/>
      <c r="UJG8" s="1243"/>
      <c r="UJH8" s="1243"/>
      <c r="UJI8" s="1243"/>
      <c r="UJJ8" s="1243"/>
      <c r="UJK8" s="1243"/>
      <c r="UJL8" s="1243"/>
      <c r="UJM8" s="1243"/>
      <c r="UJN8" s="1243"/>
      <c r="UJO8" s="1243"/>
      <c r="UJP8" s="1243"/>
      <c r="UJQ8" s="1243"/>
      <c r="UJR8" s="1243"/>
      <c r="UJS8" s="1243"/>
      <c r="UJT8" s="1243"/>
      <c r="UJU8" s="1243"/>
      <c r="UJV8" s="1243"/>
      <c r="UJW8" s="1243"/>
      <c r="UJX8" s="1243"/>
      <c r="UJY8" s="1243"/>
      <c r="UJZ8" s="1243"/>
      <c r="UKA8" s="1243"/>
      <c r="UKB8" s="1243"/>
      <c r="UKC8" s="1243"/>
      <c r="UKD8" s="1243"/>
      <c r="UKE8" s="1243"/>
      <c r="UKF8" s="1243"/>
      <c r="UKG8" s="1243"/>
      <c r="UKH8" s="1243"/>
      <c r="UKI8" s="1243"/>
      <c r="UKJ8" s="1243"/>
      <c r="UKK8" s="1243"/>
      <c r="UKL8" s="1243"/>
      <c r="UKM8" s="1243"/>
      <c r="UKN8" s="1243"/>
      <c r="UKO8" s="1243"/>
      <c r="UKP8" s="1243"/>
      <c r="UKQ8" s="1243"/>
      <c r="UKR8" s="1243"/>
      <c r="UKS8" s="1243"/>
      <c r="UKT8" s="1243"/>
      <c r="UKU8" s="1243"/>
      <c r="UKV8" s="1243"/>
      <c r="UKW8" s="1243"/>
      <c r="UKX8" s="1243"/>
      <c r="UKY8" s="1243"/>
      <c r="UKZ8" s="1243"/>
      <c r="ULA8" s="1243"/>
      <c r="ULB8" s="1243"/>
      <c r="ULC8" s="1243"/>
      <c r="ULD8" s="1243"/>
      <c r="ULE8" s="1243"/>
      <c r="ULF8" s="1243"/>
      <c r="ULG8" s="1243"/>
      <c r="ULH8" s="1243"/>
      <c r="ULI8" s="1243"/>
      <c r="ULJ8" s="1243"/>
      <c r="ULK8" s="1243"/>
      <c r="ULL8" s="1243"/>
      <c r="ULM8" s="1243"/>
      <c r="ULN8" s="1243"/>
      <c r="ULO8" s="1243"/>
      <c r="ULP8" s="1243"/>
      <c r="ULQ8" s="1243"/>
      <c r="ULR8" s="1243"/>
      <c r="ULS8" s="1243"/>
      <c r="ULT8" s="1243"/>
      <c r="ULU8" s="1243"/>
      <c r="ULV8" s="1243"/>
      <c r="ULW8" s="1243"/>
      <c r="ULX8" s="1243"/>
      <c r="ULY8" s="1243"/>
      <c r="ULZ8" s="1243"/>
      <c r="UMA8" s="1243"/>
      <c r="UMB8" s="1243"/>
      <c r="UMC8" s="1243"/>
      <c r="UMD8" s="1243"/>
      <c r="UME8" s="1243"/>
      <c r="UMF8" s="1243"/>
      <c r="UMG8" s="1243"/>
      <c r="UMH8" s="1243"/>
      <c r="UMI8" s="1243"/>
      <c r="UMJ8" s="1243"/>
      <c r="UMK8" s="1243"/>
      <c r="UML8" s="1243"/>
      <c r="UMM8" s="1243"/>
      <c r="UMN8" s="1243"/>
      <c r="UMO8" s="1243"/>
      <c r="UMP8" s="1243"/>
      <c r="UMQ8" s="1243"/>
      <c r="UMR8" s="1243"/>
      <c r="UMS8" s="1243"/>
      <c r="UMT8" s="1243"/>
      <c r="UMU8" s="1243"/>
      <c r="UMV8" s="1243"/>
      <c r="UMW8" s="1243"/>
      <c r="UMX8" s="1243"/>
      <c r="UMY8" s="1243"/>
      <c r="UMZ8" s="1243"/>
      <c r="UNA8" s="1243"/>
      <c r="UNB8" s="1243"/>
      <c r="UNC8" s="1243"/>
      <c r="UND8" s="1243"/>
      <c r="UNE8" s="1243"/>
      <c r="UNF8" s="1243"/>
      <c r="UNG8" s="1243"/>
      <c r="UNH8" s="1243"/>
      <c r="UNI8" s="1243"/>
      <c r="UNJ8" s="1243"/>
      <c r="UNK8" s="1243"/>
      <c r="UNL8" s="1243"/>
      <c r="UNM8" s="1243"/>
      <c r="UNN8" s="1243"/>
      <c r="UNO8" s="1243"/>
      <c r="UNP8" s="1243"/>
      <c r="UNQ8" s="1243"/>
      <c r="UNR8" s="1243"/>
      <c r="UNS8" s="1243"/>
      <c r="UNT8" s="1243"/>
      <c r="UNU8" s="1243"/>
      <c r="UNV8" s="1243"/>
      <c r="UNW8" s="1243"/>
      <c r="UNX8" s="1243"/>
      <c r="UNY8" s="1243"/>
      <c r="UNZ8" s="1243"/>
      <c r="UOA8" s="1243"/>
      <c r="UOB8" s="1243"/>
      <c r="UOC8" s="1243"/>
      <c r="UOD8" s="1243"/>
      <c r="UOE8" s="1243"/>
      <c r="UOF8" s="1243"/>
      <c r="UOG8" s="1243"/>
      <c r="UOH8" s="1243"/>
      <c r="UOI8" s="1243"/>
      <c r="UOJ8" s="1243"/>
      <c r="UOK8" s="1243"/>
      <c r="UOL8" s="1243"/>
      <c r="UOM8" s="1243"/>
      <c r="UON8" s="1243"/>
      <c r="UOO8" s="1243"/>
      <c r="UOP8" s="1243"/>
      <c r="UOQ8" s="1243"/>
      <c r="UOR8" s="1243"/>
      <c r="UOS8" s="1243"/>
      <c r="UOT8" s="1243"/>
      <c r="UOU8" s="1243"/>
      <c r="UOV8" s="1243"/>
      <c r="UOW8" s="1243"/>
      <c r="UOX8" s="1243"/>
      <c r="UOY8" s="1243"/>
      <c r="UOZ8" s="1243"/>
      <c r="UPA8" s="1243"/>
      <c r="UPB8" s="1243"/>
      <c r="UPC8" s="1243"/>
      <c r="UPD8" s="1243"/>
      <c r="UPE8" s="1243"/>
      <c r="UPF8" s="1243"/>
      <c r="UPG8" s="1243"/>
      <c r="UPH8" s="1243"/>
      <c r="UPI8" s="1243"/>
      <c r="UPJ8" s="1243"/>
      <c r="UPK8" s="1243"/>
      <c r="UPL8" s="1243"/>
      <c r="UPM8" s="1243"/>
      <c r="UPN8" s="1243"/>
      <c r="UPO8" s="1243"/>
      <c r="UPP8" s="1243"/>
      <c r="UPQ8" s="1243"/>
      <c r="UPR8" s="1243"/>
      <c r="UPS8" s="1243"/>
      <c r="UPT8" s="1243"/>
      <c r="UPU8" s="1243"/>
      <c r="UPV8" s="1243"/>
      <c r="UPW8" s="1243"/>
      <c r="UPX8" s="1243"/>
      <c r="UPY8" s="1243"/>
      <c r="UPZ8" s="1243"/>
      <c r="UQA8" s="1243"/>
      <c r="UQB8" s="1243"/>
      <c r="UQC8" s="1243"/>
      <c r="UQD8" s="1243"/>
      <c r="UQE8" s="1243"/>
      <c r="UQF8" s="1243"/>
      <c r="UQG8" s="1243"/>
      <c r="UQH8" s="1243"/>
      <c r="UQI8" s="1243"/>
      <c r="UQJ8" s="1243"/>
      <c r="UQK8" s="1243"/>
      <c r="UQL8" s="1243"/>
      <c r="UQM8" s="1243"/>
      <c r="UQN8" s="1243"/>
      <c r="UQO8" s="1243"/>
      <c r="UQP8" s="1243"/>
      <c r="UQQ8" s="1243"/>
      <c r="UQR8" s="1243"/>
      <c r="UQS8" s="1243"/>
      <c r="UQT8" s="1243"/>
      <c r="UQU8" s="1243"/>
      <c r="UQV8" s="1243"/>
      <c r="UQW8" s="1243"/>
      <c r="UQX8" s="1243"/>
      <c r="UQY8" s="1243"/>
      <c r="UQZ8" s="1243"/>
      <c r="URA8" s="1243"/>
      <c r="URB8" s="1243"/>
      <c r="URC8" s="1243"/>
      <c r="URD8" s="1243"/>
      <c r="URE8" s="1243"/>
      <c r="URF8" s="1243"/>
      <c r="URG8" s="1243"/>
      <c r="URH8" s="1243"/>
      <c r="URI8" s="1243"/>
      <c r="URJ8" s="1243"/>
      <c r="URK8" s="1243"/>
      <c r="URL8" s="1243"/>
      <c r="URM8" s="1243"/>
      <c r="URN8" s="1243"/>
      <c r="URO8" s="1243"/>
      <c r="URP8" s="1243"/>
      <c r="URQ8" s="1243"/>
      <c r="URR8" s="1243"/>
      <c r="URS8" s="1243"/>
      <c r="URT8" s="1243"/>
      <c r="URU8" s="1243"/>
      <c r="URV8" s="1243"/>
      <c r="URW8" s="1243"/>
      <c r="URX8" s="1243"/>
      <c r="URY8" s="1243"/>
      <c r="URZ8" s="1243"/>
      <c r="USA8" s="1243"/>
      <c r="USB8" s="1243"/>
      <c r="USC8" s="1243"/>
      <c r="USD8" s="1243"/>
      <c r="USE8" s="1243"/>
      <c r="USF8" s="1243"/>
      <c r="USG8" s="1243"/>
      <c r="USH8" s="1243"/>
      <c r="USI8" s="1243"/>
      <c r="USJ8" s="1243"/>
      <c r="USK8" s="1243"/>
      <c r="USL8" s="1243"/>
      <c r="USM8" s="1243"/>
      <c r="USN8" s="1243"/>
      <c r="USO8" s="1243"/>
      <c r="USP8" s="1243"/>
      <c r="USQ8" s="1243"/>
      <c r="USR8" s="1243"/>
      <c r="USS8" s="1243"/>
      <c r="UST8" s="1243"/>
      <c r="USU8" s="1243"/>
      <c r="USV8" s="1243"/>
      <c r="USW8" s="1243"/>
      <c r="USX8" s="1243"/>
      <c r="USY8" s="1243"/>
      <c r="USZ8" s="1243"/>
      <c r="UTA8" s="1243"/>
      <c r="UTB8" s="1243"/>
      <c r="UTC8" s="1243"/>
      <c r="UTD8" s="1243"/>
      <c r="UTE8" s="1243"/>
      <c r="UTF8" s="1243"/>
      <c r="UTG8" s="1243"/>
      <c r="UTH8" s="1243"/>
      <c r="UTI8" s="1243"/>
      <c r="UTJ8" s="1243"/>
      <c r="UTK8" s="1243"/>
      <c r="UTL8" s="1243"/>
      <c r="UTM8" s="1243"/>
      <c r="UTN8" s="1243"/>
      <c r="UTO8" s="1243"/>
      <c r="UTP8" s="1243"/>
      <c r="UTQ8" s="1243"/>
      <c r="UTR8" s="1243"/>
      <c r="UTS8" s="1243"/>
      <c r="UTT8" s="1243"/>
      <c r="UTU8" s="1243"/>
      <c r="UTV8" s="1243"/>
      <c r="UTW8" s="1243"/>
      <c r="UTX8" s="1243"/>
      <c r="UTY8" s="1243"/>
      <c r="UTZ8" s="1243"/>
      <c r="UUA8" s="1243"/>
      <c r="UUB8" s="1243"/>
      <c r="UUC8" s="1243"/>
      <c r="UUD8" s="1243"/>
      <c r="UUE8" s="1243"/>
      <c r="UUF8" s="1243"/>
      <c r="UUG8" s="1243"/>
      <c r="UUH8" s="1243"/>
      <c r="UUI8" s="1243"/>
      <c r="UUJ8" s="1243"/>
      <c r="UUK8" s="1243"/>
      <c r="UUL8" s="1243"/>
      <c r="UUM8" s="1243"/>
      <c r="UUN8" s="1243"/>
      <c r="UUO8" s="1243"/>
      <c r="UUP8" s="1243"/>
      <c r="UUQ8" s="1243"/>
      <c r="UUR8" s="1243"/>
      <c r="UUS8" s="1243"/>
      <c r="UUT8" s="1243"/>
      <c r="UUU8" s="1243"/>
      <c r="UUV8" s="1243"/>
      <c r="UUW8" s="1243"/>
      <c r="UUX8" s="1243"/>
      <c r="UUY8" s="1243"/>
      <c r="UUZ8" s="1243"/>
      <c r="UVA8" s="1243"/>
      <c r="UVB8" s="1243"/>
      <c r="UVC8" s="1243"/>
      <c r="UVD8" s="1243"/>
      <c r="UVE8" s="1243"/>
      <c r="UVF8" s="1243"/>
      <c r="UVG8" s="1243"/>
      <c r="UVH8" s="1243"/>
      <c r="UVI8" s="1243"/>
      <c r="UVJ8" s="1243"/>
      <c r="UVK8" s="1243"/>
      <c r="UVL8" s="1243"/>
      <c r="UVM8" s="1243"/>
      <c r="UVN8" s="1243"/>
      <c r="UVO8" s="1243"/>
      <c r="UVP8" s="1243"/>
      <c r="UVQ8" s="1243"/>
      <c r="UVR8" s="1243"/>
      <c r="UVS8" s="1243"/>
      <c r="UVT8" s="1243"/>
      <c r="UVU8" s="1243"/>
      <c r="UVV8" s="1243"/>
      <c r="UVW8" s="1243"/>
      <c r="UVX8" s="1243"/>
      <c r="UVY8" s="1243"/>
      <c r="UVZ8" s="1243"/>
      <c r="UWA8" s="1243"/>
      <c r="UWB8" s="1243"/>
      <c r="UWC8" s="1243"/>
      <c r="UWD8" s="1243"/>
      <c r="UWE8" s="1243"/>
      <c r="UWF8" s="1243"/>
      <c r="UWG8" s="1243"/>
      <c r="UWH8" s="1243"/>
      <c r="UWI8" s="1243"/>
      <c r="UWJ8" s="1243"/>
      <c r="UWK8" s="1243"/>
      <c r="UWL8" s="1243"/>
      <c r="UWM8" s="1243"/>
      <c r="UWN8" s="1243"/>
      <c r="UWO8" s="1243"/>
      <c r="UWP8" s="1243"/>
      <c r="UWQ8" s="1243"/>
      <c r="UWR8" s="1243"/>
      <c r="UWS8" s="1243"/>
      <c r="UWT8" s="1243"/>
      <c r="UWU8" s="1243"/>
      <c r="UWV8" s="1243"/>
      <c r="UWW8" s="1243"/>
      <c r="UWX8" s="1243"/>
      <c r="UWY8" s="1243"/>
      <c r="UWZ8" s="1243"/>
      <c r="UXA8" s="1243"/>
      <c r="UXB8" s="1243"/>
      <c r="UXC8" s="1243"/>
      <c r="UXD8" s="1243"/>
      <c r="UXE8" s="1243"/>
      <c r="UXF8" s="1243"/>
      <c r="UXG8" s="1243"/>
      <c r="UXH8" s="1243"/>
      <c r="UXI8" s="1243"/>
      <c r="UXJ8" s="1243"/>
      <c r="UXK8" s="1243"/>
      <c r="UXL8" s="1243"/>
      <c r="UXM8" s="1243"/>
      <c r="UXN8" s="1243"/>
      <c r="UXO8" s="1243"/>
      <c r="UXP8" s="1243"/>
      <c r="UXQ8" s="1243"/>
      <c r="UXR8" s="1243"/>
      <c r="UXS8" s="1243"/>
      <c r="UXT8" s="1243"/>
      <c r="UXU8" s="1243"/>
      <c r="UXV8" s="1243"/>
      <c r="UXW8" s="1243"/>
      <c r="UXX8" s="1243"/>
      <c r="UXY8" s="1243"/>
      <c r="UXZ8" s="1243"/>
      <c r="UYA8" s="1243"/>
      <c r="UYB8" s="1243"/>
      <c r="UYC8" s="1243"/>
      <c r="UYD8" s="1243"/>
      <c r="UYE8" s="1243"/>
      <c r="UYF8" s="1243"/>
      <c r="UYG8" s="1243"/>
      <c r="UYH8" s="1243"/>
      <c r="UYI8" s="1243"/>
      <c r="UYJ8" s="1243"/>
      <c r="UYK8" s="1243"/>
      <c r="UYL8" s="1243"/>
      <c r="UYM8" s="1243"/>
      <c r="UYN8" s="1243"/>
      <c r="UYO8" s="1243"/>
      <c r="UYP8" s="1243"/>
      <c r="UYQ8" s="1243"/>
      <c r="UYR8" s="1243"/>
      <c r="UYS8" s="1243"/>
      <c r="UYT8" s="1243"/>
      <c r="UYU8" s="1243"/>
      <c r="UYV8" s="1243"/>
      <c r="UYW8" s="1243"/>
      <c r="UYX8" s="1243"/>
      <c r="UYY8" s="1243"/>
      <c r="UYZ8" s="1243"/>
      <c r="UZA8" s="1243"/>
      <c r="UZB8" s="1243"/>
      <c r="UZC8" s="1243"/>
      <c r="UZD8" s="1243"/>
      <c r="UZE8" s="1243"/>
      <c r="UZF8" s="1243"/>
      <c r="UZG8" s="1243"/>
      <c r="UZH8" s="1243"/>
      <c r="UZI8" s="1243"/>
      <c r="UZJ8" s="1243"/>
      <c r="UZK8" s="1243"/>
      <c r="UZL8" s="1243"/>
      <c r="UZM8" s="1243"/>
      <c r="UZN8" s="1243"/>
      <c r="UZO8" s="1243"/>
      <c r="UZP8" s="1243"/>
      <c r="UZQ8" s="1243"/>
      <c r="UZR8" s="1243"/>
      <c r="UZS8" s="1243"/>
      <c r="UZT8" s="1243"/>
      <c r="UZU8" s="1243"/>
      <c r="UZV8" s="1243"/>
      <c r="UZW8" s="1243"/>
      <c r="UZX8" s="1243"/>
      <c r="UZY8" s="1243"/>
      <c r="UZZ8" s="1243"/>
      <c r="VAA8" s="1243"/>
      <c r="VAB8" s="1243"/>
      <c r="VAC8" s="1243"/>
      <c r="VAD8" s="1243"/>
      <c r="VAE8" s="1243"/>
      <c r="VAF8" s="1243"/>
      <c r="VAG8" s="1243"/>
      <c r="VAH8" s="1243"/>
      <c r="VAI8" s="1243"/>
      <c r="VAJ8" s="1243"/>
      <c r="VAK8" s="1243"/>
      <c r="VAL8" s="1243"/>
      <c r="VAM8" s="1243"/>
      <c r="VAN8" s="1243"/>
      <c r="VAO8" s="1243"/>
      <c r="VAP8" s="1243"/>
      <c r="VAQ8" s="1243"/>
      <c r="VAR8" s="1243"/>
      <c r="VAS8" s="1243"/>
      <c r="VAT8" s="1243"/>
      <c r="VAU8" s="1243"/>
      <c r="VAV8" s="1243"/>
      <c r="VAW8" s="1243"/>
      <c r="VAX8" s="1243"/>
      <c r="VAY8" s="1243"/>
      <c r="VAZ8" s="1243"/>
      <c r="VBA8" s="1243"/>
      <c r="VBB8" s="1243"/>
      <c r="VBC8" s="1243"/>
      <c r="VBD8" s="1243"/>
      <c r="VBE8" s="1243"/>
      <c r="VBF8" s="1243"/>
      <c r="VBG8" s="1243"/>
      <c r="VBH8" s="1243"/>
      <c r="VBI8" s="1243"/>
      <c r="VBJ8" s="1243"/>
      <c r="VBK8" s="1243"/>
      <c r="VBL8" s="1243"/>
      <c r="VBM8" s="1243"/>
      <c r="VBN8" s="1243"/>
      <c r="VBO8" s="1243"/>
      <c r="VBP8" s="1243"/>
      <c r="VBQ8" s="1243"/>
      <c r="VBR8" s="1243"/>
      <c r="VBS8" s="1243"/>
      <c r="VBT8" s="1243"/>
      <c r="VBU8" s="1243"/>
      <c r="VBV8" s="1243"/>
      <c r="VBW8" s="1243"/>
      <c r="VBX8" s="1243"/>
      <c r="VBY8" s="1243"/>
      <c r="VBZ8" s="1243"/>
      <c r="VCA8" s="1243"/>
      <c r="VCB8" s="1243"/>
      <c r="VCC8" s="1243"/>
      <c r="VCD8" s="1243"/>
      <c r="VCE8" s="1243"/>
      <c r="VCF8" s="1243"/>
      <c r="VCG8" s="1243"/>
      <c r="VCH8" s="1243"/>
      <c r="VCI8" s="1243"/>
      <c r="VCJ8" s="1243"/>
      <c r="VCK8" s="1243"/>
      <c r="VCL8" s="1243"/>
      <c r="VCM8" s="1243"/>
      <c r="VCN8" s="1243"/>
      <c r="VCO8" s="1243"/>
      <c r="VCP8" s="1243"/>
      <c r="VCQ8" s="1243"/>
      <c r="VCR8" s="1243"/>
      <c r="VCS8" s="1243"/>
      <c r="VCT8" s="1243"/>
      <c r="VCU8" s="1243"/>
      <c r="VCV8" s="1243"/>
      <c r="VCW8" s="1243"/>
      <c r="VCX8" s="1243"/>
      <c r="VCY8" s="1243"/>
      <c r="VCZ8" s="1243"/>
      <c r="VDA8" s="1243"/>
      <c r="VDB8" s="1243"/>
      <c r="VDC8" s="1243"/>
      <c r="VDD8" s="1243"/>
      <c r="VDE8" s="1243"/>
      <c r="VDF8" s="1243"/>
      <c r="VDG8" s="1243"/>
      <c r="VDH8" s="1243"/>
      <c r="VDI8" s="1243"/>
      <c r="VDJ8" s="1243"/>
      <c r="VDK8" s="1243"/>
      <c r="VDL8" s="1243"/>
      <c r="VDM8" s="1243"/>
      <c r="VDN8" s="1243"/>
      <c r="VDO8" s="1243"/>
      <c r="VDP8" s="1243"/>
      <c r="VDQ8" s="1243"/>
      <c r="VDR8" s="1243"/>
      <c r="VDS8" s="1243"/>
      <c r="VDT8" s="1243"/>
      <c r="VDU8" s="1243"/>
      <c r="VDV8" s="1243"/>
      <c r="VDW8" s="1243"/>
      <c r="VDX8" s="1243"/>
      <c r="VDY8" s="1243"/>
      <c r="VDZ8" s="1243"/>
      <c r="VEA8" s="1243"/>
      <c r="VEB8" s="1243"/>
      <c r="VEC8" s="1243"/>
      <c r="VED8" s="1243"/>
      <c r="VEE8" s="1243"/>
      <c r="VEF8" s="1243"/>
      <c r="VEG8" s="1243"/>
      <c r="VEH8" s="1243"/>
      <c r="VEI8" s="1243"/>
      <c r="VEJ8" s="1243"/>
      <c r="VEK8" s="1243"/>
      <c r="VEL8" s="1243"/>
      <c r="VEM8" s="1243"/>
      <c r="VEN8" s="1243"/>
      <c r="VEO8" s="1243"/>
      <c r="VEP8" s="1243"/>
      <c r="VEQ8" s="1243"/>
      <c r="VER8" s="1243"/>
      <c r="VES8" s="1243"/>
      <c r="VET8" s="1243"/>
      <c r="VEU8" s="1243"/>
      <c r="VEV8" s="1243"/>
      <c r="VEW8" s="1243"/>
      <c r="VEX8" s="1243"/>
      <c r="VEY8" s="1243"/>
      <c r="VEZ8" s="1243"/>
      <c r="VFA8" s="1243"/>
      <c r="VFB8" s="1243"/>
      <c r="VFC8" s="1243"/>
      <c r="VFD8" s="1243"/>
      <c r="VFE8" s="1243"/>
      <c r="VFF8" s="1243"/>
      <c r="VFG8" s="1243"/>
      <c r="VFH8" s="1243"/>
      <c r="VFI8" s="1243"/>
      <c r="VFJ8" s="1243"/>
      <c r="VFK8" s="1243"/>
      <c r="VFL8" s="1243"/>
      <c r="VFM8" s="1243"/>
      <c r="VFN8" s="1243"/>
      <c r="VFO8" s="1243"/>
      <c r="VFP8" s="1243"/>
      <c r="VFQ8" s="1243"/>
      <c r="VFR8" s="1243"/>
      <c r="VFS8" s="1243"/>
      <c r="VFT8" s="1243"/>
      <c r="VFU8" s="1243"/>
      <c r="VFV8" s="1243"/>
      <c r="VFW8" s="1243"/>
      <c r="VFX8" s="1243"/>
      <c r="VFY8" s="1243"/>
      <c r="VFZ8" s="1243"/>
      <c r="VGA8" s="1243"/>
      <c r="VGB8" s="1243"/>
      <c r="VGC8" s="1243"/>
      <c r="VGD8" s="1243"/>
      <c r="VGE8" s="1243"/>
      <c r="VGF8" s="1243"/>
      <c r="VGG8" s="1243"/>
      <c r="VGH8" s="1243"/>
      <c r="VGI8" s="1243"/>
      <c r="VGJ8" s="1243"/>
      <c r="VGK8" s="1243"/>
      <c r="VGL8" s="1243"/>
      <c r="VGM8" s="1243"/>
      <c r="VGN8" s="1243"/>
      <c r="VGO8" s="1243"/>
      <c r="VGP8" s="1243"/>
      <c r="VGQ8" s="1243"/>
      <c r="VGR8" s="1243"/>
      <c r="VGS8" s="1243"/>
      <c r="VGT8" s="1243"/>
      <c r="VGU8" s="1243"/>
      <c r="VGV8" s="1243"/>
      <c r="VGW8" s="1243"/>
      <c r="VGX8" s="1243"/>
      <c r="VGY8" s="1243"/>
      <c r="VGZ8" s="1243"/>
      <c r="VHA8" s="1243"/>
      <c r="VHB8" s="1243"/>
      <c r="VHC8" s="1243"/>
      <c r="VHD8" s="1243"/>
      <c r="VHE8" s="1243"/>
      <c r="VHF8" s="1243"/>
      <c r="VHG8" s="1243"/>
      <c r="VHH8" s="1243"/>
      <c r="VHI8" s="1243"/>
      <c r="VHJ8" s="1243"/>
      <c r="VHK8" s="1243"/>
      <c r="VHL8" s="1243"/>
      <c r="VHM8" s="1243"/>
      <c r="VHN8" s="1243"/>
      <c r="VHO8" s="1243"/>
      <c r="VHP8" s="1243"/>
      <c r="VHQ8" s="1243"/>
      <c r="VHR8" s="1243"/>
      <c r="VHS8" s="1243"/>
      <c r="VHT8" s="1243"/>
      <c r="VHU8" s="1243"/>
      <c r="VHV8" s="1243"/>
      <c r="VHW8" s="1243"/>
      <c r="VHX8" s="1243"/>
      <c r="VHY8" s="1243"/>
      <c r="VHZ8" s="1243"/>
      <c r="VIA8" s="1243"/>
      <c r="VIB8" s="1243"/>
      <c r="VIC8" s="1243"/>
      <c r="VID8" s="1243"/>
      <c r="VIE8" s="1243"/>
      <c r="VIF8" s="1243"/>
      <c r="VIG8" s="1243"/>
      <c r="VIH8" s="1243"/>
      <c r="VII8" s="1243"/>
      <c r="VIJ8" s="1243"/>
      <c r="VIK8" s="1243"/>
      <c r="VIL8" s="1243"/>
      <c r="VIM8" s="1243"/>
      <c r="VIN8" s="1243"/>
      <c r="VIO8" s="1243"/>
      <c r="VIP8" s="1243"/>
      <c r="VIQ8" s="1243"/>
      <c r="VIR8" s="1243"/>
      <c r="VIS8" s="1243"/>
      <c r="VIT8" s="1243"/>
      <c r="VIU8" s="1243"/>
      <c r="VIV8" s="1243"/>
      <c r="VIW8" s="1243"/>
      <c r="VIX8" s="1243"/>
      <c r="VIY8" s="1243"/>
      <c r="VIZ8" s="1243"/>
      <c r="VJA8" s="1243"/>
      <c r="VJB8" s="1243"/>
      <c r="VJC8" s="1243"/>
      <c r="VJD8" s="1243"/>
      <c r="VJE8" s="1243"/>
      <c r="VJF8" s="1243"/>
      <c r="VJG8" s="1243"/>
      <c r="VJH8" s="1243"/>
      <c r="VJI8" s="1243"/>
      <c r="VJJ8" s="1243"/>
      <c r="VJK8" s="1243"/>
      <c r="VJL8" s="1243"/>
      <c r="VJM8" s="1243"/>
      <c r="VJN8" s="1243"/>
      <c r="VJO8" s="1243"/>
      <c r="VJP8" s="1243"/>
      <c r="VJQ8" s="1243"/>
      <c r="VJR8" s="1243"/>
      <c r="VJS8" s="1243"/>
      <c r="VJT8" s="1243"/>
      <c r="VJU8" s="1243"/>
      <c r="VJV8" s="1243"/>
      <c r="VJW8" s="1243"/>
      <c r="VJX8" s="1243"/>
      <c r="VJY8" s="1243"/>
      <c r="VJZ8" s="1243"/>
      <c r="VKA8" s="1243"/>
      <c r="VKB8" s="1243"/>
      <c r="VKC8" s="1243"/>
      <c r="VKD8" s="1243"/>
      <c r="VKE8" s="1243"/>
      <c r="VKF8" s="1243"/>
      <c r="VKG8" s="1243"/>
      <c r="VKH8" s="1243"/>
      <c r="VKI8" s="1243"/>
      <c r="VKJ8" s="1243"/>
      <c r="VKK8" s="1243"/>
      <c r="VKL8" s="1243"/>
      <c r="VKM8" s="1243"/>
      <c r="VKN8" s="1243"/>
      <c r="VKO8" s="1243"/>
      <c r="VKP8" s="1243"/>
      <c r="VKQ8" s="1243"/>
      <c r="VKR8" s="1243"/>
      <c r="VKS8" s="1243"/>
      <c r="VKT8" s="1243"/>
      <c r="VKU8" s="1243"/>
      <c r="VKV8" s="1243"/>
      <c r="VKW8" s="1243"/>
      <c r="VKX8" s="1243"/>
      <c r="VKY8" s="1243"/>
      <c r="VKZ8" s="1243"/>
      <c r="VLA8" s="1243"/>
      <c r="VLB8" s="1243"/>
      <c r="VLC8" s="1243"/>
      <c r="VLD8" s="1243"/>
      <c r="VLE8" s="1243"/>
      <c r="VLF8" s="1243"/>
      <c r="VLG8" s="1243"/>
      <c r="VLH8" s="1243"/>
      <c r="VLI8" s="1243"/>
      <c r="VLJ8" s="1243"/>
      <c r="VLK8" s="1243"/>
      <c r="VLL8" s="1243"/>
      <c r="VLM8" s="1243"/>
      <c r="VLN8" s="1243"/>
      <c r="VLO8" s="1243"/>
      <c r="VLP8" s="1243"/>
      <c r="VLQ8" s="1243"/>
      <c r="VLR8" s="1243"/>
      <c r="VLS8" s="1243"/>
      <c r="VLT8" s="1243"/>
      <c r="VLU8" s="1243"/>
      <c r="VLV8" s="1243"/>
      <c r="VLW8" s="1243"/>
      <c r="VLX8" s="1243"/>
      <c r="VLY8" s="1243"/>
      <c r="VLZ8" s="1243"/>
      <c r="VMA8" s="1243"/>
      <c r="VMB8" s="1243"/>
      <c r="VMC8" s="1243"/>
      <c r="VMD8" s="1243"/>
      <c r="VME8" s="1243"/>
      <c r="VMF8" s="1243"/>
      <c r="VMG8" s="1243"/>
      <c r="VMH8" s="1243"/>
      <c r="VMI8" s="1243"/>
      <c r="VMJ8" s="1243"/>
      <c r="VMK8" s="1243"/>
      <c r="VML8" s="1243"/>
      <c r="VMM8" s="1243"/>
      <c r="VMN8" s="1243"/>
      <c r="VMO8" s="1243"/>
      <c r="VMP8" s="1243"/>
      <c r="VMQ8" s="1243"/>
      <c r="VMR8" s="1243"/>
      <c r="VMS8" s="1243"/>
      <c r="VMT8" s="1243"/>
      <c r="VMU8" s="1243"/>
      <c r="VMV8" s="1243"/>
      <c r="VMW8" s="1243"/>
      <c r="VMX8" s="1243"/>
      <c r="VMY8" s="1243"/>
      <c r="VMZ8" s="1243"/>
      <c r="VNA8" s="1243"/>
      <c r="VNB8" s="1243"/>
      <c r="VNC8" s="1243"/>
      <c r="VND8" s="1243"/>
      <c r="VNE8" s="1243"/>
      <c r="VNF8" s="1243"/>
      <c r="VNG8" s="1243"/>
      <c r="VNH8" s="1243"/>
      <c r="VNI8" s="1243"/>
      <c r="VNJ8" s="1243"/>
      <c r="VNK8" s="1243"/>
      <c r="VNL8" s="1243"/>
      <c r="VNM8" s="1243"/>
      <c r="VNN8" s="1243"/>
      <c r="VNO8" s="1243"/>
      <c r="VNP8" s="1243"/>
      <c r="VNQ8" s="1243"/>
      <c r="VNR8" s="1243"/>
      <c r="VNS8" s="1243"/>
      <c r="VNT8" s="1243"/>
      <c r="VNU8" s="1243"/>
      <c r="VNV8" s="1243"/>
      <c r="VNW8" s="1243"/>
      <c r="VNX8" s="1243"/>
      <c r="VNY8" s="1243"/>
      <c r="VNZ8" s="1243"/>
      <c r="VOA8" s="1243"/>
      <c r="VOB8" s="1243"/>
      <c r="VOC8" s="1243"/>
      <c r="VOD8" s="1243"/>
      <c r="VOE8" s="1243"/>
      <c r="VOF8" s="1243"/>
      <c r="VOG8" s="1243"/>
      <c r="VOH8" s="1243"/>
      <c r="VOI8" s="1243"/>
      <c r="VOJ8" s="1243"/>
      <c r="VOK8" s="1243"/>
      <c r="VOL8" s="1243"/>
      <c r="VOM8" s="1243"/>
      <c r="VON8" s="1243"/>
      <c r="VOO8" s="1243"/>
      <c r="VOP8" s="1243"/>
      <c r="VOQ8" s="1243"/>
      <c r="VOR8" s="1243"/>
      <c r="VOS8" s="1243"/>
      <c r="VOT8" s="1243"/>
      <c r="VOU8" s="1243"/>
      <c r="VOV8" s="1243"/>
      <c r="VOW8" s="1243"/>
      <c r="VOX8" s="1243"/>
      <c r="VOY8" s="1243"/>
      <c r="VOZ8" s="1243"/>
      <c r="VPA8" s="1243"/>
      <c r="VPB8" s="1243"/>
      <c r="VPC8" s="1243"/>
      <c r="VPD8" s="1243"/>
      <c r="VPE8" s="1243"/>
      <c r="VPF8" s="1243"/>
      <c r="VPG8" s="1243"/>
      <c r="VPH8" s="1243"/>
      <c r="VPI8" s="1243"/>
      <c r="VPJ8" s="1243"/>
      <c r="VPK8" s="1243"/>
      <c r="VPL8" s="1243"/>
      <c r="VPM8" s="1243"/>
      <c r="VPN8" s="1243"/>
      <c r="VPO8" s="1243"/>
      <c r="VPP8" s="1243"/>
      <c r="VPQ8" s="1243"/>
      <c r="VPR8" s="1243"/>
      <c r="VPS8" s="1243"/>
      <c r="VPT8" s="1243"/>
      <c r="VPU8" s="1243"/>
      <c r="VPV8" s="1243"/>
      <c r="VPW8" s="1243"/>
      <c r="VPX8" s="1243"/>
      <c r="VPY8" s="1243"/>
      <c r="VPZ8" s="1243"/>
      <c r="VQA8" s="1243"/>
      <c r="VQB8" s="1243"/>
      <c r="VQC8" s="1243"/>
      <c r="VQD8" s="1243"/>
      <c r="VQE8" s="1243"/>
      <c r="VQF8" s="1243"/>
      <c r="VQG8" s="1243"/>
      <c r="VQH8" s="1243"/>
      <c r="VQI8" s="1243"/>
      <c r="VQJ8" s="1243"/>
      <c r="VQK8" s="1243"/>
      <c r="VQL8" s="1243"/>
      <c r="VQM8" s="1243"/>
      <c r="VQN8" s="1243"/>
      <c r="VQO8" s="1243"/>
      <c r="VQP8" s="1243"/>
      <c r="VQQ8" s="1243"/>
      <c r="VQR8" s="1243"/>
      <c r="VQS8" s="1243"/>
      <c r="VQT8" s="1243"/>
      <c r="VQU8" s="1243"/>
      <c r="VQV8" s="1243"/>
      <c r="VQW8" s="1243"/>
      <c r="VQX8" s="1243"/>
      <c r="VQY8" s="1243"/>
      <c r="VQZ8" s="1243"/>
      <c r="VRA8" s="1243"/>
      <c r="VRB8" s="1243"/>
      <c r="VRC8" s="1243"/>
      <c r="VRD8" s="1243"/>
      <c r="VRE8" s="1243"/>
      <c r="VRF8" s="1243"/>
      <c r="VRG8" s="1243"/>
      <c r="VRH8" s="1243"/>
      <c r="VRI8" s="1243"/>
      <c r="VRJ8" s="1243"/>
      <c r="VRK8" s="1243"/>
      <c r="VRL8" s="1243"/>
      <c r="VRM8" s="1243"/>
      <c r="VRN8" s="1243"/>
      <c r="VRO8" s="1243"/>
      <c r="VRP8" s="1243"/>
      <c r="VRQ8" s="1243"/>
      <c r="VRR8" s="1243"/>
      <c r="VRS8" s="1243"/>
      <c r="VRT8" s="1243"/>
      <c r="VRU8" s="1243"/>
      <c r="VRV8" s="1243"/>
      <c r="VRW8" s="1243"/>
      <c r="VRX8" s="1243"/>
      <c r="VRY8" s="1243"/>
      <c r="VRZ8" s="1243"/>
      <c r="VSA8" s="1243"/>
      <c r="VSB8" s="1243"/>
      <c r="VSC8" s="1243"/>
      <c r="VSD8" s="1243"/>
      <c r="VSE8" s="1243"/>
      <c r="VSF8" s="1243"/>
      <c r="VSG8" s="1243"/>
      <c r="VSH8" s="1243"/>
      <c r="VSI8" s="1243"/>
      <c r="VSJ8" s="1243"/>
      <c r="VSK8" s="1243"/>
      <c r="VSL8" s="1243"/>
      <c r="VSM8" s="1243"/>
      <c r="VSN8" s="1243"/>
      <c r="VSO8" s="1243"/>
      <c r="VSP8" s="1243"/>
      <c r="VSQ8" s="1243"/>
      <c r="VSR8" s="1243"/>
      <c r="VSS8" s="1243"/>
      <c r="VST8" s="1243"/>
      <c r="VSU8" s="1243"/>
      <c r="VSV8" s="1243"/>
      <c r="VSW8" s="1243"/>
      <c r="VSX8" s="1243"/>
      <c r="VSY8" s="1243"/>
      <c r="VSZ8" s="1243"/>
      <c r="VTA8" s="1243"/>
      <c r="VTB8" s="1243"/>
      <c r="VTC8" s="1243"/>
      <c r="VTD8" s="1243"/>
      <c r="VTE8" s="1243"/>
      <c r="VTF8" s="1243"/>
      <c r="VTG8" s="1243"/>
      <c r="VTH8" s="1243"/>
      <c r="VTI8" s="1243"/>
      <c r="VTJ8" s="1243"/>
      <c r="VTK8" s="1243"/>
      <c r="VTL8" s="1243"/>
      <c r="VTM8" s="1243"/>
      <c r="VTN8" s="1243"/>
      <c r="VTO8" s="1243"/>
      <c r="VTP8" s="1243"/>
      <c r="VTQ8" s="1243"/>
      <c r="VTR8" s="1243"/>
      <c r="VTS8" s="1243"/>
      <c r="VTT8" s="1243"/>
      <c r="VTU8" s="1243"/>
      <c r="VTV8" s="1243"/>
      <c r="VTW8" s="1243"/>
      <c r="VTX8" s="1243"/>
      <c r="VTY8" s="1243"/>
      <c r="VTZ8" s="1243"/>
      <c r="VUA8" s="1243"/>
      <c r="VUB8" s="1243"/>
      <c r="VUC8" s="1243"/>
      <c r="VUD8" s="1243"/>
      <c r="VUE8" s="1243"/>
      <c r="VUF8" s="1243"/>
      <c r="VUG8" s="1243"/>
      <c r="VUH8" s="1243"/>
      <c r="VUI8" s="1243"/>
      <c r="VUJ8" s="1243"/>
      <c r="VUK8" s="1243"/>
      <c r="VUL8" s="1243"/>
      <c r="VUM8" s="1243"/>
      <c r="VUN8" s="1243"/>
      <c r="VUO8" s="1243"/>
      <c r="VUP8" s="1243"/>
      <c r="VUQ8" s="1243"/>
      <c r="VUR8" s="1243"/>
      <c r="VUS8" s="1243"/>
      <c r="VUT8" s="1243"/>
      <c r="VUU8" s="1243"/>
      <c r="VUV8" s="1243"/>
      <c r="VUW8" s="1243"/>
      <c r="VUX8" s="1243"/>
      <c r="VUY8" s="1243"/>
      <c r="VUZ8" s="1243"/>
      <c r="VVA8" s="1243"/>
      <c r="VVB8" s="1243"/>
      <c r="VVC8" s="1243"/>
      <c r="VVD8" s="1243"/>
      <c r="VVE8" s="1243"/>
      <c r="VVF8" s="1243"/>
      <c r="VVG8" s="1243"/>
      <c r="VVH8" s="1243"/>
      <c r="VVI8" s="1243"/>
      <c r="VVJ8" s="1243"/>
      <c r="VVK8" s="1243"/>
      <c r="VVL8" s="1243"/>
      <c r="VVM8" s="1243"/>
      <c r="VVN8" s="1243"/>
      <c r="VVO8" s="1243"/>
      <c r="VVP8" s="1243"/>
      <c r="VVQ8" s="1243"/>
      <c r="VVR8" s="1243"/>
      <c r="VVS8" s="1243"/>
      <c r="VVT8" s="1243"/>
      <c r="VVU8" s="1243"/>
      <c r="VVV8" s="1243"/>
      <c r="VVW8" s="1243"/>
      <c r="VVX8" s="1243"/>
      <c r="VVY8" s="1243"/>
      <c r="VVZ8" s="1243"/>
      <c r="VWA8" s="1243"/>
      <c r="VWB8" s="1243"/>
      <c r="VWC8" s="1243"/>
      <c r="VWD8" s="1243"/>
      <c r="VWE8" s="1243"/>
      <c r="VWF8" s="1243"/>
      <c r="VWG8" s="1243"/>
      <c r="VWH8" s="1243"/>
      <c r="VWI8" s="1243"/>
      <c r="VWJ8" s="1243"/>
      <c r="VWK8" s="1243"/>
      <c r="VWL8" s="1243"/>
      <c r="VWM8" s="1243"/>
      <c r="VWN8" s="1243"/>
      <c r="VWO8" s="1243"/>
      <c r="VWP8" s="1243"/>
      <c r="VWQ8" s="1243"/>
      <c r="VWR8" s="1243"/>
      <c r="VWS8" s="1243"/>
      <c r="VWT8" s="1243"/>
      <c r="VWU8" s="1243"/>
      <c r="VWV8" s="1243"/>
      <c r="VWW8" s="1243"/>
      <c r="VWX8" s="1243"/>
      <c r="VWY8" s="1243"/>
      <c r="VWZ8" s="1243"/>
      <c r="VXA8" s="1243"/>
      <c r="VXB8" s="1243"/>
      <c r="VXC8" s="1243"/>
      <c r="VXD8" s="1243"/>
      <c r="VXE8" s="1243"/>
      <c r="VXF8" s="1243"/>
      <c r="VXG8" s="1243"/>
      <c r="VXH8" s="1243"/>
      <c r="VXI8" s="1243"/>
      <c r="VXJ8" s="1243"/>
      <c r="VXK8" s="1243"/>
      <c r="VXL8" s="1243"/>
      <c r="VXM8" s="1243"/>
      <c r="VXN8" s="1243"/>
      <c r="VXO8" s="1243"/>
      <c r="VXP8" s="1243"/>
      <c r="VXQ8" s="1243"/>
      <c r="VXR8" s="1243"/>
      <c r="VXS8" s="1243"/>
      <c r="VXT8" s="1243"/>
      <c r="VXU8" s="1243"/>
      <c r="VXV8" s="1243"/>
      <c r="VXW8" s="1243"/>
      <c r="VXX8" s="1243"/>
      <c r="VXY8" s="1243"/>
      <c r="VXZ8" s="1243"/>
      <c r="VYA8" s="1243"/>
      <c r="VYB8" s="1243"/>
      <c r="VYC8" s="1243"/>
      <c r="VYD8" s="1243"/>
      <c r="VYE8" s="1243"/>
      <c r="VYF8" s="1243"/>
      <c r="VYG8" s="1243"/>
      <c r="VYH8" s="1243"/>
      <c r="VYI8" s="1243"/>
      <c r="VYJ8" s="1243"/>
      <c r="VYK8" s="1243"/>
      <c r="VYL8" s="1243"/>
      <c r="VYM8" s="1243"/>
      <c r="VYN8" s="1243"/>
      <c r="VYO8" s="1243"/>
      <c r="VYP8" s="1243"/>
      <c r="VYQ8" s="1243"/>
      <c r="VYR8" s="1243"/>
      <c r="VYS8" s="1243"/>
      <c r="VYT8" s="1243"/>
      <c r="VYU8" s="1243"/>
      <c r="VYV8" s="1243"/>
      <c r="VYW8" s="1243"/>
      <c r="VYX8" s="1243"/>
      <c r="VYY8" s="1243"/>
      <c r="VYZ8" s="1243"/>
      <c r="VZA8" s="1243"/>
      <c r="VZB8" s="1243"/>
      <c r="VZC8" s="1243"/>
      <c r="VZD8" s="1243"/>
      <c r="VZE8" s="1243"/>
      <c r="VZF8" s="1243"/>
      <c r="VZG8" s="1243"/>
      <c r="VZH8" s="1243"/>
      <c r="VZI8" s="1243"/>
      <c r="VZJ8" s="1243"/>
      <c r="VZK8" s="1243"/>
      <c r="VZL8" s="1243"/>
      <c r="VZM8" s="1243"/>
      <c r="VZN8" s="1243"/>
      <c r="VZO8" s="1243"/>
      <c r="VZP8" s="1243"/>
      <c r="VZQ8" s="1243"/>
      <c r="VZR8" s="1243"/>
      <c r="VZS8" s="1243"/>
      <c r="VZT8" s="1243"/>
      <c r="VZU8" s="1243"/>
      <c r="VZV8" s="1243"/>
      <c r="VZW8" s="1243"/>
      <c r="VZX8" s="1243"/>
      <c r="VZY8" s="1243"/>
      <c r="VZZ8" s="1243"/>
      <c r="WAA8" s="1243"/>
      <c r="WAB8" s="1243"/>
      <c r="WAC8" s="1243"/>
      <c r="WAD8" s="1243"/>
      <c r="WAE8" s="1243"/>
      <c r="WAF8" s="1243"/>
      <c r="WAG8" s="1243"/>
      <c r="WAH8" s="1243"/>
      <c r="WAI8" s="1243"/>
      <c r="WAJ8" s="1243"/>
      <c r="WAK8" s="1243"/>
      <c r="WAL8" s="1243"/>
      <c r="WAM8" s="1243"/>
      <c r="WAN8" s="1243"/>
      <c r="WAO8" s="1243"/>
      <c r="WAP8" s="1243"/>
      <c r="WAQ8" s="1243"/>
      <c r="WAR8" s="1243"/>
      <c r="WAS8" s="1243"/>
      <c r="WAT8" s="1243"/>
      <c r="WAU8" s="1243"/>
      <c r="WAV8" s="1243"/>
      <c r="WAW8" s="1243"/>
      <c r="WAX8" s="1243"/>
      <c r="WAY8" s="1243"/>
      <c r="WAZ8" s="1243"/>
      <c r="WBA8" s="1243"/>
      <c r="WBB8" s="1243"/>
      <c r="WBC8" s="1243"/>
      <c r="WBD8" s="1243"/>
      <c r="WBE8" s="1243"/>
      <c r="WBF8" s="1243"/>
      <c r="WBG8" s="1243"/>
      <c r="WBH8" s="1243"/>
      <c r="WBI8" s="1243"/>
      <c r="WBJ8" s="1243"/>
      <c r="WBK8" s="1243"/>
      <c r="WBL8" s="1243"/>
      <c r="WBM8" s="1243"/>
      <c r="WBN8" s="1243"/>
      <c r="WBO8" s="1243"/>
      <c r="WBP8" s="1243"/>
      <c r="WBQ8" s="1243"/>
      <c r="WBR8" s="1243"/>
      <c r="WBS8" s="1243"/>
      <c r="WBT8" s="1243"/>
      <c r="WBU8" s="1243"/>
      <c r="WBV8" s="1243"/>
      <c r="WBW8" s="1243"/>
      <c r="WBX8" s="1243"/>
      <c r="WBY8" s="1243"/>
      <c r="WBZ8" s="1243"/>
      <c r="WCA8" s="1243"/>
      <c r="WCB8" s="1243"/>
      <c r="WCC8" s="1243"/>
      <c r="WCD8" s="1243"/>
      <c r="WCE8" s="1243"/>
      <c r="WCF8" s="1243"/>
      <c r="WCG8" s="1243"/>
      <c r="WCH8" s="1243"/>
      <c r="WCI8" s="1243"/>
      <c r="WCJ8" s="1243"/>
      <c r="WCK8" s="1243"/>
      <c r="WCL8" s="1243"/>
      <c r="WCM8" s="1243"/>
      <c r="WCN8" s="1243"/>
      <c r="WCO8" s="1243"/>
      <c r="WCP8" s="1243"/>
      <c r="WCQ8" s="1243"/>
      <c r="WCR8" s="1243"/>
      <c r="WCS8" s="1243"/>
      <c r="WCT8" s="1243"/>
      <c r="WCU8" s="1243"/>
      <c r="WCV8" s="1243"/>
      <c r="WCW8" s="1243"/>
      <c r="WCX8" s="1243"/>
      <c r="WCY8" s="1243"/>
      <c r="WCZ8" s="1243"/>
      <c r="WDA8" s="1243"/>
      <c r="WDB8" s="1243"/>
      <c r="WDC8" s="1243"/>
      <c r="WDD8" s="1243"/>
      <c r="WDE8" s="1243"/>
      <c r="WDF8" s="1243"/>
      <c r="WDG8" s="1243"/>
      <c r="WDH8" s="1243"/>
      <c r="WDI8" s="1243"/>
      <c r="WDJ8" s="1243"/>
      <c r="WDK8" s="1243"/>
      <c r="WDL8" s="1243"/>
      <c r="WDM8" s="1243"/>
      <c r="WDN8" s="1243"/>
      <c r="WDO8" s="1243"/>
      <c r="WDP8" s="1243"/>
      <c r="WDQ8" s="1243"/>
      <c r="WDR8" s="1243"/>
      <c r="WDS8" s="1243"/>
      <c r="WDT8" s="1243"/>
      <c r="WDU8" s="1243"/>
      <c r="WDV8" s="1243"/>
      <c r="WDW8" s="1243"/>
      <c r="WDX8" s="1243"/>
      <c r="WDY8" s="1243"/>
      <c r="WDZ8" s="1243"/>
      <c r="WEA8" s="1243"/>
      <c r="WEB8" s="1243"/>
      <c r="WEC8" s="1243"/>
      <c r="WED8" s="1243"/>
      <c r="WEE8" s="1243"/>
      <c r="WEF8" s="1243"/>
      <c r="WEG8" s="1243"/>
      <c r="WEH8" s="1243"/>
      <c r="WEI8" s="1243"/>
      <c r="WEJ8" s="1243"/>
      <c r="WEK8" s="1243"/>
      <c r="WEL8" s="1243"/>
      <c r="WEM8" s="1243"/>
      <c r="WEN8" s="1243"/>
      <c r="WEO8" s="1243"/>
      <c r="WEP8" s="1243"/>
      <c r="WEQ8" s="1243"/>
      <c r="WER8" s="1243"/>
      <c r="WES8" s="1243"/>
      <c r="WET8" s="1243"/>
      <c r="WEU8" s="1243"/>
      <c r="WEV8" s="1243"/>
      <c r="WEW8" s="1243"/>
      <c r="WEX8" s="1243"/>
      <c r="WEY8" s="1243"/>
      <c r="WEZ8" s="1243"/>
      <c r="WFA8" s="1243"/>
      <c r="WFB8" s="1243"/>
      <c r="WFC8" s="1243"/>
      <c r="WFD8" s="1243"/>
      <c r="WFE8" s="1243"/>
      <c r="WFF8" s="1243"/>
      <c r="WFG8" s="1243"/>
      <c r="WFH8" s="1243"/>
      <c r="WFI8" s="1243"/>
      <c r="WFJ8" s="1243"/>
      <c r="WFK8" s="1243"/>
      <c r="WFL8" s="1243"/>
      <c r="WFM8" s="1243"/>
      <c r="WFN8" s="1243"/>
      <c r="WFO8" s="1243"/>
      <c r="WFP8" s="1243"/>
      <c r="WFQ8" s="1243"/>
      <c r="WFR8" s="1243"/>
      <c r="WFS8" s="1243"/>
      <c r="WFT8" s="1243"/>
      <c r="WFU8" s="1243"/>
      <c r="WFV8" s="1243"/>
      <c r="WFW8" s="1243"/>
      <c r="WFX8" s="1243"/>
      <c r="WFY8" s="1243"/>
      <c r="WFZ8" s="1243"/>
      <c r="WGA8" s="1243"/>
      <c r="WGB8" s="1243"/>
      <c r="WGC8" s="1243"/>
      <c r="WGD8" s="1243"/>
      <c r="WGE8" s="1243"/>
      <c r="WGF8" s="1243"/>
      <c r="WGG8" s="1243"/>
      <c r="WGH8" s="1243"/>
      <c r="WGI8" s="1243"/>
      <c r="WGJ8" s="1243"/>
      <c r="WGK8" s="1243"/>
      <c r="WGL8" s="1243"/>
      <c r="WGM8" s="1243"/>
      <c r="WGN8" s="1243"/>
      <c r="WGO8" s="1243"/>
      <c r="WGP8" s="1243"/>
      <c r="WGQ8" s="1243"/>
      <c r="WGR8" s="1243"/>
      <c r="WGS8" s="1243"/>
      <c r="WGT8" s="1243"/>
      <c r="WGU8" s="1243"/>
      <c r="WGV8" s="1243"/>
      <c r="WGW8" s="1243"/>
      <c r="WGX8" s="1243"/>
      <c r="WGY8" s="1243"/>
      <c r="WGZ8" s="1243"/>
      <c r="WHA8" s="1243"/>
      <c r="WHB8" s="1243"/>
      <c r="WHC8" s="1243"/>
      <c r="WHD8" s="1243"/>
      <c r="WHE8" s="1243"/>
      <c r="WHF8" s="1243"/>
      <c r="WHG8" s="1243"/>
      <c r="WHH8" s="1243"/>
      <c r="WHI8" s="1243"/>
      <c r="WHJ8" s="1243"/>
      <c r="WHK8" s="1243"/>
      <c r="WHL8" s="1243"/>
      <c r="WHM8" s="1243"/>
      <c r="WHN8" s="1243"/>
      <c r="WHO8" s="1243"/>
      <c r="WHP8" s="1243"/>
      <c r="WHQ8" s="1243"/>
      <c r="WHR8" s="1243"/>
      <c r="WHS8" s="1243"/>
      <c r="WHT8" s="1243"/>
      <c r="WHU8" s="1243"/>
      <c r="WHV8" s="1243"/>
      <c r="WHW8" s="1243"/>
      <c r="WHX8" s="1243"/>
      <c r="WHY8" s="1243"/>
      <c r="WHZ8" s="1243"/>
      <c r="WIA8" s="1243"/>
      <c r="WIB8" s="1243"/>
      <c r="WIC8" s="1243"/>
      <c r="WID8" s="1243"/>
      <c r="WIE8" s="1243"/>
      <c r="WIF8" s="1243"/>
      <c r="WIG8" s="1243"/>
      <c r="WIH8" s="1243"/>
      <c r="WII8" s="1243"/>
      <c r="WIJ8" s="1243"/>
      <c r="WIK8" s="1243"/>
      <c r="WIL8" s="1243"/>
      <c r="WIM8" s="1243"/>
      <c r="WIN8" s="1243"/>
      <c r="WIO8" s="1243"/>
      <c r="WIP8" s="1243"/>
      <c r="WIQ8" s="1243"/>
      <c r="WIR8" s="1243"/>
      <c r="WIS8" s="1243"/>
      <c r="WIT8" s="1243"/>
      <c r="WIU8" s="1243"/>
      <c r="WIV8" s="1243"/>
      <c r="WIW8" s="1243"/>
      <c r="WIX8" s="1243"/>
      <c r="WIY8" s="1243"/>
      <c r="WIZ8" s="1243"/>
      <c r="WJA8" s="1243"/>
      <c r="WJB8" s="1243"/>
      <c r="WJC8" s="1243"/>
      <c r="WJD8" s="1243"/>
      <c r="WJE8" s="1243"/>
      <c r="WJF8" s="1243"/>
      <c r="WJG8" s="1243"/>
      <c r="WJH8" s="1243"/>
      <c r="WJI8" s="1243"/>
      <c r="WJJ8" s="1243"/>
      <c r="WJK8" s="1243"/>
      <c r="WJL8" s="1243"/>
      <c r="WJM8" s="1243"/>
      <c r="WJN8" s="1243"/>
      <c r="WJO8" s="1243"/>
      <c r="WJP8" s="1243"/>
      <c r="WJQ8" s="1243"/>
      <c r="WJR8" s="1243"/>
      <c r="WJS8" s="1243"/>
      <c r="WJT8" s="1243"/>
      <c r="WJU8" s="1243"/>
      <c r="WJV8" s="1243"/>
      <c r="WJW8" s="1243"/>
      <c r="WJX8" s="1243"/>
      <c r="WJY8" s="1243"/>
      <c r="WJZ8" s="1243"/>
      <c r="WKA8" s="1243"/>
      <c r="WKB8" s="1243"/>
      <c r="WKC8" s="1243"/>
      <c r="WKD8" s="1243"/>
      <c r="WKE8" s="1243"/>
      <c r="WKF8" s="1243"/>
      <c r="WKG8" s="1243"/>
      <c r="WKH8" s="1243"/>
      <c r="WKI8" s="1243"/>
      <c r="WKJ8" s="1243"/>
      <c r="WKK8" s="1243"/>
      <c r="WKL8" s="1243"/>
      <c r="WKM8" s="1243"/>
      <c r="WKN8" s="1243"/>
      <c r="WKO8" s="1243"/>
      <c r="WKP8" s="1243"/>
      <c r="WKQ8" s="1243"/>
      <c r="WKR8" s="1243"/>
      <c r="WKS8" s="1243"/>
      <c r="WKT8" s="1243"/>
      <c r="WKU8" s="1243"/>
      <c r="WKV8" s="1243"/>
      <c r="WKW8" s="1243"/>
      <c r="WKX8" s="1243"/>
      <c r="WKY8" s="1243"/>
      <c r="WKZ8" s="1243"/>
      <c r="WLA8" s="1243"/>
      <c r="WLB8" s="1243"/>
      <c r="WLC8" s="1243"/>
      <c r="WLD8" s="1243"/>
      <c r="WLE8" s="1243"/>
      <c r="WLF8" s="1243"/>
      <c r="WLG8" s="1243"/>
      <c r="WLH8" s="1243"/>
      <c r="WLI8" s="1243"/>
      <c r="WLJ8" s="1243"/>
      <c r="WLK8" s="1243"/>
      <c r="WLL8" s="1243"/>
      <c r="WLM8" s="1243"/>
      <c r="WLN8" s="1243"/>
      <c r="WLO8" s="1243"/>
      <c r="WLP8" s="1243"/>
      <c r="WLQ8" s="1243"/>
      <c r="WLR8" s="1243"/>
      <c r="WLS8" s="1243"/>
      <c r="WLT8" s="1243"/>
      <c r="WLU8" s="1243"/>
      <c r="WLV8" s="1243"/>
      <c r="WLW8" s="1243"/>
      <c r="WLX8" s="1243"/>
      <c r="WLY8" s="1243"/>
      <c r="WLZ8" s="1243"/>
      <c r="WMA8" s="1243"/>
      <c r="WMB8" s="1243"/>
      <c r="WMC8" s="1243"/>
      <c r="WMD8" s="1243"/>
      <c r="WME8" s="1243"/>
      <c r="WMF8" s="1243"/>
      <c r="WMG8" s="1243"/>
      <c r="WMH8" s="1243"/>
      <c r="WMI8" s="1243"/>
      <c r="WMJ8" s="1243"/>
      <c r="WMK8" s="1243"/>
      <c r="WML8" s="1243"/>
      <c r="WMM8" s="1243"/>
      <c r="WMN8" s="1243"/>
      <c r="WMO8" s="1243"/>
      <c r="WMP8" s="1243"/>
      <c r="WMQ8" s="1243"/>
      <c r="WMR8" s="1243"/>
      <c r="WMS8" s="1243"/>
      <c r="WMT8" s="1243"/>
      <c r="WMU8" s="1243"/>
      <c r="WMV8" s="1243"/>
      <c r="WMW8" s="1243"/>
      <c r="WMX8" s="1243"/>
      <c r="WMY8" s="1243"/>
      <c r="WMZ8" s="1243"/>
      <c r="WNA8" s="1243"/>
      <c r="WNB8" s="1243"/>
      <c r="WNC8" s="1243"/>
      <c r="WND8" s="1243"/>
      <c r="WNE8" s="1243"/>
      <c r="WNF8" s="1243"/>
      <c r="WNG8" s="1243"/>
      <c r="WNH8" s="1243"/>
      <c r="WNI8" s="1243"/>
      <c r="WNJ8" s="1243"/>
      <c r="WNK8" s="1243"/>
      <c r="WNL8" s="1243"/>
      <c r="WNM8" s="1243"/>
      <c r="WNN8" s="1243"/>
      <c r="WNO8" s="1243"/>
      <c r="WNP8" s="1243"/>
      <c r="WNQ8" s="1243"/>
      <c r="WNR8" s="1243"/>
      <c r="WNS8" s="1243"/>
      <c r="WNT8" s="1243"/>
      <c r="WNU8" s="1243"/>
      <c r="WNV8" s="1243"/>
      <c r="WNW8" s="1243"/>
      <c r="WNX8" s="1243"/>
      <c r="WNY8" s="1243"/>
      <c r="WNZ8" s="1243"/>
      <c r="WOA8" s="1243"/>
      <c r="WOB8" s="1243"/>
      <c r="WOC8" s="1243"/>
      <c r="WOD8" s="1243"/>
      <c r="WOE8" s="1243"/>
      <c r="WOF8" s="1243"/>
      <c r="WOG8" s="1243"/>
      <c r="WOH8" s="1243"/>
      <c r="WOI8" s="1243"/>
      <c r="WOJ8" s="1243"/>
      <c r="WOK8" s="1243"/>
      <c r="WOL8" s="1243"/>
      <c r="WOM8" s="1243"/>
      <c r="WON8" s="1243"/>
      <c r="WOO8" s="1243"/>
      <c r="WOP8" s="1243"/>
      <c r="WOQ8" s="1243"/>
      <c r="WOR8" s="1243"/>
      <c r="WOS8" s="1243"/>
      <c r="WOT8" s="1243"/>
      <c r="WOU8" s="1243"/>
      <c r="WOV8" s="1243"/>
      <c r="WOW8" s="1243"/>
      <c r="WOX8" s="1243"/>
      <c r="WOY8" s="1243"/>
      <c r="WOZ8" s="1243"/>
      <c r="WPA8" s="1243"/>
      <c r="WPB8" s="1243"/>
      <c r="WPC8" s="1243"/>
      <c r="WPD8" s="1243"/>
      <c r="WPE8" s="1243"/>
      <c r="WPF8" s="1243"/>
      <c r="WPG8" s="1243"/>
      <c r="WPH8" s="1243"/>
      <c r="WPI8" s="1243"/>
      <c r="WPJ8" s="1243"/>
      <c r="WPK8" s="1243"/>
      <c r="WPL8" s="1243"/>
      <c r="WPM8" s="1243"/>
      <c r="WPN8" s="1243"/>
      <c r="WPO8" s="1243"/>
      <c r="WPP8" s="1243"/>
      <c r="WPQ8" s="1243"/>
      <c r="WPR8" s="1243"/>
      <c r="WPS8" s="1243"/>
      <c r="WPT8" s="1243"/>
      <c r="WPU8" s="1243"/>
      <c r="WPV8" s="1243"/>
      <c r="WPW8" s="1243"/>
      <c r="WPX8" s="1243"/>
      <c r="WPY8" s="1243"/>
      <c r="WPZ8" s="1243"/>
      <c r="WQA8" s="1243"/>
      <c r="WQB8" s="1243"/>
      <c r="WQC8" s="1243"/>
      <c r="WQD8" s="1243"/>
      <c r="WQE8" s="1243"/>
      <c r="WQF8" s="1243"/>
      <c r="WQG8" s="1243"/>
      <c r="WQH8" s="1243"/>
      <c r="WQI8" s="1243"/>
      <c r="WQJ8" s="1243"/>
      <c r="WQK8" s="1243"/>
      <c r="WQL8" s="1243"/>
      <c r="WQM8" s="1243"/>
      <c r="WQN8" s="1243"/>
      <c r="WQO8" s="1243"/>
      <c r="WQP8" s="1243"/>
      <c r="WQQ8" s="1243"/>
      <c r="WQR8" s="1243"/>
      <c r="WQS8" s="1243"/>
      <c r="WQT8" s="1243"/>
      <c r="WQU8" s="1243"/>
      <c r="WQV8" s="1243"/>
      <c r="WQW8" s="1243"/>
      <c r="WQX8" s="1243"/>
      <c r="WQY8" s="1243"/>
      <c r="WQZ8" s="1243"/>
      <c r="WRA8" s="1243"/>
      <c r="WRB8" s="1243"/>
      <c r="WRC8" s="1243"/>
      <c r="WRD8" s="1243"/>
      <c r="WRE8" s="1243"/>
      <c r="WRF8" s="1243"/>
      <c r="WRG8" s="1243"/>
      <c r="WRH8" s="1243"/>
      <c r="WRI8" s="1243"/>
      <c r="WRJ8" s="1243"/>
      <c r="WRK8" s="1243"/>
      <c r="WRL8" s="1243"/>
      <c r="WRM8" s="1243"/>
      <c r="WRN8" s="1243"/>
      <c r="WRO8" s="1243"/>
      <c r="WRP8" s="1243"/>
      <c r="WRQ8" s="1243"/>
      <c r="WRR8" s="1243"/>
      <c r="WRS8" s="1243"/>
      <c r="WRT8" s="1243"/>
      <c r="WRU8" s="1243"/>
      <c r="WRV8" s="1243"/>
      <c r="WRW8" s="1243"/>
      <c r="WRX8" s="1243"/>
      <c r="WRY8" s="1243"/>
      <c r="WRZ8" s="1243"/>
      <c r="WSA8" s="1243"/>
      <c r="WSB8" s="1243"/>
      <c r="WSC8" s="1243"/>
      <c r="WSD8" s="1243"/>
      <c r="WSE8" s="1243"/>
      <c r="WSF8" s="1243"/>
      <c r="WSG8" s="1243"/>
      <c r="WSH8" s="1243"/>
      <c r="WSI8" s="1243"/>
      <c r="WSJ8" s="1243"/>
      <c r="WSK8" s="1243"/>
      <c r="WSL8" s="1243"/>
      <c r="WSM8" s="1243"/>
      <c r="WSN8" s="1243"/>
      <c r="WSO8" s="1243"/>
      <c r="WSP8" s="1243"/>
      <c r="WSQ8" s="1243"/>
      <c r="WSR8" s="1243"/>
      <c r="WSS8" s="1243"/>
      <c r="WST8" s="1243"/>
      <c r="WSU8" s="1243"/>
      <c r="WSV8" s="1243"/>
      <c r="WSW8" s="1243"/>
      <c r="WSX8" s="1243"/>
      <c r="WSY8" s="1243"/>
      <c r="WSZ8" s="1243"/>
      <c r="WTA8" s="1243"/>
      <c r="WTB8" s="1243"/>
      <c r="WTC8" s="1243"/>
      <c r="WTD8" s="1243"/>
      <c r="WTE8" s="1243"/>
      <c r="WTF8" s="1243"/>
      <c r="WTG8" s="1243"/>
      <c r="WTH8" s="1243"/>
      <c r="WTI8" s="1243"/>
      <c r="WTJ8" s="1243"/>
      <c r="WTK8" s="1243"/>
      <c r="WTL8" s="1243"/>
      <c r="WTM8" s="1243"/>
      <c r="WTN8" s="1243"/>
      <c r="WTO8" s="1243"/>
      <c r="WTP8" s="1243"/>
      <c r="WTQ8" s="1243"/>
      <c r="WTR8" s="1243"/>
      <c r="WTS8" s="1243"/>
      <c r="WTT8" s="1243"/>
      <c r="WTU8" s="1243"/>
      <c r="WTV8" s="1243"/>
      <c r="WTW8" s="1243"/>
      <c r="WTX8" s="1243"/>
      <c r="WTY8" s="1243"/>
      <c r="WTZ8" s="1243"/>
      <c r="WUA8" s="1243"/>
      <c r="WUB8" s="1243"/>
      <c r="WUC8" s="1243"/>
      <c r="WUD8" s="1243"/>
      <c r="WUE8" s="1243"/>
      <c r="WUF8" s="1243"/>
      <c r="WUG8" s="1243"/>
      <c r="WUH8" s="1243"/>
      <c r="WUI8" s="1243"/>
      <c r="WUJ8" s="1243"/>
      <c r="WUK8" s="1243"/>
      <c r="WUL8" s="1243"/>
      <c r="WUM8" s="1243"/>
      <c r="WUN8" s="1243"/>
      <c r="WUO8" s="1243"/>
      <c r="WUP8" s="1243"/>
      <c r="WUQ8" s="1243"/>
      <c r="WUR8" s="1243"/>
      <c r="WUS8" s="1243"/>
      <c r="WUT8" s="1243"/>
      <c r="WUU8" s="1243"/>
      <c r="WUV8" s="1243"/>
      <c r="WUW8" s="1243"/>
      <c r="WUX8" s="1243"/>
      <c r="WUY8" s="1243"/>
      <c r="WUZ8" s="1243"/>
      <c r="WVA8" s="1243"/>
      <c r="WVB8" s="1243"/>
      <c r="WVC8" s="1243"/>
      <c r="WVD8" s="1243"/>
      <c r="WVE8" s="1243"/>
      <c r="WVF8" s="1243"/>
      <c r="WVG8" s="1243"/>
      <c r="WVH8" s="1243"/>
      <c r="WVI8" s="1243"/>
      <c r="WVJ8" s="1243"/>
      <c r="WVK8" s="1243"/>
      <c r="WVL8" s="1243"/>
      <c r="WVM8" s="1243"/>
      <c r="WVN8" s="1243"/>
      <c r="WVO8" s="1243"/>
      <c r="WVP8" s="1243"/>
      <c r="WVQ8" s="1243"/>
      <c r="WVR8" s="1243"/>
      <c r="WVS8" s="1243"/>
      <c r="WVT8" s="1243"/>
      <c r="WVU8" s="1243"/>
      <c r="WVV8" s="1243"/>
      <c r="WVW8" s="1243"/>
      <c r="WVX8" s="1243"/>
      <c r="WVY8" s="1243"/>
      <c r="WVZ8" s="1243"/>
      <c r="WWA8" s="1243"/>
      <c r="WWB8" s="1243"/>
      <c r="WWC8" s="1243"/>
      <c r="WWD8" s="1243"/>
      <c r="WWE8" s="1243"/>
      <c r="WWF8" s="1243"/>
      <c r="WWG8" s="1243"/>
      <c r="WWH8" s="1243"/>
      <c r="WWI8" s="1243"/>
      <c r="WWJ8" s="1243"/>
      <c r="WWK8" s="1243"/>
      <c r="WWL8" s="1243"/>
      <c r="WWM8" s="1243"/>
      <c r="WWN8" s="1243"/>
      <c r="WWO8" s="1243"/>
      <c r="WWP8" s="1243"/>
      <c r="WWQ8" s="1243"/>
      <c r="WWR8" s="1243"/>
      <c r="WWS8" s="1243"/>
      <c r="WWT8" s="1243"/>
      <c r="WWU8" s="1243"/>
      <c r="WWV8" s="1243"/>
      <c r="WWW8" s="1243"/>
      <c r="WWX8" s="1243"/>
      <c r="WWY8" s="1243"/>
      <c r="WWZ8" s="1243"/>
      <c r="WXA8" s="1243"/>
      <c r="WXB8" s="1243"/>
      <c r="WXC8" s="1243"/>
      <c r="WXD8" s="1243"/>
      <c r="WXE8" s="1243"/>
      <c r="WXF8" s="1243"/>
      <c r="WXG8" s="1243"/>
      <c r="WXH8" s="1243"/>
      <c r="WXI8" s="1243"/>
      <c r="WXJ8" s="1243"/>
      <c r="WXK8" s="1243"/>
      <c r="WXL8" s="1243"/>
      <c r="WXM8" s="1243"/>
      <c r="WXN8" s="1243"/>
      <c r="WXO8" s="1243"/>
      <c r="WXP8" s="1243"/>
      <c r="WXQ8" s="1243"/>
      <c r="WXR8" s="1243"/>
      <c r="WXS8" s="1243"/>
      <c r="WXT8" s="1243"/>
      <c r="WXU8" s="1243"/>
      <c r="WXV8" s="1243"/>
      <c r="WXW8" s="1243"/>
      <c r="WXX8" s="1243"/>
      <c r="WXY8" s="1243"/>
      <c r="WXZ8" s="1243"/>
      <c r="WYA8" s="1243"/>
      <c r="WYB8" s="1243"/>
      <c r="WYC8" s="1243"/>
      <c r="WYD8" s="1243"/>
      <c r="WYE8" s="1243"/>
      <c r="WYF8" s="1243"/>
      <c r="WYG8" s="1243"/>
      <c r="WYH8" s="1243"/>
      <c r="WYI8" s="1243"/>
      <c r="WYJ8" s="1243"/>
      <c r="WYK8" s="1243"/>
      <c r="WYL8" s="1243"/>
      <c r="WYM8" s="1243"/>
      <c r="WYN8" s="1243"/>
      <c r="WYO8" s="1243"/>
      <c r="WYP8" s="1243"/>
      <c r="WYQ8" s="1243"/>
      <c r="WYR8" s="1243"/>
      <c r="WYS8" s="1243"/>
      <c r="WYT8" s="1243"/>
      <c r="WYU8" s="1243"/>
      <c r="WYV8" s="1243"/>
      <c r="WYW8" s="1243"/>
      <c r="WYX8" s="1243"/>
      <c r="WYY8" s="1243"/>
      <c r="WYZ8" s="1243"/>
      <c r="WZA8" s="1243"/>
      <c r="WZB8" s="1243"/>
      <c r="WZC8" s="1243"/>
      <c r="WZD8" s="1243"/>
      <c r="WZE8" s="1243"/>
      <c r="WZF8" s="1243"/>
      <c r="WZG8" s="1243"/>
      <c r="WZH8" s="1243"/>
      <c r="WZI8" s="1243"/>
      <c r="WZJ8" s="1243"/>
      <c r="WZK8" s="1243"/>
      <c r="WZL8" s="1243"/>
      <c r="WZM8" s="1243"/>
      <c r="WZN8" s="1243"/>
      <c r="WZO8" s="1243"/>
      <c r="WZP8" s="1243"/>
      <c r="WZQ8" s="1243"/>
      <c r="WZR8" s="1243"/>
      <c r="WZS8" s="1243"/>
      <c r="WZT8" s="1243"/>
      <c r="WZU8" s="1243"/>
      <c r="WZV8" s="1243"/>
      <c r="WZW8" s="1243"/>
      <c r="WZX8" s="1243"/>
      <c r="WZY8" s="1243"/>
      <c r="WZZ8" s="1243"/>
      <c r="XAA8" s="1243"/>
      <c r="XAB8" s="1243"/>
      <c r="XAC8" s="1243"/>
      <c r="XAD8" s="1243"/>
      <c r="XAE8" s="1243"/>
      <c r="XAF8" s="1243"/>
      <c r="XAG8" s="1243"/>
      <c r="XAH8" s="1243"/>
      <c r="XAI8" s="1243"/>
      <c r="XAJ8" s="1243"/>
      <c r="XAK8" s="1243"/>
      <c r="XAL8" s="1243"/>
      <c r="XAM8" s="1243"/>
      <c r="XAN8" s="1243"/>
      <c r="XAO8" s="1243"/>
      <c r="XAP8" s="1243"/>
      <c r="XAQ8" s="1243"/>
      <c r="XAR8" s="1243"/>
      <c r="XAS8" s="1243"/>
      <c r="XAT8" s="1243"/>
      <c r="XAU8" s="1243"/>
      <c r="XAV8" s="1243"/>
      <c r="XAW8" s="1243"/>
      <c r="XAX8" s="1243"/>
      <c r="XAY8" s="1243"/>
      <c r="XAZ8" s="1243"/>
      <c r="XBA8" s="1243"/>
      <c r="XBB8" s="1243"/>
      <c r="XBC8" s="1243"/>
      <c r="XBD8" s="1243"/>
      <c r="XBE8" s="1243"/>
      <c r="XBF8" s="1243"/>
      <c r="XBG8" s="1243"/>
      <c r="XBH8" s="1243"/>
      <c r="XBI8" s="1243"/>
      <c r="XBJ8" s="1243"/>
      <c r="XBK8" s="1243"/>
      <c r="XBL8" s="1243"/>
      <c r="XBM8" s="1243"/>
      <c r="XBN8" s="1243"/>
      <c r="XBO8" s="1243"/>
      <c r="XBP8" s="1243"/>
      <c r="XBQ8" s="1243"/>
      <c r="XBR8" s="1243"/>
      <c r="XBS8" s="1243"/>
      <c r="XBT8" s="1243"/>
      <c r="XBU8" s="1243"/>
      <c r="XBV8" s="1243"/>
      <c r="XBW8" s="1243"/>
      <c r="XBX8" s="1243"/>
      <c r="XBY8" s="1243"/>
      <c r="XBZ8" s="1243"/>
      <c r="XCA8" s="1243"/>
      <c r="XCB8" s="1243"/>
      <c r="XCC8" s="1243"/>
      <c r="XCD8" s="1243"/>
      <c r="XCE8" s="1243"/>
      <c r="XCF8" s="1243"/>
      <c r="XCG8" s="1243"/>
      <c r="XCH8" s="1243"/>
      <c r="XCI8" s="1243"/>
      <c r="XCJ8" s="1243"/>
      <c r="XCK8" s="1243"/>
      <c r="XCL8" s="1243"/>
      <c r="XCM8" s="1243"/>
      <c r="XCN8" s="1243"/>
      <c r="XCO8" s="1243"/>
      <c r="XCP8" s="1243"/>
      <c r="XCQ8" s="1243"/>
      <c r="XCR8" s="1243"/>
      <c r="XCS8" s="1243"/>
      <c r="XCT8" s="1243"/>
      <c r="XCU8" s="1243"/>
      <c r="XCV8" s="1243"/>
      <c r="XCW8" s="1243"/>
      <c r="XCX8" s="1243"/>
      <c r="XCY8" s="1243"/>
      <c r="XCZ8" s="1243"/>
      <c r="XDA8" s="1243"/>
      <c r="XDB8" s="1243"/>
      <c r="XDC8" s="1243"/>
      <c r="XDD8" s="1243"/>
      <c r="XDE8" s="1243"/>
      <c r="XDF8" s="1243"/>
      <c r="XDG8" s="1243"/>
      <c r="XDH8" s="1243"/>
      <c r="XDI8" s="1243"/>
      <c r="XDJ8" s="1243"/>
      <c r="XDK8" s="1243"/>
      <c r="XDL8" s="1243"/>
      <c r="XDM8" s="1243"/>
      <c r="XDN8" s="1243"/>
      <c r="XDO8" s="1243"/>
      <c r="XDP8" s="1243"/>
      <c r="XDQ8" s="1243"/>
      <c r="XDR8" s="1243"/>
      <c r="XDS8" s="1243"/>
      <c r="XDT8" s="1243"/>
      <c r="XDU8" s="1243"/>
      <c r="XDV8" s="1243"/>
      <c r="XDW8" s="1243"/>
      <c r="XDX8" s="1243"/>
      <c r="XDY8" s="1243"/>
      <c r="XDZ8" s="1243"/>
      <c r="XEA8" s="1243"/>
      <c r="XEB8" s="1243"/>
      <c r="XEC8" s="1243"/>
      <c r="XED8" s="1243"/>
      <c r="XEE8" s="1243"/>
      <c r="XEF8" s="1243"/>
      <c r="XEG8" s="1243"/>
      <c r="XEH8" s="1243"/>
      <c r="XEI8" s="1243"/>
      <c r="XEJ8" s="1243"/>
      <c r="XEK8" s="1243"/>
      <c r="XEL8" s="1243"/>
      <c r="XEM8" s="1243"/>
      <c r="XEN8" s="1243"/>
      <c r="XEO8" s="1243"/>
      <c r="XEP8" s="1243"/>
      <c r="XEQ8" s="1243"/>
      <c r="XER8" s="1243"/>
      <c r="XES8" s="1243"/>
      <c r="XET8" s="1243"/>
      <c r="XEU8" s="1243"/>
      <c r="XEV8" s="1243"/>
      <c r="XEW8" s="1243"/>
      <c r="XEX8" s="1243"/>
      <c r="XEY8" s="1243"/>
      <c r="XEZ8" s="1243"/>
      <c r="XFA8" s="1243"/>
      <c r="XFB8" s="1243"/>
      <c r="XFC8" s="1243"/>
      <c r="XFD8" s="1243"/>
    </row>
    <row r="9" spans="2:16384" s="1244" customFormat="1" ht="18.75" customHeight="1" x14ac:dyDescent="0.25">
      <c r="B9" s="1231" t="s">
        <v>1114</v>
      </c>
      <c r="C9" s="1247">
        <f>'B. Docentes Dedicacion'!C9+'B. Docentes Dedicacion'!E9</f>
        <v>2</v>
      </c>
      <c r="D9" s="1247">
        <f>'B. Docentes Dedicacion'!D9+'B. Docentes Dedicacion'!F9</f>
        <v>0</v>
      </c>
      <c r="E9" s="1237">
        <f t="shared" si="0"/>
        <v>2</v>
      </c>
      <c r="F9" s="599"/>
      <c r="G9" s="599"/>
      <c r="H9" s="599">
        <v>2</v>
      </c>
      <c r="I9" s="599"/>
    </row>
    <row r="10" spans="2:16384" ht="18.75" customHeight="1" x14ac:dyDescent="0.25">
      <c r="B10" s="1231" t="s">
        <v>1367</v>
      </c>
      <c r="C10" s="1247">
        <f>'B. Docentes Dedicacion'!C10+'B. Docentes Dedicacion'!E10</f>
        <v>4</v>
      </c>
      <c r="D10" s="1247">
        <f>'B. Docentes Dedicacion'!D10+'B. Docentes Dedicacion'!F10</f>
        <v>0</v>
      </c>
      <c r="E10" s="1237">
        <f t="shared" si="0"/>
        <v>4</v>
      </c>
      <c r="F10" s="599"/>
      <c r="G10" s="599">
        <v>4</v>
      </c>
      <c r="H10" s="599"/>
      <c r="I10" s="599"/>
    </row>
    <row r="11" spans="2:16384" ht="18.75" customHeight="1" x14ac:dyDescent="0.25">
      <c r="B11" s="1231" t="s">
        <v>526</v>
      </c>
      <c r="C11" s="1247">
        <f>'B. Docentes Dedicacion'!C11+'B. Docentes Dedicacion'!E11</f>
        <v>15</v>
      </c>
      <c r="D11" s="1247">
        <f>'B. Docentes Dedicacion'!D11+'B. Docentes Dedicacion'!F11</f>
        <v>0</v>
      </c>
      <c r="E11" s="1237">
        <f t="shared" si="0"/>
        <v>15</v>
      </c>
      <c r="F11" s="599">
        <v>3</v>
      </c>
      <c r="G11" s="599">
        <v>7</v>
      </c>
      <c r="H11" s="599">
        <v>3</v>
      </c>
      <c r="I11" s="599">
        <v>2</v>
      </c>
    </row>
    <row r="12" spans="2:16384" ht="18.75" customHeight="1" x14ac:dyDescent="0.25">
      <c r="B12" s="1231" t="s">
        <v>1102</v>
      </c>
      <c r="C12" s="1247">
        <f>'B. Docentes Dedicacion'!C12+'B. Docentes Dedicacion'!E12</f>
        <v>13</v>
      </c>
      <c r="D12" s="1247">
        <f>'B. Docentes Dedicacion'!D12+'B. Docentes Dedicacion'!F12</f>
        <v>1</v>
      </c>
      <c r="E12" s="1237">
        <f t="shared" si="0"/>
        <v>14</v>
      </c>
      <c r="F12" s="599"/>
      <c r="G12" s="599">
        <v>9</v>
      </c>
      <c r="H12" s="599">
        <v>4</v>
      </c>
      <c r="I12" s="599">
        <v>1</v>
      </c>
    </row>
    <row r="13" spans="2:16384" ht="18.75" customHeight="1" x14ac:dyDescent="0.25">
      <c r="B13" s="1231" t="s">
        <v>1369</v>
      </c>
      <c r="C13" s="1247">
        <f>'B. Docentes Dedicacion'!C13+'B. Docentes Dedicacion'!E13</f>
        <v>12</v>
      </c>
      <c r="D13" s="1247">
        <f>'B. Docentes Dedicacion'!D13+'B. Docentes Dedicacion'!F13</f>
        <v>0</v>
      </c>
      <c r="E13" s="1237">
        <f t="shared" si="0"/>
        <v>12</v>
      </c>
      <c r="F13" s="599">
        <v>4</v>
      </c>
      <c r="G13" s="599">
        <v>8</v>
      </c>
      <c r="H13" s="599"/>
      <c r="I13" s="599"/>
    </row>
    <row r="14" spans="2:16384" ht="15.75" x14ac:dyDescent="0.25">
      <c r="B14" s="1231" t="s">
        <v>3080</v>
      </c>
      <c r="C14" s="1247">
        <f>'B. Docentes Dedicacion'!C14+'B. Docentes Dedicacion'!E14</f>
        <v>7</v>
      </c>
      <c r="D14" s="1247">
        <f>'B. Docentes Dedicacion'!D14+'B. Docentes Dedicacion'!F14</f>
        <v>0</v>
      </c>
      <c r="E14" s="1237">
        <f t="shared" si="0"/>
        <v>7</v>
      </c>
      <c r="F14" s="599">
        <v>1</v>
      </c>
      <c r="G14" s="599">
        <v>6</v>
      </c>
      <c r="H14" s="599"/>
      <c r="I14" s="599"/>
    </row>
    <row r="15" spans="2:16384" ht="18.75" customHeight="1" x14ac:dyDescent="0.25">
      <c r="B15" s="1231" t="s">
        <v>3081</v>
      </c>
      <c r="C15" s="1247">
        <f>'B. Docentes Dedicacion'!C15+'B. Docentes Dedicacion'!E15</f>
        <v>15</v>
      </c>
      <c r="D15" s="1247">
        <f>'B. Docentes Dedicacion'!D15+'B. Docentes Dedicacion'!F15</f>
        <v>0</v>
      </c>
      <c r="E15" s="1237">
        <f t="shared" si="0"/>
        <v>15</v>
      </c>
      <c r="F15" s="599">
        <v>3</v>
      </c>
      <c r="G15" s="599">
        <v>11</v>
      </c>
      <c r="H15" s="599">
        <v>1</v>
      </c>
      <c r="I15" s="599"/>
    </row>
    <row r="16" spans="2:16384" ht="18.75" customHeight="1" x14ac:dyDescent="0.25">
      <c r="B16" s="1231" t="s">
        <v>1113</v>
      </c>
      <c r="C16" s="1247">
        <f>'B. Docentes Dedicacion'!C16+'B. Docentes Dedicacion'!E16</f>
        <v>17</v>
      </c>
      <c r="D16" s="1247">
        <f>'B. Docentes Dedicacion'!D16+'B. Docentes Dedicacion'!F16</f>
        <v>1</v>
      </c>
      <c r="E16" s="1237">
        <f t="shared" si="0"/>
        <v>18</v>
      </c>
      <c r="F16" s="599">
        <v>2</v>
      </c>
      <c r="G16" s="599">
        <v>6</v>
      </c>
      <c r="H16" s="599">
        <v>9</v>
      </c>
      <c r="I16" s="599">
        <v>1</v>
      </c>
    </row>
    <row r="17" spans="2:11" ht="18.75" customHeight="1" x14ac:dyDescent="0.25">
      <c r="B17" s="1231" t="s">
        <v>1064</v>
      </c>
      <c r="C17" s="1247">
        <f>'B. Docentes Dedicacion'!C17+'B. Docentes Dedicacion'!E17</f>
        <v>4</v>
      </c>
      <c r="D17" s="1247">
        <f>'B. Docentes Dedicacion'!D17+'B. Docentes Dedicacion'!F17</f>
        <v>0</v>
      </c>
      <c r="E17" s="1237">
        <f t="shared" si="0"/>
        <v>4</v>
      </c>
      <c r="F17" s="599">
        <v>1</v>
      </c>
      <c r="G17" s="599">
        <v>3</v>
      </c>
      <c r="H17" s="599"/>
      <c r="I17" s="599"/>
    </row>
    <row r="18" spans="2:11" ht="18.75" customHeight="1" x14ac:dyDescent="0.25">
      <c r="B18" s="1231" t="s">
        <v>1067</v>
      </c>
      <c r="C18" s="1247">
        <f>'B. Docentes Dedicacion'!C18+'B. Docentes Dedicacion'!E18</f>
        <v>16</v>
      </c>
      <c r="D18" s="1247">
        <f>'B. Docentes Dedicacion'!D18+'B. Docentes Dedicacion'!F18</f>
        <v>1</v>
      </c>
      <c r="E18" s="1237">
        <f t="shared" si="0"/>
        <v>17</v>
      </c>
      <c r="F18" s="599">
        <v>2</v>
      </c>
      <c r="G18" s="599">
        <v>11</v>
      </c>
      <c r="H18" s="599">
        <v>4</v>
      </c>
      <c r="I18" s="599"/>
    </row>
    <row r="19" spans="2:11" ht="18.75" customHeight="1" x14ac:dyDescent="0.25">
      <c r="B19" s="1231" t="s">
        <v>1070</v>
      </c>
      <c r="C19" s="1247">
        <f>'B. Docentes Dedicacion'!C19+'B. Docentes Dedicacion'!E19</f>
        <v>19</v>
      </c>
      <c r="D19" s="1247">
        <f>'B. Docentes Dedicacion'!D19+'B. Docentes Dedicacion'!F19</f>
        <v>0</v>
      </c>
      <c r="E19" s="1237">
        <f t="shared" si="0"/>
        <v>19</v>
      </c>
      <c r="F19" s="599">
        <v>7</v>
      </c>
      <c r="G19" s="599">
        <v>10</v>
      </c>
      <c r="H19" s="599"/>
      <c r="I19" s="599">
        <v>2</v>
      </c>
    </row>
    <row r="20" spans="2:11" ht="18.75" customHeight="1" x14ac:dyDescent="0.25">
      <c r="B20" s="1231" t="s">
        <v>1072</v>
      </c>
      <c r="C20" s="1247">
        <f>'B. Docentes Dedicacion'!C20+'B. Docentes Dedicacion'!E20</f>
        <v>2</v>
      </c>
      <c r="D20" s="1247">
        <f>'B. Docentes Dedicacion'!D20+'B. Docentes Dedicacion'!F20</f>
        <v>0</v>
      </c>
      <c r="E20" s="1237">
        <f t="shared" si="0"/>
        <v>2</v>
      </c>
      <c r="F20" s="599">
        <v>2</v>
      </c>
      <c r="G20" s="599">
        <v>8</v>
      </c>
      <c r="H20" s="599">
        <v>5</v>
      </c>
      <c r="I20" s="599"/>
    </row>
    <row r="21" spans="2:11" ht="18.75" customHeight="1" x14ac:dyDescent="0.25">
      <c r="B21" s="1231" t="s">
        <v>508</v>
      </c>
      <c r="C21" s="1247">
        <f>'B. Docentes Dedicacion'!C21+'B. Docentes Dedicacion'!E21</f>
        <v>15</v>
      </c>
      <c r="D21" s="1247">
        <f>'B. Docentes Dedicacion'!D21+'B. Docentes Dedicacion'!F21</f>
        <v>0</v>
      </c>
      <c r="E21" s="1237">
        <f t="shared" si="0"/>
        <v>15</v>
      </c>
      <c r="F21" s="599"/>
      <c r="G21" s="599">
        <v>2</v>
      </c>
      <c r="H21" s="599"/>
      <c r="I21" s="599"/>
    </row>
    <row r="22" spans="2:11" ht="18.75" customHeight="1" x14ac:dyDescent="0.25">
      <c r="B22" s="1231" t="s">
        <v>3082</v>
      </c>
      <c r="C22" s="1247">
        <f>'B. Docentes Dedicacion'!C22+'B. Docentes Dedicacion'!E22</f>
        <v>4</v>
      </c>
      <c r="D22" s="1247">
        <f>'B. Docentes Dedicacion'!D22+'B. Docentes Dedicacion'!F22</f>
        <v>0</v>
      </c>
      <c r="E22" s="1237">
        <f t="shared" si="0"/>
        <v>4</v>
      </c>
      <c r="F22" s="599"/>
      <c r="G22" s="599">
        <v>1</v>
      </c>
      <c r="H22" s="599">
        <v>3</v>
      </c>
      <c r="I22" s="599"/>
    </row>
    <row r="23" spans="2:11" ht="18.75" customHeight="1" x14ac:dyDescent="0.25">
      <c r="B23" s="1231" t="s">
        <v>509</v>
      </c>
      <c r="C23" s="1247">
        <f>'B. Docentes Dedicacion'!C23+'B. Docentes Dedicacion'!E23</f>
        <v>14</v>
      </c>
      <c r="D23" s="1247">
        <f>'B. Docentes Dedicacion'!D23+'B. Docentes Dedicacion'!F23</f>
        <v>0</v>
      </c>
      <c r="E23" s="1237">
        <f t="shared" si="0"/>
        <v>14</v>
      </c>
      <c r="F23" s="599">
        <v>1</v>
      </c>
      <c r="G23" s="599">
        <v>8</v>
      </c>
      <c r="H23" s="599">
        <v>4</v>
      </c>
      <c r="I23" s="599">
        <v>1</v>
      </c>
      <c r="J23" s="1096"/>
      <c r="K23" s="1096"/>
    </row>
    <row r="24" spans="2:11" ht="31.5" x14ac:dyDescent="0.25">
      <c r="B24" s="1231" t="s">
        <v>3083</v>
      </c>
      <c r="C24" s="1247">
        <f>'B. Docentes Dedicacion'!C24+'B. Docentes Dedicacion'!E24</f>
        <v>11</v>
      </c>
      <c r="D24" s="1247">
        <f>'B. Docentes Dedicacion'!D24+'B. Docentes Dedicacion'!F24</f>
        <v>0</v>
      </c>
      <c r="E24" s="1237">
        <f t="shared" si="0"/>
        <v>11</v>
      </c>
      <c r="F24" s="599">
        <v>3</v>
      </c>
      <c r="G24" s="599">
        <v>7</v>
      </c>
      <c r="H24" s="599"/>
      <c r="I24" s="599">
        <v>1</v>
      </c>
    </row>
    <row r="25" spans="2:11" ht="31.5" x14ac:dyDescent="0.25">
      <c r="B25" s="1231" t="s">
        <v>3084</v>
      </c>
      <c r="C25" s="1247">
        <f>'B. Docentes Dedicacion'!C25+'B. Docentes Dedicacion'!E25</f>
        <v>8</v>
      </c>
      <c r="D25" s="1247">
        <f>'B. Docentes Dedicacion'!D25+'B. Docentes Dedicacion'!F25</f>
        <v>0</v>
      </c>
      <c r="E25" s="1237">
        <f t="shared" si="0"/>
        <v>8</v>
      </c>
      <c r="F25" s="599">
        <v>1</v>
      </c>
      <c r="G25" s="599">
        <v>7</v>
      </c>
      <c r="H25" s="599"/>
      <c r="I25" s="599"/>
    </row>
    <row r="26" spans="2:11" ht="18.75" customHeight="1" x14ac:dyDescent="0.25">
      <c r="B26" s="1231" t="s">
        <v>3085</v>
      </c>
      <c r="C26" s="1247">
        <f>'B. Docentes Dedicacion'!C26+'B. Docentes Dedicacion'!E26</f>
        <v>6</v>
      </c>
      <c r="D26" s="1247">
        <f>'B. Docentes Dedicacion'!D26+'B. Docentes Dedicacion'!F26</f>
        <v>0</v>
      </c>
      <c r="E26" s="1237">
        <f t="shared" si="0"/>
        <v>6</v>
      </c>
      <c r="F26" s="599"/>
      <c r="G26" s="599">
        <v>6</v>
      </c>
      <c r="H26" s="599"/>
      <c r="I26" s="599"/>
      <c r="J26" s="1096"/>
      <c r="K26" s="1096"/>
    </row>
    <row r="27" spans="2:11" ht="31.5" x14ac:dyDescent="0.25">
      <c r="B27" s="1231" t="s">
        <v>3092</v>
      </c>
      <c r="C27" s="1247">
        <f>'B. Docentes Dedicacion'!C27+'B. Docentes Dedicacion'!E27</f>
        <v>12</v>
      </c>
      <c r="D27" s="1247">
        <f>'B. Docentes Dedicacion'!D27+'B. Docentes Dedicacion'!F27</f>
        <v>0</v>
      </c>
      <c r="E27" s="1237">
        <f t="shared" si="0"/>
        <v>12</v>
      </c>
      <c r="F27" s="599"/>
      <c r="G27" s="599">
        <v>8</v>
      </c>
      <c r="H27" s="599">
        <v>3</v>
      </c>
      <c r="I27" s="599">
        <v>1</v>
      </c>
    </row>
    <row r="28" spans="2:11" ht="18.75" customHeight="1" x14ac:dyDescent="0.25">
      <c r="B28" s="1231" t="s">
        <v>1380</v>
      </c>
      <c r="C28" s="1247">
        <f>'B. Docentes Dedicacion'!C28+'B. Docentes Dedicacion'!E28</f>
        <v>10</v>
      </c>
      <c r="D28" s="1247">
        <f>'B. Docentes Dedicacion'!D28+'B. Docentes Dedicacion'!F28</f>
        <v>1</v>
      </c>
      <c r="E28" s="1237">
        <f t="shared" si="0"/>
        <v>11</v>
      </c>
      <c r="F28" s="599"/>
      <c r="G28" s="599">
        <v>8</v>
      </c>
      <c r="H28" s="599">
        <v>2</v>
      </c>
      <c r="I28" s="599">
        <v>1</v>
      </c>
    </row>
    <row r="29" spans="2:11" ht="18.75" customHeight="1" x14ac:dyDescent="0.25">
      <c r="B29" s="1231" t="s">
        <v>1381</v>
      </c>
      <c r="C29" s="1247">
        <f>'B. Docentes Dedicacion'!C29+'B. Docentes Dedicacion'!E29</f>
        <v>6</v>
      </c>
      <c r="D29" s="1247">
        <f>'B. Docentes Dedicacion'!D29+'B. Docentes Dedicacion'!F29</f>
        <v>0</v>
      </c>
      <c r="E29" s="1237">
        <f t="shared" si="0"/>
        <v>6</v>
      </c>
      <c r="F29" s="599"/>
      <c r="G29" s="599">
        <v>4</v>
      </c>
      <c r="H29" s="599">
        <v>1</v>
      </c>
      <c r="I29" s="599">
        <v>1</v>
      </c>
    </row>
    <row r="30" spans="2:11" ht="18.75" customHeight="1" x14ac:dyDescent="0.25">
      <c r="B30" s="1231" t="s">
        <v>2970</v>
      </c>
      <c r="C30" s="1247">
        <f>'B. Docentes Dedicacion'!C30+'B. Docentes Dedicacion'!E30</f>
        <v>9</v>
      </c>
      <c r="D30" s="1247">
        <f>'B. Docentes Dedicacion'!D30+'B. Docentes Dedicacion'!F30</f>
        <v>0</v>
      </c>
      <c r="E30" s="1237">
        <f t="shared" si="0"/>
        <v>9</v>
      </c>
      <c r="F30" s="599"/>
      <c r="G30" s="599">
        <v>7</v>
      </c>
      <c r="H30" s="599">
        <v>2</v>
      </c>
      <c r="I30" s="599"/>
    </row>
    <row r="31" spans="2:11" ht="18.75" customHeight="1" x14ac:dyDescent="0.25">
      <c r="B31" s="1231" t="s">
        <v>3087</v>
      </c>
      <c r="C31" s="1247">
        <f>'B. Docentes Dedicacion'!C31+'B. Docentes Dedicacion'!E31</f>
        <v>10</v>
      </c>
      <c r="D31" s="1247">
        <f>'B. Docentes Dedicacion'!D31+'B. Docentes Dedicacion'!F31</f>
        <v>4</v>
      </c>
      <c r="E31" s="1237">
        <f t="shared" si="0"/>
        <v>14</v>
      </c>
      <c r="F31" s="599">
        <v>5</v>
      </c>
      <c r="G31" s="599">
        <v>4</v>
      </c>
      <c r="H31" s="599">
        <v>4</v>
      </c>
      <c r="I31" s="599">
        <v>1</v>
      </c>
    </row>
    <row r="32" spans="2:11" ht="18.75" customHeight="1" x14ac:dyDescent="0.25">
      <c r="B32" s="1231" t="s">
        <v>3088</v>
      </c>
      <c r="C32" s="1247">
        <f>'B. Docentes Dedicacion'!C32+'B. Docentes Dedicacion'!E32</f>
        <v>6</v>
      </c>
      <c r="D32" s="1247">
        <f>'B. Docentes Dedicacion'!D32+'B. Docentes Dedicacion'!F32</f>
        <v>38</v>
      </c>
      <c r="E32" s="1237">
        <f t="shared" si="0"/>
        <v>44</v>
      </c>
      <c r="F32" s="599">
        <v>1</v>
      </c>
      <c r="G32" s="599">
        <v>2</v>
      </c>
      <c r="H32" s="599">
        <v>37</v>
      </c>
      <c r="I32" s="599">
        <v>4</v>
      </c>
    </row>
    <row r="33" spans="2:11" ht="18.75" customHeight="1" x14ac:dyDescent="0.25">
      <c r="B33" s="1231" t="s">
        <v>3089</v>
      </c>
      <c r="C33" s="1247">
        <f>'B. Docentes Dedicacion'!C33+'B. Docentes Dedicacion'!E33</f>
        <v>7</v>
      </c>
      <c r="D33" s="1247">
        <f>'B. Docentes Dedicacion'!D33+'B. Docentes Dedicacion'!F33</f>
        <v>2</v>
      </c>
      <c r="E33" s="1237">
        <f t="shared" si="0"/>
        <v>9</v>
      </c>
      <c r="F33" s="599">
        <v>3</v>
      </c>
      <c r="G33" s="599">
        <v>4</v>
      </c>
      <c r="H33" s="599">
        <v>2</v>
      </c>
      <c r="I33" s="599"/>
    </row>
    <row r="34" spans="2:11" ht="18.75" customHeight="1" x14ac:dyDescent="0.25">
      <c r="B34" s="1231" t="s">
        <v>500</v>
      </c>
      <c r="C34" s="1247">
        <f>'B. Docentes Dedicacion'!C34+'B. Docentes Dedicacion'!E34</f>
        <v>14</v>
      </c>
      <c r="D34" s="1247">
        <f>'B. Docentes Dedicacion'!D34+'B. Docentes Dedicacion'!F34</f>
        <v>0</v>
      </c>
      <c r="E34" s="1237">
        <f t="shared" si="0"/>
        <v>14</v>
      </c>
      <c r="F34" s="599">
        <v>3</v>
      </c>
      <c r="G34" s="599">
        <v>8</v>
      </c>
      <c r="H34" s="599">
        <v>3</v>
      </c>
      <c r="I34" s="599"/>
    </row>
    <row r="35" spans="2:11" ht="18.75" customHeight="1" x14ac:dyDescent="0.25">
      <c r="B35" s="1231" t="s">
        <v>2955</v>
      </c>
      <c r="C35" s="1247">
        <f>'B. Docentes Dedicacion'!C35+'B. Docentes Dedicacion'!E35</f>
        <v>0</v>
      </c>
      <c r="D35" s="1247">
        <f>'B. Docentes Dedicacion'!D35+'B. Docentes Dedicacion'!F35</f>
        <v>0</v>
      </c>
      <c r="E35" s="1237">
        <f t="shared" si="0"/>
        <v>0</v>
      </c>
      <c r="F35" s="599"/>
      <c r="G35" s="599"/>
      <c r="H35" s="599"/>
      <c r="I35" s="599"/>
    </row>
    <row r="36" spans="2:11" ht="18.75" customHeight="1" x14ac:dyDescent="0.25">
      <c r="B36" s="1046" t="s">
        <v>1394</v>
      </c>
      <c r="C36" s="1115">
        <f t="shared" ref="C36:I36" si="1">SUM(C8:C35)</f>
        <v>279</v>
      </c>
      <c r="D36" s="1115">
        <f t="shared" si="1"/>
        <v>48</v>
      </c>
      <c r="E36" s="1115">
        <f t="shared" si="1"/>
        <v>327</v>
      </c>
      <c r="F36" s="1115">
        <f t="shared" si="1"/>
        <v>46</v>
      </c>
      <c r="G36" s="1115">
        <f t="shared" si="1"/>
        <v>171</v>
      </c>
      <c r="H36" s="1115">
        <f t="shared" si="1"/>
        <v>94</v>
      </c>
      <c r="I36" s="1115">
        <f t="shared" si="1"/>
        <v>16</v>
      </c>
      <c r="J36" s="1096"/>
      <c r="K36" s="1096"/>
    </row>
    <row r="37" spans="2:11" ht="11.25" customHeight="1" x14ac:dyDescent="0.25">
      <c r="B37" s="919" t="s">
        <v>836</v>
      </c>
      <c r="C37" s="1248"/>
      <c r="D37" s="1248"/>
      <c r="E37" s="1248"/>
      <c r="F37" s="1248"/>
      <c r="G37" s="1248"/>
      <c r="H37" s="1248"/>
      <c r="I37" s="1248"/>
    </row>
    <row r="38" spans="2:11" ht="11.25" customHeight="1" x14ac:dyDescent="0.25">
      <c r="B38" s="919" t="s">
        <v>837</v>
      </c>
      <c r="C38" s="1248"/>
      <c r="D38" s="1248"/>
      <c r="E38" s="1248"/>
      <c r="F38" s="1248"/>
      <c r="G38" s="1248"/>
      <c r="H38" s="1248"/>
      <c r="I38" s="1248"/>
    </row>
    <row r="39" spans="2:11" ht="15" x14ac:dyDescent="0.25">
      <c r="B39" s="920"/>
      <c r="C39" s="1248"/>
      <c r="D39" s="1248"/>
      <c r="E39" s="1248"/>
      <c r="F39" s="1248"/>
      <c r="G39" s="1248"/>
      <c r="H39" s="1248"/>
      <c r="I39" s="1248"/>
    </row>
    <row r="40" spans="2:11" ht="15" customHeight="1" x14ac:dyDescent="0.25"/>
    <row r="41" spans="2:11" ht="0" hidden="1" customHeight="1" x14ac:dyDescent="0.25"/>
  </sheetData>
  <sheetProtection sheet="1" objects="1" scenarios="1"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1:T308"/>
  <sheetViews>
    <sheetView showGridLines="0" zoomScaleNormal="100" workbookViewId="0">
      <pane xSplit="1" ySplit="4" topLeftCell="B8"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2" width="15" style="4" customWidth="1"/>
    <col min="13" max="13" width="5" style="4" customWidth="1"/>
    <col min="14" max="20" width="0" style="4" hidden="1" customWidth="1"/>
    <col min="21" max="16384" width="9.140625" style="4"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9" t="s">
        <v>1652</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213"/>
      <c r="N5" s="213"/>
    </row>
    <row r="6" spans="2:14" s="5" customFormat="1" ht="19.5" customHeight="1" x14ac:dyDescent="0.25">
      <c r="B6" s="122"/>
      <c r="C6" s="123"/>
      <c r="D6" s="123"/>
      <c r="E6" s="123"/>
      <c r="F6" s="123"/>
      <c r="G6" s="123"/>
      <c r="H6" s="123"/>
      <c r="I6" s="123"/>
      <c r="J6" s="123"/>
      <c r="K6" s="123"/>
      <c r="L6" s="124"/>
      <c r="M6" s="213"/>
      <c r="N6" s="213"/>
    </row>
    <row r="7" spans="2:14" s="5" customFormat="1" ht="18.75" customHeight="1" x14ac:dyDescent="0.25">
      <c r="B7" s="125"/>
      <c r="C7" s="121"/>
      <c r="D7" s="121"/>
      <c r="E7" s="121"/>
      <c r="F7" s="121"/>
      <c r="G7" s="121"/>
      <c r="H7" s="121"/>
      <c r="I7" s="121"/>
      <c r="J7" s="121"/>
      <c r="K7" s="121"/>
      <c r="L7" s="126"/>
      <c r="M7" s="213"/>
      <c r="N7" s="213"/>
    </row>
    <row r="8" spans="2:14" s="5" customFormat="1" ht="18.75" customHeight="1" x14ac:dyDescent="0.25">
      <c r="B8" s="125"/>
      <c r="C8" s="121"/>
      <c r="D8" s="121"/>
      <c r="E8" s="121"/>
      <c r="F8" s="121"/>
      <c r="G8" s="121"/>
      <c r="H8" s="121"/>
      <c r="I8" s="121"/>
      <c r="J8" s="121"/>
      <c r="K8" s="121"/>
      <c r="L8" s="126"/>
      <c r="M8" s="213"/>
      <c r="N8" s="213"/>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5"/>
      <c r="C31" s="121"/>
      <c r="D31" s="121"/>
      <c r="E31" s="121"/>
      <c r="F31" s="121"/>
      <c r="G31" s="121"/>
      <c r="H31" s="121"/>
      <c r="I31" s="121"/>
      <c r="J31" s="121"/>
      <c r="K31" s="121"/>
      <c r="L31" s="126"/>
    </row>
    <row r="32" spans="2:12" ht="18.75" customHeight="1" x14ac:dyDescent="0.25">
      <c r="B32" s="125"/>
      <c r="C32" s="121"/>
      <c r="D32" s="121"/>
      <c r="E32" s="121"/>
      <c r="F32" s="121"/>
      <c r="G32" s="121"/>
      <c r="H32" s="121"/>
      <c r="I32" s="121"/>
      <c r="J32" s="121"/>
      <c r="K32" s="121"/>
      <c r="L32" s="126"/>
    </row>
    <row r="33" spans="2:12" ht="18.75" customHeight="1" x14ac:dyDescent="0.25">
      <c r="B33" s="125"/>
      <c r="C33" s="121"/>
      <c r="D33" s="121"/>
      <c r="E33" s="121"/>
      <c r="F33" s="121"/>
      <c r="G33" s="121"/>
      <c r="H33" s="121"/>
      <c r="I33" s="121"/>
      <c r="J33" s="121"/>
      <c r="K33" s="121"/>
      <c r="L33" s="126"/>
    </row>
    <row r="34" spans="2:12" ht="18.75" customHeight="1" x14ac:dyDescent="0.25">
      <c r="B34" s="125"/>
      <c r="C34" s="121"/>
      <c r="D34" s="121"/>
      <c r="E34" s="121"/>
      <c r="F34" s="121"/>
      <c r="G34" s="121"/>
      <c r="H34" s="121"/>
      <c r="I34" s="121"/>
      <c r="J34" s="121"/>
      <c r="K34" s="121"/>
      <c r="L34" s="126"/>
    </row>
    <row r="35" spans="2:12" ht="18.75" customHeight="1" x14ac:dyDescent="0.25">
      <c r="B35" s="125"/>
      <c r="C35" s="121"/>
      <c r="D35" s="121"/>
      <c r="E35" s="121"/>
      <c r="F35" s="121"/>
      <c r="G35" s="121"/>
      <c r="H35" s="121"/>
      <c r="I35" s="121"/>
      <c r="J35" s="121"/>
      <c r="K35" s="121"/>
      <c r="L35" s="126"/>
    </row>
    <row r="36" spans="2:12" ht="18.75" customHeight="1" x14ac:dyDescent="0.25">
      <c r="B36" s="125"/>
      <c r="C36" s="121"/>
      <c r="D36" s="121"/>
      <c r="E36" s="121"/>
      <c r="F36" s="121"/>
      <c r="G36" s="121"/>
      <c r="H36" s="121"/>
      <c r="I36" s="121"/>
      <c r="J36" s="121"/>
      <c r="K36" s="121"/>
      <c r="L36" s="126"/>
    </row>
    <row r="37" spans="2:12" ht="18.75" customHeight="1" x14ac:dyDescent="0.25">
      <c r="B37" s="127"/>
      <c r="C37" s="128"/>
      <c r="D37" s="128"/>
      <c r="E37" s="128"/>
      <c r="F37" s="128"/>
      <c r="G37" s="128"/>
      <c r="H37" s="128"/>
      <c r="I37" s="128"/>
      <c r="J37" s="128"/>
      <c r="K37" s="128"/>
      <c r="L37" s="129"/>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XFD42"/>
  <sheetViews>
    <sheetView showGridLines="0" zoomScaleNormal="100" workbookViewId="0">
      <pane xSplit="1" ySplit="7" topLeftCell="B32"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5.5703125" style="776" customWidth="1"/>
    <col min="2" max="2" width="51.85546875" style="776" customWidth="1"/>
    <col min="3" max="3" width="17.140625" style="776" customWidth="1"/>
    <col min="4" max="5" width="15.140625" style="776" customWidth="1"/>
    <col min="6" max="7" width="17.140625" style="776" customWidth="1"/>
    <col min="8" max="8" width="16" style="776" bestFit="1" customWidth="1"/>
    <col min="9" max="9" width="18.28515625" style="776" customWidth="1"/>
    <col min="10" max="10" width="2.85546875" style="776" customWidth="1"/>
    <col min="11" max="11" width="3" style="776" customWidth="1"/>
    <col min="12" max="16384" width="9.140625" style="776" hidden="1"/>
  </cols>
  <sheetData>
    <row r="1" spans="2:16384" ht="15.75" x14ac:dyDescent="0.25">
      <c r="B1" s="2100"/>
      <c r="C1" s="2101"/>
      <c r="D1" s="2101"/>
      <c r="E1" s="2101"/>
      <c r="F1" s="2101"/>
      <c r="G1" s="2101"/>
      <c r="H1" s="2101"/>
      <c r="I1" s="2102"/>
    </row>
    <row r="2" spans="2:16384" ht="15.75" x14ac:dyDescent="0.25">
      <c r="B2" s="2103"/>
      <c r="C2" s="2104"/>
      <c r="D2" s="2104"/>
      <c r="E2" s="2104"/>
      <c r="F2" s="2104"/>
      <c r="G2" s="2104"/>
      <c r="H2" s="2104"/>
      <c r="I2" s="2105"/>
    </row>
    <row r="3" spans="2:16384" ht="16.5" thickBot="1" x14ac:dyDescent="0.3">
      <c r="B3" s="2106"/>
      <c r="C3" s="2107"/>
      <c r="D3" s="2107"/>
      <c r="E3" s="2107"/>
      <c r="F3" s="2107"/>
      <c r="G3" s="2107"/>
      <c r="H3" s="2107"/>
      <c r="I3" s="2108"/>
    </row>
    <row r="4" spans="2:16384" ht="21.75" thickBot="1" x14ac:dyDescent="0.3">
      <c r="B4" s="2118" t="s">
        <v>3097</v>
      </c>
      <c r="C4" s="2119"/>
      <c r="D4" s="2119"/>
      <c r="E4" s="2119"/>
      <c r="F4" s="2119"/>
      <c r="G4" s="2119"/>
      <c r="H4" s="2119"/>
      <c r="I4" s="2120"/>
    </row>
    <row r="5" spans="2:16384" s="1043" customFormat="1" ht="15.75" x14ac:dyDescent="0.25">
      <c r="B5" s="1086"/>
      <c r="C5" s="1086"/>
      <c r="D5" s="1086"/>
      <c r="E5" s="1086"/>
      <c r="F5" s="1086"/>
      <c r="G5" s="1086"/>
      <c r="H5" s="1086"/>
      <c r="I5" s="1086"/>
    </row>
    <row r="6" spans="2:16384" s="1242" customFormat="1" ht="15.75" customHeight="1" x14ac:dyDescent="0.25">
      <c r="B6" s="1943" t="s">
        <v>1387</v>
      </c>
      <c r="C6" s="1943" t="s">
        <v>1363</v>
      </c>
      <c r="D6" s="1943"/>
      <c r="E6" s="1943" t="s">
        <v>1388</v>
      </c>
      <c r="F6" s="1943" t="s">
        <v>1389</v>
      </c>
      <c r="G6" s="1943"/>
      <c r="H6" s="1943"/>
      <c r="I6" s="1943"/>
    </row>
    <row r="7" spans="2:16384" s="1242" customFormat="1" ht="31.5" x14ac:dyDescent="0.25">
      <c r="B7" s="1943"/>
      <c r="C7" s="1046" t="s">
        <v>225</v>
      </c>
      <c r="D7" s="1046" t="s">
        <v>220</v>
      </c>
      <c r="E7" s="1943"/>
      <c r="F7" s="1046" t="s">
        <v>1395</v>
      </c>
      <c r="G7" s="1046" t="s">
        <v>1396</v>
      </c>
      <c r="H7" s="1046" t="s">
        <v>1397</v>
      </c>
      <c r="I7" s="1046" t="s">
        <v>1398</v>
      </c>
    </row>
    <row r="8" spans="2:16384" s="1246" customFormat="1" ht="18.75" customHeight="1" x14ac:dyDescent="0.25">
      <c r="B8" s="1231" t="s">
        <v>1365</v>
      </c>
      <c r="C8" s="1241">
        <f>'A. Docentes Dedicacion '!C8+'A. Docentes Dedicacion '!E8</f>
        <v>21</v>
      </c>
      <c r="D8" s="1241">
        <f>'A. Docentes Dedicacion '!D8+'A. Docentes Dedicacion '!F8</f>
        <v>0</v>
      </c>
      <c r="E8" s="925">
        <f>SUM(C8:D8)</f>
        <v>21</v>
      </c>
      <c r="F8" s="1233"/>
      <c r="G8" s="1233"/>
      <c r="H8" s="1233">
        <v>7</v>
      </c>
      <c r="I8" s="1233">
        <v>14</v>
      </c>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3"/>
      <c r="EV8" s="1243"/>
      <c r="EW8" s="1243"/>
      <c r="EX8" s="1243"/>
      <c r="EY8" s="1243"/>
      <c r="EZ8" s="1243"/>
      <c r="FA8" s="1243"/>
      <c r="FB8" s="1243"/>
      <c r="FC8" s="1243"/>
      <c r="FD8" s="1243"/>
      <c r="FE8" s="1243"/>
      <c r="FF8" s="1243"/>
      <c r="FG8" s="1243"/>
      <c r="FH8" s="1243"/>
      <c r="FI8" s="1243"/>
      <c r="FJ8" s="1243"/>
      <c r="FK8" s="1243"/>
      <c r="FL8" s="1243"/>
      <c r="FM8" s="1243"/>
      <c r="FN8" s="1243"/>
      <c r="FO8" s="1243"/>
      <c r="FP8" s="1243"/>
      <c r="FQ8" s="1243"/>
      <c r="FR8" s="1243"/>
      <c r="FS8" s="1243"/>
      <c r="FT8" s="1243"/>
      <c r="FU8" s="1243"/>
      <c r="FV8" s="1243"/>
      <c r="FW8" s="1243"/>
      <c r="FX8" s="1243"/>
      <c r="FY8" s="1243"/>
      <c r="FZ8" s="1243"/>
      <c r="GA8" s="1243"/>
      <c r="GB8" s="1243"/>
      <c r="GC8" s="1243"/>
      <c r="GD8" s="1243"/>
      <c r="GE8" s="1243"/>
      <c r="GF8" s="1243"/>
      <c r="GG8" s="1243"/>
      <c r="GH8" s="1243"/>
      <c r="GI8" s="1243"/>
      <c r="GJ8" s="1243"/>
      <c r="GK8" s="1243"/>
      <c r="GL8" s="1243"/>
      <c r="GM8" s="1243"/>
      <c r="GN8" s="1243"/>
      <c r="GO8" s="1243"/>
      <c r="GP8" s="1243"/>
      <c r="GQ8" s="1243"/>
      <c r="GR8" s="1243"/>
      <c r="GS8" s="1243"/>
      <c r="GT8" s="1243"/>
      <c r="GU8" s="1243"/>
      <c r="GV8" s="1243"/>
      <c r="GW8" s="1243"/>
      <c r="GX8" s="1243"/>
      <c r="GY8" s="1243"/>
      <c r="GZ8" s="1243"/>
      <c r="HA8" s="1243"/>
      <c r="HB8" s="1243"/>
      <c r="HC8" s="1243"/>
      <c r="HD8" s="1243"/>
      <c r="HE8" s="1243"/>
      <c r="HF8" s="1243"/>
      <c r="HG8" s="1243"/>
      <c r="HH8" s="1243"/>
      <c r="HI8" s="1243"/>
      <c r="HJ8" s="1243"/>
      <c r="HK8" s="1243"/>
      <c r="HL8" s="1243"/>
      <c r="HM8" s="1243"/>
      <c r="HN8" s="1243"/>
      <c r="HO8" s="1243"/>
      <c r="HP8" s="1243"/>
      <c r="HQ8" s="1243"/>
      <c r="HR8" s="1243"/>
      <c r="HS8" s="1243"/>
      <c r="HT8" s="1243"/>
      <c r="HU8" s="1243"/>
      <c r="HV8" s="1243"/>
      <c r="HW8" s="1243"/>
      <c r="HX8" s="1243"/>
      <c r="HY8" s="1243"/>
      <c r="HZ8" s="1243"/>
      <c r="IA8" s="1243"/>
      <c r="IB8" s="1243"/>
      <c r="IC8" s="1243"/>
      <c r="ID8" s="1243"/>
      <c r="IE8" s="1243"/>
      <c r="IF8" s="1243"/>
      <c r="IG8" s="1243"/>
      <c r="IH8" s="1243"/>
      <c r="II8" s="1243"/>
      <c r="IJ8" s="1243"/>
      <c r="IK8" s="1243"/>
      <c r="IL8" s="1243"/>
      <c r="IM8" s="1243"/>
      <c r="IN8" s="1243"/>
      <c r="IO8" s="1243"/>
      <c r="IP8" s="1243"/>
      <c r="IQ8" s="1243"/>
      <c r="IR8" s="1243"/>
      <c r="IS8" s="1243"/>
      <c r="IT8" s="1243"/>
      <c r="IU8" s="1243"/>
      <c r="IV8" s="1243"/>
      <c r="IW8" s="1243"/>
      <c r="IX8" s="1243"/>
      <c r="IY8" s="1243"/>
      <c r="IZ8" s="1243"/>
      <c r="JA8" s="1243"/>
      <c r="JB8" s="1243"/>
      <c r="JC8" s="1243"/>
      <c r="JD8" s="1243"/>
      <c r="JE8" s="1243"/>
      <c r="JF8" s="1243"/>
      <c r="JG8" s="1243"/>
      <c r="JH8" s="1243"/>
      <c r="JI8" s="1243"/>
      <c r="JJ8" s="1243"/>
      <c r="JK8" s="1243"/>
      <c r="JL8" s="1243"/>
      <c r="JM8" s="1243"/>
      <c r="JN8" s="1243"/>
      <c r="JO8" s="1243"/>
      <c r="JP8" s="1243"/>
      <c r="JQ8" s="1243"/>
      <c r="JR8" s="1243"/>
      <c r="JS8" s="1243"/>
      <c r="JT8" s="1243"/>
      <c r="JU8" s="1243"/>
      <c r="JV8" s="1243"/>
      <c r="JW8" s="1243"/>
      <c r="JX8" s="1243"/>
      <c r="JY8" s="1243"/>
      <c r="JZ8" s="1243"/>
      <c r="KA8" s="1243"/>
      <c r="KB8" s="1243"/>
      <c r="KC8" s="1243"/>
      <c r="KD8" s="1243"/>
      <c r="KE8" s="1243"/>
      <c r="KF8" s="1243"/>
      <c r="KG8" s="1243"/>
      <c r="KH8" s="1243"/>
      <c r="KI8" s="1243"/>
      <c r="KJ8" s="1243"/>
      <c r="KK8" s="1243"/>
      <c r="KL8" s="1243"/>
      <c r="KM8" s="1243"/>
      <c r="KN8" s="1243"/>
      <c r="KO8" s="1243"/>
      <c r="KP8" s="1243"/>
      <c r="KQ8" s="1243"/>
      <c r="KR8" s="1243"/>
      <c r="KS8" s="1243"/>
      <c r="KT8" s="1243"/>
      <c r="KU8" s="1243"/>
      <c r="KV8" s="1243"/>
      <c r="KW8" s="1243"/>
      <c r="KX8" s="1243"/>
      <c r="KY8" s="1243"/>
      <c r="KZ8" s="1243"/>
      <c r="LA8" s="1243"/>
      <c r="LB8" s="1243"/>
      <c r="LC8" s="1243"/>
      <c r="LD8" s="1243"/>
      <c r="LE8" s="1243"/>
      <c r="LF8" s="1243"/>
      <c r="LG8" s="1243"/>
      <c r="LH8" s="1243"/>
      <c r="LI8" s="1243"/>
      <c r="LJ8" s="1243"/>
      <c r="LK8" s="1243"/>
      <c r="LL8" s="1243"/>
      <c r="LM8" s="1243"/>
      <c r="LN8" s="1243"/>
      <c r="LO8" s="1243"/>
      <c r="LP8" s="1243"/>
      <c r="LQ8" s="1243"/>
      <c r="LR8" s="1243"/>
      <c r="LS8" s="1243"/>
      <c r="LT8" s="1243"/>
      <c r="LU8" s="1243"/>
      <c r="LV8" s="1243"/>
      <c r="LW8" s="1243"/>
      <c r="LX8" s="1243"/>
      <c r="LY8" s="1243"/>
      <c r="LZ8" s="1243"/>
      <c r="MA8" s="1243"/>
      <c r="MB8" s="1243"/>
      <c r="MC8" s="1243"/>
      <c r="MD8" s="1243"/>
      <c r="ME8" s="1243"/>
      <c r="MF8" s="1243"/>
      <c r="MG8" s="1243"/>
      <c r="MH8" s="1243"/>
      <c r="MI8" s="1243"/>
      <c r="MJ8" s="1243"/>
      <c r="MK8" s="1243"/>
      <c r="ML8" s="1243"/>
      <c r="MM8" s="1243"/>
      <c r="MN8" s="1243"/>
      <c r="MO8" s="1243"/>
      <c r="MP8" s="1243"/>
      <c r="MQ8" s="1243"/>
      <c r="MR8" s="1243"/>
      <c r="MS8" s="1243"/>
      <c r="MT8" s="1243"/>
      <c r="MU8" s="1243"/>
      <c r="MV8" s="1243"/>
      <c r="MW8" s="1243"/>
      <c r="MX8" s="1243"/>
      <c r="MY8" s="1243"/>
      <c r="MZ8" s="1243"/>
      <c r="NA8" s="1243"/>
      <c r="NB8" s="1243"/>
      <c r="NC8" s="1243"/>
      <c r="ND8" s="1243"/>
      <c r="NE8" s="1243"/>
      <c r="NF8" s="1243"/>
      <c r="NG8" s="1243"/>
      <c r="NH8" s="1243"/>
      <c r="NI8" s="1243"/>
      <c r="NJ8" s="1243"/>
      <c r="NK8" s="1243"/>
      <c r="NL8" s="1243"/>
      <c r="NM8" s="1243"/>
      <c r="NN8" s="1243"/>
      <c r="NO8" s="1243"/>
      <c r="NP8" s="1243"/>
      <c r="NQ8" s="1243"/>
      <c r="NR8" s="1243"/>
      <c r="NS8" s="1243"/>
      <c r="NT8" s="1243"/>
      <c r="NU8" s="1243"/>
      <c r="NV8" s="1243"/>
      <c r="NW8" s="1243"/>
      <c r="NX8" s="1243"/>
      <c r="NY8" s="1243"/>
      <c r="NZ8" s="1243"/>
      <c r="OA8" s="1243"/>
      <c r="OB8" s="1243"/>
      <c r="OC8" s="1243"/>
      <c r="OD8" s="1243"/>
      <c r="OE8" s="1243"/>
      <c r="OF8" s="1243"/>
      <c r="OG8" s="1243"/>
      <c r="OH8" s="1243"/>
      <c r="OI8" s="1243"/>
      <c r="OJ8" s="1243"/>
      <c r="OK8" s="1243"/>
      <c r="OL8" s="1243"/>
      <c r="OM8" s="1243"/>
      <c r="ON8" s="1243"/>
      <c r="OO8" s="1243"/>
      <c r="OP8" s="1243"/>
      <c r="OQ8" s="1243"/>
      <c r="OR8" s="1243"/>
      <c r="OS8" s="1243"/>
      <c r="OT8" s="1243"/>
      <c r="OU8" s="1243"/>
      <c r="OV8" s="1243"/>
      <c r="OW8" s="1243"/>
      <c r="OX8" s="1243"/>
      <c r="OY8" s="1243"/>
      <c r="OZ8" s="1243"/>
      <c r="PA8" s="1243"/>
      <c r="PB8" s="1243"/>
      <c r="PC8" s="1243"/>
      <c r="PD8" s="1243"/>
      <c r="PE8" s="1243"/>
      <c r="PF8" s="1243"/>
      <c r="PG8" s="1243"/>
      <c r="PH8" s="1243"/>
      <c r="PI8" s="1243"/>
      <c r="PJ8" s="1243"/>
      <c r="PK8" s="1243"/>
      <c r="PL8" s="1243"/>
      <c r="PM8" s="1243"/>
      <c r="PN8" s="1243"/>
      <c r="PO8" s="1243"/>
      <c r="PP8" s="1243"/>
      <c r="PQ8" s="1243"/>
      <c r="PR8" s="1243"/>
      <c r="PS8" s="1243"/>
      <c r="PT8" s="1243"/>
      <c r="PU8" s="1243"/>
      <c r="PV8" s="1243"/>
      <c r="PW8" s="1243"/>
      <c r="PX8" s="1243"/>
      <c r="PY8" s="1243"/>
      <c r="PZ8" s="1243"/>
      <c r="QA8" s="1243"/>
      <c r="QB8" s="1243"/>
      <c r="QC8" s="1243"/>
      <c r="QD8" s="1243"/>
      <c r="QE8" s="1243"/>
      <c r="QF8" s="1243"/>
      <c r="QG8" s="1243"/>
      <c r="QH8" s="1243"/>
      <c r="QI8" s="1243"/>
      <c r="QJ8" s="1243"/>
      <c r="QK8" s="1243"/>
      <c r="QL8" s="1243"/>
      <c r="QM8" s="1243"/>
      <c r="QN8" s="1243"/>
      <c r="QO8" s="1243"/>
      <c r="QP8" s="1243"/>
      <c r="QQ8" s="1243"/>
      <c r="QR8" s="1243"/>
      <c r="QS8" s="1243"/>
      <c r="QT8" s="1243"/>
      <c r="QU8" s="1243"/>
      <c r="QV8" s="1243"/>
      <c r="QW8" s="1243"/>
      <c r="QX8" s="1243"/>
      <c r="QY8" s="1243"/>
      <c r="QZ8" s="1243"/>
      <c r="RA8" s="1243"/>
      <c r="RB8" s="1243"/>
      <c r="RC8" s="1243"/>
      <c r="RD8" s="1243"/>
      <c r="RE8" s="1243"/>
      <c r="RF8" s="1243"/>
      <c r="RG8" s="1243"/>
      <c r="RH8" s="1243"/>
      <c r="RI8" s="1243"/>
      <c r="RJ8" s="1243"/>
      <c r="RK8" s="1243"/>
      <c r="RL8" s="1243"/>
      <c r="RM8" s="1243"/>
      <c r="RN8" s="1243"/>
      <c r="RO8" s="1243"/>
      <c r="RP8" s="1243"/>
      <c r="RQ8" s="1243"/>
      <c r="RR8" s="1243"/>
      <c r="RS8" s="1243"/>
      <c r="RT8" s="1243"/>
      <c r="RU8" s="1243"/>
      <c r="RV8" s="1243"/>
      <c r="RW8" s="1243"/>
      <c r="RX8" s="1243"/>
      <c r="RY8" s="1243"/>
      <c r="RZ8" s="1243"/>
      <c r="SA8" s="1243"/>
      <c r="SB8" s="1243"/>
      <c r="SC8" s="1243"/>
      <c r="SD8" s="1243"/>
      <c r="SE8" s="1243"/>
      <c r="SF8" s="1243"/>
      <c r="SG8" s="1243"/>
      <c r="SH8" s="1243"/>
      <c r="SI8" s="1243"/>
      <c r="SJ8" s="1243"/>
      <c r="SK8" s="1243"/>
      <c r="SL8" s="1243"/>
      <c r="SM8" s="1243"/>
      <c r="SN8" s="1243"/>
      <c r="SO8" s="1243"/>
      <c r="SP8" s="1243"/>
      <c r="SQ8" s="1243"/>
      <c r="SR8" s="1243"/>
      <c r="SS8" s="1243"/>
      <c r="ST8" s="1243"/>
      <c r="SU8" s="1243"/>
      <c r="SV8" s="1243"/>
      <c r="SW8" s="1243"/>
      <c r="SX8" s="1243"/>
      <c r="SY8" s="1243"/>
      <c r="SZ8" s="1243"/>
      <c r="TA8" s="1243"/>
      <c r="TB8" s="1243"/>
      <c r="TC8" s="1243"/>
      <c r="TD8" s="1243"/>
      <c r="TE8" s="1243"/>
      <c r="TF8" s="1243"/>
      <c r="TG8" s="1243"/>
      <c r="TH8" s="1243"/>
      <c r="TI8" s="1243"/>
      <c r="TJ8" s="1243"/>
      <c r="TK8" s="1243"/>
      <c r="TL8" s="1243"/>
      <c r="TM8" s="1243"/>
      <c r="TN8" s="1243"/>
      <c r="TO8" s="1243"/>
      <c r="TP8" s="1243"/>
      <c r="TQ8" s="1243"/>
      <c r="TR8" s="1243"/>
      <c r="TS8" s="1243"/>
      <c r="TT8" s="1243"/>
      <c r="TU8" s="1243"/>
      <c r="TV8" s="1243"/>
      <c r="TW8" s="1243"/>
      <c r="TX8" s="1243"/>
      <c r="TY8" s="1243"/>
      <c r="TZ8" s="1243"/>
      <c r="UA8" s="1243"/>
      <c r="UB8" s="1243"/>
      <c r="UC8" s="1243"/>
      <c r="UD8" s="1243"/>
      <c r="UE8" s="1243"/>
      <c r="UF8" s="1243"/>
      <c r="UG8" s="1243"/>
      <c r="UH8" s="1243"/>
      <c r="UI8" s="1243"/>
      <c r="UJ8" s="1243"/>
      <c r="UK8" s="1243"/>
      <c r="UL8" s="1243"/>
      <c r="UM8" s="1243"/>
      <c r="UN8" s="1243"/>
      <c r="UO8" s="1243"/>
      <c r="UP8" s="1243"/>
      <c r="UQ8" s="1243"/>
      <c r="UR8" s="1243"/>
      <c r="US8" s="1243"/>
      <c r="UT8" s="1243"/>
      <c r="UU8" s="1243"/>
      <c r="UV8" s="1243"/>
      <c r="UW8" s="1243"/>
      <c r="UX8" s="1243"/>
      <c r="UY8" s="1243"/>
      <c r="UZ8" s="1243"/>
      <c r="VA8" s="1243"/>
      <c r="VB8" s="1243"/>
      <c r="VC8" s="1243"/>
      <c r="VD8" s="1243"/>
      <c r="VE8" s="1243"/>
      <c r="VF8" s="1243"/>
      <c r="VG8" s="1243"/>
      <c r="VH8" s="1243"/>
      <c r="VI8" s="1243"/>
      <c r="VJ8" s="1243"/>
      <c r="VK8" s="1243"/>
      <c r="VL8" s="1243"/>
      <c r="VM8" s="1243"/>
      <c r="VN8" s="1243"/>
      <c r="VO8" s="1243"/>
      <c r="VP8" s="1243"/>
      <c r="VQ8" s="1243"/>
      <c r="VR8" s="1243"/>
      <c r="VS8" s="1243"/>
      <c r="VT8" s="1243"/>
      <c r="VU8" s="1243"/>
      <c r="VV8" s="1243"/>
      <c r="VW8" s="1243"/>
      <c r="VX8" s="1243"/>
      <c r="VY8" s="1243"/>
      <c r="VZ8" s="1243"/>
      <c r="WA8" s="1243"/>
      <c r="WB8" s="1243"/>
      <c r="WC8" s="1243"/>
      <c r="WD8" s="1243"/>
      <c r="WE8" s="1243"/>
      <c r="WF8" s="1243"/>
      <c r="WG8" s="1243"/>
      <c r="WH8" s="1243"/>
      <c r="WI8" s="1243"/>
      <c r="WJ8" s="1243"/>
      <c r="WK8" s="1243"/>
      <c r="WL8" s="1243"/>
      <c r="WM8" s="1243"/>
      <c r="WN8" s="1243"/>
      <c r="WO8" s="1243"/>
      <c r="WP8" s="1243"/>
      <c r="WQ8" s="1243"/>
      <c r="WR8" s="1243"/>
      <c r="WS8" s="1243"/>
      <c r="WT8" s="1243"/>
      <c r="WU8" s="1243"/>
      <c r="WV8" s="1243"/>
      <c r="WW8" s="1243"/>
      <c r="WX8" s="1243"/>
      <c r="WY8" s="1243"/>
      <c r="WZ8" s="1243"/>
      <c r="XA8" s="1243"/>
      <c r="XB8" s="1243"/>
      <c r="XC8" s="1243"/>
      <c r="XD8" s="1243"/>
      <c r="XE8" s="1243"/>
      <c r="XF8" s="1243"/>
      <c r="XG8" s="1243"/>
      <c r="XH8" s="1243"/>
      <c r="XI8" s="1243"/>
      <c r="XJ8" s="1243"/>
      <c r="XK8" s="1243"/>
      <c r="XL8" s="1243"/>
      <c r="XM8" s="1243"/>
      <c r="XN8" s="1243"/>
      <c r="XO8" s="1243"/>
      <c r="XP8" s="1243"/>
      <c r="XQ8" s="1243"/>
      <c r="XR8" s="1243"/>
      <c r="XS8" s="1243"/>
      <c r="XT8" s="1243"/>
      <c r="XU8" s="1243"/>
      <c r="XV8" s="1243"/>
      <c r="XW8" s="1243"/>
      <c r="XX8" s="1243"/>
      <c r="XY8" s="1243"/>
      <c r="XZ8" s="1243"/>
      <c r="YA8" s="1243"/>
      <c r="YB8" s="1243"/>
      <c r="YC8" s="1243"/>
      <c r="YD8" s="1243"/>
      <c r="YE8" s="1243"/>
      <c r="YF8" s="1243"/>
      <c r="YG8" s="1243"/>
      <c r="YH8" s="1243"/>
      <c r="YI8" s="1243"/>
      <c r="YJ8" s="1243"/>
      <c r="YK8" s="1243"/>
      <c r="YL8" s="1243"/>
      <c r="YM8" s="1243"/>
      <c r="YN8" s="1243"/>
      <c r="YO8" s="1243"/>
      <c r="YP8" s="1243"/>
      <c r="YQ8" s="1243"/>
      <c r="YR8" s="1243"/>
      <c r="YS8" s="1243"/>
      <c r="YT8" s="1243"/>
      <c r="YU8" s="1243"/>
      <c r="YV8" s="1243"/>
      <c r="YW8" s="1243"/>
      <c r="YX8" s="1243"/>
      <c r="YY8" s="1243"/>
      <c r="YZ8" s="1243"/>
      <c r="ZA8" s="1243"/>
      <c r="ZB8" s="1243"/>
      <c r="ZC8" s="1243"/>
      <c r="ZD8" s="1243"/>
      <c r="ZE8" s="1243"/>
      <c r="ZF8" s="1243"/>
      <c r="ZG8" s="1243"/>
      <c r="ZH8" s="1243"/>
      <c r="ZI8" s="1243"/>
      <c r="ZJ8" s="1243"/>
      <c r="ZK8" s="1243"/>
      <c r="ZL8" s="1243"/>
      <c r="ZM8" s="1243"/>
      <c r="ZN8" s="1243"/>
      <c r="ZO8" s="1243"/>
      <c r="ZP8" s="1243"/>
      <c r="ZQ8" s="1243"/>
      <c r="ZR8" s="1243"/>
      <c r="ZS8" s="1243"/>
      <c r="ZT8" s="1243"/>
      <c r="ZU8" s="1243"/>
      <c r="ZV8" s="1243"/>
      <c r="ZW8" s="1243"/>
      <c r="ZX8" s="1243"/>
      <c r="ZY8" s="1243"/>
      <c r="ZZ8" s="1243"/>
      <c r="AAA8" s="1243"/>
      <c r="AAB8" s="1243"/>
      <c r="AAC8" s="1243"/>
      <c r="AAD8" s="1243"/>
      <c r="AAE8" s="1243"/>
      <c r="AAF8" s="1243"/>
      <c r="AAG8" s="1243"/>
      <c r="AAH8" s="1243"/>
      <c r="AAI8" s="1243"/>
      <c r="AAJ8" s="1243"/>
      <c r="AAK8" s="1243"/>
      <c r="AAL8" s="1243"/>
      <c r="AAM8" s="1243"/>
      <c r="AAN8" s="1243"/>
      <c r="AAO8" s="1243"/>
      <c r="AAP8" s="1243"/>
      <c r="AAQ8" s="1243"/>
      <c r="AAR8" s="1243"/>
      <c r="AAS8" s="1243"/>
      <c r="AAT8" s="1243"/>
      <c r="AAU8" s="1243"/>
      <c r="AAV8" s="1243"/>
      <c r="AAW8" s="1243"/>
      <c r="AAX8" s="1243"/>
      <c r="AAY8" s="1243"/>
      <c r="AAZ8" s="1243"/>
      <c r="ABA8" s="1243"/>
      <c r="ABB8" s="1243"/>
      <c r="ABC8" s="1243"/>
      <c r="ABD8" s="1243"/>
      <c r="ABE8" s="1243"/>
      <c r="ABF8" s="1243"/>
      <c r="ABG8" s="1243"/>
      <c r="ABH8" s="1243"/>
      <c r="ABI8" s="1243"/>
      <c r="ABJ8" s="1243"/>
      <c r="ABK8" s="1243"/>
      <c r="ABL8" s="1243"/>
      <c r="ABM8" s="1243"/>
      <c r="ABN8" s="1243"/>
      <c r="ABO8" s="1243"/>
      <c r="ABP8" s="1243"/>
      <c r="ABQ8" s="1243"/>
      <c r="ABR8" s="1243"/>
      <c r="ABS8" s="1243"/>
      <c r="ABT8" s="1243"/>
      <c r="ABU8" s="1243"/>
      <c r="ABV8" s="1243"/>
      <c r="ABW8" s="1243"/>
      <c r="ABX8" s="1243"/>
      <c r="ABY8" s="1243"/>
      <c r="ABZ8" s="1243"/>
      <c r="ACA8" s="1243"/>
      <c r="ACB8" s="1243"/>
      <c r="ACC8" s="1243"/>
      <c r="ACD8" s="1243"/>
      <c r="ACE8" s="1243"/>
      <c r="ACF8" s="1243"/>
      <c r="ACG8" s="1243"/>
      <c r="ACH8" s="1243"/>
      <c r="ACI8" s="1243"/>
      <c r="ACJ8" s="1243"/>
      <c r="ACK8" s="1243"/>
      <c r="ACL8" s="1243"/>
      <c r="ACM8" s="1243"/>
      <c r="ACN8" s="1243"/>
      <c r="ACO8" s="1243"/>
      <c r="ACP8" s="1243"/>
      <c r="ACQ8" s="1243"/>
      <c r="ACR8" s="1243"/>
      <c r="ACS8" s="1243"/>
      <c r="ACT8" s="1243"/>
      <c r="ACU8" s="1243"/>
      <c r="ACV8" s="1243"/>
      <c r="ACW8" s="1243"/>
      <c r="ACX8" s="1243"/>
      <c r="ACY8" s="1243"/>
      <c r="ACZ8" s="1243"/>
      <c r="ADA8" s="1243"/>
      <c r="ADB8" s="1243"/>
      <c r="ADC8" s="1243"/>
      <c r="ADD8" s="1243"/>
      <c r="ADE8" s="1243"/>
      <c r="ADF8" s="1243"/>
      <c r="ADG8" s="1243"/>
      <c r="ADH8" s="1243"/>
      <c r="ADI8" s="1243"/>
      <c r="ADJ8" s="1243"/>
      <c r="ADK8" s="1243"/>
      <c r="ADL8" s="1243"/>
      <c r="ADM8" s="1243"/>
      <c r="ADN8" s="1243"/>
      <c r="ADO8" s="1243"/>
      <c r="ADP8" s="1243"/>
      <c r="ADQ8" s="1243"/>
      <c r="ADR8" s="1243"/>
      <c r="ADS8" s="1243"/>
      <c r="ADT8" s="1243"/>
      <c r="ADU8" s="1243"/>
      <c r="ADV8" s="1243"/>
      <c r="ADW8" s="1243"/>
      <c r="ADX8" s="1243"/>
      <c r="ADY8" s="1243"/>
      <c r="ADZ8" s="1243"/>
      <c r="AEA8" s="1243"/>
      <c r="AEB8" s="1243"/>
      <c r="AEC8" s="1243"/>
      <c r="AED8" s="1243"/>
      <c r="AEE8" s="1243"/>
      <c r="AEF8" s="1243"/>
      <c r="AEG8" s="1243"/>
      <c r="AEH8" s="1243"/>
      <c r="AEI8" s="1243"/>
      <c r="AEJ8" s="1243"/>
      <c r="AEK8" s="1243"/>
      <c r="AEL8" s="1243"/>
      <c r="AEM8" s="1243"/>
      <c r="AEN8" s="1243"/>
      <c r="AEO8" s="1243"/>
      <c r="AEP8" s="1243"/>
      <c r="AEQ8" s="1243"/>
      <c r="AER8" s="1243"/>
      <c r="AES8" s="1243"/>
      <c r="AET8" s="1243"/>
      <c r="AEU8" s="1243"/>
      <c r="AEV8" s="1243"/>
      <c r="AEW8" s="1243"/>
      <c r="AEX8" s="1243"/>
      <c r="AEY8" s="1243"/>
      <c r="AEZ8" s="1243"/>
      <c r="AFA8" s="1243"/>
      <c r="AFB8" s="1243"/>
      <c r="AFC8" s="1243"/>
      <c r="AFD8" s="1243"/>
      <c r="AFE8" s="1243"/>
      <c r="AFF8" s="1243"/>
      <c r="AFG8" s="1243"/>
      <c r="AFH8" s="1243"/>
      <c r="AFI8" s="1243"/>
      <c r="AFJ8" s="1243"/>
      <c r="AFK8" s="1243"/>
      <c r="AFL8" s="1243"/>
      <c r="AFM8" s="1243"/>
      <c r="AFN8" s="1243"/>
      <c r="AFO8" s="1243"/>
      <c r="AFP8" s="1243"/>
      <c r="AFQ8" s="1243"/>
      <c r="AFR8" s="1243"/>
      <c r="AFS8" s="1243"/>
      <c r="AFT8" s="1243"/>
      <c r="AFU8" s="1243"/>
      <c r="AFV8" s="1243"/>
      <c r="AFW8" s="1243"/>
      <c r="AFX8" s="1243"/>
      <c r="AFY8" s="1243"/>
      <c r="AFZ8" s="1243"/>
      <c r="AGA8" s="1243"/>
      <c r="AGB8" s="1243"/>
      <c r="AGC8" s="1243"/>
      <c r="AGD8" s="1243"/>
      <c r="AGE8" s="1243"/>
      <c r="AGF8" s="1243"/>
      <c r="AGG8" s="1243"/>
      <c r="AGH8" s="1243"/>
      <c r="AGI8" s="1243"/>
      <c r="AGJ8" s="1243"/>
      <c r="AGK8" s="1243"/>
      <c r="AGL8" s="1243"/>
      <c r="AGM8" s="1243"/>
      <c r="AGN8" s="1243"/>
      <c r="AGO8" s="1243"/>
      <c r="AGP8" s="1243"/>
      <c r="AGQ8" s="1243"/>
      <c r="AGR8" s="1243"/>
      <c r="AGS8" s="1243"/>
      <c r="AGT8" s="1243"/>
      <c r="AGU8" s="1243"/>
      <c r="AGV8" s="1243"/>
      <c r="AGW8" s="1243"/>
      <c r="AGX8" s="1243"/>
      <c r="AGY8" s="1243"/>
      <c r="AGZ8" s="1243"/>
      <c r="AHA8" s="1243"/>
      <c r="AHB8" s="1243"/>
      <c r="AHC8" s="1243"/>
      <c r="AHD8" s="1243"/>
      <c r="AHE8" s="1243"/>
      <c r="AHF8" s="1243"/>
      <c r="AHG8" s="1243"/>
      <c r="AHH8" s="1243"/>
      <c r="AHI8" s="1243"/>
      <c r="AHJ8" s="1243"/>
      <c r="AHK8" s="1243"/>
      <c r="AHL8" s="1243"/>
      <c r="AHM8" s="1243"/>
      <c r="AHN8" s="1243"/>
      <c r="AHO8" s="1243"/>
      <c r="AHP8" s="1243"/>
      <c r="AHQ8" s="1243"/>
      <c r="AHR8" s="1243"/>
      <c r="AHS8" s="1243"/>
      <c r="AHT8" s="1243"/>
      <c r="AHU8" s="1243"/>
      <c r="AHV8" s="1243"/>
      <c r="AHW8" s="1243"/>
      <c r="AHX8" s="1243"/>
      <c r="AHY8" s="1243"/>
      <c r="AHZ8" s="1243"/>
      <c r="AIA8" s="1243"/>
      <c r="AIB8" s="1243"/>
      <c r="AIC8" s="1243"/>
      <c r="AID8" s="1243"/>
      <c r="AIE8" s="1243"/>
      <c r="AIF8" s="1243"/>
      <c r="AIG8" s="1243"/>
      <c r="AIH8" s="1243"/>
      <c r="AII8" s="1243"/>
      <c r="AIJ8" s="1243"/>
      <c r="AIK8" s="1243"/>
      <c r="AIL8" s="1243"/>
      <c r="AIM8" s="1243"/>
      <c r="AIN8" s="1243"/>
      <c r="AIO8" s="1243"/>
      <c r="AIP8" s="1243"/>
      <c r="AIQ8" s="1243"/>
      <c r="AIR8" s="1243"/>
      <c r="AIS8" s="1243"/>
      <c r="AIT8" s="1243"/>
      <c r="AIU8" s="1243"/>
      <c r="AIV8" s="1243"/>
      <c r="AIW8" s="1243"/>
      <c r="AIX8" s="1243"/>
      <c r="AIY8" s="1243"/>
      <c r="AIZ8" s="1243"/>
      <c r="AJA8" s="1243"/>
      <c r="AJB8" s="1243"/>
      <c r="AJC8" s="1243"/>
      <c r="AJD8" s="1243"/>
      <c r="AJE8" s="1243"/>
      <c r="AJF8" s="1243"/>
      <c r="AJG8" s="1243"/>
      <c r="AJH8" s="1243"/>
      <c r="AJI8" s="1243"/>
      <c r="AJJ8" s="1243"/>
      <c r="AJK8" s="1243"/>
      <c r="AJL8" s="1243"/>
      <c r="AJM8" s="1243"/>
      <c r="AJN8" s="1243"/>
      <c r="AJO8" s="1243"/>
      <c r="AJP8" s="1243"/>
      <c r="AJQ8" s="1243"/>
      <c r="AJR8" s="1243"/>
      <c r="AJS8" s="1243"/>
      <c r="AJT8" s="1243"/>
      <c r="AJU8" s="1243"/>
      <c r="AJV8" s="1243"/>
      <c r="AJW8" s="1243"/>
      <c r="AJX8" s="1243"/>
      <c r="AJY8" s="1243"/>
      <c r="AJZ8" s="1243"/>
      <c r="AKA8" s="1243"/>
      <c r="AKB8" s="1243"/>
      <c r="AKC8" s="1243"/>
      <c r="AKD8" s="1243"/>
      <c r="AKE8" s="1243"/>
      <c r="AKF8" s="1243"/>
      <c r="AKG8" s="1243"/>
      <c r="AKH8" s="1243"/>
      <c r="AKI8" s="1243"/>
      <c r="AKJ8" s="1243"/>
      <c r="AKK8" s="1243"/>
      <c r="AKL8" s="1243"/>
      <c r="AKM8" s="1243"/>
      <c r="AKN8" s="1243"/>
      <c r="AKO8" s="1243"/>
      <c r="AKP8" s="1243"/>
      <c r="AKQ8" s="1243"/>
      <c r="AKR8" s="1243"/>
      <c r="AKS8" s="1243"/>
      <c r="AKT8" s="1243"/>
      <c r="AKU8" s="1243"/>
      <c r="AKV8" s="1243"/>
      <c r="AKW8" s="1243"/>
      <c r="AKX8" s="1243"/>
      <c r="AKY8" s="1243"/>
      <c r="AKZ8" s="1243"/>
      <c r="ALA8" s="1243"/>
      <c r="ALB8" s="1243"/>
      <c r="ALC8" s="1243"/>
      <c r="ALD8" s="1243"/>
      <c r="ALE8" s="1243"/>
      <c r="ALF8" s="1243"/>
      <c r="ALG8" s="1243"/>
      <c r="ALH8" s="1243"/>
      <c r="ALI8" s="1243"/>
      <c r="ALJ8" s="1243"/>
      <c r="ALK8" s="1243"/>
      <c r="ALL8" s="1243"/>
      <c r="ALM8" s="1243"/>
      <c r="ALN8" s="1243"/>
      <c r="ALO8" s="1243"/>
      <c r="ALP8" s="1243"/>
      <c r="ALQ8" s="1243"/>
      <c r="ALR8" s="1243"/>
      <c r="ALS8" s="1243"/>
      <c r="ALT8" s="1243"/>
      <c r="ALU8" s="1243"/>
      <c r="ALV8" s="1243"/>
      <c r="ALW8" s="1243"/>
      <c r="ALX8" s="1243"/>
      <c r="ALY8" s="1243"/>
      <c r="ALZ8" s="1243"/>
      <c r="AMA8" s="1243"/>
      <c r="AMB8" s="1243"/>
      <c r="AMC8" s="1243"/>
      <c r="AMD8" s="1243"/>
      <c r="AME8" s="1243"/>
      <c r="AMF8" s="1243"/>
      <c r="AMG8" s="1243"/>
      <c r="AMH8" s="1243"/>
      <c r="AMI8" s="1243"/>
      <c r="AMJ8" s="1243"/>
      <c r="AMK8" s="1243"/>
      <c r="AML8" s="1243"/>
      <c r="AMM8" s="1243"/>
      <c r="AMN8" s="1243"/>
      <c r="AMO8" s="1243"/>
      <c r="AMP8" s="1243"/>
      <c r="AMQ8" s="1243"/>
      <c r="AMR8" s="1243"/>
      <c r="AMS8" s="1243"/>
      <c r="AMT8" s="1243"/>
      <c r="AMU8" s="1243"/>
      <c r="AMV8" s="1243"/>
      <c r="AMW8" s="1243"/>
      <c r="AMX8" s="1243"/>
      <c r="AMY8" s="1243"/>
      <c r="AMZ8" s="1243"/>
      <c r="ANA8" s="1243"/>
      <c r="ANB8" s="1243"/>
      <c r="ANC8" s="1243"/>
      <c r="AND8" s="1243"/>
      <c r="ANE8" s="1243"/>
      <c r="ANF8" s="1243"/>
      <c r="ANG8" s="1243"/>
      <c r="ANH8" s="1243"/>
      <c r="ANI8" s="1243"/>
      <c r="ANJ8" s="1243"/>
      <c r="ANK8" s="1243"/>
      <c r="ANL8" s="1243"/>
      <c r="ANM8" s="1243"/>
      <c r="ANN8" s="1243"/>
      <c r="ANO8" s="1243"/>
      <c r="ANP8" s="1243"/>
      <c r="ANQ8" s="1243"/>
      <c r="ANR8" s="1243"/>
      <c r="ANS8" s="1243"/>
      <c r="ANT8" s="1243"/>
      <c r="ANU8" s="1243"/>
      <c r="ANV8" s="1243"/>
      <c r="ANW8" s="1243"/>
      <c r="ANX8" s="1243"/>
      <c r="ANY8" s="1243"/>
      <c r="ANZ8" s="1243"/>
      <c r="AOA8" s="1243"/>
      <c r="AOB8" s="1243"/>
      <c r="AOC8" s="1243"/>
      <c r="AOD8" s="1243"/>
      <c r="AOE8" s="1243"/>
      <c r="AOF8" s="1243"/>
      <c r="AOG8" s="1243"/>
      <c r="AOH8" s="1243"/>
      <c r="AOI8" s="1243"/>
      <c r="AOJ8" s="1243"/>
      <c r="AOK8" s="1243"/>
      <c r="AOL8" s="1243"/>
      <c r="AOM8" s="1243"/>
      <c r="AON8" s="1243"/>
      <c r="AOO8" s="1243"/>
      <c r="AOP8" s="1243"/>
      <c r="AOQ8" s="1243"/>
      <c r="AOR8" s="1243"/>
      <c r="AOS8" s="1243"/>
      <c r="AOT8" s="1243"/>
      <c r="AOU8" s="1243"/>
      <c r="AOV8" s="1243"/>
      <c r="AOW8" s="1243"/>
      <c r="AOX8" s="1243"/>
      <c r="AOY8" s="1243"/>
      <c r="AOZ8" s="1243"/>
      <c r="APA8" s="1243"/>
      <c r="APB8" s="1243"/>
      <c r="APC8" s="1243"/>
      <c r="APD8" s="1243"/>
      <c r="APE8" s="1243"/>
      <c r="APF8" s="1243"/>
      <c r="APG8" s="1243"/>
      <c r="APH8" s="1243"/>
      <c r="API8" s="1243"/>
      <c r="APJ8" s="1243"/>
      <c r="APK8" s="1243"/>
      <c r="APL8" s="1243"/>
      <c r="APM8" s="1243"/>
      <c r="APN8" s="1243"/>
      <c r="APO8" s="1243"/>
      <c r="APP8" s="1243"/>
      <c r="APQ8" s="1243"/>
      <c r="APR8" s="1243"/>
      <c r="APS8" s="1243"/>
      <c r="APT8" s="1243"/>
      <c r="APU8" s="1243"/>
      <c r="APV8" s="1243"/>
      <c r="APW8" s="1243"/>
      <c r="APX8" s="1243"/>
      <c r="APY8" s="1243"/>
      <c r="APZ8" s="1243"/>
      <c r="AQA8" s="1243"/>
      <c r="AQB8" s="1243"/>
      <c r="AQC8" s="1243"/>
      <c r="AQD8" s="1243"/>
      <c r="AQE8" s="1243"/>
      <c r="AQF8" s="1243"/>
      <c r="AQG8" s="1243"/>
      <c r="AQH8" s="1243"/>
      <c r="AQI8" s="1243"/>
      <c r="AQJ8" s="1243"/>
      <c r="AQK8" s="1243"/>
      <c r="AQL8" s="1243"/>
      <c r="AQM8" s="1243"/>
      <c r="AQN8" s="1243"/>
      <c r="AQO8" s="1243"/>
      <c r="AQP8" s="1243"/>
      <c r="AQQ8" s="1243"/>
      <c r="AQR8" s="1243"/>
      <c r="AQS8" s="1243"/>
      <c r="AQT8" s="1243"/>
      <c r="AQU8" s="1243"/>
      <c r="AQV8" s="1243"/>
      <c r="AQW8" s="1243"/>
      <c r="AQX8" s="1243"/>
      <c r="AQY8" s="1243"/>
      <c r="AQZ8" s="1243"/>
      <c r="ARA8" s="1243"/>
      <c r="ARB8" s="1243"/>
      <c r="ARC8" s="1243"/>
      <c r="ARD8" s="1243"/>
      <c r="ARE8" s="1243"/>
      <c r="ARF8" s="1243"/>
      <c r="ARG8" s="1243"/>
      <c r="ARH8" s="1243"/>
      <c r="ARI8" s="1243"/>
      <c r="ARJ8" s="1243"/>
      <c r="ARK8" s="1243"/>
      <c r="ARL8" s="1243"/>
      <c r="ARM8" s="1243"/>
      <c r="ARN8" s="1243"/>
      <c r="ARO8" s="1243"/>
      <c r="ARP8" s="1243"/>
      <c r="ARQ8" s="1243"/>
      <c r="ARR8" s="1243"/>
      <c r="ARS8" s="1243"/>
      <c r="ART8" s="1243"/>
      <c r="ARU8" s="1243"/>
      <c r="ARV8" s="1243"/>
      <c r="ARW8" s="1243"/>
      <c r="ARX8" s="1243"/>
      <c r="ARY8" s="1243"/>
      <c r="ARZ8" s="1243"/>
      <c r="ASA8" s="1243"/>
      <c r="ASB8" s="1243"/>
      <c r="ASC8" s="1243"/>
      <c r="ASD8" s="1243"/>
      <c r="ASE8" s="1243"/>
      <c r="ASF8" s="1243"/>
      <c r="ASG8" s="1243"/>
      <c r="ASH8" s="1243"/>
      <c r="ASI8" s="1243"/>
      <c r="ASJ8" s="1243"/>
      <c r="ASK8" s="1243"/>
      <c r="ASL8" s="1243"/>
      <c r="ASM8" s="1243"/>
      <c r="ASN8" s="1243"/>
      <c r="ASO8" s="1243"/>
      <c r="ASP8" s="1243"/>
      <c r="ASQ8" s="1243"/>
      <c r="ASR8" s="1243"/>
      <c r="ASS8" s="1243"/>
      <c r="AST8" s="1243"/>
      <c r="ASU8" s="1243"/>
      <c r="ASV8" s="1243"/>
      <c r="ASW8" s="1243"/>
      <c r="ASX8" s="1243"/>
      <c r="ASY8" s="1243"/>
      <c r="ASZ8" s="1243"/>
      <c r="ATA8" s="1243"/>
      <c r="ATB8" s="1243"/>
      <c r="ATC8" s="1243"/>
      <c r="ATD8" s="1243"/>
      <c r="ATE8" s="1243"/>
      <c r="ATF8" s="1243"/>
      <c r="ATG8" s="1243"/>
      <c r="ATH8" s="1243"/>
      <c r="ATI8" s="1243"/>
      <c r="ATJ8" s="1243"/>
      <c r="ATK8" s="1243"/>
      <c r="ATL8" s="1243"/>
      <c r="ATM8" s="1243"/>
      <c r="ATN8" s="1243"/>
      <c r="ATO8" s="1243"/>
      <c r="ATP8" s="1243"/>
      <c r="ATQ8" s="1243"/>
      <c r="ATR8" s="1243"/>
      <c r="ATS8" s="1243"/>
      <c r="ATT8" s="1243"/>
      <c r="ATU8" s="1243"/>
      <c r="ATV8" s="1243"/>
      <c r="ATW8" s="1243"/>
      <c r="ATX8" s="1243"/>
      <c r="ATY8" s="1243"/>
      <c r="ATZ8" s="1243"/>
      <c r="AUA8" s="1243"/>
      <c r="AUB8" s="1243"/>
      <c r="AUC8" s="1243"/>
      <c r="AUD8" s="1243"/>
      <c r="AUE8" s="1243"/>
      <c r="AUF8" s="1243"/>
      <c r="AUG8" s="1243"/>
      <c r="AUH8" s="1243"/>
      <c r="AUI8" s="1243"/>
      <c r="AUJ8" s="1243"/>
      <c r="AUK8" s="1243"/>
      <c r="AUL8" s="1243"/>
      <c r="AUM8" s="1243"/>
      <c r="AUN8" s="1243"/>
      <c r="AUO8" s="1243"/>
      <c r="AUP8" s="1243"/>
      <c r="AUQ8" s="1243"/>
      <c r="AUR8" s="1243"/>
      <c r="AUS8" s="1243"/>
      <c r="AUT8" s="1243"/>
      <c r="AUU8" s="1243"/>
      <c r="AUV8" s="1243"/>
      <c r="AUW8" s="1243"/>
      <c r="AUX8" s="1243"/>
      <c r="AUY8" s="1243"/>
      <c r="AUZ8" s="1243"/>
      <c r="AVA8" s="1243"/>
      <c r="AVB8" s="1243"/>
      <c r="AVC8" s="1243"/>
      <c r="AVD8" s="1243"/>
      <c r="AVE8" s="1243"/>
      <c r="AVF8" s="1243"/>
      <c r="AVG8" s="1243"/>
      <c r="AVH8" s="1243"/>
      <c r="AVI8" s="1243"/>
      <c r="AVJ8" s="1243"/>
      <c r="AVK8" s="1243"/>
      <c r="AVL8" s="1243"/>
      <c r="AVM8" s="1243"/>
      <c r="AVN8" s="1243"/>
      <c r="AVO8" s="1243"/>
      <c r="AVP8" s="1243"/>
      <c r="AVQ8" s="1243"/>
      <c r="AVR8" s="1243"/>
      <c r="AVS8" s="1243"/>
      <c r="AVT8" s="1243"/>
      <c r="AVU8" s="1243"/>
      <c r="AVV8" s="1243"/>
      <c r="AVW8" s="1243"/>
      <c r="AVX8" s="1243"/>
      <c r="AVY8" s="1243"/>
      <c r="AVZ8" s="1243"/>
      <c r="AWA8" s="1243"/>
      <c r="AWB8" s="1243"/>
      <c r="AWC8" s="1243"/>
      <c r="AWD8" s="1243"/>
      <c r="AWE8" s="1243"/>
      <c r="AWF8" s="1243"/>
      <c r="AWG8" s="1243"/>
      <c r="AWH8" s="1243"/>
      <c r="AWI8" s="1243"/>
      <c r="AWJ8" s="1243"/>
      <c r="AWK8" s="1243"/>
      <c r="AWL8" s="1243"/>
      <c r="AWM8" s="1243"/>
      <c r="AWN8" s="1243"/>
      <c r="AWO8" s="1243"/>
      <c r="AWP8" s="1243"/>
      <c r="AWQ8" s="1243"/>
      <c r="AWR8" s="1243"/>
      <c r="AWS8" s="1243"/>
      <c r="AWT8" s="1243"/>
      <c r="AWU8" s="1243"/>
      <c r="AWV8" s="1243"/>
      <c r="AWW8" s="1243"/>
      <c r="AWX8" s="1243"/>
      <c r="AWY8" s="1243"/>
      <c r="AWZ8" s="1243"/>
      <c r="AXA8" s="1243"/>
      <c r="AXB8" s="1243"/>
      <c r="AXC8" s="1243"/>
      <c r="AXD8" s="1243"/>
      <c r="AXE8" s="1243"/>
      <c r="AXF8" s="1243"/>
      <c r="AXG8" s="1243"/>
      <c r="AXH8" s="1243"/>
      <c r="AXI8" s="1243"/>
      <c r="AXJ8" s="1243"/>
      <c r="AXK8" s="1243"/>
      <c r="AXL8" s="1243"/>
      <c r="AXM8" s="1243"/>
      <c r="AXN8" s="1243"/>
      <c r="AXO8" s="1243"/>
      <c r="AXP8" s="1243"/>
      <c r="AXQ8" s="1243"/>
      <c r="AXR8" s="1243"/>
      <c r="AXS8" s="1243"/>
      <c r="AXT8" s="1243"/>
      <c r="AXU8" s="1243"/>
      <c r="AXV8" s="1243"/>
      <c r="AXW8" s="1243"/>
      <c r="AXX8" s="1243"/>
      <c r="AXY8" s="1243"/>
      <c r="AXZ8" s="1243"/>
      <c r="AYA8" s="1243"/>
      <c r="AYB8" s="1243"/>
      <c r="AYC8" s="1243"/>
      <c r="AYD8" s="1243"/>
      <c r="AYE8" s="1243"/>
      <c r="AYF8" s="1243"/>
      <c r="AYG8" s="1243"/>
      <c r="AYH8" s="1243"/>
      <c r="AYI8" s="1243"/>
      <c r="AYJ8" s="1243"/>
      <c r="AYK8" s="1243"/>
      <c r="AYL8" s="1243"/>
      <c r="AYM8" s="1243"/>
      <c r="AYN8" s="1243"/>
      <c r="AYO8" s="1243"/>
      <c r="AYP8" s="1243"/>
      <c r="AYQ8" s="1243"/>
      <c r="AYR8" s="1243"/>
      <c r="AYS8" s="1243"/>
      <c r="AYT8" s="1243"/>
      <c r="AYU8" s="1243"/>
      <c r="AYV8" s="1243"/>
      <c r="AYW8" s="1243"/>
      <c r="AYX8" s="1243"/>
      <c r="AYY8" s="1243"/>
      <c r="AYZ8" s="1243"/>
      <c r="AZA8" s="1243"/>
      <c r="AZB8" s="1243"/>
      <c r="AZC8" s="1243"/>
      <c r="AZD8" s="1243"/>
      <c r="AZE8" s="1243"/>
      <c r="AZF8" s="1243"/>
      <c r="AZG8" s="1243"/>
      <c r="AZH8" s="1243"/>
      <c r="AZI8" s="1243"/>
      <c r="AZJ8" s="1243"/>
      <c r="AZK8" s="1243"/>
      <c r="AZL8" s="1243"/>
      <c r="AZM8" s="1243"/>
      <c r="AZN8" s="1243"/>
      <c r="AZO8" s="1243"/>
      <c r="AZP8" s="1243"/>
      <c r="AZQ8" s="1243"/>
      <c r="AZR8" s="1243"/>
      <c r="AZS8" s="1243"/>
      <c r="AZT8" s="1243"/>
      <c r="AZU8" s="1243"/>
      <c r="AZV8" s="1243"/>
      <c r="AZW8" s="1243"/>
      <c r="AZX8" s="1243"/>
      <c r="AZY8" s="1243"/>
      <c r="AZZ8" s="1243"/>
      <c r="BAA8" s="1243"/>
      <c r="BAB8" s="1243"/>
      <c r="BAC8" s="1243"/>
      <c r="BAD8" s="1243"/>
      <c r="BAE8" s="1243"/>
      <c r="BAF8" s="1243"/>
      <c r="BAG8" s="1243"/>
      <c r="BAH8" s="1243"/>
      <c r="BAI8" s="1243"/>
      <c r="BAJ8" s="1243"/>
      <c r="BAK8" s="1243"/>
      <c r="BAL8" s="1243"/>
      <c r="BAM8" s="1243"/>
      <c r="BAN8" s="1243"/>
      <c r="BAO8" s="1243"/>
      <c r="BAP8" s="1243"/>
      <c r="BAQ8" s="1243"/>
      <c r="BAR8" s="1243"/>
      <c r="BAS8" s="1243"/>
      <c r="BAT8" s="1243"/>
      <c r="BAU8" s="1243"/>
      <c r="BAV8" s="1243"/>
      <c r="BAW8" s="1243"/>
      <c r="BAX8" s="1243"/>
      <c r="BAY8" s="1243"/>
      <c r="BAZ8" s="1243"/>
      <c r="BBA8" s="1243"/>
      <c r="BBB8" s="1243"/>
      <c r="BBC8" s="1243"/>
      <c r="BBD8" s="1243"/>
      <c r="BBE8" s="1243"/>
      <c r="BBF8" s="1243"/>
      <c r="BBG8" s="1243"/>
      <c r="BBH8" s="1243"/>
      <c r="BBI8" s="1243"/>
      <c r="BBJ8" s="1243"/>
      <c r="BBK8" s="1243"/>
      <c r="BBL8" s="1243"/>
      <c r="BBM8" s="1243"/>
      <c r="BBN8" s="1243"/>
      <c r="BBO8" s="1243"/>
      <c r="BBP8" s="1243"/>
      <c r="BBQ8" s="1243"/>
      <c r="BBR8" s="1243"/>
      <c r="BBS8" s="1243"/>
      <c r="BBT8" s="1243"/>
      <c r="BBU8" s="1243"/>
      <c r="BBV8" s="1243"/>
      <c r="BBW8" s="1243"/>
      <c r="BBX8" s="1243"/>
      <c r="BBY8" s="1243"/>
      <c r="BBZ8" s="1243"/>
      <c r="BCA8" s="1243"/>
      <c r="BCB8" s="1243"/>
      <c r="BCC8" s="1243"/>
      <c r="BCD8" s="1243"/>
      <c r="BCE8" s="1243"/>
      <c r="BCF8" s="1243"/>
      <c r="BCG8" s="1243"/>
      <c r="BCH8" s="1243"/>
      <c r="BCI8" s="1243"/>
      <c r="BCJ8" s="1243"/>
      <c r="BCK8" s="1243"/>
      <c r="BCL8" s="1243"/>
      <c r="BCM8" s="1243"/>
      <c r="BCN8" s="1243"/>
      <c r="BCO8" s="1243"/>
      <c r="BCP8" s="1243"/>
      <c r="BCQ8" s="1243"/>
      <c r="BCR8" s="1243"/>
      <c r="BCS8" s="1243"/>
      <c r="BCT8" s="1243"/>
      <c r="BCU8" s="1243"/>
      <c r="BCV8" s="1243"/>
      <c r="BCW8" s="1243"/>
      <c r="BCX8" s="1243"/>
      <c r="BCY8" s="1243"/>
      <c r="BCZ8" s="1243"/>
      <c r="BDA8" s="1243"/>
      <c r="BDB8" s="1243"/>
      <c r="BDC8" s="1243"/>
      <c r="BDD8" s="1243"/>
      <c r="BDE8" s="1243"/>
      <c r="BDF8" s="1243"/>
      <c r="BDG8" s="1243"/>
      <c r="BDH8" s="1243"/>
      <c r="BDI8" s="1243"/>
      <c r="BDJ8" s="1243"/>
      <c r="BDK8" s="1243"/>
      <c r="BDL8" s="1243"/>
      <c r="BDM8" s="1243"/>
      <c r="BDN8" s="1243"/>
      <c r="BDO8" s="1243"/>
      <c r="BDP8" s="1243"/>
      <c r="BDQ8" s="1243"/>
      <c r="BDR8" s="1243"/>
      <c r="BDS8" s="1243"/>
      <c r="BDT8" s="1243"/>
      <c r="BDU8" s="1243"/>
      <c r="BDV8" s="1243"/>
      <c r="BDW8" s="1243"/>
      <c r="BDX8" s="1243"/>
      <c r="BDY8" s="1243"/>
      <c r="BDZ8" s="1243"/>
      <c r="BEA8" s="1243"/>
      <c r="BEB8" s="1243"/>
      <c r="BEC8" s="1243"/>
      <c r="BED8" s="1243"/>
      <c r="BEE8" s="1243"/>
      <c r="BEF8" s="1243"/>
      <c r="BEG8" s="1243"/>
      <c r="BEH8" s="1243"/>
      <c r="BEI8" s="1243"/>
      <c r="BEJ8" s="1243"/>
      <c r="BEK8" s="1243"/>
      <c r="BEL8" s="1243"/>
      <c r="BEM8" s="1243"/>
      <c r="BEN8" s="1243"/>
      <c r="BEO8" s="1243"/>
      <c r="BEP8" s="1243"/>
      <c r="BEQ8" s="1243"/>
      <c r="BER8" s="1243"/>
      <c r="BES8" s="1243"/>
      <c r="BET8" s="1243"/>
      <c r="BEU8" s="1243"/>
      <c r="BEV8" s="1243"/>
      <c r="BEW8" s="1243"/>
      <c r="BEX8" s="1243"/>
      <c r="BEY8" s="1243"/>
      <c r="BEZ8" s="1243"/>
      <c r="BFA8" s="1243"/>
      <c r="BFB8" s="1243"/>
      <c r="BFC8" s="1243"/>
      <c r="BFD8" s="1243"/>
      <c r="BFE8" s="1243"/>
      <c r="BFF8" s="1243"/>
      <c r="BFG8" s="1243"/>
      <c r="BFH8" s="1243"/>
      <c r="BFI8" s="1243"/>
      <c r="BFJ8" s="1243"/>
      <c r="BFK8" s="1243"/>
      <c r="BFL8" s="1243"/>
      <c r="BFM8" s="1243"/>
      <c r="BFN8" s="1243"/>
      <c r="BFO8" s="1243"/>
      <c r="BFP8" s="1243"/>
      <c r="BFQ8" s="1243"/>
      <c r="BFR8" s="1243"/>
      <c r="BFS8" s="1243"/>
      <c r="BFT8" s="1243"/>
      <c r="BFU8" s="1243"/>
      <c r="BFV8" s="1243"/>
      <c r="BFW8" s="1243"/>
      <c r="BFX8" s="1243"/>
      <c r="BFY8" s="1243"/>
      <c r="BFZ8" s="1243"/>
      <c r="BGA8" s="1243"/>
      <c r="BGB8" s="1243"/>
      <c r="BGC8" s="1243"/>
      <c r="BGD8" s="1243"/>
      <c r="BGE8" s="1243"/>
      <c r="BGF8" s="1243"/>
      <c r="BGG8" s="1243"/>
      <c r="BGH8" s="1243"/>
      <c r="BGI8" s="1243"/>
      <c r="BGJ8" s="1243"/>
      <c r="BGK8" s="1243"/>
      <c r="BGL8" s="1243"/>
      <c r="BGM8" s="1243"/>
      <c r="BGN8" s="1243"/>
      <c r="BGO8" s="1243"/>
      <c r="BGP8" s="1243"/>
      <c r="BGQ8" s="1243"/>
      <c r="BGR8" s="1243"/>
      <c r="BGS8" s="1243"/>
      <c r="BGT8" s="1243"/>
      <c r="BGU8" s="1243"/>
      <c r="BGV8" s="1243"/>
      <c r="BGW8" s="1243"/>
      <c r="BGX8" s="1243"/>
      <c r="BGY8" s="1243"/>
      <c r="BGZ8" s="1243"/>
      <c r="BHA8" s="1243"/>
      <c r="BHB8" s="1243"/>
      <c r="BHC8" s="1243"/>
      <c r="BHD8" s="1243"/>
      <c r="BHE8" s="1243"/>
      <c r="BHF8" s="1243"/>
      <c r="BHG8" s="1243"/>
      <c r="BHH8" s="1243"/>
      <c r="BHI8" s="1243"/>
      <c r="BHJ8" s="1243"/>
      <c r="BHK8" s="1243"/>
      <c r="BHL8" s="1243"/>
      <c r="BHM8" s="1243"/>
      <c r="BHN8" s="1243"/>
      <c r="BHO8" s="1243"/>
      <c r="BHP8" s="1243"/>
      <c r="BHQ8" s="1243"/>
      <c r="BHR8" s="1243"/>
      <c r="BHS8" s="1243"/>
      <c r="BHT8" s="1243"/>
      <c r="BHU8" s="1243"/>
      <c r="BHV8" s="1243"/>
      <c r="BHW8" s="1243"/>
      <c r="BHX8" s="1243"/>
      <c r="BHY8" s="1243"/>
      <c r="BHZ8" s="1243"/>
      <c r="BIA8" s="1243"/>
      <c r="BIB8" s="1243"/>
      <c r="BIC8" s="1243"/>
      <c r="BID8" s="1243"/>
      <c r="BIE8" s="1243"/>
      <c r="BIF8" s="1243"/>
      <c r="BIG8" s="1243"/>
      <c r="BIH8" s="1243"/>
      <c r="BII8" s="1243"/>
      <c r="BIJ8" s="1243"/>
      <c r="BIK8" s="1243"/>
      <c r="BIL8" s="1243"/>
      <c r="BIM8" s="1243"/>
      <c r="BIN8" s="1243"/>
      <c r="BIO8" s="1243"/>
      <c r="BIP8" s="1243"/>
      <c r="BIQ8" s="1243"/>
      <c r="BIR8" s="1243"/>
      <c r="BIS8" s="1243"/>
      <c r="BIT8" s="1243"/>
      <c r="BIU8" s="1243"/>
      <c r="BIV8" s="1243"/>
      <c r="BIW8" s="1243"/>
      <c r="BIX8" s="1243"/>
      <c r="BIY8" s="1243"/>
      <c r="BIZ8" s="1243"/>
      <c r="BJA8" s="1243"/>
      <c r="BJB8" s="1243"/>
      <c r="BJC8" s="1243"/>
      <c r="BJD8" s="1243"/>
      <c r="BJE8" s="1243"/>
      <c r="BJF8" s="1243"/>
      <c r="BJG8" s="1243"/>
      <c r="BJH8" s="1243"/>
      <c r="BJI8" s="1243"/>
      <c r="BJJ8" s="1243"/>
      <c r="BJK8" s="1243"/>
      <c r="BJL8" s="1243"/>
      <c r="BJM8" s="1243"/>
      <c r="BJN8" s="1243"/>
      <c r="BJO8" s="1243"/>
      <c r="BJP8" s="1243"/>
      <c r="BJQ8" s="1243"/>
      <c r="BJR8" s="1243"/>
      <c r="BJS8" s="1243"/>
      <c r="BJT8" s="1243"/>
      <c r="BJU8" s="1243"/>
      <c r="BJV8" s="1243"/>
      <c r="BJW8" s="1243"/>
      <c r="BJX8" s="1243"/>
      <c r="BJY8" s="1243"/>
      <c r="BJZ8" s="1243"/>
      <c r="BKA8" s="1243"/>
      <c r="BKB8" s="1243"/>
      <c r="BKC8" s="1243"/>
      <c r="BKD8" s="1243"/>
      <c r="BKE8" s="1243"/>
      <c r="BKF8" s="1243"/>
      <c r="BKG8" s="1243"/>
      <c r="BKH8" s="1243"/>
      <c r="BKI8" s="1243"/>
      <c r="BKJ8" s="1243"/>
      <c r="BKK8" s="1243"/>
      <c r="BKL8" s="1243"/>
      <c r="BKM8" s="1243"/>
      <c r="BKN8" s="1243"/>
      <c r="BKO8" s="1243"/>
      <c r="BKP8" s="1243"/>
      <c r="BKQ8" s="1243"/>
      <c r="BKR8" s="1243"/>
      <c r="BKS8" s="1243"/>
      <c r="BKT8" s="1243"/>
      <c r="BKU8" s="1243"/>
      <c r="BKV8" s="1243"/>
      <c r="BKW8" s="1243"/>
      <c r="BKX8" s="1243"/>
      <c r="BKY8" s="1243"/>
      <c r="BKZ8" s="1243"/>
      <c r="BLA8" s="1243"/>
      <c r="BLB8" s="1243"/>
      <c r="BLC8" s="1243"/>
      <c r="BLD8" s="1243"/>
      <c r="BLE8" s="1243"/>
      <c r="BLF8" s="1243"/>
      <c r="BLG8" s="1243"/>
      <c r="BLH8" s="1243"/>
      <c r="BLI8" s="1243"/>
      <c r="BLJ8" s="1243"/>
      <c r="BLK8" s="1243"/>
      <c r="BLL8" s="1243"/>
      <c r="BLM8" s="1243"/>
      <c r="BLN8" s="1243"/>
      <c r="BLO8" s="1243"/>
      <c r="BLP8" s="1243"/>
      <c r="BLQ8" s="1243"/>
      <c r="BLR8" s="1243"/>
      <c r="BLS8" s="1243"/>
      <c r="BLT8" s="1243"/>
      <c r="BLU8" s="1243"/>
      <c r="BLV8" s="1243"/>
      <c r="BLW8" s="1243"/>
      <c r="BLX8" s="1243"/>
      <c r="BLY8" s="1243"/>
      <c r="BLZ8" s="1243"/>
      <c r="BMA8" s="1243"/>
      <c r="BMB8" s="1243"/>
      <c r="BMC8" s="1243"/>
      <c r="BMD8" s="1243"/>
      <c r="BME8" s="1243"/>
      <c r="BMF8" s="1243"/>
      <c r="BMG8" s="1243"/>
      <c r="BMH8" s="1243"/>
      <c r="BMI8" s="1243"/>
      <c r="BMJ8" s="1243"/>
      <c r="BMK8" s="1243"/>
      <c r="BML8" s="1243"/>
      <c r="BMM8" s="1243"/>
      <c r="BMN8" s="1243"/>
      <c r="BMO8" s="1243"/>
      <c r="BMP8" s="1243"/>
      <c r="BMQ8" s="1243"/>
      <c r="BMR8" s="1243"/>
      <c r="BMS8" s="1243"/>
      <c r="BMT8" s="1243"/>
      <c r="BMU8" s="1243"/>
      <c r="BMV8" s="1243"/>
      <c r="BMW8" s="1243"/>
      <c r="BMX8" s="1243"/>
      <c r="BMY8" s="1243"/>
      <c r="BMZ8" s="1243"/>
      <c r="BNA8" s="1243"/>
      <c r="BNB8" s="1243"/>
      <c r="BNC8" s="1243"/>
      <c r="BND8" s="1243"/>
      <c r="BNE8" s="1243"/>
      <c r="BNF8" s="1243"/>
      <c r="BNG8" s="1243"/>
      <c r="BNH8" s="1243"/>
      <c r="BNI8" s="1243"/>
      <c r="BNJ8" s="1243"/>
      <c r="BNK8" s="1243"/>
      <c r="BNL8" s="1243"/>
      <c r="BNM8" s="1243"/>
      <c r="BNN8" s="1243"/>
      <c r="BNO8" s="1243"/>
      <c r="BNP8" s="1243"/>
      <c r="BNQ8" s="1243"/>
      <c r="BNR8" s="1243"/>
      <c r="BNS8" s="1243"/>
      <c r="BNT8" s="1243"/>
      <c r="BNU8" s="1243"/>
      <c r="BNV8" s="1243"/>
      <c r="BNW8" s="1243"/>
      <c r="BNX8" s="1243"/>
      <c r="BNY8" s="1243"/>
      <c r="BNZ8" s="1243"/>
      <c r="BOA8" s="1243"/>
      <c r="BOB8" s="1243"/>
      <c r="BOC8" s="1243"/>
      <c r="BOD8" s="1243"/>
      <c r="BOE8" s="1243"/>
      <c r="BOF8" s="1243"/>
      <c r="BOG8" s="1243"/>
      <c r="BOH8" s="1243"/>
      <c r="BOI8" s="1243"/>
      <c r="BOJ8" s="1243"/>
      <c r="BOK8" s="1243"/>
      <c r="BOL8" s="1243"/>
      <c r="BOM8" s="1243"/>
      <c r="BON8" s="1243"/>
      <c r="BOO8" s="1243"/>
      <c r="BOP8" s="1243"/>
      <c r="BOQ8" s="1243"/>
      <c r="BOR8" s="1243"/>
      <c r="BOS8" s="1243"/>
      <c r="BOT8" s="1243"/>
      <c r="BOU8" s="1243"/>
      <c r="BOV8" s="1243"/>
      <c r="BOW8" s="1243"/>
      <c r="BOX8" s="1243"/>
      <c r="BOY8" s="1243"/>
      <c r="BOZ8" s="1243"/>
      <c r="BPA8" s="1243"/>
      <c r="BPB8" s="1243"/>
      <c r="BPC8" s="1243"/>
      <c r="BPD8" s="1243"/>
      <c r="BPE8" s="1243"/>
      <c r="BPF8" s="1243"/>
      <c r="BPG8" s="1243"/>
      <c r="BPH8" s="1243"/>
      <c r="BPI8" s="1243"/>
      <c r="BPJ8" s="1243"/>
      <c r="BPK8" s="1243"/>
      <c r="BPL8" s="1243"/>
      <c r="BPM8" s="1243"/>
      <c r="BPN8" s="1243"/>
      <c r="BPO8" s="1243"/>
      <c r="BPP8" s="1243"/>
      <c r="BPQ8" s="1243"/>
      <c r="BPR8" s="1243"/>
      <c r="BPS8" s="1243"/>
      <c r="BPT8" s="1243"/>
      <c r="BPU8" s="1243"/>
      <c r="BPV8" s="1243"/>
      <c r="BPW8" s="1243"/>
      <c r="BPX8" s="1243"/>
      <c r="BPY8" s="1243"/>
      <c r="BPZ8" s="1243"/>
      <c r="BQA8" s="1243"/>
      <c r="BQB8" s="1243"/>
      <c r="BQC8" s="1243"/>
      <c r="BQD8" s="1243"/>
      <c r="BQE8" s="1243"/>
      <c r="BQF8" s="1243"/>
      <c r="BQG8" s="1243"/>
      <c r="BQH8" s="1243"/>
      <c r="BQI8" s="1243"/>
      <c r="BQJ8" s="1243"/>
      <c r="BQK8" s="1243"/>
      <c r="BQL8" s="1243"/>
      <c r="BQM8" s="1243"/>
      <c r="BQN8" s="1243"/>
      <c r="BQO8" s="1243"/>
      <c r="BQP8" s="1243"/>
      <c r="BQQ8" s="1243"/>
      <c r="BQR8" s="1243"/>
      <c r="BQS8" s="1243"/>
      <c r="BQT8" s="1243"/>
      <c r="BQU8" s="1243"/>
      <c r="BQV8" s="1243"/>
      <c r="BQW8" s="1243"/>
      <c r="BQX8" s="1243"/>
      <c r="BQY8" s="1243"/>
      <c r="BQZ8" s="1243"/>
      <c r="BRA8" s="1243"/>
      <c r="BRB8" s="1243"/>
      <c r="BRC8" s="1243"/>
      <c r="BRD8" s="1243"/>
      <c r="BRE8" s="1243"/>
      <c r="BRF8" s="1243"/>
      <c r="BRG8" s="1243"/>
      <c r="BRH8" s="1243"/>
      <c r="BRI8" s="1243"/>
      <c r="BRJ8" s="1243"/>
      <c r="BRK8" s="1243"/>
      <c r="BRL8" s="1243"/>
      <c r="BRM8" s="1243"/>
      <c r="BRN8" s="1243"/>
      <c r="BRO8" s="1243"/>
      <c r="BRP8" s="1243"/>
      <c r="BRQ8" s="1243"/>
      <c r="BRR8" s="1243"/>
      <c r="BRS8" s="1243"/>
      <c r="BRT8" s="1243"/>
      <c r="BRU8" s="1243"/>
      <c r="BRV8" s="1243"/>
      <c r="BRW8" s="1243"/>
      <c r="BRX8" s="1243"/>
      <c r="BRY8" s="1243"/>
      <c r="BRZ8" s="1243"/>
      <c r="BSA8" s="1243"/>
      <c r="BSB8" s="1243"/>
      <c r="BSC8" s="1243"/>
      <c r="BSD8" s="1243"/>
      <c r="BSE8" s="1243"/>
      <c r="BSF8" s="1243"/>
      <c r="BSG8" s="1243"/>
      <c r="BSH8" s="1243"/>
      <c r="BSI8" s="1243"/>
      <c r="BSJ8" s="1243"/>
      <c r="BSK8" s="1243"/>
      <c r="BSL8" s="1243"/>
      <c r="BSM8" s="1243"/>
      <c r="BSN8" s="1243"/>
      <c r="BSO8" s="1243"/>
      <c r="BSP8" s="1243"/>
      <c r="BSQ8" s="1243"/>
      <c r="BSR8" s="1243"/>
      <c r="BSS8" s="1243"/>
      <c r="BST8" s="1243"/>
      <c r="BSU8" s="1243"/>
      <c r="BSV8" s="1243"/>
      <c r="BSW8" s="1243"/>
      <c r="BSX8" s="1243"/>
      <c r="BSY8" s="1243"/>
      <c r="BSZ8" s="1243"/>
      <c r="BTA8" s="1243"/>
      <c r="BTB8" s="1243"/>
      <c r="BTC8" s="1243"/>
      <c r="BTD8" s="1243"/>
      <c r="BTE8" s="1243"/>
      <c r="BTF8" s="1243"/>
      <c r="BTG8" s="1243"/>
      <c r="BTH8" s="1243"/>
      <c r="BTI8" s="1243"/>
      <c r="BTJ8" s="1243"/>
      <c r="BTK8" s="1243"/>
      <c r="BTL8" s="1243"/>
      <c r="BTM8" s="1243"/>
      <c r="BTN8" s="1243"/>
      <c r="BTO8" s="1243"/>
      <c r="BTP8" s="1243"/>
      <c r="BTQ8" s="1243"/>
      <c r="BTR8" s="1243"/>
      <c r="BTS8" s="1243"/>
      <c r="BTT8" s="1243"/>
      <c r="BTU8" s="1243"/>
      <c r="BTV8" s="1243"/>
      <c r="BTW8" s="1243"/>
      <c r="BTX8" s="1243"/>
      <c r="BTY8" s="1243"/>
      <c r="BTZ8" s="1243"/>
      <c r="BUA8" s="1243"/>
      <c r="BUB8" s="1243"/>
      <c r="BUC8" s="1243"/>
      <c r="BUD8" s="1243"/>
      <c r="BUE8" s="1243"/>
      <c r="BUF8" s="1243"/>
      <c r="BUG8" s="1243"/>
      <c r="BUH8" s="1243"/>
      <c r="BUI8" s="1243"/>
      <c r="BUJ8" s="1243"/>
      <c r="BUK8" s="1243"/>
      <c r="BUL8" s="1243"/>
      <c r="BUM8" s="1243"/>
      <c r="BUN8" s="1243"/>
      <c r="BUO8" s="1243"/>
      <c r="BUP8" s="1243"/>
      <c r="BUQ8" s="1243"/>
      <c r="BUR8" s="1243"/>
      <c r="BUS8" s="1243"/>
      <c r="BUT8" s="1243"/>
      <c r="BUU8" s="1243"/>
      <c r="BUV8" s="1243"/>
      <c r="BUW8" s="1243"/>
      <c r="BUX8" s="1243"/>
      <c r="BUY8" s="1243"/>
      <c r="BUZ8" s="1243"/>
      <c r="BVA8" s="1243"/>
      <c r="BVB8" s="1243"/>
      <c r="BVC8" s="1243"/>
      <c r="BVD8" s="1243"/>
      <c r="BVE8" s="1243"/>
      <c r="BVF8" s="1243"/>
      <c r="BVG8" s="1243"/>
      <c r="BVH8" s="1243"/>
      <c r="BVI8" s="1243"/>
      <c r="BVJ8" s="1243"/>
      <c r="BVK8" s="1243"/>
      <c r="BVL8" s="1243"/>
      <c r="BVM8" s="1243"/>
      <c r="BVN8" s="1243"/>
      <c r="BVO8" s="1243"/>
      <c r="BVP8" s="1243"/>
      <c r="BVQ8" s="1243"/>
      <c r="BVR8" s="1243"/>
      <c r="BVS8" s="1243"/>
      <c r="BVT8" s="1243"/>
      <c r="BVU8" s="1243"/>
      <c r="BVV8" s="1243"/>
      <c r="BVW8" s="1243"/>
      <c r="BVX8" s="1243"/>
      <c r="BVY8" s="1243"/>
      <c r="BVZ8" s="1243"/>
      <c r="BWA8" s="1243"/>
      <c r="BWB8" s="1243"/>
      <c r="BWC8" s="1243"/>
      <c r="BWD8" s="1243"/>
      <c r="BWE8" s="1243"/>
      <c r="BWF8" s="1243"/>
      <c r="BWG8" s="1243"/>
      <c r="BWH8" s="1243"/>
      <c r="BWI8" s="1243"/>
      <c r="BWJ8" s="1243"/>
      <c r="BWK8" s="1243"/>
      <c r="BWL8" s="1243"/>
      <c r="BWM8" s="1243"/>
      <c r="BWN8" s="1243"/>
      <c r="BWO8" s="1243"/>
      <c r="BWP8" s="1243"/>
      <c r="BWQ8" s="1243"/>
      <c r="BWR8" s="1243"/>
      <c r="BWS8" s="1243"/>
      <c r="BWT8" s="1243"/>
      <c r="BWU8" s="1243"/>
      <c r="BWV8" s="1243"/>
      <c r="BWW8" s="1243"/>
      <c r="BWX8" s="1243"/>
      <c r="BWY8" s="1243"/>
      <c r="BWZ8" s="1243"/>
      <c r="BXA8" s="1243"/>
      <c r="BXB8" s="1243"/>
      <c r="BXC8" s="1243"/>
      <c r="BXD8" s="1243"/>
      <c r="BXE8" s="1243"/>
      <c r="BXF8" s="1243"/>
      <c r="BXG8" s="1243"/>
      <c r="BXH8" s="1243"/>
      <c r="BXI8" s="1243"/>
      <c r="BXJ8" s="1243"/>
      <c r="BXK8" s="1243"/>
      <c r="BXL8" s="1243"/>
      <c r="BXM8" s="1243"/>
      <c r="BXN8" s="1243"/>
      <c r="BXO8" s="1243"/>
      <c r="BXP8" s="1243"/>
      <c r="BXQ8" s="1243"/>
      <c r="BXR8" s="1243"/>
      <c r="BXS8" s="1243"/>
      <c r="BXT8" s="1243"/>
      <c r="BXU8" s="1243"/>
      <c r="BXV8" s="1243"/>
      <c r="BXW8" s="1243"/>
      <c r="BXX8" s="1243"/>
      <c r="BXY8" s="1243"/>
      <c r="BXZ8" s="1243"/>
      <c r="BYA8" s="1243"/>
      <c r="BYB8" s="1243"/>
      <c r="BYC8" s="1243"/>
      <c r="BYD8" s="1243"/>
      <c r="BYE8" s="1243"/>
      <c r="BYF8" s="1243"/>
      <c r="BYG8" s="1243"/>
      <c r="BYH8" s="1243"/>
      <c r="BYI8" s="1243"/>
      <c r="BYJ8" s="1243"/>
      <c r="BYK8" s="1243"/>
      <c r="BYL8" s="1243"/>
      <c r="BYM8" s="1243"/>
      <c r="BYN8" s="1243"/>
      <c r="BYO8" s="1243"/>
      <c r="BYP8" s="1243"/>
      <c r="BYQ8" s="1243"/>
      <c r="BYR8" s="1243"/>
      <c r="BYS8" s="1243"/>
      <c r="BYT8" s="1243"/>
      <c r="BYU8" s="1243"/>
      <c r="BYV8" s="1243"/>
      <c r="BYW8" s="1243"/>
      <c r="BYX8" s="1243"/>
      <c r="BYY8" s="1243"/>
      <c r="BYZ8" s="1243"/>
      <c r="BZA8" s="1243"/>
      <c r="BZB8" s="1243"/>
      <c r="BZC8" s="1243"/>
      <c r="BZD8" s="1243"/>
      <c r="BZE8" s="1243"/>
      <c r="BZF8" s="1243"/>
      <c r="BZG8" s="1243"/>
      <c r="BZH8" s="1243"/>
      <c r="BZI8" s="1243"/>
      <c r="BZJ8" s="1243"/>
      <c r="BZK8" s="1243"/>
      <c r="BZL8" s="1243"/>
      <c r="BZM8" s="1243"/>
      <c r="BZN8" s="1243"/>
      <c r="BZO8" s="1243"/>
      <c r="BZP8" s="1243"/>
      <c r="BZQ8" s="1243"/>
      <c r="BZR8" s="1243"/>
      <c r="BZS8" s="1243"/>
      <c r="BZT8" s="1243"/>
      <c r="BZU8" s="1243"/>
      <c r="BZV8" s="1243"/>
      <c r="BZW8" s="1243"/>
      <c r="BZX8" s="1243"/>
      <c r="BZY8" s="1243"/>
      <c r="BZZ8" s="1243"/>
      <c r="CAA8" s="1243"/>
      <c r="CAB8" s="1243"/>
      <c r="CAC8" s="1243"/>
      <c r="CAD8" s="1243"/>
      <c r="CAE8" s="1243"/>
      <c r="CAF8" s="1243"/>
      <c r="CAG8" s="1243"/>
      <c r="CAH8" s="1243"/>
      <c r="CAI8" s="1243"/>
      <c r="CAJ8" s="1243"/>
      <c r="CAK8" s="1243"/>
      <c r="CAL8" s="1243"/>
      <c r="CAM8" s="1243"/>
      <c r="CAN8" s="1243"/>
      <c r="CAO8" s="1243"/>
      <c r="CAP8" s="1243"/>
      <c r="CAQ8" s="1243"/>
      <c r="CAR8" s="1243"/>
      <c r="CAS8" s="1243"/>
      <c r="CAT8" s="1243"/>
      <c r="CAU8" s="1243"/>
      <c r="CAV8" s="1243"/>
      <c r="CAW8" s="1243"/>
      <c r="CAX8" s="1243"/>
      <c r="CAY8" s="1243"/>
      <c r="CAZ8" s="1243"/>
      <c r="CBA8" s="1243"/>
      <c r="CBB8" s="1243"/>
      <c r="CBC8" s="1243"/>
      <c r="CBD8" s="1243"/>
      <c r="CBE8" s="1243"/>
      <c r="CBF8" s="1243"/>
      <c r="CBG8" s="1243"/>
      <c r="CBH8" s="1243"/>
      <c r="CBI8" s="1243"/>
      <c r="CBJ8" s="1243"/>
      <c r="CBK8" s="1243"/>
      <c r="CBL8" s="1243"/>
      <c r="CBM8" s="1243"/>
      <c r="CBN8" s="1243"/>
      <c r="CBO8" s="1243"/>
      <c r="CBP8" s="1243"/>
      <c r="CBQ8" s="1243"/>
      <c r="CBR8" s="1243"/>
      <c r="CBS8" s="1243"/>
      <c r="CBT8" s="1243"/>
      <c r="CBU8" s="1243"/>
      <c r="CBV8" s="1243"/>
      <c r="CBW8" s="1243"/>
      <c r="CBX8" s="1243"/>
      <c r="CBY8" s="1243"/>
      <c r="CBZ8" s="1243"/>
      <c r="CCA8" s="1243"/>
      <c r="CCB8" s="1243"/>
      <c r="CCC8" s="1243"/>
      <c r="CCD8" s="1243"/>
      <c r="CCE8" s="1243"/>
      <c r="CCF8" s="1243"/>
      <c r="CCG8" s="1243"/>
      <c r="CCH8" s="1243"/>
      <c r="CCI8" s="1243"/>
      <c r="CCJ8" s="1243"/>
      <c r="CCK8" s="1243"/>
      <c r="CCL8" s="1243"/>
      <c r="CCM8" s="1243"/>
      <c r="CCN8" s="1243"/>
      <c r="CCO8" s="1243"/>
      <c r="CCP8" s="1243"/>
      <c r="CCQ8" s="1243"/>
      <c r="CCR8" s="1243"/>
      <c r="CCS8" s="1243"/>
      <c r="CCT8" s="1243"/>
      <c r="CCU8" s="1243"/>
      <c r="CCV8" s="1243"/>
      <c r="CCW8" s="1243"/>
      <c r="CCX8" s="1243"/>
      <c r="CCY8" s="1243"/>
      <c r="CCZ8" s="1243"/>
      <c r="CDA8" s="1243"/>
      <c r="CDB8" s="1243"/>
      <c r="CDC8" s="1243"/>
      <c r="CDD8" s="1243"/>
      <c r="CDE8" s="1243"/>
      <c r="CDF8" s="1243"/>
      <c r="CDG8" s="1243"/>
      <c r="CDH8" s="1243"/>
      <c r="CDI8" s="1243"/>
      <c r="CDJ8" s="1243"/>
      <c r="CDK8" s="1243"/>
      <c r="CDL8" s="1243"/>
      <c r="CDM8" s="1243"/>
      <c r="CDN8" s="1243"/>
      <c r="CDO8" s="1243"/>
      <c r="CDP8" s="1243"/>
      <c r="CDQ8" s="1243"/>
      <c r="CDR8" s="1243"/>
      <c r="CDS8" s="1243"/>
      <c r="CDT8" s="1243"/>
      <c r="CDU8" s="1243"/>
      <c r="CDV8" s="1243"/>
      <c r="CDW8" s="1243"/>
      <c r="CDX8" s="1243"/>
      <c r="CDY8" s="1243"/>
      <c r="CDZ8" s="1243"/>
      <c r="CEA8" s="1243"/>
      <c r="CEB8" s="1243"/>
      <c r="CEC8" s="1243"/>
      <c r="CED8" s="1243"/>
      <c r="CEE8" s="1243"/>
      <c r="CEF8" s="1243"/>
      <c r="CEG8" s="1243"/>
      <c r="CEH8" s="1243"/>
      <c r="CEI8" s="1243"/>
      <c r="CEJ8" s="1243"/>
      <c r="CEK8" s="1243"/>
      <c r="CEL8" s="1243"/>
      <c r="CEM8" s="1243"/>
      <c r="CEN8" s="1243"/>
      <c r="CEO8" s="1243"/>
      <c r="CEP8" s="1243"/>
      <c r="CEQ8" s="1243"/>
      <c r="CER8" s="1243"/>
      <c r="CES8" s="1243"/>
      <c r="CET8" s="1243"/>
      <c r="CEU8" s="1243"/>
      <c r="CEV8" s="1243"/>
      <c r="CEW8" s="1243"/>
      <c r="CEX8" s="1243"/>
      <c r="CEY8" s="1243"/>
      <c r="CEZ8" s="1243"/>
      <c r="CFA8" s="1243"/>
      <c r="CFB8" s="1243"/>
      <c r="CFC8" s="1243"/>
      <c r="CFD8" s="1243"/>
      <c r="CFE8" s="1243"/>
      <c r="CFF8" s="1243"/>
      <c r="CFG8" s="1243"/>
      <c r="CFH8" s="1243"/>
      <c r="CFI8" s="1243"/>
      <c r="CFJ8" s="1243"/>
      <c r="CFK8" s="1243"/>
      <c r="CFL8" s="1243"/>
      <c r="CFM8" s="1243"/>
      <c r="CFN8" s="1243"/>
      <c r="CFO8" s="1243"/>
      <c r="CFP8" s="1243"/>
      <c r="CFQ8" s="1243"/>
      <c r="CFR8" s="1243"/>
      <c r="CFS8" s="1243"/>
      <c r="CFT8" s="1243"/>
      <c r="CFU8" s="1243"/>
      <c r="CFV8" s="1243"/>
      <c r="CFW8" s="1243"/>
      <c r="CFX8" s="1243"/>
      <c r="CFY8" s="1243"/>
      <c r="CFZ8" s="1243"/>
      <c r="CGA8" s="1243"/>
      <c r="CGB8" s="1243"/>
      <c r="CGC8" s="1243"/>
      <c r="CGD8" s="1243"/>
      <c r="CGE8" s="1243"/>
      <c r="CGF8" s="1243"/>
      <c r="CGG8" s="1243"/>
      <c r="CGH8" s="1243"/>
      <c r="CGI8" s="1243"/>
      <c r="CGJ8" s="1243"/>
      <c r="CGK8" s="1243"/>
      <c r="CGL8" s="1243"/>
      <c r="CGM8" s="1243"/>
      <c r="CGN8" s="1243"/>
      <c r="CGO8" s="1243"/>
      <c r="CGP8" s="1243"/>
      <c r="CGQ8" s="1243"/>
      <c r="CGR8" s="1243"/>
      <c r="CGS8" s="1243"/>
      <c r="CGT8" s="1243"/>
      <c r="CGU8" s="1243"/>
      <c r="CGV8" s="1243"/>
      <c r="CGW8" s="1243"/>
      <c r="CGX8" s="1243"/>
      <c r="CGY8" s="1243"/>
      <c r="CGZ8" s="1243"/>
      <c r="CHA8" s="1243"/>
      <c r="CHB8" s="1243"/>
      <c r="CHC8" s="1243"/>
      <c r="CHD8" s="1243"/>
      <c r="CHE8" s="1243"/>
      <c r="CHF8" s="1243"/>
      <c r="CHG8" s="1243"/>
      <c r="CHH8" s="1243"/>
      <c r="CHI8" s="1243"/>
      <c r="CHJ8" s="1243"/>
      <c r="CHK8" s="1243"/>
      <c r="CHL8" s="1243"/>
      <c r="CHM8" s="1243"/>
      <c r="CHN8" s="1243"/>
      <c r="CHO8" s="1243"/>
      <c r="CHP8" s="1243"/>
      <c r="CHQ8" s="1243"/>
      <c r="CHR8" s="1243"/>
      <c r="CHS8" s="1243"/>
      <c r="CHT8" s="1243"/>
      <c r="CHU8" s="1243"/>
      <c r="CHV8" s="1243"/>
      <c r="CHW8" s="1243"/>
      <c r="CHX8" s="1243"/>
      <c r="CHY8" s="1243"/>
      <c r="CHZ8" s="1243"/>
      <c r="CIA8" s="1243"/>
      <c r="CIB8" s="1243"/>
      <c r="CIC8" s="1243"/>
      <c r="CID8" s="1243"/>
      <c r="CIE8" s="1243"/>
      <c r="CIF8" s="1243"/>
      <c r="CIG8" s="1243"/>
      <c r="CIH8" s="1243"/>
      <c r="CII8" s="1243"/>
      <c r="CIJ8" s="1243"/>
      <c r="CIK8" s="1243"/>
      <c r="CIL8" s="1243"/>
      <c r="CIM8" s="1243"/>
      <c r="CIN8" s="1243"/>
      <c r="CIO8" s="1243"/>
      <c r="CIP8" s="1243"/>
      <c r="CIQ8" s="1243"/>
      <c r="CIR8" s="1243"/>
      <c r="CIS8" s="1243"/>
      <c r="CIT8" s="1243"/>
      <c r="CIU8" s="1243"/>
      <c r="CIV8" s="1243"/>
      <c r="CIW8" s="1243"/>
      <c r="CIX8" s="1243"/>
      <c r="CIY8" s="1243"/>
      <c r="CIZ8" s="1243"/>
      <c r="CJA8" s="1243"/>
      <c r="CJB8" s="1243"/>
      <c r="CJC8" s="1243"/>
      <c r="CJD8" s="1243"/>
      <c r="CJE8" s="1243"/>
      <c r="CJF8" s="1243"/>
      <c r="CJG8" s="1243"/>
      <c r="CJH8" s="1243"/>
      <c r="CJI8" s="1243"/>
      <c r="CJJ8" s="1243"/>
      <c r="CJK8" s="1243"/>
      <c r="CJL8" s="1243"/>
      <c r="CJM8" s="1243"/>
      <c r="CJN8" s="1243"/>
      <c r="CJO8" s="1243"/>
      <c r="CJP8" s="1243"/>
      <c r="CJQ8" s="1243"/>
      <c r="CJR8" s="1243"/>
      <c r="CJS8" s="1243"/>
      <c r="CJT8" s="1243"/>
      <c r="CJU8" s="1243"/>
      <c r="CJV8" s="1243"/>
      <c r="CJW8" s="1243"/>
      <c r="CJX8" s="1243"/>
      <c r="CJY8" s="1243"/>
      <c r="CJZ8" s="1243"/>
      <c r="CKA8" s="1243"/>
      <c r="CKB8" s="1243"/>
      <c r="CKC8" s="1243"/>
      <c r="CKD8" s="1243"/>
      <c r="CKE8" s="1243"/>
      <c r="CKF8" s="1243"/>
      <c r="CKG8" s="1243"/>
      <c r="CKH8" s="1243"/>
      <c r="CKI8" s="1243"/>
      <c r="CKJ8" s="1243"/>
      <c r="CKK8" s="1243"/>
      <c r="CKL8" s="1243"/>
      <c r="CKM8" s="1243"/>
      <c r="CKN8" s="1243"/>
      <c r="CKO8" s="1243"/>
      <c r="CKP8" s="1243"/>
      <c r="CKQ8" s="1243"/>
      <c r="CKR8" s="1243"/>
      <c r="CKS8" s="1243"/>
      <c r="CKT8" s="1243"/>
      <c r="CKU8" s="1243"/>
      <c r="CKV8" s="1243"/>
      <c r="CKW8" s="1243"/>
      <c r="CKX8" s="1243"/>
      <c r="CKY8" s="1243"/>
      <c r="CKZ8" s="1243"/>
      <c r="CLA8" s="1243"/>
      <c r="CLB8" s="1243"/>
      <c r="CLC8" s="1243"/>
      <c r="CLD8" s="1243"/>
      <c r="CLE8" s="1243"/>
      <c r="CLF8" s="1243"/>
      <c r="CLG8" s="1243"/>
      <c r="CLH8" s="1243"/>
      <c r="CLI8" s="1243"/>
      <c r="CLJ8" s="1243"/>
      <c r="CLK8" s="1243"/>
      <c r="CLL8" s="1243"/>
      <c r="CLM8" s="1243"/>
      <c r="CLN8" s="1243"/>
      <c r="CLO8" s="1243"/>
      <c r="CLP8" s="1243"/>
      <c r="CLQ8" s="1243"/>
      <c r="CLR8" s="1243"/>
      <c r="CLS8" s="1243"/>
      <c r="CLT8" s="1243"/>
      <c r="CLU8" s="1243"/>
      <c r="CLV8" s="1243"/>
      <c r="CLW8" s="1243"/>
      <c r="CLX8" s="1243"/>
      <c r="CLY8" s="1243"/>
      <c r="CLZ8" s="1243"/>
      <c r="CMA8" s="1243"/>
      <c r="CMB8" s="1243"/>
      <c r="CMC8" s="1243"/>
      <c r="CMD8" s="1243"/>
      <c r="CME8" s="1243"/>
      <c r="CMF8" s="1243"/>
      <c r="CMG8" s="1243"/>
      <c r="CMH8" s="1243"/>
      <c r="CMI8" s="1243"/>
      <c r="CMJ8" s="1243"/>
      <c r="CMK8" s="1243"/>
      <c r="CML8" s="1243"/>
      <c r="CMM8" s="1243"/>
      <c r="CMN8" s="1243"/>
      <c r="CMO8" s="1243"/>
      <c r="CMP8" s="1243"/>
      <c r="CMQ8" s="1243"/>
      <c r="CMR8" s="1243"/>
      <c r="CMS8" s="1243"/>
      <c r="CMT8" s="1243"/>
      <c r="CMU8" s="1243"/>
      <c r="CMV8" s="1243"/>
      <c r="CMW8" s="1243"/>
      <c r="CMX8" s="1243"/>
      <c r="CMY8" s="1243"/>
      <c r="CMZ8" s="1243"/>
      <c r="CNA8" s="1243"/>
      <c r="CNB8" s="1243"/>
      <c r="CNC8" s="1243"/>
      <c r="CND8" s="1243"/>
      <c r="CNE8" s="1243"/>
      <c r="CNF8" s="1243"/>
      <c r="CNG8" s="1243"/>
      <c r="CNH8" s="1243"/>
      <c r="CNI8" s="1243"/>
      <c r="CNJ8" s="1243"/>
      <c r="CNK8" s="1243"/>
      <c r="CNL8" s="1243"/>
      <c r="CNM8" s="1243"/>
      <c r="CNN8" s="1243"/>
      <c r="CNO8" s="1243"/>
      <c r="CNP8" s="1243"/>
      <c r="CNQ8" s="1243"/>
      <c r="CNR8" s="1243"/>
      <c r="CNS8" s="1243"/>
      <c r="CNT8" s="1243"/>
      <c r="CNU8" s="1243"/>
      <c r="CNV8" s="1243"/>
      <c r="CNW8" s="1243"/>
      <c r="CNX8" s="1243"/>
      <c r="CNY8" s="1243"/>
      <c r="CNZ8" s="1243"/>
      <c r="COA8" s="1243"/>
      <c r="COB8" s="1243"/>
      <c r="COC8" s="1243"/>
      <c r="COD8" s="1243"/>
      <c r="COE8" s="1243"/>
      <c r="COF8" s="1243"/>
      <c r="COG8" s="1243"/>
      <c r="COH8" s="1243"/>
      <c r="COI8" s="1243"/>
      <c r="COJ8" s="1243"/>
      <c r="COK8" s="1243"/>
      <c r="COL8" s="1243"/>
      <c r="COM8" s="1243"/>
      <c r="CON8" s="1243"/>
      <c r="COO8" s="1243"/>
      <c r="COP8" s="1243"/>
      <c r="COQ8" s="1243"/>
      <c r="COR8" s="1243"/>
      <c r="COS8" s="1243"/>
      <c r="COT8" s="1243"/>
      <c r="COU8" s="1243"/>
      <c r="COV8" s="1243"/>
      <c r="COW8" s="1243"/>
      <c r="COX8" s="1243"/>
      <c r="COY8" s="1243"/>
      <c r="COZ8" s="1243"/>
      <c r="CPA8" s="1243"/>
      <c r="CPB8" s="1243"/>
      <c r="CPC8" s="1243"/>
      <c r="CPD8" s="1243"/>
      <c r="CPE8" s="1243"/>
      <c r="CPF8" s="1243"/>
      <c r="CPG8" s="1243"/>
      <c r="CPH8" s="1243"/>
      <c r="CPI8" s="1243"/>
      <c r="CPJ8" s="1243"/>
      <c r="CPK8" s="1243"/>
      <c r="CPL8" s="1243"/>
      <c r="CPM8" s="1243"/>
      <c r="CPN8" s="1243"/>
      <c r="CPO8" s="1243"/>
      <c r="CPP8" s="1243"/>
      <c r="CPQ8" s="1243"/>
      <c r="CPR8" s="1243"/>
      <c r="CPS8" s="1243"/>
      <c r="CPT8" s="1243"/>
      <c r="CPU8" s="1243"/>
      <c r="CPV8" s="1243"/>
      <c r="CPW8" s="1243"/>
      <c r="CPX8" s="1243"/>
      <c r="CPY8" s="1243"/>
      <c r="CPZ8" s="1243"/>
      <c r="CQA8" s="1243"/>
      <c r="CQB8" s="1243"/>
      <c r="CQC8" s="1243"/>
      <c r="CQD8" s="1243"/>
      <c r="CQE8" s="1243"/>
      <c r="CQF8" s="1243"/>
      <c r="CQG8" s="1243"/>
      <c r="CQH8" s="1243"/>
      <c r="CQI8" s="1243"/>
      <c r="CQJ8" s="1243"/>
      <c r="CQK8" s="1243"/>
      <c r="CQL8" s="1243"/>
      <c r="CQM8" s="1243"/>
      <c r="CQN8" s="1243"/>
      <c r="CQO8" s="1243"/>
      <c r="CQP8" s="1243"/>
      <c r="CQQ8" s="1243"/>
      <c r="CQR8" s="1243"/>
      <c r="CQS8" s="1243"/>
      <c r="CQT8" s="1243"/>
      <c r="CQU8" s="1243"/>
      <c r="CQV8" s="1243"/>
      <c r="CQW8" s="1243"/>
      <c r="CQX8" s="1243"/>
      <c r="CQY8" s="1243"/>
      <c r="CQZ8" s="1243"/>
      <c r="CRA8" s="1243"/>
      <c r="CRB8" s="1243"/>
      <c r="CRC8" s="1243"/>
      <c r="CRD8" s="1243"/>
      <c r="CRE8" s="1243"/>
      <c r="CRF8" s="1243"/>
      <c r="CRG8" s="1243"/>
      <c r="CRH8" s="1243"/>
      <c r="CRI8" s="1243"/>
      <c r="CRJ8" s="1243"/>
      <c r="CRK8" s="1243"/>
      <c r="CRL8" s="1243"/>
      <c r="CRM8" s="1243"/>
      <c r="CRN8" s="1243"/>
      <c r="CRO8" s="1243"/>
      <c r="CRP8" s="1243"/>
      <c r="CRQ8" s="1243"/>
      <c r="CRR8" s="1243"/>
      <c r="CRS8" s="1243"/>
      <c r="CRT8" s="1243"/>
      <c r="CRU8" s="1243"/>
      <c r="CRV8" s="1243"/>
      <c r="CRW8" s="1243"/>
      <c r="CRX8" s="1243"/>
      <c r="CRY8" s="1243"/>
      <c r="CRZ8" s="1243"/>
      <c r="CSA8" s="1243"/>
      <c r="CSB8" s="1243"/>
      <c r="CSC8" s="1243"/>
      <c r="CSD8" s="1243"/>
      <c r="CSE8" s="1243"/>
      <c r="CSF8" s="1243"/>
      <c r="CSG8" s="1243"/>
      <c r="CSH8" s="1243"/>
      <c r="CSI8" s="1243"/>
      <c r="CSJ8" s="1243"/>
      <c r="CSK8" s="1243"/>
      <c r="CSL8" s="1243"/>
      <c r="CSM8" s="1243"/>
      <c r="CSN8" s="1243"/>
      <c r="CSO8" s="1243"/>
      <c r="CSP8" s="1243"/>
      <c r="CSQ8" s="1243"/>
      <c r="CSR8" s="1243"/>
      <c r="CSS8" s="1243"/>
      <c r="CST8" s="1243"/>
      <c r="CSU8" s="1243"/>
      <c r="CSV8" s="1243"/>
      <c r="CSW8" s="1243"/>
      <c r="CSX8" s="1243"/>
      <c r="CSY8" s="1243"/>
      <c r="CSZ8" s="1243"/>
      <c r="CTA8" s="1243"/>
      <c r="CTB8" s="1243"/>
      <c r="CTC8" s="1243"/>
      <c r="CTD8" s="1243"/>
      <c r="CTE8" s="1243"/>
      <c r="CTF8" s="1243"/>
      <c r="CTG8" s="1243"/>
      <c r="CTH8" s="1243"/>
      <c r="CTI8" s="1243"/>
      <c r="CTJ8" s="1243"/>
      <c r="CTK8" s="1243"/>
      <c r="CTL8" s="1243"/>
      <c r="CTM8" s="1243"/>
      <c r="CTN8" s="1243"/>
      <c r="CTO8" s="1243"/>
      <c r="CTP8" s="1243"/>
      <c r="CTQ8" s="1243"/>
      <c r="CTR8" s="1243"/>
      <c r="CTS8" s="1243"/>
      <c r="CTT8" s="1243"/>
      <c r="CTU8" s="1243"/>
      <c r="CTV8" s="1243"/>
      <c r="CTW8" s="1243"/>
      <c r="CTX8" s="1243"/>
      <c r="CTY8" s="1243"/>
      <c r="CTZ8" s="1243"/>
      <c r="CUA8" s="1243"/>
      <c r="CUB8" s="1243"/>
      <c r="CUC8" s="1243"/>
      <c r="CUD8" s="1243"/>
      <c r="CUE8" s="1243"/>
      <c r="CUF8" s="1243"/>
      <c r="CUG8" s="1243"/>
      <c r="CUH8" s="1243"/>
      <c r="CUI8" s="1243"/>
      <c r="CUJ8" s="1243"/>
      <c r="CUK8" s="1243"/>
      <c r="CUL8" s="1243"/>
      <c r="CUM8" s="1243"/>
      <c r="CUN8" s="1243"/>
      <c r="CUO8" s="1243"/>
      <c r="CUP8" s="1243"/>
      <c r="CUQ8" s="1243"/>
      <c r="CUR8" s="1243"/>
      <c r="CUS8" s="1243"/>
      <c r="CUT8" s="1243"/>
      <c r="CUU8" s="1243"/>
      <c r="CUV8" s="1243"/>
      <c r="CUW8" s="1243"/>
      <c r="CUX8" s="1243"/>
      <c r="CUY8" s="1243"/>
      <c r="CUZ8" s="1243"/>
      <c r="CVA8" s="1243"/>
      <c r="CVB8" s="1243"/>
      <c r="CVC8" s="1243"/>
      <c r="CVD8" s="1243"/>
      <c r="CVE8" s="1243"/>
      <c r="CVF8" s="1243"/>
      <c r="CVG8" s="1243"/>
      <c r="CVH8" s="1243"/>
      <c r="CVI8" s="1243"/>
      <c r="CVJ8" s="1243"/>
      <c r="CVK8" s="1243"/>
      <c r="CVL8" s="1243"/>
      <c r="CVM8" s="1243"/>
      <c r="CVN8" s="1243"/>
      <c r="CVO8" s="1243"/>
      <c r="CVP8" s="1243"/>
      <c r="CVQ8" s="1243"/>
      <c r="CVR8" s="1243"/>
      <c r="CVS8" s="1243"/>
      <c r="CVT8" s="1243"/>
      <c r="CVU8" s="1243"/>
      <c r="CVV8" s="1243"/>
      <c r="CVW8" s="1243"/>
      <c r="CVX8" s="1243"/>
      <c r="CVY8" s="1243"/>
      <c r="CVZ8" s="1243"/>
      <c r="CWA8" s="1243"/>
      <c r="CWB8" s="1243"/>
      <c r="CWC8" s="1243"/>
      <c r="CWD8" s="1243"/>
      <c r="CWE8" s="1243"/>
      <c r="CWF8" s="1243"/>
      <c r="CWG8" s="1243"/>
      <c r="CWH8" s="1243"/>
      <c r="CWI8" s="1243"/>
      <c r="CWJ8" s="1243"/>
      <c r="CWK8" s="1243"/>
      <c r="CWL8" s="1243"/>
      <c r="CWM8" s="1243"/>
      <c r="CWN8" s="1243"/>
      <c r="CWO8" s="1243"/>
      <c r="CWP8" s="1243"/>
      <c r="CWQ8" s="1243"/>
      <c r="CWR8" s="1243"/>
      <c r="CWS8" s="1243"/>
      <c r="CWT8" s="1243"/>
      <c r="CWU8" s="1243"/>
      <c r="CWV8" s="1243"/>
      <c r="CWW8" s="1243"/>
      <c r="CWX8" s="1243"/>
      <c r="CWY8" s="1243"/>
      <c r="CWZ8" s="1243"/>
      <c r="CXA8" s="1243"/>
      <c r="CXB8" s="1243"/>
      <c r="CXC8" s="1243"/>
      <c r="CXD8" s="1243"/>
      <c r="CXE8" s="1243"/>
      <c r="CXF8" s="1243"/>
      <c r="CXG8" s="1243"/>
      <c r="CXH8" s="1243"/>
      <c r="CXI8" s="1243"/>
      <c r="CXJ8" s="1243"/>
      <c r="CXK8" s="1243"/>
      <c r="CXL8" s="1243"/>
      <c r="CXM8" s="1243"/>
      <c r="CXN8" s="1243"/>
      <c r="CXO8" s="1243"/>
      <c r="CXP8" s="1243"/>
      <c r="CXQ8" s="1243"/>
      <c r="CXR8" s="1243"/>
      <c r="CXS8" s="1243"/>
      <c r="CXT8" s="1243"/>
      <c r="CXU8" s="1243"/>
      <c r="CXV8" s="1243"/>
      <c r="CXW8" s="1243"/>
      <c r="CXX8" s="1243"/>
      <c r="CXY8" s="1243"/>
      <c r="CXZ8" s="1243"/>
      <c r="CYA8" s="1243"/>
      <c r="CYB8" s="1243"/>
      <c r="CYC8" s="1243"/>
      <c r="CYD8" s="1243"/>
      <c r="CYE8" s="1243"/>
      <c r="CYF8" s="1243"/>
      <c r="CYG8" s="1243"/>
      <c r="CYH8" s="1243"/>
      <c r="CYI8" s="1243"/>
      <c r="CYJ8" s="1243"/>
      <c r="CYK8" s="1243"/>
      <c r="CYL8" s="1243"/>
      <c r="CYM8" s="1243"/>
      <c r="CYN8" s="1243"/>
      <c r="CYO8" s="1243"/>
      <c r="CYP8" s="1243"/>
      <c r="CYQ8" s="1243"/>
      <c r="CYR8" s="1243"/>
      <c r="CYS8" s="1243"/>
      <c r="CYT8" s="1243"/>
      <c r="CYU8" s="1243"/>
      <c r="CYV8" s="1243"/>
      <c r="CYW8" s="1243"/>
      <c r="CYX8" s="1243"/>
      <c r="CYY8" s="1243"/>
      <c r="CYZ8" s="1243"/>
      <c r="CZA8" s="1243"/>
      <c r="CZB8" s="1243"/>
      <c r="CZC8" s="1243"/>
      <c r="CZD8" s="1243"/>
      <c r="CZE8" s="1243"/>
      <c r="CZF8" s="1243"/>
      <c r="CZG8" s="1243"/>
      <c r="CZH8" s="1243"/>
      <c r="CZI8" s="1243"/>
      <c r="CZJ8" s="1243"/>
      <c r="CZK8" s="1243"/>
      <c r="CZL8" s="1243"/>
      <c r="CZM8" s="1243"/>
      <c r="CZN8" s="1243"/>
      <c r="CZO8" s="1243"/>
      <c r="CZP8" s="1243"/>
      <c r="CZQ8" s="1243"/>
      <c r="CZR8" s="1243"/>
      <c r="CZS8" s="1243"/>
      <c r="CZT8" s="1243"/>
      <c r="CZU8" s="1243"/>
      <c r="CZV8" s="1243"/>
      <c r="CZW8" s="1243"/>
      <c r="CZX8" s="1243"/>
      <c r="CZY8" s="1243"/>
      <c r="CZZ8" s="1243"/>
      <c r="DAA8" s="1243"/>
      <c r="DAB8" s="1243"/>
      <c r="DAC8" s="1243"/>
      <c r="DAD8" s="1243"/>
      <c r="DAE8" s="1243"/>
      <c r="DAF8" s="1243"/>
      <c r="DAG8" s="1243"/>
      <c r="DAH8" s="1243"/>
      <c r="DAI8" s="1243"/>
      <c r="DAJ8" s="1243"/>
      <c r="DAK8" s="1243"/>
      <c r="DAL8" s="1243"/>
      <c r="DAM8" s="1243"/>
      <c r="DAN8" s="1243"/>
      <c r="DAO8" s="1243"/>
      <c r="DAP8" s="1243"/>
      <c r="DAQ8" s="1243"/>
      <c r="DAR8" s="1243"/>
      <c r="DAS8" s="1243"/>
      <c r="DAT8" s="1243"/>
      <c r="DAU8" s="1243"/>
      <c r="DAV8" s="1243"/>
      <c r="DAW8" s="1243"/>
      <c r="DAX8" s="1243"/>
      <c r="DAY8" s="1243"/>
      <c r="DAZ8" s="1243"/>
      <c r="DBA8" s="1243"/>
      <c r="DBB8" s="1243"/>
      <c r="DBC8" s="1243"/>
      <c r="DBD8" s="1243"/>
      <c r="DBE8" s="1243"/>
      <c r="DBF8" s="1243"/>
      <c r="DBG8" s="1243"/>
      <c r="DBH8" s="1243"/>
      <c r="DBI8" s="1243"/>
      <c r="DBJ8" s="1243"/>
      <c r="DBK8" s="1243"/>
      <c r="DBL8" s="1243"/>
      <c r="DBM8" s="1243"/>
      <c r="DBN8" s="1243"/>
      <c r="DBO8" s="1243"/>
      <c r="DBP8" s="1243"/>
      <c r="DBQ8" s="1243"/>
      <c r="DBR8" s="1243"/>
      <c r="DBS8" s="1243"/>
      <c r="DBT8" s="1243"/>
      <c r="DBU8" s="1243"/>
      <c r="DBV8" s="1243"/>
      <c r="DBW8" s="1243"/>
      <c r="DBX8" s="1243"/>
      <c r="DBY8" s="1243"/>
      <c r="DBZ8" s="1243"/>
      <c r="DCA8" s="1243"/>
      <c r="DCB8" s="1243"/>
      <c r="DCC8" s="1243"/>
      <c r="DCD8" s="1243"/>
      <c r="DCE8" s="1243"/>
      <c r="DCF8" s="1243"/>
      <c r="DCG8" s="1243"/>
      <c r="DCH8" s="1243"/>
      <c r="DCI8" s="1243"/>
      <c r="DCJ8" s="1243"/>
      <c r="DCK8" s="1243"/>
      <c r="DCL8" s="1243"/>
      <c r="DCM8" s="1243"/>
      <c r="DCN8" s="1243"/>
      <c r="DCO8" s="1243"/>
      <c r="DCP8" s="1243"/>
      <c r="DCQ8" s="1243"/>
      <c r="DCR8" s="1243"/>
      <c r="DCS8" s="1243"/>
      <c r="DCT8" s="1243"/>
      <c r="DCU8" s="1243"/>
      <c r="DCV8" s="1243"/>
      <c r="DCW8" s="1243"/>
      <c r="DCX8" s="1243"/>
      <c r="DCY8" s="1243"/>
      <c r="DCZ8" s="1243"/>
      <c r="DDA8" s="1243"/>
      <c r="DDB8" s="1243"/>
      <c r="DDC8" s="1243"/>
      <c r="DDD8" s="1243"/>
      <c r="DDE8" s="1243"/>
      <c r="DDF8" s="1243"/>
      <c r="DDG8" s="1243"/>
      <c r="DDH8" s="1243"/>
      <c r="DDI8" s="1243"/>
      <c r="DDJ8" s="1243"/>
      <c r="DDK8" s="1243"/>
      <c r="DDL8" s="1243"/>
      <c r="DDM8" s="1243"/>
      <c r="DDN8" s="1243"/>
      <c r="DDO8" s="1243"/>
      <c r="DDP8" s="1243"/>
      <c r="DDQ8" s="1243"/>
      <c r="DDR8" s="1243"/>
      <c r="DDS8" s="1243"/>
      <c r="DDT8" s="1243"/>
      <c r="DDU8" s="1243"/>
      <c r="DDV8" s="1243"/>
      <c r="DDW8" s="1243"/>
      <c r="DDX8" s="1243"/>
      <c r="DDY8" s="1243"/>
      <c r="DDZ8" s="1243"/>
      <c r="DEA8" s="1243"/>
      <c r="DEB8" s="1243"/>
      <c r="DEC8" s="1243"/>
      <c r="DED8" s="1243"/>
      <c r="DEE8" s="1243"/>
      <c r="DEF8" s="1243"/>
      <c r="DEG8" s="1243"/>
      <c r="DEH8" s="1243"/>
      <c r="DEI8" s="1243"/>
      <c r="DEJ8" s="1243"/>
      <c r="DEK8" s="1243"/>
      <c r="DEL8" s="1243"/>
      <c r="DEM8" s="1243"/>
      <c r="DEN8" s="1243"/>
      <c r="DEO8" s="1243"/>
      <c r="DEP8" s="1243"/>
      <c r="DEQ8" s="1243"/>
      <c r="DER8" s="1243"/>
      <c r="DES8" s="1243"/>
      <c r="DET8" s="1243"/>
      <c r="DEU8" s="1243"/>
      <c r="DEV8" s="1243"/>
      <c r="DEW8" s="1243"/>
      <c r="DEX8" s="1243"/>
      <c r="DEY8" s="1243"/>
      <c r="DEZ8" s="1243"/>
      <c r="DFA8" s="1243"/>
      <c r="DFB8" s="1243"/>
      <c r="DFC8" s="1243"/>
      <c r="DFD8" s="1243"/>
      <c r="DFE8" s="1243"/>
      <c r="DFF8" s="1243"/>
      <c r="DFG8" s="1243"/>
      <c r="DFH8" s="1243"/>
      <c r="DFI8" s="1243"/>
      <c r="DFJ8" s="1243"/>
      <c r="DFK8" s="1243"/>
      <c r="DFL8" s="1243"/>
      <c r="DFM8" s="1243"/>
      <c r="DFN8" s="1243"/>
      <c r="DFO8" s="1243"/>
      <c r="DFP8" s="1243"/>
      <c r="DFQ8" s="1243"/>
      <c r="DFR8" s="1243"/>
      <c r="DFS8" s="1243"/>
      <c r="DFT8" s="1243"/>
      <c r="DFU8" s="1243"/>
      <c r="DFV8" s="1243"/>
      <c r="DFW8" s="1243"/>
      <c r="DFX8" s="1243"/>
      <c r="DFY8" s="1243"/>
      <c r="DFZ8" s="1243"/>
      <c r="DGA8" s="1243"/>
      <c r="DGB8" s="1243"/>
      <c r="DGC8" s="1243"/>
      <c r="DGD8" s="1243"/>
      <c r="DGE8" s="1243"/>
      <c r="DGF8" s="1243"/>
      <c r="DGG8" s="1243"/>
      <c r="DGH8" s="1243"/>
      <c r="DGI8" s="1243"/>
      <c r="DGJ8" s="1243"/>
      <c r="DGK8" s="1243"/>
      <c r="DGL8" s="1243"/>
      <c r="DGM8" s="1243"/>
      <c r="DGN8" s="1243"/>
      <c r="DGO8" s="1243"/>
      <c r="DGP8" s="1243"/>
      <c r="DGQ8" s="1243"/>
      <c r="DGR8" s="1243"/>
      <c r="DGS8" s="1243"/>
      <c r="DGT8" s="1243"/>
      <c r="DGU8" s="1243"/>
      <c r="DGV8" s="1243"/>
      <c r="DGW8" s="1243"/>
      <c r="DGX8" s="1243"/>
      <c r="DGY8" s="1243"/>
      <c r="DGZ8" s="1243"/>
      <c r="DHA8" s="1243"/>
      <c r="DHB8" s="1243"/>
      <c r="DHC8" s="1243"/>
      <c r="DHD8" s="1243"/>
      <c r="DHE8" s="1243"/>
      <c r="DHF8" s="1243"/>
      <c r="DHG8" s="1243"/>
      <c r="DHH8" s="1243"/>
      <c r="DHI8" s="1243"/>
      <c r="DHJ8" s="1243"/>
      <c r="DHK8" s="1243"/>
      <c r="DHL8" s="1243"/>
      <c r="DHM8" s="1243"/>
      <c r="DHN8" s="1243"/>
      <c r="DHO8" s="1243"/>
      <c r="DHP8" s="1243"/>
      <c r="DHQ8" s="1243"/>
      <c r="DHR8" s="1243"/>
      <c r="DHS8" s="1243"/>
      <c r="DHT8" s="1243"/>
      <c r="DHU8" s="1243"/>
      <c r="DHV8" s="1243"/>
      <c r="DHW8" s="1243"/>
      <c r="DHX8" s="1243"/>
      <c r="DHY8" s="1243"/>
      <c r="DHZ8" s="1243"/>
      <c r="DIA8" s="1243"/>
      <c r="DIB8" s="1243"/>
      <c r="DIC8" s="1243"/>
      <c r="DID8" s="1243"/>
      <c r="DIE8" s="1243"/>
      <c r="DIF8" s="1243"/>
      <c r="DIG8" s="1243"/>
      <c r="DIH8" s="1243"/>
      <c r="DII8" s="1243"/>
      <c r="DIJ8" s="1243"/>
      <c r="DIK8" s="1243"/>
      <c r="DIL8" s="1243"/>
      <c r="DIM8" s="1243"/>
      <c r="DIN8" s="1243"/>
      <c r="DIO8" s="1243"/>
      <c r="DIP8" s="1243"/>
      <c r="DIQ8" s="1243"/>
      <c r="DIR8" s="1243"/>
      <c r="DIS8" s="1243"/>
      <c r="DIT8" s="1243"/>
      <c r="DIU8" s="1243"/>
      <c r="DIV8" s="1243"/>
      <c r="DIW8" s="1243"/>
      <c r="DIX8" s="1243"/>
      <c r="DIY8" s="1243"/>
      <c r="DIZ8" s="1243"/>
      <c r="DJA8" s="1243"/>
      <c r="DJB8" s="1243"/>
      <c r="DJC8" s="1243"/>
      <c r="DJD8" s="1243"/>
      <c r="DJE8" s="1243"/>
      <c r="DJF8" s="1243"/>
      <c r="DJG8" s="1243"/>
      <c r="DJH8" s="1243"/>
      <c r="DJI8" s="1243"/>
      <c r="DJJ8" s="1243"/>
      <c r="DJK8" s="1243"/>
      <c r="DJL8" s="1243"/>
      <c r="DJM8" s="1243"/>
      <c r="DJN8" s="1243"/>
      <c r="DJO8" s="1243"/>
      <c r="DJP8" s="1243"/>
      <c r="DJQ8" s="1243"/>
      <c r="DJR8" s="1243"/>
      <c r="DJS8" s="1243"/>
      <c r="DJT8" s="1243"/>
      <c r="DJU8" s="1243"/>
      <c r="DJV8" s="1243"/>
      <c r="DJW8" s="1243"/>
      <c r="DJX8" s="1243"/>
      <c r="DJY8" s="1243"/>
      <c r="DJZ8" s="1243"/>
      <c r="DKA8" s="1243"/>
      <c r="DKB8" s="1243"/>
      <c r="DKC8" s="1243"/>
      <c r="DKD8" s="1243"/>
      <c r="DKE8" s="1243"/>
      <c r="DKF8" s="1243"/>
      <c r="DKG8" s="1243"/>
      <c r="DKH8" s="1243"/>
      <c r="DKI8" s="1243"/>
      <c r="DKJ8" s="1243"/>
      <c r="DKK8" s="1243"/>
      <c r="DKL8" s="1243"/>
      <c r="DKM8" s="1243"/>
      <c r="DKN8" s="1243"/>
      <c r="DKO8" s="1243"/>
      <c r="DKP8" s="1243"/>
      <c r="DKQ8" s="1243"/>
      <c r="DKR8" s="1243"/>
      <c r="DKS8" s="1243"/>
      <c r="DKT8" s="1243"/>
      <c r="DKU8" s="1243"/>
      <c r="DKV8" s="1243"/>
      <c r="DKW8" s="1243"/>
      <c r="DKX8" s="1243"/>
      <c r="DKY8" s="1243"/>
      <c r="DKZ8" s="1243"/>
      <c r="DLA8" s="1243"/>
      <c r="DLB8" s="1243"/>
      <c r="DLC8" s="1243"/>
      <c r="DLD8" s="1243"/>
      <c r="DLE8" s="1243"/>
      <c r="DLF8" s="1243"/>
      <c r="DLG8" s="1243"/>
      <c r="DLH8" s="1243"/>
      <c r="DLI8" s="1243"/>
      <c r="DLJ8" s="1243"/>
      <c r="DLK8" s="1243"/>
      <c r="DLL8" s="1243"/>
      <c r="DLM8" s="1243"/>
      <c r="DLN8" s="1243"/>
      <c r="DLO8" s="1243"/>
      <c r="DLP8" s="1243"/>
      <c r="DLQ8" s="1243"/>
      <c r="DLR8" s="1243"/>
      <c r="DLS8" s="1243"/>
      <c r="DLT8" s="1243"/>
      <c r="DLU8" s="1243"/>
      <c r="DLV8" s="1243"/>
      <c r="DLW8" s="1243"/>
      <c r="DLX8" s="1243"/>
      <c r="DLY8" s="1243"/>
      <c r="DLZ8" s="1243"/>
      <c r="DMA8" s="1243"/>
      <c r="DMB8" s="1243"/>
      <c r="DMC8" s="1243"/>
      <c r="DMD8" s="1243"/>
      <c r="DME8" s="1243"/>
      <c r="DMF8" s="1243"/>
      <c r="DMG8" s="1243"/>
      <c r="DMH8" s="1243"/>
      <c r="DMI8" s="1243"/>
      <c r="DMJ8" s="1243"/>
      <c r="DMK8" s="1243"/>
      <c r="DML8" s="1243"/>
      <c r="DMM8" s="1243"/>
      <c r="DMN8" s="1243"/>
      <c r="DMO8" s="1243"/>
      <c r="DMP8" s="1243"/>
      <c r="DMQ8" s="1243"/>
      <c r="DMR8" s="1243"/>
      <c r="DMS8" s="1243"/>
      <c r="DMT8" s="1243"/>
      <c r="DMU8" s="1243"/>
      <c r="DMV8" s="1243"/>
      <c r="DMW8" s="1243"/>
      <c r="DMX8" s="1243"/>
      <c r="DMY8" s="1243"/>
      <c r="DMZ8" s="1243"/>
      <c r="DNA8" s="1243"/>
      <c r="DNB8" s="1243"/>
      <c r="DNC8" s="1243"/>
      <c r="DND8" s="1243"/>
      <c r="DNE8" s="1243"/>
      <c r="DNF8" s="1243"/>
      <c r="DNG8" s="1243"/>
      <c r="DNH8" s="1243"/>
      <c r="DNI8" s="1243"/>
      <c r="DNJ8" s="1243"/>
      <c r="DNK8" s="1243"/>
      <c r="DNL8" s="1243"/>
      <c r="DNM8" s="1243"/>
      <c r="DNN8" s="1243"/>
      <c r="DNO8" s="1243"/>
      <c r="DNP8" s="1243"/>
      <c r="DNQ8" s="1243"/>
      <c r="DNR8" s="1243"/>
      <c r="DNS8" s="1243"/>
      <c r="DNT8" s="1243"/>
      <c r="DNU8" s="1243"/>
      <c r="DNV8" s="1243"/>
      <c r="DNW8" s="1243"/>
      <c r="DNX8" s="1243"/>
      <c r="DNY8" s="1243"/>
      <c r="DNZ8" s="1243"/>
      <c r="DOA8" s="1243"/>
      <c r="DOB8" s="1243"/>
      <c r="DOC8" s="1243"/>
      <c r="DOD8" s="1243"/>
      <c r="DOE8" s="1243"/>
      <c r="DOF8" s="1243"/>
      <c r="DOG8" s="1243"/>
      <c r="DOH8" s="1243"/>
      <c r="DOI8" s="1243"/>
      <c r="DOJ8" s="1243"/>
      <c r="DOK8" s="1243"/>
      <c r="DOL8" s="1243"/>
      <c r="DOM8" s="1243"/>
      <c r="DON8" s="1243"/>
      <c r="DOO8" s="1243"/>
      <c r="DOP8" s="1243"/>
      <c r="DOQ8" s="1243"/>
      <c r="DOR8" s="1243"/>
      <c r="DOS8" s="1243"/>
      <c r="DOT8" s="1243"/>
      <c r="DOU8" s="1243"/>
      <c r="DOV8" s="1243"/>
      <c r="DOW8" s="1243"/>
      <c r="DOX8" s="1243"/>
      <c r="DOY8" s="1243"/>
      <c r="DOZ8" s="1243"/>
      <c r="DPA8" s="1243"/>
      <c r="DPB8" s="1243"/>
      <c r="DPC8" s="1243"/>
      <c r="DPD8" s="1243"/>
      <c r="DPE8" s="1243"/>
      <c r="DPF8" s="1243"/>
      <c r="DPG8" s="1243"/>
      <c r="DPH8" s="1243"/>
      <c r="DPI8" s="1243"/>
      <c r="DPJ8" s="1243"/>
      <c r="DPK8" s="1243"/>
      <c r="DPL8" s="1243"/>
      <c r="DPM8" s="1243"/>
      <c r="DPN8" s="1243"/>
      <c r="DPO8" s="1243"/>
      <c r="DPP8" s="1243"/>
      <c r="DPQ8" s="1243"/>
      <c r="DPR8" s="1243"/>
      <c r="DPS8" s="1243"/>
      <c r="DPT8" s="1243"/>
      <c r="DPU8" s="1243"/>
      <c r="DPV8" s="1243"/>
      <c r="DPW8" s="1243"/>
      <c r="DPX8" s="1243"/>
      <c r="DPY8" s="1243"/>
      <c r="DPZ8" s="1243"/>
      <c r="DQA8" s="1243"/>
      <c r="DQB8" s="1243"/>
      <c r="DQC8" s="1243"/>
      <c r="DQD8" s="1243"/>
      <c r="DQE8" s="1243"/>
      <c r="DQF8" s="1243"/>
      <c r="DQG8" s="1243"/>
      <c r="DQH8" s="1243"/>
      <c r="DQI8" s="1243"/>
      <c r="DQJ8" s="1243"/>
      <c r="DQK8" s="1243"/>
      <c r="DQL8" s="1243"/>
      <c r="DQM8" s="1243"/>
      <c r="DQN8" s="1243"/>
      <c r="DQO8" s="1243"/>
      <c r="DQP8" s="1243"/>
      <c r="DQQ8" s="1243"/>
      <c r="DQR8" s="1243"/>
      <c r="DQS8" s="1243"/>
      <c r="DQT8" s="1243"/>
      <c r="DQU8" s="1243"/>
      <c r="DQV8" s="1243"/>
      <c r="DQW8" s="1243"/>
      <c r="DQX8" s="1243"/>
      <c r="DQY8" s="1243"/>
      <c r="DQZ8" s="1243"/>
      <c r="DRA8" s="1243"/>
      <c r="DRB8" s="1243"/>
      <c r="DRC8" s="1243"/>
      <c r="DRD8" s="1243"/>
      <c r="DRE8" s="1243"/>
      <c r="DRF8" s="1243"/>
      <c r="DRG8" s="1243"/>
      <c r="DRH8" s="1243"/>
      <c r="DRI8" s="1243"/>
      <c r="DRJ8" s="1243"/>
      <c r="DRK8" s="1243"/>
      <c r="DRL8" s="1243"/>
      <c r="DRM8" s="1243"/>
      <c r="DRN8" s="1243"/>
      <c r="DRO8" s="1243"/>
      <c r="DRP8" s="1243"/>
      <c r="DRQ8" s="1243"/>
      <c r="DRR8" s="1243"/>
      <c r="DRS8" s="1243"/>
      <c r="DRT8" s="1243"/>
      <c r="DRU8" s="1243"/>
      <c r="DRV8" s="1243"/>
      <c r="DRW8" s="1243"/>
      <c r="DRX8" s="1243"/>
      <c r="DRY8" s="1243"/>
      <c r="DRZ8" s="1243"/>
      <c r="DSA8" s="1243"/>
      <c r="DSB8" s="1243"/>
      <c r="DSC8" s="1243"/>
      <c r="DSD8" s="1243"/>
      <c r="DSE8" s="1243"/>
      <c r="DSF8" s="1243"/>
      <c r="DSG8" s="1243"/>
      <c r="DSH8" s="1243"/>
      <c r="DSI8" s="1243"/>
      <c r="DSJ8" s="1243"/>
      <c r="DSK8" s="1243"/>
      <c r="DSL8" s="1243"/>
      <c r="DSM8" s="1243"/>
      <c r="DSN8" s="1243"/>
      <c r="DSO8" s="1243"/>
      <c r="DSP8" s="1243"/>
      <c r="DSQ8" s="1243"/>
      <c r="DSR8" s="1243"/>
      <c r="DSS8" s="1243"/>
      <c r="DST8" s="1243"/>
      <c r="DSU8" s="1243"/>
      <c r="DSV8" s="1243"/>
      <c r="DSW8" s="1243"/>
      <c r="DSX8" s="1243"/>
      <c r="DSY8" s="1243"/>
      <c r="DSZ8" s="1243"/>
      <c r="DTA8" s="1243"/>
      <c r="DTB8" s="1243"/>
      <c r="DTC8" s="1243"/>
      <c r="DTD8" s="1243"/>
      <c r="DTE8" s="1243"/>
      <c r="DTF8" s="1243"/>
      <c r="DTG8" s="1243"/>
      <c r="DTH8" s="1243"/>
      <c r="DTI8" s="1243"/>
      <c r="DTJ8" s="1243"/>
      <c r="DTK8" s="1243"/>
      <c r="DTL8" s="1243"/>
      <c r="DTM8" s="1243"/>
      <c r="DTN8" s="1243"/>
      <c r="DTO8" s="1243"/>
      <c r="DTP8" s="1243"/>
      <c r="DTQ8" s="1243"/>
      <c r="DTR8" s="1243"/>
      <c r="DTS8" s="1243"/>
      <c r="DTT8" s="1243"/>
      <c r="DTU8" s="1243"/>
      <c r="DTV8" s="1243"/>
      <c r="DTW8" s="1243"/>
      <c r="DTX8" s="1243"/>
      <c r="DTY8" s="1243"/>
      <c r="DTZ8" s="1243"/>
      <c r="DUA8" s="1243"/>
      <c r="DUB8" s="1243"/>
      <c r="DUC8" s="1243"/>
      <c r="DUD8" s="1243"/>
      <c r="DUE8" s="1243"/>
      <c r="DUF8" s="1243"/>
      <c r="DUG8" s="1243"/>
      <c r="DUH8" s="1243"/>
      <c r="DUI8" s="1243"/>
      <c r="DUJ8" s="1243"/>
      <c r="DUK8" s="1243"/>
      <c r="DUL8" s="1243"/>
      <c r="DUM8" s="1243"/>
      <c r="DUN8" s="1243"/>
      <c r="DUO8" s="1243"/>
      <c r="DUP8" s="1243"/>
      <c r="DUQ8" s="1243"/>
      <c r="DUR8" s="1243"/>
      <c r="DUS8" s="1243"/>
      <c r="DUT8" s="1243"/>
      <c r="DUU8" s="1243"/>
      <c r="DUV8" s="1243"/>
      <c r="DUW8" s="1243"/>
      <c r="DUX8" s="1243"/>
      <c r="DUY8" s="1243"/>
      <c r="DUZ8" s="1243"/>
      <c r="DVA8" s="1243"/>
      <c r="DVB8" s="1243"/>
      <c r="DVC8" s="1243"/>
      <c r="DVD8" s="1243"/>
      <c r="DVE8" s="1243"/>
      <c r="DVF8" s="1243"/>
      <c r="DVG8" s="1243"/>
      <c r="DVH8" s="1243"/>
      <c r="DVI8" s="1243"/>
      <c r="DVJ8" s="1243"/>
      <c r="DVK8" s="1243"/>
      <c r="DVL8" s="1243"/>
      <c r="DVM8" s="1243"/>
      <c r="DVN8" s="1243"/>
      <c r="DVO8" s="1243"/>
      <c r="DVP8" s="1243"/>
      <c r="DVQ8" s="1243"/>
      <c r="DVR8" s="1243"/>
      <c r="DVS8" s="1243"/>
      <c r="DVT8" s="1243"/>
      <c r="DVU8" s="1243"/>
      <c r="DVV8" s="1243"/>
      <c r="DVW8" s="1243"/>
      <c r="DVX8" s="1243"/>
      <c r="DVY8" s="1243"/>
      <c r="DVZ8" s="1243"/>
      <c r="DWA8" s="1243"/>
      <c r="DWB8" s="1243"/>
      <c r="DWC8" s="1243"/>
      <c r="DWD8" s="1243"/>
      <c r="DWE8" s="1243"/>
      <c r="DWF8" s="1243"/>
      <c r="DWG8" s="1243"/>
      <c r="DWH8" s="1243"/>
      <c r="DWI8" s="1243"/>
      <c r="DWJ8" s="1243"/>
      <c r="DWK8" s="1243"/>
      <c r="DWL8" s="1243"/>
      <c r="DWM8" s="1243"/>
      <c r="DWN8" s="1243"/>
      <c r="DWO8" s="1243"/>
      <c r="DWP8" s="1243"/>
      <c r="DWQ8" s="1243"/>
      <c r="DWR8" s="1243"/>
      <c r="DWS8" s="1243"/>
      <c r="DWT8" s="1243"/>
      <c r="DWU8" s="1243"/>
      <c r="DWV8" s="1243"/>
      <c r="DWW8" s="1243"/>
      <c r="DWX8" s="1243"/>
      <c r="DWY8" s="1243"/>
      <c r="DWZ8" s="1243"/>
      <c r="DXA8" s="1243"/>
      <c r="DXB8" s="1243"/>
      <c r="DXC8" s="1243"/>
      <c r="DXD8" s="1243"/>
      <c r="DXE8" s="1243"/>
      <c r="DXF8" s="1243"/>
      <c r="DXG8" s="1243"/>
      <c r="DXH8" s="1243"/>
      <c r="DXI8" s="1243"/>
      <c r="DXJ8" s="1243"/>
      <c r="DXK8" s="1243"/>
      <c r="DXL8" s="1243"/>
      <c r="DXM8" s="1243"/>
      <c r="DXN8" s="1243"/>
      <c r="DXO8" s="1243"/>
      <c r="DXP8" s="1243"/>
      <c r="DXQ8" s="1243"/>
      <c r="DXR8" s="1243"/>
      <c r="DXS8" s="1243"/>
      <c r="DXT8" s="1243"/>
      <c r="DXU8" s="1243"/>
      <c r="DXV8" s="1243"/>
      <c r="DXW8" s="1243"/>
      <c r="DXX8" s="1243"/>
      <c r="DXY8" s="1243"/>
      <c r="DXZ8" s="1243"/>
      <c r="DYA8" s="1243"/>
      <c r="DYB8" s="1243"/>
      <c r="DYC8" s="1243"/>
      <c r="DYD8" s="1243"/>
      <c r="DYE8" s="1243"/>
      <c r="DYF8" s="1243"/>
      <c r="DYG8" s="1243"/>
      <c r="DYH8" s="1243"/>
      <c r="DYI8" s="1243"/>
      <c r="DYJ8" s="1243"/>
      <c r="DYK8" s="1243"/>
      <c r="DYL8" s="1243"/>
      <c r="DYM8" s="1243"/>
      <c r="DYN8" s="1243"/>
      <c r="DYO8" s="1243"/>
      <c r="DYP8" s="1243"/>
      <c r="DYQ8" s="1243"/>
      <c r="DYR8" s="1243"/>
      <c r="DYS8" s="1243"/>
      <c r="DYT8" s="1243"/>
      <c r="DYU8" s="1243"/>
      <c r="DYV8" s="1243"/>
      <c r="DYW8" s="1243"/>
      <c r="DYX8" s="1243"/>
      <c r="DYY8" s="1243"/>
      <c r="DYZ8" s="1243"/>
      <c r="DZA8" s="1243"/>
      <c r="DZB8" s="1243"/>
      <c r="DZC8" s="1243"/>
      <c r="DZD8" s="1243"/>
      <c r="DZE8" s="1243"/>
      <c r="DZF8" s="1243"/>
      <c r="DZG8" s="1243"/>
      <c r="DZH8" s="1243"/>
      <c r="DZI8" s="1243"/>
      <c r="DZJ8" s="1243"/>
      <c r="DZK8" s="1243"/>
      <c r="DZL8" s="1243"/>
      <c r="DZM8" s="1243"/>
      <c r="DZN8" s="1243"/>
      <c r="DZO8" s="1243"/>
      <c r="DZP8" s="1243"/>
      <c r="DZQ8" s="1243"/>
      <c r="DZR8" s="1243"/>
      <c r="DZS8" s="1243"/>
      <c r="DZT8" s="1243"/>
      <c r="DZU8" s="1243"/>
      <c r="DZV8" s="1243"/>
      <c r="DZW8" s="1243"/>
      <c r="DZX8" s="1243"/>
      <c r="DZY8" s="1243"/>
      <c r="DZZ8" s="1243"/>
      <c r="EAA8" s="1243"/>
      <c r="EAB8" s="1243"/>
      <c r="EAC8" s="1243"/>
      <c r="EAD8" s="1243"/>
      <c r="EAE8" s="1243"/>
      <c r="EAF8" s="1243"/>
      <c r="EAG8" s="1243"/>
      <c r="EAH8" s="1243"/>
      <c r="EAI8" s="1243"/>
      <c r="EAJ8" s="1243"/>
      <c r="EAK8" s="1243"/>
      <c r="EAL8" s="1243"/>
      <c r="EAM8" s="1243"/>
      <c r="EAN8" s="1243"/>
      <c r="EAO8" s="1243"/>
      <c r="EAP8" s="1243"/>
      <c r="EAQ8" s="1243"/>
      <c r="EAR8" s="1243"/>
      <c r="EAS8" s="1243"/>
      <c r="EAT8" s="1243"/>
      <c r="EAU8" s="1243"/>
      <c r="EAV8" s="1243"/>
      <c r="EAW8" s="1243"/>
      <c r="EAX8" s="1243"/>
      <c r="EAY8" s="1243"/>
      <c r="EAZ8" s="1243"/>
      <c r="EBA8" s="1243"/>
      <c r="EBB8" s="1243"/>
      <c r="EBC8" s="1243"/>
      <c r="EBD8" s="1243"/>
      <c r="EBE8" s="1243"/>
      <c r="EBF8" s="1243"/>
      <c r="EBG8" s="1243"/>
      <c r="EBH8" s="1243"/>
      <c r="EBI8" s="1243"/>
      <c r="EBJ8" s="1243"/>
      <c r="EBK8" s="1243"/>
      <c r="EBL8" s="1243"/>
      <c r="EBM8" s="1243"/>
      <c r="EBN8" s="1243"/>
      <c r="EBO8" s="1243"/>
      <c r="EBP8" s="1243"/>
      <c r="EBQ8" s="1243"/>
      <c r="EBR8" s="1243"/>
      <c r="EBS8" s="1243"/>
      <c r="EBT8" s="1243"/>
      <c r="EBU8" s="1243"/>
      <c r="EBV8" s="1243"/>
      <c r="EBW8" s="1243"/>
      <c r="EBX8" s="1243"/>
      <c r="EBY8" s="1243"/>
      <c r="EBZ8" s="1243"/>
      <c r="ECA8" s="1243"/>
      <c r="ECB8" s="1243"/>
      <c r="ECC8" s="1243"/>
      <c r="ECD8" s="1243"/>
      <c r="ECE8" s="1243"/>
      <c r="ECF8" s="1243"/>
      <c r="ECG8" s="1243"/>
      <c r="ECH8" s="1243"/>
      <c r="ECI8" s="1243"/>
      <c r="ECJ8" s="1243"/>
      <c r="ECK8" s="1243"/>
      <c r="ECL8" s="1243"/>
      <c r="ECM8" s="1243"/>
      <c r="ECN8" s="1243"/>
      <c r="ECO8" s="1243"/>
      <c r="ECP8" s="1243"/>
      <c r="ECQ8" s="1243"/>
      <c r="ECR8" s="1243"/>
      <c r="ECS8" s="1243"/>
      <c r="ECT8" s="1243"/>
      <c r="ECU8" s="1243"/>
      <c r="ECV8" s="1243"/>
      <c r="ECW8" s="1243"/>
      <c r="ECX8" s="1243"/>
      <c r="ECY8" s="1243"/>
      <c r="ECZ8" s="1243"/>
      <c r="EDA8" s="1243"/>
      <c r="EDB8" s="1243"/>
      <c r="EDC8" s="1243"/>
      <c r="EDD8" s="1243"/>
      <c r="EDE8" s="1243"/>
      <c r="EDF8" s="1243"/>
      <c r="EDG8" s="1243"/>
      <c r="EDH8" s="1243"/>
      <c r="EDI8" s="1243"/>
      <c r="EDJ8" s="1243"/>
      <c r="EDK8" s="1243"/>
      <c r="EDL8" s="1243"/>
      <c r="EDM8" s="1243"/>
      <c r="EDN8" s="1243"/>
      <c r="EDO8" s="1243"/>
      <c r="EDP8" s="1243"/>
      <c r="EDQ8" s="1243"/>
      <c r="EDR8" s="1243"/>
      <c r="EDS8" s="1243"/>
      <c r="EDT8" s="1243"/>
      <c r="EDU8" s="1243"/>
      <c r="EDV8" s="1243"/>
      <c r="EDW8" s="1243"/>
      <c r="EDX8" s="1243"/>
      <c r="EDY8" s="1243"/>
      <c r="EDZ8" s="1243"/>
      <c r="EEA8" s="1243"/>
      <c r="EEB8" s="1243"/>
      <c r="EEC8" s="1243"/>
      <c r="EED8" s="1243"/>
      <c r="EEE8" s="1243"/>
      <c r="EEF8" s="1243"/>
      <c r="EEG8" s="1243"/>
      <c r="EEH8" s="1243"/>
      <c r="EEI8" s="1243"/>
      <c r="EEJ8" s="1243"/>
      <c r="EEK8" s="1243"/>
      <c r="EEL8" s="1243"/>
      <c r="EEM8" s="1243"/>
      <c r="EEN8" s="1243"/>
      <c r="EEO8" s="1243"/>
      <c r="EEP8" s="1243"/>
      <c r="EEQ8" s="1243"/>
      <c r="EER8" s="1243"/>
      <c r="EES8" s="1243"/>
      <c r="EET8" s="1243"/>
      <c r="EEU8" s="1243"/>
      <c r="EEV8" s="1243"/>
      <c r="EEW8" s="1243"/>
      <c r="EEX8" s="1243"/>
      <c r="EEY8" s="1243"/>
      <c r="EEZ8" s="1243"/>
      <c r="EFA8" s="1243"/>
      <c r="EFB8" s="1243"/>
      <c r="EFC8" s="1243"/>
      <c r="EFD8" s="1243"/>
      <c r="EFE8" s="1243"/>
      <c r="EFF8" s="1243"/>
      <c r="EFG8" s="1243"/>
      <c r="EFH8" s="1243"/>
      <c r="EFI8" s="1243"/>
      <c r="EFJ8" s="1243"/>
      <c r="EFK8" s="1243"/>
      <c r="EFL8" s="1243"/>
      <c r="EFM8" s="1243"/>
      <c r="EFN8" s="1243"/>
      <c r="EFO8" s="1243"/>
      <c r="EFP8" s="1243"/>
      <c r="EFQ8" s="1243"/>
      <c r="EFR8" s="1243"/>
      <c r="EFS8" s="1243"/>
      <c r="EFT8" s="1243"/>
      <c r="EFU8" s="1243"/>
      <c r="EFV8" s="1243"/>
      <c r="EFW8" s="1243"/>
      <c r="EFX8" s="1243"/>
      <c r="EFY8" s="1243"/>
      <c r="EFZ8" s="1243"/>
      <c r="EGA8" s="1243"/>
      <c r="EGB8" s="1243"/>
      <c r="EGC8" s="1243"/>
      <c r="EGD8" s="1243"/>
      <c r="EGE8" s="1243"/>
      <c r="EGF8" s="1243"/>
      <c r="EGG8" s="1243"/>
      <c r="EGH8" s="1243"/>
      <c r="EGI8" s="1243"/>
      <c r="EGJ8" s="1243"/>
      <c r="EGK8" s="1243"/>
      <c r="EGL8" s="1243"/>
      <c r="EGM8" s="1243"/>
      <c r="EGN8" s="1243"/>
      <c r="EGO8" s="1243"/>
      <c r="EGP8" s="1243"/>
      <c r="EGQ8" s="1243"/>
      <c r="EGR8" s="1243"/>
      <c r="EGS8" s="1243"/>
      <c r="EGT8" s="1243"/>
      <c r="EGU8" s="1243"/>
      <c r="EGV8" s="1243"/>
      <c r="EGW8" s="1243"/>
      <c r="EGX8" s="1243"/>
      <c r="EGY8" s="1243"/>
      <c r="EGZ8" s="1243"/>
      <c r="EHA8" s="1243"/>
      <c r="EHB8" s="1243"/>
      <c r="EHC8" s="1243"/>
      <c r="EHD8" s="1243"/>
      <c r="EHE8" s="1243"/>
      <c r="EHF8" s="1243"/>
      <c r="EHG8" s="1243"/>
      <c r="EHH8" s="1243"/>
      <c r="EHI8" s="1243"/>
      <c r="EHJ8" s="1243"/>
      <c r="EHK8" s="1243"/>
      <c r="EHL8" s="1243"/>
      <c r="EHM8" s="1243"/>
      <c r="EHN8" s="1243"/>
      <c r="EHO8" s="1243"/>
      <c r="EHP8" s="1243"/>
      <c r="EHQ8" s="1243"/>
      <c r="EHR8" s="1243"/>
      <c r="EHS8" s="1243"/>
      <c r="EHT8" s="1243"/>
      <c r="EHU8" s="1243"/>
      <c r="EHV8" s="1243"/>
      <c r="EHW8" s="1243"/>
      <c r="EHX8" s="1243"/>
      <c r="EHY8" s="1243"/>
      <c r="EHZ8" s="1243"/>
      <c r="EIA8" s="1243"/>
      <c r="EIB8" s="1243"/>
      <c r="EIC8" s="1243"/>
      <c r="EID8" s="1243"/>
      <c r="EIE8" s="1243"/>
      <c r="EIF8" s="1243"/>
      <c r="EIG8" s="1243"/>
      <c r="EIH8" s="1243"/>
      <c r="EII8" s="1243"/>
      <c r="EIJ8" s="1243"/>
      <c r="EIK8" s="1243"/>
      <c r="EIL8" s="1243"/>
      <c r="EIM8" s="1243"/>
      <c r="EIN8" s="1243"/>
      <c r="EIO8" s="1243"/>
      <c r="EIP8" s="1243"/>
      <c r="EIQ8" s="1243"/>
      <c r="EIR8" s="1243"/>
      <c r="EIS8" s="1243"/>
      <c r="EIT8" s="1243"/>
      <c r="EIU8" s="1243"/>
      <c r="EIV8" s="1243"/>
      <c r="EIW8" s="1243"/>
      <c r="EIX8" s="1243"/>
      <c r="EIY8" s="1243"/>
      <c r="EIZ8" s="1243"/>
      <c r="EJA8" s="1243"/>
      <c r="EJB8" s="1243"/>
      <c r="EJC8" s="1243"/>
      <c r="EJD8" s="1243"/>
      <c r="EJE8" s="1243"/>
      <c r="EJF8" s="1243"/>
      <c r="EJG8" s="1243"/>
      <c r="EJH8" s="1243"/>
      <c r="EJI8" s="1243"/>
      <c r="EJJ8" s="1243"/>
      <c r="EJK8" s="1243"/>
      <c r="EJL8" s="1243"/>
      <c r="EJM8" s="1243"/>
      <c r="EJN8" s="1243"/>
      <c r="EJO8" s="1243"/>
      <c r="EJP8" s="1243"/>
      <c r="EJQ8" s="1243"/>
      <c r="EJR8" s="1243"/>
      <c r="EJS8" s="1243"/>
      <c r="EJT8" s="1243"/>
      <c r="EJU8" s="1243"/>
      <c r="EJV8" s="1243"/>
      <c r="EJW8" s="1243"/>
      <c r="EJX8" s="1243"/>
      <c r="EJY8" s="1243"/>
      <c r="EJZ8" s="1243"/>
      <c r="EKA8" s="1243"/>
      <c r="EKB8" s="1243"/>
      <c r="EKC8" s="1243"/>
      <c r="EKD8" s="1243"/>
      <c r="EKE8" s="1243"/>
      <c r="EKF8" s="1243"/>
      <c r="EKG8" s="1243"/>
      <c r="EKH8" s="1243"/>
      <c r="EKI8" s="1243"/>
      <c r="EKJ8" s="1243"/>
      <c r="EKK8" s="1243"/>
      <c r="EKL8" s="1243"/>
      <c r="EKM8" s="1243"/>
      <c r="EKN8" s="1243"/>
      <c r="EKO8" s="1243"/>
      <c r="EKP8" s="1243"/>
      <c r="EKQ8" s="1243"/>
      <c r="EKR8" s="1243"/>
      <c r="EKS8" s="1243"/>
      <c r="EKT8" s="1243"/>
      <c r="EKU8" s="1243"/>
      <c r="EKV8" s="1243"/>
      <c r="EKW8" s="1243"/>
      <c r="EKX8" s="1243"/>
      <c r="EKY8" s="1243"/>
      <c r="EKZ8" s="1243"/>
      <c r="ELA8" s="1243"/>
      <c r="ELB8" s="1243"/>
      <c r="ELC8" s="1243"/>
      <c r="ELD8" s="1243"/>
      <c r="ELE8" s="1243"/>
      <c r="ELF8" s="1243"/>
      <c r="ELG8" s="1243"/>
      <c r="ELH8" s="1243"/>
      <c r="ELI8" s="1243"/>
      <c r="ELJ8" s="1243"/>
      <c r="ELK8" s="1243"/>
      <c r="ELL8" s="1243"/>
      <c r="ELM8" s="1243"/>
      <c r="ELN8" s="1243"/>
      <c r="ELO8" s="1243"/>
      <c r="ELP8" s="1243"/>
      <c r="ELQ8" s="1243"/>
      <c r="ELR8" s="1243"/>
      <c r="ELS8" s="1243"/>
      <c r="ELT8" s="1243"/>
      <c r="ELU8" s="1243"/>
      <c r="ELV8" s="1243"/>
      <c r="ELW8" s="1243"/>
      <c r="ELX8" s="1243"/>
      <c r="ELY8" s="1243"/>
      <c r="ELZ8" s="1243"/>
      <c r="EMA8" s="1243"/>
      <c r="EMB8" s="1243"/>
      <c r="EMC8" s="1243"/>
      <c r="EMD8" s="1243"/>
      <c r="EME8" s="1243"/>
      <c r="EMF8" s="1243"/>
      <c r="EMG8" s="1243"/>
      <c r="EMH8" s="1243"/>
      <c r="EMI8" s="1243"/>
      <c r="EMJ8" s="1243"/>
      <c r="EMK8" s="1243"/>
      <c r="EML8" s="1243"/>
      <c r="EMM8" s="1243"/>
      <c r="EMN8" s="1243"/>
      <c r="EMO8" s="1243"/>
      <c r="EMP8" s="1243"/>
      <c r="EMQ8" s="1243"/>
      <c r="EMR8" s="1243"/>
      <c r="EMS8" s="1243"/>
      <c r="EMT8" s="1243"/>
      <c r="EMU8" s="1243"/>
      <c r="EMV8" s="1243"/>
      <c r="EMW8" s="1243"/>
      <c r="EMX8" s="1243"/>
      <c r="EMY8" s="1243"/>
      <c r="EMZ8" s="1243"/>
      <c r="ENA8" s="1243"/>
      <c r="ENB8" s="1243"/>
      <c r="ENC8" s="1243"/>
      <c r="END8" s="1243"/>
      <c r="ENE8" s="1243"/>
      <c r="ENF8" s="1243"/>
      <c r="ENG8" s="1243"/>
      <c r="ENH8" s="1243"/>
      <c r="ENI8" s="1243"/>
      <c r="ENJ8" s="1243"/>
      <c r="ENK8" s="1243"/>
      <c r="ENL8" s="1243"/>
      <c r="ENM8" s="1243"/>
      <c r="ENN8" s="1243"/>
      <c r="ENO8" s="1243"/>
      <c r="ENP8" s="1243"/>
      <c r="ENQ8" s="1243"/>
      <c r="ENR8" s="1243"/>
      <c r="ENS8" s="1243"/>
      <c r="ENT8" s="1243"/>
      <c r="ENU8" s="1243"/>
      <c r="ENV8" s="1243"/>
      <c r="ENW8" s="1243"/>
      <c r="ENX8" s="1243"/>
      <c r="ENY8" s="1243"/>
      <c r="ENZ8" s="1243"/>
      <c r="EOA8" s="1243"/>
      <c r="EOB8" s="1243"/>
      <c r="EOC8" s="1243"/>
      <c r="EOD8" s="1243"/>
      <c r="EOE8" s="1243"/>
      <c r="EOF8" s="1243"/>
      <c r="EOG8" s="1243"/>
      <c r="EOH8" s="1243"/>
      <c r="EOI8" s="1243"/>
      <c r="EOJ8" s="1243"/>
      <c r="EOK8" s="1243"/>
      <c r="EOL8" s="1243"/>
      <c r="EOM8" s="1243"/>
      <c r="EON8" s="1243"/>
      <c r="EOO8" s="1243"/>
      <c r="EOP8" s="1243"/>
      <c r="EOQ8" s="1243"/>
      <c r="EOR8" s="1243"/>
      <c r="EOS8" s="1243"/>
      <c r="EOT8" s="1243"/>
      <c r="EOU8" s="1243"/>
      <c r="EOV8" s="1243"/>
      <c r="EOW8" s="1243"/>
      <c r="EOX8" s="1243"/>
      <c r="EOY8" s="1243"/>
      <c r="EOZ8" s="1243"/>
      <c r="EPA8" s="1243"/>
      <c r="EPB8" s="1243"/>
      <c r="EPC8" s="1243"/>
      <c r="EPD8" s="1243"/>
      <c r="EPE8" s="1243"/>
      <c r="EPF8" s="1243"/>
      <c r="EPG8" s="1243"/>
      <c r="EPH8" s="1243"/>
      <c r="EPI8" s="1243"/>
      <c r="EPJ8" s="1243"/>
      <c r="EPK8" s="1243"/>
      <c r="EPL8" s="1243"/>
      <c r="EPM8" s="1243"/>
      <c r="EPN8" s="1243"/>
      <c r="EPO8" s="1243"/>
      <c r="EPP8" s="1243"/>
      <c r="EPQ8" s="1243"/>
      <c r="EPR8" s="1243"/>
      <c r="EPS8" s="1243"/>
      <c r="EPT8" s="1243"/>
      <c r="EPU8" s="1243"/>
      <c r="EPV8" s="1243"/>
      <c r="EPW8" s="1243"/>
      <c r="EPX8" s="1243"/>
      <c r="EPY8" s="1243"/>
      <c r="EPZ8" s="1243"/>
      <c r="EQA8" s="1243"/>
      <c r="EQB8" s="1243"/>
      <c r="EQC8" s="1243"/>
      <c r="EQD8" s="1243"/>
      <c r="EQE8" s="1243"/>
      <c r="EQF8" s="1243"/>
      <c r="EQG8" s="1243"/>
      <c r="EQH8" s="1243"/>
      <c r="EQI8" s="1243"/>
      <c r="EQJ8" s="1243"/>
      <c r="EQK8" s="1243"/>
      <c r="EQL8" s="1243"/>
      <c r="EQM8" s="1243"/>
      <c r="EQN8" s="1243"/>
      <c r="EQO8" s="1243"/>
      <c r="EQP8" s="1243"/>
      <c r="EQQ8" s="1243"/>
      <c r="EQR8" s="1243"/>
      <c r="EQS8" s="1243"/>
      <c r="EQT8" s="1243"/>
      <c r="EQU8" s="1243"/>
      <c r="EQV8" s="1243"/>
      <c r="EQW8" s="1243"/>
      <c r="EQX8" s="1243"/>
      <c r="EQY8" s="1243"/>
      <c r="EQZ8" s="1243"/>
      <c r="ERA8" s="1243"/>
      <c r="ERB8" s="1243"/>
      <c r="ERC8" s="1243"/>
      <c r="ERD8" s="1243"/>
      <c r="ERE8" s="1243"/>
      <c r="ERF8" s="1243"/>
      <c r="ERG8" s="1243"/>
      <c r="ERH8" s="1243"/>
      <c r="ERI8" s="1243"/>
      <c r="ERJ8" s="1243"/>
      <c r="ERK8" s="1243"/>
      <c r="ERL8" s="1243"/>
      <c r="ERM8" s="1243"/>
      <c r="ERN8" s="1243"/>
      <c r="ERO8" s="1243"/>
      <c r="ERP8" s="1243"/>
      <c r="ERQ8" s="1243"/>
      <c r="ERR8" s="1243"/>
      <c r="ERS8" s="1243"/>
      <c r="ERT8" s="1243"/>
      <c r="ERU8" s="1243"/>
      <c r="ERV8" s="1243"/>
      <c r="ERW8" s="1243"/>
      <c r="ERX8" s="1243"/>
      <c r="ERY8" s="1243"/>
      <c r="ERZ8" s="1243"/>
      <c r="ESA8" s="1243"/>
      <c r="ESB8" s="1243"/>
      <c r="ESC8" s="1243"/>
      <c r="ESD8" s="1243"/>
      <c r="ESE8" s="1243"/>
      <c r="ESF8" s="1243"/>
      <c r="ESG8" s="1243"/>
      <c r="ESH8" s="1243"/>
      <c r="ESI8" s="1243"/>
      <c r="ESJ8" s="1243"/>
      <c r="ESK8" s="1243"/>
      <c r="ESL8" s="1243"/>
      <c r="ESM8" s="1243"/>
      <c r="ESN8" s="1243"/>
      <c r="ESO8" s="1243"/>
      <c r="ESP8" s="1243"/>
      <c r="ESQ8" s="1243"/>
      <c r="ESR8" s="1243"/>
      <c r="ESS8" s="1243"/>
      <c r="EST8" s="1243"/>
      <c r="ESU8" s="1243"/>
      <c r="ESV8" s="1243"/>
      <c r="ESW8" s="1243"/>
      <c r="ESX8" s="1243"/>
      <c r="ESY8" s="1243"/>
      <c r="ESZ8" s="1243"/>
      <c r="ETA8" s="1243"/>
      <c r="ETB8" s="1243"/>
      <c r="ETC8" s="1243"/>
      <c r="ETD8" s="1243"/>
      <c r="ETE8" s="1243"/>
      <c r="ETF8" s="1243"/>
      <c r="ETG8" s="1243"/>
      <c r="ETH8" s="1243"/>
      <c r="ETI8" s="1243"/>
      <c r="ETJ8" s="1243"/>
      <c r="ETK8" s="1243"/>
      <c r="ETL8" s="1243"/>
      <c r="ETM8" s="1243"/>
      <c r="ETN8" s="1243"/>
      <c r="ETO8" s="1243"/>
      <c r="ETP8" s="1243"/>
      <c r="ETQ8" s="1243"/>
      <c r="ETR8" s="1243"/>
      <c r="ETS8" s="1243"/>
      <c r="ETT8" s="1243"/>
      <c r="ETU8" s="1243"/>
      <c r="ETV8" s="1243"/>
      <c r="ETW8" s="1243"/>
      <c r="ETX8" s="1243"/>
      <c r="ETY8" s="1243"/>
      <c r="ETZ8" s="1243"/>
      <c r="EUA8" s="1243"/>
      <c r="EUB8" s="1243"/>
      <c r="EUC8" s="1243"/>
      <c r="EUD8" s="1243"/>
      <c r="EUE8" s="1243"/>
      <c r="EUF8" s="1243"/>
      <c r="EUG8" s="1243"/>
      <c r="EUH8" s="1243"/>
      <c r="EUI8" s="1243"/>
      <c r="EUJ8" s="1243"/>
      <c r="EUK8" s="1243"/>
      <c r="EUL8" s="1243"/>
      <c r="EUM8" s="1243"/>
      <c r="EUN8" s="1243"/>
      <c r="EUO8" s="1243"/>
      <c r="EUP8" s="1243"/>
      <c r="EUQ8" s="1243"/>
      <c r="EUR8" s="1243"/>
      <c r="EUS8" s="1243"/>
      <c r="EUT8" s="1243"/>
      <c r="EUU8" s="1243"/>
      <c r="EUV8" s="1243"/>
      <c r="EUW8" s="1243"/>
      <c r="EUX8" s="1243"/>
      <c r="EUY8" s="1243"/>
      <c r="EUZ8" s="1243"/>
      <c r="EVA8" s="1243"/>
      <c r="EVB8" s="1243"/>
      <c r="EVC8" s="1243"/>
      <c r="EVD8" s="1243"/>
      <c r="EVE8" s="1243"/>
      <c r="EVF8" s="1243"/>
      <c r="EVG8" s="1243"/>
      <c r="EVH8" s="1243"/>
      <c r="EVI8" s="1243"/>
      <c r="EVJ8" s="1243"/>
      <c r="EVK8" s="1243"/>
      <c r="EVL8" s="1243"/>
      <c r="EVM8" s="1243"/>
      <c r="EVN8" s="1243"/>
      <c r="EVO8" s="1243"/>
      <c r="EVP8" s="1243"/>
      <c r="EVQ8" s="1243"/>
      <c r="EVR8" s="1243"/>
      <c r="EVS8" s="1243"/>
      <c r="EVT8" s="1243"/>
      <c r="EVU8" s="1243"/>
      <c r="EVV8" s="1243"/>
      <c r="EVW8" s="1243"/>
      <c r="EVX8" s="1243"/>
      <c r="EVY8" s="1243"/>
      <c r="EVZ8" s="1243"/>
      <c r="EWA8" s="1243"/>
      <c r="EWB8" s="1243"/>
      <c r="EWC8" s="1243"/>
      <c r="EWD8" s="1243"/>
      <c r="EWE8" s="1243"/>
      <c r="EWF8" s="1243"/>
      <c r="EWG8" s="1243"/>
      <c r="EWH8" s="1243"/>
      <c r="EWI8" s="1243"/>
      <c r="EWJ8" s="1243"/>
      <c r="EWK8" s="1243"/>
      <c r="EWL8" s="1243"/>
      <c r="EWM8" s="1243"/>
      <c r="EWN8" s="1243"/>
      <c r="EWO8" s="1243"/>
      <c r="EWP8" s="1243"/>
      <c r="EWQ8" s="1243"/>
      <c r="EWR8" s="1243"/>
      <c r="EWS8" s="1243"/>
      <c r="EWT8" s="1243"/>
      <c r="EWU8" s="1243"/>
      <c r="EWV8" s="1243"/>
      <c r="EWW8" s="1243"/>
      <c r="EWX8" s="1243"/>
      <c r="EWY8" s="1243"/>
      <c r="EWZ8" s="1243"/>
      <c r="EXA8" s="1243"/>
      <c r="EXB8" s="1243"/>
      <c r="EXC8" s="1243"/>
      <c r="EXD8" s="1243"/>
      <c r="EXE8" s="1243"/>
      <c r="EXF8" s="1243"/>
      <c r="EXG8" s="1243"/>
      <c r="EXH8" s="1243"/>
      <c r="EXI8" s="1243"/>
      <c r="EXJ8" s="1243"/>
      <c r="EXK8" s="1243"/>
      <c r="EXL8" s="1243"/>
      <c r="EXM8" s="1243"/>
      <c r="EXN8" s="1243"/>
      <c r="EXO8" s="1243"/>
      <c r="EXP8" s="1243"/>
      <c r="EXQ8" s="1243"/>
      <c r="EXR8" s="1243"/>
      <c r="EXS8" s="1243"/>
      <c r="EXT8" s="1243"/>
      <c r="EXU8" s="1243"/>
      <c r="EXV8" s="1243"/>
      <c r="EXW8" s="1243"/>
      <c r="EXX8" s="1243"/>
      <c r="EXY8" s="1243"/>
      <c r="EXZ8" s="1243"/>
      <c r="EYA8" s="1243"/>
      <c r="EYB8" s="1243"/>
      <c r="EYC8" s="1243"/>
      <c r="EYD8" s="1243"/>
      <c r="EYE8" s="1243"/>
      <c r="EYF8" s="1243"/>
      <c r="EYG8" s="1243"/>
      <c r="EYH8" s="1243"/>
      <c r="EYI8" s="1243"/>
      <c r="EYJ8" s="1243"/>
      <c r="EYK8" s="1243"/>
      <c r="EYL8" s="1243"/>
      <c r="EYM8" s="1243"/>
      <c r="EYN8" s="1243"/>
      <c r="EYO8" s="1243"/>
      <c r="EYP8" s="1243"/>
      <c r="EYQ8" s="1243"/>
      <c r="EYR8" s="1243"/>
      <c r="EYS8" s="1243"/>
      <c r="EYT8" s="1243"/>
      <c r="EYU8" s="1243"/>
      <c r="EYV8" s="1243"/>
      <c r="EYW8" s="1243"/>
      <c r="EYX8" s="1243"/>
      <c r="EYY8" s="1243"/>
      <c r="EYZ8" s="1243"/>
      <c r="EZA8" s="1243"/>
      <c r="EZB8" s="1243"/>
      <c r="EZC8" s="1243"/>
      <c r="EZD8" s="1243"/>
      <c r="EZE8" s="1243"/>
      <c r="EZF8" s="1243"/>
      <c r="EZG8" s="1243"/>
      <c r="EZH8" s="1243"/>
      <c r="EZI8" s="1243"/>
      <c r="EZJ8" s="1243"/>
      <c r="EZK8" s="1243"/>
      <c r="EZL8" s="1243"/>
      <c r="EZM8" s="1243"/>
      <c r="EZN8" s="1243"/>
      <c r="EZO8" s="1243"/>
      <c r="EZP8" s="1243"/>
      <c r="EZQ8" s="1243"/>
      <c r="EZR8" s="1243"/>
      <c r="EZS8" s="1243"/>
      <c r="EZT8" s="1243"/>
      <c r="EZU8" s="1243"/>
      <c r="EZV8" s="1243"/>
      <c r="EZW8" s="1243"/>
      <c r="EZX8" s="1243"/>
      <c r="EZY8" s="1243"/>
      <c r="EZZ8" s="1243"/>
      <c r="FAA8" s="1243"/>
      <c r="FAB8" s="1243"/>
      <c r="FAC8" s="1243"/>
      <c r="FAD8" s="1243"/>
      <c r="FAE8" s="1243"/>
      <c r="FAF8" s="1243"/>
      <c r="FAG8" s="1243"/>
      <c r="FAH8" s="1243"/>
      <c r="FAI8" s="1243"/>
      <c r="FAJ8" s="1243"/>
      <c r="FAK8" s="1243"/>
      <c r="FAL8" s="1243"/>
      <c r="FAM8" s="1243"/>
      <c r="FAN8" s="1243"/>
      <c r="FAO8" s="1243"/>
      <c r="FAP8" s="1243"/>
      <c r="FAQ8" s="1243"/>
      <c r="FAR8" s="1243"/>
      <c r="FAS8" s="1243"/>
      <c r="FAT8" s="1243"/>
      <c r="FAU8" s="1243"/>
      <c r="FAV8" s="1243"/>
      <c r="FAW8" s="1243"/>
      <c r="FAX8" s="1243"/>
      <c r="FAY8" s="1243"/>
      <c r="FAZ8" s="1243"/>
      <c r="FBA8" s="1243"/>
      <c r="FBB8" s="1243"/>
      <c r="FBC8" s="1243"/>
      <c r="FBD8" s="1243"/>
      <c r="FBE8" s="1243"/>
      <c r="FBF8" s="1243"/>
      <c r="FBG8" s="1243"/>
      <c r="FBH8" s="1243"/>
      <c r="FBI8" s="1243"/>
      <c r="FBJ8" s="1243"/>
      <c r="FBK8" s="1243"/>
      <c r="FBL8" s="1243"/>
      <c r="FBM8" s="1243"/>
      <c r="FBN8" s="1243"/>
      <c r="FBO8" s="1243"/>
      <c r="FBP8" s="1243"/>
      <c r="FBQ8" s="1243"/>
      <c r="FBR8" s="1243"/>
      <c r="FBS8" s="1243"/>
      <c r="FBT8" s="1243"/>
      <c r="FBU8" s="1243"/>
      <c r="FBV8" s="1243"/>
      <c r="FBW8" s="1243"/>
      <c r="FBX8" s="1243"/>
      <c r="FBY8" s="1243"/>
      <c r="FBZ8" s="1243"/>
      <c r="FCA8" s="1243"/>
      <c r="FCB8" s="1243"/>
      <c r="FCC8" s="1243"/>
      <c r="FCD8" s="1243"/>
      <c r="FCE8" s="1243"/>
      <c r="FCF8" s="1243"/>
      <c r="FCG8" s="1243"/>
      <c r="FCH8" s="1243"/>
      <c r="FCI8" s="1243"/>
      <c r="FCJ8" s="1243"/>
      <c r="FCK8" s="1243"/>
      <c r="FCL8" s="1243"/>
      <c r="FCM8" s="1243"/>
      <c r="FCN8" s="1243"/>
      <c r="FCO8" s="1243"/>
      <c r="FCP8" s="1243"/>
      <c r="FCQ8" s="1243"/>
      <c r="FCR8" s="1243"/>
      <c r="FCS8" s="1243"/>
      <c r="FCT8" s="1243"/>
      <c r="FCU8" s="1243"/>
      <c r="FCV8" s="1243"/>
      <c r="FCW8" s="1243"/>
      <c r="FCX8" s="1243"/>
      <c r="FCY8" s="1243"/>
      <c r="FCZ8" s="1243"/>
      <c r="FDA8" s="1243"/>
      <c r="FDB8" s="1243"/>
      <c r="FDC8" s="1243"/>
      <c r="FDD8" s="1243"/>
      <c r="FDE8" s="1243"/>
      <c r="FDF8" s="1243"/>
      <c r="FDG8" s="1243"/>
      <c r="FDH8" s="1243"/>
      <c r="FDI8" s="1243"/>
      <c r="FDJ8" s="1243"/>
      <c r="FDK8" s="1243"/>
      <c r="FDL8" s="1243"/>
      <c r="FDM8" s="1243"/>
      <c r="FDN8" s="1243"/>
      <c r="FDO8" s="1243"/>
      <c r="FDP8" s="1243"/>
      <c r="FDQ8" s="1243"/>
      <c r="FDR8" s="1243"/>
      <c r="FDS8" s="1243"/>
      <c r="FDT8" s="1243"/>
      <c r="FDU8" s="1243"/>
      <c r="FDV8" s="1243"/>
      <c r="FDW8" s="1243"/>
      <c r="FDX8" s="1243"/>
      <c r="FDY8" s="1243"/>
      <c r="FDZ8" s="1243"/>
      <c r="FEA8" s="1243"/>
      <c r="FEB8" s="1243"/>
      <c r="FEC8" s="1243"/>
      <c r="FED8" s="1243"/>
      <c r="FEE8" s="1243"/>
      <c r="FEF8" s="1243"/>
      <c r="FEG8" s="1243"/>
      <c r="FEH8" s="1243"/>
      <c r="FEI8" s="1243"/>
      <c r="FEJ8" s="1243"/>
      <c r="FEK8" s="1243"/>
      <c r="FEL8" s="1243"/>
      <c r="FEM8" s="1243"/>
      <c r="FEN8" s="1243"/>
      <c r="FEO8" s="1243"/>
      <c r="FEP8" s="1243"/>
      <c r="FEQ8" s="1243"/>
      <c r="FER8" s="1243"/>
      <c r="FES8" s="1243"/>
      <c r="FET8" s="1243"/>
      <c r="FEU8" s="1243"/>
      <c r="FEV8" s="1243"/>
      <c r="FEW8" s="1243"/>
      <c r="FEX8" s="1243"/>
      <c r="FEY8" s="1243"/>
      <c r="FEZ8" s="1243"/>
      <c r="FFA8" s="1243"/>
      <c r="FFB8" s="1243"/>
      <c r="FFC8" s="1243"/>
      <c r="FFD8" s="1243"/>
      <c r="FFE8" s="1243"/>
      <c r="FFF8" s="1243"/>
      <c r="FFG8" s="1243"/>
      <c r="FFH8" s="1243"/>
      <c r="FFI8" s="1243"/>
      <c r="FFJ8" s="1243"/>
      <c r="FFK8" s="1243"/>
      <c r="FFL8" s="1243"/>
      <c r="FFM8" s="1243"/>
      <c r="FFN8" s="1243"/>
      <c r="FFO8" s="1243"/>
      <c r="FFP8" s="1243"/>
      <c r="FFQ8" s="1243"/>
      <c r="FFR8" s="1243"/>
      <c r="FFS8" s="1243"/>
      <c r="FFT8" s="1243"/>
      <c r="FFU8" s="1243"/>
      <c r="FFV8" s="1243"/>
      <c r="FFW8" s="1243"/>
      <c r="FFX8" s="1243"/>
      <c r="FFY8" s="1243"/>
      <c r="FFZ8" s="1243"/>
      <c r="FGA8" s="1243"/>
      <c r="FGB8" s="1243"/>
      <c r="FGC8" s="1243"/>
      <c r="FGD8" s="1243"/>
      <c r="FGE8" s="1243"/>
      <c r="FGF8" s="1243"/>
      <c r="FGG8" s="1243"/>
      <c r="FGH8" s="1243"/>
      <c r="FGI8" s="1243"/>
      <c r="FGJ8" s="1243"/>
      <c r="FGK8" s="1243"/>
      <c r="FGL8" s="1243"/>
      <c r="FGM8" s="1243"/>
      <c r="FGN8" s="1243"/>
      <c r="FGO8" s="1243"/>
      <c r="FGP8" s="1243"/>
      <c r="FGQ8" s="1243"/>
      <c r="FGR8" s="1243"/>
      <c r="FGS8" s="1243"/>
      <c r="FGT8" s="1243"/>
      <c r="FGU8" s="1243"/>
      <c r="FGV8" s="1243"/>
      <c r="FGW8" s="1243"/>
      <c r="FGX8" s="1243"/>
      <c r="FGY8" s="1243"/>
      <c r="FGZ8" s="1243"/>
      <c r="FHA8" s="1243"/>
      <c r="FHB8" s="1243"/>
      <c r="FHC8" s="1243"/>
      <c r="FHD8" s="1243"/>
      <c r="FHE8" s="1243"/>
      <c r="FHF8" s="1243"/>
      <c r="FHG8" s="1243"/>
      <c r="FHH8" s="1243"/>
      <c r="FHI8" s="1243"/>
      <c r="FHJ8" s="1243"/>
      <c r="FHK8" s="1243"/>
      <c r="FHL8" s="1243"/>
      <c r="FHM8" s="1243"/>
      <c r="FHN8" s="1243"/>
      <c r="FHO8" s="1243"/>
      <c r="FHP8" s="1243"/>
      <c r="FHQ8" s="1243"/>
      <c r="FHR8" s="1243"/>
      <c r="FHS8" s="1243"/>
      <c r="FHT8" s="1243"/>
      <c r="FHU8" s="1243"/>
      <c r="FHV8" s="1243"/>
      <c r="FHW8" s="1243"/>
      <c r="FHX8" s="1243"/>
      <c r="FHY8" s="1243"/>
      <c r="FHZ8" s="1243"/>
      <c r="FIA8" s="1243"/>
      <c r="FIB8" s="1243"/>
      <c r="FIC8" s="1243"/>
      <c r="FID8" s="1243"/>
      <c r="FIE8" s="1243"/>
      <c r="FIF8" s="1243"/>
      <c r="FIG8" s="1243"/>
      <c r="FIH8" s="1243"/>
      <c r="FII8" s="1243"/>
      <c r="FIJ8" s="1243"/>
      <c r="FIK8" s="1243"/>
      <c r="FIL8" s="1243"/>
      <c r="FIM8" s="1243"/>
      <c r="FIN8" s="1243"/>
      <c r="FIO8" s="1243"/>
      <c r="FIP8" s="1243"/>
      <c r="FIQ8" s="1243"/>
      <c r="FIR8" s="1243"/>
      <c r="FIS8" s="1243"/>
      <c r="FIT8" s="1243"/>
      <c r="FIU8" s="1243"/>
      <c r="FIV8" s="1243"/>
      <c r="FIW8" s="1243"/>
      <c r="FIX8" s="1243"/>
      <c r="FIY8" s="1243"/>
      <c r="FIZ8" s="1243"/>
      <c r="FJA8" s="1243"/>
      <c r="FJB8" s="1243"/>
      <c r="FJC8" s="1243"/>
      <c r="FJD8" s="1243"/>
      <c r="FJE8" s="1243"/>
      <c r="FJF8" s="1243"/>
      <c r="FJG8" s="1243"/>
      <c r="FJH8" s="1243"/>
      <c r="FJI8" s="1243"/>
      <c r="FJJ8" s="1243"/>
      <c r="FJK8" s="1243"/>
      <c r="FJL8" s="1243"/>
      <c r="FJM8" s="1243"/>
      <c r="FJN8" s="1243"/>
      <c r="FJO8" s="1243"/>
      <c r="FJP8" s="1243"/>
      <c r="FJQ8" s="1243"/>
      <c r="FJR8" s="1243"/>
      <c r="FJS8" s="1243"/>
      <c r="FJT8" s="1243"/>
      <c r="FJU8" s="1243"/>
      <c r="FJV8" s="1243"/>
      <c r="FJW8" s="1243"/>
      <c r="FJX8" s="1243"/>
      <c r="FJY8" s="1243"/>
      <c r="FJZ8" s="1243"/>
      <c r="FKA8" s="1243"/>
      <c r="FKB8" s="1243"/>
      <c r="FKC8" s="1243"/>
      <c r="FKD8" s="1243"/>
      <c r="FKE8" s="1243"/>
      <c r="FKF8" s="1243"/>
      <c r="FKG8" s="1243"/>
      <c r="FKH8" s="1243"/>
      <c r="FKI8" s="1243"/>
      <c r="FKJ8" s="1243"/>
      <c r="FKK8" s="1243"/>
      <c r="FKL8" s="1243"/>
      <c r="FKM8" s="1243"/>
      <c r="FKN8" s="1243"/>
      <c r="FKO8" s="1243"/>
      <c r="FKP8" s="1243"/>
      <c r="FKQ8" s="1243"/>
      <c r="FKR8" s="1243"/>
      <c r="FKS8" s="1243"/>
      <c r="FKT8" s="1243"/>
      <c r="FKU8" s="1243"/>
      <c r="FKV8" s="1243"/>
      <c r="FKW8" s="1243"/>
      <c r="FKX8" s="1243"/>
      <c r="FKY8" s="1243"/>
      <c r="FKZ8" s="1243"/>
      <c r="FLA8" s="1243"/>
      <c r="FLB8" s="1243"/>
      <c r="FLC8" s="1243"/>
      <c r="FLD8" s="1243"/>
      <c r="FLE8" s="1243"/>
      <c r="FLF8" s="1243"/>
      <c r="FLG8" s="1243"/>
      <c r="FLH8" s="1243"/>
      <c r="FLI8" s="1243"/>
      <c r="FLJ8" s="1243"/>
      <c r="FLK8" s="1243"/>
      <c r="FLL8" s="1243"/>
      <c r="FLM8" s="1243"/>
      <c r="FLN8" s="1243"/>
      <c r="FLO8" s="1243"/>
      <c r="FLP8" s="1243"/>
      <c r="FLQ8" s="1243"/>
      <c r="FLR8" s="1243"/>
      <c r="FLS8" s="1243"/>
      <c r="FLT8" s="1243"/>
      <c r="FLU8" s="1243"/>
      <c r="FLV8" s="1243"/>
      <c r="FLW8" s="1243"/>
      <c r="FLX8" s="1243"/>
      <c r="FLY8" s="1243"/>
      <c r="FLZ8" s="1243"/>
      <c r="FMA8" s="1243"/>
      <c r="FMB8" s="1243"/>
      <c r="FMC8" s="1243"/>
      <c r="FMD8" s="1243"/>
      <c r="FME8" s="1243"/>
      <c r="FMF8" s="1243"/>
      <c r="FMG8" s="1243"/>
      <c r="FMH8" s="1243"/>
      <c r="FMI8" s="1243"/>
      <c r="FMJ8" s="1243"/>
      <c r="FMK8" s="1243"/>
      <c r="FML8" s="1243"/>
      <c r="FMM8" s="1243"/>
      <c r="FMN8" s="1243"/>
      <c r="FMO8" s="1243"/>
      <c r="FMP8" s="1243"/>
      <c r="FMQ8" s="1243"/>
      <c r="FMR8" s="1243"/>
      <c r="FMS8" s="1243"/>
      <c r="FMT8" s="1243"/>
      <c r="FMU8" s="1243"/>
      <c r="FMV8" s="1243"/>
      <c r="FMW8" s="1243"/>
      <c r="FMX8" s="1243"/>
      <c r="FMY8" s="1243"/>
      <c r="FMZ8" s="1243"/>
      <c r="FNA8" s="1243"/>
      <c r="FNB8" s="1243"/>
      <c r="FNC8" s="1243"/>
      <c r="FND8" s="1243"/>
      <c r="FNE8" s="1243"/>
      <c r="FNF8" s="1243"/>
      <c r="FNG8" s="1243"/>
      <c r="FNH8" s="1243"/>
      <c r="FNI8" s="1243"/>
      <c r="FNJ8" s="1243"/>
      <c r="FNK8" s="1243"/>
      <c r="FNL8" s="1243"/>
      <c r="FNM8" s="1243"/>
      <c r="FNN8" s="1243"/>
      <c r="FNO8" s="1243"/>
      <c r="FNP8" s="1243"/>
      <c r="FNQ8" s="1243"/>
      <c r="FNR8" s="1243"/>
      <c r="FNS8" s="1243"/>
      <c r="FNT8" s="1243"/>
      <c r="FNU8" s="1243"/>
      <c r="FNV8" s="1243"/>
      <c r="FNW8" s="1243"/>
      <c r="FNX8" s="1243"/>
      <c r="FNY8" s="1243"/>
      <c r="FNZ8" s="1243"/>
      <c r="FOA8" s="1243"/>
      <c r="FOB8" s="1243"/>
      <c r="FOC8" s="1243"/>
      <c r="FOD8" s="1243"/>
      <c r="FOE8" s="1243"/>
      <c r="FOF8" s="1243"/>
      <c r="FOG8" s="1243"/>
      <c r="FOH8" s="1243"/>
      <c r="FOI8" s="1243"/>
      <c r="FOJ8" s="1243"/>
      <c r="FOK8" s="1243"/>
      <c r="FOL8" s="1243"/>
      <c r="FOM8" s="1243"/>
      <c r="FON8" s="1243"/>
      <c r="FOO8" s="1243"/>
      <c r="FOP8" s="1243"/>
      <c r="FOQ8" s="1243"/>
      <c r="FOR8" s="1243"/>
      <c r="FOS8" s="1243"/>
      <c r="FOT8" s="1243"/>
      <c r="FOU8" s="1243"/>
      <c r="FOV8" s="1243"/>
      <c r="FOW8" s="1243"/>
      <c r="FOX8" s="1243"/>
      <c r="FOY8" s="1243"/>
      <c r="FOZ8" s="1243"/>
      <c r="FPA8" s="1243"/>
      <c r="FPB8" s="1243"/>
      <c r="FPC8" s="1243"/>
      <c r="FPD8" s="1243"/>
      <c r="FPE8" s="1243"/>
      <c r="FPF8" s="1243"/>
      <c r="FPG8" s="1243"/>
      <c r="FPH8" s="1243"/>
      <c r="FPI8" s="1243"/>
      <c r="FPJ8" s="1243"/>
      <c r="FPK8" s="1243"/>
      <c r="FPL8" s="1243"/>
      <c r="FPM8" s="1243"/>
      <c r="FPN8" s="1243"/>
      <c r="FPO8" s="1243"/>
      <c r="FPP8" s="1243"/>
      <c r="FPQ8" s="1243"/>
      <c r="FPR8" s="1243"/>
      <c r="FPS8" s="1243"/>
      <c r="FPT8" s="1243"/>
      <c r="FPU8" s="1243"/>
      <c r="FPV8" s="1243"/>
      <c r="FPW8" s="1243"/>
      <c r="FPX8" s="1243"/>
      <c r="FPY8" s="1243"/>
      <c r="FPZ8" s="1243"/>
      <c r="FQA8" s="1243"/>
      <c r="FQB8" s="1243"/>
      <c r="FQC8" s="1243"/>
      <c r="FQD8" s="1243"/>
      <c r="FQE8" s="1243"/>
      <c r="FQF8" s="1243"/>
      <c r="FQG8" s="1243"/>
      <c r="FQH8" s="1243"/>
      <c r="FQI8" s="1243"/>
      <c r="FQJ8" s="1243"/>
      <c r="FQK8" s="1243"/>
      <c r="FQL8" s="1243"/>
      <c r="FQM8" s="1243"/>
      <c r="FQN8" s="1243"/>
      <c r="FQO8" s="1243"/>
      <c r="FQP8" s="1243"/>
      <c r="FQQ8" s="1243"/>
      <c r="FQR8" s="1243"/>
      <c r="FQS8" s="1243"/>
      <c r="FQT8" s="1243"/>
      <c r="FQU8" s="1243"/>
      <c r="FQV8" s="1243"/>
      <c r="FQW8" s="1243"/>
      <c r="FQX8" s="1243"/>
      <c r="FQY8" s="1243"/>
      <c r="FQZ8" s="1243"/>
      <c r="FRA8" s="1243"/>
      <c r="FRB8" s="1243"/>
      <c r="FRC8" s="1243"/>
      <c r="FRD8" s="1243"/>
      <c r="FRE8" s="1243"/>
      <c r="FRF8" s="1243"/>
      <c r="FRG8" s="1243"/>
      <c r="FRH8" s="1243"/>
      <c r="FRI8" s="1243"/>
      <c r="FRJ8" s="1243"/>
      <c r="FRK8" s="1243"/>
      <c r="FRL8" s="1243"/>
      <c r="FRM8" s="1243"/>
      <c r="FRN8" s="1243"/>
      <c r="FRO8" s="1243"/>
      <c r="FRP8" s="1243"/>
      <c r="FRQ8" s="1243"/>
      <c r="FRR8" s="1243"/>
      <c r="FRS8" s="1243"/>
      <c r="FRT8" s="1243"/>
      <c r="FRU8" s="1243"/>
      <c r="FRV8" s="1243"/>
      <c r="FRW8" s="1243"/>
      <c r="FRX8" s="1243"/>
      <c r="FRY8" s="1243"/>
      <c r="FRZ8" s="1243"/>
      <c r="FSA8" s="1243"/>
      <c r="FSB8" s="1243"/>
      <c r="FSC8" s="1243"/>
      <c r="FSD8" s="1243"/>
      <c r="FSE8" s="1243"/>
      <c r="FSF8" s="1243"/>
      <c r="FSG8" s="1243"/>
      <c r="FSH8" s="1243"/>
      <c r="FSI8" s="1243"/>
      <c r="FSJ8" s="1243"/>
      <c r="FSK8" s="1243"/>
      <c r="FSL8" s="1243"/>
      <c r="FSM8" s="1243"/>
      <c r="FSN8" s="1243"/>
      <c r="FSO8" s="1243"/>
      <c r="FSP8" s="1243"/>
      <c r="FSQ8" s="1243"/>
      <c r="FSR8" s="1243"/>
      <c r="FSS8" s="1243"/>
      <c r="FST8" s="1243"/>
      <c r="FSU8" s="1243"/>
      <c r="FSV8" s="1243"/>
      <c r="FSW8" s="1243"/>
      <c r="FSX8" s="1243"/>
      <c r="FSY8" s="1243"/>
      <c r="FSZ8" s="1243"/>
      <c r="FTA8" s="1243"/>
      <c r="FTB8" s="1243"/>
      <c r="FTC8" s="1243"/>
      <c r="FTD8" s="1243"/>
      <c r="FTE8" s="1243"/>
      <c r="FTF8" s="1243"/>
      <c r="FTG8" s="1243"/>
      <c r="FTH8" s="1243"/>
      <c r="FTI8" s="1243"/>
      <c r="FTJ8" s="1243"/>
      <c r="FTK8" s="1243"/>
      <c r="FTL8" s="1243"/>
      <c r="FTM8" s="1243"/>
      <c r="FTN8" s="1243"/>
      <c r="FTO8" s="1243"/>
      <c r="FTP8" s="1243"/>
      <c r="FTQ8" s="1243"/>
      <c r="FTR8" s="1243"/>
      <c r="FTS8" s="1243"/>
      <c r="FTT8" s="1243"/>
      <c r="FTU8" s="1243"/>
      <c r="FTV8" s="1243"/>
      <c r="FTW8" s="1243"/>
      <c r="FTX8" s="1243"/>
      <c r="FTY8" s="1243"/>
      <c r="FTZ8" s="1243"/>
      <c r="FUA8" s="1243"/>
      <c r="FUB8" s="1243"/>
      <c r="FUC8" s="1243"/>
      <c r="FUD8" s="1243"/>
      <c r="FUE8" s="1243"/>
      <c r="FUF8" s="1243"/>
      <c r="FUG8" s="1243"/>
      <c r="FUH8" s="1243"/>
      <c r="FUI8" s="1243"/>
      <c r="FUJ8" s="1243"/>
      <c r="FUK8" s="1243"/>
      <c r="FUL8" s="1243"/>
      <c r="FUM8" s="1243"/>
      <c r="FUN8" s="1243"/>
      <c r="FUO8" s="1243"/>
      <c r="FUP8" s="1243"/>
      <c r="FUQ8" s="1243"/>
      <c r="FUR8" s="1243"/>
      <c r="FUS8" s="1243"/>
      <c r="FUT8" s="1243"/>
      <c r="FUU8" s="1243"/>
      <c r="FUV8" s="1243"/>
      <c r="FUW8" s="1243"/>
      <c r="FUX8" s="1243"/>
      <c r="FUY8" s="1243"/>
      <c r="FUZ8" s="1243"/>
      <c r="FVA8" s="1243"/>
      <c r="FVB8" s="1243"/>
      <c r="FVC8" s="1243"/>
      <c r="FVD8" s="1243"/>
      <c r="FVE8" s="1243"/>
      <c r="FVF8" s="1243"/>
      <c r="FVG8" s="1243"/>
      <c r="FVH8" s="1243"/>
      <c r="FVI8" s="1243"/>
      <c r="FVJ8" s="1243"/>
      <c r="FVK8" s="1243"/>
      <c r="FVL8" s="1243"/>
      <c r="FVM8" s="1243"/>
      <c r="FVN8" s="1243"/>
      <c r="FVO8" s="1243"/>
      <c r="FVP8" s="1243"/>
      <c r="FVQ8" s="1243"/>
      <c r="FVR8" s="1243"/>
      <c r="FVS8" s="1243"/>
      <c r="FVT8" s="1243"/>
      <c r="FVU8" s="1243"/>
      <c r="FVV8" s="1243"/>
      <c r="FVW8" s="1243"/>
      <c r="FVX8" s="1243"/>
      <c r="FVY8" s="1243"/>
      <c r="FVZ8" s="1243"/>
      <c r="FWA8" s="1243"/>
      <c r="FWB8" s="1243"/>
      <c r="FWC8" s="1243"/>
      <c r="FWD8" s="1243"/>
      <c r="FWE8" s="1243"/>
      <c r="FWF8" s="1243"/>
      <c r="FWG8" s="1243"/>
      <c r="FWH8" s="1243"/>
      <c r="FWI8" s="1243"/>
      <c r="FWJ8" s="1243"/>
      <c r="FWK8" s="1243"/>
      <c r="FWL8" s="1243"/>
      <c r="FWM8" s="1243"/>
      <c r="FWN8" s="1243"/>
      <c r="FWO8" s="1243"/>
      <c r="FWP8" s="1243"/>
      <c r="FWQ8" s="1243"/>
      <c r="FWR8" s="1243"/>
      <c r="FWS8" s="1243"/>
      <c r="FWT8" s="1243"/>
      <c r="FWU8" s="1243"/>
      <c r="FWV8" s="1243"/>
      <c r="FWW8" s="1243"/>
      <c r="FWX8" s="1243"/>
      <c r="FWY8" s="1243"/>
      <c r="FWZ8" s="1243"/>
      <c r="FXA8" s="1243"/>
      <c r="FXB8" s="1243"/>
      <c r="FXC8" s="1243"/>
      <c r="FXD8" s="1243"/>
      <c r="FXE8" s="1243"/>
      <c r="FXF8" s="1243"/>
      <c r="FXG8" s="1243"/>
      <c r="FXH8" s="1243"/>
      <c r="FXI8" s="1243"/>
      <c r="FXJ8" s="1243"/>
      <c r="FXK8" s="1243"/>
      <c r="FXL8" s="1243"/>
      <c r="FXM8" s="1243"/>
      <c r="FXN8" s="1243"/>
      <c r="FXO8" s="1243"/>
      <c r="FXP8" s="1243"/>
      <c r="FXQ8" s="1243"/>
      <c r="FXR8" s="1243"/>
      <c r="FXS8" s="1243"/>
      <c r="FXT8" s="1243"/>
      <c r="FXU8" s="1243"/>
      <c r="FXV8" s="1243"/>
      <c r="FXW8" s="1243"/>
      <c r="FXX8" s="1243"/>
      <c r="FXY8" s="1243"/>
      <c r="FXZ8" s="1243"/>
      <c r="FYA8" s="1243"/>
      <c r="FYB8" s="1243"/>
      <c r="FYC8" s="1243"/>
      <c r="FYD8" s="1243"/>
      <c r="FYE8" s="1243"/>
      <c r="FYF8" s="1243"/>
      <c r="FYG8" s="1243"/>
      <c r="FYH8" s="1243"/>
      <c r="FYI8" s="1243"/>
      <c r="FYJ8" s="1243"/>
      <c r="FYK8" s="1243"/>
      <c r="FYL8" s="1243"/>
      <c r="FYM8" s="1243"/>
      <c r="FYN8" s="1243"/>
      <c r="FYO8" s="1243"/>
      <c r="FYP8" s="1243"/>
      <c r="FYQ8" s="1243"/>
      <c r="FYR8" s="1243"/>
      <c r="FYS8" s="1243"/>
      <c r="FYT8" s="1243"/>
      <c r="FYU8" s="1243"/>
      <c r="FYV8" s="1243"/>
      <c r="FYW8" s="1243"/>
      <c r="FYX8" s="1243"/>
      <c r="FYY8" s="1243"/>
      <c r="FYZ8" s="1243"/>
      <c r="FZA8" s="1243"/>
      <c r="FZB8" s="1243"/>
      <c r="FZC8" s="1243"/>
      <c r="FZD8" s="1243"/>
      <c r="FZE8" s="1243"/>
      <c r="FZF8" s="1243"/>
      <c r="FZG8" s="1243"/>
      <c r="FZH8" s="1243"/>
      <c r="FZI8" s="1243"/>
      <c r="FZJ8" s="1243"/>
      <c r="FZK8" s="1243"/>
      <c r="FZL8" s="1243"/>
      <c r="FZM8" s="1243"/>
      <c r="FZN8" s="1243"/>
      <c r="FZO8" s="1243"/>
      <c r="FZP8" s="1243"/>
      <c r="FZQ8" s="1243"/>
      <c r="FZR8" s="1243"/>
      <c r="FZS8" s="1243"/>
      <c r="FZT8" s="1243"/>
      <c r="FZU8" s="1243"/>
      <c r="FZV8" s="1243"/>
      <c r="FZW8" s="1243"/>
      <c r="FZX8" s="1243"/>
      <c r="FZY8" s="1243"/>
      <c r="FZZ8" s="1243"/>
      <c r="GAA8" s="1243"/>
      <c r="GAB8" s="1243"/>
      <c r="GAC8" s="1243"/>
      <c r="GAD8" s="1243"/>
      <c r="GAE8" s="1243"/>
      <c r="GAF8" s="1243"/>
      <c r="GAG8" s="1243"/>
      <c r="GAH8" s="1243"/>
      <c r="GAI8" s="1243"/>
      <c r="GAJ8" s="1243"/>
      <c r="GAK8" s="1243"/>
      <c r="GAL8" s="1243"/>
      <c r="GAM8" s="1243"/>
      <c r="GAN8" s="1243"/>
      <c r="GAO8" s="1243"/>
      <c r="GAP8" s="1243"/>
      <c r="GAQ8" s="1243"/>
      <c r="GAR8" s="1243"/>
      <c r="GAS8" s="1243"/>
      <c r="GAT8" s="1243"/>
      <c r="GAU8" s="1243"/>
      <c r="GAV8" s="1243"/>
      <c r="GAW8" s="1243"/>
      <c r="GAX8" s="1243"/>
      <c r="GAY8" s="1243"/>
      <c r="GAZ8" s="1243"/>
      <c r="GBA8" s="1243"/>
      <c r="GBB8" s="1243"/>
      <c r="GBC8" s="1243"/>
      <c r="GBD8" s="1243"/>
      <c r="GBE8" s="1243"/>
      <c r="GBF8" s="1243"/>
      <c r="GBG8" s="1243"/>
      <c r="GBH8" s="1243"/>
      <c r="GBI8" s="1243"/>
      <c r="GBJ8" s="1243"/>
      <c r="GBK8" s="1243"/>
      <c r="GBL8" s="1243"/>
      <c r="GBM8" s="1243"/>
      <c r="GBN8" s="1243"/>
      <c r="GBO8" s="1243"/>
      <c r="GBP8" s="1243"/>
      <c r="GBQ8" s="1243"/>
      <c r="GBR8" s="1243"/>
      <c r="GBS8" s="1243"/>
      <c r="GBT8" s="1243"/>
      <c r="GBU8" s="1243"/>
      <c r="GBV8" s="1243"/>
      <c r="GBW8" s="1243"/>
      <c r="GBX8" s="1243"/>
      <c r="GBY8" s="1243"/>
      <c r="GBZ8" s="1243"/>
      <c r="GCA8" s="1243"/>
      <c r="GCB8" s="1243"/>
      <c r="GCC8" s="1243"/>
      <c r="GCD8" s="1243"/>
      <c r="GCE8" s="1243"/>
      <c r="GCF8" s="1243"/>
      <c r="GCG8" s="1243"/>
      <c r="GCH8" s="1243"/>
      <c r="GCI8" s="1243"/>
      <c r="GCJ8" s="1243"/>
      <c r="GCK8" s="1243"/>
      <c r="GCL8" s="1243"/>
      <c r="GCM8" s="1243"/>
      <c r="GCN8" s="1243"/>
      <c r="GCO8" s="1243"/>
      <c r="GCP8" s="1243"/>
      <c r="GCQ8" s="1243"/>
      <c r="GCR8" s="1243"/>
      <c r="GCS8" s="1243"/>
      <c r="GCT8" s="1243"/>
      <c r="GCU8" s="1243"/>
      <c r="GCV8" s="1243"/>
      <c r="GCW8" s="1243"/>
      <c r="GCX8" s="1243"/>
      <c r="GCY8" s="1243"/>
      <c r="GCZ8" s="1243"/>
      <c r="GDA8" s="1243"/>
      <c r="GDB8" s="1243"/>
      <c r="GDC8" s="1243"/>
      <c r="GDD8" s="1243"/>
      <c r="GDE8" s="1243"/>
      <c r="GDF8" s="1243"/>
      <c r="GDG8" s="1243"/>
      <c r="GDH8" s="1243"/>
      <c r="GDI8" s="1243"/>
      <c r="GDJ8" s="1243"/>
      <c r="GDK8" s="1243"/>
      <c r="GDL8" s="1243"/>
      <c r="GDM8" s="1243"/>
      <c r="GDN8" s="1243"/>
      <c r="GDO8" s="1243"/>
      <c r="GDP8" s="1243"/>
      <c r="GDQ8" s="1243"/>
      <c r="GDR8" s="1243"/>
      <c r="GDS8" s="1243"/>
      <c r="GDT8" s="1243"/>
      <c r="GDU8" s="1243"/>
      <c r="GDV8" s="1243"/>
      <c r="GDW8" s="1243"/>
      <c r="GDX8" s="1243"/>
      <c r="GDY8" s="1243"/>
      <c r="GDZ8" s="1243"/>
      <c r="GEA8" s="1243"/>
      <c r="GEB8" s="1243"/>
      <c r="GEC8" s="1243"/>
      <c r="GED8" s="1243"/>
      <c r="GEE8" s="1243"/>
      <c r="GEF8" s="1243"/>
      <c r="GEG8" s="1243"/>
      <c r="GEH8" s="1243"/>
      <c r="GEI8" s="1243"/>
      <c r="GEJ8" s="1243"/>
      <c r="GEK8" s="1243"/>
      <c r="GEL8" s="1243"/>
      <c r="GEM8" s="1243"/>
      <c r="GEN8" s="1243"/>
      <c r="GEO8" s="1243"/>
      <c r="GEP8" s="1243"/>
      <c r="GEQ8" s="1243"/>
      <c r="GER8" s="1243"/>
      <c r="GES8" s="1243"/>
      <c r="GET8" s="1243"/>
      <c r="GEU8" s="1243"/>
      <c r="GEV8" s="1243"/>
      <c r="GEW8" s="1243"/>
      <c r="GEX8" s="1243"/>
      <c r="GEY8" s="1243"/>
      <c r="GEZ8" s="1243"/>
      <c r="GFA8" s="1243"/>
      <c r="GFB8" s="1243"/>
      <c r="GFC8" s="1243"/>
      <c r="GFD8" s="1243"/>
      <c r="GFE8" s="1243"/>
      <c r="GFF8" s="1243"/>
      <c r="GFG8" s="1243"/>
      <c r="GFH8" s="1243"/>
      <c r="GFI8" s="1243"/>
      <c r="GFJ8" s="1243"/>
      <c r="GFK8" s="1243"/>
      <c r="GFL8" s="1243"/>
      <c r="GFM8" s="1243"/>
      <c r="GFN8" s="1243"/>
      <c r="GFO8" s="1243"/>
      <c r="GFP8" s="1243"/>
      <c r="GFQ8" s="1243"/>
      <c r="GFR8" s="1243"/>
      <c r="GFS8" s="1243"/>
      <c r="GFT8" s="1243"/>
      <c r="GFU8" s="1243"/>
      <c r="GFV8" s="1243"/>
      <c r="GFW8" s="1243"/>
      <c r="GFX8" s="1243"/>
      <c r="GFY8" s="1243"/>
      <c r="GFZ8" s="1243"/>
      <c r="GGA8" s="1243"/>
      <c r="GGB8" s="1243"/>
      <c r="GGC8" s="1243"/>
      <c r="GGD8" s="1243"/>
      <c r="GGE8" s="1243"/>
      <c r="GGF8" s="1243"/>
      <c r="GGG8" s="1243"/>
      <c r="GGH8" s="1243"/>
      <c r="GGI8" s="1243"/>
      <c r="GGJ8" s="1243"/>
      <c r="GGK8" s="1243"/>
      <c r="GGL8" s="1243"/>
      <c r="GGM8" s="1243"/>
      <c r="GGN8" s="1243"/>
      <c r="GGO8" s="1243"/>
      <c r="GGP8" s="1243"/>
      <c r="GGQ8" s="1243"/>
      <c r="GGR8" s="1243"/>
      <c r="GGS8" s="1243"/>
      <c r="GGT8" s="1243"/>
      <c r="GGU8" s="1243"/>
      <c r="GGV8" s="1243"/>
      <c r="GGW8" s="1243"/>
      <c r="GGX8" s="1243"/>
      <c r="GGY8" s="1243"/>
      <c r="GGZ8" s="1243"/>
      <c r="GHA8" s="1243"/>
      <c r="GHB8" s="1243"/>
      <c r="GHC8" s="1243"/>
      <c r="GHD8" s="1243"/>
      <c r="GHE8" s="1243"/>
      <c r="GHF8" s="1243"/>
      <c r="GHG8" s="1243"/>
      <c r="GHH8" s="1243"/>
      <c r="GHI8" s="1243"/>
      <c r="GHJ8" s="1243"/>
      <c r="GHK8" s="1243"/>
      <c r="GHL8" s="1243"/>
      <c r="GHM8" s="1243"/>
      <c r="GHN8" s="1243"/>
      <c r="GHO8" s="1243"/>
      <c r="GHP8" s="1243"/>
      <c r="GHQ8" s="1243"/>
      <c r="GHR8" s="1243"/>
      <c r="GHS8" s="1243"/>
      <c r="GHT8" s="1243"/>
      <c r="GHU8" s="1243"/>
      <c r="GHV8" s="1243"/>
      <c r="GHW8" s="1243"/>
      <c r="GHX8" s="1243"/>
      <c r="GHY8" s="1243"/>
      <c r="GHZ8" s="1243"/>
      <c r="GIA8" s="1243"/>
      <c r="GIB8" s="1243"/>
      <c r="GIC8" s="1243"/>
      <c r="GID8" s="1243"/>
      <c r="GIE8" s="1243"/>
      <c r="GIF8" s="1243"/>
      <c r="GIG8" s="1243"/>
      <c r="GIH8" s="1243"/>
      <c r="GII8" s="1243"/>
      <c r="GIJ8" s="1243"/>
      <c r="GIK8" s="1243"/>
      <c r="GIL8" s="1243"/>
      <c r="GIM8" s="1243"/>
      <c r="GIN8" s="1243"/>
      <c r="GIO8" s="1243"/>
      <c r="GIP8" s="1243"/>
      <c r="GIQ8" s="1243"/>
      <c r="GIR8" s="1243"/>
      <c r="GIS8" s="1243"/>
      <c r="GIT8" s="1243"/>
      <c r="GIU8" s="1243"/>
      <c r="GIV8" s="1243"/>
      <c r="GIW8" s="1243"/>
      <c r="GIX8" s="1243"/>
      <c r="GIY8" s="1243"/>
      <c r="GIZ8" s="1243"/>
      <c r="GJA8" s="1243"/>
      <c r="GJB8" s="1243"/>
      <c r="GJC8" s="1243"/>
      <c r="GJD8" s="1243"/>
      <c r="GJE8" s="1243"/>
      <c r="GJF8" s="1243"/>
      <c r="GJG8" s="1243"/>
      <c r="GJH8" s="1243"/>
      <c r="GJI8" s="1243"/>
      <c r="GJJ8" s="1243"/>
      <c r="GJK8" s="1243"/>
      <c r="GJL8" s="1243"/>
      <c r="GJM8" s="1243"/>
      <c r="GJN8" s="1243"/>
      <c r="GJO8" s="1243"/>
      <c r="GJP8" s="1243"/>
      <c r="GJQ8" s="1243"/>
      <c r="GJR8" s="1243"/>
      <c r="GJS8" s="1243"/>
      <c r="GJT8" s="1243"/>
      <c r="GJU8" s="1243"/>
      <c r="GJV8" s="1243"/>
      <c r="GJW8" s="1243"/>
      <c r="GJX8" s="1243"/>
      <c r="GJY8" s="1243"/>
      <c r="GJZ8" s="1243"/>
      <c r="GKA8" s="1243"/>
      <c r="GKB8" s="1243"/>
      <c r="GKC8" s="1243"/>
      <c r="GKD8" s="1243"/>
      <c r="GKE8" s="1243"/>
      <c r="GKF8" s="1243"/>
      <c r="GKG8" s="1243"/>
      <c r="GKH8" s="1243"/>
      <c r="GKI8" s="1243"/>
      <c r="GKJ8" s="1243"/>
      <c r="GKK8" s="1243"/>
      <c r="GKL8" s="1243"/>
      <c r="GKM8" s="1243"/>
      <c r="GKN8" s="1243"/>
      <c r="GKO8" s="1243"/>
      <c r="GKP8" s="1243"/>
      <c r="GKQ8" s="1243"/>
      <c r="GKR8" s="1243"/>
      <c r="GKS8" s="1243"/>
      <c r="GKT8" s="1243"/>
      <c r="GKU8" s="1243"/>
      <c r="GKV8" s="1243"/>
      <c r="GKW8" s="1243"/>
      <c r="GKX8" s="1243"/>
      <c r="GKY8" s="1243"/>
      <c r="GKZ8" s="1243"/>
      <c r="GLA8" s="1243"/>
      <c r="GLB8" s="1243"/>
      <c r="GLC8" s="1243"/>
      <c r="GLD8" s="1243"/>
      <c r="GLE8" s="1243"/>
      <c r="GLF8" s="1243"/>
      <c r="GLG8" s="1243"/>
      <c r="GLH8" s="1243"/>
      <c r="GLI8" s="1243"/>
      <c r="GLJ8" s="1243"/>
      <c r="GLK8" s="1243"/>
      <c r="GLL8" s="1243"/>
      <c r="GLM8" s="1243"/>
      <c r="GLN8" s="1243"/>
      <c r="GLO8" s="1243"/>
      <c r="GLP8" s="1243"/>
      <c r="GLQ8" s="1243"/>
      <c r="GLR8" s="1243"/>
      <c r="GLS8" s="1243"/>
      <c r="GLT8" s="1243"/>
      <c r="GLU8" s="1243"/>
      <c r="GLV8" s="1243"/>
      <c r="GLW8" s="1243"/>
      <c r="GLX8" s="1243"/>
      <c r="GLY8" s="1243"/>
      <c r="GLZ8" s="1243"/>
      <c r="GMA8" s="1243"/>
      <c r="GMB8" s="1243"/>
      <c r="GMC8" s="1243"/>
      <c r="GMD8" s="1243"/>
      <c r="GME8" s="1243"/>
      <c r="GMF8" s="1243"/>
      <c r="GMG8" s="1243"/>
      <c r="GMH8" s="1243"/>
      <c r="GMI8" s="1243"/>
      <c r="GMJ8" s="1243"/>
      <c r="GMK8" s="1243"/>
      <c r="GML8" s="1243"/>
      <c r="GMM8" s="1243"/>
      <c r="GMN8" s="1243"/>
      <c r="GMO8" s="1243"/>
      <c r="GMP8" s="1243"/>
      <c r="GMQ8" s="1243"/>
      <c r="GMR8" s="1243"/>
      <c r="GMS8" s="1243"/>
      <c r="GMT8" s="1243"/>
      <c r="GMU8" s="1243"/>
      <c r="GMV8" s="1243"/>
      <c r="GMW8" s="1243"/>
      <c r="GMX8" s="1243"/>
      <c r="GMY8" s="1243"/>
      <c r="GMZ8" s="1243"/>
      <c r="GNA8" s="1243"/>
      <c r="GNB8" s="1243"/>
      <c r="GNC8" s="1243"/>
      <c r="GND8" s="1243"/>
      <c r="GNE8" s="1243"/>
      <c r="GNF8" s="1243"/>
      <c r="GNG8" s="1243"/>
      <c r="GNH8" s="1243"/>
      <c r="GNI8" s="1243"/>
      <c r="GNJ8" s="1243"/>
      <c r="GNK8" s="1243"/>
      <c r="GNL8" s="1243"/>
      <c r="GNM8" s="1243"/>
      <c r="GNN8" s="1243"/>
      <c r="GNO8" s="1243"/>
      <c r="GNP8" s="1243"/>
      <c r="GNQ8" s="1243"/>
      <c r="GNR8" s="1243"/>
      <c r="GNS8" s="1243"/>
      <c r="GNT8" s="1243"/>
      <c r="GNU8" s="1243"/>
      <c r="GNV8" s="1243"/>
      <c r="GNW8" s="1243"/>
      <c r="GNX8" s="1243"/>
      <c r="GNY8" s="1243"/>
      <c r="GNZ8" s="1243"/>
      <c r="GOA8" s="1243"/>
      <c r="GOB8" s="1243"/>
      <c r="GOC8" s="1243"/>
      <c r="GOD8" s="1243"/>
      <c r="GOE8" s="1243"/>
      <c r="GOF8" s="1243"/>
      <c r="GOG8" s="1243"/>
      <c r="GOH8" s="1243"/>
      <c r="GOI8" s="1243"/>
      <c r="GOJ8" s="1243"/>
      <c r="GOK8" s="1243"/>
      <c r="GOL8" s="1243"/>
      <c r="GOM8" s="1243"/>
      <c r="GON8" s="1243"/>
      <c r="GOO8" s="1243"/>
      <c r="GOP8" s="1243"/>
      <c r="GOQ8" s="1243"/>
      <c r="GOR8" s="1243"/>
      <c r="GOS8" s="1243"/>
      <c r="GOT8" s="1243"/>
      <c r="GOU8" s="1243"/>
      <c r="GOV8" s="1243"/>
      <c r="GOW8" s="1243"/>
      <c r="GOX8" s="1243"/>
      <c r="GOY8" s="1243"/>
      <c r="GOZ8" s="1243"/>
      <c r="GPA8" s="1243"/>
      <c r="GPB8" s="1243"/>
      <c r="GPC8" s="1243"/>
      <c r="GPD8" s="1243"/>
      <c r="GPE8" s="1243"/>
      <c r="GPF8" s="1243"/>
      <c r="GPG8" s="1243"/>
      <c r="GPH8" s="1243"/>
      <c r="GPI8" s="1243"/>
      <c r="GPJ8" s="1243"/>
      <c r="GPK8" s="1243"/>
      <c r="GPL8" s="1243"/>
      <c r="GPM8" s="1243"/>
      <c r="GPN8" s="1243"/>
      <c r="GPO8" s="1243"/>
      <c r="GPP8" s="1243"/>
      <c r="GPQ8" s="1243"/>
      <c r="GPR8" s="1243"/>
      <c r="GPS8" s="1243"/>
      <c r="GPT8" s="1243"/>
      <c r="GPU8" s="1243"/>
      <c r="GPV8" s="1243"/>
      <c r="GPW8" s="1243"/>
      <c r="GPX8" s="1243"/>
      <c r="GPY8" s="1243"/>
      <c r="GPZ8" s="1243"/>
      <c r="GQA8" s="1243"/>
      <c r="GQB8" s="1243"/>
      <c r="GQC8" s="1243"/>
      <c r="GQD8" s="1243"/>
      <c r="GQE8" s="1243"/>
      <c r="GQF8" s="1243"/>
      <c r="GQG8" s="1243"/>
      <c r="GQH8" s="1243"/>
      <c r="GQI8" s="1243"/>
      <c r="GQJ8" s="1243"/>
      <c r="GQK8" s="1243"/>
      <c r="GQL8" s="1243"/>
      <c r="GQM8" s="1243"/>
      <c r="GQN8" s="1243"/>
      <c r="GQO8" s="1243"/>
      <c r="GQP8" s="1243"/>
      <c r="GQQ8" s="1243"/>
      <c r="GQR8" s="1243"/>
      <c r="GQS8" s="1243"/>
      <c r="GQT8" s="1243"/>
      <c r="GQU8" s="1243"/>
      <c r="GQV8" s="1243"/>
      <c r="GQW8" s="1243"/>
      <c r="GQX8" s="1243"/>
      <c r="GQY8" s="1243"/>
      <c r="GQZ8" s="1243"/>
      <c r="GRA8" s="1243"/>
      <c r="GRB8" s="1243"/>
      <c r="GRC8" s="1243"/>
      <c r="GRD8" s="1243"/>
      <c r="GRE8" s="1243"/>
      <c r="GRF8" s="1243"/>
      <c r="GRG8" s="1243"/>
      <c r="GRH8" s="1243"/>
      <c r="GRI8" s="1243"/>
      <c r="GRJ8" s="1243"/>
      <c r="GRK8" s="1243"/>
      <c r="GRL8" s="1243"/>
      <c r="GRM8" s="1243"/>
      <c r="GRN8" s="1243"/>
      <c r="GRO8" s="1243"/>
      <c r="GRP8" s="1243"/>
      <c r="GRQ8" s="1243"/>
      <c r="GRR8" s="1243"/>
      <c r="GRS8" s="1243"/>
      <c r="GRT8" s="1243"/>
      <c r="GRU8" s="1243"/>
      <c r="GRV8" s="1243"/>
      <c r="GRW8" s="1243"/>
      <c r="GRX8" s="1243"/>
      <c r="GRY8" s="1243"/>
      <c r="GRZ8" s="1243"/>
      <c r="GSA8" s="1243"/>
      <c r="GSB8" s="1243"/>
      <c r="GSC8" s="1243"/>
      <c r="GSD8" s="1243"/>
      <c r="GSE8" s="1243"/>
      <c r="GSF8" s="1243"/>
      <c r="GSG8" s="1243"/>
      <c r="GSH8" s="1243"/>
      <c r="GSI8" s="1243"/>
      <c r="GSJ8" s="1243"/>
      <c r="GSK8" s="1243"/>
      <c r="GSL8" s="1243"/>
      <c r="GSM8" s="1243"/>
      <c r="GSN8" s="1243"/>
      <c r="GSO8" s="1243"/>
      <c r="GSP8" s="1243"/>
      <c r="GSQ8" s="1243"/>
      <c r="GSR8" s="1243"/>
      <c r="GSS8" s="1243"/>
      <c r="GST8" s="1243"/>
      <c r="GSU8" s="1243"/>
      <c r="GSV8" s="1243"/>
      <c r="GSW8" s="1243"/>
      <c r="GSX8" s="1243"/>
      <c r="GSY8" s="1243"/>
      <c r="GSZ8" s="1243"/>
      <c r="GTA8" s="1243"/>
      <c r="GTB8" s="1243"/>
      <c r="GTC8" s="1243"/>
      <c r="GTD8" s="1243"/>
      <c r="GTE8" s="1243"/>
      <c r="GTF8" s="1243"/>
      <c r="GTG8" s="1243"/>
      <c r="GTH8" s="1243"/>
      <c r="GTI8" s="1243"/>
      <c r="GTJ8" s="1243"/>
      <c r="GTK8" s="1243"/>
      <c r="GTL8" s="1243"/>
      <c r="GTM8" s="1243"/>
      <c r="GTN8" s="1243"/>
      <c r="GTO8" s="1243"/>
      <c r="GTP8" s="1243"/>
      <c r="GTQ8" s="1243"/>
      <c r="GTR8" s="1243"/>
      <c r="GTS8" s="1243"/>
      <c r="GTT8" s="1243"/>
      <c r="GTU8" s="1243"/>
      <c r="GTV8" s="1243"/>
      <c r="GTW8" s="1243"/>
      <c r="GTX8" s="1243"/>
      <c r="GTY8" s="1243"/>
      <c r="GTZ8" s="1243"/>
      <c r="GUA8" s="1243"/>
      <c r="GUB8" s="1243"/>
      <c r="GUC8" s="1243"/>
      <c r="GUD8" s="1243"/>
      <c r="GUE8" s="1243"/>
      <c r="GUF8" s="1243"/>
      <c r="GUG8" s="1243"/>
      <c r="GUH8" s="1243"/>
      <c r="GUI8" s="1243"/>
      <c r="GUJ8" s="1243"/>
      <c r="GUK8" s="1243"/>
      <c r="GUL8" s="1243"/>
      <c r="GUM8" s="1243"/>
      <c r="GUN8" s="1243"/>
      <c r="GUO8" s="1243"/>
      <c r="GUP8" s="1243"/>
      <c r="GUQ8" s="1243"/>
      <c r="GUR8" s="1243"/>
      <c r="GUS8" s="1243"/>
      <c r="GUT8" s="1243"/>
      <c r="GUU8" s="1243"/>
      <c r="GUV8" s="1243"/>
      <c r="GUW8" s="1243"/>
      <c r="GUX8" s="1243"/>
      <c r="GUY8" s="1243"/>
      <c r="GUZ8" s="1243"/>
      <c r="GVA8" s="1243"/>
      <c r="GVB8" s="1243"/>
      <c r="GVC8" s="1243"/>
      <c r="GVD8" s="1243"/>
      <c r="GVE8" s="1243"/>
      <c r="GVF8" s="1243"/>
      <c r="GVG8" s="1243"/>
      <c r="GVH8" s="1243"/>
      <c r="GVI8" s="1243"/>
      <c r="GVJ8" s="1243"/>
      <c r="GVK8" s="1243"/>
      <c r="GVL8" s="1243"/>
      <c r="GVM8" s="1243"/>
      <c r="GVN8" s="1243"/>
      <c r="GVO8" s="1243"/>
      <c r="GVP8" s="1243"/>
      <c r="GVQ8" s="1243"/>
      <c r="GVR8" s="1243"/>
      <c r="GVS8" s="1243"/>
      <c r="GVT8" s="1243"/>
      <c r="GVU8" s="1243"/>
      <c r="GVV8" s="1243"/>
      <c r="GVW8" s="1243"/>
      <c r="GVX8" s="1243"/>
      <c r="GVY8" s="1243"/>
      <c r="GVZ8" s="1243"/>
      <c r="GWA8" s="1243"/>
      <c r="GWB8" s="1243"/>
      <c r="GWC8" s="1243"/>
      <c r="GWD8" s="1243"/>
      <c r="GWE8" s="1243"/>
      <c r="GWF8" s="1243"/>
      <c r="GWG8" s="1243"/>
      <c r="GWH8" s="1243"/>
      <c r="GWI8" s="1243"/>
      <c r="GWJ8" s="1243"/>
      <c r="GWK8" s="1243"/>
      <c r="GWL8" s="1243"/>
      <c r="GWM8" s="1243"/>
      <c r="GWN8" s="1243"/>
      <c r="GWO8" s="1243"/>
      <c r="GWP8" s="1243"/>
      <c r="GWQ8" s="1243"/>
      <c r="GWR8" s="1243"/>
      <c r="GWS8" s="1243"/>
      <c r="GWT8" s="1243"/>
      <c r="GWU8" s="1243"/>
      <c r="GWV8" s="1243"/>
      <c r="GWW8" s="1243"/>
      <c r="GWX8" s="1243"/>
      <c r="GWY8" s="1243"/>
      <c r="GWZ8" s="1243"/>
      <c r="GXA8" s="1243"/>
      <c r="GXB8" s="1243"/>
      <c r="GXC8" s="1243"/>
      <c r="GXD8" s="1243"/>
      <c r="GXE8" s="1243"/>
      <c r="GXF8" s="1243"/>
      <c r="GXG8" s="1243"/>
      <c r="GXH8" s="1243"/>
      <c r="GXI8" s="1243"/>
      <c r="GXJ8" s="1243"/>
      <c r="GXK8" s="1243"/>
      <c r="GXL8" s="1243"/>
      <c r="GXM8" s="1243"/>
      <c r="GXN8" s="1243"/>
      <c r="GXO8" s="1243"/>
      <c r="GXP8" s="1243"/>
      <c r="GXQ8" s="1243"/>
      <c r="GXR8" s="1243"/>
      <c r="GXS8" s="1243"/>
      <c r="GXT8" s="1243"/>
      <c r="GXU8" s="1243"/>
      <c r="GXV8" s="1243"/>
      <c r="GXW8" s="1243"/>
      <c r="GXX8" s="1243"/>
      <c r="GXY8" s="1243"/>
      <c r="GXZ8" s="1243"/>
      <c r="GYA8" s="1243"/>
      <c r="GYB8" s="1243"/>
      <c r="GYC8" s="1243"/>
      <c r="GYD8" s="1243"/>
      <c r="GYE8" s="1243"/>
      <c r="GYF8" s="1243"/>
      <c r="GYG8" s="1243"/>
      <c r="GYH8" s="1243"/>
      <c r="GYI8" s="1243"/>
      <c r="GYJ8" s="1243"/>
      <c r="GYK8" s="1243"/>
      <c r="GYL8" s="1243"/>
      <c r="GYM8" s="1243"/>
      <c r="GYN8" s="1243"/>
      <c r="GYO8" s="1243"/>
      <c r="GYP8" s="1243"/>
      <c r="GYQ8" s="1243"/>
      <c r="GYR8" s="1243"/>
      <c r="GYS8" s="1243"/>
      <c r="GYT8" s="1243"/>
      <c r="GYU8" s="1243"/>
      <c r="GYV8" s="1243"/>
      <c r="GYW8" s="1243"/>
      <c r="GYX8" s="1243"/>
      <c r="GYY8" s="1243"/>
      <c r="GYZ8" s="1243"/>
      <c r="GZA8" s="1243"/>
      <c r="GZB8" s="1243"/>
      <c r="GZC8" s="1243"/>
      <c r="GZD8" s="1243"/>
      <c r="GZE8" s="1243"/>
      <c r="GZF8" s="1243"/>
      <c r="GZG8" s="1243"/>
      <c r="GZH8" s="1243"/>
      <c r="GZI8" s="1243"/>
      <c r="GZJ8" s="1243"/>
      <c r="GZK8" s="1243"/>
      <c r="GZL8" s="1243"/>
      <c r="GZM8" s="1243"/>
      <c r="GZN8" s="1243"/>
      <c r="GZO8" s="1243"/>
      <c r="GZP8" s="1243"/>
      <c r="GZQ8" s="1243"/>
      <c r="GZR8" s="1243"/>
      <c r="GZS8" s="1243"/>
      <c r="GZT8" s="1243"/>
      <c r="GZU8" s="1243"/>
      <c r="GZV8" s="1243"/>
      <c r="GZW8" s="1243"/>
      <c r="GZX8" s="1243"/>
      <c r="GZY8" s="1243"/>
      <c r="GZZ8" s="1243"/>
      <c r="HAA8" s="1243"/>
      <c r="HAB8" s="1243"/>
      <c r="HAC8" s="1243"/>
      <c r="HAD8" s="1243"/>
      <c r="HAE8" s="1243"/>
      <c r="HAF8" s="1243"/>
      <c r="HAG8" s="1243"/>
      <c r="HAH8" s="1243"/>
      <c r="HAI8" s="1243"/>
      <c r="HAJ8" s="1243"/>
      <c r="HAK8" s="1243"/>
      <c r="HAL8" s="1243"/>
      <c r="HAM8" s="1243"/>
      <c r="HAN8" s="1243"/>
      <c r="HAO8" s="1243"/>
      <c r="HAP8" s="1243"/>
      <c r="HAQ8" s="1243"/>
      <c r="HAR8" s="1243"/>
      <c r="HAS8" s="1243"/>
      <c r="HAT8" s="1243"/>
      <c r="HAU8" s="1243"/>
      <c r="HAV8" s="1243"/>
      <c r="HAW8" s="1243"/>
      <c r="HAX8" s="1243"/>
      <c r="HAY8" s="1243"/>
      <c r="HAZ8" s="1243"/>
      <c r="HBA8" s="1243"/>
      <c r="HBB8" s="1243"/>
      <c r="HBC8" s="1243"/>
      <c r="HBD8" s="1243"/>
      <c r="HBE8" s="1243"/>
      <c r="HBF8" s="1243"/>
      <c r="HBG8" s="1243"/>
      <c r="HBH8" s="1243"/>
      <c r="HBI8" s="1243"/>
      <c r="HBJ8" s="1243"/>
      <c r="HBK8" s="1243"/>
      <c r="HBL8" s="1243"/>
      <c r="HBM8" s="1243"/>
      <c r="HBN8" s="1243"/>
      <c r="HBO8" s="1243"/>
      <c r="HBP8" s="1243"/>
      <c r="HBQ8" s="1243"/>
      <c r="HBR8" s="1243"/>
      <c r="HBS8" s="1243"/>
      <c r="HBT8" s="1243"/>
      <c r="HBU8" s="1243"/>
      <c r="HBV8" s="1243"/>
      <c r="HBW8" s="1243"/>
      <c r="HBX8" s="1243"/>
      <c r="HBY8" s="1243"/>
      <c r="HBZ8" s="1243"/>
      <c r="HCA8" s="1243"/>
      <c r="HCB8" s="1243"/>
      <c r="HCC8" s="1243"/>
      <c r="HCD8" s="1243"/>
      <c r="HCE8" s="1243"/>
      <c r="HCF8" s="1243"/>
      <c r="HCG8" s="1243"/>
      <c r="HCH8" s="1243"/>
      <c r="HCI8" s="1243"/>
      <c r="HCJ8" s="1243"/>
      <c r="HCK8" s="1243"/>
      <c r="HCL8" s="1243"/>
      <c r="HCM8" s="1243"/>
      <c r="HCN8" s="1243"/>
      <c r="HCO8" s="1243"/>
      <c r="HCP8" s="1243"/>
      <c r="HCQ8" s="1243"/>
      <c r="HCR8" s="1243"/>
      <c r="HCS8" s="1243"/>
      <c r="HCT8" s="1243"/>
      <c r="HCU8" s="1243"/>
      <c r="HCV8" s="1243"/>
      <c r="HCW8" s="1243"/>
      <c r="HCX8" s="1243"/>
      <c r="HCY8" s="1243"/>
      <c r="HCZ8" s="1243"/>
      <c r="HDA8" s="1243"/>
      <c r="HDB8" s="1243"/>
      <c r="HDC8" s="1243"/>
      <c r="HDD8" s="1243"/>
      <c r="HDE8" s="1243"/>
      <c r="HDF8" s="1243"/>
      <c r="HDG8" s="1243"/>
      <c r="HDH8" s="1243"/>
      <c r="HDI8" s="1243"/>
      <c r="HDJ8" s="1243"/>
      <c r="HDK8" s="1243"/>
      <c r="HDL8" s="1243"/>
      <c r="HDM8" s="1243"/>
      <c r="HDN8" s="1243"/>
      <c r="HDO8" s="1243"/>
      <c r="HDP8" s="1243"/>
      <c r="HDQ8" s="1243"/>
      <c r="HDR8" s="1243"/>
      <c r="HDS8" s="1243"/>
      <c r="HDT8" s="1243"/>
      <c r="HDU8" s="1243"/>
      <c r="HDV8" s="1243"/>
      <c r="HDW8" s="1243"/>
      <c r="HDX8" s="1243"/>
      <c r="HDY8" s="1243"/>
      <c r="HDZ8" s="1243"/>
      <c r="HEA8" s="1243"/>
      <c r="HEB8" s="1243"/>
      <c r="HEC8" s="1243"/>
      <c r="HED8" s="1243"/>
      <c r="HEE8" s="1243"/>
      <c r="HEF8" s="1243"/>
      <c r="HEG8" s="1243"/>
      <c r="HEH8" s="1243"/>
      <c r="HEI8" s="1243"/>
      <c r="HEJ8" s="1243"/>
      <c r="HEK8" s="1243"/>
      <c r="HEL8" s="1243"/>
      <c r="HEM8" s="1243"/>
      <c r="HEN8" s="1243"/>
      <c r="HEO8" s="1243"/>
      <c r="HEP8" s="1243"/>
      <c r="HEQ8" s="1243"/>
      <c r="HER8" s="1243"/>
      <c r="HES8" s="1243"/>
      <c r="HET8" s="1243"/>
      <c r="HEU8" s="1243"/>
      <c r="HEV8" s="1243"/>
      <c r="HEW8" s="1243"/>
      <c r="HEX8" s="1243"/>
      <c r="HEY8" s="1243"/>
      <c r="HEZ8" s="1243"/>
      <c r="HFA8" s="1243"/>
      <c r="HFB8" s="1243"/>
      <c r="HFC8" s="1243"/>
      <c r="HFD8" s="1243"/>
      <c r="HFE8" s="1243"/>
      <c r="HFF8" s="1243"/>
      <c r="HFG8" s="1243"/>
      <c r="HFH8" s="1243"/>
      <c r="HFI8" s="1243"/>
      <c r="HFJ8" s="1243"/>
      <c r="HFK8" s="1243"/>
      <c r="HFL8" s="1243"/>
      <c r="HFM8" s="1243"/>
      <c r="HFN8" s="1243"/>
      <c r="HFO8" s="1243"/>
      <c r="HFP8" s="1243"/>
      <c r="HFQ8" s="1243"/>
      <c r="HFR8" s="1243"/>
      <c r="HFS8" s="1243"/>
      <c r="HFT8" s="1243"/>
      <c r="HFU8" s="1243"/>
      <c r="HFV8" s="1243"/>
      <c r="HFW8" s="1243"/>
      <c r="HFX8" s="1243"/>
      <c r="HFY8" s="1243"/>
      <c r="HFZ8" s="1243"/>
      <c r="HGA8" s="1243"/>
      <c r="HGB8" s="1243"/>
      <c r="HGC8" s="1243"/>
      <c r="HGD8" s="1243"/>
      <c r="HGE8" s="1243"/>
      <c r="HGF8" s="1243"/>
      <c r="HGG8" s="1243"/>
      <c r="HGH8" s="1243"/>
      <c r="HGI8" s="1243"/>
      <c r="HGJ8" s="1243"/>
      <c r="HGK8" s="1243"/>
      <c r="HGL8" s="1243"/>
      <c r="HGM8" s="1243"/>
      <c r="HGN8" s="1243"/>
      <c r="HGO8" s="1243"/>
      <c r="HGP8" s="1243"/>
      <c r="HGQ8" s="1243"/>
      <c r="HGR8" s="1243"/>
      <c r="HGS8" s="1243"/>
      <c r="HGT8" s="1243"/>
      <c r="HGU8" s="1243"/>
      <c r="HGV8" s="1243"/>
      <c r="HGW8" s="1243"/>
      <c r="HGX8" s="1243"/>
      <c r="HGY8" s="1243"/>
      <c r="HGZ8" s="1243"/>
      <c r="HHA8" s="1243"/>
      <c r="HHB8" s="1243"/>
      <c r="HHC8" s="1243"/>
      <c r="HHD8" s="1243"/>
      <c r="HHE8" s="1243"/>
      <c r="HHF8" s="1243"/>
      <c r="HHG8" s="1243"/>
      <c r="HHH8" s="1243"/>
      <c r="HHI8" s="1243"/>
      <c r="HHJ8" s="1243"/>
      <c r="HHK8" s="1243"/>
      <c r="HHL8" s="1243"/>
      <c r="HHM8" s="1243"/>
      <c r="HHN8" s="1243"/>
      <c r="HHO8" s="1243"/>
      <c r="HHP8" s="1243"/>
      <c r="HHQ8" s="1243"/>
      <c r="HHR8" s="1243"/>
      <c r="HHS8" s="1243"/>
      <c r="HHT8" s="1243"/>
      <c r="HHU8" s="1243"/>
      <c r="HHV8" s="1243"/>
      <c r="HHW8" s="1243"/>
      <c r="HHX8" s="1243"/>
      <c r="HHY8" s="1243"/>
      <c r="HHZ8" s="1243"/>
      <c r="HIA8" s="1243"/>
      <c r="HIB8" s="1243"/>
      <c r="HIC8" s="1243"/>
      <c r="HID8" s="1243"/>
      <c r="HIE8" s="1243"/>
      <c r="HIF8" s="1243"/>
      <c r="HIG8" s="1243"/>
      <c r="HIH8" s="1243"/>
      <c r="HII8" s="1243"/>
      <c r="HIJ8" s="1243"/>
      <c r="HIK8" s="1243"/>
      <c r="HIL8" s="1243"/>
      <c r="HIM8" s="1243"/>
      <c r="HIN8" s="1243"/>
      <c r="HIO8" s="1243"/>
      <c r="HIP8" s="1243"/>
      <c r="HIQ8" s="1243"/>
      <c r="HIR8" s="1243"/>
      <c r="HIS8" s="1243"/>
      <c r="HIT8" s="1243"/>
      <c r="HIU8" s="1243"/>
      <c r="HIV8" s="1243"/>
      <c r="HIW8" s="1243"/>
      <c r="HIX8" s="1243"/>
      <c r="HIY8" s="1243"/>
      <c r="HIZ8" s="1243"/>
      <c r="HJA8" s="1243"/>
      <c r="HJB8" s="1243"/>
      <c r="HJC8" s="1243"/>
      <c r="HJD8" s="1243"/>
      <c r="HJE8" s="1243"/>
      <c r="HJF8" s="1243"/>
      <c r="HJG8" s="1243"/>
      <c r="HJH8" s="1243"/>
      <c r="HJI8" s="1243"/>
      <c r="HJJ8" s="1243"/>
      <c r="HJK8" s="1243"/>
      <c r="HJL8" s="1243"/>
      <c r="HJM8" s="1243"/>
      <c r="HJN8" s="1243"/>
      <c r="HJO8" s="1243"/>
      <c r="HJP8" s="1243"/>
      <c r="HJQ8" s="1243"/>
      <c r="HJR8" s="1243"/>
      <c r="HJS8" s="1243"/>
      <c r="HJT8" s="1243"/>
      <c r="HJU8" s="1243"/>
      <c r="HJV8" s="1243"/>
      <c r="HJW8" s="1243"/>
      <c r="HJX8" s="1243"/>
      <c r="HJY8" s="1243"/>
      <c r="HJZ8" s="1243"/>
      <c r="HKA8" s="1243"/>
      <c r="HKB8" s="1243"/>
      <c r="HKC8" s="1243"/>
      <c r="HKD8" s="1243"/>
      <c r="HKE8" s="1243"/>
      <c r="HKF8" s="1243"/>
      <c r="HKG8" s="1243"/>
      <c r="HKH8" s="1243"/>
      <c r="HKI8" s="1243"/>
      <c r="HKJ8" s="1243"/>
      <c r="HKK8" s="1243"/>
      <c r="HKL8" s="1243"/>
      <c r="HKM8" s="1243"/>
      <c r="HKN8" s="1243"/>
      <c r="HKO8" s="1243"/>
      <c r="HKP8" s="1243"/>
      <c r="HKQ8" s="1243"/>
      <c r="HKR8" s="1243"/>
      <c r="HKS8" s="1243"/>
      <c r="HKT8" s="1243"/>
      <c r="HKU8" s="1243"/>
      <c r="HKV8" s="1243"/>
      <c r="HKW8" s="1243"/>
      <c r="HKX8" s="1243"/>
      <c r="HKY8" s="1243"/>
      <c r="HKZ8" s="1243"/>
      <c r="HLA8" s="1243"/>
      <c r="HLB8" s="1243"/>
      <c r="HLC8" s="1243"/>
      <c r="HLD8" s="1243"/>
      <c r="HLE8" s="1243"/>
      <c r="HLF8" s="1243"/>
      <c r="HLG8" s="1243"/>
      <c r="HLH8" s="1243"/>
      <c r="HLI8" s="1243"/>
      <c r="HLJ8" s="1243"/>
      <c r="HLK8" s="1243"/>
      <c r="HLL8" s="1243"/>
      <c r="HLM8" s="1243"/>
      <c r="HLN8" s="1243"/>
      <c r="HLO8" s="1243"/>
      <c r="HLP8" s="1243"/>
      <c r="HLQ8" s="1243"/>
      <c r="HLR8" s="1243"/>
      <c r="HLS8" s="1243"/>
      <c r="HLT8" s="1243"/>
      <c r="HLU8" s="1243"/>
      <c r="HLV8" s="1243"/>
      <c r="HLW8" s="1243"/>
      <c r="HLX8" s="1243"/>
      <c r="HLY8" s="1243"/>
      <c r="HLZ8" s="1243"/>
      <c r="HMA8" s="1243"/>
      <c r="HMB8" s="1243"/>
      <c r="HMC8" s="1243"/>
      <c r="HMD8" s="1243"/>
      <c r="HME8" s="1243"/>
      <c r="HMF8" s="1243"/>
      <c r="HMG8" s="1243"/>
      <c r="HMH8" s="1243"/>
      <c r="HMI8" s="1243"/>
      <c r="HMJ8" s="1243"/>
      <c r="HMK8" s="1243"/>
      <c r="HML8" s="1243"/>
      <c r="HMM8" s="1243"/>
      <c r="HMN8" s="1243"/>
      <c r="HMO8" s="1243"/>
      <c r="HMP8" s="1243"/>
      <c r="HMQ8" s="1243"/>
      <c r="HMR8" s="1243"/>
      <c r="HMS8" s="1243"/>
      <c r="HMT8" s="1243"/>
      <c r="HMU8" s="1243"/>
      <c r="HMV8" s="1243"/>
      <c r="HMW8" s="1243"/>
      <c r="HMX8" s="1243"/>
      <c r="HMY8" s="1243"/>
      <c r="HMZ8" s="1243"/>
      <c r="HNA8" s="1243"/>
      <c r="HNB8" s="1243"/>
      <c r="HNC8" s="1243"/>
      <c r="HND8" s="1243"/>
      <c r="HNE8" s="1243"/>
      <c r="HNF8" s="1243"/>
      <c r="HNG8" s="1243"/>
      <c r="HNH8" s="1243"/>
      <c r="HNI8" s="1243"/>
      <c r="HNJ8" s="1243"/>
      <c r="HNK8" s="1243"/>
      <c r="HNL8" s="1243"/>
      <c r="HNM8" s="1243"/>
      <c r="HNN8" s="1243"/>
      <c r="HNO8" s="1243"/>
      <c r="HNP8" s="1243"/>
      <c r="HNQ8" s="1243"/>
      <c r="HNR8" s="1243"/>
      <c r="HNS8" s="1243"/>
      <c r="HNT8" s="1243"/>
      <c r="HNU8" s="1243"/>
      <c r="HNV8" s="1243"/>
      <c r="HNW8" s="1243"/>
      <c r="HNX8" s="1243"/>
      <c r="HNY8" s="1243"/>
      <c r="HNZ8" s="1243"/>
      <c r="HOA8" s="1243"/>
      <c r="HOB8" s="1243"/>
      <c r="HOC8" s="1243"/>
      <c r="HOD8" s="1243"/>
      <c r="HOE8" s="1243"/>
      <c r="HOF8" s="1243"/>
      <c r="HOG8" s="1243"/>
      <c r="HOH8" s="1243"/>
      <c r="HOI8" s="1243"/>
      <c r="HOJ8" s="1243"/>
      <c r="HOK8" s="1243"/>
      <c r="HOL8" s="1243"/>
      <c r="HOM8" s="1243"/>
      <c r="HON8" s="1243"/>
      <c r="HOO8" s="1243"/>
      <c r="HOP8" s="1243"/>
      <c r="HOQ8" s="1243"/>
      <c r="HOR8" s="1243"/>
      <c r="HOS8" s="1243"/>
      <c r="HOT8" s="1243"/>
      <c r="HOU8" s="1243"/>
      <c r="HOV8" s="1243"/>
      <c r="HOW8" s="1243"/>
      <c r="HOX8" s="1243"/>
      <c r="HOY8" s="1243"/>
      <c r="HOZ8" s="1243"/>
      <c r="HPA8" s="1243"/>
      <c r="HPB8" s="1243"/>
      <c r="HPC8" s="1243"/>
      <c r="HPD8" s="1243"/>
      <c r="HPE8" s="1243"/>
      <c r="HPF8" s="1243"/>
      <c r="HPG8" s="1243"/>
      <c r="HPH8" s="1243"/>
      <c r="HPI8" s="1243"/>
      <c r="HPJ8" s="1243"/>
      <c r="HPK8" s="1243"/>
      <c r="HPL8" s="1243"/>
      <c r="HPM8" s="1243"/>
      <c r="HPN8" s="1243"/>
      <c r="HPO8" s="1243"/>
      <c r="HPP8" s="1243"/>
      <c r="HPQ8" s="1243"/>
      <c r="HPR8" s="1243"/>
      <c r="HPS8" s="1243"/>
      <c r="HPT8" s="1243"/>
      <c r="HPU8" s="1243"/>
      <c r="HPV8" s="1243"/>
      <c r="HPW8" s="1243"/>
      <c r="HPX8" s="1243"/>
      <c r="HPY8" s="1243"/>
      <c r="HPZ8" s="1243"/>
      <c r="HQA8" s="1243"/>
      <c r="HQB8" s="1243"/>
      <c r="HQC8" s="1243"/>
      <c r="HQD8" s="1243"/>
      <c r="HQE8" s="1243"/>
      <c r="HQF8" s="1243"/>
      <c r="HQG8" s="1243"/>
      <c r="HQH8" s="1243"/>
      <c r="HQI8" s="1243"/>
      <c r="HQJ8" s="1243"/>
      <c r="HQK8" s="1243"/>
      <c r="HQL8" s="1243"/>
      <c r="HQM8" s="1243"/>
      <c r="HQN8" s="1243"/>
      <c r="HQO8" s="1243"/>
      <c r="HQP8" s="1243"/>
      <c r="HQQ8" s="1243"/>
      <c r="HQR8" s="1243"/>
      <c r="HQS8" s="1243"/>
      <c r="HQT8" s="1243"/>
      <c r="HQU8" s="1243"/>
      <c r="HQV8" s="1243"/>
      <c r="HQW8" s="1243"/>
      <c r="HQX8" s="1243"/>
      <c r="HQY8" s="1243"/>
      <c r="HQZ8" s="1243"/>
      <c r="HRA8" s="1243"/>
      <c r="HRB8" s="1243"/>
      <c r="HRC8" s="1243"/>
      <c r="HRD8" s="1243"/>
      <c r="HRE8" s="1243"/>
      <c r="HRF8" s="1243"/>
      <c r="HRG8" s="1243"/>
      <c r="HRH8" s="1243"/>
      <c r="HRI8" s="1243"/>
      <c r="HRJ8" s="1243"/>
      <c r="HRK8" s="1243"/>
      <c r="HRL8" s="1243"/>
      <c r="HRM8" s="1243"/>
      <c r="HRN8" s="1243"/>
      <c r="HRO8" s="1243"/>
      <c r="HRP8" s="1243"/>
      <c r="HRQ8" s="1243"/>
      <c r="HRR8" s="1243"/>
      <c r="HRS8" s="1243"/>
      <c r="HRT8" s="1243"/>
      <c r="HRU8" s="1243"/>
      <c r="HRV8" s="1243"/>
      <c r="HRW8" s="1243"/>
      <c r="HRX8" s="1243"/>
      <c r="HRY8" s="1243"/>
      <c r="HRZ8" s="1243"/>
      <c r="HSA8" s="1243"/>
      <c r="HSB8" s="1243"/>
      <c r="HSC8" s="1243"/>
      <c r="HSD8" s="1243"/>
      <c r="HSE8" s="1243"/>
      <c r="HSF8" s="1243"/>
      <c r="HSG8" s="1243"/>
      <c r="HSH8" s="1243"/>
      <c r="HSI8" s="1243"/>
      <c r="HSJ8" s="1243"/>
      <c r="HSK8" s="1243"/>
      <c r="HSL8" s="1243"/>
      <c r="HSM8" s="1243"/>
      <c r="HSN8" s="1243"/>
      <c r="HSO8" s="1243"/>
      <c r="HSP8" s="1243"/>
      <c r="HSQ8" s="1243"/>
      <c r="HSR8" s="1243"/>
      <c r="HSS8" s="1243"/>
      <c r="HST8" s="1243"/>
      <c r="HSU8" s="1243"/>
      <c r="HSV8" s="1243"/>
      <c r="HSW8" s="1243"/>
      <c r="HSX8" s="1243"/>
      <c r="HSY8" s="1243"/>
      <c r="HSZ8" s="1243"/>
      <c r="HTA8" s="1243"/>
      <c r="HTB8" s="1243"/>
      <c r="HTC8" s="1243"/>
      <c r="HTD8" s="1243"/>
      <c r="HTE8" s="1243"/>
      <c r="HTF8" s="1243"/>
      <c r="HTG8" s="1243"/>
      <c r="HTH8" s="1243"/>
      <c r="HTI8" s="1243"/>
      <c r="HTJ8" s="1243"/>
      <c r="HTK8" s="1243"/>
      <c r="HTL8" s="1243"/>
      <c r="HTM8" s="1243"/>
      <c r="HTN8" s="1243"/>
      <c r="HTO8" s="1243"/>
      <c r="HTP8" s="1243"/>
      <c r="HTQ8" s="1243"/>
      <c r="HTR8" s="1243"/>
      <c r="HTS8" s="1243"/>
      <c r="HTT8" s="1243"/>
      <c r="HTU8" s="1243"/>
      <c r="HTV8" s="1243"/>
      <c r="HTW8" s="1243"/>
      <c r="HTX8" s="1243"/>
      <c r="HTY8" s="1243"/>
      <c r="HTZ8" s="1243"/>
      <c r="HUA8" s="1243"/>
      <c r="HUB8" s="1243"/>
      <c r="HUC8" s="1243"/>
      <c r="HUD8" s="1243"/>
      <c r="HUE8" s="1243"/>
      <c r="HUF8" s="1243"/>
      <c r="HUG8" s="1243"/>
      <c r="HUH8" s="1243"/>
      <c r="HUI8" s="1243"/>
      <c r="HUJ8" s="1243"/>
      <c r="HUK8" s="1243"/>
      <c r="HUL8" s="1243"/>
      <c r="HUM8" s="1243"/>
      <c r="HUN8" s="1243"/>
      <c r="HUO8" s="1243"/>
      <c r="HUP8" s="1243"/>
      <c r="HUQ8" s="1243"/>
      <c r="HUR8" s="1243"/>
      <c r="HUS8" s="1243"/>
      <c r="HUT8" s="1243"/>
      <c r="HUU8" s="1243"/>
      <c r="HUV8" s="1243"/>
      <c r="HUW8" s="1243"/>
      <c r="HUX8" s="1243"/>
      <c r="HUY8" s="1243"/>
      <c r="HUZ8" s="1243"/>
      <c r="HVA8" s="1243"/>
      <c r="HVB8" s="1243"/>
      <c r="HVC8" s="1243"/>
      <c r="HVD8" s="1243"/>
      <c r="HVE8" s="1243"/>
      <c r="HVF8" s="1243"/>
      <c r="HVG8" s="1243"/>
      <c r="HVH8" s="1243"/>
      <c r="HVI8" s="1243"/>
      <c r="HVJ8" s="1243"/>
      <c r="HVK8" s="1243"/>
      <c r="HVL8" s="1243"/>
      <c r="HVM8" s="1243"/>
      <c r="HVN8" s="1243"/>
      <c r="HVO8" s="1243"/>
      <c r="HVP8" s="1243"/>
      <c r="HVQ8" s="1243"/>
      <c r="HVR8" s="1243"/>
      <c r="HVS8" s="1243"/>
      <c r="HVT8" s="1243"/>
      <c r="HVU8" s="1243"/>
      <c r="HVV8" s="1243"/>
      <c r="HVW8" s="1243"/>
      <c r="HVX8" s="1243"/>
      <c r="HVY8" s="1243"/>
      <c r="HVZ8" s="1243"/>
      <c r="HWA8" s="1243"/>
      <c r="HWB8" s="1243"/>
      <c r="HWC8" s="1243"/>
      <c r="HWD8" s="1243"/>
      <c r="HWE8" s="1243"/>
      <c r="HWF8" s="1243"/>
      <c r="HWG8" s="1243"/>
      <c r="HWH8" s="1243"/>
      <c r="HWI8" s="1243"/>
      <c r="HWJ8" s="1243"/>
      <c r="HWK8" s="1243"/>
      <c r="HWL8" s="1243"/>
      <c r="HWM8" s="1243"/>
      <c r="HWN8" s="1243"/>
      <c r="HWO8" s="1243"/>
      <c r="HWP8" s="1243"/>
      <c r="HWQ8" s="1243"/>
      <c r="HWR8" s="1243"/>
      <c r="HWS8" s="1243"/>
      <c r="HWT8" s="1243"/>
      <c r="HWU8" s="1243"/>
      <c r="HWV8" s="1243"/>
      <c r="HWW8" s="1243"/>
      <c r="HWX8" s="1243"/>
      <c r="HWY8" s="1243"/>
      <c r="HWZ8" s="1243"/>
      <c r="HXA8" s="1243"/>
      <c r="HXB8" s="1243"/>
      <c r="HXC8" s="1243"/>
      <c r="HXD8" s="1243"/>
      <c r="HXE8" s="1243"/>
      <c r="HXF8" s="1243"/>
      <c r="HXG8" s="1243"/>
      <c r="HXH8" s="1243"/>
      <c r="HXI8" s="1243"/>
      <c r="HXJ8" s="1243"/>
      <c r="HXK8" s="1243"/>
      <c r="HXL8" s="1243"/>
      <c r="HXM8" s="1243"/>
      <c r="HXN8" s="1243"/>
      <c r="HXO8" s="1243"/>
      <c r="HXP8" s="1243"/>
      <c r="HXQ8" s="1243"/>
      <c r="HXR8" s="1243"/>
      <c r="HXS8" s="1243"/>
      <c r="HXT8" s="1243"/>
      <c r="HXU8" s="1243"/>
      <c r="HXV8" s="1243"/>
      <c r="HXW8" s="1243"/>
      <c r="HXX8" s="1243"/>
      <c r="HXY8" s="1243"/>
      <c r="HXZ8" s="1243"/>
      <c r="HYA8" s="1243"/>
      <c r="HYB8" s="1243"/>
      <c r="HYC8" s="1243"/>
      <c r="HYD8" s="1243"/>
      <c r="HYE8" s="1243"/>
      <c r="HYF8" s="1243"/>
      <c r="HYG8" s="1243"/>
      <c r="HYH8" s="1243"/>
      <c r="HYI8" s="1243"/>
      <c r="HYJ8" s="1243"/>
      <c r="HYK8" s="1243"/>
      <c r="HYL8" s="1243"/>
      <c r="HYM8" s="1243"/>
      <c r="HYN8" s="1243"/>
      <c r="HYO8" s="1243"/>
      <c r="HYP8" s="1243"/>
      <c r="HYQ8" s="1243"/>
      <c r="HYR8" s="1243"/>
      <c r="HYS8" s="1243"/>
      <c r="HYT8" s="1243"/>
      <c r="HYU8" s="1243"/>
      <c r="HYV8" s="1243"/>
      <c r="HYW8" s="1243"/>
      <c r="HYX8" s="1243"/>
      <c r="HYY8" s="1243"/>
      <c r="HYZ8" s="1243"/>
      <c r="HZA8" s="1243"/>
      <c r="HZB8" s="1243"/>
      <c r="HZC8" s="1243"/>
      <c r="HZD8" s="1243"/>
      <c r="HZE8" s="1243"/>
      <c r="HZF8" s="1243"/>
      <c r="HZG8" s="1243"/>
      <c r="HZH8" s="1243"/>
      <c r="HZI8" s="1243"/>
      <c r="HZJ8" s="1243"/>
      <c r="HZK8" s="1243"/>
      <c r="HZL8" s="1243"/>
      <c r="HZM8" s="1243"/>
      <c r="HZN8" s="1243"/>
      <c r="HZO8" s="1243"/>
      <c r="HZP8" s="1243"/>
      <c r="HZQ8" s="1243"/>
      <c r="HZR8" s="1243"/>
      <c r="HZS8" s="1243"/>
      <c r="HZT8" s="1243"/>
      <c r="HZU8" s="1243"/>
      <c r="HZV8" s="1243"/>
      <c r="HZW8" s="1243"/>
      <c r="HZX8" s="1243"/>
      <c r="HZY8" s="1243"/>
      <c r="HZZ8" s="1243"/>
      <c r="IAA8" s="1243"/>
      <c r="IAB8" s="1243"/>
      <c r="IAC8" s="1243"/>
      <c r="IAD8" s="1243"/>
      <c r="IAE8" s="1243"/>
      <c r="IAF8" s="1243"/>
      <c r="IAG8" s="1243"/>
      <c r="IAH8" s="1243"/>
      <c r="IAI8" s="1243"/>
      <c r="IAJ8" s="1243"/>
      <c r="IAK8" s="1243"/>
      <c r="IAL8" s="1243"/>
      <c r="IAM8" s="1243"/>
      <c r="IAN8" s="1243"/>
      <c r="IAO8" s="1243"/>
      <c r="IAP8" s="1243"/>
      <c r="IAQ8" s="1243"/>
      <c r="IAR8" s="1243"/>
      <c r="IAS8" s="1243"/>
      <c r="IAT8" s="1243"/>
      <c r="IAU8" s="1243"/>
      <c r="IAV8" s="1243"/>
      <c r="IAW8" s="1243"/>
      <c r="IAX8" s="1243"/>
      <c r="IAY8" s="1243"/>
      <c r="IAZ8" s="1243"/>
      <c r="IBA8" s="1243"/>
      <c r="IBB8" s="1243"/>
      <c r="IBC8" s="1243"/>
      <c r="IBD8" s="1243"/>
      <c r="IBE8" s="1243"/>
      <c r="IBF8" s="1243"/>
      <c r="IBG8" s="1243"/>
      <c r="IBH8" s="1243"/>
      <c r="IBI8" s="1243"/>
      <c r="IBJ8" s="1243"/>
      <c r="IBK8" s="1243"/>
      <c r="IBL8" s="1243"/>
      <c r="IBM8" s="1243"/>
      <c r="IBN8" s="1243"/>
      <c r="IBO8" s="1243"/>
      <c r="IBP8" s="1243"/>
      <c r="IBQ8" s="1243"/>
      <c r="IBR8" s="1243"/>
      <c r="IBS8" s="1243"/>
      <c r="IBT8" s="1243"/>
      <c r="IBU8" s="1243"/>
      <c r="IBV8" s="1243"/>
      <c r="IBW8" s="1243"/>
      <c r="IBX8" s="1243"/>
      <c r="IBY8" s="1243"/>
      <c r="IBZ8" s="1243"/>
      <c r="ICA8" s="1243"/>
      <c r="ICB8" s="1243"/>
      <c r="ICC8" s="1243"/>
      <c r="ICD8" s="1243"/>
      <c r="ICE8" s="1243"/>
      <c r="ICF8" s="1243"/>
      <c r="ICG8" s="1243"/>
      <c r="ICH8" s="1243"/>
      <c r="ICI8" s="1243"/>
      <c r="ICJ8" s="1243"/>
      <c r="ICK8" s="1243"/>
      <c r="ICL8" s="1243"/>
      <c r="ICM8" s="1243"/>
      <c r="ICN8" s="1243"/>
      <c r="ICO8" s="1243"/>
      <c r="ICP8" s="1243"/>
      <c r="ICQ8" s="1243"/>
      <c r="ICR8" s="1243"/>
      <c r="ICS8" s="1243"/>
      <c r="ICT8" s="1243"/>
      <c r="ICU8" s="1243"/>
      <c r="ICV8" s="1243"/>
      <c r="ICW8" s="1243"/>
      <c r="ICX8" s="1243"/>
      <c r="ICY8" s="1243"/>
      <c r="ICZ8" s="1243"/>
      <c r="IDA8" s="1243"/>
      <c r="IDB8" s="1243"/>
      <c r="IDC8" s="1243"/>
      <c r="IDD8" s="1243"/>
      <c r="IDE8" s="1243"/>
      <c r="IDF8" s="1243"/>
      <c r="IDG8" s="1243"/>
      <c r="IDH8" s="1243"/>
      <c r="IDI8" s="1243"/>
      <c r="IDJ8" s="1243"/>
      <c r="IDK8" s="1243"/>
      <c r="IDL8" s="1243"/>
      <c r="IDM8" s="1243"/>
      <c r="IDN8" s="1243"/>
      <c r="IDO8" s="1243"/>
      <c r="IDP8" s="1243"/>
      <c r="IDQ8" s="1243"/>
      <c r="IDR8" s="1243"/>
      <c r="IDS8" s="1243"/>
      <c r="IDT8" s="1243"/>
      <c r="IDU8" s="1243"/>
      <c r="IDV8" s="1243"/>
      <c r="IDW8" s="1243"/>
      <c r="IDX8" s="1243"/>
      <c r="IDY8" s="1243"/>
      <c r="IDZ8" s="1243"/>
      <c r="IEA8" s="1243"/>
      <c r="IEB8" s="1243"/>
      <c r="IEC8" s="1243"/>
      <c r="IED8" s="1243"/>
      <c r="IEE8" s="1243"/>
      <c r="IEF8" s="1243"/>
      <c r="IEG8" s="1243"/>
      <c r="IEH8" s="1243"/>
      <c r="IEI8" s="1243"/>
      <c r="IEJ8" s="1243"/>
      <c r="IEK8" s="1243"/>
      <c r="IEL8" s="1243"/>
      <c r="IEM8" s="1243"/>
      <c r="IEN8" s="1243"/>
      <c r="IEO8" s="1243"/>
      <c r="IEP8" s="1243"/>
      <c r="IEQ8" s="1243"/>
      <c r="IER8" s="1243"/>
      <c r="IES8" s="1243"/>
      <c r="IET8" s="1243"/>
      <c r="IEU8" s="1243"/>
      <c r="IEV8" s="1243"/>
      <c r="IEW8" s="1243"/>
      <c r="IEX8" s="1243"/>
      <c r="IEY8" s="1243"/>
      <c r="IEZ8" s="1243"/>
      <c r="IFA8" s="1243"/>
      <c r="IFB8" s="1243"/>
      <c r="IFC8" s="1243"/>
      <c r="IFD8" s="1243"/>
      <c r="IFE8" s="1243"/>
      <c r="IFF8" s="1243"/>
      <c r="IFG8" s="1243"/>
      <c r="IFH8" s="1243"/>
      <c r="IFI8" s="1243"/>
      <c r="IFJ8" s="1243"/>
      <c r="IFK8" s="1243"/>
      <c r="IFL8" s="1243"/>
      <c r="IFM8" s="1243"/>
      <c r="IFN8" s="1243"/>
      <c r="IFO8" s="1243"/>
      <c r="IFP8" s="1243"/>
      <c r="IFQ8" s="1243"/>
      <c r="IFR8" s="1243"/>
      <c r="IFS8" s="1243"/>
      <c r="IFT8" s="1243"/>
      <c r="IFU8" s="1243"/>
      <c r="IFV8" s="1243"/>
      <c r="IFW8" s="1243"/>
      <c r="IFX8" s="1243"/>
      <c r="IFY8" s="1243"/>
      <c r="IFZ8" s="1243"/>
      <c r="IGA8" s="1243"/>
      <c r="IGB8" s="1243"/>
      <c r="IGC8" s="1243"/>
      <c r="IGD8" s="1243"/>
      <c r="IGE8" s="1243"/>
      <c r="IGF8" s="1243"/>
      <c r="IGG8" s="1243"/>
      <c r="IGH8" s="1243"/>
      <c r="IGI8" s="1243"/>
      <c r="IGJ8" s="1243"/>
      <c r="IGK8" s="1243"/>
      <c r="IGL8" s="1243"/>
      <c r="IGM8" s="1243"/>
      <c r="IGN8" s="1243"/>
      <c r="IGO8" s="1243"/>
      <c r="IGP8" s="1243"/>
      <c r="IGQ8" s="1243"/>
      <c r="IGR8" s="1243"/>
      <c r="IGS8" s="1243"/>
      <c r="IGT8" s="1243"/>
      <c r="IGU8" s="1243"/>
      <c r="IGV8" s="1243"/>
      <c r="IGW8" s="1243"/>
      <c r="IGX8" s="1243"/>
      <c r="IGY8" s="1243"/>
      <c r="IGZ8" s="1243"/>
      <c r="IHA8" s="1243"/>
      <c r="IHB8" s="1243"/>
      <c r="IHC8" s="1243"/>
      <c r="IHD8" s="1243"/>
      <c r="IHE8" s="1243"/>
      <c r="IHF8" s="1243"/>
      <c r="IHG8" s="1243"/>
      <c r="IHH8" s="1243"/>
      <c r="IHI8" s="1243"/>
      <c r="IHJ8" s="1243"/>
      <c r="IHK8" s="1243"/>
      <c r="IHL8" s="1243"/>
      <c r="IHM8" s="1243"/>
      <c r="IHN8" s="1243"/>
      <c r="IHO8" s="1243"/>
      <c r="IHP8" s="1243"/>
      <c r="IHQ8" s="1243"/>
      <c r="IHR8" s="1243"/>
      <c r="IHS8" s="1243"/>
      <c r="IHT8" s="1243"/>
      <c r="IHU8" s="1243"/>
      <c r="IHV8" s="1243"/>
      <c r="IHW8" s="1243"/>
      <c r="IHX8" s="1243"/>
      <c r="IHY8" s="1243"/>
      <c r="IHZ8" s="1243"/>
      <c r="IIA8" s="1243"/>
      <c r="IIB8" s="1243"/>
      <c r="IIC8" s="1243"/>
      <c r="IID8" s="1243"/>
      <c r="IIE8" s="1243"/>
      <c r="IIF8" s="1243"/>
      <c r="IIG8" s="1243"/>
      <c r="IIH8" s="1243"/>
      <c r="III8" s="1243"/>
      <c r="IIJ8" s="1243"/>
      <c r="IIK8" s="1243"/>
      <c r="IIL8" s="1243"/>
      <c r="IIM8" s="1243"/>
      <c r="IIN8" s="1243"/>
      <c r="IIO8" s="1243"/>
      <c r="IIP8" s="1243"/>
      <c r="IIQ8" s="1243"/>
      <c r="IIR8" s="1243"/>
      <c r="IIS8" s="1243"/>
      <c r="IIT8" s="1243"/>
      <c r="IIU8" s="1243"/>
      <c r="IIV8" s="1243"/>
      <c r="IIW8" s="1243"/>
      <c r="IIX8" s="1243"/>
      <c r="IIY8" s="1243"/>
      <c r="IIZ8" s="1243"/>
      <c r="IJA8" s="1243"/>
      <c r="IJB8" s="1243"/>
      <c r="IJC8" s="1243"/>
      <c r="IJD8" s="1243"/>
      <c r="IJE8" s="1243"/>
      <c r="IJF8" s="1243"/>
      <c r="IJG8" s="1243"/>
      <c r="IJH8" s="1243"/>
      <c r="IJI8" s="1243"/>
      <c r="IJJ8" s="1243"/>
      <c r="IJK8" s="1243"/>
      <c r="IJL8" s="1243"/>
      <c r="IJM8" s="1243"/>
      <c r="IJN8" s="1243"/>
      <c r="IJO8" s="1243"/>
      <c r="IJP8" s="1243"/>
      <c r="IJQ8" s="1243"/>
      <c r="IJR8" s="1243"/>
      <c r="IJS8" s="1243"/>
      <c r="IJT8" s="1243"/>
      <c r="IJU8" s="1243"/>
      <c r="IJV8" s="1243"/>
      <c r="IJW8" s="1243"/>
      <c r="IJX8" s="1243"/>
      <c r="IJY8" s="1243"/>
      <c r="IJZ8" s="1243"/>
      <c r="IKA8" s="1243"/>
      <c r="IKB8" s="1243"/>
      <c r="IKC8" s="1243"/>
      <c r="IKD8" s="1243"/>
      <c r="IKE8" s="1243"/>
      <c r="IKF8" s="1243"/>
      <c r="IKG8" s="1243"/>
      <c r="IKH8" s="1243"/>
      <c r="IKI8" s="1243"/>
      <c r="IKJ8" s="1243"/>
      <c r="IKK8" s="1243"/>
      <c r="IKL8" s="1243"/>
      <c r="IKM8" s="1243"/>
      <c r="IKN8" s="1243"/>
      <c r="IKO8" s="1243"/>
      <c r="IKP8" s="1243"/>
      <c r="IKQ8" s="1243"/>
      <c r="IKR8" s="1243"/>
      <c r="IKS8" s="1243"/>
      <c r="IKT8" s="1243"/>
      <c r="IKU8" s="1243"/>
      <c r="IKV8" s="1243"/>
      <c r="IKW8" s="1243"/>
      <c r="IKX8" s="1243"/>
      <c r="IKY8" s="1243"/>
      <c r="IKZ8" s="1243"/>
      <c r="ILA8" s="1243"/>
      <c r="ILB8" s="1243"/>
      <c r="ILC8" s="1243"/>
      <c r="ILD8" s="1243"/>
      <c r="ILE8" s="1243"/>
      <c r="ILF8" s="1243"/>
      <c r="ILG8" s="1243"/>
      <c r="ILH8" s="1243"/>
      <c r="ILI8" s="1243"/>
      <c r="ILJ8" s="1243"/>
      <c r="ILK8" s="1243"/>
      <c r="ILL8" s="1243"/>
      <c r="ILM8" s="1243"/>
      <c r="ILN8" s="1243"/>
      <c r="ILO8" s="1243"/>
      <c r="ILP8" s="1243"/>
      <c r="ILQ8" s="1243"/>
      <c r="ILR8" s="1243"/>
      <c r="ILS8" s="1243"/>
      <c r="ILT8" s="1243"/>
      <c r="ILU8" s="1243"/>
      <c r="ILV8" s="1243"/>
      <c r="ILW8" s="1243"/>
      <c r="ILX8" s="1243"/>
      <c r="ILY8" s="1243"/>
      <c r="ILZ8" s="1243"/>
      <c r="IMA8" s="1243"/>
      <c r="IMB8" s="1243"/>
      <c r="IMC8" s="1243"/>
      <c r="IMD8" s="1243"/>
      <c r="IME8" s="1243"/>
      <c r="IMF8" s="1243"/>
      <c r="IMG8" s="1243"/>
      <c r="IMH8" s="1243"/>
      <c r="IMI8" s="1243"/>
      <c r="IMJ8" s="1243"/>
      <c r="IMK8" s="1243"/>
      <c r="IML8" s="1243"/>
      <c r="IMM8" s="1243"/>
      <c r="IMN8" s="1243"/>
      <c r="IMO8" s="1243"/>
      <c r="IMP8" s="1243"/>
      <c r="IMQ8" s="1243"/>
      <c r="IMR8" s="1243"/>
      <c r="IMS8" s="1243"/>
      <c r="IMT8" s="1243"/>
      <c r="IMU8" s="1243"/>
      <c r="IMV8" s="1243"/>
      <c r="IMW8" s="1243"/>
      <c r="IMX8" s="1243"/>
      <c r="IMY8" s="1243"/>
      <c r="IMZ8" s="1243"/>
      <c r="INA8" s="1243"/>
      <c r="INB8" s="1243"/>
      <c r="INC8" s="1243"/>
      <c r="IND8" s="1243"/>
      <c r="INE8" s="1243"/>
      <c r="INF8" s="1243"/>
      <c r="ING8" s="1243"/>
      <c r="INH8" s="1243"/>
      <c r="INI8" s="1243"/>
      <c r="INJ8" s="1243"/>
      <c r="INK8" s="1243"/>
      <c r="INL8" s="1243"/>
      <c r="INM8" s="1243"/>
      <c r="INN8" s="1243"/>
      <c r="INO8" s="1243"/>
      <c r="INP8" s="1243"/>
      <c r="INQ8" s="1243"/>
      <c r="INR8" s="1243"/>
      <c r="INS8" s="1243"/>
      <c r="INT8" s="1243"/>
      <c r="INU8" s="1243"/>
      <c r="INV8" s="1243"/>
      <c r="INW8" s="1243"/>
      <c r="INX8" s="1243"/>
      <c r="INY8" s="1243"/>
      <c r="INZ8" s="1243"/>
      <c r="IOA8" s="1243"/>
      <c r="IOB8" s="1243"/>
      <c r="IOC8" s="1243"/>
      <c r="IOD8" s="1243"/>
      <c r="IOE8" s="1243"/>
      <c r="IOF8" s="1243"/>
      <c r="IOG8" s="1243"/>
      <c r="IOH8" s="1243"/>
      <c r="IOI8" s="1243"/>
      <c r="IOJ8" s="1243"/>
      <c r="IOK8" s="1243"/>
      <c r="IOL8" s="1243"/>
      <c r="IOM8" s="1243"/>
      <c r="ION8" s="1243"/>
      <c r="IOO8" s="1243"/>
      <c r="IOP8" s="1243"/>
      <c r="IOQ8" s="1243"/>
      <c r="IOR8" s="1243"/>
      <c r="IOS8" s="1243"/>
      <c r="IOT8" s="1243"/>
      <c r="IOU8" s="1243"/>
      <c r="IOV8" s="1243"/>
      <c r="IOW8" s="1243"/>
      <c r="IOX8" s="1243"/>
      <c r="IOY8" s="1243"/>
      <c r="IOZ8" s="1243"/>
      <c r="IPA8" s="1243"/>
      <c r="IPB8" s="1243"/>
      <c r="IPC8" s="1243"/>
      <c r="IPD8" s="1243"/>
      <c r="IPE8" s="1243"/>
      <c r="IPF8" s="1243"/>
      <c r="IPG8" s="1243"/>
      <c r="IPH8" s="1243"/>
      <c r="IPI8" s="1243"/>
      <c r="IPJ8" s="1243"/>
      <c r="IPK8" s="1243"/>
      <c r="IPL8" s="1243"/>
      <c r="IPM8" s="1243"/>
      <c r="IPN8" s="1243"/>
      <c r="IPO8" s="1243"/>
      <c r="IPP8" s="1243"/>
      <c r="IPQ8" s="1243"/>
      <c r="IPR8" s="1243"/>
      <c r="IPS8" s="1243"/>
      <c r="IPT8" s="1243"/>
      <c r="IPU8" s="1243"/>
      <c r="IPV8" s="1243"/>
      <c r="IPW8" s="1243"/>
      <c r="IPX8" s="1243"/>
      <c r="IPY8" s="1243"/>
      <c r="IPZ8" s="1243"/>
      <c r="IQA8" s="1243"/>
      <c r="IQB8" s="1243"/>
      <c r="IQC8" s="1243"/>
      <c r="IQD8" s="1243"/>
      <c r="IQE8" s="1243"/>
      <c r="IQF8" s="1243"/>
      <c r="IQG8" s="1243"/>
      <c r="IQH8" s="1243"/>
      <c r="IQI8" s="1243"/>
      <c r="IQJ8" s="1243"/>
      <c r="IQK8" s="1243"/>
      <c r="IQL8" s="1243"/>
      <c r="IQM8" s="1243"/>
      <c r="IQN8" s="1243"/>
      <c r="IQO8" s="1243"/>
      <c r="IQP8" s="1243"/>
      <c r="IQQ8" s="1243"/>
      <c r="IQR8" s="1243"/>
      <c r="IQS8" s="1243"/>
      <c r="IQT8" s="1243"/>
      <c r="IQU8" s="1243"/>
      <c r="IQV8" s="1243"/>
      <c r="IQW8" s="1243"/>
      <c r="IQX8" s="1243"/>
      <c r="IQY8" s="1243"/>
      <c r="IQZ8" s="1243"/>
      <c r="IRA8" s="1243"/>
      <c r="IRB8" s="1243"/>
      <c r="IRC8" s="1243"/>
      <c r="IRD8" s="1243"/>
      <c r="IRE8" s="1243"/>
      <c r="IRF8" s="1243"/>
      <c r="IRG8" s="1243"/>
      <c r="IRH8" s="1243"/>
      <c r="IRI8" s="1243"/>
      <c r="IRJ8" s="1243"/>
      <c r="IRK8" s="1243"/>
      <c r="IRL8" s="1243"/>
      <c r="IRM8" s="1243"/>
      <c r="IRN8" s="1243"/>
      <c r="IRO8" s="1243"/>
      <c r="IRP8" s="1243"/>
      <c r="IRQ8" s="1243"/>
      <c r="IRR8" s="1243"/>
      <c r="IRS8" s="1243"/>
      <c r="IRT8" s="1243"/>
      <c r="IRU8" s="1243"/>
      <c r="IRV8" s="1243"/>
      <c r="IRW8" s="1243"/>
      <c r="IRX8" s="1243"/>
      <c r="IRY8" s="1243"/>
      <c r="IRZ8" s="1243"/>
      <c r="ISA8" s="1243"/>
      <c r="ISB8" s="1243"/>
      <c r="ISC8" s="1243"/>
      <c r="ISD8" s="1243"/>
      <c r="ISE8" s="1243"/>
      <c r="ISF8" s="1243"/>
      <c r="ISG8" s="1243"/>
      <c r="ISH8" s="1243"/>
      <c r="ISI8" s="1243"/>
      <c r="ISJ8" s="1243"/>
      <c r="ISK8" s="1243"/>
      <c r="ISL8" s="1243"/>
      <c r="ISM8" s="1243"/>
      <c r="ISN8" s="1243"/>
      <c r="ISO8" s="1243"/>
      <c r="ISP8" s="1243"/>
      <c r="ISQ8" s="1243"/>
      <c r="ISR8" s="1243"/>
      <c r="ISS8" s="1243"/>
      <c r="IST8" s="1243"/>
      <c r="ISU8" s="1243"/>
      <c r="ISV8" s="1243"/>
      <c r="ISW8" s="1243"/>
      <c r="ISX8" s="1243"/>
      <c r="ISY8" s="1243"/>
      <c r="ISZ8" s="1243"/>
      <c r="ITA8" s="1243"/>
      <c r="ITB8" s="1243"/>
      <c r="ITC8" s="1243"/>
      <c r="ITD8" s="1243"/>
      <c r="ITE8" s="1243"/>
      <c r="ITF8" s="1243"/>
      <c r="ITG8" s="1243"/>
      <c r="ITH8" s="1243"/>
      <c r="ITI8" s="1243"/>
      <c r="ITJ8" s="1243"/>
      <c r="ITK8" s="1243"/>
      <c r="ITL8" s="1243"/>
      <c r="ITM8" s="1243"/>
      <c r="ITN8" s="1243"/>
      <c r="ITO8" s="1243"/>
      <c r="ITP8" s="1243"/>
      <c r="ITQ8" s="1243"/>
      <c r="ITR8" s="1243"/>
      <c r="ITS8" s="1243"/>
      <c r="ITT8" s="1243"/>
      <c r="ITU8" s="1243"/>
      <c r="ITV8" s="1243"/>
      <c r="ITW8" s="1243"/>
      <c r="ITX8" s="1243"/>
      <c r="ITY8" s="1243"/>
      <c r="ITZ8" s="1243"/>
      <c r="IUA8" s="1243"/>
      <c r="IUB8" s="1243"/>
      <c r="IUC8" s="1243"/>
      <c r="IUD8" s="1243"/>
      <c r="IUE8" s="1243"/>
      <c r="IUF8" s="1243"/>
      <c r="IUG8" s="1243"/>
      <c r="IUH8" s="1243"/>
      <c r="IUI8" s="1243"/>
      <c r="IUJ8" s="1243"/>
      <c r="IUK8" s="1243"/>
      <c r="IUL8" s="1243"/>
      <c r="IUM8" s="1243"/>
      <c r="IUN8" s="1243"/>
      <c r="IUO8" s="1243"/>
      <c r="IUP8" s="1243"/>
      <c r="IUQ8" s="1243"/>
      <c r="IUR8" s="1243"/>
      <c r="IUS8" s="1243"/>
      <c r="IUT8" s="1243"/>
      <c r="IUU8" s="1243"/>
      <c r="IUV8" s="1243"/>
      <c r="IUW8" s="1243"/>
      <c r="IUX8" s="1243"/>
      <c r="IUY8" s="1243"/>
      <c r="IUZ8" s="1243"/>
      <c r="IVA8" s="1243"/>
      <c r="IVB8" s="1243"/>
      <c r="IVC8" s="1243"/>
      <c r="IVD8" s="1243"/>
      <c r="IVE8" s="1243"/>
      <c r="IVF8" s="1243"/>
      <c r="IVG8" s="1243"/>
      <c r="IVH8" s="1243"/>
      <c r="IVI8" s="1243"/>
      <c r="IVJ8" s="1243"/>
      <c r="IVK8" s="1243"/>
      <c r="IVL8" s="1243"/>
      <c r="IVM8" s="1243"/>
      <c r="IVN8" s="1243"/>
      <c r="IVO8" s="1243"/>
      <c r="IVP8" s="1243"/>
      <c r="IVQ8" s="1243"/>
      <c r="IVR8" s="1243"/>
      <c r="IVS8" s="1243"/>
      <c r="IVT8" s="1243"/>
      <c r="IVU8" s="1243"/>
      <c r="IVV8" s="1243"/>
      <c r="IVW8" s="1243"/>
      <c r="IVX8" s="1243"/>
      <c r="IVY8" s="1243"/>
      <c r="IVZ8" s="1243"/>
      <c r="IWA8" s="1243"/>
      <c r="IWB8" s="1243"/>
      <c r="IWC8" s="1243"/>
      <c r="IWD8" s="1243"/>
      <c r="IWE8" s="1243"/>
      <c r="IWF8" s="1243"/>
      <c r="IWG8" s="1243"/>
      <c r="IWH8" s="1243"/>
      <c r="IWI8" s="1243"/>
      <c r="IWJ8" s="1243"/>
      <c r="IWK8" s="1243"/>
      <c r="IWL8" s="1243"/>
      <c r="IWM8" s="1243"/>
      <c r="IWN8" s="1243"/>
      <c r="IWO8" s="1243"/>
      <c r="IWP8" s="1243"/>
      <c r="IWQ8" s="1243"/>
      <c r="IWR8" s="1243"/>
      <c r="IWS8" s="1243"/>
      <c r="IWT8" s="1243"/>
      <c r="IWU8" s="1243"/>
      <c r="IWV8" s="1243"/>
      <c r="IWW8" s="1243"/>
      <c r="IWX8" s="1243"/>
      <c r="IWY8" s="1243"/>
      <c r="IWZ8" s="1243"/>
      <c r="IXA8" s="1243"/>
      <c r="IXB8" s="1243"/>
      <c r="IXC8" s="1243"/>
      <c r="IXD8" s="1243"/>
      <c r="IXE8" s="1243"/>
      <c r="IXF8" s="1243"/>
      <c r="IXG8" s="1243"/>
      <c r="IXH8" s="1243"/>
      <c r="IXI8" s="1243"/>
      <c r="IXJ8" s="1243"/>
      <c r="IXK8" s="1243"/>
      <c r="IXL8" s="1243"/>
      <c r="IXM8" s="1243"/>
      <c r="IXN8" s="1243"/>
      <c r="IXO8" s="1243"/>
      <c r="IXP8" s="1243"/>
      <c r="IXQ8" s="1243"/>
      <c r="IXR8" s="1243"/>
      <c r="IXS8" s="1243"/>
      <c r="IXT8" s="1243"/>
      <c r="IXU8" s="1243"/>
      <c r="IXV8" s="1243"/>
      <c r="IXW8" s="1243"/>
      <c r="IXX8" s="1243"/>
      <c r="IXY8" s="1243"/>
      <c r="IXZ8" s="1243"/>
      <c r="IYA8" s="1243"/>
      <c r="IYB8" s="1243"/>
      <c r="IYC8" s="1243"/>
      <c r="IYD8" s="1243"/>
      <c r="IYE8" s="1243"/>
      <c r="IYF8" s="1243"/>
      <c r="IYG8" s="1243"/>
      <c r="IYH8" s="1243"/>
      <c r="IYI8" s="1243"/>
      <c r="IYJ8" s="1243"/>
      <c r="IYK8" s="1243"/>
      <c r="IYL8" s="1243"/>
      <c r="IYM8" s="1243"/>
      <c r="IYN8" s="1243"/>
      <c r="IYO8" s="1243"/>
      <c r="IYP8" s="1243"/>
      <c r="IYQ8" s="1243"/>
      <c r="IYR8" s="1243"/>
      <c r="IYS8" s="1243"/>
      <c r="IYT8" s="1243"/>
      <c r="IYU8" s="1243"/>
      <c r="IYV8" s="1243"/>
      <c r="IYW8" s="1243"/>
      <c r="IYX8" s="1243"/>
      <c r="IYY8" s="1243"/>
      <c r="IYZ8" s="1243"/>
      <c r="IZA8" s="1243"/>
      <c r="IZB8" s="1243"/>
      <c r="IZC8" s="1243"/>
      <c r="IZD8" s="1243"/>
      <c r="IZE8" s="1243"/>
      <c r="IZF8" s="1243"/>
      <c r="IZG8" s="1243"/>
      <c r="IZH8" s="1243"/>
      <c r="IZI8" s="1243"/>
      <c r="IZJ8" s="1243"/>
      <c r="IZK8" s="1243"/>
      <c r="IZL8" s="1243"/>
      <c r="IZM8" s="1243"/>
      <c r="IZN8" s="1243"/>
      <c r="IZO8" s="1243"/>
      <c r="IZP8" s="1243"/>
      <c r="IZQ8" s="1243"/>
      <c r="IZR8" s="1243"/>
      <c r="IZS8" s="1243"/>
      <c r="IZT8" s="1243"/>
      <c r="IZU8" s="1243"/>
      <c r="IZV8" s="1243"/>
      <c r="IZW8" s="1243"/>
      <c r="IZX8" s="1243"/>
      <c r="IZY8" s="1243"/>
      <c r="IZZ8" s="1243"/>
      <c r="JAA8" s="1243"/>
      <c r="JAB8" s="1243"/>
      <c r="JAC8" s="1243"/>
      <c r="JAD8" s="1243"/>
      <c r="JAE8" s="1243"/>
      <c r="JAF8" s="1243"/>
      <c r="JAG8" s="1243"/>
      <c r="JAH8" s="1243"/>
      <c r="JAI8" s="1243"/>
      <c r="JAJ8" s="1243"/>
      <c r="JAK8" s="1243"/>
      <c r="JAL8" s="1243"/>
      <c r="JAM8" s="1243"/>
      <c r="JAN8" s="1243"/>
      <c r="JAO8" s="1243"/>
      <c r="JAP8" s="1243"/>
      <c r="JAQ8" s="1243"/>
      <c r="JAR8" s="1243"/>
      <c r="JAS8" s="1243"/>
      <c r="JAT8" s="1243"/>
      <c r="JAU8" s="1243"/>
      <c r="JAV8" s="1243"/>
      <c r="JAW8" s="1243"/>
      <c r="JAX8" s="1243"/>
      <c r="JAY8" s="1243"/>
      <c r="JAZ8" s="1243"/>
      <c r="JBA8" s="1243"/>
      <c r="JBB8" s="1243"/>
      <c r="JBC8" s="1243"/>
      <c r="JBD8" s="1243"/>
      <c r="JBE8" s="1243"/>
      <c r="JBF8" s="1243"/>
      <c r="JBG8" s="1243"/>
      <c r="JBH8" s="1243"/>
      <c r="JBI8" s="1243"/>
      <c r="JBJ8" s="1243"/>
      <c r="JBK8" s="1243"/>
      <c r="JBL8" s="1243"/>
      <c r="JBM8" s="1243"/>
      <c r="JBN8" s="1243"/>
      <c r="JBO8" s="1243"/>
      <c r="JBP8" s="1243"/>
      <c r="JBQ8" s="1243"/>
      <c r="JBR8" s="1243"/>
      <c r="JBS8" s="1243"/>
      <c r="JBT8" s="1243"/>
      <c r="JBU8" s="1243"/>
      <c r="JBV8" s="1243"/>
      <c r="JBW8" s="1243"/>
      <c r="JBX8" s="1243"/>
      <c r="JBY8" s="1243"/>
      <c r="JBZ8" s="1243"/>
      <c r="JCA8" s="1243"/>
      <c r="JCB8" s="1243"/>
      <c r="JCC8" s="1243"/>
      <c r="JCD8" s="1243"/>
      <c r="JCE8" s="1243"/>
      <c r="JCF8" s="1243"/>
      <c r="JCG8" s="1243"/>
      <c r="JCH8" s="1243"/>
      <c r="JCI8" s="1243"/>
      <c r="JCJ8" s="1243"/>
      <c r="JCK8" s="1243"/>
      <c r="JCL8" s="1243"/>
      <c r="JCM8" s="1243"/>
      <c r="JCN8" s="1243"/>
      <c r="JCO8" s="1243"/>
      <c r="JCP8" s="1243"/>
      <c r="JCQ8" s="1243"/>
      <c r="JCR8" s="1243"/>
      <c r="JCS8" s="1243"/>
      <c r="JCT8" s="1243"/>
      <c r="JCU8" s="1243"/>
      <c r="JCV8" s="1243"/>
      <c r="JCW8" s="1243"/>
      <c r="JCX8" s="1243"/>
      <c r="JCY8" s="1243"/>
      <c r="JCZ8" s="1243"/>
      <c r="JDA8" s="1243"/>
      <c r="JDB8" s="1243"/>
      <c r="JDC8" s="1243"/>
      <c r="JDD8" s="1243"/>
      <c r="JDE8" s="1243"/>
      <c r="JDF8" s="1243"/>
      <c r="JDG8" s="1243"/>
      <c r="JDH8" s="1243"/>
      <c r="JDI8" s="1243"/>
      <c r="JDJ8" s="1243"/>
      <c r="JDK8" s="1243"/>
      <c r="JDL8" s="1243"/>
      <c r="JDM8" s="1243"/>
      <c r="JDN8" s="1243"/>
      <c r="JDO8" s="1243"/>
      <c r="JDP8" s="1243"/>
      <c r="JDQ8" s="1243"/>
      <c r="JDR8" s="1243"/>
      <c r="JDS8" s="1243"/>
      <c r="JDT8" s="1243"/>
      <c r="JDU8" s="1243"/>
      <c r="JDV8" s="1243"/>
      <c r="JDW8" s="1243"/>
      <c r="JDX8" s="1243"/>
      <c r="JDY8" s="1243"/>
      <c r="JDZ8" s="1243"/>
      <c r="JEA8" s="1243"/>
      <c r="JEB8" s="1243"/>
      <c r="JEC8" s="1243"/>
      <c r="JED8" s="1243"/>
      <c r="JEE8" s="1243"/>
      <c r="JEF8" s="1243"/>
      <c r="JEG8" s="1243"/>
      <c r="JEH8" s="1243"/>
      <c r="JEI8" s="1243"/>
      <c r="JEJ8" s="1243"/>
      <c r="JEK8" s="1243"/>
      <c r="JEL8" s="1243"/>
      <c r="JEM8" s="1243"/>
      <c r="JEN8" s="1243"/>
      <c r="JEO8" s="1243"/>
      <c r="JEP8" s="1243"/>
      <c r="JEQ8" s="1243"/>
      <c r="JER8" s="1243"/>
      <c r="JES8" s="1243"/>
      <c r="JET8" s="1243"/>
      <c r="JEU8" s="1243"/>
      <c r="JEV8" s="1243"/>
      <c r="JEW8" s="1243"/>
      <c r="JEX8" s="1243"/>
      <c r="JEY8" s="1243"/>
      <c r="JEZ8" s="1243"/>
      <c r="JFA8" s="1243"/>
      <c r="JFB8" s="1243"/>
      <c r="JFC8" s="1243"/>
      <c r="JFD8" s="1243"/>
      <c r="JFE8" s="1243"/>
      <c r="JFF8" s="1243"/>
      <c r="JFG8" s="1243"/>
      <c r="JFH8" s="1243"/>
      <c r="JFI8" s="1243"/>
      <c r="JFJ8" s="1243"/>
      <c r="JFK8" s="1243"/>
      <c r="JFL8" s="1243"/>
      <c r="JFM8" s="1243"/>
      <c r="JFN8" s="1243"/>
      <c r="JFO8" s="1243"/>
      <c r="JFP8" s="1243"/>
      <c r="JFQ8" s="1243"/>
      <c r="JFR8" s="1243"/>
      <c r="JFS8" s="1243"/>
      <c r="JFT8" s="1243"/>
      <c r="JFU8" s="1243"/>
      <c r="JFV8" s="1243"/>
      <c r="JFW8" s="1243"/>
      <c r="JFX8" s="1243"/>
      <c r="JFY8" s="1243"/>
      <c r="JFZ8" s="1243"/>
      <c r="JGA8" s="1243"/>
      <c r="JGB8" s="1243"/>
      <c r="JGC8" s="1243"/>
      <c r="JGD8" s="1243"/>
      <c r="JGE8" s="1243"/>
      <c r="JGF8" s="1243"/>
      <c r="JGG8" s="1243"/>
      <c r="JGH8" s="1243"/>
      <c r="JGI8" s="1243"/>
      <c r="JGJ8" s="1243"/>
      <c r="JGK8" s="1243"/>
      <c r="JGL8" s="1243"/>
      <c r="JGM8" s="1243"/>
      <c r="JGN8" s="1243"/>
      <c r="JGO8" s="1243"/>
      <c r="JGP8" s="1243"/>
      <c r="JGQ8" s="1243"/>
      <c r="JGR8" s="1243"/>
      <c r="JGS8" s="1243"/>
      <c r="JGT8" s="1243"/>
      <c r="JGU8" s="1243"/>
      <c r="JGV8" s="1243"/>
      <c r="JGW8" s="1243"/>
      <c r="JGX8" s="1243"/>
      <c r="JGY8" s="1243"/>
      <c r="JGZ8" s="1243"/>
      <c r="JHA8" s="1243"/>
      <c r="JHB8" s="1243"/>
      <c r="JHC8" s="1243"/>
      <c r="JHD8" s="1243"/>
      <c r="JHE8" s="1243"/>
      <c r="JHF8" s="1243"/>
      <c r="JHG8" s="1243"/>
      <c r="JHH8" s="1243"/>
      <c r="JHI8" s="1243"/>
      <c r="JHJ8" s="1243"/>
      <c r="JHK8" s="1243"/>
      <c r="JHL8" s="1243"/>
      <c r="JHM8" s="1243"/>
      <c r="JHN8" s="1243"/>
      <c r="JHO8" s="1243"/>
      <c r="JHP8" s="1243"/>
      <c r="JHQ8" s="1243"/>
      <c r="JHR8" s="1243"/>
      <c r="JHS8" s="1243"/>
      <c r="JHT8" s="1243"/>
      <c r="JHU8" s="1243"/>
      <c r="JHV8" s="1243"/>
      <c r="JHW8" s="1243"/>
      <c r="JHX8" s="1243"/>
      <c r="JHY8" s="1243"/>
      <c r="JHZ8" s="1243"/>
      <c r="JIA8" s="1243"/>
      <c r="JIB8" s="1243"/>
      <c r="JIC8" s="1243"/>
      <c r="JID8" s="1243"/>
      <c r="JIE8" s="1243"/>
      <c r="JIF8" s="1243"/>
      <c r="JIG8" s="1243"/>
      <c r="JIH8" s="1243"/>
      <c r="JII8" s="1243"/>
      <c r="JIJ8" s="1243"/>
      <c r="JIK8" s="1243"/>
      <c r="JIL8" s="1243"/>
      <c r="JIM8" s="1243"/>
      <c r="JIN8" s="1243"/>
      <c r="JIO8" s="1243"/>
      <c r="JIP8" s="1243"/>
      <c r="JIQ8" s="1243"/>
      <c r="JIR8" s="1243"/>
      <c r="JIS8" s="1243"/>
      <c r="JIT8" s="1243"/>
      <c r="JIU8" s="1243"/>
      <c r="JIV8" s="1243"/>
      <c r="JIW8" s="1243"/>
      <c r="JIX8" s="1243"/>
      <c r="JIY8" s="1243"/>
      <c r="JIZ8" s="1243"/>
      <c r="JJA8" s="1243"/>
      <c r="JJB8" s="1243"/>
      <c r="JJC8" s="1243"/>
      <c r="JJD8" s="1243"/>
      <c r="JJE8" s="1243"/>
      <c r="JJF8" s="1243"/>
      <c r="JJG8" s="1243"/>
      <c r="JJH8" s="1243"/>
      <c r="JJI8" s="1243"/>
      <c r="JJJ8" s="1243"/>
      <c r="JJK8" s="1243"/>
      <c r="JJL8" s="1243"/>
      <c r="JJM8" s="1243"/>
      <c r="JJN8" s="1243"/>
      <c r="JJO8" s="1243"/>
      <c r="JJP8" s="1243"/>
      <c r="JJQ8" s="1243"/>
      <c r="JJR8" s="1243"/>
      <c r="JJS8" s="1243"/>
      <c r="JJT8" s="1243"/>
      <c r="JJU8" s="1243"/>
      <c r="JJV8" s="1243"/>
      <c r="JJW8" s="1243"/>
      <c r="JJX8" s="1243"/>
      <c r="JJY8" s="1243"/>
      <c r="JJZ8" s="1243"/>
      <c r="JKA8" s="1243"/>
      <c r="JKB8" s="1243"/>
      <c r="JKC8" s="1243"/>
      <c r="JKD8" s="1243"/>
      <c r="JKE8" s="1243"/>
      <c r="JKF8" s="1243"/>
      <c r="JKG8" s="1243"/>
      <c r="JKH8" s="1243"/>
      <c r="JKI8" s="1243"/>
      <c r="JKJ8" s="1243"/>
      <c r="JKK8" s="1243"/>
      <c r="JKL8" s="1243"/>
      <c r="JKM8" s="1243"/>
      <c r="JKN8" s="1243"/>
      <c r="JKO8" s="1243"/>
      <c r="JKP8" s="1243"/>
      <c r="JKQ8" s="1243"/>
      <c r="JKR8" s="1243"/>
      <c r="JKS8" s="1243"/>
      <c r="JKT8" s="1243"/>
      <c r="JKU8" s="1243"/>
      <c r="JKV8" s="1243"/>
      <c r="JKW8" s="1243"/>
      <c r="JKX8" s="1243"/>
      <c r="JKY8" s="1243"/>
      <c r="JKZ8" s="1243"/>
      <c r="JLA8" s="1243"/>
      <c r="JLB8" s="1243"/>
      <c r="JLC8" s="1243"/>
      <c r="JLD8" s="1243"/>
      <c r="JLE8" s="1243"/>
      <c r="JLF8" s="1243"/>
      <c r="JLG8" s="1243"/>
      <c r="JLH8" s="1243"/>
      <c r="JLI8" s="1243"/>
      <c r="JLJ8" s="1243"/>
      <c r="JLK8" s="1243"/>
      <c r="JLL8" s="1243"/>
      <c r="JLM8" s="1243"/>
      <c r="JLN8" s="1243"/>
      <c r="JLO8" s="1243"/>
      <c r="JLP8" s="1243"/>
      <c r="JLQ8" s="1243"/>
      <c r="JLR8" s="1243"/>
      <c r="JLS8" s="1243"/>
      <c r="JLT8" s="1243"/>
      <c r="JLU8" s="1243"/>
      <c r="JLV8" s="1243"/>
      <c r="JLW8" s="1243"/>
      <c r="JLX8" s="1243"/>
      <c r="JLY8" s="1243"/>
      <c r="JLZ8" s="1243"/>
      <c r="JMA8" s="1243"/>
      <c r="JMB8" s="1243"/>
      <c r="JMC8" s="1243"/>
      <c r="JMD8" s="1243"/>
      <c r="JME8" s="1243"/>
      <c r="JMF8" s="1243"/>
      <c r="JMG8" s="1243"/>
      <c r="JMH8" s="1243"/>
      <c r="JMI8" s="1243"/>
      <c r="JMJ8" s="1243"/>
      <c r="JMK8" s="1243"/>
      <c r="JML8" s="1243"/>
      <c r="JMM8" s="1243"/>
      <c r="JMN8" s="1243"/>
      <c r="JMO8" s="1243"/>
      <c r="JMP8" s="1243"/>
      <c r="JMQ8" s="1243"/>
      <c r="JMR8" s="1243"/>
      <c r="JMS8" s="1243"/>
      <c r="JMT8" s="1243"/>
      <c r="JMU8" s="1243"/>
      <c r="JMV8" s="1243"/>
      <c r="JMW8" s="1243"/>
      <c r="JMX8" s="1243"/>
      <c r="JMY8" s="1243"/>
      <c r="JMZ8" s="1243"/>
      <c r="JNA8" s="1243"/>
      <c r="JNB8" s="1243"/>
      <c r="JNC8" s="1243"/>
      <c r="JND8" s="1243"/>
      <c r="JNE8" s="1243"/>
      <c r="JNF8" s="1243"/>
      <c r="JNG8" s="1243"/>
      <c r="JNH8" s="1243"/>
      <c r="JNI8" s="1243"/>
      <c r="JNJ8" s="1243"/>
      <c r="JNK8" s="1243"/>
      <c r="JNL8" s="1243"/>
      <c r="JNM8" s="1243"/>
      <c r="JNN8" s="1243"/>
      <c r="JNO8" s="1243"/>
      <c r="JNP8" s="1243"/>
      <c r="JNQ8" s="1243"/>
      <c r="JNR8" s="1243"/>
      <c r="JNS8" s="1243"/>
      <c r="JNT8" s="1243"/>
      <c r="JNU8" s="1243"/>
      <c r="JNV8" s="1243"/>
      <c r="JNW8" s="1243"/>
      <c r="JNX8" s="1243"/>
      <c r="JNY8" s="1243"/>
      <c r="JNZ8" s="1243"/>
      <c r="JOA8" s="1243"/>
      <c r="JOB8" s="1243"/>
      <c r="JOC8" s="1243"/>
      <c r="JOD8" s="1243"/>
      <c r="JOE8" s="1243"/>
      <c r="JOF8" s="1243"/>
      <c r="JOG8" s="1243"/>
      <c r="JOH8" s="1243"/>
      <c r="JOI8" s="1243"/>
      <c r="JOJ8" s="1243"/>
      <c r="JOK8" s="1243"/>
      <c r="JOL8" s="1243"/>
      <c r="JOM8" s="1243"/>
      <c r="JON8" s="1243"/>
      <c r="JOO8" s="1243"/>
      <c r="JOP8" s="1243"/>
      <c r="JOQ8" s="1243"/>
      <c r="JOR8" s="1243"/>
      <c r="JOS8" s="1243"/>
      <c r="JOT8" s="1243"/>
      <c r="JOU8" s="1243"/>
      <c r="JOV8" s="1243"/>
      <c r="JOW8" s="1243"/>
      <c r="JOX8" s="1243"/>
      <c r="JOY8" s="1243"/>
      <c r="JOZ8" s="1243"/>
      <c r="JPA8" s="1243"/>
      <c r="JPB8" s="1243"/>
      <c r="JPC8" s="1243"/>
      <c r="JPD8" s="1243"/>
      <c r="JPE8" s="1243"/>
      <c r="JPF8" s="1243"/>
      <c r="JPG8" s="1243"/>
      <c r="JPH8" s="1243"/>
      <c r="JPI8" s="1243"/>
      <c r="JPJ8" s="1243"/>
      <c r="JPK8" s="1243"/>
      <c r="JPL8" s="1243"/>
      <c r="JPM8" s="1243"/>
      <c r="JPN8" s="1243"/>
      <c r="JPO8" s="1243"/>
      <c r="JPP8" s="1243"/>
      <c r="JPQ8" s="1243"/>
      <c r="JPR8" s="1243"/>
      <c r="JPS8" s="1243"/>
      <c r="JPT8" s="1243"/>
      <c r="JPU8" s="1243"/>
      <c r="JPV8" s="1243"/>
      <c r="JPW8" s="1243"/>
      <c r="JPX8" s="1243"/>
      <c r="JPY8" s="1243"/>
      <c r="JPZ8" s="1243"/>
      <c r="JQA8" s="1243"/>
      <c r="JQB8" s="1243"/>
      <c r="JQC8" s="1243"/>
      <c r="JQD8" s="1243"/>
      <c r="JQE8" s="1243"/>
      <c r="JQF8" s="1243"/>
      <c r="JQG8" s="1243"/>
      <c r="JQH8" s="1243"/>
      <c r="JQI8" s="1243"/>
      <c r="JQJ8" s="1243"/>
      <c r="JQK8" s="1243"/>
      <c r="JQL8" s="1243"/>
      <c r="JQM8" s="1243"/>
      <c r="JQN8" s="1243"/>
      <c r="JQO8" s="1243"/>
      <c r="JQP8" s="1243"/>
      <c r="JQQ8" s="1243"/>
      <c r="JQR8" s="1243"/>
      <c r="JQS8" s="1243"/>
      <c r="JQT8" s="1243"/>
      <c r="JQU8" s="1243"/>
      <c r="JQV8" s="1243"/>
      <c r="JQW8" s="1243"/>
      <c r="JQX8" s="1243"/>
      <c r="JQY8" s="1243"/>
      <c r="JQZ8" s="1243"/>
      <c r="JRA8" s="1243"/>
      <c r="JRB8" s="1243"/>
      <c r="JRC8" s="1243"/>
      <c r="JRD8" s="1243"/>
      <c r="JRE8" s="1243"/>
      <c r="JRF8" s="1243"/>
      <c r="JRG8" s="1243"/>
      <c r="JRH8" s="1243"/>
      <c r="JRI8" s="1243"/>
      <c r="JRJ8" s="1243"/>
      <c r="JRK8" s="1243"/>
      <c r="JRL8" s="1243"/>
      <c r="JRM8" s="1243"/>
      <c r="JRN8" s="1243"/>
      <c r="JRO8" s="1243"/>
      <c r="JRP8" s="1243"/>
      <c r="JRQ8" s="1243"/>
      <c r="JRR8" s="1243"/>
      <c r="JRS8" s="1243"/>
      <c r="JRT8" s="1243"/>
      <c r="JRU8" s="1243"/>
      <c r="JRV8" s="1243"/>
      <c r="JRW8" s="1243"/>
      <c r="JRX8" s="1243"/>
      <c r="JRY8" s="1243"/>
      <c r="JRZ8" s="1243"/>
      <c r="JSA8" s="1243"/>
      <c r="JSB8" s="1243"/>
      <c r="JSC8" s="1243"/>
      <c r="JSD8" s="1243"/>
      <c r="JSE8" s="1243"/>
      <c r="JSF8" s="1243"/>
      <c r="JSG8" s="1243"/>
      <c r="JSH8" s="1243"/>
      <c r="JSI8" s="1243"/>
      <c r="JSJ8" s="1243"/>
      <c r="JSK8" s="1243"/>
      <c r="JSL8" s="1243"/>
      <c r="JSM8" s="1243"/>
      <c r="JSN8" s="1243"/>
      <c r="JSO8" s="1243"/>
      <c r="JSP8" s="1243"/>
      <c r="JSQ8" s="1243"/>
      <c r="JSR8" s="1243"/>
      <c r="JSS8" s="1243"/>
      <c r="JST8" s="1243"/>
      <c r="JSU8" s="1243"/>
      <c r="JSV8" s="1243"/>
      <c r="JSW8" s="1243"/>
      <c r="JSX8" s="1243"/>
      <c r="JSY8" s="1243"/>
      <c r="JSZ8" s="1243"/>
      <c r="JTA8" s="1243"/>
      <c r="JTB8" s="1243"/>
      <c r="JTC8" s="1243"/>
      <c r="JTD8" s="1243"/>
      <c r="JTE8" s="1243"/>
      <c r="JTF8" s="1243"/>
      <c r="JTG8" s="1243"/>
      <c r="JTH8" s="1243"/>
      <c r="JTI8" s="1243"/>
      <c r="JTJ8" s="1243"/>
      <c r="JTK8" s="1243"/>
      <c r="JTL8" s="1243"/>
      <c r="JTM8" s="1243"/>
      <c r="JTN8" s="1243"/>
      <c r="JTO8" s="1243"/>
      <c r="JTP8" s="1243"/>
      <c r="JTQ8" s="1243"/>
      <c r="JTR8" s="1243"/>
      <c r="JTS8" s="1243"/>
      <c r="JTT8" s="1243"/>
      <c r="JTU8" s="1243"/>
      <c r="JTV8" s="1243"/>
      <c r="JTW8" s="1243"/>
      <c r="JTX8" s="1243"/>
      <c r="JTY8" s="1243"/>
      <c r="JTZ8" s="1243"/>
      <c r="JUA8" s="1243"/>
      <c r="JUB8" s="1243"/>
      <c r="JUC8" s="1243"/>
      <c r="JUD8" s="1243"/>
      <c r="JUE8" s="1243"/>
      <c r="JUF8" s="1243"/>
      <c r="JUG8" s="1243"/>
      <c r="JUH8" s="1243"/>
      <c r="JUI8" s="1243"/>
      <c r="JUJ8" s="1243"/>
      <c r="JUK8" s="1243"/>
      <c r="JUL8" s="1243"/>
      <c r="JUM8" s="1243"/>
      <c r="JUN8" s="1243"/>
      <c r="JUO8" s="1243"/>
      <c r="JUP8" s="1243"/>
      <c r="JUQ8" s="1243"/>
      <c r="JUR8" s="1243"/>
      <c r="JUS8" s="1243"/>
      <c r="JUT8" s="1243"/>
      <c r="JUU8" s="1243"/>
      <c r="JUV8" s="1243"/>
      <c r="JUW8" s="1243"/>
      <c r="JUX8" s="1243"/>
      <c r="JUY8" s="1243"/>
      <c r="JUZ8" s="1243"/>
      <c r="JVA8" s="1243"/>
      <c r="JVB8" s="1243"/>
      <c r="JVC8" s="1243"/>
      <c r="JVD8" s="1243"/>
      <c r="JVE8" s="1243"/>
      <c r="JVF8" s="1243"/>
      <c r="JVG8" s="1243"/>
      <c r="JVH8" s="1243"/>
      <c r="JVI8" s="1243"/>
      <c r="JVJ8" s="1243"/>
      <c r="JVK8" s="1243"/>
      <c r="JVL8" s="1243"/>
      <c r="JVM8" s="1243"/>
      <c r="JVN8" s="1243"/>
      <c r="JVO8" s="1243"/>
      <c r="JVP8" s="1243"/>
      <c r="JVQ8" s="1243"/>
      <c r="JVR8" s="1243"/>
      <c r="JVS8" s="1243"/>
      <c r="JVT8" s="1243"/>
      <c r="JVU8" s="1243"/>
      <c r="JVV8" s="1243"/>
      <c r="JVW8" s="1243"/>
      <c r="JVX8" s="1243"/>
      <c r="JVY8" s="1243"/>
      <c r="JVZ8" s="1243"/>
      <c r="JWA8" s="1243"/>
      <c r="JWB8" s="1243"/>
      <c r="JWC8" s="1243"/>
      <c r="JWD8" s="1243"/>
      <c r="JWE8" s="1243"/>
      <c r="JWF8" s="1243"/>
      <c r="JWG8" s="1243"/>
      <c r="JWH8" s="1243"/>
      <c r="JWI8" s="1243"/>
      <c r="JWJ8" s="1243"/>
      <c r="JWK8" s="1243"/>
      <c r="JWL8" s="1243"/>
      <c r="JWM8" s="1243"/>
      <c r="JWN8" s="1243"/>
      <c r="JWO8" s="1243"/>
      <c r="JWP8" s="1243"/>
      <c r="JWQ8" s="1243"/>
      <c r="JWR8" s="1243"/>
      <c r="JWS8" s="1243"/>
      <c r="JWT8" s="1243"/>
      <c r="JWU8" s="1243"/>
      <c r="JWV8" s="1243"/>
      <c r="JWW8" s="1243"/>
      <c r="JWX8" s="1243"/>
      <c r="JWY8" s="1243"/>
      <c r="JWZ8" s="1243"/>
      <c r="JXA8" s="1243"/>
      <c r="JXB8" s="1243"/>
      <c r="JXC8" s="1243"/>
      <c r="JXD8" s="1243"/>
      <c r="JXE8" s="1243"/>
      <c r="JXF8" s="1243"/>
      <c r="JXG8" s="1243"/>
      <c r="JXH8" s="1243"/>
      <c r="JXI8" s="1243"/>
      <c r="JXJ8" s="1243"/>
      <c r="JXK8" s="1243"/>
      <c r="JXL8" s="1243"/>
      <c r="JXM8" s="1243"/>
      <c r="JXN8" s="1243"/>
      <c r="JXO8" s="1243"/>
      <c r="JXP8" s="1243"/>
      <c r="JXQ8" s="1243"/>
      <c r="JXR8" s="1243"/>
      <c r="JXS8" s="1243"/>
      <c r="JXT8" s="1243"/>
      <c r="JXU8" s="1243"/>
      <c r="JXV8" s="1243"/>
      <c r="JXW8" s="1243"/>
      <c r="JXX8" s="1243"/>
      <c r="JXY8" s="1243"/>
      <c r="JXZ8" s="1243"/>
      <c r="JYA8" s="1243"/>
      <c r="JYB8" s="1243"/>
      <c r="JYC8" s="1243"/>
      <c r="JYD8" s="1243"/>
      <c r="JYE8" s="1243"/>
      <c r="JYF8" s="1243"/>
      <c r="JYG8" s="1243"/>
      <c r="JYH8" s="1243"/>
      <c r="JYI8" s="1243"/>
      <c r="JYJ8" s="1243"/>
      <c r="JYK8" s="1243"/>
      <c r="JYL8" s="1243"/>
      <c r="JYM8" s="1243"/>
      <c r="JYN8" s="1243"/>
      <c r="JYO8" s="1243"/>
      <c r="JYP8" s="1243"/>
      <c r="JYQ8" s="1243"/>
      <c r="JYR8" s="1243"/>
      <c r="JYS8" s="1243"/>
      <c r="JYT8" s="1243"/>
      <c r="JYU8" s="1243"/>
      <c r="JYV8" s="1243"/>
      <c r="JYW8" s="1243"/>
      <c r="JYX8" s="1243"/>
      <c r="JYY8" s="1243"/>
      <c r="JYZ8" s="1243"/>
      <c r="JZA8" s="1243"/>
      <c r="JZB8" s="1243"/>
      <c r="JZC8" s="1243"/>
      <c r="JZD8" s="1243"/>
      <c r="JZE8" s="1243"/>
      <c r="JZF8" s="1243"/>
      <c r="JZG8" s="1243"/>
      <c r="JZH8" s="1243"/>
      <c r="JZI8" s="1243"/>
      <c r="JZJ8" s="1243"/>
      <c r="JZK8" s="1243"/>
      <c r="JZL8" s="1243"/>
      <c r="JZM8" s="1243"/>
      <c r="JZN8" s="1243"/>
      <c r="JZO8" s="1243"/>
      <c r="JZP8" s="1243"/>
      <c r="JZQ8" s="1243"/>
      <c r="JZR8" s="1243"/>
      <c r="JZS8" s="1243"/>
      <c r="JZT8" s="1243"/>
      <c r="JZU8" s="1243"/>
      <c r="JZV8" s="1243"/>
      <c r="JZW8" s="1243"/>
      <c r="JZX8" s="1243"/>
      <c r="JZY8" s="1243"/>
      <c r="JZZ8" s="1243"/>
      <c r="KAA8" s="1243"/>
      <c r="KAB8" s="1243"/>
      <c r="KAC8" s="1243"/>
      <c r="KAD8" s="1243"/>
      <c r="KAE8" s="1243"/>
      <c r="KAF8" s="1243"/>
      <c r="KAG8" s="1243"/>
      <c r="KAH8" s="1243"/>
      <c r="KAI8" s="1243"/>
      <c r="KAJ8" s="1243"/>
      <c r="KAK8" s="1243"/>
      <c r="KAL8" s="1243"/>
      <c r="KAM8" s="1243"/>
      <c r="KAN8" s="1243"/>
      <c r="KAO8" s="1243"/>
      <c r="KAP8" s="1243"/>
      <c r="KAQ8" s="1243"/>
      <c r="KAR8" s="1243"/>
      <c r="KAS8" s="1243"/>
      <c r="KAT8" s="1243"/>
      <c r="KAU8" s="1243"/>
      <c r="KAV8" s="1243"/>
      <c r="KAW8" s="1243"/>
      <c r="KAX8" s="1243"/>
      <c r="KAY8" s="1243"/>
      <c r="KAZ8" s="1243"/>
      <c r="KBA8" s="1243"/>
      <c r="KBB8" s="1243"/>
      <c r="KBC8" s="1243"/>
      <c r="KBD8" s="1243"/>
      <c r="KBE8" s="1243"/>
      <c r="KBF8" s="1243"/>
      <c r="KBG8" s="1243"/>
      <c r="KBH8" s="1243"/>
      <c r="KBI8" s="1243"/>
      <c r="KBJ8" s="1243"/>
      <c r="KBK8" s="1243"/>
      <c r="KBL8" s="1243"/>
      <c r="KBM8" s="1243"/>
      <c r="KBN8" s="1243"/>
      <c r="KBO8" s="1243"/>
      <c r="KBP8" s="1243"/>
      <c r="KBQ8" s="1243"/>
      <c r="KBR8" s="1243"/>
      <c r="KBS8" s="1243"/>
      <c r="KBT8" s="1243"/>
      <c r="KBU8" s="1243"/>
      <c r="KBV8" s="1243"/>
      <c r="KBW8" s="1243"/>
      <c r="KBX8" s="1243"/>
      <c r="KBY8" s="1243"/>
      <c r="KBZ8" s="1243"/>
      <c r="KCA8" s="1243"/>
      <c r="KCB8" s="1243"/>
      <c r="KCC8" s="1243"/>
      <c r="KCD8" s="1243"/>
      <c r="KCE8" s="1243"/>
      <c r="KCF8" s="1243"/>
      <c r="KCG8" s="1243"/>
      <c r="KCH8" s="1243"/>
      <c r="KCI8" s="1243"/>
      <c r="KCJ8" s="1243"/>
      <c r="KCK8" s="1243"/>
      <c r="KCL8" s="1243"/>
      <c r="KCM8" s="1243"/>
      <c r="KCN8" s="1243"/>
      <c r="KCO8" s="1243"/>
      <c r="KCP8" s="1243"/>
      <c r="KCQ8" s="1243"/>
      <c r="KCR8" s="1243"/>
      <c r="KCS8" s="1243"/>
      <c r="KCT8" s="1243"/>
      <c r="KCU8" s="1243"/>
      <c r="KCV8" s="1243"/>
      <c r="KCW8" s="1243"/>
      <c r="KCX8" s="1243"/>
      <c r="KCY8" s="1243"/>
      <c r="KCZ8" s="1243"/>
      <c r="KDA8" s="1243"/>
      <c r="KDB8" s="1243"/>
      <c r="KDC8" s="1243"/>
      <c r="KDD8" s="1243"/>
      <c r="KDE8" s="1243"/>
      <c r="KDF8" s="1243"/>
      <c r="KDG8" s="1243"/>
      <c r="KDH8" s="1243"/>
      <c r="KDI8" s="1243"/>
      <c r="KDJ8" s="1243"/>
      <c r="KDK8" s="1243"/>
      <c r="KDL8" s="1243"/>
      <c r="KDM8" s="1243"/>
      <c r="KDN8" s="1243"/>
      <c r="KDO8" s="1243"/>
      <c r="KDP8" s="1243"/>
      <c r="KDQ8" s="1243"/>
      <c r="KDR8" s="1243"/>
      <c r="KDS8" s="1243"/>
      <c r="KDT8" s="1243"/>
      <c r="KDU8" s="1243"/>
      <c r="KDV8" s="1243"/>
      <c r="KDW8" s="1243"/>
      <c r="KDX8" s="1243"/>
      <c r="KDY8" s="1243"/>
      <c r="KDZ8" s="1243"/>
      <c r="KEA8" s="1243"/>
      <c r="KEB8" s="1243"/>
      <c r="KEC8" s="1243"/>
      <c r="KED8" s="1243"/>
      <c r="KEE8" s="1243"/>
      <c r="KEF8" s="1243"/>
      <c r="KEG8" s="1243"/>
      <c r="KEH8" s="1243"/>
      <c r="KEI8" s="1243"/>
      <c r="KEJ8" s="1243"/>
      <c r="KEK8" s="1243"/>
      <c r="KEL8" s="1243"/>
      <c r="KEM8" s="1243"/>
      <c r="KEN8" s="1243"/>
      <c r="KEO8" s="1243"/>
      <c r="KEP8" s="1243"/>
      <c r="KEQ8" s="1243"/>
      <c r="KER8" s="1243"/>
      <c r="KES8" s="1243"/>
      <c r="KET8" s="1243"/>
      <c r="KEU8" s="1243"/>
      <c r="KEV8" s="1243"/>
      <c r="KEW8" s="1243"/>
      <c r="KEX8" s="1243"/>
      <c r="KEY8" s="1243"/>
      <c r="KEZ8" s="1243"/>
      <c r="KFA8" s="1243"/>
      <c r="KFB8" s="1243"/>
      <c r="KFC8" s="1243"/>
      <c r="KFD8" s="1243"/>
      <c r="KFE8" s="1243"/>
      <c r="KFF8" s="1243"/>
      <c r="KFG8" s="1243"/>
      <c r="KFH8" s="1243"/>
      <c r="KFI8" s="1243"/>
      <c r="KFJ8" s="1243"/>
      <c r="KFK8" s="1243"/>
      <c r="KFL8" s="1243"/>
      <c r="KFM8" s="1243"/>
      <c r="KFN8" s="1243"/>
      <c r="KFO8" s="1243"/>
      <c r="KFP8" s="1243"/>
      <c r="KFQ8" s="1243"/>
      <c r="KFR8" s="1243"/>
      <c r="KFS8" s="1243"/>
      <c r="KFT8" s="1243"/>
      <c r="KFU8" s="1243"/>
      <c r="KFV8" s="1243"/>
      <c r="KFW8" s="1243"/>
      <c r="KFX8" s="1243"/>
      <c r="KFY8" s="1243"/>
      <c r="KFZ8" s="1243"/>
      <c r="KGA8" s="1243"/>
      <c r="KGB8" s="1243"/>
      <c r="KGC8" s="1243"/>
      <c r="KGD8" s="1243"/>
      <c r="KGE8" s="1243"/>
      <c r="KGF8" s="1243"/>
      <c r="KGG8" s="1243"/>
      <c r="KGH8" s="1243"/>
      <c r="KGI8" s="1243"/>
      <c r="KGJ8" s="1243"/>
      <c r="KGK8" s="1243"/>
      <c r="KGL8" s="1243"/>
      <c r="KGM8" s="1243"/>
      <c r="KGN8" s="1243"/>
      <c r="KGO8" s="1243"/>
      <c r="KGP8" s="1243"/>
      <c r="KGQ8" s="1243"/>
      <c r="KGR8" s="1243"/>
      <c r="KGS8" s="1243"/>
      <c r="KGT8" s="1243"/>
      <c r="KGU8" s="1243"/>
      <c r="KGV8" s="1243"/>
      <c r="KGW8" s="1243"/>
      <c r="KGX8" s="1243"/>
      <c r="KGY8" s="1243"/>
      <c r="KGZ8" s="1243"/>
      <c r="KHA8" s="1243"/>
      <c r="KHB8" s="1243"/>
      <c r="KHC8" s="1243"/>
      <c r="KHD8" s="1243"/>
      <c r="KHE8" s="1243"/>
      <c r="KHF8" s="1243"/>
      <c r="KHG8" s="1243"/>
      <c r="KHH8" s="1243"/>
      <c r="KHI8" s="1243"/>
      <c r="KHJ8" s="1243"/>
      <c r="KHK8" s="1243"/>
      <c r="KHL8" s="1243"/>
      <c r="KHM8" s="1243"/>
      <c r="KHN8" s="1243"/>
      <c r="KHO8" s="1243"/>
      <c r="KHP8" s="1243"/>
      <c r="KHQ8" s="1243"/>
      <c r="KHR8" s="1243"/>
      <c r="KHS8" s="1243"/>
      <c r="KHT8" s="1243"/>
      <c r="KHU8" s="1243"/>
      <c r="KHV8" s="1243"/>
      <c r="KHW8" s="1243"/>
      <c r="KHX8" s="1243"/>
      <c r="KHY8" s="1243"/>
      <c r="KHZ8" s="1243"/>
      <c r="KIA8" s="1243"/>
      <c r="KIB8" s="1243"/>
      <c r="KIC8" s="1243"/>
      <c r="KID8" s="1243"/>
      <c r="KIE8" s="1243"/>
      <c r="KIF8" s="1243"/>
      <c r="KIG8" s="1243"/>
      <c r="KIH8" s="1243"/>
      <c r="KII8" s="1243"/>
      <c r="KIJ8" s="1243"/>
      <c r="KIK8" s="1243"/>
      <c r="KIL8" s="1243"/>
      <c r="KIM8" s="1243"/>
      <c r="KIN8" s="1243"/>
      <c r="KIO8" s="1243"/>
      <c r="KIP8" s="1243"/>
      <c r="KIQ8" s="1243"/>
      <c r="KIR8" s="1243"/>
      <c r="KIS8" s="1243"/>
      <c r="KIT8" s="1243"/>
      <c r="KIU8" s="1243"/>
      <c r="KIV8" s="1243"/>
      <c r="KIW8" s="1243"/>
      <c r="KIX8" s="1243"/>
      <c r="KIY8" s="1243"/>
      <c r="KIZ8" s="1243"/>
      <c r="KJA8" s="1243"/>
      <c r="KJB8" s="1243"/>
      <c r="KJC8" s="1243"/>
      <c r="KJD8" s="1243"/>
      <c r="KJE8" s="1243"/>
      <c r="KJF8" s="1243"/>
      <c r="KJG8" s="1243"/>
      <c r="KJH8" s="1243"/>
      <c r="KJI8" s="1243"/>
      <c r="KJJ8" s="1243"/>
      <c r="KJK8" s="1243"/>
      <c r="KJL8" s="1243"/>
      <c r="KJM8" s="1243"/>
      <c r="KJN8" s="1243"/>
      <c r="KJO8" s="1243"/>
      <c r="KJP8" s="1243"/>
      <c r="KJQ8" s="1243"/>
      <c r="KJR8" s="1243"/>
      <c r="KJS8" s="1243"/>
      <c r="KJT8" s="1243"/>
      <c r="KJU8" s="1243"/>
      <c r="KJV8" s="1243"/>
      <c r="KJW8" s="1243"/>
      <c r="KJX8" s="1243"/>
      <c r="KJY8" s="1243"/>
      <c r="KJZ8" s="1243"/>
      <c r="KKA8" s="1243"/>
      <c r="KKB8" s="1243"/>
      <c r="KKC8" s="1243"/>
      <c r="KKD8" s="1243"/>
      <c r="KKE8" s="1243"/>
      <c r="KKF8" s="1243"/>
      <c r="KKG8" s="1243"/>
      <c r="KKH8" s="1243"/>
      <c r="KKI8" s="1243"/>
      <c r="KKJ8" s="1243"/>
      <c r="KKK8" s="1243"/>
      <c r="KKL8" s="1243"/>
      <c r="KKM8" s="1243"/>
      <c r="KKN8" s="1243"/>
      <c r="KKO8" s="1243"/>
      <c r="KKP8" s="1243"/>
      <c r="KKQ8" s="1243"/>
      <c r="KKR8" s="1243"/>
      <c r="KKS8" s="1243"/>
      <c r="KKT8" s="1243"/>
      <c r="KKU8" s="1243"/>
      <c r="KKV8" s="1243"/>
      <c r="KKW8" s="1243"/>
      <c r="KKX8" s="1243"/>
      <c r="KKY8" s="1243"/>
      <c r="KKZ8" s="1243"/>
      <c r="KLA8" s="1243"/>
      <c r="KLB8" s="1243"/>
      <c r="KLC8" s="1243"/>
      <c r="KLD8" s="1243"/>
      <c r="KLE8" s="1243"/>
      <c r="KLF8" s="1243"/>
      <c r="KLG8" s="1243"/>
      <c r="KLH8" s="1243"/>
      <c r="KLI8" s="1243"/>
      <c r="KLJ8" s="1243"/>
      <c r="KLK8" s="1243"/>
      <c r="KLL8" s="1243"/>
      <c r="KLM8" s="1243"/>
      <c r="KLN8" s="1243"/>
      <c r="KLO8" s="1243"/>
      <c r="KLP8" s="1243"/>
      <c r="KLQ8" s="1243"/>
      <c r="KLR8" s="1243"/>
      <c r="KLS8" s="1243"/>
      <c r="KLT8" s="1243"/>
      <c r="KLU8" s="1243"/>
      <c r="KLV8" s="1243"/>
      <c r="KLW8" s="1243"/>
      <c r="KLX8" s="1243"/>
      <c r="KLY8" s="1243"/>
      <c r="KLZ8" s="1243"/>
      <c r="KMA8" s="1243"/>
      <c r="KMB8" s="1243"/>
      <c r="KMC8" s="1243"/>
      <c r="KMD8" s="1243"/>
      <c r="KME8" s="1243"/>
      <c r="KMF8" s="1243"/>
      <c r="KMG8" s="1243"/>
      <c r="KMH8" s="1243"/>
      <c r="KMI8" s="1243"/>
      <c r="KMJ8" s="1243"/>
      <c r="KMK8" s="1243"/>
      <c r="KML8" s="1243"/>
      <c r="KMM8" s="1243"/>
      <c r="KMN8" s="1243"/>
      <c r="KMO8" s="1243"/>
      <c r="KMP8" s="1243"/>
      <c r="KMQ8" s="1243"/>
      <c r="KMR8" s="1243"/>
      <c r="KMS8" s="1243"/>
      <c r="KMT8" s="1243"/>
      <c r="KMU8" s="1243"/>
      <c r="KMV8" s="1243"/>
      <c r="KMW8" s="1243"/>
      <c r="KMX8" s="1243"/>
      <c r="KMY8" s="1243"/>
      <c r="KMZ8" s="1243"/>
      <c r="KNA8" s="1243"/>
      <c r="KNB8" s="1243"/>
      <c r="KNC8" s="1243"/>
      <c r="KND8" s="1243"/>
      <c r="KNE8" s="1243"/>
      <c r="KNF8" s="1243"/>
      <c r="KNG8" s="1243"/>
      <c r="KNH8" s="1243"/>
      <c r="KNI8" s="1243"/>
      <c r="KNJ8" s="1243"/>
      <c r="KNK8" s="1243"/>
      <c r="KNL8" s="1243"/>
      <c r="KNM8" s="1243"/>
      <c r="KNN8" s="1243"/>
      <c r="KNO8" s="1243"/>
      <c r="KNP8" s="1243"/>
      <c r="KNQ8" s="1243"/>
      <c r="KNR8" s="1243"/>
      <c r="KNS8" s="1243"/>
      <c r="KNT8" s="1243"/>
      <c r="KNU8" s="1243"/>
      <c r="KNV8" s="1243"/>
      <c r="KNW8" s="1243"/>
      <c r="KNX8" s="1243"/>
      <c r="KNY8" s="1243"/>
      <c r="KNZ8" s="1243"/>
      <c r="KOA8" s="1243"/>
      <c r="KOB8" s="1243"/>
      <c r="KOC8" s="1243"/>
      <c r="KOD8" s="1243"/>
      <c r="KOE8" s="1243"/>
      <c r="KOF8" s="1243"/>
      <c r="KOG8" s="1243"/>
      <c r="KOH8" s="1243"/>
      <c r="KOI8" s="1243"/>
      <c r="KOJ8" s="1243"/>
      <c r="KOK8" s="1243"/>
      <c r="KOL8" s="1243"/>
      <c r="KOM8" s="1243"/>
      <c r="KON8" s="1243"/>
      <c r="KOO8" s="1243"/>
      <c r="KOP8" s="1243"/>
      <c r="KOQ8" s="1243"/>
      <c r="KOR8" s="1243"/>
      <c r="KOS8" s="1243"/>
      <c r="KOT8" s="1243"/>
      <c r="KOU8" s="1243"/>
      <c r="KOV8" s="1243"/>
      <c r="KOW8" s="1243"/>
      <c r="KOX8" s="1243"/>
      <c r="KOY8" s="1243"/>
      <c r="KOZ8" s="1243"/>
      <c r="KPA8" s="1243"/>
      <c r="KPB8" s="1243"/>
      <c r="KPC8" s="1243"/>
      <c r="KPD8" s="1243"/>
      <c r="KPE8" s="1243"/>
      <c r="KPF8" s="1243"/>
      <c r="KPG8" s="1243"/>
      <c r="KPH8" s="1243"/>
      <c r="KPI8" s="1243"/>
      <c r="KPJ8" s="1243"/>
      <c r="KPK8" s="1243"/>
      <c r="KPL8" s="1243"/>
      <c r="KPM8" s="1243"/>
      <c r="KPN8" s="1243"/>
      <c r="KPO8" s="1243"/>
      <c r="KPP8" s="1243"/>
      <c r="KPQ8" s="1243"/>
      <c r="KPR8" s="1243"/>
      <c r="KPS8" s="1243"/>
      <c r="KPT8" s="1243"/>
      <c r="KPU8" s="1243"/>
      <c r="KPV8" s="1243"/>
      <c r="KPW8" s="1243"/>
      <c r="KPX8" s="1243"/>
      <c r="KPY8" s="1243"/>
      <c r="KPZ8" s="1243"/>
      <c r="KQA8" s="1243"/>
      <c r="KQB8" s="1243"/>
      <c r="KQC8" s="1243"/>
      <c r="KQD8" s="1243"/>
      <c r="KQE8" s="1243"/>
      <c r="KQF8" s="1243"/>
      <c r="KQG8" s="1243"/>
      <c r="KQH8" s="1243"/>
      <c r="KQI8" s="1243"/>
      <c r="KQJ8" s="1243"/>
      <c r="KQK8" s="1243"/>
      <c r="KQL8" s="1243"/>
      <c r="KQM8" s="1243"/>
      <c r="KQN8" s="1243"/>
      <c r="KQO8" s="1243"/>
      <c r="KQP8" s="1243"/>
      <c r="KQQ8" s="1243"/>
      <c r="KQR8" s="1243"/>
      <c r="KQS8" s="1243"/>
      <c r="KQT8" s="1243"/>
      <c r="KQU8" s="1243"/>
      <c r="KQV8" s="1243"/>
      <c r="KQW8" s="1243"/>
      <c r="KQX8" s="1243"/>
      <c r="KQY8" s="1243"/>
      <c r="KQZ8" s="1243"/>
      <c r="KRA8" s="1243"/>
      <c r="KRB8" s="1243"/>
      <c r="KRC8" s="1243"/>
      <c r="KRD8" s="1243"/>
      <c r="KRE8" s="1243"/>
      <c r="KRF8" s="1243"/>
      <c r="KRG8" s="1243"/>
      <c r="KRH8" s="1243"/>
      <c r="KRI8" s="1243"/>
      <c r="KRJ8" s="1243"/>
      <c r="KRK8" s="1243"/>
      <c r="KRL8" s="1243"/>
      <c r="KRM8" s="1243"/>
      <c r="KRN8" s="1243"/>
      <c r="KRO8" s="1243"/>
      <c r="KRP8" s="1243"/>
      <c r="KRQ8" s="1243"/>
      <c r="KRR8" s="1243"/>
      <c r="KRS8" s="1243"/>
      <c r="KRT8" s="1243"/>
      <c r="KRU8" s="1243"/>
      <c r="KRV8" s="1243"/>
      <c r="KRW8" s="1243"/>
      <c r="KRX8" s="1243"/>
      <c r="KRY8" s="1243"/>
      <c r="KRZ8" s="1243"/>
      <c r="KSA8" s="1243"/>
      <c r="KSB8" s="1243"/>
      <c r="KSC8" s="1243"/>
      <c r="KSD8" s="1243"/>
      <c r="KSE8" s="1243"/>
      <c r="KSF8" s="1243"/>
      <c r="KSG8" s="1243"/>
      <c r="KSH8" s="1243"/>
      <c r="KSI8" s="1243"/>
      <c r="KSJ8" s="1243"/>
      <c r="KSK8" s="1243"/>
      <c r="KSL8" s="1243"/>
      <c r="KSM8" s="1243"/>
      <c r="KSN8" s="1243"/>
      <c r="KSO8" s="1243"/>
      <c r="KSP8" s="1243"/>
      <c r="KSQ8" s="1243"/>
      <c r="KSR8" s="1243"/>
      <c r="KSS8" s="1243"/>
      <c r="KST8" s="1243"/>
      <c r="KSU8" s="1243"/>
      <c r="KSV8" s="1243"/>
      <c r="KSW8" s="1243"/>
      <c r="KSX8" s="1243"/>
      <c r="KSY8" s="1243"/>
      <c r="KSZ8" s="1243"/>
      <c r="KTA8" s="1243"/>
      <c r="KTB8" s="1243"/>
      <c r="KTC8" s="1243"/>
      <c r="KTD8" s="1243"/>
      <c r="KTE8" s="1243"/>
      <c r="KTF8" s="1243"/>
      <c r="KTG8" s="1243"/>
      <c r="KTH8" s="1243"/>
      <c r="KTI8" s="1243"/>
      <c r="KTJ8" s="1243"/>
      <c r="KTK8" s="1243"/>
      <c r="KTL8" s="1243"/>
      <c r="KTM8" s="1243"/>
      <c r="KTN8" s="1243"/>
      <c r="KTO8" s="1243"/>
      <c r="KTP8" s="1243"/>
      <c r="KTQ8" s="1243"/>
      <c r="KTR8" s="1243"/>
      <c r="KTS8" s="1243"/>
      <c r="KTT8" s="1243"/>
      <c r="KTU8" s="1243"/>
      <c r="KTV8" s="1243"/>
      <c r="KTW8" s="1243"/>
      <c r="KTX8" s="1243"/>
      <c r="KTY8" s="1243"/>
      <c r="KTZ8" s="1243"/>
      <c r="KUA8" s="1243"/>
      <c r="KUB8" s="1243"/>
      <c r="KUC8" s="1243"/>
      <c r="KUD8" s="1243"/>
      <c r="KUE8" s="1243"/>
      <c r="KUF8" s="1243"/>
      <c r="KUG8" s="1243"/>
      <c r="KUH8" s="1243"/>
      <c r="KUI8" s="1243"/>
      <c r="KUJ8" s="1243"/>
      <c r="KUK8" s="1243"/>
      <c r="KUL8" s="1243"/>
      <c r="KUM8" s="1243"/>
      <c r="KUN8" s="1243"/>
      <c r="KUO8" s="1243"/>
      <c r="KUP8" s="1243"/>
      <c r="KUQ8" s="1243"/>
      <c r="KUR8" s="1243"/>
      <c r="KUS8" s="1243"/>
      <c r="KUT8" s="1243"/>
      <c r="KUU8" s="1243"/>
      <c r="KUV8" s="1243"/>
      <c r="KUW8" s="1243"/>
      <c r="KUX8" s="1243"/>
      <c r="KUY8" s="1243"/>
      <c r="KUZ8" s="1243"/>
      <c r="KVA8" s="1243"/>
      <c r="KVB8" s="1243"/>
      <c r="KVC8" s="1243"/>
      <c r="KVD8" s="1243"/>
      <c r="KVE8" s="1243"/>
      <c r="KVF8" s="1243"/>
      <c r="KVG8" s="1243"/>
      <c r="KVH8" s="1243"/>
      <c r="KVI8" s="1243"/>
      <c r="KVJ8" s="1243"/>
      <c r="KVK8" s="1243"/>
      <c r="KVL8" s="1243"/>
      <c r="KVM8" s="1243"/>
      <c r="KVN8" s="1243"/>
      <c r="KVO8" s="1243"/>
      <c r="KVP8" s="1243"/>
      <c r="KVQ8" s="1243"/>
      <c r="KVR8" s="1243"/>
      <c r="KVS8" s="1243"/>
      <c r="KVT8" s="1243"/>
      <c r="KVU8" s="1243"/>
      <c r="KVV8" s="1243"/>
      <c r="KVW8" s="1243"/>
      <c r="KVX8" s="1243"/>
      <c r="KVY8" s="1243"/>
      <c r="KVZ8" s="1243"/>
      <c r="KWA8" s="1243"/>
      <c r="KWB8" s="1243"/>
      <c r="KWC8" s="1243"/>
      <c r="KWD8" s="1243"/>
      <c r="KWE8" s="1243"/>
      <c r="KWF8" s="1243"/>
      <c r="KWG8" s="1243"/>
      <c r="KWH8" s="1243"/>
      <c r="KWI8" s="1243"/>
      <c r="KWJ8" s="1243"/>
      <c r="KWK8" s="1243"/>
      <c r="KWL8" s="1243"/>
      <c r="KWM8" s="1243"/>
      <c r="KWN8" s="1243"/>
      <c r="KWO8" s="1243"/>
      <c r="KWP8" s="1243"/>
      <c r="KWQ8" s="1243"/>
      <c r="KWR8" s="1243"/>
      <c r="KWS8" s="1243"/>
      <c r="KWT8" s="1243"/>
      <c r="KWU8" s="1243"/>
      <c r="KWV8" s="1243"/>
      <c r="KWW8" s="1243"/>
      <c r="KWX8" s="1243"/>
      <c r="KWY8" s="1243"/>
      <c r="KWZ8" s="1243"/>
      <c r="KXA8" s="1243"/>
      <c r="KXB8" s="1243"/>
      <c r="KXC8" s="1243"/>
      <c r="KXD8" s="1243"/>
      <c r="KXE8" s="1243"/>
      <c r="KXF8" s="1243"/>
      <c r="KXG8" s="1243"/>
      <c r="KXH8" s="1243"/>
      <c r="KXI8" s="1243"/>
      <c r="KXJ8" s="1243"/>
      <c r="KXK8" s="1243"/>
      <c r="KXL8" s="1243"/>
      <c r="KXM8" s="1243"/>
      <c r="KXN8" s="1243"/>
      <c r="KXO8" s="1243"/>
      <c r="KXP8" s="1243"/>
      <c r="KXQ8" s="1243"/>
      <c r="KXR8" s="1243"/>
      <c r="KXS8" s="1243"/>
      <c r="KXT8" s="1243"/>
      <c r="KXU8" s="1243"/>
      <c r="KXV8" s="1243"/>
      <c r="KXW8" s="1243"/>
      <c r="KXX8" s="1243"/>
      <c r="KXY8" s="1243"/>
      <c r="KXZ8" s="1243"/>
      <c r="KYA8" s="1243"/>
      <c r="KYB8" s="1243"/>
      <c r="KYC8" s="1243"/>
      <c r="KYD8" s="1243"/>
      <c r="KYE8" s="1243"/>
      <c r="KYF8" s="1243"/>
      <c r="KYG8" s="1243"/>
      <c r="KYH8" s="1243"/>
      <c r="KYI8" s="1243"/>
      <c r="KYJ8" s="1243"/>
      <c r="KYK8" s="1243"/>
      <c r="KYL8" s="1243"/>
      <c r="KYM8" s="1243"/>
      <c r="KYN8" s="1243"/>
      <c r="KYO8" s="1243"/>
      <c r="KYP8" s="1243"/>
      <c r="KYQ8" s="1243"/>
      <c r="KYR8" s="1243"/>
      <c r="KYS8" s="1243"/>
      <c r="KYT8" s="1243"/>
      <c r="KYU8" s="1243"/>
      <c r="KYV8" s="1243"/>
      <c r="KYW8" s="1243"/>
      <c r="KYX8" s="1243"/>
      <c r="KYY8" s="1243"/>
      <c r="KYZ8" s="1243"/>
      <c r="KZA8" s="1243"/>
      <c r="KZB8" s="1243"/>
      <c r="KZC8" s="1243"/>
      <c r="KZD8" s="1243"/>
      <c r="KZE8" s="1243"/>
      <c r="KZF8" s="1243"/>
      <c r="KZG8" s="1243"/>
      <c r="KZH8" s="1243"/>
      <c r="KZI8" s="1243"/>
      <c r="KZJ8" s="1243"/>
      <c r="KZK8" s="1243"/>
      <c r="KZL8" s="1243"/>
      <c r="KZM8" s="1243"/>
      <c r="KZN8" s="1243"/>
      <c r="KZO8" s="1243"/>
      <c r="KZP8" s="1243"/>
      <c r="KZQ8" s="1243"/>
      <c r="KZR8" s="1243"/>
      <c r="KZS8" s="1243"/>
      <c r="KZT8" s="1243"/>
      <c r="KZU8" s="1243"/>
      <c r="KZV8" s="1243"/>
      <c r="KZW8" s="1243"/>
      <c r="KZX8" s="1243"/>
      <c r="KZY8" s="1243"/>
      <c r="KZZ8" s="1243"/>
      <c r="LAA8" s="1243"/>
      <c r="LAB8" s="1243"/>
      <c r="LAC8" s="1243"/>
      <c r="LAD8" s="1243"/>
      <c r="LAE8" s="1243"/>
      <c r="LAF8" s="1243"/>
      <c r="LAG8" s="1243"/>
      <c r="LAH8" s="1243"/>
      <c r="LAI8" s="1243"/>
      <c r="LAJ8" s="1243"/>
      <c r="LAK8" s="1243"/>
      <c r="LAL8" s="1243"/>
      <c r="LAM8" s="1243"/>
      <c r="LAN8" s="1243"/>
      <c r="LAO8" s="1243"/>
      <c r="LAP8" s="1243"/>
      <c r="LAQ8" s="1243"/>
      <c r="LAR8" s="1243"/>
      <c r="LAS8" s="1243"/>
      <c r="LAT8" s="1243"/>
      <c r="LAU8" s="1243"/>
      <c r="LAV8" s="1243"/>
      <c r="LAW8" s="1243"/>
      <c r="LAX8" s="1243"/>
      <c r="LAY8" s="1243"/>
      <c r="LAZ8" s="1243"/>
      <c r="LBA8" s="1243"/>
      <c r="LBB8" s="1243"/>
      <c r="LBC8" s="1243"/>
      <c r="LBD8" s="1243"/>
      <c r="LBE8" s="1243"/>
      <c r="LBF8" s="1243"/>
      <c r="LBG8" s="1243"/>
      <c r="LBH8" s="1243"/>
      <c r="LBI8" s="1243"/>
      <c r="LBJ8" s="1243"/>
      <c r="LBK8" s="1243"/>
      <c r="LBL8" s="1243"/>
      <c r="LBM8" s="1243"/>
      <c r="LBN8" s="1243"/>
      <c r="LBO8" s="1243"/>
      <c r="LBP8" s="1243"/>
      <c r="LBQ8" s="1243"/>
      <c r="LBR8" s="1243"/>
      <c r="LBS8" s="1243"/>
      <c r="LBT8" s="1243"/>
      <c r="LBU8" s="1243"/>
      <c r="LBV8" s="1243"/>
      <c r="LBW8" s="1243"/>
      <c r="LBX8" s="1243"/>
      <c r="LBY8" s="1243"/>
      <c r="LBZ8" s="1243"/>
      <c r="LCA8" s="1243"/>
      <c r="LCB8" s="1243"/>
      <c r="LCC8" s="1243"/>
      <c r="LCD8" s="1243"/>
      <c r="LCE8" s="1243"/>
      <c r="LCF8" s="1243"/>
      <c r="LCG8" s="1243"/>
      <c r="LCH8" s="1243"/>
      <c r="LCI8" s="1243"/>
      <c r="LCJ8" s="1243"/>
      <c r="LCK8" s="1243"/>
      <c r="LCL8" s="1243"/>
      <c r="LCM8" s="1243"/>
      <c r="LCN8" s="1243"/>
      <c r="LCO8" s="1243"/>
      <c r="LCP8" s="1243"/>
      <c r="LCQ8" s="1243"/>
      <c r="LCR8" s="1243"/>
      <c r="LCS8" s="1243"/>
      <c r="LCT8" s="1243"/>
      <c r="LCU8" s="1243"/>
      <c r="LCV8" s="1243"/>
      <c r="LCW8" s="1243"/>
      <c r="LCX8" s="1243"/>
      <c r="LCY8" s="1243"/>
      <c r="LCZ8" s="1243"/>
      <c r="LDA8" s="1243"/>
      <c r="LDB8" s="1243"/>
      <c r="LDC8" s="1243"/>
      <c r="LDD8" s="1243"/>
      <c r="LDE8" s="1243"/>
      <c r="LDF8" s="1243"/>
      <c r="LDG8" s="1243"/>
      <c r="LDH8" s="1243"/>
      <c r="LDI8" s="1243"/>
      <c r="LDJ8" s="1243"/>
      <c r="LDK8" s="1243"/>
      <c r="LDL8" s="1243"/>
      <c r="LDM8" s="1243"/>
      <c r="LDN8" s="1243"/>
      <c r="LDO8" s="1243"/>
      <c r="LDP8" s="1243"/>
      <c r="LDQ8" s="1243"/>
      <c r="LDR8" s="1243"/>
      <c r="LDS8" s="1243"/>
      <c r="LDT8" s="1243"/>
      <c r="LDU8" s="1243"/>
      <c r="LDV8" s="1243"/>
      <c r="LDW8" s="1243"/>
      <c r="LDX8" s="1243"/>
      <c r="LDY8" s="1243"/>
      <c r="LDZ8" s="1243"/>
      <c r="LEA8" s="1243"/>
      <c r="LEB8" s="1243"/>
      <c r="LEC8" s="1243"/>
      <c r="LED8" s="1243"/>
      <c r="LEE8" s="1243"/>
      <c r="LEF8" s="1243"/>
      <c r="LEG8" s="1243"/>
      <c r="LEH8" s="1243"/>
      <c r="LEI8" s="1243"/>
      <c r="LEJ8" s="1243"/>
      <c r="LEK8" s="1243"/>
      <c r="LEL8" s="1243"/>
      <c r="LEM8" s="1243"/>
      <c r="LEN8" s="1243"/>
      <c r="LEO8" s="1243"/>
      <c r="LEP8" s="1243"/>
      <c r="LEQ8" s="1243"/>
      <c r="LER8" s="1243"/>
      <c r="LES8" s="1243"/>
      <c r="LET8" s="1243"/>
      <c r="LEU8" s="1243"/>
      <c r="LEV8" s="1243"/>
      <c r="LEW8" s="1243"/>
      <c r="LEX8" s="1243"/>
      <c r="LEY8" s="1243"/>
      <c r="LEZ8" s="1243"/>
      <c r="LFA8" s="1243"/>
      <c r="LFB8" s="1243"/>
      <c r="LFC8" s="1243"/>
      <c r="LFD8" s="1243"/>
      <c r="LFE8" s="1243"/>
      <c r="LFF8" s="1243"/>
      <c r="LFG8" s="1243"/>
      <c r="LFH8" s="1243"/>
      <c r="LFI8" s="1243"/>
      <c r="LFJ8" s="1243"/>
      <c r="LFK8" s="1243"/>
      <c r="LFL8" s="1243"/>
      <c r="LFM8" s="1243"/>
      <c r="LFN8" s="1243"/>
      <c r="LFO8" s="1243"/>
      <c r="LFP8" s="1243"/>
      <c r="LFQ8" s="1243"/>
      <c r="LFR8" s="1243"/>
      <c r="LFS8" s="1243"/>
      <c r="LFT8" s="1243"/>
      <c r="LFU8" s="1243"/>
      <c r="LFV8" s="1243"/>
      <c r="LFW8" s="1243"/>
      <c r="LFX8" s="1243"/>
      <c r="LFY8" s="1243"/>
      <c r="LFZ8" s="1243"/>
      <c r="LGA8" s="1243"/>
      <c r="LGB8" s="1243"/>
      <c r="LGC8" s="1243"/>
      <c r="LGD8" s="1243"/>
      <c r="LGE8" s="1243"/>
      <c r="LGF8" s="1243"/>
      <c r="LGG8" s="1243"/>
      <c r="LGH8" s="1243"/>
      <c r="LGI8" s="1243"/>
      <c r="LGJ8" s="1243"/>
      <c r="LGK8" s="1243"/>
      <c r="LGL8" s="1243"/>
      <c r="LGM8" s="1243"/>
      <c r="LGN8" s="1243"/>
      <c r="LGO8" s="1243"/>
      <c r="LGP8" s="1243"/>
      <c r="LGQ8" s="1243"/>
      <c r="LGR8" s="1243"/>
      <c r="LGS8" s="1243"/>
      <c r="LGT8" s="1243"/>
      <c r="LGU8" s="1243"/>
      <c r="LGV8" s="1243"/>
      <c r="LGW8" s="1243"/>
      <c r="LGX8" s="1243"/>
      <c r="LGY8" s="1243"/>
      <c r="LGZ8" s="1243"/>
      <c r="LHA8" s="1243"/>
      <c r="LHB8" s="1243"/>
      <c r="LHC8" s="1243"/>
      <c r="LHD8" s="1243"/>
      <c r="LHE8" s="1243"/>
      <c r="LHF8" s="1243"/>
      <c r="LHG8" s="1243"/>
      <c r="LHH8" s="1243"/>
      <c r="LHI8" s="1243"/>
      <c r="LHJ8" s="1243"/>
      <c r="LHK8" s="1243"/>
      <c r="LHL8" s="1243"/>
      <c r="LHM8" s="1243"/>
      <c r="LHN8" s="1243"/>
      <c r="LHO8" s="1243"/>
      <c r="LHP8" s="1243"/>
      <c r="LHQ8" s="1243"/>
      <c r="LHR8" s="1243"/>
      <c r="LHS8" s="1243"/>
      <c r="LHT8" s="1243"/>
      <c r="LHU8" s="1243"/>
      <c r="LHV8" s="1243"/>
      <c r="LHW8" s="1243"/>
      <c r="LHX8" s="1243"/>
      <c r="LHY8" s="1243"/>
      <c r="LHZ8" s="1243"/>
      <c r="LIA8" s="1243"/>
      <c r="LIB8" s="1243"/>
      <c r="LIC8" s="1243"/>
      <c r="LID8" s="1243"/>
      <c r="LIE8" s="1243"/>
      <c r="LIF8" s="1243"/>
      <c r="LIG8" s="1243"/>
      <c r="LIH8" s="1243"/>
      <c r="LII8" s="1243"/>
      <c r="LIJ8" s="1243"/>
      <c r="LIK8" s="1243"/>
      <c r="LIL8" s="1243"/>
      <c r="LIM8" s="1243"/>
      <c r="LIN8" s="1243"/>
      <c r="LIO8" s="1243"/>
      <c r="LIP8" s="1243"/>
      <c r="LIQ8" s="1243"/>
      <c r="LIR8" s="1243"/>
      <c r="LIS8" s="1243"/>
      <c r="LIT8" s="1243"/>
      <c r="LIU8" s="1243"/>
      <c r="LIV8" s="1243"/>
      <c r="LIW8" s="1243"/>
      <c r="LIX8" s="1243"/>
      <c r="LIY8" s="1243"/>
      <c r="LIZ8" s="1243"/>
      <c r="LJA8" s="1243"/>
      <c r="LJB8" s="1243"/>
      <c r="LJC8" s="1243"/>
      <c r="LJD8" s="1243"/>
      <c r="LJE8" s="1243"/>
      <c r="LJF8" s="1243"/>
      <c r="LJG8" s="1243"/>
      <c r="LJH8" s="1243"/>
      <c r="LJI8" s="1243"/>
      <c r="LJJ8" s="1243"/>
      <c r="LJK8" s="1243"/>
      <c r="LJL8" s="1243"/>
      <c r="LJM8" s="1243"/>
      <c r="LJN8" s="1243"/>
      <c r="LJO8" s="1243"/>
      <c r="LJP8" s="1243"/>
      <c r="LJQ8" s="1243"/>
      <c r="LJR8" s="1243"/>
      <c r="LJS8" s="1243"/>
      <c r="LJT8" s="1243"/>
      <c r="LJU8" s="1243"/>
      <c r="LJV8" s="1243"/>
      <c r="LJW8" s="1243"/>
      <c r="LJX8" s="1243"/>
      <c r="LJY8" s="1243"/>
      <c r="LJZ8" s="1243"/>
      <c r="LKA8" s="1243"/>
      <c r="LKB8" s="1243"/>
      <c r="LKC8" s="1243"/>
      <c r="LKD8" s="1243"/>
      <c r="LKE8" s="1243"/>
      <c r="LKF8" s="1243"/>
      <c r="LKG8" s="1243"/>
      <c r="LKH8" s="1243"/>
      <c r="LKI8" s="1243"/>
      <c r="LKJ8" s="1243"/>
      <c r="LKK8" s="1243"/>
      <c r="LKL8" s="1243"/>
      <c r="LKM8" s="1243"/>
      <c r="LKN8" s="1243"/>
      <c r="LKO8" s="1243"/>
      <c r="LKP8" s="1243"/>
      <c r="LKQ8" s="1243"/>
      <c r="LKR8" s="1243"/>
      <c r="LKS8" s="1243"/>
      <c r="LKT8" s="1243"/>
      <c r="LKU8" s="1243"/>
      <c r="LKV8" s="1243"/>
      <c r="LKW8" s="1243"/>
      <c r="LKX8" s="1243"/>
      <c r="LKY8" s="1243"/>
      <c r="LKZ8" s="1243"/>
      <c r="LLA8" s="1243"/>
      <c r="LLB8" s="1243"/>
      <c r="LLC8" s="1243"/>
      <c r="LLD8" s="1243"/>
      <c r="LLE8" s="1243"/>
      <c r="LLF8" s="1243"/>
      <c r="LLG8" s="1243"/>
      <c r="LLH8" s="1243"/>
      <c r="LLI8" s="1243"/>
      <c r="LLJ8" s="1243"/>
      <c r="LLK8" s="1243"/>
      <c r="LLL8" s="1243"/>
      <c r="LLM8" s="1243"/>
      <c r="LLN8" s="1243"/>
      <c r="LLO8" s="1243"/>
      <c r="LLP8" s="1243"/>
      <c r="LLQ8" s="1243"/>
      <c r="LLR8" s="1243"/>
      <c r="LLS8" s="1243"/>
      <c r="LLT8" s="1243"/>
      <c r="LLU8" s="1243"/>
      <c r="LLV8" s="1243"/>
      <c r="LLW8" s="1243"/>
      <c r="LLX8" s="1243"/>
      <c r="LLY8" s="1243"/>
      <c r="LLZ8" s="1243"/>
      <c r="LMA8" s="1243"/>
      <c r="LMB8" s="1243"/>
      <c r="LMC8" s="1243"/>
      <c r="LMD8" s="1243"/>
      <c r="LME8" s="1243"/>
      <c r="LMF8" s="1243"/>
      <c r="LMG8" s="1243"/>
      <c r="LMH8" s="1243"/>
      <c r="LMI8" s="1243"/>
      <c r="LMJ8" s="1243"/>
      <c r="LMK8" s="1243"/>
      <c r="LML8" s="1243"/>
      <c r="LMM8" s="1243"/>
      <c r="LMN8" s="1243"/>
      <c r="LMO8" s="1243"/>
      <c r="LMP8" s="1243"/>
      <c r="LMQ8" s="1243"/>
      <c r="LMR8" s="1243"/>
      <c r="LMS8" s="1243"/>
      <c r="LMT8" s="1243"/>
      <c r="LMU8" s="1243"/>
      <c r="LMV8" s="1243"/>
      <c r="LMW8" s="1243"/>
      <c r="LMX8" s="1243"/>
      <c r="LMY8" s="1243"/>
      <c r="LMZ8" s="1243"/>
      <c r="LNA8" s="1243"/>
      <c r="LNB8" s="1243"/>
      <c r="LNC8" s="1243"/>
      <c r="LND8" s="1243"/>
      <c r="LNE8" s="1243"/>
      <c r="LNF8" s="1243"/>
      <c r="LNG8" s="1243"/>
      <c r="LNH8" s="1243"/>
      <c r="LNI8" s="1243"/>
      <c r="LNJ8" s="1243"/>
      <c r="LNK8" s="1243"/>
      <c r="LNL8" s="1243"/>
      <c r="LNM8" s="1243"/>
      <c r="LNN8" s="1243"/>
      <c r="LNO8" s="1243"/>
      <c r="LNP8" s="1243"/>
      <c r="LNQ8" s="1243"/>
      <c r="LNR8" s="1243"/>
      <c r="LNS8" s="1243"/>
      <c r="LNT8" s="1243"/>
      <c r="LNU8" s="1243"/>
      <c r="LNV8" s="1243"/>
      <c r="LNW8" s="1243"/>
      <c r="LNX8" s="1243"/>
      <c r="LNY8" s="1243"/>
      <c r="LNZ8" s="1243"/>
      <c r="LOA8" s="1243"/>
      <c r="LOB8" s="1243"/>
      <c r="LOC8" s="1243"/>
      <c r="LOD8" s="1243"/>
      <c r="LOE8" s="1243"/>
      <c r="LOF8" s="1243"/>
      <c r="LOG8" s="1243"/>
      <c r="LOH8" s="1243"/>
      <c r="LOI8" s="1243"/>
      <c r="LOJ8" s="1243"/>
      <c r="LOK8" s="1243"/>
      <c r="LOL8" s="1243"/>
      <c r="LOM8" s="1243"/>
      <c r="LON8" s="1243"/>
      <c r="LOO8" s="1243"/>
      <c r="LOP8" s="1243"/>
      <c r="LOQ8" s="1243"/>
      <c r="LOR8" s="1243"/>
      <c r="LOS8" s="1243"/>
      <c r="LOT8" s="1243"/>
      <c r="LOU8" s="1243"/>
      <c r="LOV8" s="1243"/>
      <c r="LOW8" s="1243"/>
      <c r="LOX8" s="1243"/>
      <c r="LOY8" s="1243"/>
      <c r="LOZ8" s="1243"/>
      <c r="LPA8" s="1243"/>
      <c r="LPB8" s="1243"/>
      <c r="LPC8" s="1243"/>
      <c r="LPD8" s="1243"/>
      <c r="LPE8" s="1243"/>
      <c r="LPF8" s="1243"/>
      <c r="LPG8" s="1243"/>
      <c r="LPH8" s="1243"/>
      <c r="LPI8" s="1243"/>
      <c r="LPJ8" s="1243"/>
      <c r="LPK8" s="1243"/>
      <c r="LPL8" s="1243"/>
      <c r="LPM8" s="1243"/>
      <c r="LPN8" s="1243"/>
      <c r="LPO8" s="1243"/>
      <c r="LPP8" s="1243"/>
      <c r="LPQ8" s="1243"/>
      <c r="LPR8" s="1243"/>
      <c r="LPS8" s="1243"/>
      <c r="LPT8" s="1243"/>
      <c r="LPU8" s="1243"/>
      <c r="LPV8" s="1243"/>
      <c r="LPW8" s="1243"/>
      <c r="LPX8" s="1243"/>
      <c r="LPY8" s="1243"/>
      <c r="LPZ8" s="1243"/>
      <c r="LQA8" s="1243"/>
      <c r="LQB8" s="1243"/>
      <c r="LQC8" s="1243"/>
      <c r="LQD8" s="1243"/>
      <c r="LQE8" s="1243"/>
      <c r="LQF8" s="1243"/>
      <c r="LQG8" s="1243"/>
      <c r="LQH8" s="1243"/>
      <c r="LQI8" s="1243"/>
      <c r="LQJ8" s="1243"/>
      <c r="LQK8" s="1243"/>
      <c r="LQL8" s="1243"/>
      <c r="LQM8" s="1243"/>
      <c r="LQN8" s="1243"/>
      <c r="LQO8" s="1243"/>
      <c r="LQP8" s="1243"/>
      <c r="LQQ8" s="1243"/>
      <c r="LQR8" s="1243"/>
      <c r="LQS8" s="1243"/>
      <c r="LQT8" s="1243"/>
      <c r="LQU8" s="1243"/>
      <c r="LQV8" s="1243"/>
      <c r="LQW8" s="1243"/>
      <c r="LQX8" s="1243"/>
      <c r="LQY8" s="1243"/>
      <c r="LQZ8" s="1243"/>
      <c r="LRA8" s="1243"/>
      <c r="LRB8" s="1243"/>
      <c r="LRC8" s="1243"/>
      <c r="LRD8" s="1243"/>
      <c r="LRE8" s="1243"/>
      <c r="LRF8" s="1243"/>
      <c r="LRG8" s="1243"/>
      <c r="LRH8" s="1243"/>
      <c r="LRI8" s="1243"/>
      <c r="LRJ8" s="1243"/>
      <c r="LRK8" s="1243"/>
      <c r="LRL8" s="1243"/>
      <c r="LRM8" s="1243"/>
      <c r="LRN8" s="1243"/>
      <c r="LRO8" s="1243"/>
      <c r="LRP8" s="1243"/>
      <c r="LRQ8" s="1243"/>
      <c r="LRR8" s="1243"/>
      <c r="LRS8" s="1243"/>
      <c r="LRT8" s="1243"/>
      <c r="LRU8" s="1243"/>
      <c r="LRV8" s="1243"/>
      <c r="LRW8" s="1243"/>
      <c r="LRX8" s="1243"/>
      <c r="LRY8" s="1243"/>
      <c r="LRZ8" s="1243"/>
      <c r="LSA8" s="1243"/>
      <c r="LSB8" s="1243"/>
      <c r="LSC8" s="1243"/>
      <c r="LSD8" s="1243"/>
      <c r="LSE8" s="1243"/>
      <c r="LSF8" s="1243"/>
      <c r="LSG8" s="1243"/>
      <c r="LSH8" s="1243"/>
      <c r="LSI8" s="1243"/>
      <c r="LSJ8" s="1243"/>
      <c r="LSK8" s="1243"/>
      <c r="LSL8" s="1243"/>
      <c r="LSM8" s="1243"/>
      <c r="LSN8" s="1243"/>
      <c r="LSO8" s="1243"/>
      <c r="LSP8" s="1243"/>
      <c r="LSQ8" s="1243"/>
      <c r="LSR8" s="1243"/>
      <c r="LSS8" s="1243"/>
      <c r="LST8" s="1243"/>
      <c r="LSU8" s="1243"/>
      <c r="LSV8" s="1243"/>
      <c r="LSW8" s="1243"/>
      <c r="LSX8" s="1243"/>
      <c r="LSY8" s="1243"/>
      <c r="LSZ8" s="1243"/>
      <c r="LTA8" s="1243"/>
      <c r="LTB8" s="1243"/>
      <c r="LTC8" s="1243"/>
      <c r="LTD8" s="1243"/>
      <c r="LTE8" s="1243"/>
      <c r="LTF8" s="1243"/>
      <c r="LTG8" s="1243"/>
      <c r="LTH8" s="1243"/>
      <c r="LTI8" s="1243"/>
      <c r="LTJ8" s="1243"/>
      <c r="LTK8" s="1243"/>
      <c r="LTL8" s="1243"/>
      <c r="LTM8" s="1243"/>
      <c r="LTN8" s="1243"/>
      <c r="LTO8" s="1243"/>
      <c r="LTP8" s="1243"/>
      <c r="LTQ8" s="1243"/>
      <c r="LTR8" s="1243"/>
      <c r="LTS8" s="1243"/>
      <c r="LTT8" s="1243"/>
      <c r="LTU8" s="1243"/>
      <c r="LTV8" s="1243"/>
      <c r="LTW8" s="1243"/>
      <c r="LTX8" s="1243"/>
      <c r="LTY8" s="1243"/>
      <c r="LTZ8" s="1243"/>
      <c r="LUA8" s="1243"/>
      <c r="LUB8" s="1243"/>
      <c r="LUC8" s="1243"/>
      <c r="LUD8" s="1243"/>
      <c r="LUE8" s="1243"/>
      <c r="LUF8" s="1243"/>
      <c r="LUG8" s="1243"/>
      <c r="LUH8" s="1243"/>
      <c r="LUI8" s="1243"/>
      <c r="LUJ8" s="1243"/>
      <c r="LUK8" s="1243"/>
      <c r="LUL8" s="1243"/>
      <c r="LUM8" s="1243"/>
      <c r="LUN8" s="1243"/>
      <c r="LUO8" s="1243"/>
      <c r="LUP8" s="1243"/>
      <c r="LUQ8" s="1243"/>
      <c r="LUR8" s="1243"/>
      <c r="LUS8" s="1243"/>
      <c r="LUT8" s="1243"/>
      <c r="LUU8" s="1243"/>
      <c r="LUV8" s="1243"/>
      <c r="LUW8" s="1243"/>
      <c r="LUX8" s="1243"/>
      <c r="LUY8" s="1243"/>
      <c r="LUZ8" s="1243"/>
      <c r="LVA8" s="1243"/>
      <c r="LVB8" s="1243"/>
      <c r="LVC8" s="1243"/>
      <c r="LVD8" s="1243"/>
      <c r="LVE8" s="1243"/>
      <c r="LVF8" s="1243"/>
      <c r="LVG8" s="1243"/>
      <c r="LVH8" s="1243"/>
      <c r="LVI8" s="1243"/>
      <c r="LVJ8" s="1243"/>
      <c r="LVK8" s="1243"/>
      <c r="LVL8" s="1243"/>
      <c r="LVM8" s="1243"/>
      <c r="LVN8" s="1243"/>
      <c r="LVO8" s="1243"/>
      <c r="LVP8" s="1243"/>
      <c r="LVQ8" s="1243"/>
      <c r="LVR8" s="1243"/>
      <c r="LVS8" s="1243"/>
      <c r="LVT8" s="1243"/>
      <c r="LVU8" s="1243"/>
      <c r="LVV8" s="1243"/>
      <c r="LVW8" s="1243"/>
      <c r="LVX8" s="1243"/>
      <c r="LVY8" s="1243"/>
      <c r="LVZ8" s="1243"/>
      <c r="LWA8" s="1243"/>
      <c r="LWB8" s="1243"/>
      <c r="LWC8" s="1243"/>
      <c r="LWD8" s="1243"/>
      <c r="LWE8" s="1243"/>
      <c r="LWF8" s="1243"/>
      <c r="LWG8" s="1243"/>
      <c r="LWH8" s="1243"/>
      <c r="LWI8" s="1243"/>
      <c r="LWJ8" s="1243"/>
      <c r="LWK8" s="1243"/>
      <c r="LWL8" s="1243"/>
      <c r="LWM8" s="1243"/>
      <c r="LWN8" s="1243"/>
      <c r="LWO8" s="1243"/>
      <c r="LWP8" s="1243"/>
      <c r="LWQ8" s="1243"/>
      <c r="LWR8" s="1243"/>
      <c r="LWS8" s="1243"/>
      <c r="LWT8" s="1243"/>
      <c r="LWU8" s="1243"/>
      <c r="LWV8" s="1243"/>
      <c r="LWW8" s="1243"/>
      <c r="LWX8" s="1243"/>
      <c r="LWY8" s="1243"/>
      <c r="LWZ8" s="1243"/>
      <c r="LXA8" s="1243"/>
      <c r="LXB8" s="1243"/>
      <c r="LXC8" s="1243"/>
      <c r="LXD8" s="1243"/>
      <c r="LXE8" s="1243"/>
      <c r="LXF8" s="1243"/>
      <c r="LXG8" s="1243"/>
      <c r="LXH8" s="1243"/>
      <c r="LXI8" s="1243"/>
      <c r="LXJ8" s="1243"/>
      <c r="LXK8" s="1243"/>
      <c r="LXL8" s="1243"/>
      <c r="LXM8" s="1243"/>
      <c r="LXN8" s="1243"/>
      <c r="LXO8" s="1243"/>
      <c r="LXP8" s="1243"/>
      <c r="LXQ8" s="1243"/>
      <c r="LXR8" s="1243"/>
      <c r="LXS8" s="1243"/>
      <c r="LXT8" s="1243"/>
      <c r="LXU8" s="1243"/>
      <c r="LXV8" s="1243"/>
      <c r="LXW8" s="1243"/>
      <c r="LXX8" s="1243"/>
      <c r="LXY8" s="1243"/>
      <c r="LXZ8" s="1243"/>
      <c r="LYA8" s="1243"/>
      <c r="LYB8" s="1243"/>
      <c r="LYC8" s="1243"/>
      <c r="LYD8" s="1243"/>
      <c r="LYE8" s="1243"/>
      <c r="LYF8" s="1243"/>
      <c r="LYG8" s="1243"/>
      <c r="LYH8" s="1243"/>
      <c r="LYI8" s="1243"/>
      <c r="LYJ8" s="1243"/>
      <c r="LYK8" s="1243"/>
      <c r="LYL8" s="1243"/>
      <c r="LYM8" s="1243"/>
      <c r="LYN8" s="1243"/>
      <c r="LYO8" s="1243"/>
      <c r="LYP8" s="1243"/>
      <c r="LYQ8" s="1243"/>
      <c r="LYR8" s="1243"/>
      <c r="LYS8" s="1243"/>
      <c r="LYT8" s="1243"/>
      <c r="LYU8" s="1243"/>
      <c r="LYV8" s="1243"/>
      <c r="LYW8" s="1243"/>
      <c r="LYX8" s="1243"/>
      <c r="LYY8" s="1243"/>
      <c r="LYZ8" s="1243"/>
      <c r="LZA8" s="1243"/>
      <c r="LZB8" s="1243"/>
      <c r="LZC8" s="1243"/>
      <c r="LZD8" s="1243"/>
      <c r="LZE8" s="1243"/>
      <c r="LZF8" s="1243"/>
      <c r="LZG8" s="1243"/>
      <c r="LZH8" s="1243"/>
      <c r="LZI8" s="1243"/>
      <c r="LZJ8" s="1243"/>
      <c r="LZK8" s="1243"/>
      <c r="LZL8" s="1243"/>
      <c r="LZM8" s="1243"/>
      <c r="LZN8" s="1243"/>
      <c r="LZO8" s="1243"/>
      <c r="LZP8" s="1243"/>
      <c r="LZQ8" s="1243"/>
      <c r="LZR8" s="1243"/>
      <c r="LZS8" s="1243"/>
      <c r="LZT8" s="1243"/>
      <c r="LZU8" s="1243"/>
      <c r="LZV8" s="1243"/>
      <c r="LZW8" s="1243"/>
      <c r="LZX8" s="1243"/>
      <c r="LZY8" s="1243"/>
      <c r="LZZ8" s="1243"/>
      <c r="MAA8" s="1243"/>
      <c r="MAB8" s="1243"/>
      <c r="MAC8" s="1243"/>
      <c r="MAD8" s="1243"/>
      <c r="MAE8" s="1243"/>
      <c r="MAF8" s="1243"/>
      <c r="MAG8" s="1243"/>
      <c r="MAH8" s="1243"/>
      <c r="MAI8" s="1243"/>
      <c r="MAJ8" s="1243"/>
      <c r="MAK8" s="1243"/>
      <c r="MAL8" s="1243"/>
      <c r="MAM8" s="1243"/>
      <c r="MAN8" s="1243"/>
      <c r="MAO8" s="1243"/>
      <c r="MAP8" s="1243"/>
      <c r="MAQ8" s="1243"/>
      <c r="MAR8" s="1243"/>
      <c r="MAS8" s="1243"/>
      <c r="MAT8" s="1243"/>
      <c r="MAU8" s="1243"/>
      <c r="MAV8" s="1243"/>
      <c r="MAW8" s="1243"/>
      <c r="MAX8" s="1243"/>
      <c r="MAY8" s="1243"/>
      <c r="MAZ8" s="1243"/>
      <c r="MBA8" s="1243"/>
      <c r="MBB8" s="1243"/>
      <c r="MBC8" s="1243"/>
      <c r="MBD8" s="1243"/>
      <c r="MBE8" s="1243"/>
      <c r="MBF8" s="1243"/>
      <c r="MBG8" s="1243"/>
      <c r="MBH8" s="1243"/>
      <c r="MBI8" s="1243"/>
      <c r="MBJ8" s="1243"/>
      <c r="MBK8" s="1243"/>
      <c r="MBL8" s="1243"/>
      <c r="MBM8" s="1243"/>
      <c r="MBN8" s="1243"/>
      <c r="MBO8" s="1243"/>
      <c r="MBP8" s="1243"/>
      <c r="MBQ8" s="1243"/>
      <c r="MBR8" s="1243"/>
      <c r="MBS8" s="1243"/>
      <c r="MBT8" s="1243"/>
      <c r="MBU8" s="1243"/>
      <c r="MBV8" s="1243"/>
      <c r="MBW8" s="1243"/>
      <c r="MBX8" s="1243"/>
      <c r="MBY8" s="1243"/>
      <c r="MBZ8" s="1243"/>
      <c r="MCA8" s="1243"/>
      <c r="MCB8" s="1243"/>
      <c r="MCC8" s="1243"/>
      <c r="MCD8" s="1243"/>
      <c r="MCE8" s="1243"/>
      <c r="MCF8" s="1243"/>
      <c r="MCG8" s="1243"/>
      <c r="MCH8" s="1243"/>
      <c r="MCI8" s="1243"/>
      <c r="MCJ8" s="1243"/>
      <c r="MCK8" s="1243"/>
      <c r="MCL8" s="1243"/>
      <c r="MCM8" s="1243"/>
      <c r="MCN8" s="1243"/>
      <c r="MCO8" s="1243"/>
      <c r="MCP8" s="1243"/>
      <c r="MCQ8" s="1243"/>
      <c r="MCR8" s="1243"/>
      <c r="MCS8" s="1243"/>
      <c r="MCT8" s="1243"/>
      <c r="MCU8" s="1243"/>
      <c r="MCV8" s="1243"/>
      <c r="MCW8" s="1243"/>
      <c r="MCX8" s="1243"/>
      <c r="MCY8" s="1243"/>
      <c r="MCZ8" s="1243"/>
      <c r="MDA8" s="1243"/>
      <c r="MDB8" s="1243"/>
      <c r="MDC8" s="1243"/>
      <c r="MDD8" s="1243"/>
      <c r="MDE8" s="1243"/>
      <c r="MDF8" s="1243"/>
      <c r="MDG8" s="1243"/>
      <c r="MDH8" s="1243"/>
      <c r="MDI8" s="1243"/>
      <c r="MDJ8" s="1243"/>
      <c r="MDK8" s="1243"/>
      <c r="MDL8" s="1243"/>
      <c r="MDM8" s="1243"/>
      <c r="MDN8" s="1243"/>
      <c r="MDO8" s="1243"/>
      <c r="MDP8" s="1243"/>
      <c r="MDQ8" s="1243"/>
      <c r="MDR8" s="1243"/>
      <c r="MDS8" s="1243"/>
      <c r="MDT8" s="1243"/>
      <c r="MDU8" s="1243"/>
      <c r="MDV8" s="1243"/>
      <c r="MDW8" s="1243"/>
      <c r="MDX8" s="1243"/>
      <c r="MDY8" s="1243"/>
      <c r="MDZ8" s="1243"/>
      <c r="MEA8" s="1243"/>
      <c r="MEB8" s="1243"/>
      <c r="MEC8" s="1243"/>
      <c r="MED8" s="1243"/>
      <c r="MEE8" s="1243"/>
      <c r="MEF8" s="1243"/>
      <c r="MEG8" s="1243"/>
      <c r="MEH8" s="1243"/>
      <c r="MEI8" s="1243"/>
      <c r="MEJ8" s="1243"/>
      <c r="MEK8" s="1243"/>
      <c r="MEL8" s="1243"/>
      <c r="MEM8" s="1243"/>
      <c r="MEN8" s="1243"/>
      <c r="MEO8" s="1243"/>
      <c r="MEP8" s="1243"/>
      <c r="MEQ8" s="1243"/>
      <c r="MER8" s="1243"/>
      <c r="MES8" s="1243"/>
      <c r="MET8" s="1243"/>
      <c r="MEU8" s="1243"/>
      <c r="MEV8" s="1243"/>
      <c r="MEW8" s="1243"/>
      <c r="MEX8" s="1243"/>
      <c r="MEY8" s="1243"/>
      <c r="MEZ8" s="1243"/>
      <c r="MFA8" s="1243"/>
      <c r="MFB8" s="1243"/>
      <c r="MFC8" s="1243"/>
      <c r="MFD8" s="1243"/>
      <c r="MFE8" s="1243"/>
      <c r="MFF8" s="1243"/>
      <c r="MFG8" s="1243"/>
      <c r="MFH8" s="1243"/>
      <c r="MFI8" s="1243"/>
      <c r="MFJ8" s="1243"/>
      <c r="MFK8" s="1243"/>
      <c r="MFL8" s="1243"/>
      <c r="MFM8" s="1243"/>
      <c r="MFN8" s="1243"/>
      <c r="MFO8" s="1243"/>
      <c r="MFP8" s="1243"/>
      <c r="MFQ8" s="1243"/>
      <c r="MFR8" s="1243"/>
      <c r="MFS8" s="1243"/>
      <c r="MFT8" s="1243"/>
      <c r="MFU8" s="1243"/>
      <c r="MFV8" s="1243"/>
      <c r="MFW8" s="1243"/>
      <c r="MFX8" s="1243"/>
      <c r="MFY8" s="1243"/>
      <c r="MFZ8" s="1243"/>
      <c r="MGA8" s="1243"/>
      <c r="MGB8" s="1243"/>
      <c r="MGC8" s="1243"/>
      <c r="MGD8" s="1243"/>
      <c r="MGE8" s="1243"/>
      <c r="MGF8" s="1243"/>
      <c r="MGG8" s="1243"/>
      <c r="MGH8" s="1243"/>
      <c r="MGI8" s="1243"/>
      <c r="MGJ8" s="1243"/>
      <c r="MGK8" s="1243"/>
      <c r="MGL8" s="1243"/>
      <c r="MGM8" s="1243"/>
      <c r="MGN8" s="1243"/>
      <c r="MGO8" s="1243"/>
      <c r="MGP8" s="1243"/>
      <c r="MGQ8" s="1243"/>
      <c r="MGR8" s="1243"/>
      <c r="MGS8" s="1243"/>
      <c r="MGT8" s="1243"/>
      <c r="MGU8" s="1243"/>
      <c r="MGV8" s="1243"/>
      <c r="MGW8" s="1243"/>
      <c r="MGX8" s="1243"/>
      <c r="MGY8" s="1243"/>
      <c r="MGZ8" s="1243"/>
      <c r="MHA8" s="1243"/>
      <c r="MHB8" s="1243"/>
      <c r="MHC8" s="1243"/>
      <c r="MHD8" s="1243"/>
      <c r="MHE8" s="1243"/>
      <c r="MHF8" s="1243"/>
      <c r="MHG8" s="1243"/>
      <c r="MHH8" s="1243"/>
      <c r="MHI8" s="1243"/>
      <c r="MHJ8" s="1243"/>
      <c r="MHK8" s="1243"/>
      <c r="MHL8" s="1243"/>
      <c r="MHM8" s="1243"/>
      <c r="MHN8" s="1243"/>
      <c r="MHO8" s="1243"/>
      <c r="MHP8" s="1243"/>
      <c r="MHQ8" s="1243"/>
      <c r="MHR8" s="1243"/>
      <c r="MHS8" s="1243"/>
      <c r="MHT8" s="1243"/>
      <c r="MHU8" s="1243"/>
      <c r="MHV8" s="1243"/>
      <c r="MHW8" s="1243"/>
      <c r="MHX8" s="1243"/>
      <c r="MHY8" s="1243"/>
      <c r="MHZ8" s="1243"/>
      <c r="MIA8" s="1243"/>
      <c r="MIB8" s="1243"/>
      <c r="MIC8" s="1243"/>
      <c r="MID8" s="1243"/>
      <c r="MIE8" s="1243"/>
      <c r="MIF8" s="1243"/>
      <c r="MIG8" s="1243"/>
      <c r="MIH8" s="1243"/>
      <c r="MII8" s="1243"/>
      <c r="MIJ8" s="1243"/>
      <c r="MIK8" s="1243"/>
      <c r="MIL8" s="1243"/>
      <c r="MIM8" s="1243"/>
      <c r="MIN8" s="1243"/>
      <c r="MIO8" s="1243"/>
      <c r="MIP8" s="1243"/>
      <c r="MIQ8" s="1243"/>
      <c r="MIR8" s="1243"/>
      <c r="MIS8" s="1243"/>
      <c r="MIT8" s="1243"/>
      <c r="MIU8" s="1243"/>
      <c r="MIV8" s="1243"/>
      <c r="MIW8" s="1243"/>
      <c r="MIX8" s="1243"/>
      <c r="MIY8" s="1243"/>
      <c r="MIZ8" s="1243"/>
      <c r="MJA8" s="1243"/>
      <c r="MJB8" s="1243"/>
      <c r="MJC8" s="1243"/>
      <c r="MJD8" s="1243"/>
      <c r="MJE8" s="1243"/>
      <c r="MJF8" s="1243"/>
      <c r="MJG8" s="1243"/>
      <c r="MJH8" s="1243"/>
      <c r="MJI8" s="1243"/>
      <c r="MJJ8" s="1243"/>
      <c r="MJK8" s="1243"/>
      <c r="MJL8" s="1243"/>
      <c r="MJM8" s="1243"/>
      <c r="MJN8" s="1243"/>
      <c r="MJO8" s="1243"/>
      <c r="MJP8" s="1243"/>
      <c r="MJQ8" s="1243"/>
      <c r="MJR8" s="1243"/>
      <c r="MJS8" s="1243"/>
      <c r="MJT8" s="1243"/>
      <c r="MJU8" s="1243"/>
      <c r="MJV8" s="1243"/>
      <c r="MJW8" s="1243"/>
      <c r="MJX8" s="1243"/>
      <c r="MJY8" s="1243"/>
      <c r="MJZ8" s="1243"/>
      <c r="MKA8" s="1243"/>
      <c r="MKB8" s="1243"/>
      <c r="MKC8" s="1243"/>
      <c r="MKD8" s="1243"/>
      <c r="MKE8" s="1243"/>
      <c r="MKF8" s="1243"/>
      <c r="MKG8" s="1243"/>
      <c r="MKH8" s="1243"/>
      <c r="MKI8" s="1243"/>
      <c r="MKJ8" s="1243"/>
      <c r="MKK8" s="1243"/>
      <c r="MKL8" s="1243"/>
      <c r="MKM8" s="1243"/>
      <c r="MKN8" s="1243"/>
      <c r="MKO8" s="1243"/>
      <c r="MKP8" s="1243"/>
      <c r="MKQ8" s="1243"/>
      <c r="MKR8" s="1243"/>
      <c r="MKS8" s="1243"/>
      <c r="MKT8" s="1243"/>
      <c r="MKU8" s="1243"/>
      <c r="MKV8" s="1243"/>
      <c r="MKW8" s="1243"/>
      <c r="MKX8" s="1243"/>
      <c r="MKY8" s="1243"/>
      <c r="MKZ8" s="1243"/>
      <c r="MLA8" s="1243"/>
      <c r="MLB8" s="1243"/>
      <c r="MLC8" s="1243"/>
      <c r="MLD8" s="1243"/>
      <c r="MLE8" s="1243"/>
      <c r="MLF8" s="1243"/>
      <c r="MLG8" s="1243"/>
      <c r="MLH8" s="1243"/>
      <c r="MLI8" s="1243"/>
      <c r="MLJ8" s="1243"/>
      <c r="MLK8" s="1243"/>
      <c r="MLL8" s="1243"/>
      <c r="MLM8" s="1243"/>
      <c r="MLN8" s="1243"/>
      <c r="MLO8" s="1243"/>
      <c r="MLP8" s="1243"/>
      <c r="MLQ8" s="1243"/>
      <c r="MLR8" s="1243"/>
      <c r="MLS8" s="1243"/>
      <c r="MLT8" s="1243"/>
      <c r="MLU8" s="1243"/>
      <c r="MLV8" s="1243"/>
      <c r="MLW8" s="1243"/>
      <c r="MLX8" s="1243"/>
      <c r="MLY8" s="1243"/>
      <c r="MLZ8" s="1243"/>
      <c r="MMA8" s="1243"/>
      <c r="MMB8" s="1243"/>
      <c r="MMC8" s="1243"/>
      <c r="MMD8" s="1243"/>
      <c r="MME8" s="1243"/>
      <c r="MMF8" s="1243"/>
      <c r="MMG8" s="1243"/>
      <c r="MMH8" s="1243"/>
      <c r="MMI8" s="1243"/>
      <c r="MMJ8" s="1243"/>
      <c r="MMK8" s="1243"/>
      <c r="MML8" s="1243"/>
      <c r="MMM8" s="1243"/>
      <c r="MMN8" s="1243"/>
      <c r="MMO8" s="1243"/>
      <c r="MMP8" s="1243"/>
      <c r="MMQ8" s="1243"/>
      <c r="MMR8" s="1243"/>
      <c r="MMS8" s="1243"/>
      <c r="MMT8" s="1243"/>
      <c r="MMU8" s="1243"/>
      <c r="MMV8" s="1243"/>
      <c r="MMW8" s="1243"/>
      <c r="MMX8" s="1243"/>
      <c r="MMY8" s="1243"/>
      <c r="MMZ8" s="1243"/>
      <c r="MNA8" s="1243"/>
      <c r="MNB8" s="1243"/>
      <c r="MNC8" s="1243"/>
      <c r="MND8" s="1243"/>
      <c r="MNE8" s="1243"/>
      <c r="MNF8" s="1243"/>
      <c r="MNG8" s="1243"/>
      <c r="MNH8" s="1243"/>
      <c r="MNI8" s="1243"/>
      <c r="MNJ8" s="1243"/>
      <c r="MNK8" s="1243"/>
      <c r="MNL8" s="1243"/>
      <c r="MNM8" s="1243"/>
      <c r="MNN8" s="1243"/>
      <c r="MNO8" s="1243"/>
      <c r="MNP8" s="1243"/>
      <c r="MNQ8" s="1243"/>
      <c r="MNR8" s="1243"/>
      <c r="MNS8" s="1243"/>
      <c r="MNT8" s="1243"/>
      <c r="MNU8" s="1243"/>
      <c r="MNV8" s="1243"/>
      <c r="MNW8" s="1243"/>
      <c r="MNX8" s="1243"/>
      <c r="MNY8" s="1243"/>
      <c r="MNZ8" s="1243"/>
      <c r="MOA8" s="1243"/>
      <c r="MOB8" s="1243"/>
      <c r="MOC8" s="1243"/>
      <c r="MOD8" s="1243"/>
      <c r="MOE8" s="1243"/>
      <c r="MOF8" s="1243"/>
      <c r="MOG8" s="1243"/>
      <c r="MOH8" s="1243"/>
      <c r="MOI8" s="1243"/>
      <c r="MOJ8" s="1243"/>
      <c r="MOK8" s="1243"/>
      <c r="MOL8" s="1243"/>
      <c r="MOM8" s="1243"/>
      <c r="MON8" s="1243"/>
      <c r="MOO8" s="1243"/>
      <c r="MOP8" s="1243"/>
      <c r="MOQ8" s="1243"/>
      <c r="MOR8" s="1243"/>
      <c r="MOS8" s="1243"/>
      <c r="MOT8" s="1243"/>
      <c r="MOU8" s="1243"/>
      <c r="MOV8" s="1243"/>
      <c r="MOW8" s="1243"/>
      <c r="MOX8" s="1243"/>
      <c r="MOY8" s="1243"/>
      <c r="MOZ8" s="1243"/>
      <c r="MPA8" s="1243"/>
      <c r="MPB8" s="1243"/>
      <c r="MPC8" s="1243"/>
      <c r="MPD8" s="1243"/>
      <c r="MPE8" s="1243"/>
      <c r="MPF8" s="1243"/>
      <c r="MPG8" s="1243"/>
      <c r="MPH8" s="1243"/>
      <c r="MPI8" s="1243"/>
      <c r="MPJ8" s="1243"/>
      <c r="MPK8" s="1243"/>
      <c r="MPL8" s="1243"/>
      <c r="MPM8" s="1243"/>
      <c r="MPN8" s="1243"/>
      <c r="MPO8" s="1243"/>
      <c r="MPP8" s="1243"/>
      <c r="MPQ8" s="1243"/>
      <c r="MPR8" s="1243"/>
      <c r="MPS8" s="1243"/>
      <c r="MPT8" s="1243"/>
      <c r="MPU8" s="1243"/>
      <c r="MPV8" s="1243"/>
      <c r="MPW8" s="1243"/>
      <c r="MPX8" s="1243"/>
      <c r="MPY8" s="1243"/>
      <c r="MPZ8" s="1243"/>
      <c r="MQA8" s="1243"/>
      <c r="MQB8" s="1243"/>
      <c r="MQC8" s="1243"/>
      <c r="MQD8" s="1243"/>
      <c r="MQE8" s="1243"/>
      <c r="MQF8" s="1243"/>
      <c r="MQG8" s="1243"/>
      <c r="MQH8" s="1243"/>
      <c r="MQI8" s="1243"/>
      <c r="MQJ8" s="1243"/>
      <c r="MQK8" s="1243"/>
      <c r="MQL8" s="1243"/>
      <c r="MQM8" s="1243"/>
      <c r="MQN8" s="1243"/>
      <c r="MQO8" s="1243"/>
      <c r="MQP8" s="1243"/>
      <c r="MQQ8" s="1243"/>
      <c r="MQR8" s="1243"/>
      <c r="MQS8" s="1243"/>
      <c r="MQT8" s="1243"/>
      <c r="MQU8" s="1243"/>
      <c r="MQV8" s="1243"/>
      <c r="MQW8" s="1243"/>
      <c r="MQX8" s="1243"/>
      <c r="MQY8" s="1243"/>
      <c r="MQZ8" s="1243"/>
      <c r="MRA8" s="1243"/>
      <c r="MRB8" s="1243"/>
      <c r="MRC8" s="1243"/>
      <c r="MRD8" s="1243"/>
      <c r="MRE8" s="1243"/>
      <c r="MRF8" s="1243"/>
      <c r="MRG8" s="1243"/>
      <c r="MRH8" s="1243"/>
      <c r="MRI8" s="1243"/>
      <c r="MRJ8" s="1243"/>
      <c r="MRK8" s="1243"/>
      <c r="MRL8" s="1243"/>
      <c r="MRM8" s="1243"/>
      <c r="MRN8" s="1243"/>
      <c r="MRO8" s="1243"/>
      <c r="MRP8" s="1243"/>
      <c r="MRQ8" s="1243"/>
      <c r="MRR8" s="1243"/>
      <c r="MRS8" s="1243"/>
      <c r="MRT8" s="1243"/>
      <c r="MRU8" s="1243"/>
      <c r="MRV8" s="1243"/>
      <c r="MRW8" s="1243"/>
      <c r="MRX8" s="1243"/>
      <c r="MRY8" s="1243"/>
      <c r="MRZ8" s="1243"/>
      <c r="MSA8" s="1243"/>
      <c r="MSB8" s="1243"/>
      <c r="MSC8" s="1243"/>
      <c r="MSD8" s="1243"/>
      <c r="MSE8" s="1243"/>
      <c r="MSF8" s="1243"/>
      <c r="MSG8" s="1243"/>
      <c r="MSH8" s="1243"/>
      <c r="MSI8" s="1243"/>
      <c r="MSJ8" s="1243"/>
      <c r="MSK8" s="1243"/>
      <c r="MSL8" s="1243"/>
      <c r="MSM8" s="1243"/>
      <c r="MSN8" s="1243"/>
      <c r="MSO8" s="1243"/>
      <c r="MSP8" s="1243"/>
      <c r="MSQ8" s="1243"/>
      <c r="MSR8" s="1243"/>
      <c r="MSS8" s="1243"/>
      <c r="MST8" s="1243"/>
      <c r="MSU8" s="1243"/>
      <c r="MSV8" s="1243"/>
      <c r="MSW8" s="1243"/>
      <c r="MSX8" s="1243"/>
      <c r="MSY8" s="1243"/>
      <c r="MSZ8" s="1243"/>
      <c r="MTA8" s="1243"/>
      <c r="MTB8" s="1243"/>
      <c r="MTC8" s="1243"/>
      <c r="MTD8" s="1243"/>
      <c r="MTE8" s="1243"/>
      <c r="MTF8" s="1243"/>
      <c r="MTG8" s="1243"/>
      <c r="MTH8" s="1243"/>
      <c r="MTI8" s="1243"/>
      <c r="MTJ8" s="1243"/>
      <c r="MTK8" s="1243"/>
      <c r="MTL8" s="1243"/>
      <c r="MTM8" s="1243"/>
      <c r="MTN8" s="1243"/>
      <c r="MTO8" s="1243"/>
      <c r="MTP8" s="1243"/>
      <c r="MTQ8" s="1243"/>
      <c r="MTR8" s="1243"/>
      <c r="MTS8" s="1243"/>
      <c r="MTT8" s="1243"/>
      <c r="MTU8" s="1243"/>
      <c r="MTV8" s="1243"/>
      <c r="MTW8" s="1243"/>
      <c r="MTX8" s="1243"/>
      <c r="MTY8" s="1243"/>
      <c r="MTZ8" s="1243"/>
      <c r="MUA8" s="1243"/>
      <c r="MUB8" s="1243"/>
      <c r="MUC8" s="1243"/>
      <c r="MUD8" s="1243"/>
      <c r="MUE8" s="1243"/>
      <c r="MUF8" s="1243"/>
      <c r="MUG8" s="1243"/>
      <c r="MUH8" s="1243"/>
      <c r="MUI8" s="1243"/>
      <c r="MUJ8" s="1243"/>
      <c r="MUK8" s="1243"/>
      <c r="MUL8" s="1243"/>
      <c r="MUM8" s="1243"/>
      <c r="MUN8" s="1243"/>
      <c r="MUO8" s="1243"/>
      <c r="MUP8" s="1243"/>
      <c r="MUQ8" s="1243"/>
      <c r="MUR8" s="1243"/>
      <c r="MUS8" s="1243"/>
      <c r="MUT8" s="1243"/>
      <c r="MUU8" s="1243"/>
      <c r="MUV8" s="1243"/>
      <c r="MUW8" s="1243"/>
      <c r="MUX8" s="1243"/>
      <c r="MUY8" s="1243"/>
      <c r="MUZ8" s="1243"/>
      <c r="MVA8" s="1243"/>
      <c r="MVB8" s="1243"/>
      <c r="MVC8" s="1243"/>
      <c r="MVD8" s="1243"/>
      <c r="MVE8" s="1243"/>
      <c r="MVF8" s="1243"/>
      <c r="MVG8" s="1243"/>
      <c r="MVH8" s="1243"/>
      <c r="MVI8" s="1243"/>
      <c r="MVJ8" s="1243"/>
      <c r="MVK8" s="1243"/>
      <c r="MVL8" s="1243"/>
      <c r="MVM8" s="1243"/>
      <c r="MVN8" s="1243"/>
      <c r="MVO8" s="1243"/>
      <c r="MVP8" s="1243"/>
      <c r="MVQ8" s="1243"/>
      <c r="MVR8" s="1243"/>
      <c r="MVS8" s="1243"/>
      <c r="MVT8" s="1243"/>
      <c r="MVU8" s="1243"/>
      <c r="MVV8" s="1243"/>
      <c r="MVW8" s="1243"/>
      <c r="MVX8" s="1243"/>
      <c r="MVY8" s="1243"/>
      <c r="MVZ8" s="1243"/>
      <c r="MWA8" s="1243"/>
      <c r="MWB8" s="1243"/>
      <c r="MWC8" s="1243"/>
      <c r="MWD8" s="1243"/>
      <c r="MWE8" s="1243"/>
      <c r="MWF8" s="1243"/>
      <c r="MWG8" s="1243"/>
      <c r="MWH8" s="1243"/>
      <c r="MWI8" s="1243"/>
      <c r="MWJ8" s="1243"/>
      <c r="MWK8" s="1243"/>
      <c r="MWL8" s="1243"/>
      <c r="MWM8" s="1243"/>
      <c r="MWN8" s="1243"/>
      <c r="MWO8" s="1243"/>
      <c r="MWP8" s="1243"/>
      <c r="MWQ8" s="1243"/>
      <c r="MWR8" s="1243"/>
      <c r="MWS8" s="1243"/>
      <c r="MWT8" s="1243"/>
      <c r="MWU8" s="1243"/>
      <c r="MWV8" s="1243"/>
      <c r="MWW8" s="1243"/>
      <c r="MWX8" s="1243"/>
      <c r="MWY8" s="1243"/>
      <c r="MWZ8" s="1243"/>
      <c r="MXA8" s="1243"/>
      <c r="MXB8" s="1243"/>
      <c r="MXC8" s="1243"/>
      <c r="MXD8" s="1243"/>
      <c r="MXE8" s="1243"/>
      <c r="MXF8" s="1243"/>
      <c r="MXG8" s="1243"/>
      <c r="MXH8" s="1243"/>
      <c r="MXI8" s="1243"/>
      <c r="MXJ8" s="1243"/>
      <c r="MXK8" s="1243"/>
      <c r="MXL8" s="1243"/>
      <c r="MXM8" s="1243"/>
      <c r="MXN8" s="1243"/>
      <c r="MXO8" s="1243"/>
      <c r="MXP8" s="1243"/>
      <c r="MXQ8" s="1243"/>
      <c r="MXR8" s="1243"/>
      <c r="MXS8" s="1243"/>
      <c r="MXT8" s="1243"/>
      <c r="MXU8" s="1243"/>
      <c r="MXV8" s="1243"/>
      <c r="MXW8" s="1243"/>
      <c r="MXX8" s="1243"/>
      <c r="MXY8" s="1243"/>
      <c r="MXZ8" s="1243"/>
      <c r="MYA8" s="1243"/>
      <c r="MYB8" s="1243"/>
      <c r="MYC8" s="1243"/>
      <c r="MYD8" s="1243"/>
      <c r="MYE8" s="1243"/>
      <c r="MYF8" s="1243"/>
      <c r="MYG8" s="1243"/>
      <c r="MYH8" s="1243"/>
      <c r="MYI8" s="1243"/>
      <c r="MYJ8" s="1243"/>
      <c r="MYK8" s="1243"/>
      <c r="MYL8" s="1243"/>
      <c r="MYM8" s="1243"/>
      <c r="MYN8" s="1243"/>
      <c r="MYO8" s="1243"/>
      <c r="MYP8" s="1243"/>
      <c r="MYQ8" s="1243"/>
      <c r="MYR8" s="1243"/>
      <c r="MYS8" s="1243"/>
      <c r="MYT8" s="1243"/>
      <c r="MYU8" s="1243"/>
      <c r="MYV8" s="1243"/>
      <c r="MYW8" s="1243"/>
      <c r="MYX8" s="1243"/>
      <c r="MYY8" s="1243"/>
      <c r="MYZ8" s="1243"/>
      <c r="MZA8" s="1243"/>
      <c r="MZB8" s="1243"/>
      <c r="MZC8" s="1243"/>
      <c r="MZD8" s="1243"/>
      <c r="MZE8" s="1243"/>
      <c r="MZF8" s="1243"/>
      <c r="MZG8" s="1243"/>
      <c r="MZH8" s="1243"/>
      <c r="MZI8" s="1243"/>
      <c r="MZJ8" s="1243"/>
      <c r="MZK8" s="1243"/>
      <c r="MZL8" s="1243"/>
      <c r="MZM8" s="1243"/>
      <c r="MZN8" s="1243"/>
      <c r="MZO8" s="1243"/>
      <c r="MZP8" s="1243"/>
      <c r="MZQ8" s="1243"/>
      <c r="MZR8" s="1243"/>
      <c r="MZS8" s="1243"/>
      <c r="MZT8" s="1243"/>
      <c r="MZU8" s="1243"/>
      <c r="MZV8" s="1243"/>
      <c r="MZW8" s="1243"/>
      <c r="MZX8" s="1243"/>
      <c r="MZY8" s="1243"/>
      <c r="MZZ8" s="1243"/>
      <c r="NAA8" s="1243"/>
      <c r="NAB8" s="1243"/>
      <c r="NAC8" s="1243"/>
      <c r="NAD8" s="1243"/>
      <c r="NAE8" s="1243"/>
      <c r="NAF8" s="1243"/>
      <c r="NAG8" s="1243"/>
      <c r="NAH8" s="1243"/>
      <c r="NAI8" s="1243"/>
      <c r="NAJ8" s="1243"/>
      <c r="NAK8" s="1243"/>
      <c r="NAL8" s="1243"/>
      <c r="NAM8" s="1243"/>
      <c r="NAN8" s="1243"/>
      <c r="NAO8" s="1243"/>
      <c r="NAP8" s="1243"/>
      <c r="NAQ8" s="1243"/>
      <c r="NAR8" s="1243"/>
      <c r="NAS8" s="1243"/>
      <c r="NAT8" s="1243"/>
      <c r="NAU8" s="1243"/>
      <c r="NAV8" s="1243"/>
      <c r="NAW8" s="1243"/>
      <c r="NAX8" s="1243"/>
      <c r="NAY8" s="1243"/>
      <c r="NAZ8" s="1243"/>
      <c r="NBA8" s="1243"/>
      <c r="NBB8" s="1243"/>
      <c r="NBC8" s="1243"/>
      <c r="NBD8" s="1243"/>
      <c r="NBE8" s="1243"/>
      <c r="NBF8" s="1243"/>
      <c r="NBG8" s="1243"/>
      <c r="NBH8" s="1243"/>
      <c r="NBI8" s="1243"/>
      <c r="NBJ8" s="1243"/>
      <c r="NBK8" s="1243"/>
      <c r="NBL8" s="1243"/>
      <c r="NBM8" s="1243"/>
      <c r="NBN8" s="1243"/>
      <c r="NBO8" s="1243"/>
      <c r="NBP8" s="1243"/>
      <c r="NBQ8" s="1243"/>
      <c r="NBR8" s="1243"/>
      <c r="NBS8" s="1243"/>
      <c r="NBT8" s="1243"/>
      <c r="NBU8" s="1243"/>
      <c r="NBV8" s="1243"/>
      <c r="NBW8" s="1243"/>
      <c r="NBX8" s="1243"/>
      <c r="NBY8" s="1243"/>
      <c r="NBZ8" s="1243"/>
      <c r="NCA8" s="1243"/>
      <c r="NCB8" s="1243"/>
      <c r="NCC8" s="1243"/>
      <c r="NCD8" s="1243"/>
      <c r="NCE8" s="1243"/>
      <c r="NCF8" s="1243"/>
      <c r="NCG8" s="1243"/>
      <c r="NCH8" s="1243"/>
      <c r="NCI8" s="1243"/>
      <c r="NCJ8" s="1243"/>
      <c r="NCK8" s="1243"/>
      <c r="NCL8" s="1243"/>
      <c r="NCM8" s="1243"/>
      <c r="NCN8" s="1243"/>
      <c r="NCO8" s="1243"/>
      <c r="NCP8" s="1243"/>
      <c r="NCQ8" s="1243"/>
      <c r="NCR8" s="1243"/>
      <c r="NCS8" s="1243"/>
      <c r="NCT8" s="1243"/>
      <c r="NCU8" s="1243"/>
      <c r="NCV8" s="1243"/>
      <c r="NCW8" s="1243"/>
      <c r="NCX8" s="1243"/>
      <c r="NCY8" s="1243"/>
      <c r="NCZ8" s="1243"/>
      <c r="NDA8" s="1243"/>
      <c r="NDB8" s="1243"/>
      <c r="NDC8" s="1243"/>
      <c r="NDD8" s="1243"/>
      <c r="NDE8" s="1243"/>
      <c r="NDF8" s="1243"/>
      <c r="NDG8" s="1243"/>
      <c r="NDH8" s="1243"/>
      <c r="NDI8" s="1243"/>
      <c r="NDJ8" s="1243"/>
      <c r="NDK8" s="1243"/>
      <c r="NDL8" s="1243"/>
      <c r="NDM8" s="1243"/>
      <c r="NDN8" s="1243"/>
      <c r="NDO8" s="1243"/>
      <c r="NDP8" s="1243"/>
      <c r="NDQ8" s="1243"/>
      <c r="NDR8" s="1243"/>
      <c r="NDS8" s="1243"/>
      <c r="NDT8" s="1243"/>
      <c r="NDU8" s="1243"/>
      <c r="NDV8" s="1243"/>
      <c r="NDW8" s="1243"/>
      <c r="NDX8" s="1243"/>
      <c r="NDY8" s="1243"/>
      <c r="NDZ8" s="1243"/>
      <c r="NEA8" s="1243"/>
      <c r="NEB8" s="1243"/>
      <c r="NEC8" s="1243"/>
      <c r="NED8" s="1243"/>
      <c r="NEE8" s="1243"/>
      <c r="NEF8" s="1243"/>
      <c r="NEG8" s="1243"/>
      <c r="NEH8" s="1243"/>
      <c r="NEI8" s="1243"/>
      <c r="NEJ8" s="1243"/>
      <c r="NEK8" s="1243"/>
      <c r="NEL8" s="1243"/>
      <c r="NEM8" s="1243"/>
      <c r="NEN8" s="1243"/>
      <c r="NEO8" s="1243"/>
      <c r="NEP8" s="1243"/>
      <c r="NEQ8" s="1243"/>
      <c r="NER8" s="1243"/>
      <c r="NES8" s="1243"/>
      <c r="NET8" s="1243"/>
      <c r="NEU8" s="1243"/>
      <c r="NEV8" s="1243"/>
      <c r="NEW8" s="1243"/>
      <c r="NEX8" s="1243"/>
      <c r="NEY8" s="1243"/>
      <c r="NEZ8" s="1243"/>
      <c r="NFA8" s="1243"/>
      <c r="NFB8" s="1243"/>
      <c r="NFC8" s="1243"/>
      <c r="NFD8" s="1243"/>
      <c r="NFE8" s="1243"/>
      <c r="NFF8" s="1243"/>
      <c r="NFG8" s="1243"/>
      <c r="NFH8" s="1243"/>
      <c r="NFI8" s="1243"/>
      <c r="NFJ8" s="1243"/>
      <c r="NFK8" s="1243"/>
      <c r="NFL8" s="1243"/>
      <c r="NFM8" s="1243"/>
      <c r="NFN8" s="1243"/>
      <c r="NFO8" s="1243"/>
      <c r="NFP8" s="1243"/>
      <c r="NFQ8" s="1243"/>
      <c r="NFR8" s="1243"/>
      <c r="NFS8" s="1243"/>
      <c r="NFT8" s="1243"/>
      <c r="NFU8" s="1243"/>
      <c r="NFV8" s="1243"/>
      <c r="NFW8" s="1243"/>
      <c r="NFX8" s="1243"/>
      <c r="NFY8" s="1243"/>
      <c r="NFZ8" s="1243"/>
      <c r="NGA8" s="1243"/>
      <c r="NGB8" s="1243"/>
      <c r="NGC8" s="1243"/>
      <c r="NGD8" s="1243"/>
      <c r="NGE8" s="1243"/>
      <c r="NGF8" s="1243"/>
      <c r="NGG8" s="1243"/>
      <c r="NGH8" s="1243"/>
      <c r="NGI8" s="1243"/>
      <c r="NGJ8" s="1243"/>
      <c r="NGK8" s="1243"/>
      <c r="NGL8" s="1243"/>
      <c r="NGM8" s="1243"/>
      <c r="NGN8" s="1243"/>
      <c r="NGO8" s="1243"/>
      <c r="NGP8" s="1243"/>
      <c r="NGQ8" s="1243"/>
      <c r="NGR8" s="1243"/>
      <c r="NGS8" s="1243"/>
      <c r="NGT8" s="1243"/>
      <c r="NGU8" s="1243"/>
      <c r="NGV8" s="1243"/>
      <c r="NGW8" s="1243"/>
      <c r="NGX8" s="1243"/>
      <c r="NGY8" s="1243"/>
      <c r="NGZ8" s="1243"/>
      <c r="NHA8" s="1243"/>
      <c r="NHB8" s="1243"/>
      <c r="NHC8" s="1243"/>
      <c r="NHD8" s="1243"/>
      <c r="NHE8" s="1243"/>
      <c r="NHF8" s="1243"/>
      <c r="NHG8" s="1243"/>
      <c r="NHH8" s="1243"/>
      <c r="NHI8" s="1243"/>
      <c r="NHJ8" s="1243"/>
      <c r="NHK8" s="1243"/>
      <c r="NHL8" s="1243"/>
      <c r="NHM8" s="1243"/>
      <c r="NHN8" s="1243"/>
      <c r="NHO8" s="1243"/>
      <c r="NHP8" s="1243"/>
      <c r="NHQ8" s="1243"/>
      <c r="NHR8" s="1243"/>
      <c r="NHS8" s="1243"/>
      <c r="NHT8" s="1243"/>
      <c r="NHU8" s="1243"/>
      <c r="NHV8" s="1243"/>
      <c r="NHW8" s="1243"/>
      <c r="NHX8" s="1243"/>
      <c r="NHY8" s="1243"/>
      <c r="NHZ8" s="1243"/>
      <c r="NIA8" s="1243"/>
      <c r="NIB8" s="1243"/>
      <c r="NIC8" s="1243"/>
      <c r="NID8" s="1243"/>
      <c r="NIE8" s="1243"/>
      <c r="NIF8" s="1243"/>
      <c r="NIG8" s="1243"/>
      <c r="NIH8" s="1243"/>
      <c r="NII8" s="1243"/>
      <c r="NIJ8" s="1243"/>
      <c r="NIK8" s="1243"/>
      <c r="NIL8" s="1243"/>
      <c r="NIM8" s="1243"/>
      <c r="NIN8" s="1243"/>
      <c r="NIO8" s="1243"/>
      <c r="NIP8" s="1243"/>
      <c r="NIQ8" s="1243"/>
      <c r="NIR8" s="1243"/>
      <c r="NIS8" s="1243"/>
      <c r="NIT8" s="1243"/>
      <c r="NIU8" s="1243"/>
      <c r="NIV8" s="1243"/>
      <c r="NIW8" s="1243"/>
      <c r="NIX8" s="1243"/>
      <c r="NIY8" s="1243"/>
      <c r="NIZ8" s="1243"/>
      <c r="NJA8" s="1243"/>
      <c r="NJB8" s="1243"/>
      <c r="NJC8" s="1243"/>
      <c r="NJD8" s="1243"/>
      <c r="NJE8" s="1243"/>
      <c r="NJF8" s="1243"/>
      <c r="NJG8" s="1243"/>
      <c r="NJH8" s="1243"/>
      <c r="NJI8" s="1243"/>
      <c r="NJJ8" s="1243"/>
      <c r="NJK8" s="1243"/>
      <c r="NJL8" s="1243"/>
      <c r="NJM8" s="1243"/>
      <c r="NJN8" s="1243"/>
      <c r="NJO8" s="1243"/>
      <c r="NJP8" s="1243"/>
      <c r="NJQ8" s="1243"/>
      <c r="NJR8" s="1243"/>
      <c r="NJS8" s="1243"/>
      <c r="NJT8" s="1243"/>
      <c r="NJU8" s="1243"/>
      <c r="NJV8" s="1243"/>
      <c r="NJW8" s="1243"/>
      <c r="NJX8" s="1243"/>
      <c r="NJY8" s="1243"/>
      <c r="NJZ8" s="1243"/>
      <c r="NKA8" s="1243"/>
      <c r="NKB8" s="1243"/>
      <c r="NKC8" s="1243"/>
      <c r="NKD8" s="1243"/>
      <c r="NKE8" s="1243"/>
      <c r="NKF8" s="1243"/>
      <c r="NKG8" s="1243"/>
      <c r="NKH8" s="1243"/>
      <c r="NKI8" s="1243"/>
      <c r="NKJ8" s="1243"/>
      <c r="NKK8" s="1243"/>
      <c r="NKL8" s="1243"/>
      <c r="NKM8" s="1243"/>
      <c r="NKN8" s="1243"/>
      <c r="NKO8" s="1243"/>
      <c r="NKP8" s="1243"/>
      <c r="NKQ8" s="1243"/>
      <c r="NKR8" s="1243"/>
      <c r="NKS8" s="1243"/>
      <c r="NKT8" s="1243"/>
      <c r="NKU8" s="1243"/>
      <c r="NKV8" s="1243"/>
      <c r="NKW8" s="1243"/>
      <c r="NKX8" s="1243"/>
      <c r="NKY8" s="1243"/>
      <c r="NKZ8" s="1243"/>
      <c r="NLA8" s="1243"/>
      <c r="NLB8" s="1243"/>
      <c r="NLC8" s="1243"/>
      <c r="NLD8" s="1243"/>
      <c r="NLE8" s="1243"/>
      <c r="NLF8" s="1243"/>
      <c r="NLG8" s="1243"/>
      <c r="NLH8" s="1243"/>
      <c r="NLI8" s="1243"/>
      <c r="NLJ8" s="1243"/>
      <c r="NLK8" s="1243"/>
      <c r="NLL8" s="1243"/>
      <c r="NLM8" s="1243"/>
      <c r="NLN8" s="1243"/>
      <c r="NLO8" s="1243"/>
      <c r="NLP8" s="1243"/>
      <c r="NLQ8" s="1243"/>
      <c r="NLR8" s="1243"/>
      <c r="NLS8" s="1243"/>
      <c r="NLT8" s="1243"/>
      <c r="NLU8" s="1243"/>
      <c r="NLV8" s="1243"/>
      <c r="NLW8" s="1243"/>
      <c r="NLX8" s="1243"/>
      <c r="NLY8" s="1243"/>
      <c r="NLZ8" s="1243"/>
      <c r="NMA8" s="1243"/>
      <c r="NMB8" s="1243"/>
      <c r="NMC8" s="1243"/>
      <c r="NMD8" s="1243"/>
      <c r="NME8" s="1243"/>
      <c r="NMF8" s="1243"/>
      <c r="NMG8" s="1243"/>
      <c r="NMH8" s="1243"/>
      <c r="NMI8" s="1243"/>
      <c r="NMJ8" s="1243"/>
      <c r="NMK8" s="1243"/>
      <c r="NML8" s="1243"/>
      <c r="NMM8" s="1243"/>
      <c r="NMN8" s="1243"/>
      <c r="NMO8" s="1243"/>
      <c r="NMP8" s="1243"/>
      <c r="NMQ8" s="1243"/>
      <c r="NMR8" s="1243"/>
      <c r="NMS8" s="1243"/>
      <c r="NMT8" s="1243"/>
      <c r="NMU8" s="1243"/>
      <c r="NMV8" s="1243"/>
      <c r="NMW8" s="1243"/>
      <c r="NMX8" s="1243"/>
      <c r="NMY8" s="1243"/>
      <c r="NMZ8" s="1243"/>
      <c r="NNA8" s="1243"/>
      <c r="NNB8" s="1243"/>
      <c r="NNC8" s="1243"/>
      <c r="NND8" s="1243"/>
      <c r="NNE8" s="1243"/>
      <c r="NNF8" s="1243"/>
      <c r="NNG8" s="1243"/>
      <c r="NNH8" s="1243"/>
      <c r="NNI8" s="1243"/>
      <c r="NNJ8" s="1243"/>
      <c r="NNK8" s="1243"/>
      <c r="NNL8" s="1243"/>
      <c r="NNM8" s="1243"/>
      <c r="NNN8" s="1243"/>
      <c r="NNO8" s="1243"/>
      <c r="NNP8" s="1243"/>
      <c r="NNQ8" s="1243"/>
      <c r="NNR8" s="1243"/>
      <c r="NNS8" s="1243"/>
      <c r="NNT8" s="1243"/>
      <c r="NNU8" s="1243"/>
      <c r="NNV8" s="1243"/>
      <c r="NNW8" s="1243"/>
      <c r="NNX8" s="1243"/>
      <c r="NNY8" s="1243"/>
      <c r="NNZ8" s="1243"/>
      <c r="NOA8" s="1243"/>
      <c r="NOB8" s="1243"/>
      <c r="NOC8" s="1243"/>
      <c r="NOD8" s="1243"/>
      <c r="NOE8" s="1243"/>
      <c r="NOF8" s="1243"/>
      <c r="NOG8" s="1243"/>
      <c r="NOH8" s="1243"/>
      <c r="NOI8" s="1243"/>
      <c r="NOJ8" s="1243"/>
      <c r="NOK8" s="1243"/>
      <c r="NOL8" s="1243"/>
      <c r="NOM8" s="1243"/>
      <c r="NON8" s="1243"/>
      <c r="NOO8" s="1243"/>
      <c r="NOP8" s="1243"/>
      <c r="NOQ8" s="1243"/>
      <c r="NOR8" s="1243"/>
      <c r="NOS8" s="1243"/>
      <c r="NOT8" s="1243"/>
      <c r="NOU8" s="1243"/>
      <c r="NOV8" s="1243"/>
      <c r="NOW8" s="1243"/>
      <c r="NOX8" s="1243"/>
      <c r="NOY8" s="1243"/>
      <c r="NOZ8" s="1243"/>
      <c r="NPA8" s="1243"/>
      <c r="NPB8" s="1243"/>
      <c r="NPC8" s="1243"/>
      <c r="NPD8" s="1243"/>
      <c r="NPE8" s="1243"/>
      <c r="NPF8" s="1243"/>
      <c r="NPG8" s="1243"/>
      <c r="NPH8" s="1243"/>
      <c r="NPI8" s="1243"/>
      <c r="NPJ8" s="1243"/>
      <c r="NPK8" s="1243"/>
      <c r="NPL8" s="1243"/>
      <c r="NPM8" s="1243"/>
      <c r="NPN8" s="1243"/>
      <c r="NPO8" s="1243"/>
      <c r="NPP8" s="1243"/>
      <c r="NPQ8" s="1243"/>
      <c r="NPR8" s="1243"/>
      <c r="NPS8" s="1243"/>
      <c r="NPT8" s="1243"/>
      <c r="NPU8" s="1243"/>
      <c r="NPV8" s="1243"/>
      <c r="NPW8" s="1243"/>
      <c r="NPX8" s="1243"/>
      <c r="NPY8" s="1243"/>
      <c r="NPZ8" s="1243"/>
      <c r="NQA8" s="1243"/>
      <c r="NQB8" s="1243"/>
      <c r="NQC8" s="1243"/>
      <c r="NQD8" s="1243"/>
      <c r="NQE8" s="1243"/>
      <c r="NQF8" s="1243"/>
      <c r="NQG8" s="1243"/>
      <c r="NQH8" s="1243"/>
      <c r="NQI8" s="1243"/>
      <c r="NQJ8" s="1243"/>
      <c r="NQK8" s="1243"/>
      <c r="NQL8" s="1243"/>
      <c r="NQM8" s="1243"/>
      <c r="NQN8" s="1243"/>
      <c r="NQO8" s="1243"/>
      <c r="NQP8" s="1243"/>
      <c r="NQQ8" s="1243"/>
      <c r="NQR8" s="1243"/>
      <c r="NQS8" s="1243"/>
      <c r="NQT8" s="1243"/>
      <c r="NQU8" s="1243"/>
      <c r="NQV8" s="1243"/>
      <c r="NQW8" s="1243"/>
      <c r="NQX8" s="1243"/>
      <c r="NQY8" s="1243"/>
      <c r="NQZ8" s="1243"/>
      <c r="NRA8" s="1243"/>
      <c r="NRB8" s="1243"/>
      <c r="NRC8" s="1243"/>
      <c r="NRD8" s="1243"/>
      <c r="NRE8" s="1243"/>
      <c r="NRF8" s="1243"/>
      <c r="NRG8" s="1243"/>
      <c r="NRH8" s="1243"/>
      <c r="NRI8" s="1243"/>
      <c r="NRJ8" s="1243"/>
      <c r="NRK8" s="1243"/>
      <c r="NRL8" s="1243"/>
      <c r="NRM8" s="1243"/>
      <c r="NRN8" s="1243"/>
      <c r="NRO8" s="1243"/>
      <c r="NRP8" s="1243"/>
      <c r="NRQ8" s="1243"/>
      <c r="NRR8" s="1243"/>
      <c r="NRS8" s="1243"/>
      <c r="NRT8" s="1243"/>
      <c r="NRU8" s="1243"/>
      <c r="NRV8" s="1243"/>
      <c r="NRW8" s="1243"/>
      <c r="NRX8" s="1243"/>
      <c r="NRY8" s="1243"/>
      <c r="NRZ8" s="1243"/>
      <c r="NSA8" s="1243"/>
      <c r="NSB8" s="1243"/>
      <c r="NSC8" s="1243"/>
      <c r="NSD8" s="1243"/>
      <c r="NSE8" s="1243"/>
      <c r="NSF8" s="1243"/>
      <c r="NSG8" s="1243"/>
      <c r="NSH8" s="1243"/>
      <c r="NSI8" s="1243"/>
      <c r="NSJ8" s="1243"/>
      <c r="NSK8" s="1243"/>
      <c r="NSL8" s="1243"/>
      <c r="NSM8" s="1243"/>
      <c r="NSN8" s="1243"/>
      <c r="NSO8" s="1243"/>
      <c r="NSP8" s="1243"/>
      <c r="NSQ8" s="1243"/>
      <c r="NSR8" s="1243"/>
      <c r="NSS8" s="1243"/>
      <c r="NST8" s="1243"/>
      <c r="NSU8" s="1243"/>
      <c r="NSV8" s="1243"/>
      <c r="NSW8" s="1243"/>
      <c r="NSX8" s="1243"/>
      <c r="NSY8" s="1243"/>
      <c r="NSZ8" s="1243"/>
      <c r="NTA8" s="1243"/>
      <c r="NTB8" s="1243"/>
      <c r="NTC8" s="1243"/>
      <c r="NTD8" s="1243"/>
      <c r="NTE8" s="1243"/>
      <c r="NTF8" s="1243"/>
      <c r="NTG8" s="1243"/>
      <c r="NTH8" s="1243"/>
      <c r="NTI8" s="1243"/>
      <c r="NTJ8" s="1243"/>
      <c r="NTK8" s="1243"/>
      <c r="NTL8" s="1243"/>
      <c r="NTM8" s="1243"/>
      <c r="NTN8" s="1243"/>
      <c r="NTO8" s="1243"/>
      <c r="NTP8" s="1243"/>
      <c r="NTQ8" s="1243"/>
      <c r="NTR8" s="1243"/>
      <c r="NTS8" s="1243"/>
      <c r="NTT8" s="1243"/>
      <c r="NTU8" s="1243"/>
      <c r="NTV8" s="1243"/>
      <c r="NTW8" s="1243"/>
      <c r="NTX8" s="1243"/>
      <c r="NTY8" s="1243"/>
      <c r="NTZ8" s="1243"/>
      <c r="NUA8" s="1243"/>
      <c r="NUB8" s="1243"/>
      <c r="NUC8" s="1243"/>
      <c r="NUD8" s="1243"/>
      <c r="NUE8" s="1243"/>
      <c r="NUF8" s="1243"/>
      <c r="NUG8" s="1243"/>
      <c r="NUH8" s="1243"/>
      <c r="NUI8" s="1243"/>
      <c r="NUJ8" s="1243"/>
      <c r="NUK8" s="1243"/>
      <c r="NUL8" s="1243"/>
      <c r="NUM8" s="1243"/>
      <c r="NUN8" s="1243"/>
      <c r="NUO8" s="1243"/>
      <c r="NUP8" s="1243"/>
      <c r="NUQ8" s="1243"/>
      <c r="NUR8" s="1243"/>
      <c r="NUS8" s="1243"/>
      <c r="NUT8" s="1243"/>
      <c r="NUU8" s="1243"/>
      <c r="NUV8" s="1243"/>
      <c r="NUW8" s="1243"/>
      <c r="NUX8" s="1243"/>
      <c r="NUY8" s="1243"/>
      <c r="NUZ8" s="1243"/>
      <c r="NVA8" s="1243"/>
      <c r="NVB8" s="1243"/>
      <c r="NVC8" s="1243"/>
      <c r="NVD8" s="1243"/>
      <c r="NVE8" s="1243"/>
      <c r="NVF8" s="1243"/>
      <c r="NVG8" s="1243"/>
      <c r="NVH8" s="1243"/>
      <c r="NVI8" s="1243"/>
      <c r="NVJ8" s="1243"/>
      <c r="NVK8" s="1243"/>
      <c r="NVL8" s="1243"/>
      <c r="NVM8" s="1243"/>
      <c r="NVN8" s="1243"/>
      <c r="NVO8" s="1243"/>
      <c r="NVP8" s="1243"/>
      <c r="NVQ8" s="1243"/>
      <c r="NVR8" s="1243"/>
      <c r="NVS8" s="1243"/>
      <c r="NVT8" s="1243"/>
      <c r="NVU8" s="1243"/>
      <c r="NVV8" s="1243"/>
      <c r="NVW8" s="1243"/>
      <c r="NVX8" s="1243"/>
      <c r="NVY8" s="1243"/>
      <c r="NVZ8" s="1243"/>
      <c r="NWA8" s="1243"/>
      <c r="NWB8" s="1243"/>
      <c r="NWC8" s="1243"/>
      <c r="NWD8" s="1243"/>
      <c r="NWE8" s="1243"/>
      <c r="NWF8" s="1243"/>
      <c r="NWG8" s="1243"/>
      <c r="NWH8" s="1243"/>
      <c r="NWI8" s="1243"/>
      <c r="NWJ8" s="1243"/>
      <c r="NWK8" s="1243"/>
      <c r="NWL8" s="1243"/>
      <c r="NWM8" s="1243"/>
      <c r="NWN8" s="1243"/>
      <c r="NWO8" s="1243"/>
      <c r="NWP8" s="1243"/>
      <c r="NWQ8" s="1243"/>
      <c r="NWR8" s="1243"/>
      <c r="NWS8" s="1243"/>
      <c r="NWT8" s="1243"/>
      <c r="NWU8" s="1243"/>
      <c r="NWV8" s="1243"/>
      <c r="NWW8" s="1243"/>
      <c r="NWX8" s="1243"/>
      <c r="NWY8" s="1243"/>
      <c r="NWZ8" s="1243"/>
      <c r="NXA8" s="1243"/>
      <c r="NXB8" s="1243"/>
      <c r="NXC8" s="1243"/>
      <c r="NXD8" s="1243"/>
      <c r="NXE8" s="1243"/>
      <c r="NXF8" s="1243"/>
      <c r="NXG8" s="1243"/>
      <c r="NXH8" s="1243"/>
      <c r="NXI8" s="1243"/>
      <c r="NXJ8" s="1243"/>
      <c r="NXK8" s="1243"/>
      <c r="NXL8" s="1243"/>
      <c r="NXM8" s="1243"/>
      <c r="NXN8" s="1243"/>
      <c r="NXO8" s="1243"/>
      <c r="NXP8" s="1243"/>
      <c r="NXQ8" s="1243"/>
      <c r="NXR8" s="1243"/>
      <c r="NXS8" s="1243"/>
      <c r="NXT8" s="1243"/>
      <c r="NXU8" s="1243"/>
      <c r="NXV8" s="1243"/>
      <c r="NXW8" s="1243"/>
      <c r="NXX8" s="1243"/>
      <c r="NXY8" s="1243"/>
      <c r="NXZ8" s="1243"/>
      <c r="NYA8" s="1243"/>
      <c r="NYB8" s="1243"/>
      <c r="NYC8" s="1243"/>
      <c r="NYD8" s="1243"/>
      <c r="NYE8" s="1243"/>
      <c r="NYF8" s="1243"/>
      <c r="NYG8" s="1243"/>
      <c r="NYH8" s="1243"/>
      <c r="NYI8" s="1243"/>
      <c r="NYJ8" s="1243"/>
      <c r="NYK8" s="1243"/>
      <c r="NYL8" s="1243"/>
      <c r="NYM8" s="1243"/>
      <c r="NYN8" s="1243"/>
      <c r="NYO8" s="1243"/>
      <c r="NYP8" s="1243"/>
      <c r="NYQ8" s="1243"/>
      <c r="NYR8" s="1243"/>
      <c r="NYS8" s="1243"/>
      <c r="NYT8" s="1243"/>
      <c r="NYU8" s="1243"/>
      <c r="NYV8" s="1243"/>
      <c r="NYW8" s="1243"/>
      <c r="NYX8" s="1243"/>
      <c r="NYY8" s="1243"/>
      <c r="NYZ8" s="1243"/>
      <c r="NZA8" s="1243"/>
      <c r="NZB8" s="1243"/>
      <c r="NZC8" s="1243"/>
      <c r="NZD8" s="1243"/>
      <c r="NZE8" s="1243"/>
      <c r="NZF8" s="1243"/>
      <c r="NZG8" s="1243"/>
      <c r="NZH8" s="1243"/>
      <c r="NZI8" s="1243"/>
      <c r="NZJ8" s="1243"/>
      <c r="NZK8" s="1243"/>
      <c r="NZL8" s="1243"/>
      <c r="NZM8" s="1243"/>
      <c r="NZN8" s="1243"/>
      <c r="NZO8" s="1243"/>
      <c r="NZP8" s="1243"/>
      <c r="NZQ8" s="1243"/>
      <c r="NZR8" s="1243"/>
      <c r="NZS8" s="1243"/>
      <c r="NZT8" s="1243"/>
      <c r="NZU8" s="1243"/>
      <c r="NZV8" s="1243"/>
      <c r="NZW8" s="1243"/>
      <c r="NZX8" s="1243"/>
      <c r="NZY8" s="1243"/>
      <c r="NZZ8" s="1243"/>
      <c r="OAA8" s="1243"/>
      <c r="OAB8" s="1243"/>
      <c r="OAC8" s="1243"/>
      <c r="OAD8" s="1243"/>
      <c r="OAE8" s="1243"/>
      <c r="OAF8" s="1243"/>
      <c r="OAG8" s="1243"/>
      <c r="OAH8" s="1243"/>
      <c r="OAI8" s="1243"/>
      <c r="OAJ8" s="1243"/>
      <c r="OAK8" s="1243"/>
      <c r="OAL8" s="1243"/>
      <c r="OAM8" s="1243"/>
      <c r="OAN8" s="1243"/>
      <c r="OAO8" s="1243"/>
      <c r="OAP8" s="1243"/>
      <c r="OAQ8" s="1243"/>
      <c r="OAR8" s="1243"/>
      <c r="OAS8" s="1243"/>
      <c r="OAT8" s="1243"/>
      <c r="OAU8" s="1243"/>
      <c r="OAV8" s="1243"/>
      <c r="OAW8" s="1243"/>
      <c r="OAX8" s="1243"/>
      <c r="OAY8" s="1243"/>
      <c r="OAZ8" s="1243"/>
      <c r="OBA8" s="1243"/>
      <c r="OBB8" s="1243"/>
      <c r="OBC8" s="1243"/>
      <c r="OBD8" s="1243"/>
      <c r="OBE8" s="1243"/>
      <c r="OBF8" s="1243"/>
      <c r="OBG8" s="1243"/>
      <c r="OBH8" s="1243"/>
      <c r="OBI8" s="1243"/>
      <c r="OBJ8" s="1243"/>
      <c r="OBK8" s="1243"/>
      <c r="OBL8" s="1243"/>
      <c r="OBM8" s="1243"/>
      <c r="OBN8" s="1243"/>
      <c r="OBO8" s="1243"/>
      <c r="OBP8" s="1243"/>
      <c r="OBQ8" s="1243"/>
      <c r="OBR8" s="1243"/>
      <c r="OBS8" s="1243"/>
      <c r="OBT8" s="1243"/>
      <c r="OBU8" s="1243"/>
      <c r="OBV8" s="1243"/>
      <c r="OBW8" s="1243"/>
      <c r="OBX8" s="1243"/>
      <c r="OBY8" s="1243"/>
      <c r="OBZ8" s="1243"/>
      <c r="OCA8" s="1243"/>
      <c r="OCB8" s="1243"/>
      <c r="OCC8" s="1243"/>
      <c r="OCD8" s="1243"/>
      <c r="OCE8" s="1243"/>
      <c r="OCF8" s="1243"/>
      <c r="OCG8" s="1243"/>
      <c r="OCH8" s="1243"/>
      <c r="OCI8" s="1243"/>
      <c r="OCJ8" s="1243"/>
      <c r="OCK8" s="1243"/>
      <c r="OCL8" s="1243"/>
      <c r="OCM8" s="1243"/>
      <c r="OCN8" s="1243"/>
      <c r="OCO8" s="1243"/>
      <c r="OCP8" s="1243"/>
      <c r="OCQ8" s="1243"/>
      <c r="OCR8" s="1243"/>
      <c r="OCS8" s="1243"/>
      <c r="OCT8" s="1243"/>
      <c r="OCU8" s="1243"/>
      <c r="OCV8" s="1243"/>
      <c r="OCW8" s="1243"/>
      <c r="OCX8" s="1243"/>
      <c r="OCY8" s="1243"/>
      <c r="OCZ8" s="1243"/>
      <c r="ODA8" s="1243"/>
      <c r="ODB8" s="1243"/>
      <c r="ODC8" s="1243"/>
      <c r="ODD8" s="1243"/>
      <c r="ODE8" s="1243"/>
      <c r="ODF8" s="1243"/>
      <c r="ODG8" s="1243"/>
      <c r="ODH8" s="1243"/>
      <c r="ODI8" s="1243"/>
      <c r="ODJ8" s="1243"/>
      <c r="ODK8" s="1243"/>
      <c r="ODL8" s="1243"/>
      <c r="ODM8" s="1243"/>
      <c r="ODN8" s="1243"/>
      <c r="ODO8" s="1243"/>
      <c r="ODP8" s="1243"/>
      <c r="ODQ8" s="1243"/>
      <c r="ODR8" s="1243"/>
      <c r="ODS8" s="1243"/>
      <c r="ODT8" s="1243"/>
      <c r="ODU8" s="1243"/>
      <c r="ODV8" s="1243"/>
      <c r="ODW8" s="1243"/>
      <c r="ODX8" s="1243"/>
      <c r="ODY8" s="1243"/>
      <c r="ODZ8" s="1243"/>
      <c r="OEA8" s="1243"/>
      <c r="OEB8" s="1243"/>
      <c r="OEC8" s="1243"/>
      <c r="OED8" s="1243"/>
      <c r="OEE8" s="1243"/>
      <c r="OEF8" s="1243"/>
      <c r="OEG8" s="1243"/>
      <c r="OEH8" s="1243"/>
      <c r="OEI8" s="1243"/>
      <c r="OEJ8" s="1243"/>
      <c r="OEK8" s="1243"/>
      <c r="OEL8" s="1243"/>
      <c r="OEM8" s="1243"/>
      <c r="OEN8" s="1243"/>
      <c r="OEO8" s="1243"/>
      <c r="OEP8" s="1243"/>
      <c r="OEQ8" s="1243"/>
      <c r="OER8" s="1243"/>
      <c r="OES8" s="1243"/>
      <c r="OET8" s="1243"/>
      <c r="OEU8" s="1243"/>
      <c r="OEV8" s="1243"/>
      <c r="OEW8" s="1243"/>
      <c r="OEX8" s="1243"/>
      <c r="OEY8" s="1243"/>
      <c r="OEZ8" s="1243"/>
      <c r="OFA8" s="1243"/>
      <c r="OFB8" s="1243"/>
      <c r="OFC8" s="1243"/>
      <c r="OFD8" s="1243"/>
      <c r="OFE8" s="1243"/>
      <c r="OFF8" s="1243"/>
      <c r="OFG8" s="1243"/>
      <c r="OFH8" s="1243"/>
      <c r="OFI8" s="1243"/>
      <c r="OFJ8" s="1243"/>
      <c r="OFK8" s="1243"/>
      <c r="OFL8" s="1243"/>
      <c r="OFM8" s="1243"/>
      <c r="OFN8" s="1243"/>
      <c r="OFO8" s="1243"/>
      <c r="OFP8" s="1243"/>
      <c r="OFQ8" s="1243"/>
      <c r="OFR8" s="1243"/>
      <c r="OFS8" s="1243"/>
      <c r="OFT8" s="1243"/>
      <c r="OFU8" s="1243"/>
      <c r="OFV8" s="1243"/>
      <c r="OFW8" s="1243"/>
      <c r="OFX8" s="1243"/>
      <c r="OFY8" s="1243"/>
      <c r="OFZ8" s="1243"/>
      <c r="OGA8" s="1243"/>
      <c r="OGB8" s="1243"/>
      <c r="OGC8" s="1243"/>
      <c r="OGD8" s="1243"/>
      <c r="OGE8" s="1243"/>
      <c r="OGF8" s="1243"/>
      <c r="OGG8" s="1243"/>
      <c r="OGH8" s="1243"/>
      <c r="OGI8" s="1243"/>
      <c r="OGJ8" s="1243"/>
      <c r="OGK8" s="1243"/>
      <c r="OGL8" s="1243"/>
      <c r="OGM8" s="1243"/>
      <c r="OGN8" s="1243"/>
      <c r="OGO8" s="1243"/>
      <c r="OGP8" s="1243"/>
      <c r="OGQ8" s="1243"/>
      <c r="OGR8" s="1243"/>
      <c r="OGS8" s="1243"/>
      <c r="OGT8" s="1243"/>
      <c r="OGU8" s="1243"/>
      <c r="OGV8" s="1243"/>
      <c r="OGW8" s="1243"/>
      <c r="OGX8" s="1243"/>
      <c r="OGY8" s="1243"/>
      <c r="OGZ8" s="1243"/>
      <c r="OHA8" s="1243"/>
      <c r="OHB8" s="1243"/>
      <c r="OHC8" s="1243"/>
      <c r="OHD8" s="1243"/>
      <c r="OHE8" s="1243"/>
      <c r="OHF8" s="1243"/>
      <c r="OHG8" s="1243"/>
      <c r="OHH8" s="1243"/>
      <c r="OHI8" s="1243"/>
      <c r="OHJ8" s="1243"/>
      <c r="OHK8" s="1243"/>
      <c r="OHL8" s="1243"/>
      <c r="OHM8" s="1243"/>
      <c r="OHN8" s="1243"/>
      <c r="OHO8" s="1243"/>
      <c r="OHP8" s="1243"/>
      <c r="OHQ8" s="1243"/>
      <c r="OHR8" s="1243"/>
      <c r="OHS8" s="1243"/>
      <c r="OHT8" s="1243"/>
      <c r="OHU8" s="1243"/>
      <c r="OHV8" s="1243"/>
      <c r="OHW8" s="1243"/>
      <c r="OHX8" s="1243"/>
      <c r="OHY8" s="1243"/>
      <c r="OHZ8" s="1243"/>
      <c r="OIA8" s="1243"/>
      <c r="OIB8" s="1243"/>
      <c r="OIC8" s="1243"/>
      <c r="OID8" s="1243"/>
      <c r="OIE8" s="1243"/>
      <c r="OIF8" s="1243"/>
      <c r="OIG8" s="1243"/>
      <c r="OIH8" s="1243"/>
      <c r="OII8" s="1243"/>
      <c r="OIJ8" s="1243"/>
      <c r="OIK8" s="1243"/>
      <c r="OIL8" s="1243"/>
      <c r="OIM8" s="1243"/>
      <c r="OIN8" s="1243"/>
      <c r="OIO8" s="1243"/>
      <c r="OIP8" s="1243"/>
      <c r="OIQ8" s="1243"/>
      <c r="OIR8" s="1243"/>
      <c r="OIS8" s="1243"/>
      <c r="OIT8" s="1243"/>
      <c r="OIU8" s="1243"/>
      <c r="OIV8" s="1243"/>
      <c r="OIW8" s="1243"/>
      <c r="OIX8" s="1243"/>
      <c r="OIY8" s="1243"/>
      <c r="OIZ8" s="1243"/>
      <c r="OJA8" s="1243"/>
      <c r="OJB8" s="1243"/>
      <c r="OJC8" s="1243"/>
      <c r="OJD8" s="1243"/>
      <c r="OJE8" s="1243"/>
      <c r="OJF8" s="1243"/>
      <c r="OJG8" s="1243"/>
      <c r="OJH8" s="1243"/>
      <c r="OJI8" s="1243"/>
      <c r="OJJ8" s="1243"/>
      <c r="OJK8" s="1243"/>
      <c r="OJL8" s="1243"/>
      <c r="OJM8" s="1243"/>
      <c r="OJN8" s="1243"/>
      <c r="OJO8" s="1243"/>
      <c r="OJP8" s="1243"/>
      <c r="OJQ8" s="1243"/>
      <c r="OJR8" s="1243"/>
      <c r="OJS8" s="1243"/>
      <c r="OJT8" s="1243"/>
      <c r="OJU8" s="1243"/>
      <c r="OJV8" s="1243"/>
      <c r="OJW8" s="1243"/>
      <c r="OJX8" s="1243"/>
      <c r="OJY8" s="1243"/>
      <c r="OJZ8" s="1243"/>
      <c r="OKA8" s="1243"/>
      <c r="OKB8" s="1243"/>
      <c r="OKC8" s="1243"/>
      <c r="OKD8" s="1243"/>
      <c r="OKE8" s="1243"/>
      <c r="OKF8" s="1243"/>
      <c r="OKG8" s="1243"/>
      <c r="OKH8" s="1243"/>
      <c r="OKI8" s="1243"/>
      <c r="OKJ8" s="1243"/>
      <c r="OKK8" s="1243"/>
      <c r="OKL8" s="1243"/>
      <c r="OKM8" s="1243"/>
      <c r="OKN8" s="1243"/>
      <c r="OKO8" s="1243"/>
      <c r="OKP8" s="1243"/>
      <c r="OKQ8" s="1243"/>
      <c r="OKR8" s="1243"/>
      <c r="OKS8" s="1243"/>
      <c r="OKT8" s="1243"/>
      <c r="OKU8" s="1243"/>
      <c r="OKV8" s="1243"/>
      <c r="OKW8" s="1243"/>
      <c r="OKX8" s="1243"/>
      <c r="OKY8" s="1243"/>
      <c r="OKZ8" s="1243"/>
      <c r="OLA8" s="1243"/>
      <c r="OLB8" s="1243"/>
      <c r="OLC8" s="1243"/>
      <c r="OLD8" s="1243"/>
      <c r="OLE8" s="1243"/>
      <c r="OLF8" s="1243"/>
      <c r="OLG8" s="1243"/>
      <c r="OLH8" s="1243"/>
      <c r="OLI8" s="1243"/>
      <c r="OLJ8" s="1243"/>
      <c r="OLK8" s="1243"/>
      <c r="OLL8" s="1243"/>
      <c r="OLM8" s="1243"/>
      <c r="OLN8" s="1243"/>
      <c r="OLO8" s="1243"/>
      <c r="OLP8" s="1243"/>
      <c r="OLQ8" s="1243"/>
      <c r="OLR8" s="1243"/>
      <c r="OLS8" s="1243"/>
      <c r="OLT8" s="1243"/>
      <c r="OLU8" s="1243"/>
      <c r="OLV8" s="1243"/>
      <c r="OLW8" s="1243"/>
      <c r="OLX8" s="1243"/>
      <c r="OLY8" s="1243"/>
      <c r="OLZ8" s="1243"/>
      <c r="OMA8" s="1243"/>
      <c r="OMB8" s="1243"/>
      <c r="OMC8" s="1243"/>
      <c r="OMD8" s="1243"/>
      <c r="OME8" s="1243"/>
      <c r="OMF8" s="1243"/>
      <c r="OMG8" s="1243"/>
      <c r="OMH8" s="1243"/>
      <c r="OMI8" s="1243"/>
      <c r="OMJ8" s="1243"/>
      <c r="OMK8" s="1243"/>
      <c r="OML8" s="1243"/>
      <c r="OMM8" s="1243"/>
      <c r="OMN8" s="1243"/>
      <c r="OMO8" s="1243"/>
      <c r="OMP8" s="1243"/>
      <c r="OMQ8" s="1243"/>
      <c r="OMR8" s="1243"/>
      <c r="OMS8" s="1243"/>
      <c r="OMT8" s="1243"/>
      <c r="OMU8" s="1243"/>
      <c r="OMV8" s="1243"/>
      <c r="OMW8" s="1243"/>
      <c r="OMX8" s="1243"/>
      <c r="OMY8" s="1243"/>
      <c r="OMZ8" s="1243"/>
      <c r="ONA8" s="1243"/>
      <c r="ONB8" s="1243"/>
      <c r="ONC8" s="1243"/>
      <c r="OND8" s="1243"/>
      <c r="ONE8" s="1243"/>
      <c r="ONF8" s="1243"/>
      <c r="ONG8" s="1243"/>
      <c r="ONH8" s="1243"/>
      <c r="ONI8" s="1243"/>
      <c r="ONJ8" s="1243"/>
      <c r="ONK8" s="1243"/>
      <c r="ONL8" s="1243"/>
      <c r="ONM8" s="1243"/>
      <c r="ONN8" s="1243"/>
      <c r="ONO8" s="1243"/>
      <c r="ONP8" s="1243"/>
      <c r="ONQ8" s="1243"/>
      <c r="ONR8" s="1243"/>
      <c r="ONS8" s="1243"/>
      <c r="ONT8" s="1243"/>
      <c r="ONU8" s="1243"/>
      <c r="ONV8" s="1243"/>
      <c r="ONW8" s="1243"/>
      <c r="ONX8" s="1243"/>
      <c r="ONY8" s="1243"/>
      <c r="ONZ8" s="1243"/>
      <c r="OOA8" s="1243"/>
      <c r="OOB8" s="1243"/>
      <c r="OOC8" s="1243"/>
      <c r="OOD8" s="1243"/>
      <c r="OOE8" s="1243"/>
      <c r="OOF8" s="1243"/>
      <c r="OOG8" s="1243"/>
      <c r="OOH8" s="1243"/>
      <c r="OOI8" s="1243"/>
      <c r="OOJ8" s="1243"/>
      <c r="OOK8" s="1243"/>
      <c r="OOL8" s="1243"/>
      <c r="OOM8" s="1243"/>
      <c r="OON8" s="1243"/>
      <c r="OOO8" s="1243"/>
      <c r="OOP8" s="1243"/>
      <c r="OOQ8" s="1243"/>
      <c r="OOR8" s="1243"/>
      <c r="OOS8" s="1243"/>
      <c r="OOT8" s="1243"/>
      <c r="OOU8" s="1243"/>
      <c r="OOV8" s="1243"/>
      <c r="OOW8" s="1243"/>
      <c r="OOX8" s="1243"/>
      <c r="OOY8" s="1243"/>
      <c r="OOZ8" s="1243"/>
      <c r="OPA8" s="1243"/>
      <c r="OPB8" s="1243"/>
      <c r="OPC8" s="1243"/>
      <c r="OPD8" s="1243"/>
      <c r="OPE8" s="1243"/>
      <c r="OPF8" s="1243"/>
      <c r="OPG8" s="1243"/>
      <c r="OPH8" s="1243"/>
      <c r="OPI8" s="1243"/>
      <c r="OPJ8" s="1243"/>
      <c r="OPK8" s="1243"/>
      <c r="OPL8" s="1243"/>
      <c r="OPM8" s="1243"/>
      <c r="OPN8" s="1243"/>
      <c r="OPO8" s="1243"/>
      <c r="OPP8" s="1243"/>
      <c r="OPQ8" s="1243"/>
      <c r="OPR8" s="1243"/>
      <c r="OPS8" s="1243"/>
      <c r="OPT8" s="1243"/>
      <c r="OPU8" s="1243"/>
      <c r="OPV8" s="1243"/>
      <c r="OPW8" s="1243"/>
      <c r="OPX8" s="1243"/>
      <c r="OPY8" s="1243"/>
      <c r="OPZ8" s="1243"/>
      <c r="OQA8" s="1243"/>
      <c r="OQB8" s="1243"/>
      <c r="OQC8" s="1243"/>
      <c r="OQD8" s="1243"/>
      <c r="OQE8" s="1243"/>
      <c r="OQF8" s="1243"/>
      <c r="OQG8" s="1243"/>
      <c r="OQH8" s="1243"/>
      <c r="OQI8" s="1243"/>
      <c r="OQJ8" s="1243"/>
      <c r="OQK8" s="1243"/>
      <c r="OQL8" s="1243"/>
      <c r="OQM8" s="1243"/>
      <c r="OQN8" s="1243"/>
      <c r="OQO8" s="1243"/>
      <c r="OQP8" s="1243"/>
      <c r="OQQ8" s="1243"/>
      <c r="OQR8" s="1243"/>
      <c r="OQS8" s="1243"/>
      <c r="OQT8" s="1243"/>
      <c r="OQU8" s="1243"/>
      <c r="OQV8" s="1243"/>
      <c r="OQW8" s="1243"/>
      <c r="OQX8" s="1243"/>
      <c r="OQY8" s="1243"/>
      <c r="OQZ8" s="1243"/>
      <c r="ORA8" s="1243"/>
      <c r="ORB8" s="1243"/>
      <c r="ORC8" s="1243"/>
      <c r="ORD8" s="1243"/>
      <c r="ORE8" s="1243"/>
      <c r="ORF8" s="1243"/>
      <c r="ORG8" s="1243"/>
      <c r="ORH8" s="1243"/>
      <c r="ORI8" s="1243"/>
      <c r="ORJ8" s="1243"/>
      <c r="ORK8" s="1243"/>
      <c r="ORL8" s="1243"/>
      <c r="ORM8" s="1243"/>
      <c r="ORN8" s="1243"/>
      <c r="ORO8" s="1243"/>
      <c r="ORP8" s="1243"/>
      <c r="ORQ8" s="1243"/>
      <c r="ORR8" s="1243"/>
      <c r="ORS8" s="1243"/>
      <c r="ORT8" s="1243"/>
      <c r="ORU8" s="1243"/>
      <c r="ORV8" s="1243"/>
      <c r="ORW8" s="1243"/>
      <c r="ORX8" s="1243"/>
      <c r="ORY8" s="1243"/>
      <c r="ORZ8" s="1243"/>
      <c r="OSA8" s="1243"/>
      <c r="OSB8" s="1243"/>
      <c r="OSC8" s="1243"/>
      <c r="OSD8" s="1243"/>
      <c r="OSE8" s="1243"/>
      <c r="OSF8" s="1243"/>
      <c r="OSG8" s="1243"/>
      <c r="OSH8" s="1243"/>
      <c r="OSI8" s="1243"/>
      <c r="OSJ8" s="1243"/>
      <c r="OSK8" s="1243"/>
      <c r="OSL8" s="1243"/>
      <c r="OSM8" s="1243"/>
      <c r="OSN8" s="1243"/>
      <c r="OSO8" s="1243"/>
      <c r="OSP8" s="1243"/>
      <c r="OSQ8" s="1243"/>
      <c r="OSR8" s="1243"/>
      <c r="OSS8" s="1243"/>
      <c r="OST8" s="1243"/>
      <c r="OSU8" s="1243"/>
      <c r="OSV8" s="1243"/>
      <c r="OSW8" s="1243"/>
      <c r="OSX8" s="1243"/>
      <c r="OSY8" s="1243"/>
      <c r="OSZ8" s="1243"/>
      <c r="OTA8" s="1243"/>
      <c r="OTB8" s="1243"/>
      <c r="OTC8" s="1243"/>
      <c r="OTD8" s="1243"/>
      <c r="OTE8" s="1243"/>
      <c r="OTF8" s="1243"/>
      <c r="OTG8" s="1243"/>
      <c r="OTH8" s="1243"/>
      <c r="OTI8" s="1243"/>
      <c r="OTJ8" s="1243"/>
      <c r="OTK8" s="1243"/>
      <c r="OTL8" s="1243"/>
      <c r="OTM8" s="1243"/>
      <c r="OTN8" s="1243"/>
      <c r="OTO8" s="1243"/>
      <c r="OTP8" s="1243"/>
      <c r="OTQ8" s="1243"/>
      <c r="OTR8" s="1243"/>
      <c r="OTS8" s="1243"/>
      <c r="OTT8" s="1243"/>
      <c r="OTU8" s="1243"/>
      <c r="OTV8" s="1243"/>
      <c r="OTW8" s="1243"/>
      <c r="OTX8" s="1243"/>
      <c r="OTY8" s="1243"/>
      <c r="OTZ8" s="1243"/>
      <c r="OUA8" s="1243"/>
      <c r="OUB8" s="1243"/>
      <c r="OUC8" s="1243"/>
      <c r="OUD8" s="1243"/>
      <c r="OUE8" s="1243"/>
      <c r="OUF8" s="1243"/>
      <c r="OUG8" s="1243"/>
      <c r="OUH8" s="1243"/>
      <c r="OUI8" s="1243"/>
      <c r="OUJ8" s="1243"/>
      <c r="OUK8" s="1243"/>
      <c r="OUL8" s="1243"/>
      <c r="OUM8" s="1243"/>
      <c r="OUN8" s="1243"/>
      <c r="OUO8" s="1243"/>
      <c r="OUP8" s="1243"/>
      <c r="OUQ8" s="1243"/>
      <c r="OUR8" s="1243"/>
      <c r="OUS8" s="1243"/>
      <c r="OUT8" s="1243"/>
      <c r="OUU8" s="1243"/>
      <c r="OUV8" s="1243"/>
      <c r="OUW8" s="1243"/>
      <c r="OUX8" s="1243"/>
      <c r="OUY8" s="1243"/>
      <c r="OUZ8" s="1243"/>
      <c r="OVA8" s="1243"/>
      <c r="OVB8" s="1243"/>
      <c r="OVC8" s="1243"/>
      <c r="OVD8" s="1243"/>
      <c r="OVE8" s="1243"/>
      <c r="OVF8" s="1243"/>
      <c r="OVG8" s="1243"/>
      <c r="OVH8" s="1243"/>
      <c r="OVI8" s="1243"/>
      <c r="OVJ8" s="1243"/>
      <c r="OVK8" s="1243"/>
      <c r="OVL8" s="1243"/>
      <c r="OVM8" s="1243"/>
      <c r="OVN8" s="1243"/>
      <c r="OVO8" s="1243"/>
      <c r="OVP8" s="1243"/>
      <c r="OVQ8" s="1243"/>
      <c r="OVR8" s="1243"/>
      <c r="OVS8" s="1243"/>
      <c r="OVT8" s="1243"/>
      <c r="OVU8" s="1243"/>
      <c r="OVV8" s="1243"/>
      <c r="OVW8" s="1243"/>
      <c r="OVX8" s="1243"/>
      <c r="OVY8" s="1243"/>
      <c r="OVZ8" s="1243"/>
      <c r="OWA8" s="1243"/>
      <c r="OWB8" s="1243"/>
      <c r="OWC8" s="1243"/>
      <c r="OWD8" s="1243"/>
      <c r="OWE8" s="1243"/>
      <c r="OWF8" s="1243"/>
      <c r="OWG8" s="1243"/>
      <c r="OWH8" s="1243"/>
      <c r="OWI8" s="1243"/>
      <c r="OWJ8" s="1243"/>
      <c r="OWK8" s="1243"/>
      <c r="OWL8" s="1243"/>
      <c r="OWM8" s="1243"/>
      <c r="OWN8" s="1243"/>
      <c r="OWO8" s="1243"/>
      <c r="OWP8" s="1243"/>
      <c r="OWQ8" s="1243"/>
      <c r="OWR8" s="1243"/>
      <c r="OWS8" s="1243"/>
      <c r="OWT8" s="1243"/>
      <c r="OWU8" s="1243"/>
      <c r="OWV8" s="1243"/>
      <c r="OWW8" s="1243"/>
      <c r="OWX8" s="1243"/>
      <c r="OWY8" s="1243"/>
      <c r="OWZ8" s="1243"/>
      <c r="OXA8" s="1243"/>
      <c r="OXB8" s="1243"/>
      <c r="OXC8" s="1243"/>
      <c r="OXD8" s="1243"/>
      <c r="OXE8" s="1243"/>
      <c r="OXF8" s="1243"/>
      <c r="OXG8" s="1243"/>
      <c r="OXH8" s="1243"/>
      <c r="OXI8" s="1243"/>
      <c r="OXJ8" s="1243"/>
      <c r="OXK8" s="1243"/>
      <c r="OXL8" s="1243"/>
      <c r="OXM8" s="1243"/>
      <c r="OXN8" s="1243"/>
      <c r="OXO8" s="1243"/>
      <c r="OXP8" s="1243"/>
      <c r="OXQ8" s="1243"/>
      <c r="OXR8" s="1243"/>
      <c r="OXS8" s="1243"/>
      <c r="OXT8" s="1243"/>
      <c r="OXU8" s="1243"/>
      <c r="OXV8" s="1243"/>
      <c r="OXW8" s="1243"/>
      <c r="OXX8" s="1243"/>
      <c r="OXY8" s="1243"/>
      <c r="OXZ8" s="1243"/>
      <c r="OYA8" s="1243"/>
      <c r="OYB8" s="1243"/>
      <c r="OYC8" s="1243"/>
      <c r="OYD8" s="1243"/>
      <c r="OYE8" s="1243"/>
      <c r="OYF8" s="1243"/>
      <c r="OYG8" s="1243"/>
      <c r="OYH8" s="1243"/>
      <c r="OYI8" s="1243"/>
      <c r="OYJ8" s="1243"/>
      <c r="OYK8" s="1243"/>
      <c r="OYL8" s="1243"/>
      <c r="OYM8" s="1243"/>
      <c r="OYN8" s="1243"/>
      <c r="OYO8" s="1243"/>
      <c r="OYP8" s="1243"/>
      <c r="OYQ8" s="1243"/>
      <c r="OYR8" s="1243"/>
      <c r="OYS8" s="1243"/>
      <c r="OYT8" s="1243"/>
      <c r="OYU8" s="1243"/>
      <c r="OYV8" s="1243"/>
      <c r="OYW8" s="1243"/>
      <c r="OYX8" s="1243"/>
      <c r="OYY8" s="1243"/>
      <c r="OYZ8" s="1243"/>
      <c r="OZA8" s="1243"/>
      <c r="OZB8" s="1243"/>
      <c r="OZC8" s="1243"/>
      <c r="OZD8" s="1243"/>
      <c r="OZE8" s="1243"/>
      <c r="OZF8" s="1243"/>
      <c r="OZG8" s="1243"/>
      <c r="OZH8" s="1243"/>
      <c r="OZI8" s="1243"/>
      <c r="OZJ8" s="1243"/>
      <c r="OZK8" s="1243"/>
      <c r="OZL8" s="1243"/>
      <c r="OZM8" s="1243"/>
      <c r="OZN8" s="1243"/>
      <c r="OZO8" s="1243"/>
      <c r="OZP8" s="1243"/>
      <c r="OZQ8" s="1243"/>
      <c r="OZR8" s="1243"/>
      <c r="OZS8" s="1243"/>
      <c r="OZT8" s="1243"/>
      <c r="OZU8" s="1243"/>
      <c r="OZV8" s="1243"/>
      <c r="OZW8" s="1243"/>
      <c r="OZX8" s="1243"/>
      <c r="OZY8" s="1243"/>
      <c r="OZZ8" s="1243"/>
      <c r="PAA8" s="1243"/>
      <c r="PAB8" s="1243"/>
      <c r="PAC8" s="1243"/>
      <c r="PAD8" s="1243"/>
      <c r="PAE8" s="1243"/>
      <c r="PAF8" s="1243"/>
      <c r="PAG8" s="1243"/>
      <c r="PAH8" s="1243"/>
      <c r="PAI8" s="1243"/>
      <c r="PAJ8" s="1243"/>
      <c r="PAK8" s="1243"/>
      <c r="PAL8" s="1243"/>
      <c r="PAM8" s="1243"/>
      <c r="PAN8" s="1243"/>
      <c r="PAO8" s="1243"/>
      <c r="PAP8" s="1243"/>
      <c r="PAQ8" s="1243"/>
      <c r="PAR8" s="1243"/>
      <c r="PAS8" s="1243"/>
      <c r="PAT8" s="1243"/>
      <c r="PAU8" s="1243"/>
      <c r="PAV8" s="1243"/>
      <c r="PAW8" s="1243"/>
      <c r="PAX8" s="1243"/>
      <c r="PAY8" s="1243"/>
      <c r="PAZ8" s="1243"/>
      <c r="PBA8" s="1243"/>
      <c r="PBB8" s="1243"/>
      <c r="PBC8" s="1243"/>
      <c r="PBD8" s="1243"/>
      <c r="PBE8" s="1243"/>
      <c r="PBF8" s="1243"/>
      <c r="PBG8" s="1243"/>
      <c r="PBH8" s="1243"/>
      <c r="PBI8" s="1243"/>
      <c r="PBJ8" s="1243"/>
      <c r="PBK8" s="1243"/>
      <c r="PBL8" s="1243"/>
      <c r="PBM8" s="1243"/>
      <c r="PBN8" s="1243"/>
      <c r="PBO8" s="1243"/>
      <c r="PBP8" s="1243"/>
      <c r="PBQ8" s="1243"/>
      <c r="PBR8" s="1243"/>
      <c r="PBS8" s="1243"/>
      <c r="PBT8" s="1243"/>
      <c r="PBU8" s="1243"/>
      <c r="PBV8" s="1243"/>
      <c r="PBW8" s="1243"/>
      <c r="PBX8" s="1243"/>
      <c r="PBY8" s="1243"/>
      <c r="PBZ8" s="1243"/>
      <c r="PCA8" s="1243"/>
      <c r="PCB8" s="1243"/>
      <c r="PCC8" s="1243"/>
      <c r="PCD8" s="1243"/>
      <c r="PCE8" s="1243"/>
      <c r="PCF8" s="1243"/>
      <c r="PCG8" s="1243"/>
      <c r="PCH8" s="1243"/>
      <c r="PCI8" s="1243"/>
      <c r="PCJ8" s="1243"/>
      <c r="PCK8" s="1243"/>
      <c r="PCL8" s="1243"/>
      <c r="PCM8" s="1243"/>
      <c r="PCN8" s="1243"/>
      <c r="PCO8" s="1243"/>
      <c r="PCP8" s="1243"/>
      <c r="PCQ8" s="1243"/>
      <c r="PCR8" s="1243"/>
      <c r="PCS8" s="1243"/>
      <c r="PCT8" s="1243"/>
      <c r="PCU8" s="1243"/>
      <c r="PCV8" s="1243"/>
      <c r="PCW8" s="1243"/>
      <c r="PCX8" s="1243"/>
      <c r="PCY8" s="1243"/>
      <c r="PCZ8" s="1243"/>
      <c r="PDA8" s="1243"/>
      <c r="PDB8" s="1243"/>
      <c r="PDC8" s="1243"/>
      <c r="PDD8" s="1243"/>
      <c r="PDE8" s="1243"/>
      <c r="PDF8" s="1243"/>
      <c r="PDG8" s="1243"/>
      <c r="PDH8" s="1243"/>
      <c r="PDI8" s="1243"/>
      <c r="PDJ8" s="1243"/>
      <c r="PDK8" s="1243"/>
      <c r="PDL8" s="1243"/>
      <c r="PDM8" s="1243"/>
      <c r="PDN8" s="1243"/>
      <c r="PDO8" s="1243"/>
      <c r="PDP8" s="1243"/>
      <c r="PDQ8" s="1243"/>
      <c r="PDR8" s="1243"/>
      <c r="PDS8" s="1243"/>
      <c r="PDT8" s="1243"/>
      <c r="PDU8" s="1243"/>
      <c r="PDV8" s="1243"/>
      <c r="PDW8" s="1243"/>
      <c r="PDX8" s="1243"/>
      <c r="PDY8" s="1243"/>
      <c r="PDZ8" s="1243"/>
      <c r="PEA8" s="1243"/>
      <c r="PEB8" s="1243"/>
      <c r="PEC8" s="1243"/>
      <c r="PED8" s="1243"/>
      <c r="PEE8" s="1243"/>
      <c r="PEF8" s="1243"/>
      <c r="PEG8" s="1243"/>
      <c r="PEH8" s="1243"/>
      <c r="PEI8" s="1243"/>
      <c r="PEJ8" s="1243"/>
      <c r="PEK8" s="1243"/>
      <c r="PEL8" s="1243"/>
      <c r="PEM8" s="1243"/>
      <c r="PEN8" s="1243"/>
      <c r="PEO8" s="1243"/>
      <c r="PEP8" s="1243"/>
      <c r="PEQ8" s="1243"/>
      <c r="PER8" s="1243"/>
      <c r="PES8" s="1243"/>
      <c r="PET8" s="1243"/>
      <c r="PEU8" s="1243"/>
      <c r="PEV8" s="1243"/>
      <c r="PEW8" s="1243"/>
      <c r="PEX8" s="1243"/>
      <c r="PEY8" s="1243"/>
      <c r="PEZ8" s="1243"/>
      <c r="PFA8" s="1243"/>
      <c r="PFB8" s="1243"/>
      <c r="PFC8" s="1243"/>
      <c r="PFD8" s="1243"/>
      <c r="PFE8" s="1243"/>
      <c r="PFF8" s="1243"/>
      <c r="PFG8" s="1243"/>
      <c r="PFH8" s="1243"/>
      <c r="PFI8" s="1243"/>
      <c r="PFJ8" s="1243"/>
      <c r="PFK8" s="1243"/>
      <c r="PFL8" s="1243"/>
      <c r="PFM8" s="1243"/>
      <c r="PFN8" s="1243"/>
      <c r="PFO8" s="1243"/>
      <c r="PFP8" s="1243"/>
      <c r="PFQ8" s="1243"/>
      <c r="PFR8" s="1243"/>
      <c r="PFS8" s="1243"/>
      <c r="PFT8" s="1243"/>
      <c r="PFU8" s="1243"/>
      <c r="PFV8" s="1243"/>
      <c r="PFW8" s="1243"/>
      <c r="PFX8" s="1243"/>
      <c r="PFY8" s="1243"/>
      <c r="PFZ8" s="1243"/>
      <c r="PGA8" s="1243"/>
      <c r="PGB8" s="1243"/>
      <c r="PGC8" s="1243"/>
      <c r="PGD8" s="1243"/>
      <c r="PGE8" s="1243"/>
      <c r="PGF8" s="1243"/>
      <c r="PGG8" s="1243"/>
      <c r="PGH8" s="1243"/>
      <c r="PGI8" s="1243"/>
      <c r="PGJ8" s="1243"/>
      <c r="PGK8" s="1243"/>
      <c r="PGL8" s="1243"/>
      <c r="PGM8" s="1243"/>
      <c r="PGN8" s="1243"/>
      <c r="PGO8" s="1243"/>
      <c r="PGP8" s="1243"/>
      <c r="PGQ8" s="1243"/>
      <c r="PGR8" s="1243"/>
      <c r="PGS8" s="1243"/>
      <c r="PGT8" s="1243"/>
      <c r="PGU8" s="1243"/>
      <c r="PGV8" s="1243"/>
      <c r="PGW8" s="1243"/>
      <c r="PGX8" s="1243"/>
      <c r="PGY8" s="1243"/>
      <c r="PGZ8" s="1243"/>
      <c r="PHA8" s="1243"/>
      <c r="PHB8" s="1243"/>
      <c r="PHC8" s="1243"/>
      <c r="PHD8" s="1243"/>
      <c r="PHE8" s="1243"/>
      <c r="PHF8" s="1243"/>
      <c r="PHG8" s="1243"/>
      <c r="PHH8" s="1243"/>
      <c r="PHI8" s="1243"/>
      <c r="PHJ8" s="1243"/>
      <c r="PHK8" s="1243"/>
      <c r="PHL8" s="1243"/>
      <c r="PHM8" s="1243"/>
      <c r="PHN8" s="1243"/>
      <c r="PHO8" s="1243"/>
      <c r="PHP8" s="1243"/>
      <c r="PHQ8" s="1243"/>
      <c r="PHR8" s="1243"/>
      <c r="PHS8" s="1243"/>
      <c r="PHT8" s="1243"/>
      <c r="PHU8" s="1243"/>
      <c r="PHV8" s="1243"/>
      <c r="PHW8" s="1243"/>
      <c r="PHX8" s="1243"/>
      <c r="PHY8" s="1243"/>
      <c r="PHZ8" s="1243"/>
      <c r="PIA8" s="1243"/>
      <c r="PIB8" s="1243"/>
      <c r="PIC8" s="1243"/>
      <c r="PID8" s="1243"/>
      <c r="PIE8" s="1243"/>
      <c r="PIF8" s="1243"/>
      <c r="PIG8" s="1243"/>
      <c r="PIH8" s="1243"/>
      <c r="PII8" s="1243"/>
      <c r="PIJ8" s="1243"/>
      <c r="PIK8" s="1243"/>
      <c r="PIL8" s="1243"/>
      <c r="PIM8" s="1243"/>
      <c r="PIN8" s="1243"/>
      <c r="PIO8" s="1243"/>
      <c r="PIP8" s="1243"/>
      <c r="PIQ8" s="1243"/>
      <c r="PIR8" s="1243"/>
      <c r="PIS8" s="1243"/>
      <c r="PIT8" s="1243"/>
      <c r="PIU8" s="1243"/>
      <c r="PIV8" s="1243"/>
      <c r="PIW8" s="1243"/>
      <c r="PIX8" s="1243"/>
      <c r="PIY8" s="1243"/>
      <c r="PIZ8" s="1243"/>
      <c r="PJA8" s="1243"/>
      <c r="PJB8" s="1243"/>
      <c r="PJC8" s="1243"/>
      <c r="PJD8" s="1243"/>
      <c r="PJE8" s="1243"/>
      <c r="PJF8" s="1243"/>
      <c r="PJG8" s="1243"/>
      <c r="PJH8" s="1243"/>
      <c r="PJI8" s="1243"/>
      <c r="PJJ8" s="1243"/>
      <c r="PJK8" s="1243"/>
      <c r="PJL8" s="1243"/>
      <c r="PJM8" s="1243"/>
      <c r="PJN8" s="1243"/>
      <c r="PJO8" s="1243"/>
      <c r="PJP8" s="1243"/>
      <c r="PJQ8" s="1243"/>
      <c r="PJR8" s="1243"/>
      <c r="PJS8" s="1243"/>
      <c r="PJT8" s="1243"/>
      <c r="PJU8" s="1243"/>
      <c r="PJV8" s="1243"/>
      <c r="PJW8" s="1243"/>
      <c r="PJX8" s="1243"/>
      <c r="PJY8" s="1243"/>
      <c r="PJZ8" s="1243"/>
      <c r="PKA8" s="1243"/>
      <c r="PKB8" s="1243"/>
      <c r="PKC8" s="1243"/>
      <c r="PKD8" s="1243"/>
      <c r="PKE8" s="1243"/>
      <c r="PKF8" s="1243"/>
      <c r="PKG8" s="1243"/>
      <c r="PKH8" s="1243"/>
      <c r="PKI8" s="1243"/>
      <c r="PKJ8" s="1243"/>
      <c r="PKK8" s="1243"/>
      <c r="PKL8" s="1243"/>
      <c r="PKM8" s="1243"/>
      <c r="PKN8" s="1243"/>
      <c r="PKO8" s="1243"/>
      <c r="PKP8" s="1243"/>
      <c r="PKQ8" s="1243"/>
      <c r="PKR8" s="1243"/>
      <c r="PKS8" s="1243"/>
      <c r="PKT8" s="1243"/>
      <c r="PKU8" s="1243"/>
      <c r="PKV8" s="1243"/>
      <c r="PKW8" s="1243"/>
      <c r="PKX8" s="1243"/>
      <c r="PKY8" s="1243"/>
      <c r="PKZ8" s="1243"/>
      <c r="PLA8" s="1243"/>
      <c r="PLB8" s="1243"/>
      <c r="PLC8" s="1243"/>
      <c r="PLD8" s="1243"/>
      <c r="PLE8" s="1243"/>
      <c r="PLF8" s="1243"/>
      <c r="PLG8" s="1243"/>
      <c r="PLH8" s="1243"/>
      <c r="PLI8" s="1243"/>
      <c r="PLJ8" s="1243"/>
      <c r="PLK8" s="1243"/>
      <c r="PLL8" s="1243"/>
      <c r="PLM8" s="1243"/>
      <c r="PLN8" s="1243"/>
      <c r="PLO8" s="1243"/>
      <c r="PLP8" s="1243"/>
      <c r="PLQ8" s="1243"/>
      <c r="PLR8" s="1243"/>
      <c r="PLS8" s="1243"/>
      <c r="PLT8" s="1243"/>
      <c r="PLU8" s="1243"/>
      <c r="PLV8" s="1243"/>
      <c r="PLW8" s="1243"/>
      <c r="PLX8" s="1243"/>
      <c r="PLY8" s="1243"/>
      <c r="PLZ8" s="1243"/>
      <c r="PMA8" s="1243"/>
      <c r="PMB8" s="1243"/>
      <c r="PMC8" s="1243"/>
      <c r="PMD8" s="1243"/>
      <c r="PME8" s="1243"/>
      <c r="PMF8" s="1243"/>
      <c r="PMG8" s="1243"/>
      <c r="PMH8" s="1243"/>
      <c r="PMI8" s="1243"/>
      <c r="PMJ8" s="1243"/>
      <c r="PMK8" s="1243"/>
      <c r="PML8" s="1243"/>
      <c r="PMM8" s="1243"/>
      <c r="PMN8" s="1243"/>
      <c r="PMO8" s="1243"/>
      <c r="PMP8" s="1243"/>
      <c r="PMQ8" s="1243"/>
      <c r="PMR8" s="1243"/>
      <c r="PMS8" s="1243"/>
      <c r="PMT8" s="1243"/>
      <c r="PMU8" s="1243"/>
      <c r="PMV8" s="1243"/>
      <c r="PMW8" s="1243"/>
      <c r="PMX8" s="1243"/>
      <c r="PMY8" s="1243"/>
      <c r="PMZ8" s="1243"/>
      <c r="PNA8" s="1243"/>
      <c r="PNB8" s="1243"/>
      <c r="PNC8" s="1243"/>
      <c r="PND8" s="1243"/>
      <c r="PNE8" s="1243"/>
      <c r="PNF8" s="1243"/>
      <c r="PNG8" s="1243"/>
      <c r="PNH8" s="1243"/>
      <c r="PNI8" s="1243"/>
      <c r="PNJ8" s="1243"/>
      <c r="PNK8" s="1243"/>
      <c r="PNL8" s="1243"/>
      <c r="PNM8" s="1243"/>
      <c r="PNN8" s="1243"/>
      <c r="PNO8" s="1243"/>
      <c r="PNP8" s="1243"/>
      <c r="PNQ8" s="1243"/>
      <c r="PNR8" s="1243"/>
      <c r="PNS8" s="1243"/>
      <c r="PNT8" s="1243"/>
      <c r="PNU8" s="1243"/>
      <c r="PNV8" s="1243"/>
      <c r="PNW8" s="1243"/>
      <c r="PNX8" s="1243"/>
      <c r="PNY8" s="1243"/>
      <c r="PNZ8" s="1243"/>
      <c r="POA8" s="1243"/>
      <c r="POB8" s="1243"/>
      <c r="POC8" s="1243"/>
      <c r="POD8" s="1243"/>
      <c r="POE8" s="1243"/>
      <c r="POF8" s="1243"/>
      <c r="POG8" s="1243"/>
      <c r="POH8" s="1243"/>
      <c r="POI8" s="1243"/>
      <c r="POJ8" s="1243"/>
      <c r="POK8" s="1243"/>
      <c r="POL8" s="1243"/>
      <c r="POM8" s="1243"/>
      <c r="PON8" s="1243"/>
      <c r="POO8" s="1243"/>
      <c r="POP8" s="1243"/>
      <c r="POQ8" s="1243"/>
      <c r="POR8" s="1243"/>
      <c r="POS8" s="1243"/>
      <c r="POT8" s="1243"/>
      <c r="POU8" s="1243"/>
      <c r="POV8" s="1243"/>
      <c r="POW8" s="1243"/>
      <c r="POX8" s="1243"/>
      <c r="POY8" s="1243"/>
      <c r="POZ8" s="1243"/>
      <c r="PPA8" s="1243"/>
      <c r="PPB8" s="1243"/>
      <c r="PPC8" s="1243"/>
      <c r="PPD8" s="1243"/>
      <c r="PPE8" s="1243"/>
      <c r="PPF8" s="1243"/>
      <c r="PPG8" s="1243"/>
      <c r="PPH8" s="1243"/>
      <c r="PPI8" s="1243"/>
      <c r="PPJ8" s="1243"/>
      <c r="PPK8" s="1243"/>
      <c r="PPL8" s="1243"/>
      <c r="PPM8" s="1243"/>
      <c r="PPN8" s="1243"/>
      <c r="PPO8" s="1243"/>
      <c r="PPP8" s="1243"/>
      <c r="PPQ8" s="1243"/>
      <c r="PPR8" s="1243"/>
      <c r="PPS8" s="1243"/>
      <c r="PPT8" s="1243"/>
      <c r="PPU8" s="1243"/>
      <c r="PPV8" s="1243"/>
      <c r="PPW8" s="1243"/>
      <c r="PPX8" s="1243"/>
      <c r="PPY8" s="1243"/>
      <c r="PPZ8" s="1243"/>
      <c r="PQA8" s="1243"/>
      <c r="PQB8" s="1243"/>
      <c r="PQC8" s="1243"/>
      <c r="PQD8" s="1243"/>
      <c r="PQE8" s="1243"/>
      <c r="PQF8" s="1243"/>
      <c r="PQG8" s="1243"/>
      <c r="PQH8" s="1243"/>
      <c r="PQI8" s="1243"/>
      <c r="PQJ8" s="1243"/>
      <c r="PQK8" s="1243"/>
      <c r="PQL8" s="1243"/>
      <c r="PQM8" s="1243"/>
      <c r="PQN8" s="1243"/>
      <c r="PQO8" s="1243"/>
      <c r="PQP8" s="1243"/>
      <c r="PQQ8" s="1243"/>
      <c r="PQR8" s="1243"/>
      <c r="PQS8" s="1243"/>
      <c r="PQT8" s="1243"/>
      <c r="PQU8" s="1243"/>
      <c r="PQV8" s="1243"/>
      <c r="PQW8" s="1243"/>
      <c r="PQX8" s="1243"/>
      <c r="PQY8" s="1243"/>
      <c r="PQZ8" s="1243"/>
      <c r="PRA8" s="1243"/>
      <c r="PRB8" s="1243"/>
      <c r="PRC8" s="1243"/>
      <c r="PRD8" s="1243"/>
      <c r="PRE8" s="1243"/>
      <c r="PRF8" s="1243"/>
      <c r="PRG8" s="1243"/>
      <c r="PRH8" s="1243"/>
      <c r="PRI8" s="1243"/>
      <c r="PRJ8" s="1243"/>
      <c r="PRK8" s="1243"/>
      <c r="PRL8" s="1243"/>
      <c r="PRM8" s="1243"/>
      <c r="PRN8" s="1243"/>
      <c r="PRO8" s="1243"/>
      <c r="PRP8" s="1243"/>
      <c r="PRQ8" s="1243"/>
      <c r="PRR8" s="1243"/>
      <c r="PRS8" s="1243"/>
      <c r="PRT8" s="1243"/>
      <c r="PRU8" s="1243"/>
      <c r="PRV8" s="1243"/>
      <c r="PRW8" s="1243"/>
      <c r="PRX8" s="1243"/>
      <c r="PRY8" s="1243"/>
      <c r="PRZ8" s="1243"/>
      <c r="PSA8" s="1243"/>
      <c r="PSB8" s="1243"/>
      <c r="PSC8" s="1243"/>
      <c r="PSD8" s="1243"/>
      <c r="PSE8" s="1243"/>
      <c r="PSF8" s="1243"/>
      <c r="PSG8" s="1243"/>
      <c r="PSH8" s="1243"/>
      <c r="PSI8" s="1243"/>
      <c r="PSJ8" s="1243"/>
      <c r="PSK8" s="1243"/>
      <c r="PSL8" s="1243"/>
      <c r="PSM8" s="1243"/>
      <c r="PSN8" s="1243"/>
      <c r="PSO8" s="1243"/>
      <c r="PSP8" s="1243"/>
      <c r="PSQ8" s="1243"/>
      <c r="PSR8" s="1243"/>
      <c r="PSS8" s="1243"/>
      <c r="PST8" s="1243"/>
      <c r="PSU8" s="1243"/>
      <c r="PSV8" s="1243"/>
      <c r="PSW8" s="1243"/>
      <c r="PSX8" s="1243"/>
      <c r="PSY8" s="1243"/>
      <c r="PSZ8" s="1243"/>
      <c r="PTA8" s="1243"/>
      <c r="PTB8" s="1243"/>
      <c r="PTC8" s="1243"/>
      <c r="PTD8" s="1243"/>
      <c r="PTE8" s="1243"/>
      <c r="PTF8" s="1243"/>
      <c r="PTG8" s="1243"/>
      <c r="PTH8" s="1243"/>
      <c r="PTI8" s="1243"/>
      <c r="PTJ8" s="1243"/>
      <c r="PTK8" s="1243"/>
      <c r="PTL8" s="1243"/>
      <c r="PTM8" s="1243"/>
      <c r="PTN8" s="1243"/>
      <c r="PTO8" s="1243"/>
      <c r="PTP8" s="1243"/>
      <c r="PTQ8" s="1243"/>
      <c r="PTR8" s="1243"/>
      <c r="PTS8" s="1243"/>
      <c r="PTT8" s="1243"/>
      <c r="PTU8" s="1243"/>
      <c r="PTV8" s="1243"/>
      <c r="PTW8" s="1243"/>
      <c r="PTX8" s="1243"/>
      <c r="PTY8" s="1243"/>
      <c r="PTZ8" s="1243"/>
      <c r="PUA8" s="1243"/>
      <c r="PUB8" s="1243"/>
      <c r="PUC8" s="1243"/>
      <c r="PUD8" s="1243"/>
      <c r="PUE8" s="1243"/>
      <c r="PUF8" s="1243"/>
      <c r="PUG8" s="1243"/>
      <c r="PUH8" s="1243"/>
      <c r="PUI8" s="1243"/>
      <c r="PUJ8" s="1243"/>
      <c r="PUK8" s="1243"/>
      <c r="PUL8" s="1243"/>
      <c r="PUM8" s="1243"/>
      <c r="PUN8" s="1243"/>
      <c r="PUO8" s="1243"/>
      <c r="PUP8" s="1243"/>
      <c r="PUQ8" s="1243"/>
      <c r="PUR8" s="1243"/>
      <c r="PUS8" s="1243"/>
      <c r="PUT8" s="1243"/>
      <c r="PUU8" s="1243"/>
      <c r="PUV8" s="1243"/>
      <c r="PUW8" s="1243"/>
      <c r="PUX8" s="1243"/>
      <c r="PUY8" s="1243"/>
      <c r="PUZ8" s="1243"/>
      <c r="PVA8" s="1243"/>
      <c r="PVB8" s="1243"/>
      <c r="PVC8" s="1243"/>
      <c r="PVD8" s="1243"/>
      <c r="PVE8" s="1243"/>
      <c r="PVF8" s="1243"/>
      <c r="PVG8" s="1243"/>
      <c r="PVH8" s="1243"/>
      <c r="PVI8" s="1243"/>
      <c r="PVJ8" s="1243"/>
      <c r="PVK8" s="1243"/>
      <c r="PVL8" s="1243"/>
      <c r="PVM8" s="1243"/>
      <c r="PVN8" s="1243"/>
      <c r="PVO8" s="1243"/>
      <c r="PVP8" s="1243"/>
      <c r="PVQ8" s="1243"/>
      <c r="PVR8" s="1243"/>
      <c r="PVS8" s="1243"/>
      <c r="PVT8" s="1243"/>
      <c r="PVU8" s="1243"/>
      <c r="PVV8" s="1243"/>
      <c r="PVW8" s="1243"/>
      <c r="PVX8" s="1243"/>
      <c r="PVY8" s="1243"/>
      <c r="PVZ8" s="1243"/>
      <c r="PWA8" s="1243"/>
      <c r="PWB8" s="1243"/>
      <c r="PWC8" s="1243"/>
      <c r="PWD8" s="1243"/>
      <c r="PWE8" s="1243"/>
      <c r="PWF8" s="1243"/>
      <c r="PWG8" s="1243"/>
      <c r="PWH8" s="1243"/>
      <c r="PWI8" s="1243"/>
      <c r="PWJ8" s="1243"/>
      <c r="PWK8" s="1243"/>
      <c r="PWL8" s="1243"/>
      <c r="PWM8" s="1243"/>
      <c r="PWN8" s="1243"/>
      <c r="PWO8" s="1243"/>
      <c r="PWP8" s="1243"/>
      <c r="PWQ8" s="1243"/>
      <c r="PWR8" s="1243"/>
      <c r="PWS8" s="1243"/>
      <c r="PWT8" s="1243"/>
      <c r="PWU8" s="1243"/>
      <c r="PWV8" s="1243"/>
      <c r="PWW8" s="1243"/>
      <c r="PWX8" s="1243"/>
      <c r="PWY8" s="1243"/>
      <c r="PWZ8" s="1243"/>
      <c r="PXA8" s="1243"/>
      <c r="PXB8" s="1243"/>
      <c r="PXC8" s="1243"/>
      <c r="PXD8" s="1243"/>
      <c r="PXE8" s="1243"/>
      <c r="PXF8" s="1243"/>
      <c r="PXG8" s="1243"/>
      <c r="PXH8" s="1243"/>
      <c r="PXI8" s="1243"/>
      <c r="PXJ8" s="1243"/>
      <c r="PXK8" s="1243"/>
      <c r="PXL8" s="1243"/>
      <c r="PXM8" s="1243"/>
      <c r="PXN8" s="1243"/>
      <c r="PXO8" s="1243"/>
      <c r="PXP8" s="1243"/>
      <c r="PXQ8" s="1243"/>
      <c r="PXR8" s="1243"/>
      <c r="PXS8" s="1243"/>
      <c r="PXT8" s="1243"/>
      <c r="PXU8" s="1243"/>
      <c r="PXV8" s="1243"/>
      <c r="PXW8" s="1243"/>
      <c r="PXX8" s="1243"/>
      <c r="PXY8" s="1243"/>
      <c r="PXZ8" s="1243"/>
      <c r="PYA8" s="1243"/>
      <c r="PYB8" s="1243"/>
      <c r="PYC8" s="1243"/>
      <c r="PYD8" s="1243"/>
      <c r="PYE8" s="1243"/>
      <c r="PYF8" s="1243"/>
      <c r="PYG8" s="1243"/>
      <c r="PYH8" s="1243"/>
      <c r="PYI8" s="1243"/>
      <c r="PYJ8" s="1243"/>
      <c r="PYK8" s="1243"/>
      <c r="PYL8" s="1243"/>
      <c r="PYM8" s="1243"/>
      <c r="PYN8" s="1243"/>
      <c r="PYO8" s="1243"/>
      <c r="PYP8" s="1243"/>
      <c r="PYQ8" s="1243"/>
      <c r="PYR8" s="1243"/>
      <c r="PYS8" s="1243"/>
      <c r="PYT8" s="1243"/>
      <c r="PYU8" s="1243"/>
      <c r="PYV8" s="1243"/>
      <c r="PYW8" s="1243"/>
      <c r="PYX8" s="1243"/>
      <c r="PYY8" s="1243"/>
      <c r="PYZ8" s="1243"/>
      <c r="PZA8" s="1243"/>
      <c r="PZB8" s="1243"/>
      <c r="PZC8" s="1243"/>
      <c r="PZD8" s="1243"/>
      <c r="PZE8" s="1243"/>
      <c r="PZF8" s="1243"/>
      <c r="PZG8" s="1243"/>
      <c r="PZH8" s="1243"/>
      <c r="PZI8" s="1243"/>
      <c r="PZJ8" s="1243"/>
      <c r="PZK8" s="1243"/>
      <c r="PZL8" s="1243"/>
      <c r="PZM8" s="1243"/>
      <c r="PZN8" s="1243"/>
      <c r="PZO8" s="1243"/>
      <c r="PZP8" s="1243"/>
      <c r="PZQ8" s="1243"/>
      <c r="PZR8" s="1243"/>
      <c r="PZS8" s="1243"/>
      <c r="PZT8" s="1243"/>
      <c r="PZU8" s="1243"/>
      <c r="PZV8" s="1243"/>
      <c r="PZW8" s="1243"/>
      <c r="PZX8" s="1243"/>
      <c r="PZY8" s="1243"/>
      <c r="PZZ8" s="1243"/>
      <c r="QAA8" s="1243"/>
      <c r="QAB8" s="1243"/>
      <c r="QAC8" s="1243"/>
      <c r="QAD8" s="1243"/>
      <c r="QAE8" s="1243"/>
      <c r="QAF8" s="1243"/>
      <c r="QAG8" s="1243"/>
      <c r="QAH8" s="1243"/>
      <c r="QAI8" s="1243"/>
      <c r="QAJ8" s="1243"/>
      <c r="QAK8" s="1243"/>
      <c r="QAL8" s="1243"/>
      <c r="QAM8" s="1243"/>
      <c r="QAN8" s="1243"/>
      <c r="QAO8" s="1243"/>
      <c r="QAP8" s="1243"/>
      <c r="QAQ8" s="1243"/>
      <c r="QAR8" s="1243"/>
      <c r="QAS8" s="1243"/>
      <c r="QAT8" s="1243"/>
      <c r="QAU8" s="1243"/>
      <c r="QAV8" s="1243"/>
      <c r="QAW8" s="1243"/>
      <c r="QAX8" s="1243"/>
      <c r="QAY8" s="1243"/>
      <c r="QAZ8" s="1243"/>
      <c r="QBA8" s="1243"/>
      <c r="QBB8" s="1243"/>
      <c r="QBC8" s="1243"/>
      <c r="QBD8" s="1243"/>
      <c r="QBE8" s="1243"/>
      <c r="QBF8" s="1243"/>
      <c r="QBG8" s="1243"/>
      <c r="QBH8" s="1243"/>
      <c r="QBI8" s="1243"/>
      <c r="QBJ8" s="1243"/>
      <c r="QBK8" s="1243"/>
      <c r="QBL8" s="1243"/>
      <c r="QBM8" s="1243"/>
      <c r="QBN8" s="1243"/>
      <c r="QBO8" s="1243"/>
      <c r="QBP8" s="1243"/>
      <c r="QBQ8" s="1243"/>
      <c r="QBR8" s="1243"/>
      <c r="QBS8" s="1243"/>
      <c r="QBT8" s="1243"/>
      <c r="QBU8" s="1243"/>
      <c r="QBV8" s="1243"/>
      <c r="QBW8" s="1243"/>
      <c r="QBX8" s="1243"/>
      <c r="QBY8" s="1243"/>
      <c r="QBZ8" s="1243"/>
      <c r="QCA8" s="1243"/>
      <c r="QCB8" s="1243"/>
      <c r="QCC8" s="1243"/>
      <c r="QCD8" s="1243"/>
      <c r="QCE8" s="1243"/>
      <c r="QCF8" s="1243"/>
      <c r="QCG8" s="1243"/>
      <c r="QCH8" s="1243"/>
      <c r="QCI8" s="1243"/>
      <c r="QCJ8" s="1243"/>
      <c r="QCK8" s="1243"/>
      <c r="QCL8" s="1243"/>
      <c r="QCM8" s="1243"/>
      <c r="QCN8" s="1243"/>
      <c r="QCO8" s="1243"/>
      <c r="QCP8" s="1243"/>
      <c r="QCQ8" s="1243"/>
      <c r="QCR8" s="1243"/>
      <c r="QCS8" s="1243"/>
      <c r="QCT8" s="1243"/>
      <c r="QCU8" s="1243"/>
      <c r="QCV8" s="1243"/>
      <c r="QCW8" s="1243"/>
      <c r="QCX8" s="1243"/>
      <c r="QCY8" s="1243"/>
      <c r="QCZ8" s="1243"/>
      <c r="QDA8" s="1243"/>
      <c r="QDB8" s="1243"/>
      <c r="QDC8" s="1243"/>
      <c r="QDD8" s="1243"/>
      <c r="QDE8" s="1243"/>
      <c r="QDF8" s="1243"/>
      <c r="QDG8" s="1243"/>
      <c r="QDH8" s="1243"/>
      <c r="QDI8" s="1243"/>
      <c r="QDJ8" s="1243"/>
      <c r="QDK8" s="1243"/>
      <c r="QDL8" s="1243"/>
      <c r="QDM8" s="1243"/>
      <c r="QDN8" s="1243"/>
      <c r="QDO8" s="1243"/>
      <c r="QDP8" s="1243"/>
      <c r="QDQ8" s="1243"/>
      <c r="QDR8" s="1243"/>
      <c r="QDS8" s="1243"/>
      <c r="QDT8" s="1243"/>
      <c r="QDU8" s="1243"/>
      <c r="QDV8" s="1243"/>
      <c r="QDW8" s="1243"/>
      <c r="QDX8" s="1243"/>
      <c r="QDY8" s="1243"/>
      <c r="QDZ8" s="1243"/>
      <c r="QEA8" s="1243"/>
      <c r="QEB8" s="1243"/>
      <c r="QEC8" s="1243"/>
      <c r="QED8" s="1243"/>
      <c r="QEE8" s="1243"/>
      <c r="QEF8" s="1243"/>
      <c r="QEG8" s="1243"/>
      <c r="QEH8" s="1243"/>
      <c r="QEI8" s="1243"/>
      <c r="QEJ8" s="1243"/>
      <c r="QEK8" s="1243"/>
      <c r="QEL8" s="1243"/>
      <c r="QEM8" s="1243"/>
      <c r="QEN8" s="1243"/>
      <c r="QEO8" s="1243"/>
      <c r="QEP8" s="1243"/>
      <c r="QEQ8" s="1243"/>
      <c r="QER8" s="1243"/>
      <c r="QES8" s="1243"/>
      <c r="QET8" s="1243"/>
      <c r="QEU8" s="1243"/>
      <c r="QEV8" s="1243"/>
      <c r="QEW8" s="1243"/>
      <c r="QEX8" s="1243"/>
      <c r="QEY8" s="1243"/>
      <c r="QEZ8" s="1243"/>
      <c r="QFA8" s="1243"/>
      <c r="QFB8" s="1243"/>
      <c r="QFC8" s="1243"/>
      <c r="QFD8" s="1243"/>
      <c r="QFE8" s="1243"/>
      <c r="QFF8" s="1243"/>
      <c r="QFG8" s="1243"/>
      <c r="QFH8" s="1243"/>
      <c r="QFI8" s="1243"/>
      <c r="QFJ8" s="1243"/>
      <c r="QFK8" s="1243"/>
      <c r="QFL8" s="1243"/>
      <c r="QFM8" s="1243"/>
      <c r="QFN8" s="1243"/>
      <c r="QFO8" s="1243"/>
      <c r="QFP8" s="1243"/>
      <c r="QFQ8" s="1243"/>
      <c r="QFR8" s="1243"/>
      <c r="QFS8" s="1243"/>
      <c r="QFT8" s="1243"/>
      <c r="QFU8" s="1243"/>
      <c r="QFV8" s="1243"/>
      <c r="QFW8" s="1243"/>
      <c r="QFX8" s="1243"/>
      <c r="QFY8" s="1243"/>
      <c r="QFZ8" s="1243"/>
      <c r="QGA8" s="1243"/>
      <c r="QGB8" s="1243"/>
      <c r="QGC8" s="1243"/>
      <c r="QGD8" s="1243"/>
      <c r="QGE8" s="1243"/>
      <c r="QGF8" s="1243"/>
      <c r="QGG8" s="1243"/>
      <c r="QGH8" s="1243"/>
      <c r="QGI8" s="1243"/>
      <c r="QGJ8" s="1243"/>
      <c r="QGK8" s="1243"/>
      <c r="QGL8" s="1243"/>
      <c r="QGM8" s="1243"/>
      <c r="QGN8" s="1243"/>
      <c r="QGO8" s="1243"/>
      <c r="QGP8" s="1243"/>
      <c r="QGQ8" s="1243"/>
      <c r="QGR8" s="1243"/>
      <c r="QGS8" s="1243"/>
      <c r="QGT8" s="1243"/>
      <c r="QGU8" s="1243"/>
      <c r="QGV8" s="1243"/>
      <c r="QGW8" s="1243"/>
      <c r="QGX8" s="1243"/>
      <c r="QGY8" s="1243"/>
      <c r="QGZ8" s="1243"/>
      <c r="QHA8" s="1243"/>
      <c r="QHB8" s="1243"/>
      <c r="QHC8" s="1243"/>
      <c r="QHD8" s="1243"/>
      <c r="QHE8" s="1243"/>
      <c r="QHF8" s="1243"/>
      <c r="QHG8" s="1243"/>
      <c r="QHH8" s="1243"/>
      <c r="QHI8" s="1243"/>
      <c r="QHJ8" s="1243"/>
      <c r="QHK8" s="1243"/>
      <c r="QHL8" s="1243"/>
      <c r="QHM8" s="1243"/>
      <c r="QHN8" s="1243"/>
      <c r="QHO8" s="1243"/>
      <c r="QHP8" s="1243"/>
      <c r="QHQ8" s="1243"/>
      <c r="QHR8" s="1243"/>
      <c r="QHS8" s="1243"/>
      <c r="QHT8" s="1243"/>
      <c r="QHU8" s="1243"/>
      <c r="QHV8" s="1243"/>
      <c r="QHW8" s="1243"/>
      <c r="QHX8" s="1243"/>
      <c r="QHY8" s="1243"/>
      <c r="QHZ8" s="1243"/>
      <c r="QIA8" s="1243"/>
      <c r="QIB8" s="1243"/>
      <c r="QIC8" s="1243"/>
      <c r="QID8" s="1243"/>
      <c r="QIE8" s="1243"/>
      <c r="QIF8" s="1243"/>
      <c r="QIG8" s="1243"/>
      <c r="QIH8" s="1243"/>
      <c r="QII8" s="1243"/>
      <c r="QIJ8" s="1243"/>
      <c r="QIK8" s="1243"/>
      <c r="QIL8" s="1243"/>
      <c r="QIM8" s="1243"/>
      <c r="QIN8" s="1243"/>
      <c r="QIO8" s="1243"/>
      <c r="QIP8" s="1243"/>
      <c r="QIQ8" s="1243"/>
      <c r="QIR8" s="1243"/>
      <c r="QIS8" s="1243"/>
      <c r="QIT8" s="1243"/>
      <c r="QIU8" s="1243"/>
      <c r="QIV8" s="1243"/>
      <c r="QIW8" s="1243"/>
      <c r="QIX8" s="1243"/>
      <c r="QIY8" s="1243"/>
      <c r="QIZ8" s="1243"/>
      <c r="QJA8" s="1243"/>
      <c r="QJB8" s="1243"/>
      <c r="QJC8" s="1243"/>
      <c r="QJD8" s="1243"/>
      <c r="QJE8" s="1243"/>
      <c r="QJF8" s="1243"/>
      <c r="QJG8" s="1243"/>
      <c r="QJH8" s="1243"/>
      <c r="QJI8" s="1243"/>
      <c r="QJJ8" s="1243"/>
      <c r="QJK8" s="1243"/>
      <c r="QJL8" s="1243"/>
      <c r="QJM8" s="1243"/>
      <c r="QJN8" s="1243"/>
      <c r="QJO8" s="1243"/>
      <c r="QJP8" s="1243"/>
      <c r="QJQ8" s="1243"/>
      <c r="QJR8" s="1243"/>
      <c r="QJS8" s="1243"/>
      <c r="QJT8" s="1243"/>
      <c r="QJU8" s="1243"/>
      <c r="QJV8" s="1243"/>
      <c r="QJW8" s="1243"/>
      <c r="QJX8" s="1243"/>
      <c r="QJY8" s="1243"/>
      <c r="QJZ8" s="1243"/>
      <c r="QKA8" s="1243"/>
      <c r="QKB8" s="1243"/>
      <c r="QKC8" s="1243"/>
      <c r="QKD8" s="1243"/>
      <c r="QKE8" s="1243"/>
      <c r="QKF8" s="1243"/>
      <c r="QKG8" s="1243"/>
      <c r="QKH8" s="1243"/>
      <c r="QKI8" s="1243"/>
      <c r="QKJ8" s="1243"/>
      <c r="QKK8" s="1243"/>
      <c r="QKL8" s="1243"/>
      <c r="QKM8" s="1243"/>
      <c r="QKN8" s="1243"/>
      <c r="QKO8" s="1243"/>
      <c r="QKP8" s="1243"/>
      <c r="QKQ8" s="1243"/>
      <c r="QKR8" s="1243"/>
      <c r="QKS8" s="1243"/>
      <c r="QKT8" s="1243"/>
      <c r="QKU8" s="1243"/>
      <c r="QKV8" s="1243"/>
      <c r="QKW8" s="1243"/>
      <c r="QKX8" s="1243"/>
      <c r="QKY8" s="1243"/>
      <c r="QKZ8" s="1243"/>
      <c r="QLA8" s="1243"/>
      <c r="QLB8" s="1243"/>
      <c r="QLC8" s="1243"/>
      <c r="QLD8" s="1243"/>
      <c r="QLE8" s="1243"/>
      <c r="QLF8" s="1243"/>
      <c r="QLG8" s="1243"/>
      <c r="QLH8" s="1243"/>
      <c r="QLI8" s="1243"/>
      <c r="QLJ8" s="1243"/>
      <c r="QLK8" s="1243"/>
      <c r="QLL8" s="1243"/>
      <c r="QLM8" s="1243"/>
      <c r="QLN8" s="1243"/>
      <c r="QLO8" s="1243"/>
      <c r="QLP8" s="1243"/>
      <c r="QLQ8" s="1243"/>
      <c r="QLR8" s="1243"/>
      <c r="QLS8" s="1243"/>
      <c r="QLT8" s="1243"/>
      <c r="QLU8" s="1243"/>
      <c r="QLV8" s="1243"/>
      <c r="QLW8" s="1243"/>
      <c r="QLX8" s="1243"/>
      <c r="QLY8" s="1243"/>
      <c r="QLZ8" s="1243"/>
      <c r="QMA8" s="1243"/>
      <c r="QMB8" s="1243"/>
      <c r="QMC8" s="1243"/>
      <c r="QMD8" s="1243"/>
      <c r="QME8" s="1243"/>
      <c r="QMF8" s="1243"/>
      <c r="QMG8" s="1243"/>
      <c r="QMH8" s="1243"/>
      <c r="QMI8" s="1243"/>
      <c r="QMJ8" s="1243"/>
      <c r="QMK8" s="1243"/>
      <c r="QML8" s="1243"/>
      <c r="QMM8" s="1243"/>
      <c r="QMN8" s="1243"/>
      <c r="QMO8" s="1243"/>
      <c r="QMP8" s="1243"/>
      <c r="QMQ8" s="1243"/>
      <c r="QMR8" s="1243"/>
      <c r="QMS8" s="1243"/>
      <c r="QMT8" s="1243"/>
      <c r="QMU8" s="1243"/>
      <c r="QMV8" s="1243"/>
      <c r="QMW8" s="1243"/>
      <c r="QMX8" s="1243"/>
      <c r="QMY8" s="1243"/>
      <c r="QMZ8" s="1243"/>
      <c r="QNA8" s="1243"/>
      <c r="QNB8" s="1243"/>
      <c r="QNC8" s="1243"/>
      <c r="QND8" s="1243"/>
      <c r="QNE8" s="1243"/>
      <c r="QNF8" s="1243"/>
      <c r="QNG8" s="1243"/>
      <c r="QNH8" s="1243"/>
      <c r="QNI8" s="1243"/>
      <c r="QNJ8" s="1243"/>
      <c r="QNK8" s="1243"/>
      <c r="QNL8" s="1243"/>
      <c r="QNM8" s="1243"/>
      <c r="QNN8" s="1243"/>
      <c r="QNO8" s="1243"/>
      <c r="QNP8" s="1243"/>
      <c r="QNQ8" s="1243"/>
      <c r="QNR8" s="1243"/>
      <c r="QNS8" s="1243"/>
      <c r="QNT8" s="1243"/>
      <c r="QNU8" s="1243"/>
      <c r="QNV8" s="1243"/>
      <c r="QNW8" s="1243"/>
      <c r="QNX8" s="1243"/>
      <c r="QNY8" s="1243"/>
      <c r="QNZ8" s="1243"/>
      <c r="QOA8" s="1243"/>
      <c r="QOB8" s="1243"/>
      <c r="QOC8" s="1243"/>
      <c r="QOD8" s="1243"/>
      <c r="QOE8" s="1243"/>
      <c r="QOF8" s="1243"/>
      <c r="QOG8" s="1243"/>
      <c r="QOH8" s="1243"/>
      <c r="QOI8" s="1243"/>
      <c r="QOJ8" s="1243"/>
      <c r="QOK8" s="1243"/>
      <c r="QOL8" s="1243"/>
      <c r="QOM8" s="1243"/>
      <c r="QON8" s="1243"/>
      <c r="QOO8" s="1243"/>
      <c r="QOP8" s="1243"/>
      <c r="QOQ8" s="1243"/>
      <c r="QOR8" s="1243"/>
      <c r="QOS8" s="1243"/>
      <c r="QOT8" s="1243"/>
      <c r="QOU8" s="1243"/>
      <c r="QOV8" s="1243"/>
      <c r="QOW8" s="1243"/>
      <c r="QOX8" s="1243"/>
      <c r="QOY8" s="1243"/>
      <c r="QOZ8" s="1243"/>
      <c r="QPA8" s="1243"/>
      <c r="QPB8" s="1243"/>
      <c r="QPC8" s="1243"/>
      <c r="QPD8" s="1243"/>
      <c r="QPE8" s="1243"/>
      <c r="QPF8" s="1243"/>
      <c r="QPG8" s="1243"/>
      <c r="QPH8" s="1243"/>
      <c r="QPI8" s="1243"/>
      <c r="QPJ8" s="1243"/>
      <c r="QPK8" s="1243"/>
      <c r="QPL8" s="1243"/>
      <c r="QPM8" s="1243"/>
      <c r="QPN8" s="1243"/>
      <c r="QPO8" s="1243"/>
      <c r="QPP8" s="1243"/>
      <c r="QPQ8" s="1243"/>
      <c r="QPR8" s="1243"/>
      <c r="QPS8" s="1243"/>
      <c r="QPT8" s="1243"/>
      <c r="QPU8" s="1243"/>
      <c r="QPV8" s="1243"/>
      <c r="QPW8" s="1243"/>
      <c r="QPX8" s="1243"/>
      <c r="QPY8" s="1243"/>
      <c r="QPZ8" s="1243"/>
      <c r="QQA8" s="1243"/>
      <c r="QQB8" s="1243"/>
      <c r="QQC8" s="1243"/>
      <c r="QQD8" s="1243"/>
      <c r="QQE8" s="1243"/>
      <c r="QQF8" s="1243"/>
      <c r="QQG8" s="1243"/>
      <c r="QQH8" s="1243"/>
      <c r="QQI8" s="1243"/>
      <c r="QQJ8" s="1243"/>
      <c r="QQK8" s="1243"/>
      <c r="QQL8" s="1243"/>
      <c r="QQM8" s="1243"/>
      <c r="QQN8" s="1243"/>
      <c r="QQO8" s="1243"/>
      <c r="QQP8" s="1243"/>
      <c r="QQQ8" s="1243"/>
      <c r="QQR8" s="1243"/>
      <c r="QQS8" s="1243"/>
      <c r="QQT8" s="1243"/>
      <c r="QQU8" s="1243"/>
      <c r="QQV8" s="1243"/>
      <c r="QQW8" s="1243"/>
      <c r="QQX8" s="1243"/>
      <c r="QQY8" s="1243"/>
      <c r="QQZ8" s="1243"/>
      <c r="QRA8" s="1243"/>
      <c r="QRB8" s="1243"/>
      <c r="QRC8" s="1243"/>
      <c r="QRD8" s="1243"/>
      <c r="QRE8" s="1243"/>
      <c r="QRF8" s="1243"/>
      <c r="QRG8" s="1243"/>
      <c r="QRH8" s="1243"/>
      <c r="QRI8" s="1243"/>
      <c r="QRJ8" s="1243"/>
      <c r="QRK8" s="1243"/>
      <c r="QRL8" s="1243"/>
      <c r="QRM8" s="1243"/>
      <c r="QRN8" s="1243"/>
      <c r="QRO8" s="1243"/>
      <c r="QRP8" s="1243"/>
      <c r="QRQ8" s="1243"/>
      <c r="QRR8" s="1243"/>
      <c r="QRS8" s="1243"/>
      <c r="QRT8" s="1243"/>
      <c r="QRU8" s="1243"/>
      <c r="QRV8" s="1243"/>
      <c r="QRW8" s="1243"/>
      <c r="QRX8" s="1243"/>
      <c r="QRY8" s="1243"/>
      <c r="QRZ8" s="1243"/>
      <c r="QSA8" s="1243"/>
      <c r="QSB8" s="1243"/>
      <c r="QSC8" s="1243"/>
      <c r="QSD8" s="1243"/>
      <c r="QSE8" s="1243"/>
      <c r="QSF8" s="1243"/>
      <c r="QSG8" s="1243"/>
      <c r="QSH8" s="1243"/>
      <c r="QSI8" s="1243"/>
      <c r="QSJ8" s="1243"/>
      <c r="QSK8" s="1243"/>
      <c r="QSL8" s="1243"/>
      <c r="QSM8" s="1243"/>
      <c r="QSN8" s="1243"/>
      <c r="QSO8" s="1243"/>
      <c r="QSP8" s="1243"/>
      <c r="QSQ8" s="1243"/>
      <c r="QSR8" s="1243"/>
      <c r="QSS8" s="1243"/>
      <c r="QST8" s="1243"/>
      <c r="QSU8" s="1243"/>
      <c r="QSV8" s="1243"/>
      <c r="QSW8" s="1243"/>
      <c r="QSX8" s="1243"/>
      <c r="QSY8" s="1243"/>
      <c r="QSZ8" s="1243"/>
      <c r="QTA8" s="1243"/>
      <c r="QTB8" s="1243"/>
      <c r="QTC8" s="1243"/>
      <c r="QTD8" s="1243"/>
      <c r="QTE8" s="1243"/>
      <c r="QTF8" s="1243"/>
      <c r="QTG8" s="1243"/>
      <c r="QTH8" s="1243"/>
      <c r="QTI8" s="1243"/>
      <c r="QTJ8" s="1243"/>
      <c r="QTK8" s="1243"/>
      <c r="QTL8" s="1243"/>
      <c r="QTM8" s="1243"/>
      <c r="QTN8" s="1243"/>
      <c r="QTO8" s="1243"/>
      <c r="QTP8" s="1243"/>
      <c r="QTQ8" s="1243"/>
      <c r="QTR8" s="1243"/>
      <c r="QTS8" s="1243"/>
      <c r="QTT8" s="1243"/>
      <c r="QTU8" s="1243"/>
      <c r="QTV8" s="1243"/>
      <c r="QTW8" s="1243"/>
      <c r="QTX8" s="1243"/>
      <c r="QTY8" s="1243"/>
      <c r="QTZ8" s="1243"/>
      <c r="QUA8" s="1243"/>
      <c r="QUB8" s="1243"/>
      <c r="QUC8" s="1243"/>
      <c r="QUD8" s="1243"/>
      <c r="QUE8" s="1243"/>
      <c r="QUF8" s="1243"/>
      <c r="QUG8" s="1243"/>
      <c r="QUH8" s="1243"/>
      <c r="QUI8" s="1243"/>
      <c r="QUJ8" s="1243"/>
      <c r="QUK8" s="1243"/>
      <c r="QUL8" s="1243"/>
      <c r="QUM8" s="1243"/>
      <c r="QUN8" s="1243"/>
      <c r="QUO8" s="1243"/>
      <c r="QUP8" s="1243"/>
      <c r="QUQ8" s="1243"/>
      <c r="QUR8" s="1243"/>
      <c r="QUS8" s="1243"/>
      <c r="QUT8" s="1243"/>
      <c r="QUU8" s="1243"/>
      <c r="QUV8" s="1243"/>
      <c r="QUW8" s="1243"/>
      <c r="QUX8" s="1243"/>
      <c r="QUY8" s="1243"/>
      <c r="QUZ8" s="1243"/>
      <c r="QVA8" s="1243"/>
      <c r="QVB8" s="1243"/>
      <c r="QVC8" s="1243"/>
      <c r="QVD8" s="1243"/>
      <c r="QVE8" s="1243"/>
      <c r="QVF8" s="1243"/>
      <c r="QVG8" s="1243"/>
      <c r="QVH8" s="1243"/>
      <c r="QVI8" s="1243"/>
      <c r="QVJ8" s="1243"/>
      <c r="QVK8" s="1243"/>
      <c r="QVL8" s="1243"/>
      <c r="QVM8" s="1243"/>
      <c r="QVN8" s="1243"/>
      <c r="QVO8" s="1243"/>
      <c r="QVP8" s="1243"/>
      <c r="QVQ8" s="1243"/>
      <c r="QVR8" s="1243"/>
      <c r="QVS8" s="1243"/>
      <c r="QVT8" s="1243"/>
      <c r="QVU8" s="1243"/>
      <c r="QVV8" s="1243"/>
      <c r="QVW8" s="1243"/>
      <c r="QVX8" s="1243"/>
      <c r="QVY8" s="1243"/>
      <c r="QVZ8" s="1243"/>
      <c r="QWA8" s="1243"/>
      <c r="QWB8" s="1243"/>
      <c r="QWC8" s="1243"/>
      <c r="QWD8" s="1243"/>
      <c r="QWE8" s="1243"/>
      <c r="QWF8" s="1243"/>
      <c r="QWG8" s="1243"/>
      <c r="QWH8" s="1243"/>
      <c r="QWI8" s="1243"/>
      <c r="QWJ8" s="1243"/>
      <c r="QWK8" s="1243"/>
      <c r="QWL8" s="1243"/>
      <c r="QWM8" s="1243"/>
      <c r="QWN8" s="1243"/>
      <c r="QWO8" s="1243"/>
      <c r="QWP8" s="1243"/>
      <c r="QWQ8" s="1243"/>
      <c r="QWR8" s="1243"/>
      <c r="QWS8" s="1243"/>
      <c r="QWT8" s="1243"/>
      <c r="QWU8" s="1243"/>
      <c r="QWV8" s="1243"/>
      <c r="QWW8" s="1243"/>
      <c r="QWX8" s="1243"/>
      <c r="QWY8" s="1243"/>
      <c r="QWZ8" s="1243"/>
      <c r="QXA8" s="1243"/>
      <c r="QXB8" s="1243"/>
      <c r="QXC8" s="1243"/>
      <c r="QXD8" s="1243"/>
      <c r="QXE8" s="1243"/>
      <c r="QXF8" s="1243"/>
      <c r="QXG8" s="1243"/>
      <c r="QXH8" s="1243"/>
      <c r="QXI8" s="1243"/>
      <c r="QXJ8" s="1243"/>
      <c r="QXK8" s="1243"/>
      <c r="QXL8" s="1243"/>
      <c r="QXM8" s="1243"/>
      <c r="QXN8" s="1243"/>
      <c r="QXO8" s="1243"/>
      <c r="QXP8" s="1243"/>
      <c r="QXQ8" s="1243"/>
      <c r="QXR8" s="1243"/>
      <c r="QXS8" s="1243"/>
      <c r="QXT8" s="1243"/>
      <c r="QXU8" s="1243"/>
      <c r="QXV8" s="1243"/>
      <c r="QXW8" s="1243"/>
      <c r="QXX8" s="1243"/>
      <c r="QXY8" s="1243"/>
      <c r="QXZ8" s="1243"/>
      <c r="QYA8" s="1243"/>
      <c r="QYB8" s="1243"/>
      <c r="QYC8" s="1243"/>
      <c r="QYD8" s="1243"/>
      <c r="QYE8" s="1243"/>
      <c r="QYF8" s="1243"/>
      <c r="QYG8" s="1243"/>
      <c r="QYH8" s="1243"/>
      <c r="QYI8" s="1243"/>
      <c r="QYJ8" s="1243"/>
      <c r="QYK8" s="1243"/>
      <c r="QYL8" s="1243"/>
      <c r="QYM8" s="1243"/>
      <c r="QYN8" s="1243"/>
      <c r="QYO8" s="1243"/>
      <c r="QYP8" s="1243"/>
      <c r="QYQ8" s="1243"/>
      <c r="QYR8" s="1243"/>
      <c r="QYS8" s="1243"/>
      <c r="QYT8" s="1243"/>
      <c r="QYU8" s="1243"/>
      <c r="QYV8" s="1243"/>
      <c r="QYW8" s="1243"/>
      <c r="QYX8" s="1243"/>
      <c r="QYY8" s="1243"/>
      <c r="QYZ8" s="1243"/>
      <c r="QZA8" s="1243"/>
      <c r="QZB8" s="1243"/>
      <c r="QZC8" s="1243"/>
      <c r="QZD8" s="1243"/>
      <c r="QZE8" s="1243"/>
      <c r="QZF8" s="1243"/>
      <c r="QZG8" s="1243"/>
      <c r="QZH8" s="1243"/>
      <c r="QZI8" s="1243"/>
      <c r="QZJ8" s="1243"/>
      <c r="QZK8" s="1243"/>
      <c r="QZL8" s="1243"/>
      <c r="QZM8" s="1243"/>
      <c r="QZN8" s="1243"/>
      <c r="QZO8" s="1243"/>
      <c r="QZP8" s="1243"/>
      <c r="QZQ8" s="1243"/>
      <c r="QZR8" s="1243"/>
      <c r="QZS8" s="1243"/>
      <c r="QZT8" s="1243"/>
      <c r="QZU8" s="1243"/>
      <c r="QZV8" s="1243"/>
      <c r="QZW8" s="1243"/>
      <c r="QZX8" s="1243"/>
      <c r="QZY8" s="1243"/>
      <c r="QZZ8" s="1243"/>
      <c r="RAA8" s="1243"/>
      <c r="RAB8" s="1243"/>
      <c r="RAC8" s="1243"/>
      <c r="RAD8" s="1243"/>
      <c r="RAE8" s="1243"/>
      <c r="RAF8" s="1243"/>
      <c r="RAG8" s="1243"/>
      <c r="RAH8" s="1243"/>
      <c r="RAI8" s="1243"/>
      <c r="RAJ8" s="1243"/>
      <c r="RAK8" s="1243"/>
      <c r="RAL8" s="1243"/>
      <c r="RAM8" s="1243"/>
      <c r="RAN8" s="1243"/>
      <c r="RAO8" s="1243"/>
      <c r="RAP8" s="1243"/>
      <c r="RAQ8" s="1243"/>
      <c r="RAR8" s="1243"/>
      <c r="RAS8" s="1243"/>
      <c r="RAT8" s="1243"/>
      <c r="RAU8" s="1243"/>
      <c r="RAV8" s="1243"/>
      <c r="RAW8" s="1243"/>
      <c r="RAX8" s="1243"/>
      <c r="RAY8" s="1243"/>
      <c r="RAZ8" s="1243"/>
      <c r="RBA8" s="1243"/>
      <c r="RBB8" s="1243"/>
      <c r="RBC8" s="1243"/>
      <c r="RBD8" s="1243"/>
      <c r="RBE8" s="1243"/>
      <c r="RBF8" s="1243"/>
      <c r="RBG8" s="1243"/>
      <c r="RBH8" s="1243"/>
      <c r="RBI8" s="1243"/>
      <c r="RBJ8" s="1243"/>
      <c r="RBK8" s="1243"/>
      <c r="RBL8" s="1243"/>
      <c r="RBM8" s="1243"/>
      <c r="RBN8" s="1243"/>
      <c r="RBO8" s="1243"/>
      <c r="RBP8" s="1243"/>
      <c r="RBQ8" s="1243"/>
      <c r="RBR8" s="1243"/>
      <c r="RBS8" s="1243"/>
      <c r="RBT8" s="1243"/>
      <c r="RBU8" s="1243"/>
      <c r="RBV8" s="1243"/>
      <c r="RBW8" s="1243"/>
      <c r="RBX8" s="1243"/>
      <c r="RBY8" s="1243"/>
      <c r="RBZ8" s="1243"/>
      <c r="RCA8" s="1243"/>
      <c r="RCB8" s="1243"/>
      <c r="RCC8" s="1243"/>
      <c r="RCD8" s="1243"/>
      <c r="RCE8" s="1243"/>
      <c r="RCF8" s="1243"/>
      <c r="RCG8" s="1243"/>
      <c r="RCH8" s="1243"/>
      <c r="RCI8" s="1243"/>
      <c r="RCJ8" s="1243"/>
      <c r="RCK8" s="1243"/>
      <c r="RCL8" s="1243"/>
      <c r="RCM8" s="1243"/>
      <c r="RCN8" s="1243"/>
      <c r="RCO8" s="1243"/>
      <c r="RCP8" s="1243"/>
      <c r="RCQ8" s="1243"/>
      <c r="RCR8" s="1243"/>
      <c r="RCS8" s="1243"/>
      <c r="RCT8" s="1243"/>
      <c r="RCU8" s="1243"/>
      <c r="RCV8" s="1243"/>
      <c r="RCW8" s="1243"/>
      <c r="RCX8" s="1243"/>
      <c r="RCY8" s="1243"/>
      <c r="RCZ8" s="1243"/>
      <c r="RDA8" s="1243"/>
      <c r="RDB8" s="1243"/>
      <c r="RDC8" s="1243"/>
      <c r="RDD8" s="1243"/>
      <c r="RDE8" s="1243"/>
      <c r="RDF8" s="1243"/>
      <c r="RDG8" s="1243"/>
      <c r="RDH8" s="1243"/>
      <c r="RDI8" s="1243"/>
      <c r="RDJ8" s="1243"/>
      <c r="RDK8" s="1243"/>
      <c r="RDL8" s="1243"/>
      <c r="RDM8" s="1243"/>
      <c r="RDN8" s="1243"/>
      <c r="RDO8" s="1243"/>
      <c r="RDP8" s="1243"/>
      <c r="RDQ8" s="1243"/>
      <c r="RDR8" s="1243"/>
      <c r="RDS8" s="1243"/>
      <c r="RDT8" s="1243"/>
      <c r="RDU8" s="1243"/>
      <c r="RDV8" s="1243"/>
      <c r="RDW8" s="1243"/>
      <c r="RDX8" s="1243"/>
      <c r="RDY8" s="1243"/>
      <c r="RDZ8" s="1243"/>
      <c r="REA8" s="1243"/>
      <c r="REB8" s="1243"/>
      <c r="REC8" s="1243"/>
      <c r="RED8" s="1243"/>
      <c r="REE8" s="1243"/>
      <c r="REF8" s="1243"/>
      <c r="REG8" s="1243"/>
      <c r="REH8" s="1243"/>
      <c r="REI8" s="1243"/>
      <c r="REJ8" s="1243"/>
      <c r="REK8" s="1243"/>
      <c r="REL8" s="1243"/>
      <c r="REM8" s="1243"/>
      <c r="REN8" s="1243"/>
      <c r="REO8" s="1243"/>
      <c r="REP8" s="1243"/>
      <c r="REQ8" s="1243"/>
      <c r="RER8" s="1243"/>
      <c r="RES8" s="1243"/>
      <c r="RET8" s="1243"/>
      <c r="REU8" s="1243"/>
      <c r="REV8" s="1243"/>
      <c r="REW8" s="1243"/>
      <c r="REX8" s="1243"/>
      <c r="REY8" s="1243"/>
      <c r="REZ8" s="1243"/>
      <c r="RFA8" s="1243"/>
      <c r="RFB8" s="1243"/>
      <c r="RFC8" s="1243"/>
      <c r="RFD8" s="1243"/>
      <c r="RFE8" s="1243"/>
      <c r="RFF8" s="1243"/>
      <c r="RFG8" s="1243"/>
      <c r="RFH8" s="1243"/>
      <c r="RFI8" s="1243"/>
      <c r="RFJ8" s="1243"/>
      <c r="RFK8" s="1243"/>
      <c r="RFL8" s="1243"/>
      <c r="RFM8" s="1243"/>
      <c r="RFN8" s="1243"/>
      <c r="RFO8" s="1243"/>
      <c r="RFP8" s="1243"/>
      <c r="RFQ8" s="1243"/>
      <c r="RFR8" s="1243"/>
      <c r="RFS8" s="1243"/>
      <c r="RFT8" s="1243"/>
      <c r="RFU8" s="1243"/>
      <c r="RFV8" s="1243"/>
      <c r="RFW8" s="1243"/>
      <c r="RFX8" s="1243"/>
      <c r="RFY8" s="1243"/>
      <c r="RFZ8" s="1243"/>
      <c r="RGA8" s="1243"/>
      <c r="RGB8" s="1243"/>
      <c r="RGC8" s="1243"/>
      <c r="RGD8" s="1243"/>
      <c r="RGE8" s="1243"/>
      <c r="RGF8" s="1243"/>
      <c r="RGG8" s="1243"/>
      <c r="RGH8" s="1243"/>
      <c r="RGI8" s="1243"/>
      <c r="RGJ8" s="1243"/>
      <c r="RGK8" s="1243"/>
      <c r="RGL8" s="1243"/>
      <c r="RGM8" s="1243"/>
      <c r="RGN8" s="1243"/>
      <c r="RGO8" s="1243"/>
      <c r="RGP8" s="1243"/>
      <c r="RGQ8" s="1243"/>
      <c r="RGR8" s="1243"/>
      <c r="RGS8" s="1243"/>
      <c r="RGT8" s="1243"/>
      <c r="RGU8" s="1243"/>
      <c r="RGV8" s="1243"/>
      <c r="RGW8" s="1243"/>
      <c r="RGX8" s="1243"/>
      <c r="RGY8" s="1243"/>
      <c r="RGZ8" s="1243"/>
      <c r="RHA8" s="1243"/>
      <c r="RHB8" s="1243"/>
      <c r="RHC8" s="1243"/>
      <c r="RHD8" s="1243"/>
      <c r="RHE8" s="1243"/>
      <c r="RHF8" s="1243"/>
      <c r="RHG8" s="1243"/>
      <c r="RHH8" s="1243"/>
      <c r="RHI8" s="1243"/>
      <c r="RHJ8" s="1243"/>
      <c r="RHK8" s="1243"/>
      <c r="RHL8" s="1243"/>
      <c r="RHM8" s="1243"/>
      <c r="RHN8" s="1243"/>
      <c r="RHO8" s="1243"/>
      <c r="RHP8" s="1243"/>
      <c r="RHQ8" s="1243"/>
      <c r="RHR8" s="1243"/>
      <c r="RHS8" s="1243"/>
      <c r="RHT8" s="1243"/>
      <c r="RHU8" s="1243"/>
      <c r="RHV8" s="1243"/>
      <c r="RHW8" s="1243"/>
      <c r="RHX8" s="1243"/>
      <c r="RHY8" s="1243"/>
      <c r="RHZ8" s="1243"/>
      <c r="RIA8" s="1243"/>
      <c r="RIB8" s="1243"/>
      <c r="RIC8" s="1243"/>
      <c r="RID8" s="1243"/>
      <c r="RIE8" s="1243"/>
      <c r="RIF8" s="1243"/>
      <c r="RIG8" s="1243"/>
      <c r="RIH8" s="1243"/>
      <c r="RII8" s="1243"/>
      <c r="RIJ8" s="1243"/>
      <c r="RIK8" s="1243"/>
      <c r="RIL8" s="1243"/>
      <c r="RIM8" s="1243"/>
      <c r="RIN8" s="1243"/>
      <c r="RIO8" s="1243"/>
      <c r="RIP8" s="1243"/>
      <c r="RIQ8" s="1243"/>
      <c r="RIR8" s="1243"/>
      <c r="RIS8" s="1243"/>
      <c r="RIT8" s="1243"/>
      <c r="RIU8" s="1243"/>
      <c r="RIV8" s="1243"/>
      <c r="RIW8" s="1243"/>
      <c r="RIX8" s="1243"/>
      <c r="RIY8" s="1243"/>
      <c r="RIZ8" s="1243"/>
      <c r="RJA8" s="1243"/>
      <c r="RJB8" s="1243"/>
      <c r="RJC8" s="1243"/>
      <c r="RJD8" s="1243"/>
      <c r="RJE8" s="1243"/>
      <c r="RJF8" s="1243"/>
      <c r="RJG8" s="1243"/>
      <c r="RJH8" s="1243"/>
      <c r="RJI8" s="1243"/>
      <c r="RJJ8" s="1243"/>
      <c r="RJK8" s="1243"/>
      <c r="RJL8" s="1243"/>
      <c r="RJM8" s="1243"/>
      <c r="RJN8" s="1243"/>
      <c r="RJO8" s="1243"/>
      <c r="RJP8" s="1243"/>
      <c r="RJQ8" s="1243"/>
      <c r="RJR8" s="1243"/>
      <c r="RJS8" s="1243"/>
      <c r="RJT8" s="1243"/>
      <c r="RJU8" s="1243"/>
      <c r="RJV8" s="1243"/>
      <c r="RJW8" s="1243"/>
      <c r="RJX8" s="1243"/>
      <c r="RJY8" s="1243"/>
      <c r="RJZ8" s="1243"/>
      <c r="RKA8" s="1243"/>
      <c r="RKB8" s="1243"/>
      <c r="RKC8" s="1243"/>
      <c r="RKD8" s="1243"/>
      <c r="RKE8" s="1243"/>
      <c r="RKF8" s="1243"/>
      <c r="RKG8" s="1243"/>
      <c r="RKH8" s="1243"/>
      <c r="RKI8" s="1243"/>
      <c r="RKJ8" s="1243"/>
      <c r="RKK8" s="1243"/>
      <c r="RKL8" s="1243"/>
      <c r="RKM8" s="1243"/>
      <c r="RKN8" s="1243"/>
      <c r="RKO8" s="1243"/>
      <c r="RKP8" s="1243"/>
      <c r="RKQ8" s="1243"/>
      <c r="RKR8" s="1243"/>
      <c r="RKS8" s="1243"/>
      <c r="RKT8" s="1243"/>
      <c r="RKU8" s="1243"/>
      <c r="RKV8" s="1243"/>
      <c r="RKW8" s="1243"/>
      <c r="RKX8" s="1243"/>
      <c r="RKY8" s="1243"/>
      <c r="RKZ8" s="1243"/>
      <c r="RLA8" s="1243"/>
      <c r="RLB8" s="1243"/>
      <c r="RLC8" s="1243"/>
      <c r="RLD8" s="1243"/>
      <c r="RLE8" s="1243"/>
      <c r="RLF8" s="1243"/>
      <c r="RLG8" s="1243"/>
      <c r="RLH8" s="1243"/>
      <c r="RLI8" s="1243"/>
      <c r="RLJ8" s="1243"/>
      <c r="RLK8" s="1243"/>
      <c r="RLL8" s="1243"/>
      <c r="RLM8" s="1243"/>
      <c r="RLN8" s="1243"/>
      <c r="RLO8" s="1243"/>
      <c r="RLP8" s="1243"/>
      <c r="RLQ8" s="1243"/>
      <c r="RLR8" s="1243"/>
      <c r="RLS8" s="1243"/>
      <c r="RLT8" s="1243"/>
      <c r="RLU8" s="1243"/>
      <c r="RLV8" s="1243"/>
      <c r="RLW8" s="1243"/>
      <c r="RLX8" s="1243"/>
      <c r="RLY8" s="1243"/>
      <c r="RLZ8" s="1243"/>
      <c r="RMA8" s="1243"/>
      <c r="RMB8" s="1243"/>
      <c r="RMC8" s="1243"/>
      <c r="RMD8" s="1243"/>
      <c r="RME8" s="1243"/>
      <c r="RMF8" s="1243"/>
      <c r="RMG8" s="1243"/>
      <c r="RMH8" s="1243"/>
      <c r="RMI8" s="1243"/>
      <c r="RMJ8" s="1243"/>
      <c r="RMK8" s="1243"/>
      <c r="RML8" s="1243"/>
      <c r="RMM8" s="1243"/>
      <c r="RMN8" s="1243"/>
      <c r="RMO8" s="1243"/>
      <c r="RMP8" s="1243"/>
      <c r="RMQ8" s="1243"/>
      <c r="RMR8" s="1243"/>
      <c r="RMS8" s="1243"/>
      <c r="RMT8" s="1243"/>
      <c r="RMU8" s="1243"/>
      <c r="RMV8" s="1243"/>
      <c r="RMW8" s="1243"/>
      <c r="RMX8" s="1243"/>
      <c r="RMY8" s="1243"/>
      <c r="RMZ8" s="1243"/>
      <c r="RNA8" s="1243"/>
      <c r="RNB8" s="1243"/>
      <c r="RNC8" s="1243"/>
      <c r="RND8" s="1243"/>
      <c r="RNE8" s="1243"/>
      <c r="RNF8" s="1243"/>
      <c r="RNG8" s="1243"/>
      <c r="RNH8" s="1243"/>
      <c r="RNI8" s="1243"/>
      <c r="RNJ8" s="1243"/>
      <c r="RNK8" s="1243"/>
      <c r="RNL8" s="1243"/>
      <c r="RNM8" s="1243"/>
      <c r="RNN8" s="1243"/>
      <c r="RNO8" s="1243"/>
      <c r="RNP8" s="1243"/>
      <c r="RNQ8" s="1243"/>
      <c r="RNR8" s="1243"/>
      <c r="RNS8" s="1243"/>
      <c r="RNT8" s="1243"/>
      <c r="RNU8" s="1243"/>
      <c r="RNV8" s="1243"/>
      <c r="RNW8" s="1243"/>
      <c r="RNX8" s="1243"/>
      <c r="RNY8" s="1243"/>
      <c r="RNZ8" s="1243"/>
      <c r="ROA8" s="1243"/>
      <c r="ROB8" s="1243"/>
      <c r="ROC8" s="1243"/>
      <c r="ROD8" s="1243"/>
      <c r="ROE8" s="1243"/>
      <c r="ROF8" s="1243"/>
      <c r="ROG8" s="1243"/>
      <c r="ROH8" s="1243"/>
      <c r="ROI8" s="1243"/>
      <c r="ROJ8" s="1243"/>
      <c r="ROK8" s="1243"/>
      <c r="ROL8" s="1243"/>
      <c r="ROM8" s="1243"/>
      <c r="RON8" s="1243"/>
      <c r="ROO8" s="1243"/>
      <c r="ROP8" s="1243"/>
      <c r="ROQ8" s="1243"/>
      <c r="ROR8" s="1243"/>
      <c r="ROS8" s="1243"/>
      <c r="ROT8" s="1243"/>
      <c r="ROU8" s="1243"/>
      <c r="ROV8" s="1243"/>
      <c r="ROW8" s="1243"/>
      <c r="ROX8" s="1243"/>
      <c r="ROY8" s="1243"/>
      <c r="ROZ8" s="1243"/>
      <c r="RPA8" s="1243"/>
      <c r="RPB8" s="1243"/>
      <c r="RPC8" s="1243"/>
      <c r="RPD8" s="1243"/>
      <c r="RPE8" s="1243"/>
      <c r="RPF8" s="1243"/>
      <c r="RPG8" s="1243"/>
      <c r="RPH8" s="1243"/>
      <c r="RPI8" s="1243"/>
      <c r="RPJ8" s="1243"/>
      <c r="RPK8" s="1243"/>
      <c r="RPL8" s="1243"/>
      <c r="RPM8" s="1243"/>
      <c r="RPN8" s="1243"/>
      <c r="RPO8" s="1243"/>
      <c r="RPP8" s="1243"/>
      <c r="RPQ8" s="1243"/>
      <c r="RPR8" s="1243"/>
      <c r="RPS8" s="1243"/>
      <c r="RPT8" s="1243"/>
      <c r="RPU8" s="1243"/>
      <c r="RPV8" s="1243"/>
      <c r="RPW8" s="1243"/>
      <c r="RPX8" s="1243"/>
      <c r="RPY8" s="1243"/>
      <c r="RPZ8" s="1243"/>
      <c r="RQA8" s="1243"/>
      <c r="RQB8" s="1243"/>
      <c r="RQC8" s="1243"/>
      <c r="RQD8" s="1243"/>
      <c r="RQE8" s="1243"/>
      <c r="RQF8" s="1243"/>
      <c r="RQG8" s="1243"/>
      <c r="RQH8" s="1243"/>
      <c r="RQI8" s="1243"/>
      <c r="RQJ8" s="1243"/>
      <c r="RQK8" s="1243"/>
      <c r="RQL8" s="1243"/>
      <c r="RQM8" s="1243"/>
      <c r="RQN8" s="1243"/>
      <c r="RQO8" s="1243"/>
      <c r="RQP8" s="1243"/>
      <c r="RQQ8" s="1243"/>
      <c r="RQR8" s="1243"/>
      <c r="RQS8" s="1243"/>
      <c r="RQT8" s="1243"/>
      <c r="RQU8" s="1243"/>
      <c r="RQV8" s="1243"/>
      <c r="RQW8" s="1243"/>
      <c r="RQX8" s="1243"/>
      <c r="RQY8" s="1243"/>
      <c r="RQZ8" s="1243"/>
      <c r="RRA8" s="1243"/>
      <c r="RRB8" s="1243"/>
      <c r="RRC8" s="1243"/>
      <c r="RRD8" s="1243"/>
      <c r="RRE8" s="1243"/>
      <c r="RRF8" s="1243"/>
      <c r="RRG8" s="1243"/>
      <c r="RRH8" s="1243"/>
      <c r="RRI8" s="1243"/>
      <c r="RRJ8" s="1243"/>
      <c r="RRK8" s="1243"/>
      <c r="RRL8" s="1243"/>
      <c r="RRM8" s="1243"/>
      <c r="RRN8" s="1243"/>
      <c r="RRO8" s="1243"/>
      <c r="RRP8" s="1243"/>
      <c r="RRQ8" s="1243"/>
      <c r="RRR8" s="1243"/>
      <c r="RRS8" s="1243"/>
      <c r="RRT8" s="1243"/>
      <c r="RRU8" s="1243"/>
      <c r="RRV8" s="1243"/>
      <c r="RRW8" s="1243"/>
      <c r="RRX8" s="1243"/>
      <c r="RRY8" s="1243"/>
      <c r="RRZ8" s="1243"/>
      <c r="RSA8" s="1243"/>
      <c r="RSB8" s="1243"/>
      <c r="RSC8" s="1243"/>
      <c r="RSD8" s="1243"/>
      <c r="RSE8" s="1243"/>
      <c r="RSF8" s="1243"/>
      <c r="RSG8" s="1243"/>
      <c r="RSH8" s="1243"/>
      <c r="RSI8" s="1243"/>
      <c r="RSJ8" s="1243"/>
      <c r="RSK8" s="1243"/>
      <c r="RSL8" s="1243"/>
      <c r="RSM8" s="1243"/>
      <c r="RSN8" s="1243"/>
      <c r="RSO8" s="1243"/>
      <c r="RSP8" s="1243"/>
      <c r="RSQ8" s="1243"/>
      <c r="RSR8" s="1243"/>
      <c r="RSS8" s="1243"/>
      <c r="RST8" s="1243"/>
      <c r="RSU8" s="1243"/>
      <c r="RSV8" s="1243"/>
      <c r="RSW8" s="1243"/>
      <c r="RSX8" s="1243"/>
      <c r="RSY8" s="1243"/>
      <c r="RSZ8" s="1243"/>
      <c r="RTA8" s="1243"/>
      <c r="RTB8" s="1243"/>
      <c r="RTC8" s="1243"/>
      <c r="RTD8" s="1243"/>
      <c r="RTE8" s="1243"/>
      <c r="RTF8" s="1243"/>
      <c r="RTG8" s="1243"/>
      <c r="RTH8" s="1243"/>
      <c r="RTI8" s="1243"/>
      <c r="RTJ8" s="1243"/>
      <c r="RTK8" s="1243"/>
      <c r="RTL8" s="1243"/>
      <c r="RTM8" s="1243"/>
      <c r="RTN8" s="1243"/>
      <c r="RTO8" s="1243"/>
      <c r="RTP8" s="1243"/>
      <c r="RTQ8" s="1243"/>
      <c r="RTR8" s="1243"/>
      <c r="RTS8" s="1243"/>
      <c r="RTT8" s="1243"/>
      <c r="RTU8" s="1243"/>
      <c r="RTV8" s="1243"/>
      <c r="RTW8" s="1243"/>
      <c r="RTX8" s="1243"/>
      <c r="RTY8" s="1243"/>
      <c r="RTZ8" s="1243"/>
      <c r="RUA8" s="1243"/>
      <c r="RUB8" s="1243"/>
      <c r="RUC8" s="1243"/>
      <c r="RUD8" s="1243"/>
      <c r="RUE8" s="1243"/>
      <c r="RUF8" s="1243"/>
      <c r="RUG8" s="1243"/>
      <c r="RUH8" s="1243"/>
      <c r="RUI8" s="1243"/>
      <c r="RUJ8" s="1243"/>
      <c r="RUK8" s="1243"/>
      <c r="RUL8" s="1243"/>
      <c r="RUM8" s="1243"/>
      <c r="RUN8" s="1243"/>
      <c r="RUO8" s="1243"/>
      <c r="RUP8" s="1243"/>
      <c r="RUQ8" s="1243"/>
      <c r="RUR8" s="1243"/>
      <c r="RUS8" s="1243"/>
      <c r="RUT8" s="1243"/>
      <c r="RUU8" s="1243"/>
      <c r="RUV8" s="1243"/>
      <c r="RUW8" s="1243"/>
      <c r="RUX8" s="1243"/>
      <c r="RUY8" s="1243"/>
      <c r="RUZ8" s="1243"/>
      <c r="RVA8" s="1243"/>
      <c r="RVB8" s="1243"/>
      <c r="RVC8" s="1243"/>
      <c r="RVD8" s="1243"/>
      <c r="RVE8" s="1243"/>
      <c r="RVF8" s="1243"/>
      <c r="RVG8" s="1243"/>
      <c r="RVH8" s="1243"/>
      <c r="RVI8" s="1243"/>
      <c r="RVJ8" s="1243"/>
      <c r="RVK8" s="1243"/>
      <c r="RVL8" s="1243"/>
      <c r="RVM8" s="1243"/>
      <c r="RVN8" s="1243"/>
      <c r="RVO8" s="1243"/>
      <c r="RVP8" s="1243"/>
      <c r="RVQ8" s="1243"/>
      <c r="RVR8" s="1243"/>
      <c r="RVS8" s="1243"/>
      <c r="RVT8" s="1243"/>
      <c r="RVU8" s="1243"/>
      <c r="RVV8" s="1243"/>
      <c r="RVW8" s="1243"/>
      <c r="RVX8" s="1243"/>
      <c r="RVY8" s="1243"/>
      <c r="RVZ8" s="1243"/>
      <c r="RWA8" s="1243"/>
      <c r="RWB8" s="1243"/>
      <c r="RWC8" s="1243"/>
      <c r="RWD8" s="1243"/>
      <c r="RWE8" s="1243"/>
      <c r="RWF8" s="1243"/>
      <c r="RWG8" s="1243"/>
      <c r="RWH8" s="1243"/>
      <c r="RWI8" s="1243"/>
      <c r="RWJ8" s="1243"/>
      <c r="RWK8" s="1243"/>
      <c r="RWL8" s="1243"/>
      <c r="RWM8" s="1243"/>
      <c r="RWN8" s="1243"/>
      <c r="RWO8" s="1243"/>
      <c r="RWP8" s="1243"/>
      <c r="RWQ8" s="1243"/>
      <c r="RWR8" s="1243"/>
      <c r="RWS8" s="1243"/>
      <c r="RWT8" s="1243"/>
      <c r="RWU8" s="1243"/>
      <c r="RWV8" s="1243"/>
      <c r="RWW8" s="1243"/>
      <c r="RWX8" s="1243"/>
      <c r="RWY8" s="1243"/>
      <c r="RWZ8" s="1243"/>
      <c r="RXA8" s="1243"/>
      <c r="RXB8" s="1243"/>
      <c r="RXC8" s="1243"/>
      <c r="RXD8" s="1243"/>
      <c r="RXE8" s="1243"/>
      <c r="RXF8" s="1243"/>
      <c r="RXG8" s="1243"/>
      <c r="RXH8" s="1243"/>
      <c r="RXI8" s="1243"/>
      <c r="RXJ8" s="1243"/>
      <c r="RXK8" s="1243"/>
      <c r="RXL8" s="1243"/>
      <c r="RXM8" s="1243"/>
      <c r="RXN8" s="1243"/>
      <c r="RXO8" s="1243"/>
      <c r="RXP8" s="1243"/>
      <c r="RXQ8" s="1243"/>
      <c r="RXR8" s="1243"/>
      <c r="RXS8" s="1243"/>
      <c r="RXT8" s="1243"/>
      <c r="RXU8" s="1243"/>
      <c r="RXV8" s="1243"/>
      <c r="RXW8" s="1243"/>
      <c r="RXX8" s="1243"/>
      <c r="RXY8" s="1243"/>
      <c r="RXZ8" s="1243"/>
      <c r="RYA8" s="1243"/>
      <c r="RYB8" s="1243"/>
      <c r="RYC8" s="1243"/>
      <c r="RYD8" s="1243"/>
      <c r="RYE8" s="1243"/>
      <c r="RYF8" s="1243"/>
      <c r="RYG8" s="1243"/>
      <c r="RYH8" s="1243"/>
      <c r="RYI8" s="1243"/>
      <c r="RYJ8" s="1243"/>
      <c r="RYK8" s="1243"/>
      <c r="RYL8" s="1243"/>
      <c r="RYM8" s="1243"/>
      <c r="RYN8" s="1243"/>
      <c r="RYO8" s="1243"/>
      <c r="RYP8" s="1243"/>
      <c r="RYQ8" s="1243"/>
      <c r="RYR8" s="1243"/>
      <c r="RYS8" s="1243"/>
      <c r="RYT8" s="1243"/>
      <c r="RYU8" s="1243"/>
      <c r="RYV8" s="1243"/>
      <c r="RYW8" s="1243"/>
      <c r="RYX8" s="1243"/>
      <c r="RYY8" s="1243"/>
      <c r="RYZ8" s="1243"/>
      <c r="RZA8" s="1243"/>
      <c r="RZB8" s="1243"/>
      <c r="RZC8" s="1243"/>
      <c r="RZD8" s="1243"/>
      <c r="RZE8" s="1243"/>
      <c r="RZF8" s="1243"/>
      <c r="RZG8" s="1243"/>
      <c r="RZH8" s="1243"/>
      <c r="RZI8" s="1243"/>
      <c r="RZJ8" s="1243"/>
      <c r="RZK8" s="1243"/>
      <c r="RZL8" s="1243"/>
      <c r="RZM8" s="1243"/>
      <c r="RZN8" s="1243"/>
      <c r="RZO8" s="1243"/>
      <c r="RZP8" s="1243"/>
      <c r="RZQ8" s="1243"/>
      <c r="RZR8" s="1243"/>
      <c r="RZS8" s="1243"/>
      <c r="RZT8" s="1243"/>
      <c r="RZU8" s="1243"/>
      <c r="RZV8" s="1243"/>
      <c r="RZW8" s="1243"/>
      <c r="RZX8" s="1243"/>
      <c r="RZY8" s="1243"/>
      <c r="RZZ8" s="1243"/>
      <c r="SAA8" s="1243"/>
      <c r="SAB8" s="1243"/>
      <c r="SAC8" s="1243"/>
      <c r="SAD8" s="1243"/>
      <c r="SAE8" s="1243"/>
      <c r="SAF8" s="1243"/>
      <c r="SAG8" s="1243"/>
      <c r="SAH8" s="1243"/>
      <c r="SAI8" s="1243"/>
      <c r="SAJ8" s="1243"/>
      <c r="SAK8" s="1243"/>
      <c r="SAL8" s="1243"/>
      <c r="SAM8" s="1243"/>
      <c r="SAN8" s="1243"/>
      <c r="SAO8" s="1243"/>
      <c r="SAP8" s="1243"/>
      <c r="SAQ8" s="1243"/>
      <c r="SAR8" s="1243"/>
      <c r="SAS8" s="1243"/>
      <c r="SAT8" s="1243"/>
      <c r="SAU8" s="1243"/>
      <c r="SAV8" s="1243"/>
      <c r="SAW8" s="1243"/>
      <c r="SAX8" s="1243"/>
      <c r="SAY8" s="1243"/>
      <c r="SAZ8" s="1243"/>
      <c r="SBA8" s="1243"/>
      <c r="SBB8" s="1243"/>
      <c r="SBC8" s="1243"/>
      <c r="SBD8" s="1243"/>
      <c r="SBE8" s="1243"/>
      <c r="SBF8" s="1243"/>
      <c r="SBG8" s="1243"/>
      <c r="SBH8" s="1243"/>
      <c r="SBI8" s="1243"/>
      <c r="SBJ8" s="1243"/>
      <c r="SBK8" s="1243"/>
      <c r="SBL8" s="1243"/>
      <c r="SBM8" s="1243"/>
      <c r="SBN8" s="1243"/>
      <c r="SBO8" s="1243"/>
      <c r="SBP8" s="1243"/>
      <c r="SBQ8" s="1243"/>
      <c r="SBR8" s="1243"/>
      <c r="SBS8" s="1243"/>
      <c r="SBT8" s="1243"/>
      <c r="SBU8" s="1243"/>
      <c r="SBV8" s="1243"/>
      <c r="SBW8" s="1243"/>
      <c r="SBX8" s="1243"/>
      <c r="SBY8" s="1243"/>
      <c r="SBZ8" s="1243"/>
      <c r="SCA8" s="1243"/>
      <c r="SCB8" s="1243"/>
      <c r="SCC8" s="1243"/>
      <c r="SCD8" s="1243"/>
      <c r="SCE8" s="1243"/>
      <c r="SCF8" s="1243"/>
      <c r="SCG8" s="1243"/>
      <c r="SCH8" s="1243"/>
      <c r="SCI8" s="1243"/>
      <c r="SCJ8" s="1243"/>
      <c r="SCK8" s="1243"/>
      <c r="SCL8" s="1243"/>
      <c r="SCM8" s="1243"/>
      <c r="SCN8" s="1243"/>
      <c r="SCO8" s="1243"/>
      <c r="SCP8" s="1243"/>
      <c r="SCQ8" s="1243"/>
      <c r="SCR8" s="1243"/>
      <c r="SCS8" s="1243"/>
      <c r="SCT8" s="1243"/>
      <c r="SCU8" s="1243"/>
      <c r="SCV8" s="1243"/>
      <c r="SCW8" s="1243"/>
      <c r="SCX8" s="1243"/>
      <c r="SCY8" s="1243"/>
      <c r="SCZ8" s="1243"/>
      <c r="SDA8" s="1243"/>
      <c r="SDB8" s="1243"/>
      <c r="SDC8" s="1243"/>
      <c r="SDD8" s="1243"/>
      <c r="SDE8" s="1243"/>
      <c r="SDF8" s="1243"/>
      <c r="SDG8" s="1243"/>
      <c r="SDH8" s="1243"/>
      <c r="SDI8" s="1243"/>
      <c r="SDJ8" s="1243"/>
      <c r="SDK8" s="1243"/>
      <c r="SDL8" s="1243"/>
      <c r="SDM8" s="1243"/>
      <c r="SDN8" s="1243"/>
      <c r="SDO8" s="1243"/>
      <c r="SDP8" s="1243"/>
      <c r="SDQ8" s="1243"/>
      <c r="SDR8" s="1243"/>
      <c r="SDS8" s="1243"/>
      <c r="SDT8" s="1243"/>
      <c r="SDU8" s="1243"/>
      <c r="SDV8" s="1243"/>
      <c r="SDW8" s="1243"/>
      <c r="SDX8" s="1243"/>
      <c r="SDY8" s="1243"/>
      <c r="SDZ8" s="1243"/>
      <c r="SEA8" s="1243"/>
      <c r="SEB8" s="1243"/>
      <c r="SEC8" s="1243"/>
      <c r="SED8" s="1243"/>
      <c r="SEE8" s="1243"/>
      <c r="SEF8" s="1243"/>
      <c r="SEG8" s="1243"/>
      <c r="SEH8" s="1243"/>
      <c r="SEI8" s="1243"/>
      <c r="SEJ8" s="1243"/>
      <c r="SEK8" s="1243"/>
      <c r="SEL8" s="1243"/>
      <c r="SEM8" s="1243"/>
      <c r="SEN8" s="1243"/>
      <c r="SEO8" s="1243"/>
      <c r="SEP8" s="1243"/>
      <c r="SEQ8" s="1243"/>
      <c r="SER8" s="1243"/>
      <c r="SES8" s="1243"/>
      <c r="SET8" s="1243"/>
      <c r="SEU8" s="1243"/>
      <c r="SEV8" s="1243"/>
      <c r="SEW8" s="1243"/>
      <c r="SEX8" s="1243"/>
      <c r="SEY8" s="1243"/>
      <c r="SEZ8" s="1243"/>
      <c r="SFA8" s="1243"/>
      <c r="SFB8" s="1243"/>
      <c r="SFC8" s="1243"/>
      <c r="SFD8" s="1243"/>
      <c r="SFE8" s="1243"/>
      <c r="SFF8" s="1243"/>
      <c r="SFG8" s="1243"/>
      <c r="SFH8" s="1243"/>
      <c r="SFI8" s="1243"/>
      <c r="SFJ8" s="1243"/>
      <c r="SFK8" s="1243"/>
      <c r="SFL8" s="1243"/>
      <c r="SFM8" s="1243"/>
      <c r="SFN8" s="1243"/>
      <c r="SFO8" s="1243"/>
      <c r="SFP8" s="1243"/>
      <c r="SFQ8" s="1243"/>
      <c r="SFR8" s="1243"/>
      <c r="SFS8" s="1243"/>
      <c r="SFT8" s="1243"/>
      <c r="SFU8" s="1243"/>
      <c r="SFV8" s="1243"/>
      <c r="SFW8" s="1243"/>
      <c r="SFX8" s="1243"/>
      <c r="SFY8" s="1243"/>
      <c r="SFZ8" s="1243"/>
      <c r="SGA8" s="1243"/>
      <c r="SGB8" s="1243"/>
      <c r="SGC8" s="1243"/>
      <c r="SGD8" s="1243"/>
      <c r="SGE8" s="1243"/>
      <c r="SGF8" s="1243"/>
      <c r="SGG8" s="1243"/>
      <c r="SGH8" s="1243"/>
      <c r="SGI8" s="1243"/>
      <c r="SGJ8" s="1243"/>
      <c r="SGK8" s="1243"/>
      <c r="SGL8" s="1243"/>
      <c r="SGM8" s="1243"/>
      <c r="SGN8" s="1243"/>
      <c r="SGO8" s="1243"/>
      <c r="SGP8" s="1243"/>
      <c r="SGQ8" s="1243"/>
      <c r="SGR8" s="1243"/>
      <c r="SGS8" s="1243"/>
      <c r="SGT8" s="1243"/>
      <c r="SGU8" s="1243"/>
      <c r="SGV8" s="1243"/>
      <c r="SGW8" s="1243"/>
      <c r="SGX8" s="1243"/>
      <c r="SGY8" s="1243"/>
      <c r="SGZ8" s="1243"/>
      <c r="SHA8" s="1243"/>
      <c r="SHB8" s="1243"/>
      <c r="SHC8" s="1243"/>
      <c r="SHD8" s="1243"/>
      <c r="SHE8" s="1243"/>
      <c r="SHF8" s="1243"/>
      <c r="SHG8" s="1243"/>
      <c r="SHH8" s="1243"/>
      <c r="SHI8" s="1243"/>
      <c r="SHJ8" s="1243"/>
      <c r="SHK8" s="1243"/>
      <c r="SHL8" s="1243"/>
      <c r="SHM8" s="1243"/>
      <c r="SHN8" s="1243"/>
      <c r="SHO8" s="1243"/>
      <c r="SHP8" s="1243"/>
      <c r="SHQ8" s="1243"/>
      <c r="SHR8" s="1243"/>
      <c r="SHS8" s="1243"/>
      <c r="SHT8" s="1243"/>
      <c r="SHU8" s="1243"/>
      <c r="SHV8" s="1243"/>
      <c r="SHW8" s="1243"/>
      <c r="SHX8" s="1243"/>
      <c r="SHY8" s="1243"/>
      <c r="SHZ8" s="1243"/>
      <c r="SIA8" s="1243"/>
      <c r="SIB8" s="1243"/>
      <c r="SIC8" s="1243"/>
      <c r="SID8" s="1243"/>
      <c r="SIE8" s="1243"/>
      <c r="SIF8" s="1243"/>
      <c r="SIG8" s="1243"/>
      <c r="SIH8" s="1243"/>
      <c r="SII8" s="1243"/>
      <c r="SIJ8" s="1243"/>
      <c r="SIK8" s="1243"/>
      <c r="SIL8" s="1243"/>
      <c r="SIM8" s="1243"/>
      <c r="SIN8" s="1243"/>
      <c r="SIO8" s="1243"/>
      <c r="SIP8" s="1243"/>
      <c r="SIQ8" s="1243"/>
      <c r="SIR8" s="1243"/>
      <c r="SIS8" s="1243"/>
      <c r="SIT8" s="1243"/>
      <c r="SIU8" s="1243"/>
      <c r="SIV8" s="1243"/>
      <c r="SIW8" s="1243"/>
      <c r="SIX8" s="1243"/>
      <c r="SIY8" s="1243"/>
      <c r="SIZ8" s="1243"/>
      <c r="SJA8" s="1243"/>
      <c r="SJB8" s="1243"/>
      <c r="SJC8" s="1243"/>
      <c r="SJD8" s="1243"/>
      <c r="SJE8" s="1243"/>
      <c r="SJF8" s="1243"/>
      <c r="SJG8" s="1243"/>
      <c r="SJH8" s="1243"/>
      <c r="SJI8" s="1243"/>
      <c r="SJJ8" s="1243"/>
      <c r="SJK8" s="1243"/>
      <c r="SJL8" s="1243"/>
      <c r="SJM8" s="1243"/>
      <c r="SJN8" s="1243"/>
      <c r="SJO8" s="1243"/>
      <c r="SJP8" s="1243"/>
      <c r="SJQ8" s="1243"/>
      <c r="SJR8" s="1243"/>
      <c r="SJS8" s="1243"/>
      <c r="SJT8" s="1243"/>
      <c r="SJU8" s="1243"/>
      <c r="SJV8" s="1243"/>
      <c r="SJW8" s="1243"/>
      <c r="SJX8" s="1243"/>
      <c r="SJY8" s="1243"/>
      <c r="SJZ8" s="1243"/>
      <c r="SKA8" s="1243"/>
      <c r="SKB8" s="1243"/>
      <c r="SKC8" s="1243"/>
      <c r="SKD8" s="1243"/>
      <c r="SKE8" s="1243"/>
      <c r="SKF8" s="1243"/>
      <c r="SKG8" s="1243"/>
      <c r="SKH8" s="1243"/>
      <c r="SKI8" s="1243"/>
      <c r="SKJ8" s="1243"/>
      <c r="SKK8" s="1243"/>
      <c r="SKL8" s="1243"/>
      <c r="SKM8" s="1243"/>
      <c r="SKN8" s="1243"/>
      <c r="SKO8" s="1243"/>
      <c r="SKP8" s="1243"/>
      <c r="SKQ8" s="1243"/>
      <c r="SKR8" s="1243"/>
      <c r="SKS8" s="1243"/>
      <c r="SKT8" s="1243"/>
      <c r="SKU8" s="1243"/>
      <c r="SKV8" s="1243"/>
      <c r="SKW8" s="1243"/>
      <c r="SKX8" s="1243"/>
      <c r="SKY8" s="1243"/>
      <c r="SKZ8" s="1243"/>
      <c r="SLA8" s="1243"/>
      <c r="SLB8" s="1243"/>
      <c r="SLC8" s="1243"/>
      <c r="SLD8" s="1243"/>
      <c r="SLE8" s="1243"/>
      <c r="SLF8" s="1243"/>
      <c r="SLG8" s="1243"/>
      <c r="SLH8" s="1243"/>
      <c r="SLI8" s="1243"/>
      <c r="SLJ8" s="1243"/>
      <c r="SLK8" s="1243"/>
      <c r="SLL8" s="1243"/>
      <c r="SLM8" s="1243"/>
      <c r="SLN8" s="1243"/>
      <c r="SLO8" s="1243"/>
      <c r="SLP8" s="1243"/>
      <c r="SLQ8" s="1243"/>
      <c r="SLR8" s="1243"/>
      <c r="SLS8" s="1243"/>
      <c r="SLT8" s="1243"/>
      <c r="SLU8" s="1243"/>
      <c r="SLV8" s="1243"/>
      <c r="SLW8" s="1243"/>
      <c r="SLX8" s="1243"/>
      <c r="SLY8" s="1243"/>
      <c r="SLZ8" s="1243"/>
      <c r="SMA8" s="1243"/>
      <c r="SMB8" s="1243"/>
      <c r="SMC8" s="1243"/>
      <c r="SMD8" s="1243"/>
      <c r="SME8" s="1243"/>
      <c r="SMF8" s="1243"/>
      <c r="SMG8" s="1243"/>
      <c r="SMH8" s="1243"/>
      <c r="SMI8" s="1243"/>
      <c r="SMJ8" s="1243"/>
      <c r="SMK8" s="1243"/>
      <c r="SML8" s="1243"/>
      <c r="SMM8" s="1243"/>
      <c r="SMN8" s="1243"/>
      <c r="SMO8" s="1243"/>
      <c r="SMP8" s="1243"/>
      <c r="SMQ8" s="1243"/>
      <c r="SMR8" s="1243"/>
      <c r="SMS8" s="1243"/>
      <c r="SMT8" s="1243"/>
      <c r="SMU8" s="1243"/>
      <c r="SMV8" s="1243"/>
      <c r="SMW8" s="1243"/>
      <c r="SMX8" s="1243"/>
      <c r="SMY8" s="1243"/>
      <c r="SMZ8" s="1243"/>
      <c r="SNA8" s="1243"/>
      <c r="SNB8" s="1243"/>
      <c r="SNC8" s="1243"/>
      <c r="SND8" s="1243"/>
      <c r="SNE8" s="1243"/>
      <c r="SNF8" s="1243"/>
      <c r="SNG8" s="1243"/>
      <c r="SNH8" s="1243"/>
      <c r="SNI8" s="1243"/>
      <c r="SNJ8" s="1243"/>
      <c r="SNK8" s="1243"/>
      <c r="SNL8" s="1243"/>
      <c r="SNM8" s="1243"/>
      <c r="SNN8" s="1243"/>
      <c r="SNO8" s="1243"/>
      <c r="SNP8" s="1243"/>
      <c r="SNQ8" s="1243"/>
      <c r="SNR8" s="1243"/>
      <c r="SNS8" s="1243"/>
      <c r="SNT8" s="1243"/>
      <c r="SNU8" s="1243"/>
      <c r="SNV8" s="1243"/>
      <c r="SNW8" s="1243"/>
      <c r="SNX8" s="1243"/>
      <c r="SNY8" s="1243"/>
      <c r="SNZ8" s="1243"/>
      <c r="SOA8" s="1243"/>
      <c r="SOB8" s="1243"/>
      <c r="SOC8" s="1243"/>
      <c r="SOD8" s="1243"/>
      <c r="SOE8" s="1243"/>
      <c r="SOF8" s="1243"/>
      <c r="SOG8" s="1243"/>
      <c r="SOH8" s="1243"/>
      <c r="SOI8" s="1243"/>
      <c r="SOJ8" s="1243"/>
      <c r="SOK8" s="1243"/>
      <c r="SOL8" s="1243"/>
      <c r="SOM8" s="1243"/>
      <c r="SON8" s="1243"/>
      <c r="SOO8" s="1243"/>
      <c r="SOP8" s="1243"/>
      <c r="SOQ8" s="1243"/>
      <c r="SOR8" s="1243"/>
      <c r="SOS8" s="1243"/>
      <c r="SOT8" s="1243"/>
      <c r="SOU8" s="1243"/>
      <c r="SOV8" s="1243"/>
      <c r="SOW8" s="1243"/>
      <c r="SOX8" s="1243"/>
      <c r="SOY8" s="1243"/>
      <c r="SOZ8" s="1243"/>
      <c r="SPA8" s="1243"/>
      <c r="SPB8" s="1243"/>
      <c r="SPC8" s="1243"/>
      <c r="SPD8" s="1243"/>
      <c r="SPE8" s="1243"/>
      <c r="SPF8" s="1243"/>
      <c r="SPG8" s="1243"/>
      <c r="SPH8" s="1243"/>
      <c r="SPI8" s="1243"/>
      <c r="SPJ8" s="1243"/>
      <c r="SPK8" s="1243"/>
      <c r="SPL8" s="1243"/>
      <c r="SPM8" s="1243"/>
      <c r="SPN8" s="1243"/>
      <c r="SPO8" s="1243"/>
      <c r="SPP8" s="1243"/>
      <c r="SPQ8" s="1243"/>
      <c r="SPR8" s="1243"/>
      <c r="SPS8" s="1243"/>
      <c r="SPT8" s="1243"/>
      <c r="SPU8" s="1243"/>
      <c r="SPV8" s="1243"/>
      <c r="SPW8" s="1243"/>
      <c r="SPX8" s="1243"/>
      <c r="SPY8" s="1243"/>
      <c r="SPZ8" s="1243"/>
      <c r="SQA8" s="1243"/>
      <c r="SQB8" s="1243"/>
      <c r="SQC8" s="1243"/>
      <c r="SQD8" s="1243"/>
      <c r="SQE8" s="1243"/>
      <c r="SQF8" s="1243"/>
      <c r="SQG8" s="1243"/>
      <c r="SQH8" s="1243"/>
      <c r="SQI8" s="1243"/>
      <c r="SQJ8" s="1243"/>
      <c r="SQK8" s="1243"/>
      <c r="SQL8" s="1243"/>
      <c r="SQM8" s="1243"/>
      <c r="SQN8" s="1243"/>
      <c r="SQO8" s="1243"/>
      <c r="SQP8" s="1243"/>
      <c r="SQQ8" s="1243"/>
      <c r="SQR8" s="1243"/>
      <c r="SQS8" s="1243"/>
      <c r="SQT8" s="1243"/>
      <c r="SQU8" s="1243"/>
      <c r="SQV8" s="1243"/>
      <c r="SQW8" s="1243"/>
      <c r="SQX8" s="1243"/>
      <c r="SQY8" s="1243"/>
      <c r="SQZ8" s="1243"/>
      <c r="SRA8" s="1243"/>
      <c r="SRB8" s="1243"/>
      <c r="SRC8" s="1243"/>
      <c r="SRD8" s="1243"/>
      <c r="SRE8" s="1243"/>
      <c r="SRF8" s="1243"/>
      <c r="SRG8" s="1243"/>
      <c r="SRH8" s="1243"/>
      <c r="SRI8" s="1243"/>
      <c r="SRJ8" s="1243"/>
      <c r="SRK8" s="1243"/>
      <c r="SRL8" s="1243"/>
      <c r="SRM8" s="1243"/>
      <c r="SRN8" s="1243"/>
      <c r="SRO8" s="1243"/>
      <c r="SRP8" s="1243"/>
      <c r="SRQ8" s="1243"/>
      <c r="SRR8" s="1243"/>
      <c r="SRS8" s="1243"/>
      <c r="SRT8" s="1243"/>
      <c r="SRU8" s="1243"/>
      <c r="SRV8" s="1243"/>
      <c r="SRW8" s="1243"/>
      <c r="SRX8" s="1243"/>
      <c r="SRY8" s="1243"/>
      <c r="SRZ8" s="1243"/>
      <c r="SSA8" s="1243"/>
      <c r="SSB8" s="1243"/>
      <c r="SSC8" s="1243"/>
      <c r="SSD8" s="1243"/>
      <c r="SSE8" s="1243"/>
      <c r="SSF8" s="1243"/>
      <c r="SSG8" s="1243"/>
      <c r="SSH8" s="1243"/>
      <c r="SSI8" s="1243"/>
      <c r="SSJ8" s="1243"/>
      <c r="SSK8" s="1243"/>
      <c r="SSL8" s="1243"/>
      <c r="SSM8" s="1243"/>
      <c r="SSN8" s="1243"/>
      <c r="SSO8" s="1243"/>
      <c r="SSP8" s="1243"/>
      <c r="SSQ8" s="1243"/>
      <c r="SSR8" s="1243"/>
      <c r="SSS8" s="1243"/>
      <c r="SST8" s="1243"/>
      <c r="SSU8" s="1243"/>
      <c r="SSV8" s="1243"/>
      <c r="SSW8" s="1243"/>
      <c r="SSX8" s="1243"/>
      <c r="SSY8" s="1243"/>
      <c r="SSZ8" s="1243"/>
      <c r="STA8" s="1243"/>
      <c r="STB8" s="1243"/>
      <c r="STC8" s="1243"/>
      <c r="STD8" s="1243"/>
      <c r="STE8" s="1243"/>
      <c r="STF8" s="1243"/>
      <c r="STG8" s="1243"/>
      <c r="STH8" s="1243"/>
      <c r="STI8" s="1243"/>
      <c r="STJ8" s="1243"/>
      <c r="STK8" s="1243"/>
      <c r="STL8" s="1243"/>
      <c r="STM8" s="1243"/>
      <c r="STN8" s="1243"/>
      <c r="STO8" s="1243"/>
      <c r="STP8" s="1243"/>
      <c r="STQ8" s="1243"/>
      <c r="STR8" s="1243"/>
      <c r="STS8" s="1243"/>
      <c r="STT8" s="1243"/>
      <c r="STU8" s="1243"/>
      <c r="STV8" s="1243"/>
      <c r="STW8" s="1243"/>
      <c r="STX8" s="1243"/>
      <c r="STY8" s="1243"/>
      <c r="STZ8" s="1243"/>
      <c r="SUA8" s="1243"/>
      <c r="SUB8" s="1243"/>
      <c r="SUC8" s="1243"/>
      <c r="SUD8" s="1243"/>
      <c r="SUE8" s="1243"/>
      <c r="SUF8" s="1243"/>
      <c r="SUG8" s="1243"/>
      <c r="SUH8" s="1243"/>
      <c r="SUI8" s="1243"/>
      <c r="SUJ8" s="1243"/>
      <c r="SUK8" s="1243"/>
      <c r="SUL8" s="1243"/>
      <c r="SUM8" s="1243"/>
      <c r="SUN8" s="1243"/>
      <c r="SUO8" s="1243"/>
      <c r="SUP8" s="1243"/>
      <c r="SUQ8" s="1243"/>
      <c r="SUR8" s="1243"/>
      <c r="SUS8" s="1243"/>
      <c r="SUT8" s="1243"/>
      <c r="SUU8" s="1243"/>
      <c r="SUV8" s="1243"/>
      <c r="SUW8" s="1243"/>
      <c r="SUX8" s="1243"/>
      <c r="SUY8" s="1243"/>
      <c r="SUZ8" s="1243"/>
      <c r="SVA8" s="1243"/>
      <c r="SVB8" s="1243"/>
      <c r="SVC8" s="1243"/>
      <c r="SVD8" s="1243"/>
      <c r="SVE8" s="1243"/>
      <c r="SVF8" s="1243"/>
      <c r="SVG8" s="1243"/>
      <c r="SVH8" s="1243"/>
      <c r="SVI8" s="1243"/>
      <c r="SVJ8" s="1243"/>
      <c r="SVK8" s="1243"/>
      <c r="SVL8" s="1243"/>
      <c r="SVM8" s="1243"/>
      <c r="SVN8" s="1243"/>
      <c r="SVO8" s="1243"/>
      <c r="SVP8" s="1243"/>
      <c r="SVQ8" s="1243"/>
      <c r="SVR8" s="1243"/>
      <c r="SVS8" s="1243"/>
      <c r="SVT8" s="1243"/>
      <c r="SVU8" s="1243"/>
      <c r="SVV8" s="1243"/>
      <c r="SVW8" s="1243"/>
      <c r="SVX8" s="1243"/>
      <c r="SVY8" s="1243"/>
      <c r="SVZ8" s="1243"/>
      <c r="SWA8" s="1243"/>
      <c r="SWB8" s="1243"/>
      <c r="SWC8" s="1243"/>
      <c r="SWD8" s="1243"/>
      <c r="SWE8" s="1243"/>
      <c r="SWF8" s="1243"/>
      <c r="SWG8" s="1243"/>
      <c r="SWH8" s="1243"/>
      <c r="SWI8" s="1243"/>
      <c r="SWJ8" s="1243"/>
      <c r="SWK8" s="1243"/>
      <c r="SWL8" s="1243"/>
      <c r="SWM8" s="1243"/>
      <c r="SWN8" s="1243"/>
      <c r="SWO8" s="1243"/>
      <c r="SWP8" s="1243"/>
      <c r="SWQ8" s="1243"/>
      <c r="SWR8" s="1243"/>
      <c r="SWS8" s="1243"/>
      <c r="SWT8" s="1243"/>
      <c r="SWU8" s="1243"/>
      <c r="SWV8" s="1243"/>
      <c r="SWW8" s="1243"/>
      <c r="SWX8" s="1243"/>
      <c r="SWY8" s="1243"/>
      <c r="SWZ8" s="1243"/>
      <c r="SXA8" s="1243"/>
      <c r="SXB8" s="1243"/>
      <c r="SXC8" s="1243"/>
      <c r="SXD8" s="1243"/>
      <c r="SXE8" s="1243"/>
      <c r="SXF8" s="1243"/>
      <c r="SXG8" s="1243"/>
      <c r="SXH8" s="1243"/>
      <c r="SXI8" s="1243"/>
      <c r="SXJ8" s="1243"/>
      <c r="SXK8" s="1243"/>
      <c r="SXL8" s="1243"/>
      <c r="SXM8" s="1243"/>
      <c r="SXN8" s="1243"/>
      <c r="SXO8" s="1243"/>
      <c r="SXP8" s="1243"/>
      <c r="SXQ8" s="1243"/>
      <c r="SXR8" s="1243"/>
      <c r="SXS8" s="1243"/>
      <c r="SXT8" s="1243"/>
      <c r="SXU8" s="1243"/>
      <c r="SXV8" s="1243"/>
      <c r="SXW8" s="1243"/>
      <c r="SXX8" s="1243"/>
      <c r="SXY8" s="1243"/>
      <c r="SXZ8" s="1243"/>
      <c r="SYA8" s="1243"/>
      <c r="SYB8" s="1243"/>
      <c r="SYC8" s="1243"/>
      <c r="SYD8" s="1243"/>
      <c r="SYE8" s="1243"/>
      <c r="SYF8" s="1243"/>
      <c r="SYG8" s="1243"/>
      <c r="SYH8" s="1243"/>
      <c r="SYI8" s="1243"/>
      <c r="SYJ8" s="1243"/>
      <c r="SYK8" s="1243"/>
      <c r="SYL8" s="1243"/>
      <c r="SYM8" s="1243"/>
      <c r="SYN8" s="1243"/>
      <c r="SYO8" s="1243"/>
      <c r="SYP8" s="1243"/>
      <c r="SYQ8" s="1243"/>
      <c r="SYR8" s="1243"/>
      <c r="SYS8" s="1243"/>
      <c r="SYT8" s="1243"/>
      <c r="SYU8" s="1243"/>
      <c r="SYV8" s="1243"/>
      <c r="SYW8" s="1243"/>
      <c r="SYX8" s="1243"/>
      <c r="SYY8" s="1243"/>
      <c r="SYZ8" s="1243"/>
      <c r="SZA8" s="1243"/>
      <c r="SZB8" s="1243"/>
      <c r="SZC8" s="1243"/>
      <c r="SZD8" s="1243"/>
      <c r="SZE8" s="1243"/>
      <c r="SZF8" s="1243"/>
      <c r="SZG8" s="1243"/>
      <c r="SZH8" s="1243"/>
      <c r="SZI8" s="1243"/>
      <c r="SZJ8" s="1243"/>
      <c r="SZK8" s="1243"/>
      <c r="SZL8" s="1243"/>
      <c r="SZM8" s="1243"/>
      <c r="SZN8" s="1243"/>
      <c r="SZO8" s="1243"/>
      <c r="SZP8" s="1243"/>
      <c r="SZQ8" s="1243"/>
      <c r="SZR8" s="1243"/>
      <c r="SZS8" s="1243"/>
      <c r="SZT8" s="1243"/>
      <c r="SZU8" s="1243"/>
      <c r="SZV8" s="1243"/>
      <c r="SZW8" s="1243"/>
      <c r="SZX8" s="1243"/>
      <c r="SZY8" s="1243"/>
      <c r="SZZ8" s="1243"/>
      <c r="TAA8" s="1243"/>
      <c r="TAB8" s="1243"/>
      <c r="TAC8" s="1243"/>
      <c r="TAD8" s="1243"/>
      <c r="TAE8" s="1243"/>
      <c r="TAF8" s="1243"/>
      <c r="TAG8" s="1243"/>
      <c r="TAH8" s="1243"/>
      <c r="TAI8" s="1243"/>
      <c r="TAJ8" s="1243"/>
      <c r="TAK8" s="1243"/>
      <c r="TAL8" s="1243"/>
      <c r="TAM8" s="1243"/>
      <c r="TAN8" s="1243"/>
      <c r="TAO8" s="1243"/>
      <c r="TAP8" s="1243"/>
      <c r="TAQ8" s="1243"/>
      <c r="TAR8" s="1243"/>
      <c r="TAS8" s="1243"/>
      <c r="TAT8" s="1243"/>
      <c r="TAU8" s="1243"/>
      <c r="TAV8" s="1243"/>
      <c r="TAW8" s="1243"/>
      <c r="TAX8" s="1243"/>
      <c r="TAY8" s="1243"/>
      <c r="TAZ8" s="1243"/>
      <c r="TBA8" s="1243"/>
      <c r="TBB8" s="1243"/>
      <c r="TBC8" s="1243"/>
      <c r="TBD8" s="1243"/>
      <c r="TBE8" s="1243"/>
      <c r="TBF8" s="1243"/>
      <c r="TBG8" s="1243"/>
      <c r="TBH8" s="1243"/>
      <c r="TBI8" s="1243"/>
      <c r="TBJ8" s="1243"/>
      <c r="TBK8" s="1243"/>
      <c r="TBL8" s="1243"/>
      <c r="TBM8" s="1243"/>
      <c r="TBN8" s="1243"/>
      <c r="TBO8" s="1243"/>
      <c r="TBP8" s="1243"/>
      <c r="TBQ8" s="1243"/>
      <c r="TBR8" s="1243"/>
      <c r="TBS8" s="1243"/>
      <c r="TBT8" s="1243"/>
      <c r="TBU8" s="1243"/>
      <c r="TBV8" s="1243"/>
      <c r="TBW8" s="1243"/>
      <c r="TBX8" s="1243"/>
      <c r="TBY8" s="1243"/>
      <c r="TBZ8" s="1243"/>
      <c r="TCA8" s="1243"/>
      <c r="TCB8" s="1243"/>
      <c r="TCC8" s="1243"/>
      <c r="TCD8" s="1243"/>
      <c r="TCE8" s="1243"/>
      <c r="TCF8" s="1243"/>
      <c r="TCG8" s="1243"/>
      <c r="TCH8" s="1243"/>
      <c r="TCI8" s="1243"/>
      <c r="TCJ8" s="1243"/>
      <c r="TCK8" s="1243"/>
      <c r="TCL8" s="1243"/>
      <c r="TCM8" s="1243"/>
      <c r="TCN8" s="1243"/>
      <c r="TCO8" s="1243"/>
      <c r="TCP8" s="1243"/>
      <c r="TCQ8" s="1243"/>
      <c r="TCR8" s="1243"/>
      <c r="TCS8" s="1243"/>
      <c r="TCT8" s="1243"/>
      <c r="TCU8" s="1243"/>
      <c r="TCV8" s="1243"/>
      <c r="TCW8" s="1243"/>
      <c r="TCX8" s="1243"/>
      <c r="TCY8" s="1243"/>
      <c r="TCZ8" s="1243"/>
      <c r="TDA8" s="1243"/>
      <c r="TDB8" s="1243"/>
      <c r="TDC8" s="1243"/>
      <c r="TDD8" s="1243"/>
      <c r="TDE8" s="1243"/>
      <c r="TDF8" s="1243"/>
      <c r="TDG8" s="1243"/>
      <c r="TDH8" s="1243"/>
      <c r="TDI8" s="1243"/>
      <c r="TDJ8" s="1243"/>
      <c r="TDK8" s="1243"/>
      <c r="TDL8" s="1243"/>
      <c r="TDM8" s="1243"/>
      <c r="TDN8" s="1243"/>
      <c r="TDO8" s="1243"/>
      <c r="TDP8" s="1243"/>
      <c r="TDQ8" s="1243"/>
      <c r="TDR8" s="1243"/>
      <c r="TDS8" s="1243"/>
      <c r="TDT8" s="1243"/>
      <c r="TDU8" s="1243"/>
      <c r="TDV8" s="1243"/>
      <c r="TDW8" s="1243"/>
      <c r="TDX8" s="1243"/>
      <c r="TDY8" s="1243"/>
      <c r="TDZ8" s="1243"/>
      <c r="TEA8" s="1243"/>
      <c r="TEB8" s="1243"/>
      <c r="TEC8" s="1243"/>
      <c r="TED8" s="1243"/>
      <c r="TEE8" s="1243"/>
      <c r="TEF8" s="1243"/>
      <c r="TEG8" s="1243"/>
      <c r="TEH8" s="1243"/>
      <c r="TEI8" s="1243"/>
      <c r="TEJ8" s="1243"/>
      <c r="TEK8" s="1243"/>
      <c r="TEL8" s="1243"/>
      <c r="TEM8" s="1243"/>
      <c r="TEN8" s="1243"/>
      <c r="TEO8" s="1243"/>
      <c r="TEP8" s="1243"/>
      <c r="TEQ8" s="1243"/>
      <c r="TER8" s="1243"/>
      <c r="TES8" s="1243"/>
      <c r="TET8" s="1243"/>
      <c r="TEU8" s="1243"/>
      <c r="TEV8" s="1243"/>
      <c r="TEW8" s="1243"/>
      <c r="TEX8" s="1243"/>
      <c r="TEY8" s="1243"/>
      <c r="TEZ8" s="1243"/>
      <c r="TFA8" s="1243"/>
      <c r="TFB8" s="1243"/>
      <c r="TFC8" s="1243"/>
      <c r="TFD8" s="1243"/>
      <c r="TFE8" s="1243"/>
      <c r="TFF8" s="1243"/>
      <c r="TFG8" s="1243"/>
      <c r="TFH8" s="1243"/>
      <c r="TFI8" s="1243"/>
      <c r="TFJ8" s="1243"/>
      <c r="TFK8" s="1243"/>
      <c r="TFL8" s="1243"/>
      <c r="TFM8" s="1243"/>
      <c r="TFN8" s="1243"/>
      <c r="TFO8" s="1243"/>
      <c r="TFP8" s="1243"/>
      <c r="TFQ8" s="1243"/>
      <c r="TFR8" s="1243"/>
      <c r="TFS8" s="1243"/>
      <c r="TFT8" s="1243"/>
      <c r="TFU8" s="1243"/>
      <c r="TFV8" s="1243"/>
      <c r="TFW8" s="1243"/>
      <c r="TFX8" s="1243"/>
      <c r="TFY8" s="1243"/>
      <c r="TFZ8" s="1243"/>
      <c r="TGA8" s="1243"/>
      <c r="TGB8" s="1243"/>
      <c r="TGC8" s="1243"/>
      <c r="TGD8" s="1243"/>
      <c r="TGE8" s="1243"/>
      <c r="TGF8" s="1243"/>
      <c r="TGG8" s="1243"/>
      <c r="TGH8" s="1243"/>
      <c r="TGI8" s="1243"/>
      <c r="TGJ8" s="1243"/>
      <c r="TGK8" s="1243"/>
      <c r="TGL8" s="1243"/>
      <c r="TGM8" s="1243"/>
      <c r="TGN8" s="1243"/>
      <c r="TGO8" s="1243"/>
      <c r="TGP8" s="1243"/>
      <c r="TGQ8" s="1243"/>
      <c r="TGR8" s="1243"/>
      <c r="TGS8" s="1243"/>
      <c r="TGT8" s="1243"/>
      <c r="TGU8" s="1243"/>
      <c r="TGV8" s="1243"/>
      <c r="TGW8" s="1243"/>
      <c r="TGX8" s="1243"/>
      <c r="TGY8" s="1243"/>
      <c r="TGZ8" s="1243"/>
      <c r="THA8" s="1243"/>
      <c r="THB8" s="1243"/>
      <c r="THC8" s="1243"/>
      <c r="THD8" s="1243"/>
      <c r="THE8" s="1243"/>
      <c r="THF8" s="1243"/>
      <c r="THG8" s="1243"/>
      <c r="THH8" s="1243"/>
      <c r="THI8" s="1243"/>
      <c r="THJ8" s="1243"/>
      <c r="THK8" s="1243"/>
      <c r="THL8" s="1243"/>
      <c r="THM8" s="1243"/>
      <c r="THN8" s="1243"/>
      <c r="THO8" s="1243"/>
      <c r="THP8" s="1243"/>
      <c r="THQ8" s="1243"/>
      <c r="THR8" s="1243"/>
      <c r="THS8" s="1243"/>
      <c r="THT8" s="1243"/>
      <c r="THU8" s="1243"/>
      <c r="THV8" s="1243"/>
      <c r="THW8" s="1243"/>
      <c r="THX8" s="1243"/>
      <c r="THY8" s="1243"/>
      <c r="THZ8" s="1243"/>
      <c r="TIA8" s="1243"/>
      <c r="TIB8" s="1243"/>
      <c r="TIC8" s="1243"/>
      <c r="TID8" s="1243"/>
      <c r="TIE8" s="1243"/>
      <c r="TIF8" s="1243"/>
      <c r="TIG8" s="1243"/>
      <c r="TIH8" s="1243"/>
      <c r="TII8" s="1243"/>
      <c r="TIJ8" s="1243"/>
      <c r="TIK8" s="1243"/>
      <c r="TIL8" s="1243"/>
      <c r="TIM8" s="1243"/>
      <c r="TIN8" s="1243"/>
      <c r="TIO8" s="1243"/>
      <c r="TIP8" s="1243"/>
      <c r="TIQ8" s="1243"/>
      <c r="TIR8" s="1243"/>
      <c r="TIS8" s="1243"/>
      <c r="TIT8" s="1243"/>
      <c r="TIU8" s="1243"/>
      <c r="TIV8" s="1243"/>
      <c r="TIW8" s="1243"/>
      <c r="TIX8" s="1243"/>
      <c r="TIY8" s="1243"/>
      <c r="TIZ8" s="1243"/>
      <c r="TJA8" s="1243"/>
      <c r="TJB8" s="1243"/>
      <c r="TJC8" s="1243"/>
      <c r="TJD8" s="1243"/>
      <c r="TJE8" s="1243"/>
      <c r="TJF8" s="1243"/>
      <c r="TJG8" s="1243"/>
      <c r="TJH8" s="1243"/>
      <c r="TJI8" s="1243"/>
      <c r="TJJ8" s="1243"/>
      <c r="TJK8" s="1243"/>
      <c r="TJL8" s="1243"/>
      <c r="TJM8" s="1243"/>
      <c r="TJN8" s="1243"/>
      <c r="TJO8" s="1243"/>
      <c r="TJP8" s="1243"/>
      <c r="TJQ8" s="1243"/>
      <c r="TJR8" s="1243"/>
      <c r="TJS8" s="1243"/>
      <c r="TJT8" s="1243"/>
      <c r="TJU8" s="1243"/>
      <c r="TJV8" s="1243"/>
      <c r="TJW8" s="1243"/>
      <c r="TJX8" s="1243"/>
      <c r="TJY8" s="1243"/>
      <c r="TJZ8" s="1243"/>
      <c r="TKA8" s="1243"/>
      <c r="TKB8" s="1243"/>
      <c r="TKC8" s="1243"/>
      <c r="TKD8" s="1243"/>
      <c r="TKE8" s="1243"/>
      <c r="TKF8" s="1243"/>
      <c r="TKG8" s="1243"/>
      <c r="TKH8" s="1243"/>
      <c r="TKI8" s="1243"/>
      <c r="TKJ8" s="1243"/>
      <c r="TKK8" s="1243"/>
      <c r="TKL8" s="1243"/>
      <c r="TKM8" s="1243"/>
      <c r="TKN8" s="1243"/>
      <c r="TKO8" s="1243"/>
      <c r="TKP8" s="1243"/>
      <c r="TKQ8" s="1243"/>
      <c r="TKR8" s="1243"/>
      <c r="TKS8" s="1243"/>
      <c r="TKT8" s="1243"/>
      <c r="TKU8" s="1243"/>
      <c r="TKV8" s="1243"/>
      <c r="TKW8" s="1243"/>
      <c r="TKX8" s="1243"/>
      <c r="TKY8" s="1243"/>
      <c r="TKZ8" s="1243"/>
      <c r="TLA8" s="1243"/>
      <c r="TLB8" s="1243"/>
      <c r="TLC8" s="1243"/>
      <c r="TLD8" s="1243"/>
      <c r="TLE8" s="1243"/>
      <c r="TLF8" s="1243"/>
      <c r="TLG8" s="1243"/>
      <c r="TLH8" s="1243"/>
      <c r="TLI8" s="1243"/>
      <c r="TLJ8" s="1243"/>
      <c r="TLK8" s="1243"/>
      <c r="TLL8" s="1243"/>
      <c r="TLM8" s="1243"/>
      <c r="TLN8" s="1243"/>
      <c r="TLO8" s="1243"/>
      <c r="TLP8" s="1243"/>
      <c r="TLQ8" s="1243"/>
      <c r="TLR8" s="1243"/>
      <c r="TLS8" s="1243"/>
      <c r="TLT8" s="1243"/>
      <c r="TLU8" s="1243"/>
      <c r="TLV8" s="1243"/>
      <c r="TLW8" s="1243"/>
      <c r="TLX8" s="1243"/>
      <c r="TLY8" s="1243"/>
      <c r="TLZ8" s="1243"/>
      <c r="TMA8" s="1243"/>
      <c r="TMB8" s="1243"/>
      <c r="TMC8" s="1243"/>
      <c r="TMD8" s="1243"/>
      <c r="TME8" s="1243"/>
      <c r="TMF8" s="1243"/>
      <c r="TMG8" s="1243"/>
      <c r="TMH8" s="1243"/>
      <c r="TMI8" s="1243"/>
      <c r="TMJ8" s="1243"/>
      <c r="TMK8" s="1243"/>
      <c r="TML8" s="1243"/>
      <c r="TMM8" s="1243"/>
      <c r="TMN8" s="1243"/>
      <c r="TMO8" s="1243"/>
      <c r="TMP8" s="1243"/>
      <c r="TMQ8" s="1243"/>
      <c r="TMR8" s="1243"/>
      <c r="TMS8" s="1243"/>
      <c r="TMT8" s="1243"/>
      <c r="TMU8" s="1243"/>
      <c r="TMV8" s="1243"/>
      <c r="TMW8" s="1243"/>
      <c r="TMX8" s="1243"/>
      <c r="TMY8" s="1243"/>
      <c r="TMZ8" s="1243"/>
      <c r="TNA8" s="1243"/>
      <c r="TNB8" s="1243"/>
      <c r="TNC8" s="1243"/>
      <c r="TND8" s="1243"/>
      <c r="TNE8" s="1243"/>
      <c r="TNF8" s="1243"/>
      <c r="TNG8" s="1243"/>
      <c r="TNH8" s="1243"/>
      <c r="TNI8" s="1243"/>
      <c r="TNJ8" s="1243"/>
      <c r="TNK8" s="1243"/>
      <c r="TNL8" s="1243"/>
      <c r="TNM8" s="1243"/>
      <c r="TNN8" s="1243"/>
      <c r="TNO8" s="1243"/>
      <c r="TNP8" s="1243"/>
      <c r="TNQ8" s="1243"/>
      <c r="TNR8" s="1243"/>
      <c r="TNS8" s="1243"/>
      <c r="TNT8" s="1243"/>
      <c r="TNU8" s="1243"/>
      <c r="TNV8" s="1243"/>
      <c r="TNW8" s="1243"/>
      <c r="TNX8" s="1243"/>
      <c r="TNY8" s="1243"/>
      <c r="TNZ8" s="1243"/>
      <c r="TOA8" s="1243"/>
      <c r="TOB8" s="1243"/>
      <c r="TOC8" s="1243"/>
      <c r="TOD8" s="1243"/>
      <c r="TOE8" s="1243"/>
      <c r="TOF8" s="1243"/>
      <c r="TOG8" s="1243"/>
      <c r="TOH8" s="1243"/>
      <c r="TOI8" s="1243"/>
      <c r="TOJ8" s="1243"/>
      <c r="TOK8" s="1243"/>
      <c r="TOL8" s="1243"/>
      <c r="TOM8" s="1243"/>
      <c r="TON8" s="1243"/>
      <c r="TOO8" s="1243"/>
      <c r="TOP8" s="1243"/>
      <c r="TOQ8" s="1243"/>
      <c r="TOR8" s="1243"/>
      <c r="TOS8" s="1243"/>
      <c r="TOT8" s="1243"/>
      <c r="TOU8" s="1243"/>
      <c r="TOV8" s="1243"/>
      <c r="TOW8" s="1243"/>
      <c r="TOX8" s="1243"/>
      <c r="TOY8" s="1243"/>
      <c r="TOZ8" s="1243"/>
      <c r="TPA8" s="1243"/>
      <c r="TPB8" s="1243"/>
      <c r="TPC8" s="1243"/>
      <c r="TPD8" s="1243"/>
      <c r="TPE8" s="1243"/>
      <c r="TPF8" s="1243"/>
      <c r="TPG8" s="1243"/>
      <c r="TPH8" s="1243"/>
      <c r="TPI8" s="1243"/>
      <c r="TPJ8" s="1243"/>
      <c r="TPK8" s="1243"/>
      <c r="TPL8" s="1243"/>
      <c r="TPM8" s="1243"/>
      <c r="TPN8" s="1243"/>
      <c r="TPO8" s="1243"/>
      <c r="TPP8" s="1243"/>
      <c r="TPQ8" s="1243"/>
      <c r="TPR8" s="1243"/>
      <c r="TPS8" s="1243"/>
      <c r="TPT8" s="1243"/>
      <c r="TPU8" s="1243"/>
      <c r="TPV8" s="1243"/>
      <c r="TPW8" s="1243"/>
      <c r="TPX8" s="1243"/>
      <c r="TPY8" s="1243"/>
      <c r="TPZ8" s="1243"/>
      <c r="TQA8" s="1243"/>
      <c r="TQB8" s="1243"/>
      <c r="TQC8" s="1243"/>
      <c r="TQD8" s="1243"/>
      <c r="TQE8" s="1243"/>
      <c r="TQF8" s="1243"/>
      <c r="TQG8" s="1243"/>
      <c r="TQH8" s="1243"/>
      <c r="TQI8" s="1243"/>
      <c r="TQJ8" s="1243"/>
      <c r="TQK8" s="1243"/>
      <c r="TQL8" s="1243"/>
      <c r="TQM8" s="1243"/>
      <c r="TQN8" s="1243"/>
      <c r="TQO8" s="1243"/>
      <c r="TQP8" s="1243"/>
      <c r="TQQ8" s="1243"/>
      <c r="TQR8" s="1243"/>
      <c r="TQS8" s="1243"/>
      <c r="TQT8" s="1243"/>
      <c r="TQU8" s="1243"/>
      <c r="TQV8" s="1243"/>
      <c r="TQW8" s="1243"/>
      <c r="TQX8" s="1243"/>
      <c r="TQY8" s="1243"/>
      <c r="TQZ8" s="1243"/>
      <c r="TRA8" s="1243"/>
      <c r="TRB8" s="1243"/>
      <c r="TRC8" s="1243"/>
      <c r="TRD8" s="1243"/>
      <c r="TRE8" s="1243"/>
      <c r="TRF8" s="1243"/>
      <c r="TRG8" s="1243"/>
      <c r="TRH8" s="1243"/>
      <c r="TRI8" s="1243"/>
      <c r="TRJ8" s="1243"/>
      <c r="TRK8" s="1243"/>
      <c r="TRL8" s="1243"/>
      <c r="TRM8" s="1243"/>
      <c r="TRN8" s="1243"/>
      <c r="TRO8" s="1243"/>
      <c r="TRP8" s="1243"/>
      <c r="TRQ8" s="1243"/>
      <c r="TRR8" s="1243"/>
      <c r="TRS8" s="1243"/>
      <c r="TRT8" s="1243"/>
      <c r="TRU8" s="1243"/>
      <c r="TRV8" s="1243"/>
      <c r="TRW8" s="1243"/>
      <c r="TRX8" s="1243"/>
      <c r="TRY8" s="1243"/>
      <c r="TRZ8" s="1243"/>
      <c r="TSA8" s="1243"/>
      <c r="TSB8" s="1243"/>
      <c r="TSC8" s="1243"/>
      <c r="TSD8" s="1243"/>
      <c r="TSE8" s="1243"/>
      <c r="TSF8" s="1243"/>
      <c r="TSG8" s="1243"/>
      <c r="TSH8" s="1243"/>
      <c r="TSI8" s="1243"/>
      <c r="TSJ8" s="1243"/>
      <c r="TSK8" s="1243"/>
      <c r="TSL8" s="1243"/>
      <c r="TSM8" s="1243"/>
      <c r="TSN8" s="1243"/>
      <c r="TSO8" s="1243"/>
      <c r="TSP8" s="1243"/>
      <c r="TSQ8" s="1243"/>
      <c r="TSR8" s="1243"/>
      <c r="TSS8" s="1243"/>
      <c r="TST8" s="1243"/>
      <c r="TSU8" s="1243"/>
      <c r="TSV8" s="1243"/>
      <c r="TSW8" s="1243"/>
      <c r="TSX8" s="1243"/>
      <c r="TSY8" s="1243"/>
      <c r="TSZ8" s="1243"/>
      <c r="TTA8" s="1243"/>
      <c r="TTB8" s="1243"/>
      <c r="TTC8" s="1243"/>
      <c r="TTD8" s="1243"/>
      <c r="TTE8" s="1243"/>
      <c r="TTF8" s="1243"/>
      <c r="TTG8" s="1243"/>
      <c r="TTH8" s="1243"/>
      <c r="TTI8" s="1243"/>
      <c r="TTJ8" s="1243"/>
      <c r="TTK8" s="1243"/>
      <c r="TTL8" s="1243"/>
      <c r="TTM8" s="1243"/>
      <c r="TTN8" s="1243"/>
      <c r="TTO8" s="1243"/>
      <c r="TTP8" s="1243"/>
      <c r="TTQ8" s="1243"/>
      <c r="TTR8" s="1243"/>
      <c r="TTS8" s="1243"/>
      <c r="TTT8" s="1243"/>
      <c r="TTU8" s="1243"/>
      <c r="TTV8" s="1243"/>
      <c r="TTW8" s="1243"/>
      <c r="TTX8" s="1243"/>
      <c r="TTY8" s="1243"/>
      <c r="TTZ8" s="1243"/>
      <c r="TUA8" s="1243"/>
      <c r="TUB8" s="1243"/>
      <c r="TUC8" s="1243"/>
      <c r="TUD8" s="1243"/>
      <c r="TUE8" s="1243"/>
      <c r="TUF8" s="1243"/>
      <c r="TUG8" s="1243"/>
      <c r="TUH8" s="1243"/>
      <c r="TUI8" s="1243"/>
      <c r="TUJ8" s="1243"/>
      <c r="TUK8" s="1243"/>
      <c r="TUL8" s="1243"/>
      <c r="TUM8" s="1243"/>
      <c r="TUN8" s="1243"/>
      <c r="TUO8" s="1243"/>
      <c r="TUP8" s="1243"/>
      <c r="TUQ8" s="1243"/>
      <c r="TUR8" s="1243"/>
      <c r="TUS8" s="1243"/>
      <c r="TUT8" s="1243"/>
      <c r="TUU8" s="1243"/>
      <c r="TUV8" s="1243"/>
      <c r="TUW8" s="1243"/>
      <c r="TUX8" s="1243"/>
      <c r="TUY8" s="1243"/>
      <c r="TUZ8" s="1243"/>
      <c r="TVA8" s="1243"/>
      <c r="TVB8" s="1243"/>
      <c r="TVC8" s="1243"/>
      <c r="TVD8" s="1243"/>
      <c r="TVE8" s="1243"/>
      <c r="TVF8" s="1243"/>
      <c r="TVG8" s="1243"/>
      <c r="TVH8" s="1243"/>
      <c r="TVI8" s="1243"/>
      <c r="TVJ8" s="1243"/>
      <c r="TVK8" s="1243"/>
      <c r="TVL8" s="1243"/>
      <c r="TVM8" s="1243"/>
      <c r="TVN8" s="1243"/>
      <c r="TVO8" s="1243"/>
      <c r="TVP8" s="1243"/>
      <c r="TVQ8" s="1243"/>
      <c r="TVR8" s="1243"/>
      <c r="TVS8" s="1243"/>
      <c r="TVT8" s="1243"/>
      <c r="TVU8" s="1243"/>
      <c r="TVV8" s="1243"/>
      <c r="TVW8" s="1243"/>
      <c r="TVX8" s="1243"/>
      <c r="TVY8" s="1243"/>
      <c r="TVZ8" s="1243"/>
      <c r="TWA8" s="1243"/>
      <c r="TWB8" s="1243"/>
      <c r="TWC8" s="1243"/>
      <c r="TWD8" s="1243"/>
      <c r="TWE8" s="1243"/>
      <c r="TWF8" s="1243"/>
      <c r="TWG8" s="1243"/>
      <c r="TWH8" s="1243"/>
      <c r="TWI8" s="1243"/>
      <c r="TWJ8" s="1243"/>
      <c r="TWK8" s="1243"/>
      <c r="TWL8" s="1243"/>
      <c r="TWM8" s="1243"/>
      <c r="TWN8" s="1243"/>
      <c r="TWO8" s="1243"/>
      <c r="TWP8" s="1243"/>
      <c r="TWQ8" s="1243"/>
      <c r="TWR8" s="1243"/>
      <c r="TWS8" s="1243"/>
      <c r="TWT8" s="1243"/>
      <c r="TWU8" s="1243"/>
      <c r="TWV8" s="1243"/>
      <c r="TWW8" s="1243"/>
      <c r="TWX8" s="1243"/>
      <c r="TWY8" s="1243"/>
      <c r="TWZ8" s="1243"/>
      <c r="TXA8" s="1243"/>
      <c r="TXB8" s="1243"/>
      <c r="TXC8" s="1243"/>
      <c r="TXD8" s="1243"/>
      <c r="TXE8" s="1243"/>
      <c r="TXF8" s="1243"/>
      <c r="TXG8" s="1243"/>
      <c r="TXH8" s="1243"/>
      <c r="TXI8" s="1243"/>
      <c r="TXJ8" s="1243"/>
      <c r="TXK8" s="1243"/>
      <c r="TXL8" s="1243"/>
      <c r="TXM8" s="1243"/>
      <c r="TXN8" s="1243"/>
      <c r="TXO8" s="1243"/>
      <c r="TXP8" s="1243"/>
      <c r="TXQ8" s="1243"/>
      <c r="TXR8" s="1243"/>
      <c r="TXS8" s="1243"/>
      <c r="TXT8" s="1243"/>
      <c r="TXU8" s="1243"/>
      <c r="TXV8" s="1243"/>
      <c r="TXW8" s="1243"/>
      <c r="TXX8" s="1243"/>
      <c r="TXY8" s="1243"/>
      <c r="TXZ8" s="1243"/>
      <c r="TYA8" s="1243"/>
      <c r="TYB8" s="1243"/>
      <c r="TYC8" s="1243"/>
      <c r="TYD8" s="1243"/>
      <c r="TYE8" s="1243"/>
      <c r="TYF8" s="1243"/>
      <c r="TYG8" s="1243"/>
      <c r="TYH8" s="1243"/>
      <c r="TYI8" s="1243"/>
      <c r="TYJ8" s="1243"/>
      <c r="TYK8" s="1243"/>
      <c r="TYL8" s="1243"/>
      <c r="TYM8" s="1243"/>
      <c r="TYN8" s="1243"/>
      <c r="TYO8" s="1243"/>
      <c r="TYP8" s="1243"/>
      <c r="TYQ8" s="1243"/>
      <c r="TYR8" s="1243"/>
      <c r="TYS8" s="1243"/>
      <c r="TYT8" s="1243"/>
      <c r="TYU8" s="1243"/>
      <c r="TYV8" s="1243"/>
      <c r="TYW8" s="1243"/>
      <c r="TYX8" s="1243"/>
      <c r="TYY8" s="1243"/>
      <c r="TYZ8" s="1243"/>
      <c r="TZA8" s="1243"/>
      <c r="TZB8" s="1243"/>
      <c r="TZC8" s="1243"/>
      <c r="TZD8" s="1243"/>
      <c r="TZE8" s="1243"/>
      <c r="TZF8" s="1243"/>
      <c r="TZG8" s="1243"/>
      <c r="TZH8" s="1243"/>
      <c r="TZI8" s="1243"/>
      <c r="TZJ8" s="1243"/>
      <c r="TZK8" s="1243"/>
      <c r="TZL8" s="1243"/>
      <c r="TZM8" s="1243"/>
      <c r="TZN8" s="1243"/>
      <c r="TZO8" s="1243"/>
      <c r="TZP8" s="1243"/>
      <c r="TZQ8" s="1243"/>
      <c r="TZR8" s="1243"/>
      <c r="TZS8" s="1243"/>
      <c r="TZT8" s="1243"/>
      <c r="TZU8" s="1243"/>
      <c r="TZV8" s="1243"/>
      <c r="TZW8" s="1243"/>
      <c r="TZX8" s="1243"/>
      <c r="TZY8" s="1243"/>
      <c r="TZZ8" s="1243"/>
      <c r="UAA8" s="1243"/>
      <c r="UAB8" s="1243"/>
      <c r="UAC8" s="1243"/>
      <c r="UAD8" s="1243"/>
      <c r="UAE8" s="1243"/>
      <c r="UAF8" s="1243"/>
      <c r="UAG8" s="1243"/>
      <c r="UAH8" s="1243"/>
      <c r="UAI8" s="1243"/>
      <c r="UAJ8" s="1243"/>
      <c r="UAK8" s="1243"/>
      <c r="UAL8" s="1243"/>
      <c r="UAM8" s="1243"/>
      <c r="UAN8" s="1243"/>
      <c r="UAO8" s="1243"/>
      <c r="UAP8" s="1243"/>
      <c r="UAQ8" s="1243"/>
      <c r="UAR8" s="1243"/>
      <c r="UAS8" s="1243"/>
      <c r="UAT8" s="1243"/>
      <c r="UAU8" s="1243"/>
      <c r="UAV8" s="1243"/>
      <c r="UAW8" s="1243"/>
      <c r="UAX8" s="1243"/>
      <c r="UAY8" s="1243"/>
      <c r="UAZ8" s="1243"/>
      <c r="UBA8" s="1243"/>
      <c r="UBB8" s="1243"/>
      <c r="UBC8" s="1243"/>
      <c r="UBD8" s="1243"/>
      <c r="UBE8" s="1243"/>
      <c r="UBF8" s="1243"/>
      <c r="UBG8" s="1243"/>
      <c r="UBH8" s="1243"/>
      <c r="UBI8" s="1243"/>
      <c r="UBJ8" s="1243"/>
      <c r="UBK8" s="1243"/>
      <c r="UBL8" s="1243"/>
      <c r="UBM8" s="1243"/>
      <c r="UBN8" s="1243"/>
      <c r="UBO8" s="1243"/>
      <c r="UBP8" s="1243"/>
      <c r="UBQ8" s="1243"/>
      <c r="UBR8" s="1243"/>
      <c r="UBS8" s="1243"/>
      <c r="UBT8" s="1243"/>
      <c r="UBU8" s="1243"/>
      <c r="UBV8" s="1243"/>
      <c r="UBW8" s="1243"/>
      <c r="UBX8" s="1243"/>
      <c r="UBY8" s="1243"/>
      <c r="UBZ8" s="1243"/>
      <c r="UCA8" s="1243"/>
      <c r="UCB8" s="1243"/>
      <c r="UCC8" s="1243"/>
      <c r="UCD8" s="1243"/>
      <c r="UCE8" s="1243"/>
      <c r="UCF8" s="1243"/>
      <c r="UCG8" s="1243"/>
      <c r="UCH8" s="1243"/>
      <c r="UCI8" s="1243"/>
      <c r="UCJ8" s="1243"/>
      <c r="UCK8" s="1243"/>
      <c r="UCL8" s="1243"/>
      <c r="UCM8" s="1243"/>
      <c r="UCN8" s="1243"/>
      <c r="UCO8" s="1243"/>
      <c r="UCP8" s="1243"/>
      <c r="UCQ8" s="1243"/>
      <c r="UCR8" s="1243"/>
      <c r="UCS8" s="1243"/>
      <c r="UCT8" s="1243"/>
      <c r="UCU8" s="1243"/>
      <c r="UCV8" s="1243"/>
      <c r="UCW8" s="1243"/>
      <c r="UCX8" s="1243"/>
      <c r="UCY8" s="1243"/>
      <c r="UCZ8" s="1243"/>
      <c r="UDA8" s="1243"/>
      <c r="UDB8" s="1243"/>
      <c r="UDC8" s="1243"/>
      <c r="UDD8" s="1243"/>
      <c r="UDE8" s="1243"/>
      <c r="UDF8" s="1243"/>
      <c r="UDG8" s="1243"/>
      <c r="UDH8" s="1243"/>
      <c r="UDI8" s="1243"/>
      <c r="UDJ8" s="1243"/>
      <c r="UDK8" s="1243"/>
      <c r="UDL8" s="1243"/>
      <c r="UDM8" s="1243"/>
      <c r="UDN8" s="1243"/>
      <c r="UDO8" s="1243"/>
      <c r="UDP8" s="1243"/>
      <c r="UDQ8" s="1243"/>
      <c r="UDR8" s="1243"/>
      <c r="UDS8" s="1243"/>
      <c r="UDT8" s="1243"/>
      <c r="UDU8" s="1243"/>
      <c r="UDV8" s="1243"/>
      <c r="UDW8" s="1243"/>
      <c r="UDX8" s="1243"/>
      <c r="UDY8" s="1243"/>
      <c r="UDZ8" s="1243"/>
      <c r="UEA8" s="1243"/>
      <c r="UEB8" s="1243"/>
      <c r="UEC8" s="1243"/>
      <c r="UED8" s="1243"/>
      <c r="UEE8" s="1243"/>
      <c r="UEF8" s="1243"/>
      <c r="UEG8" s="1243"/>
      <c r="UEH8" s="1243"/>
      <c r="UEI8" s="1243"/>
      <c r="UEJ8" s="1243"/>
      <c r="UEK8" s="1243"/>
      <c r="UEL8" s="1243"/>
      <c r="UEM8" s="1243"/>
      <c r="UEN8" s="1243"/>
      <c r="UEO8" s="1243"/>
      <c r="UEP8" s="1243"/>
      <c r="UEQ8" s="1243"/>
      <c r="UER8" s="1243"/>
      <c r="UES8" s="1243"/>
      <c r="UET8" s="1243"/>
      <c r="UEU8" s="1243"/>
      <c r="UEV8" s="1243"/>
      <c r="UEW8" s="1243"/>
      <c r="UEX8" s="1243"/>
      <c r="UEY8" s="1243"/>
      <c r="UEZ8" s="1243"/>
      <c r="UFA8" s="1243"/>
      <c r="UFB8" s="1243"/>
      <c r="UFC8" s="1243"/>
      <c r="UFD8" s="1243"/>
      <c r="UFE8" s="1243"/>
      <c r="UFF8" s="1243"/>
      <c r="UFG8" s="1243"/>
      <c r="UFH8" s="1243"/>
      <c r="UFI8" s="1243"/>
      <c r="UFJ8" s="1243"/>
      <c r="UFK8" s="1243"/>
      <c r="UFL8" s="1243"/>
      <c r="UFM8" s="1243"/>
      <c r="UFN8" s="1243"/>
      <c r="UFO8" s="1243"/>
      <c r="UFP8" s="1243"/>
      <c r="UFQ8" s="1243"/>
      <c r="UFR8" s="1243"/>
      <c r="UFS8" s="1243"/>
      <c r="UFT8" s="1243"/>
      <c r="UFU8" s="1243"/>
      <c r="UFV8" s="1243"/>
      <c r="UFW8" s="1243"/>
      <c r="UFX8" s="1243"/>
      <c r="UFY8" s="1243"/>
      <c r="UFZ8" s="1243"/>
      <c r="UGA8" s="1243"/>
      <c r="UGB8" s="1243"/>
      <c r="UGC8" s="1243"/>
      <c r="UGD8" s="1243"/>
      <c r="UGE8" s="1243"/>
      <c r="UGF8" s="1243"/>
      <c r="UGG8" s="1243"/>
      <c r="UGH8" s="1243"/>
      <c r="UGI8" s="1243"/>
      <c r="UGJ8" s="1243"/>
      <c r="UGK8" s="1243"/>
      <c r="UGL8" s="1243"/>
      <c r="UGM8" s="1243"/>
      <c r="UGN8" s="1243"/>
      <c r="UGO8" s="1243"/>
      <c r="UGP8" s="1243"/>
      <c r="UGQ8" s="1243"/>
      <c r="UGR8" s="1243"/>
      <c r="UGS8" s="1243"/>
      <c r="UGT8" s="1243"/>
      <c r="UGU8" s="1243"/>
      <c r="UGV8" s="1243"/>
      <c r="UGW8" s="1243"/>
      <c r="UGX8" s="1243"/>
      <c r="UGY8" s="1243"/>
      <c r="UGZ8" s="1243"/>
      <c r="UHA8" s="1243"/>
      <c r="UHB8" s="1243"/>
      <c r="UHC8" s="1243"/>
      <c r="UHD8" s="1243"/>
      <c r="UHE8" s="1243"/>
      <c r="UHF8" s="1243"/>
      <c r="UHG8" s="1243"/>
      <c r="UHH8" s="1243"/>
      <c r="UHI8" s="1243"/>
      <c r="UHJ8" s="1243"/>
      <c r="UHK8" s="1243"/>
      <c r="UHL8" s="1243"/>
      <c r="UHM8" s="1243"/>
      <c r="UHN8" s="1243"/>
      <c r="UHO8" s="1243"/>
      <c r="UHP8" s="1243"/>
      <c r="UHQ8" s="1243"/>
      <c r="UHR8" s="1243"/>
      <c r="UHS8" s="1243"/>
      <c r="UHT8" s="1243"/>
      <c r="UHU8" s="1243"/>
      <c r="UHV8" s="1243"/>
      <c r="UHW8" s="1243"/>
      <c r="UHX8" s="1243"/>
      <c r="UHY8" s="1243"/>
      <c r="UHZ8" s="1243"/>
      <c r="UIA8" s="1243"/>
      <c r="UIB8" s="1243"/>
      <c r="UIC8" s="1243"/>
      <c r="UID8" s="1243"/>
      <c r="UIE8" s="1243"/>
      <c r="UIF8" s="1243"/>
      <c r="UIG8" s="1243"/>
      <c r="UIH8" s="1243"/>
      <c r="UII8" s="1243"/>
      <c r="UIJ8" s="1243"/>
      <c r="UIK8" s="1243"/>
      <c r="UIL8" s="1243"/>
      <c r="UIM8" s="1243"/>
      <c r="UIN8" s="1243"/>
      <c r="UIO8" s="1243"/>
      <c r="UIP8" s="1243"/>
      <c r="UIQ8" s="1243"/>
      <c r="UIR8" s="1243"/>
      <c r="UIS8" s="1243"/>
      <c r="UIT8" s="1243"/>
      <c r="UIU8" s="1243"/>
      <c r="UIV8" s="1243"/>
      <c r="UIW8" s="1243"/>
      <c r="UIX8" s="1243"/>
      <c r="UIY8" s="1243"/>
      <c r="UIZ8" s="1243"/>
      <c r="UJA8" s="1243"/>
      <c r="UJB8" s="1243"/>
      <c r="UJC8" s="1243"/>
      <c r="UJD8" s="1243"/>
      <c r="UJE8" s="1243"/>
      <c r="UJF8" s="1243"/>
      <c r="UJG8" s="1243"/>
      <c r="UJH8" s="1243"/>
      <c r="UJI8" s="1243"/>
      <c r="UJJ8" s="1243"/>
      <c r="UJK8" s="1243"/>
      <c r="UJL8" s="1243"/>
      <c r="UJM8" s="1243"/>
      <c r="UJN8" s="1243"/>
      <c r="UJO8" s="1243"/>
      <c r="UJP8" s="1243"/>
      <c r="UJQ8" s="1243"/>
      <c r="UJR8" s="1243"/>
      <c r="UJS8" s="1243"/>
      <c r="UJT8" s="1243"/>
      <c r="UJU8" s="1243"/>
      <c r="UJV8" s="1243"/>
      <c r="UJW8" s="1243"/>
      <c r="UJX8" s="1243"/>
      <c r="UJY8" s="1243"/>
      <c r="UJZ8" s="1243"/>
      <c r="UKA8" s="1243"/>
      <c r="UKB8" s="1243"/>
      <c r="UKC8" s="1243"/>
      <c r="UKD8" s="1243"/>
      <c r="UKE8" s="1243"/>
      <c r="UKF8" s="1243"/>
      <c r="UKG8" s="1243"/>
      <c r="UKH8" s="1243"/>
      <c r="UKI8" s="1243"/>
      <c r="UKJ8" s="1243"/>
      <c r="UKK8" s="1243"/>
      <c r="UKL8" s="1243"/>
      <c r="UKM8" s="1243"/>
      <c r="UKN8" s="1243"/>
      <c r="UKO8" s="1243"/>
      <c r="UKP8" s="1243"/>
      <c r="UKQ8" s="1243"/>
      <c r="UKR8" s="1243"/>
      <c r="UKS8" s="1243"/>
      <c r="UKT8" s="1243"/>
      <c r="UKU8" s="1243"/>
      <c r="UKV8" s="1243"/>
      <c r="UKW8" s="1243"/>
      <c r="UKX8" s="1243"/>
      <c r="UKY8" s="1243"/>
      <c r="UKZ8" s="1243"/>
      <c r="ULA8" s="1243"/>
      <c r="ULB8" s="1243"/>
      <c r="ULC8" s="1243"/>
      <c r="ULD8" s="1243"/>
      <c r="ULE8" s="1243"/>
      <c r="ULF8" s="1243"/>
      <c r="ULG8" s="1243"/>
      <c r="ULH8" s="1243"/>
      <c r="ULI8" s="1243"/>
      <c r="ULJ8" s="1243"/>
      <c r="ULK8" s="1243"/>
      <c r="ULL8" s="1243"/>
      <c r="ULM8" s="1243"/>
      <c r="ULN8" s="1243"/>
      <c r="ULO8" s="1243"/>
      <c r="ULP8" s="1243"/>
      <c r="ULQ8" s="1243"/>
      <c r="ULR8" s="1243"/>
      <c r="ULS8" s="1243"/>
      <c r="ULT8" s="1243"/>
      <c r="ULU8" s="1243"/>
      <c r="ULV8" s="1243"/>
      <c r="ULW8" s="1243"/>
      <c r="ULX8" s="1243"/>
      <c r="ULY8" s="1243"/>
      <c r="ULZ8" s="1243"/>
      <c r="UMA8" s="1243"/>
      <c r="UMB8" s="1243"/>
      <c r="UMC8" s="1243"/>
      <c r="UMD8" s="1243"/>
      <c r="UME8" s="1243"/>
      <c r="UMF8" s="1243"/>
      <c r="UMG8" s="1243"/>
      <c r="UMH8" s="1243"/>
      <c r="UMI8" s="1243"/>
      <c r="UMJ8" s="1243"/>
      <c r="UMK8" s="1243"/>
      <c r="UML8" s="1243"/>
      <c r="UMM8" s="1243"/>
      <c r="UMN8" s="1243"/>
      <c r="UMO8" s="1243"/>
      <c r="UMP8" s="1243"/>
      <c r="UMQ8" s="1243"/>
      <c r="UMR8" s="1243"/>
      <c r="UMS8" s="1243"/>
      <c r="UMT8" s="1243"/>
      <c r="UMU8" s="1243"/>
      <c r="UMV8" s="1243"/>
      <c r="UMW8" s="1243"/>
      <c r="UMX8" s="1243"/>
      <c r="UMY8" s="1243"/>
      <c r="UMZ8" s="1243"/>
      <c r="UNA8" s="1243"/>
      <c r="UNB8" s="1243"/>
      <c r="UNC8" s="1243"/>
      <c r="UND8" s="1243"/>
      <c r="UNE8" s="1243"/>
      <c r="UNF8" s="1243"/>
      <c r="UNG8" s="1243"/>
      <c r="UNH8" s="1243"/>
      <c r="UNI8" s="1243"/>
      <c r="UNJ8" s="1243"/>
      <c r="UNK8" s="1243"/>
      <c r="UNL8" s="1243"/>
      <c r="UNM8" s="1243"/>
      <c r="UNN8" s="1243"/>
      <c r="UNO8" s="1243"/>
      <c r="UNP8" s="1243"/>
      <c r="UNQ8" s="1243"/>
      <c r="UNR8" s="1243"/>
      <c r="UNS8" s="1243"/>
      <c r="UNT8" s="1243"/>
      <c r="UNU8" s="1243"/>
      <c r="UNV8" s="1243"/>
      <c r="UNW8" s="1243"/>
      <c r="UNX8" s="1243"/>
      <c r="UNY8" s="1243"/>
      <c r="UNZ8" s="1243"/>
      <c r="UOA8" s="1243"/>
      <c r="UOB8" s="1243"/>
      <c r="UOC8" s="1243"/>
      <c r="UOD8" s="1243"/>
      <c r="UOE8" s="1243"/>
      <c r="UOF8" s="1243"/>
      <c r="UOG8" s="1243"/>
      <c r="UOH8" s="1243"/>
      <c r="UOI8" s="1243"/>
      <c r="UOJ8" s="1243"/>
      <c r="UOK8" s="1243"/>
      <c r="UOL8" s="1243"/>
      <c r="UOM8" s="1243"/>
      <c r="UON8" s="1243"/>
      <c r="UOO8" s="1243"/>
      <c r="UOP8" s="1243"/>
      <c r="UOQ8" s="1243"/>
      <c r="UOR8" s="1243"/>
      <c r="UOS8" s="1243"/>
      <c r="UOT8" s="1243"/>
      <c r="UOU8" s="1243"/>
      <c r="UOV8" s="1243"/>
      <c r="UOW8" s="1243"/>
      <c r="UOX8" s="1243"/>
      <c r="UOY8" s="1243"/>
      <c r="UOZ8" s="1243"/>
      <c r="UPA8" s="1243"/>
      <c r="UPB8" s="1243"/>
      <c r="UPC8" s="1243"/>
      <c r="UPD8" s="1243"/>
      <c r="UPE8" s="1243"/>
      <c r="UPF8" s="1243"/>
      <c r="UPG8" s="1243"/>
      <c r="UPH8" s="1243"/>
      <c r="UPI8" s="1243"/>
      <c r="UPJ8" s="1243"/>
      <c r="UPK8" s="1243"/>
      <c r="UPL8" s="1243"/>
      <c r="UPM8" s="1243"/>
      <c r="UPN8" s="1243"/>
      <c r="UPO8" s="1243"/>
      <c r="UPP8" s="1243"/>
      <c r="UPQ8" s="1243"/>
      <c r="UPR8" s="1243"/>
      <c r="UPS8" s="1243"/>
      <c r="UPT8" s="1243"/>
      <c r="UPU8" s="1243"/>
      <c r="UPV8" s="1243"/>
      <c r="UPW8" s="1243"/>
      <c r="UPX8" s="1243"/>
      <c r="UPY8" s="1243"/>
      <c r="UPZ8" s="1243"/>
      <c r="UQA8" s="1243"/>
      <c r="UQB8" s="1243"/>
      <c r="UQC8" s="1243"/>
      <c r="UQD8" s="1243"/>
      <c r="UQE8" s="1243"/>
      <c r="UQF8" s="1243"/>
      <c r="UQG8" s="1243"/>
      <c r="UQH8" s="1243"/>
      <c r="UQI8" s="1243"/>
      <c r="UQJ8" s="1243"/>
      <c r="UQK8" s="1243"/>
      <c r="UQL8" s="1243"/>
      <c r="UQM8" s="1243"/>
      <c r="UQN8" s="1243"/>
      <c r="UQO8" s="1243"/>
      <c r="UQP8" s="1243"/>
      <c r="UQQ8" s="1243"/>
      <c r="UQR8" s="1243"/>
      <c r="UQS8" s="1243"/>
      <c r="UQT8" s="1243"/>
      <c r="UQU8" s="1243"/>
      <c r="UQV8" s="1243"/>
      <c r="UQW8" s="1243"/>
      <c r="UQX8" s="1243"/>
      <c r="UQY8" s="1243"/>
      <c r="UQZ8" s="1243"/>
      <c r="URA8" s="1243"/>
      <c r="URB8" s="1243"/>
      <c r="URC8" s="1243"/>
      <c r="URD8" s="1243"/>
      <c r="URE8" s="1243"/>
      <c r="URF8" s="1243"/>
      <c r="URG8" s="1243"/>
      <c r="URH8" s="1243"/>
      <c r="URI8" s="1243"/>
      <c r="URJ8" s="1243"/>
      <c r="URK8" s="1243"/>
      <c r="URL8" s="1243"/>
      <c r="URM8" s="1243"/>
      <c r="URN8" s="1243"/>
      <c r="URO8" s="1243"/>
      <c r="URP8" s="1243"/>
      <c r="URQ8" s="1243"/>
      <c r="URR8" s="1243"/>
      <c r="URS8" s="1243"/>
      <c r="URT8" s="1243"/>
      <c r="URU8" s="1243"/>
      <c r="URV8" s="1243"/>
      <c r="URW8" s="1243"/>
      <c r="URX8" s="1243"/>
      <c r="URY8" s="1243"/>
      <c r="URZ8" s="1243"/>
      <c r="USA8" s="1243"/>
      <c r="USB8" s="1243"/>
      <c r="USC8" s="1243"/>
      <c r="USD8" s="1243"/>
      <c r="USE8" s="1243"/>
      <c r="USF8" s="1243"/>
      <c r="USG8" s="1243"/>
      <c r="USH8" s="1243"/>
      <c r="USI8" s="1243"/>
      <c r="USJ8" s="1243"/>
      <c r="USK8" s="1243"/>
      <c r="USL8" s="1243"/>
      <c r="USM8" s="1243"/>
      <c r="USN8" s="1243"/>
      <c r="USO8" s="1243"/>
      <c r="USP8" s="1243"/>
      <c r="USQ8" s="1243"/>
      <c r="USR8" s="1243"/>
      <c r="USS8" s="1243"/>
      <c r="UST8" s="1243"/>
      <c r="USU8" s="1243"/>
      <c r="USV8" s="1243"/>
      <c r="USW8" s="1243"/>
      <c r="USX8" s="1243"/>
      <c r="USY8" s="1243"/>
      <c r="USZ8" s="1243"/>
      <c r="UTA8" s="1243"/>
      <c r="UTB8" s="1243"/>
      <c r="UTC8" s="1243"/>
      <c r="UTD8" s="1243"/>
      <c r="UTE8" s="1243"/>
      <c r="UTF8" s="1243"/>
      <c r="UTG8" s="1243"/>
      <c r="UTH8" s="1243"/>
      <c r="UTI8" s="1243"/>
      <c r="UTJ8" s="1243"/>
      <c r="UTK8" s="1243"/>
      <c r="UTL8" s="1243"/>
      <c r="UTM8" s="1243"/>
      <c r="UTN8" s="1243"/>
      <c r="UTO8" s="1243"/>
      <c r="UTP8" s="1243"/>
      <c r="UTQ8" s="1243"/>
      <c r="UTR8" s="1243"/>
      <c r="UTS8" s="1243"/>
      <c r="UTT8" s="1243"/>
      <c r="UTU8" s="1243"/>
      <c r="UTV8" s="1243"/>
      <c r="UTW8" s="1243"/>
      <c r="UTX8" s="1243"/>
      <c r="UTY8" s="1243"/>
      <c r="UTZ8" s="1243"/>
      <c r="UUA8" s="1243"/>
      <c r="UUB8" s="1243"/>
      <c r="UUC8" s="1243"/>
      <c r="UUD8" s="1243"/>
      <c r="UUE8" s="1243"/>
      <c r="UUF8" s="1243"/>
      <c r="UUG8" s="1243"/>
      <c r="UUH8" s="1243"/>
      <c r="UUI8" s="1243"/>
      <c r="UUJ8" s="1243"/>
      <c r="UUK8" s="1243"/>
      <c r="UUL8" s="1243"/>
      <c r="UUM8" s="1243"/>
      <c r="UUN8" s="1243"/>
      <c r="UUO8" s="1243"/>
      <c r="UUP8" s="1243"/>
      <c r="UUQ8" s="1243"/>
      <c r="UUR8" s="1243"/>
      <c r="UUS8" s="1243"/>
      <c r="UUT8" s="1243"/>
      <c r="UUU8" s="1243"/>
      <c r="UUV8" s="1243"/>
      <c r="UUW8" s="1243"/>
      <c r="UUX8" s="1243"/>
      <c r="UUY8" s="1243"/>
      <c r="UUZ8" s="1243"/>
      <c r="UVA8" s="1243"/>
      <c r="UVB8" s="1243"/>
      <c r="UVC8" s="1243"/>
      <c r="UVD8" s="1243"/>
      <c r="UVE8" s="1243"/>
      <c r="UVF8" s="1243"/>
      <c r="UVG8" s="1243"/>
      <c r="UVH8" s="1243"/>
      <c r="UVI8" s="1243"/>
      <c r="UVJ8" s="1243"/>
      <c r="UVK8" s="1243"/>
      <c r="UVL8" s="1243"/>
      <c r="UVM8" s="1243"/>
      <c r="UVN8" s="1243"/>
      <c r="UVO8" s="1243"/>
      <c r="UVP8" s="1243"/>
      <c r="UVQ8" s="1243"/>
      <c r="UVR8" s="1243"/>
      <c r="UVS8" s="1243"/>
      <c r="UVT8" s="1243"/>
      <c r="UVU8" s="1243"/>
      <c r="UVV8" s="1243"/>
      <c r="UVW8" s="1243"/>
      <c r="UVX8" s="1243"/>
      <c r="UVY8" s="1243"/>
      <c r="UVZ8" s="1243"/>
      <c r="UWA8" s="1243"/>
      <c r="UWB8" s="1243"/>
      <c r="UWC8" s="1243"/>
      <c r="UWD8" s="1243"/>
      <c r="UWE8" s="1243"/>
      <c r="UWF8" s="1243"/>
      <c r="UWG8" s="1243"/>
      <c r="UWH8" s="1243"/>
      <c r="UWI8" s="1243"/>
      <c r="UWJ8" s="1243"/>
      <c r="UWK8" s="1243"/>
      <c r="UWL8" s="1243"/>
      <c r="UWM8" s="1243"/>
      <c r="UWN8" s="1243"/>
      <c r="UWO8" s="1243"/>
      <c r="UWP8" s="1243"/>
      <c r="UWQ8" s="1243"/>
      <c r="UWR8" s="1243"/>
      <c r="UWS8" s="1243"/>
      <c r="UWT8" s="1243"/>
      <c r="UWU8" s="1243"/>
      <c r="UWV8" s="1243"/>
      <c r="UWW8" s="1243"/>
      <c r="UWX8" s="1243"/>
      <c r="UWY8" s="1243"/>
      <c r="UWZ8" s="1243"/>
      <c r="UXA8" s="1243"/>
      <c r="UXB8" s="1243"/>
      <c r="UXC8" s="1243"/>
      <c r="UXD8" s="1243"/>
      <c r="UXE8" s="1243"/>
      <c r="UXF8" s="1243"/>
      <c r="UXG8" s="1243"/>
      <c r="UXH8" s="1243"/>
      <c r="UXI8" s="1243"/>
      <c r="UXJ8" s="1243"/>
      <c r="UXK8" s="1243"/>
      <c r="UXL8" s="1243"/>
      <c r="UXM8" s="1243"/>
      <c r="UXN8" s="1243"/>
      <c r="UXO8" s="1243"/>
      <c r="UXP8" s="1243"/>
      <c r="UXQ8" s="1243"/>
      <c r="UXR8" s="1243"/>
      <c r="UXS8" s="1243"/>
      <c r="UXT8" s="1243"/>
      <c r="UXU8" s="1243"/>
      <c r="UXV8" s="1243"/>
      <c r="UXW8" s="1243"/>
      <c r="UXX8" s="1243"/>
      <c r="UXY8" s="1243"/>
      <c r="UXZ8" s="1243"/>
      <c r="UYA8" s="1243"/>
      <c r="UYB8" s="1243"/>
      <c r="UYC8" s="1243"/>
      <c r="UYD8" s="1243"/>
      <c r="UYE8" s="1243"/>
      <c r="UYF8" s="1243"/>
      <c r="UYG8" s="1243"/>
      <c r="UYH8" s="1243"/>
      <c r="UYI8" s="1243"/>
      <c r="UYJ8" s="1243"/>
      <c r="UYK8" s="1243"/>
      <c r="UYL8" s="1243"/>
      <c r="UYM8" s="1243"/>
      <c r="UYN8" s="1243"/>
      <c r="UYO8" s="1243"/>
      <c r="UYP8" s="1243"/>
      <c r="UYQ8" s="1243"/>
      <c r="UYR8" s="1243"/>
      <c r="UYS8" s="1243"/>
      <c r="UYT8" s="1243"/>
      <c r="UYU8" s="1243"/>
      <c r="UYV8" s="1243"/>
      <c r="UYW8" s="1243"/>
      <c r="UYX8" s="1243"/>
      <c r="UYY8" s="1243"/>
      <c r="UYZ8" s="1243"/>
      <c r="UZA8" s="1243"/>
      <c r="UZB8" s="1243"/>
      <c r="UZC8" s="1243"/>
      <c r="UZD8" s="1243"/>
      <c r="UZE8" s="1243"/>
      <c r="UZF8" s="1243"/>
      <c r="UZG8" s="1243"/>
      <c r="UZH8" s="1243"/>
      <c r="UZI8" s="1243"/>
      <c r="UZJ8" s="1243"/>
      <c r="UZK8" s="1243"/>
      <c r="UZL8" s="1243"/>
      <c r="UZM8" s="1243"/>
      <c r="UZN8" s="1243"/>
      <c r="UZO8" s="1243"/>
      <c r="UZP8" s="1243"/>
      <c r="UZQ8" s="1243"/>
      <c r="UZR8" s="1243"/>
      <c r="UZS8" s="1243"/>
      <c r="UZT8" s="1243"/>
      <c r="UZU8" s="1243"/>
      <c r="UZV8" s="1243"/>
      <c r="UZW8" s="1243"/>
      <c r="UZX8" s="1243"/>
      <c r="UZY8" s="1243"/>
      <c r="UZZ8" s="1243"/>
      <c r="VAA8" s="1243"/>
      <c r="VAB8" s="1243"/>
      <c r="VAC8" s="1243"/>
      <c r="VAD8" s="1243"/>
      <c r="VAE8" s="1243"/>
      <c r="VAF8" s="1243"/>
      <c r="VAG8" s="1243"/>
      <c r="VAH8" s="1243"/>
      <c r="VAI8" s="1243"/>
      <c r="VAJ8" s="1243"/>
      <c r="VAK8" s="1243"/>
      <c r="VAL8" s="1243"/>
      <c r="VAM8" s="1243"/>
      <c r="VAN8" s="1243"/>
      <c r="VAO8" s="1243"/>
      <c r="VAP8" s="1243"/>
      <c r="VAQ8" s="1243"/>
      <c r="VAR8" s="1243"/>
      <c r="VAS8" s="1243"/>
      <c r="VAT8" s="1243"/>
      <c r="VAU8" s="1243"/>
      <c r="VAV8" s="1243"/>
      <c r="VAW8" s="1243"/>
      <c r="VAX8" s="1243"/>
      <c r="VAY8" s="1243"/>
      <c r="VAZ8" s="1243"/>
      <c r="VBA8" s="1243"/>
      <c r="VBB8" s="1243"/>
      <c r="VBC8" s="1243"/>
      <c r="VBD8" s="1243"/>
      <c r="VBE8" s="1243"/>
      <c r="VBF8" s="1243"/>
      <c r="VBG8" s="1243"/>
      <c r="VBH8" s="1243"/>
      <c r="VBI8" s="1243"/>
      <c r="VBJ8" s="1243"/>
      <c r="VBK8" s="1243"/>
      <c r="VBL8" s="1243"/>
      <c r="VBM8" s="1243"/>
      <c r="VBN8" s="1243"/>
      <c r="VBO8" s="1243"/>
      <c r="VBP8" s="1243"/>
      <c r="VBQ8" s="1243"/>
      <c r="VBR8" s="1243"/>
      <c r="VBS8" s="1243"/>
      <c r="VBT8" s="1243"/>
      <c r="VBU8" s="1243"/>
      <c r="VBV8" s="1243"/>
      <c r="VBW8" s="1243"/>
      <c r="VBX8" s="1243"/>
      <c r="VBY8" s="1243"/>
      <c r="VBZ8" s="1243"/>
      <c r="VCA8" s="1243"/>
      <c r="VCB8" s="1243"/>
      <c r="VCC8" s="1243"/>
      <c r="VCD8" s="1243"/>
      <c r="VCE8" s="1243"/>
      <c r="VCF8" s="1243"/>
      <c r="VCG8" s="1243"/>
      <c r="VCH8" s="1243"/>
      <c r="VCI8" s="1243"/>
      <c r="VCJ8" s="1243"/>
      <c r="VCK8" s="1243"/>
      <c r="VCL8" s="1243"/>
      <c r="VCM8" s="1243"/>
      <c r="VCN8" s="1243"/>
      <c r="VCO8" s="1243"/>
      <c r="VCP8" s="1243"/>
      <c r="VCQ8" s="1243"/>
      <c r="VCR8" s="1243"/>
      <c r="VCS8" s="1243"/>
      <c r="VCT8" s="1243"/>
      <c r="VCU8" s="1243"/>
      <c r="VCV8" s="1243"/>
      <c r="VCW8" s="1243"/>
      <c r="VCX8" s="1243"/>
      <c r="VCY8" s="1243"/>
      <c r="VCZ8" s="1243"/>
      <c r="VDA8" s="1243"/>
      <c r="VDB8" s="1243"/>
      <c r="VDC8" s="1243"/>
      <c r="VDD8" s="1243"/>
      <c r="VDE8" s="1243"/>
      <c r="VDF8" s="1243"/>
      <c r="VDG8" s="1243"/>
      <c r="VDH8" s="1243"/>
      <c r="VDI8" s="1243"/>
      <c r="VDJ8" s="1243"/>
      <c r="VDK8" s="1243"/>
      <c r="VDL8" s="1243"/>
      <c r="VDM8" s="1243"/>
      <c r="VDN8" s="1243"/>
      <c r="VDO8" s="1243"/>
      <c r="VDP8" s="1243"/>
      <c r="VDQ8" s="1243"/>
      <c r="VDR8" s="1243"/>
      <c r="VDS8" s="1243"/>
      <c r="VDT8" s="1243"/>
      <c r="VDU8" s="1243"/>
      <c r="VDV8" s="1243"/>
      <c r="VDW8" s="1243"/>
      <c r="VDX8" s="1243"/>
      <c r="VDY8" s="1243"/>
      <c r="VDZ8" s="1243"/>
      <c r="VEA8" s="1243"/>
      <c r="VEB8" s="1243"/>
      <c r="VEC8" s="1243"/>
      <c r="VED8" s="1243"/>
      <c r="VEE8" s="1243"/>
      <c r="VEF8" s="1243"/>
      <c r="VEG8" s="1243"/>
      <c r="VEH8" s="1243"/>
      <c r="VEI8" s="1243"/>
      <c r="VEJ8" s="1243"/>
      <c r="VEK8" s="1243"/>
      <c r="VEL8" s="1243"/>
      <c r="VEM8" s="1243"/>
      <c r="VEN8" s="1243"/>
      <c r="VEO8" s="1243"/>
      <c r="VEP8" s="1243"/>
      <c r="VEQ8" s="1243"/>
      <c r="VER8" s="1243"/>
      <c r="VES8" s="1243"/>
      <c r="VET8" s="1243"/>
      <c r="VEU8" s="1243"/>
      <c r="VEV8" s="1243"/>
      <c r="VEW8" s="1243"/>
      <c r="VEX8" s="1243"/>
      <c r="VEY8" s="1243"/>
      <c r="VEZ8" s="1243"/>
      <c r="VFA8" s="1243"/>
      <c r="VFB8" s="1243"/>
      <c r="VFC8" s="1243"/>
      <c r="VFD8" s="1243"/>
      <c r="VFE8" s="1243"/>
      <c r="VFF8" s="1243"/>
      <c r="VFG8" s="1243"/>
      <c r="VFH8" s="1243"/>
      <c r="VFI8" s="1243"/>
      <c r="VFJ8" s="1243"/>
      <c r="VFK8" s="1243"/>
      <c r="VFL8" s="1243"/>
      <c r="VFM8" s="1243"/>
      <c r="VFN8" s="1243"/>
      <c r="VFO8" s="1243"/>
      <c r="VFP8" s="1243"/>
      <c r="VFQ8" s="1243"/>
      <c r="VFR8" s="1243"/>
      <c r="VFS8" s="1243"/>
      <c r="VFT8" s="1243"/>
      <c r="VFU8" s="1243"/>
      <c r="VFV8" s="1243"/>
      <c r="VFW8" s="1243"/>
      <c r="VFX8" s="1243"/>
      <c r="VFY8" s="1243"/>
      <c r="VFZ8" s="1243"/>
      <c r="VGA8" s="1243"/>
      <c r="VGB8" s="1243"/>
      <c r="VGC8" s="1243"/>
      <c r="VGD8" s="1243"/>
      <c r="VGE8" s="1243"/>
      <c r="VGF8" s="1243"/>
      <c r="VGG8" s="1243"/>
      <c r="VGH8" s="1243"/>
      <c r="VGI8" s="1243"/>
      <c r="VGJ8" s="1243"/>
      <c r="VGK8" s="1243"/>
      <c r="VGL8" s="1243"/>
      <c r="VGM8" s="1243"/>
      <c r="VGN8" s="1243"/>
      <c r="VGO8" s="1243"/>
      <c r="VGP8" s="1243"/>
      <c r="VGQ8" s="1243"/>
      <c r="VGR8" s="1243"/>
      <c r="VGS8" s="1243"/>
      <c r="VGT8" s="1243"/>
      <c r="VGU8" s="1243"/>
      <c r="VGV8" s="1243"/>
      <c r="VGW8" s="1243"/>
      <c r="VGX8" s="1243"/>
      <c r="VGY8" s="1243"/>
      <c r="VGZ8" s="1243"/>
      <c r="VHA8" s="1243"/>
      <c r="VHB8" s="1243"/>
      <c r="VHC8" s="1243"/>
      <c r="VHD8" s="1243"/>
      <c r="VHE8" s="1243"/>
      <c r="VHF8" s="1243"/>
      <c r="VHG8" s="1243"/>
      <c r="VHH8" s="1243"/>
      <c r="VHI8" s="1243"/>
      <c r="VHJ8" s="1243"/>
      <c r="VHK8" s="1243"/>
      <c r="VHL8" s="1243"/>
      <c r="VHM8" s="1243"/>
      <c r="VHN8" s="1243"/>
      <c r="VHO8" s="1243"/>
      <c r="VHP8" s="1243"/>
      <c r="VHQ8" s="1243"/>
      <c r="VHR8" s="1243"/>
      <c r="VHS8" s="1243"/>
      <c r="VHT8" s="1243"/>
      <c r="VHU8" s="1243"/>
      <c r="VHV8" s="1243"/>
      <c r="VHW8" s="1243"/>
      <c r="VHX8" s="1243"/>
      <c r="VHY8" s="1243"/>
      <c r="VHZ8" s="1243"/>
      <c r="VIA8" s="1243"/>
      <c r="VIB8" s="1243"/>
      <c r="VIC8" s="1243"/>
      <c r="VID8" s="1243"/>
      <c r="VIE8" s="1243"/>
      <c r="VIF8" s="1243"/>
      <c r="VIG8" s="1243"/>
      <c r="VIH8" s="1243"/>
      <c r="VII8" s="1243"/>
      <c r="VIJ8" s="1243"/>
      <c r="VIK8" s="1243"/>
      <c r="VIL8" s="1243"/>
      <c r="VIM8" s="1243"/>
      <c r="VIN8" s="1243"/>
      <c r="VIO8" s="1243"/>
      <c r="VIP8" s="1243"/>
      <c r="VIQ8" s="1243"/>
      <c r="VIR8" s="1243"/>
      <c r="VIS8" s="1243"/>
      <c r="VIT8" s="1243"/>
      <c r="VIU8" s="1243"/>
      <c r="VIV8" s="1243"/>
      <c r="VIW8" s="1243"/>
      <c r="VIX8" s="1243"/>
      <c r="VIY8" s="1243"/>
      <c r="VIZ8" s="1243"/>
      <c r="VJA8" s="1243"/>
      <c r="VJB8" s="1243"/>
      <c r="VJC8" s="1243"/>
      <c r="VJD8" s="1243"/>
      <c r="VJE8" s="1243"/>
      <c r="VJF8" s="1243"/>
      <c r="VJG8" s="1243"/>
      <c r="VJH8" s="1243"/>
      <c r="VJI8" s="1243"/>
      <c r="VJJ8" s="1243"/>
      <c r="VJK8" s="1243"/>
      <c r="VJL8" s="1243"/>
      <c r="VJM8" s="1243"/>
      <c r="VJN8" s="1243"/>
      <c r="VJO8" s="1243"/>
      <c r="VJP8" s="1243"/>
      <c r="VJQ8" s="1243"/>
      <c r="VJR8" s="1243"/>
      <c r="VJS8" s="1243"/>
      <c r="VJT8" s="1243"/>
      <c r="VJU8" s="1243"/>
      <c r="VJV8" s="1243"/>
      <c r="VJW8" s="1243"/>
      <c r="VJX8" s="1243"/>
      <c r="VJY8" s="1243"/>
      <c r="VJZ8" s="1243"/>
      <c r="VKA8" s="1243"/>
      <c r="VKB8" s="1243"/>
      <c r="VKC8" s="1243"/>
      <c r="VKD8" s="1243"/>
      <c r="VKE8" s="1243"/>
      <c r="VKF8" s="1243"/>
      <c r="VKG8" s="1243"/>
      <c r="VKH8" s="1243"/>
      <c r="VKI8" s="1243"/>
      <c r="VKJ8" s="1243"/>
      <c r="VKK8" s="1243"/>
      <c r="VKL8" s="1243"/>
      <c r="VKM8" s="1243"/>
      <c r="VKN8" s="1243"/>
      <c r="VKO8" s="1243"/>
      <c r="VKP8" s="1243"/>
      <c r="VKQ8" s="1243"/>
      <c r="VKR8" s="1243"/>
      <c r="VKS8" s="1243"/>
      <c r="VKT8" s="1243"/>
      <c r="VKU8" s="1243"/>
      <c r="VKV8" s="1243"/>
      <c r="VKW8" s="1243"/>
      <c r="VKX8" s="1243"/>
      <c r="VKY8" s="1243"/>
      <c r="VKZ8" s="1243"/>
      <c r="VLA8" s="1243"/>
      <c r="VLB8" s="1243"/>
      <c r="VLC8" s="1243"/>
      <c r="VLD8" s="1243"/>
      <c r="VLE8" s="1243"/>
      <c r="VLF8" s="1243"/>
      <c r="VLG8" s="1243"/>
      <c r="VLH8" s="1243"/>
      <c r="VLI8" s="1243"/>
      <c r="VLJ8" s="1243"/>
      <c r="VLK8" s="1243"/>
      <c r="VLL8" s="1243"/>
      <c r="VLM8" s="1243"/>
      <c r="VLN8" s="1243"/>
      <c r="VLO8" s="1243"/>
      <c r="VLP8" s="1243"/>
      <c r="VLQ8" s="1243"/>
      <c r="VLR8" s="1243"/>
      <c r="VLS8" s="1243"/>
      <c r="VLT8" s="1243"/>
      <c r="VLU8" s="1243"/>
      <c r="VLV8" s="1243"/>
      <c r="VLW8" s="1243"/>
      <c r="VLX8" s="1243"/>
      <c r="VLY8" s="1243"/>
      <c r="VLZ8" s="1243"/>
      <c r="VMA8" s="1243"/>
      <c r="VMB8" s="1243"/>
      <c r="VMC8" s="1243"/>
      <c r="VMD8" s="1243"/>
      <c r="VME8" s="1243"/>
      <c r="VMF8" s="1243"/>
      <c r="VMG8" s="1243"/>
      <c r="VMH8" s="1243"/>
      <c r="VMI8" s="1243"/>
      <c r="VMJ8" s="1243"/>
      <c r="VMK8" s="1243"/>
      <c r="VML8" s="1243"/>
      <c r="VMM8" s="1243"/>
      <c r="VMN8" s="1243"/>
      <c r="VMO8" s="1243"/>
      <c r="VMP8" s="1243"/>
      <c r="VMQ8" s="1243"/>
      <c r="VMR8" s="1243"/>
      <c r="VMS8" s="1243"/>
      <c r="VMT8" s="1243"/>
      <c r="VMU8" s="1243"/>
      <c r="VMV8" s="1243"/>
      <c r="VMW8" s="1243"/>
      <c r="VMX8" s="1243"/>
      <c r="VMY8" s="1243"/>
      <c r="VMZ8" s="1243"/>
      <c r="VNA8" s="1243"/>
      <c r="VNB8" s="1243"/>
      <c r="VNC8" s="1243"/>
      <c r="VND8" s="1243"/>
      <c r="VNE8" s="1243"/>
      <c r="VNF8" s="1243"/>
      <c r="VNG8" s="1243"/>
      <c r="VNH8" s="1243"/>
      <c r="VNI8" s="1243"/>
      <c r="VNJ8" s="1243"/>
      <c r="VNK8" s="1243"/>
      <c r="VNL8" s="1243"/>
      <c r="VNM8" s="1243"/>
      <c r="VNN8" s="1243"/>
      <c r="VNO8" s="1243"/>
      <c r="VNP8" s="1243"/>
      <c r="VNQ8" s="1243"/>
      <c r="VNR8" s="1243"/>
      <c r="VNS8" s="1243"/>
      <c r="VNT8" s="1243"/>
      <c r="VNU8" s="1243"/>
      <c r="VNV8" s="1243"/>
      <c r="VNW8" s="1243"/>
      <c r="VNX8" s="1243"/>
      <c r="VNY8" s="1243"/>
      <c r="VNZ8" s="1243"/>
      <c r="VOA8" s="1243"/>
      <c r="VOB8" s="1243"/>
      <c r="VOC8" s="1243"/>
      <c r="VOD8" s="1243"/>
      <c r="VOE8" s="1243"/>
      <c r="VOF8" s="1243"/>
      <c r="VOG8" s="1243"/>
      <c r="VOH8" s="1243"/>
      <c r="VOI8" s="1243"/>
      <c r="VOJ8" s="1243"/>
      <c r="VOK8" s="1243"/>
      <c r="VOL8" s="1243"/>
      <c r="VOM8" s="1243"/>
      <c r="VON8" s="1243"/>
      <c r="VOO8" s="1243"/>
      <c r="VOP8" s="1243"/>
      <c r="VOQ8" s="1243"/>
      <c r="VOR8" s="1243"/>
      <c r="VOS8" s="1243"/>
      <c r="VOT8" s="1243"/>
      <c r="VOU8" s="1243"/>
      <c r="VOV8" s="1243"/>
      <c r="VOW8" s="1243"/>
      <c r="VOX8" s="1243"/>
      <c r="VOY8" s="1243"/>
      <c r="VOZ8" s="1243"/>
      <c r="VPA8" s="1243"/>
      <c r="VPB8" s="1243"/>
      <c r="VPC8" s="1243"/>
      <c r="VPD8" s="1243"/>
      <c r="VPE8" s="1243"/>
      <c r="VPF8" s="1243"/>
      <c r="VPG8" s="1243"/>
      <c r="VPH8" s="1243"/>
      <c r="VPI8" s="1243"/>
      <c r="VPJ8" s="1243"/>
      <c r="VPK8" s="1243"/>
      <c r="VPL8" s="1243"/>
      <c r="VPM8" s="1243"/>
      <c r="VPN8" s="1243"/>
      <c r="VPO8" s="1243"/>
      <c r="VPP8" s="1243"/>
      <c r="VPQ8" s="1243"/>
      <c r="VPR8" s="1243"/>
      <c r="VPS8" s="1243"/>
      <c r="VPT8" s="1243"/>
      <c r="VPU8" s="1243"/>
      <c r="VPV8" s="1243"/>
      <c r="VPW8" s="1243"/>
      <c r="VPX8" s="1243"/>
      <c r="VPY8" s="1243"/>
      <c r="VPZ8" s="1243"/>
      <c r="VQA8" s="1243"/>
      <c r="VQB8" s="1243"/>
      <c r="VQC8" s="1243"/>
      <c r="VQD8" s="1243"/>
      <c r="VQE8" s="1243"/>
      <c r="VQF8" s="1243"/>
      <c r="VQG8" s="1243"/>
      <c r="VQH8" s="1243"/>
      <c r="VQI8" s="1243"/>
      <c r="VQJ8" s="1243"/>
      <c r="VQK8" s="1243"/>
      <c r="VQL8" s="1243"/>
      <c r="VQM8" s="1243"/>
      <c r="VQN8" s="1243"/>
      <c r="VQO8" s="1243"/>
      <c r="VQP8" s="1243"/>
      <c r="VQQ8" s="1243"/>
      <c r="VQR8" s="1243"/>
      <c r="VQS8" s="1243"/>
      <c r="VQT8" s="1243"/>
      <c r="VQU8" s="1243"/>
      <c r="VQV8" s="1243"/>
      <c r="VQW8" s="1243"/>
      <c r="VQX8" s="1243"/>
      <c r="VQY8" s="1243"/>
      <c r="VQZ8" s="1243"/>
      <c r="VRA8" s="1243"/>
      <c r="VRB8" s="1243"/>
      <c r="VRC8" s="1243"/>
      <c r="VRD8" s="1243"/>
      <c r="VRE8" s="1243"/>
      <c r="VRF8" s="1243"/>
      <c r="VRG8" s="1243"/>
      <c r="VRH8" s="1243"/>
      <c r="VRI8" s="1243"/>
      <c r="VRJ8" s="1243"/>
      <c r="VRK8" s="1243"/>
      <c r="VRL8" s="1243"/>
      <c r="VRM8" s="1243"/>
      <c r="VRN8" s="1243"/>
      <c r="VRO8" s="1243"/>
      <c r="VRP8" s="1243"/>
      <c r="VRQ8" s="1243"/>
      <c r="VRR8" s="1243"/>
      <c r="VRS8" s="1243"/>
      <c r="VRT8" s="1243"/>
      <c r="VRU8" s="1243"/>
      <c r="VRV8" s="1243"/>
      <c r="VRW8" s="1243"/>
      <c r="VRX8" s="1243"/>
      <c r="VRY8" s="1243"/>
      <c r="VRZ8" s="1243"/>
      <c r="VSA8" s="1243"/>
      <c r="VSB8" s="1243"/>
      <c r="VSC8" s="1243"/>
      <c r="VSD8" s="1243"/>
      <c r="VSE8" s="1243"/>
      <c r="VSF8" s="1243"/>
      <c r="VSG8" s="1243"/>
      <c r="VSH8" s="1243"/>
      <c r="VSI8" s="1243"/>
      <c r="VSJ8" s="1243"/>
      <c r="VSK8" s="1243"/>
      <c r="VSL8" s="1243"/>
      <c r="VSM8" s="1243"/>
      <c r="VSN8" s="1243"/>
      <c r="VSO8" s="1243"/>
      <c r="VSP8" s="1243"/>
      <c r="VSQ8" s="1243"/>
      <c r="VSR8" s="1243"/>
      <c r="VSS8" s="1243"/>
      <c r="VST8" s="1243"/>
      <c r="VSU8" s="1243"/>
      <c r="VSV8" s="1243"/>
      <c r="VSW8" s="1243"/>
      <c r="VSX8" s="1243"/>
      <c r="VSY8" s="1243"/>
      <c r="VSZ8" s="1243"/>
      <c r="VTA8" s="1243"/>
      <c r="VTB8" s="1243"/>
      <c r="VTC8" s="1243"/>
      <c r="VTD8" s="1243"/>
      <c r="VTE8" s="1243"/>
      <c r="VTF8" s="1243"/>
      <c r="VTG8" s="1243"/>
      <c r="VTH8" s="1243"/>
      <c r="VTI8" s="1243"/>
      <c r="VTJ8" s="1243"/>
      <c r="VTK8" s="1243"/>
      <c r="VTL8" s="1243"/>
      <c r="VTM8" s="1243"/>
      <c r="VTN8" s="1243"/>
      <c r="VTO8" s="1243"/>
      <c r="VTP8" s="1243"/>
      <c r="VTQ8" s="1243"/>
      <c r="VTR8" s="1243"/>
      <c r="VTS8" s="1243"/>
      <c r="VTT8" s="1243"/>
      <c r="VTU8" s="1243"/>
      <c r="VTV8" s="1243"/>
      <c r="VTW8" s="1243"/>
      <c r="VTX8" s="1243"/>
      <c r="VTY8" s="1243"/>
      <c r="VTZ8" s="1243"/>
      <c r="VUA8" s="1243"/>
      <c r="VUB8" s="1243"/>
      <c r="VUC8" s="1243"/>
      <c r="VUD8" s="1243"/>
      <c r="VUE8" s="1243"/>
      <c r="VUF8" s="1243"/>
      <c r="VUG8" s="1243"/>
      <c r="VUH8" s="1243"/>
      <c r="VUI8" s="1243"/>
      <c r="VUJ8" s="1243"/>
      <c r="VUK8" s="1243"/>
      <c r="VUL8" s="1243"/>
      <c r="VUM8" s="1243"/>
      <c r="VUN8" s="1243"/>
      <c r="VUO8" s="1243"/>
      <c r="VUP8" s="1243"/>
      <c r="VUQ8" s="1243"/>
      <c r="VUR8" s="1243"/>
      <c r="VUS8" s="1243"/>
      <c r="VUT8" s="1243"/>
      <c r="VUU8" s="1243"/>
      <c r="VUV8" s="1243"/>
      <c r="VUW8" s="1243"/>
      <c r="VUX8" s="1243"/>
      <c r="VUY8" s="1243"/>
      <c r="VUZ8" s="1243"/>
      <c r="VVA8" s="1243"/>
      <c r="VVB8" s="1243"/>
      <c r="VVC8" s="1243"/>
      <c r="VVD8" s="1243"/>
      <c r="VVE8" s="1243"/>
      <c r="VVF8" s="1243"/>
      <c r="VVG8" s="1243"/>
      <c r="VVH8" s="1243"/>
      <c r="VVI8" s="1243"/>
      <c r="VVJ8" s="1243"/>
      <c r="VVK8" s="1243"/>
      <c r="VVL8" s="1243"/>
      <c r="VVM8" s="1243"/>
      <c r="VVN8" s="1243"/>
      <c r="VVO8" s="1243"/>
      <c r="VVP8" s="1243"/>
      <c r="VVQ8" s="1243"/>
      <c r="VVR8" s="1243"/>
      <c r="VVS8" s="1243"/>
      <c r="VVT8" s="1243"/>
      <c r="VVU8" s="1243"/>
      <c r="VVV8" s="1243"/>
      <c r="VVW8" s="1243"/>
      <c r="VVX8" s="1243"/>
      <c r="VVY8" s="1243"/>
      <c r="VVZ8" s="1243"/>
      <c r="VWA8" s="1243"/>
      <c r="VWB8" s="1243"/>
      <c r="VWC8" s="1243"/>
      <c r="VWD8" s="1243"/>
      <c r="VWE8" s="1243"/>
      <c r="VWF8" s="1243"/>
      <c r="VWG8" s="1243"/>
      <c r="VWH8" s="1243"/>
      <c r="VWI8" s="1243"/>
      <c r="VWJ8" s="1243"/>
      <c r="VWK8" s="1243"/>
      <c r="VWL8" s="1243"/>
      <c r="VWM8" s="1243"/>
      <c r="VWN8" s="1243"/>
      <c r="VWO8" s="1243"/>
      <c r="VWP8" s="1243"/>
      <c r="VWQ8" s="1243"/>
      <c r="VWR8" s="1243"/>
      <c r="VWS8" s="1243"/>
      <c r="VWT8" s="1243"/>
      <c r="VWU8" s="1243"/>
      <c r="VWV8" s="1243"/>
      <c r="VWW8" s="1243"/>
      <c r="VWX8" s="1243"/>
      <c r="VWY8" s="1243"/>
      <c r="VWZ8" s="1243"/>
      <c r="VXA8" s="1243"/>
      <c r="VXB8" s="1243"/>
      <c r="VXC8" s="1243"/>
      <c r="VXD8" s="1243"/>
      <c r="VXE8" s="1243"/>
      <c r="VXF8" s="1243"/>
      <c r="VXG8" s="1243"/>
      <c r="VXH8" s="1243"/>
      <c r="VXI8" s="1243"/>
      <c r="VXJ8" s="1243"/>
      <c r="VXK8" s="1243"/>
      <c r="VXL8" s="1243"/>
      <c r="VXM8" s="1243"/>
      <c r="VXN8" s="1243"/>
      <c r="VXO8" s="1243"/>
      <c r="VXP8" s="1243"/>
      <c r="VXQ8" s="1243"/>
      <c r="VXR8" s="1243"/>
      <c r="VXS8" s="1243"/>
      <c r="VXT8" s="1243"/>
      <c r="VXU8" s="1243"/>
      <c r="VXV8" s="1243"/>
      <c r="VXW8" s="1243"/>
      <c r="VXX8" s="1243"/>
      <c r="VXY8" s="1243"/>
      <c r="VXZ8" s="1243"/>
      <c r="VYA8" s="1243"/>
      <c r="VYB8" s="1243"/>
      <c r="VYC8" s="1243"/>
      <c r="VYD8" s="1243"/>
      <c r="VYE8" s="1243"/>
      <c r="VYF8" s="1243"/>
      <c r="VYG8" s="1243"/>
      <c r="VYH8" s="1243"/>
      <c r="VYI8" s="1243"/>
      <c r="VYJ8" s="1243"/>
      <c r="VYK8" s="1243"/>
      <c r="VYL8" s="1243"/>
      <c r="VYM8" s="1243"/>
      <c r="VYN8" s="1243"/>
      <c r="VYO8" s="1243"/>
      <c r="VYP8" s="1243"/>
      <c r="VYQ8" s="1243"/>
      <c r="VYR8" s="1243"/>
      <c r="VYS8" s="1243"/>
      <c r="VYT8" s="1243"/>
      <c r="VYU8" s="1243"/>
      <c r="VYV8" s="1243"/>
      <c r="VYW8" s="1243"/>
      <c r="VYX8" s="1243"/>
      <c r="VYY8" s="1243"/>
      <c r="VYZ8" s="1243"/>
      <c r="VZA8" s="1243"/>
      <c r="VZB8" s="1243"/>
      <c r="VZC8" s="1243"/>
      <c r="VZD8" s="1243"/>
      <c r="VZE8" s="1243"/>
      <c r="VZF8" s="1243"/>
      <c r="VZG8" s="1243"/>
      <c r="VZH8" s="1243"/>
      <c r="VZI8" s="1243"/>
      <c r="VZJ8" s="1243"/>
      <c r="VZK8" s="1243"/>
      <c r="VZL8" s="1243"/>
      <c r="VZM8" s="1243"/>
      <c r="VZN8" s="1243"/>
      <c r="VZO8" s="1243"/>
      <c r="VZP8" s="1243"/>
      <c r="VZQ8" s="1243"/>
      <c r="VZR8" s="1243"/>
      <c r="VZS8" s="1243"/>
      <c r="VZT8" s="1243"/>
      <c r="VZU8" s="1243"/>
      <c r="VZV8" s="1243"/>
      <c r="VZW8" s="1243"/>
      <c r="VZX8" s="1243"/>
      <c r="VZY8" s="1243"/>
      <c r="VZZ8" s="1243"/>
      <c r="WAA8" s="1243"/>
      <c r="WAB8" s="1243"/>
      <c r="WAC8" s="1243"/>
      <c r="WAD8" s="1243"/>
      <c r="WAE8" s="1243"/>
      <c r="WAF8" s="1243"/>
      <c r="WAG8" s="1243"/>
      <c r="WAH8" s="1243"/>
      <c r="WAI8" s="1243"/>
      <c r="WAJ8" s="1243"/>
      <c r="WAK8" s="1243"/>
      <c r="WAL8" s="1243"/>
      <c r="WAM8" s="1243"/>
      <c r="WAN8" s="1243"/>
      <c r="WAO8" s="1243"/>
      <c r="WAP8" s="1243"/>
      <c r="WAQ8" s="1243"/>
      <c r="WAR8" s="1243"/>
      <c r="WAS8" s="1243"/>
      <c r="WAT8" s="1243"/>
      <c r="WAU8" s="1243"/>
      <c r="WAV8" s="1243"/>
      <c r="WAW8" s="1243"/>
      <c r="WAX8" s="1243"/>
      <c r="WAY8" s="1243"/>
      <c r="WAZ8" s="1243"/>
      <c r="WBA8" s="1243"/>
      <c r="WBB8" s="1243"/>
      <c r="WBC8" s="1243"/>
      <c r="WBD8" s="1243"/>
      <c r="WBE8" s="1243"/>
      <c r="WBF8" s="1243"/>
      <c r="WBG8" s="1243"/>
      <c r="WBH8" s="1243"/>
      <c r="WBI8" s="1243"/>
      <c r="WBJ8" s="1243"/>
      <c r="WBK8" s="1243"/>
      <c r="WBL8" s="1243"/>
      <c r="WBM8" s="1243"/>
      <c r="WBN8" s="1243"/>
      <c r="WBO8" s="1243"/>
      <c r="WBP8" s="1243"/>
      <c r="WBQ8" s="1243"/>
      <c r="WBR8" s="1243"/>
      <c r="WBS8" s="1243"/>
      <c r="WBT8" s="1243"/>
      <c r="WBU8" s="1243"/>
      <c r="WBV8" s="1243"/>
      <c r="WBW8" s="1243"/>
      <c r="WBX8" s="1243"/>
      <c r="WBY8" s="1243"/>
      <c r="WBZ8" s="1243"/>
      <c r="WCA8" s="1243"/>
      <c r="WCB8" s="1243"/>
      <c r="WCC8" s="1243"/>
      <c r="WCD8" s="1243"/>
      <c r="WCE8" s="1243"/>
      <c r="WCF8" s="1243"/>
      <c r="WCG8" s="1243"/>
      <c r="WCH8" s="1243"/>
      <c r="WCI8" s="1243"/>
      <c r="WCJ8" s="1243"/>
      <c r="WCK8" s="1243"/>
      <c r="WCL8" s="1243"/>
      <c r="WCM8" s="1243"/>
      <c r="WCN8" s="1243"/>
      <c r="WCO8" s="1243"/>
      <c r="WCP8" s="1243"/>
      <c r="WCQ8" s="1243"/>
      <c r="WCR8" s="1243"/>
      <c r="WCS8" s="1243"/>
      <c r="WCT8" s="1243"/>
      <c r="WCU8" s="1243"/>
      <c r="WCV8" s="1243"/>
      <c r="WCW8" s="1243"/>
      <c r="WCX8" s="1243"/>
      <c r="WCY8" s="1243"/>
      <c r="WCZ8" s="1243"/>
      <c r="WDA8" s="1243"/>
      <c r="WDB8" s="1243"/>
      <c r="WDC8" s="1243"/>
      <c r="WDD8" s="1243"/>
      <c r="WDE8" s="1243"/>
      <c r="WDF8" s="1243"/>
      <c r="WDG8" s="1243"/>
      <c r="WDH8" s="1243"/>
      <c r="WDI8" s="1243"/>
      <c r="WDJ8" s="1243"/>
      <c r="WDK8" s="1243"/>
      <c r="WDL8" s="1243"/>
      <c r="WDM8" s="1243"/>
      <c r="WDN8" s="1243"/>
      <c r="WDO8" s="1243"/>
      <c r="WDP8" s="1243"/>
      <c r="WDQ8" s="1243"/>
      <c r="WDR8" s="1243"/>
      <c r="WDS8" s="1243"/>
      <c r="WDT8" s="1243"/>
      <c r="WDU8" s="1243"/>
      <c r="WDV8" s="1243"/>
      <c r="WDW8" s="1243"/>
      <c r="WDX8" s="1243"/>
      <c r="WDY8" s="1243"/>
      <c r="WDZ8" s="1243"/>
      <c r="WEA8" s="1243"/>
      <c r="WEB8" s="1243"/>
      <c r="WEC8" s="1243"/>
      <c r="WED8" s="1243"/>
      <c r="WEE8" s="1243"/>
      <c r="WEF8" s="1243"/>
      <c r="WEG8" s="1243"/>
      <c r="WEH8" s="1243"/>
      <c r="WEI8" s="1243"/>
      <c r="WEJ8" s="1243"/>
      <c r="WEK8" s="1243"/>
      <c r="WEL8" s="1243"/>
      <c r="WEM8" s="1243"/>
      <c r="WEN8" s="1243"/>
      <c r="WEO8" s="1243"/>
      <c r="WEP8" s="1243"/>
      <c r="WEQ8" s="1243"/>
      <c r="WER8" s="1243"/>
      <c r="WES8" s="1243"/>
      <c r="WET8" s="1243"/>
      <c r="WEU8" s="1243"/>
      <c r="WEV8" s="1243"/>
      <c r="WEW8" s="1243"/>
      <c r="WEX8" s="1243"/>
      <c r="WEY8" s="1243"/>
      <c r="WEZ8" s="1243"/>
      <c r="WFA8" s="1243"/>
      <c r="WFB8" s="1243"/>
      <c r="WFC8" s="1243"/>
      <c r="WFD8" s="1243"/>
      <c r="WFE8" s="1243"/>
      <c r="WFF8" s="1243"/>
      <c r="WFG8" s="1243"/>
      <c r="WFH8" s="1243"/>
      <c r="WFI8" s="1243"/>
      <c r="WFJ8" s="1243"/>
      <c r="WFK8" s="1243"/>
      <c r="WFL8" s="1243"/>
      <c r="WFM8" s="1243"/>
      <c r="WFN8" s="1243"/>
      <c r="WFO8" s="1243"/>
      <c r="WFP8" s="1243"/>
      <c r="WFQ8" s="1243"/>
      <c r="WFR8" s="1243"/>
      <c r="WFS8" s="1243"/>
      <c r="WFT8" s="1243"/>
      <c r="WFU8" s="1243"/>
      <c r="WFV8" s="1243"/>
      <c r="WFW8" s="1243"/>
      <c r="WFX8" s="1243"/>
      <c r="WFY8" s="1243"/>
      <c r="WFZ8" s="1243"/>
      <c r="WGA8" s="1243"/>
      <c r="WGB8" s="1243"/>
      <c r="WGC8" s="1243"/>
      <c r="WGD8" s="1243"/>
      <c r="WGE8" s="1243"/>
      <c r="WGF8" s="1243"/>
      <c r="WGG8" s="1243"/>
      <c r="WGH8" s="1243"/>
      <c r="WGI8" s="1243"/>
      <c r="WGJ8" s="1243"/>
      <c r="WGK8" s="1243"/>
      <c r="WGL8" s="1243"/>
      <c r="WGM8" s="1243"/>
      <c r="WGN8" s="1243"/>
      <c r="WGO8" s="1243"/>
      <c r="WGP8" s="1243"/>
      <c r="WGQ8" s="1243"/>
      <c r="WGR8" s="1243"/>
      <c r="WGS8" s="1243"/>
      <c r="WGT8" s="1243"/>
      <c r="WGU8" s="1243"/>
      <c r="WGV8" s="1243"/>
      <c r="WGW8" s="1243"/>
      <c r="WGX8" s="1243"/>
      <c r="WGY8" s="1243"/>
      <c r="WGZ8" s="1243"/>
      <c r="WHA8" s="1243"/>
      <c r="WHB8" s="1243"/>
      <c r="WHC8" s="1243"/>
      <c r="WHD8" s="1243"/>
      <c r="WHE8" s="1243"/>
      <c r="WHF8" s="1243"/>
      <c r="WHG8" s="1243"/>
      <c r="WHH8" s="1243"/>
      <c r="WHI8" s="1243"/>
      <c r="WHJ8" s="1243"/>
      <c r="WHK8" s="1243"/>
      <c r="WHL8" s="1243"/>
      <c r="WHM8" s="1243"/>
      <c r="WHN8" s="1243"/>
      <c r="WHO8" s="1243"/>
      <c r="WHP8" s="1243"/>
      <c r="WHQ8" s="1243"/>
      <c r="WHR8" s="1243"/>
      <c r="WHS8" s="1243"/>
      <c r="WHT8" s="1243"/>
      <c r="WHU8" s="1243"/>
      <c r="WHV8" s="1243"/>
      <c r="WHW8" s="1243"/>
      <c r="WHX8" s="1243"/>
      <c r="WHY8" s="1243"/>
      <c r="WHZ8" s="1243"/>
      <c r="WIA8" s="1243"/>
      <c r="WIB8" s="1243"/>
      <c r="WIC8" s="1243"/>
      <c r="WID8" s="1243"/>
      <c r="WIE8" s="1243"/>
      <c r="WIF8" s="1243"/>
      <c r="WIG8" s="1243"/>
      <c r="WIH8" s="1243"/>
      <c r="WII8" s="1243"/>
      <c r="WIJ8" s="1243"/>
      <c r="WIK8" s="1243"/>
      <c r="WIL8" s="1243"/>
      <c r="WIM8" s="1243"/>
      <c r="WIN8" s="1243"/>
      <c r="WIO8" s="1243"/>
      <c r="WIP8" s="1243"/>
      <c r="WIQ8" s="1243"/>
      <c r="WIR8" s="1243"/>
      <c r="WIS8" s="1243"/>
      <c r="WIT8" s="1243"/>
      <c r="WIU8" s="1243"/>
      <c r="WIV8" s="1243"/>
      <c r="WIW8" s="1243"/>
      <c r="WIX8" s="1243"/>
      <c r="WIY8" s="1243"/>
      <c r="WIZ8" s="1243"/>
      <c r="WJA8" s="1243"/>
      <c r="WJB8" s="1243"/>
      <c r="WJC8" s="1243"/>
      <c r="WJD8" s="1243"/>
      <c r="WJE8" s="1243"/>
      <c r="WJF8" s="1243"/>
      <c r="WJG8" s="1243"/>
      <c r="WJH8" s="1243"/>
      <c r="WJI8" s="1243"/>
      <c r="WJJ8" s="1243"/>
      <c r="WJK8" s="1243"/>
      <c r="WJL8" s="1243"/>
      <c r="WJM8" s="1243"/>
      <c r="WJN8" s="1243"/>
      <c r="WJO8" s="1243"/>
      <c r="WJP8" s="1243"/>
      <c r="WJQ8" s="1243"/>
      <c r="WJR8" s="1243"/>
      <c r="WJS8" s="1243"/>
      <c r="WJT8" s="1243"/>
      <c r="WJU8" s="1243"/>
      <c r="WJV8" s="1243"/>
      <c r="WJW8" s="1243"/>
      <c r="WJX8" s="1243"/>
      <c r="WJY8" s="1243"/>
      <c r="WJZ8" s="1243"/>
      <c r="WKA8" s="1243"/>
      <c r="WKB8" s="1243"/>
      <c r="WKC8" s="1243"/>
      <c r="WKD8" s="1243"/>
      <c r="WKE8" s="1243"/>
      <c r="WKF8" s="1243"/>
      <c r="WKG8" s="1243"/>
      <c r="WKH8" s="1243"/>
      <c r="WKI8" s="1243"/>
      <c r="WKJ8" s="1243"/>
      <c r="WKK8" s="1243"/>
      <c r="WKL8" s="1243"/>
      <c r="WKM8" s="1243"/>
      <c r="WKN8" s="1243"/>
      <c r="WKO8" s="1243"/>
      <c r="WKP8" s="1243"/>
      <c r="WKQ8" s="1243"/>
      <c r="WKR8" s="1243"/>
      <c r="WKS8" s="1243"/>
      <c r="WKT8" s="1243"/>
      <c r="WKU8" s="1243"/>
      <c r="WKV8" s="1243"/>
      <c r="WKW8" s="1243"/>
      <c r="WKX8" s="1243"/>
      <c r="WKY8" s="1243"/>
      <c r="WKZ8" s="1243"/>
      <c r="WLA8" s="1243"/>
      <c r="WLB8" s="1243"/>
      <c r="WLC8" s="1243"/>
      <c r="WLD8" s="1243"/>
      <c r="WLE8" s="1243"/>
      <c r="WLF8" s="1243"/>
      <c r="WLG8" s="1243"/>
      <c r="WLH8" s="1243"/>
      <c r="WLI8" s="1243"/>
      <c r="WLJ8" s="1243"/>
      <c r="WLK8" s="1243"/>
      <c r="WLL8" s="1243"/>
      <c r="WLM8" s="1243"/>
      <c r="WLN8" s="1243"/>
      <c r="WLO8" s="1243"/>
      <c r="WLP8" s="1243"/>
      <c r="WLQ8" s="1243"/>
      <c r="WLR8" s="1243"/>
      <c r="WLS8" s="1243"/>
      <c r="WLT8" s="1243"/>
      <c r="WLU8" s="1243"/>
      <c r="WLV8" s="1243"/>
      <c r="WLW8" s="1243"/>
      <c r="WLX8" s="1243"/>
      <c r="WLY8" s="1243"/>
      <c r="WLZ8" s="1243"/>
      <c r="WMA8" s="1243"/>
      <c r="WMB8" s="1243"/>
      <c r="WMC8" s="1243"/>
      <c r="WMD8" s="1243"/>
      <c r="WME8" s="1243"/>
      <c r="WMF8" s="1243"/>
      <c r="WMG8" s="1243"/>
      <c r="WMH8" s="1243"/>
      <c r="WMI8" s="1243"/>
      <c r="WMJ8" s="1243"/>
      <c r="WMK8" s="1243"/>
      <c r="WML8" s="1243"/>
      <c r="WMM8" s="1243"/>
      <c r="WMN8" s="1243"/>
      <c r="WMO8" s="1243"/>
      <c r="WMP8" s="1243"/>
      <c r="WMQ8" s="1243"/>
      <c r="WMR8" s="1243"/>
      <c r="WMS8" s="1243"/>
      <c r="WMT8" s="1243"/>
      <c r="WMU8" s="1243"/>
      <c r="WMV8" s="1243"/>
      <c r="WMW8" s="1243"/>
      <c r="WMX8" s="1243"/>
      <c r="WMY8" s="1243"/>
      <c r="WMZ8" s="1243"/>
      <c r="WNA8" s="1243"/>
      <c r="WNB8" s="1243"/>
      <c r="WNC8" s="1243"/>
      <c r="WND8" s="1243"/>
      <c r="WNE8" s="1243"/>
      <c r="WNF8" s="1243"/>
      <c r="WNG8" s="1243"/>
      <c r="WNH8" s="1243"/>
      <c r="WNI8" s="1243"/>
      <c r="WNJ8" s="1243"/>
      <c r="WNK8" s="1243"/>
      <c r="WNL8" s="1243"/>
      <c r="WNM8" s="1243"/>
      <c r="WNN8" s="1243"/>
      <c r="WNO8" s="1243"/>
      <c r="WNP8" s="1243"/>
      <c r="WNQ8" s="1243"/>
      <c r="WNR8" s="1243"/>
      <c r="WNS8" s="1243"/>
      <c r="WNT8" s="1243"/>
      <c r="WNU8" s="1243"/>
      <c r="WNV8" s="1243"/>
      <c r="WNW8" s="1243"/>
      <c r="WNX8" s="1243"/>
      <c r="WNY8" s="1243"/>
      <c r="WNZ8" s="1243"/>
      <c r="WOA8" s="1243"/>
      <c r="WOB8" s="1243"/>
      <c r="WOC8" s="1243"/>
      <c r="WOD8" s="1243"/>
      <c r="WOE8" s="1243"/>
      <c r="WOF8" s="1243"/>
      <c r="WOG8" s="1243"/>
      <c r="WOH8" s="1243"/>
      <c r="WOI8" s="1243"/>
      <c r="WOJ8" s="1243"/>
      <c r="WOK8" s="1243"/>
      <c r="WOL8" s="1243"/>
      <c r="WOM8" s="1243"/>
      <c r="WON8" s="1243"/>
      <c r="WOO8" s="1243"/>
      <c r="WOP8" s="1243"/>
      <c r="WOQ8" s="1243"/>
      <c r="WOR8" s="1243"/>
      <c r="WOS8" s="1243"/>
      <c r="WOT8" s="1243"/>
      <c r="WOU8" s="1243"/>
      <c r="WOV8" s="1243"/>
      <c r="WOW8" s="1243"/>
      <c r="WOX8" s="1243"/>
      <c r="WOY8" s="1243"/>
      <c r="WOZ8" s="1243"/>
      <c r="WPA8" s="1243"/>
      <c r="WPB8" s="1243"/>
      <c r="WPC8" s="1243"/>
      <c r="WPD8" s="1243"/>
      <c r="WPE8" s="1243"/>
      <c r="WPF8" s="1243"/>
      <c r="WPG8" s="1243"/>
      <c r="WPH8" s="1243"/>
      <c r="WPI8" s="1243"/>
      <c r="WPJ8" s="1243"/>
      <c r="WPK8" s="1243"/>
      <c r="WPL8" s="1243"/>
      <c r="WPM8" s="1243"/>
      <c r="WPN8" s="1243"/>
      <c r="WPO8" s="1243"/>
      <c r="WPP8" s="1243"/>
      <c r="WPQ8" s="1243"/>
      <c r="WPR8" s="1243"/>
      <c r="WPS8" s="1243"/>
      <c r="WPT8" s="1243"/>
      <c r="WPU8" s="1243"/>
      <c r="WPV8" s="1243"/>
      <c r="WPW8" s="1243"/>
      <c r="WPX8" s="1243"/>
      <c r="WPY8" s="1243"/>
      <c r="WPZ8" s="1243"/>
      <c r="WQA8" s="1243"/>
      <c r="WQB8" s="1243"/>
      <c r="WQC8" s="1243"/>
      <c r="WQD8" s="1243"/>
      <c r="WQE8" s="1243"/>
      <c r="WQF8" s="1243"/>
      <c r="WQG8" s="1243"/>
      <c r="WQH8" s="1243"/>
      <c r="WQI8" s="1243"/>
      <c r="WQJ8" s="1243"/>
      <c r="WQK8" s="1243"/>
      <c r="WQL8" s="1243"/>
      <c r="WQM8" s="1243"/>
      <c r="WQN8" s="1243"/>
      <c r="WQO8" s="1243"/>
      <c r="WQP8" s="1243"/>
      <c r="WQQ8" s="1243"/>
      <c r="WQR8" s="1243"/>
      <c r="WQS8" s="1243"/>
      <c r="WQT8" s="1243"/>
      <c r="WQU8" s="1243"/>
      <c r="WQV8" s="1243"/>
      <c r="WQW8" s="1243"/>
      <c r="WQX8" s="1243"/>
      <c r="WQY8" s="1243"/>
      <c r="WQZ8" s="1243"/>
      <c r="WRA8" s="1243"/>
      <c r="WRB8" s="1243"/>
      <c r="WRC8" s="1243"/>
      <c r="WRD8" s="1243"/>
      <c r="WRE8" s="1243"/>
      <c r="WRF8" s="1243"/>
      <c r="WRG8" s="1243"/>
      <c r="WRH8" s="1243"/>
      <c r="WRI8" s="1243"/>
      <c r="WRJ8" s="1243"/>
      <c r="WRK8" s="1243"/>
      <c r="WRL8" s="1243"/>
      <c r="WRM8" s="1243"/>
      <c r="WRN8" s="1243"/>
      <c r="WRO8" s="1243"/>
      <c r="WRP8" s="1243"/>
      <c r="WRQ8" s="1243"/>
      <c r="WRR8" s="1243"/>
      <c r="WRS8" s="1243"/>
      <c r="WRT8" s="1243"/>
      <c r="WRU8" s="1243"/>
      <c r="WRV8" s="1243"/>
      <c r="WRW8" s="1243"/>
      <c r="WRX8" s="1243"/>
      <c r="WRY8" s="1243"/>
      <c r="WRZ8" s="1243"/>
      <c r="WSA8" s="1243"/>
      <c r="WSB8" s="1243"/>
      <c r="WSC8" s="1243"/>
      <c r="WSD8" s="1243"/>
      <c r="WSE8" s="1243"/>
      <c r="WSF8" s="1243"/>
      <c r="WSG8" s="1243"/>
      <c r="WSH8" s="1243"/>
      <c r="WSI8" s="1243"/>
      <c r="WSJ8" s="1243"/>
      <c r="WSK8" s="1243"/>
      <c r="WSL8" s="1243"/>
      <c r="WSM8" s="1243"/>
      <c r="WSN8" s="1243"/>
      <c r="WSO8" s="1243"/>
      <c r="WSP8" s="1243"/>
      <c r="WSQ8" s="1243"/>
      <c r="WSR8" s="1243"/>
      <c r="WSS8" s="1243"/>
      <c r="WST8" s="1243"/>
      <c r="WSU8" s="1243"/>
      <c r="WSV8" s="1243"/>
      <c r="WSW8" s="1243"/>
      <c r="WSX8" s="1243"/>
      <c r="WSY8" s="1243"/>
      <c r="WSZ8" s="1243"/>
      <c r="WTA8" s="1243"/>
      <c r="WTB8" s="1243"/>
      <c r="WTC8" s="1243"/>
      <c r="WTD8" s="1243"/>
      <c r="WTE8" s="1243"/>
      <c r="WTF8" s="1243"/>
      <c r="WTG8" s="1243"/>
      <c r="WTH8" s="1243"/>
      <c r="WTI8" s="1243"/>
      <c r="WTJ8" s="1243"/>
      <c r="WTK8" s="1243"/>
      <c r="WTL8" s="1243"/>
      <c r="WTM8" s="1243"/>
      <c r="WTN8" s="1243"/>
      <c r="WTO8" s="1243"/>
      <c r="WTP8" s="1243"/>
      <c r="WTQ8" s="1243"/>
      <c r="WTR8" s="1243"/>
      <c r="WTS8" s="1243"/>
      <c r="WTT8" s="1243"/>
      <c r="WTU8" s="1243"/>
      <c r="WTV8" s="1243"/>
      <c r="WTW8" s="1243"/>
      <c r="WTX8" s="1243"/>
      <c r="WTY8" s="1243"/>
      <c r="WTZ8" s="1243"/>
      <c r="WUA8" s="1243"/>
      <c r="WUB8" s="1243"/>
      <c r="WUC8" s="1243"/>
      <c r="WUD8" s="1243"/>
      <c r="WUE8" s="1243"/>
      <c r="WUF8" s="1243"/>
      <c r="WUG8" s="1243"/>
      <c r="WUH8" s="1243"/>
      <c r="WUI8" s="1243"/>
      <c r="WUJ8" s="1243"/>
      <c r="WUK8" s="1243"/>
      <c r="WUL8" s="1243"/>
      <c r="WUM8" s="1243"/>
      <c r="WUN8" s="1243"/>
      <c r="WUO8" s="1243"/>
      <c r="WUP8" s="1243"/>
      <c r="WUQ8" s="1243"/>
      <c r="WUR8" s="1243"/>
      <c r="WUS8" s="1243"/>
      <c r="WUT8" s="1243"/>
      <c r="WUU8" s="1243"/>
      <c r="WUV8" s="1243"/>
      <c r="WUW8" s="1243"/>
      <c r="WUX8" s="1243"/>
      <c r="WUY8" s="1243"/>
      <c r="WUZ8" s="1243"/>
      <c r="WVA8" s="1243"/>
      <c r="WVB8" s="1243"/>
      <c r="WVC8" s="1243"/>
      <c r="WVD8" s="1243"/>
      <c r="WVE8" s="1243"/>
      <c r="WVF8" s="1243"/>
      <c r="WVG8" s="1243"/>
      <c r="WVH8" s="1243"/>
      <c r="WVI8" s="1243"/>
      <c r="WVJ8" s="1243"/>
      <c r="WVK8" s="1243"/>
      <c r="WVL8" s="1243"/>
      <c r="WVM8" s="1243"/>
      <c r="WVN8" s="1243"/>
      <c r="WVO8" s="1243"/>
      <c r="WVP8" s="1243"/>
      <c r="WVQ8" s="1243"/>
      <c r="WVR8" s="1243"/>
      <c r="WVS8" s="1243"/>
      <c r="WVT8" s="1243"/>
      <c r="WVU8" s="1243"/>
      <c r="WVV8" s="1243"/>
      <c r="WVW8" s="1243"/>
      <c r="WVX8" s="1243"/>
      <c r="WVY8" s="1243"/>
      <c r="WVZ8" s="1243"/>
      <c r="WWA8" s="1243"/>
      <c r="WWB8" s="1243"/>
      <c r="WWC8" s="1243"/>
      <c r="WWD8" s="1243"/>
      <c r="WWE8" s="1243"/>
      <c r="WWF8" s="1243"/>
      <c r="WWG8" s="1243"/>
      <c r="WWH8" s="1243"/>
      <c r="WWI8" s="1243"/>
      <c r="WWJ8" s="1243"/>
      <c r="WWK8" s="1243"/>
      <c r="WWL8" s="1243"/>
      <c r="WWM8" s="1243"/>
      <c r="WWN8" s="1243"/>
      <c r="WWO8" s="1243"/>
      <c r="WWP8" s="1243"/>
      <c r="WWQ8" s="1243"/>
      <c r="WWR8" s="1243"/>
      <c r="WWS8" s="1243"/>
      <c r="WWT8" s="1243"/>
      <c r="WWU8" s="1243"/>
      <c r="WWV8" s="1243"/>
      <c r="WWW8" s="1243"/>
      <c r="WWX8" s="1243"/>
      <c r="WWY8" s="1243"/>
      <c r="WWZ8" s="1243"/>
      <c r="WXA8" s="1243"/>
      <c r="WXB8" s="1243"/>
      <c r="WXC8" s="1243"/>
      <c r="WXD8" s="1243"/>
      <c r="WXE8" s="1243"/>
      <c r="WXF8" s="1243"/>
      <c r="WXG8" s="1243"/>
      <c r="WXH8" s="1243"/>
      <c r="WXI8" s="1243"/>
      <c r="WXJ8" s="1243"/>
      <c r="WXK8" s="1243"/>
      <c r="WXL8" s="1243"/>
      <c r="WXM8" s="1243"/>
      <c r="WXN8" s="1243"/>
      <c r="WXO8" s="1243"/>
      <c r="WXP8" s="1243"/>
      <c r="WXQ8" s="1243"/>
      <c r="WXR8" s="1243"/>
      <c r="WXS8" s="1243"/>
      <c r="WXT8" s="1243"/>
      <c r="WXU8" s="1243"/>
      <c r="WXV8" s="1243"/>
      <c r="WXW8" s="1243"/>
      <c r="WXX8" s="1243"/>
      <c r="WXY8" s="1243"/>
      <c r="WXZ8" s="1243"/>
      <c r="WYA8" s="1243"/>
      <c r="WYB8" s="1243"/>
      <c r="WYC8" s="1243"/>
      <c r="WYD8" s="1243"/>
      <c r="WYE8" s="1243"/>
      <c r="WYF8" s="1243"/>
      <c r="WYG8" s="1243"/>
      <c r="WYH8" s="1243"/>
      <c r="WYI8" s="1243"/>
      <c r="WYJ8" s="1243"/>
      <c r="WYK8" s="1243"/>
      <c r="WYL8" s="1243"/>
      <c r="WYM8" s="1243"/>
      <c r="WYN8" s="1243"/>
      <c r="WYO8" s="1243"/>
      <c r="WYP8" s="1243"/>
      <c r="WYQ8" s="1243"/>
      <c r="WYR8" s="1243"/>
      <c r="WYS8" s="1243"/>
      <c r="WYT8" s="1243"/>
      <c r="WYU8" s="1243"/>
      <c r="WYV8" s="1243"/>
      <c r="WYW8" s="1243"/>
      <c r="WYX8" s="1243"/>
      <c r="WYY8" s="1243"/>
      <c r="WYZ8" s="1243"/>
      <c r="WZA8" s="1243"/>
      <c r="WZB8" s="1243"/>
      <c r="WZC8" s="1243"/>
      <c r="WZD8" s="1243"/>
      <c r="WZE8" s="1243"/>
      <c r="WZF8" s="1243"/>
      <c r="WZG8" s="1243"/>
      <c r="WZH8" s="1243"/>
      <c r="WZI8" s="1243"/>
      <c r="WZJ8" s="1243"/>
      <c r="WZK8" s="1243"/>
      <c r="WZL8" s="1243"/>
      <c r="WZM8" s="1243"/>
      <c r="WZN8" s="1243"/>
      <c r="WZO8" s="1243"/>
      <c r="WZP8" s="1243"/>
      <c r="WZQ8" s="1243"/>
      <c r="WZR8" s="1243"/>
      <c r="WZS8" s="1243"/>
      <c r="WZT8" s="1243"/>
      <c r="WZU8" s="1243"/>
      <c r="WZV8" s="1243"/>
      <c r="WZW8" s="1243"/>
      <c r="WZX8" s="1243"/>
      <c r="WZY8" s="1243"/>
      <c r="WZZ8" s="1243"/>
      <c r="XAA8" s="1243"/>
      <c r="XAB8" s="1243"/>
      <c r="XAC8" s="1243"/>
      <c r="XAD8" s="1243"/>
      <c r="XAE8" s="1243"/>
      <c r="XAF8" s="1243"/>
      <c r="XAG8" s="1243"/>
      <c r="XAH8" s="1243"/>
      <c r="XAI8" s="1243"/>
      <c r="XAJ8" s="1243"/>
      <c r="XAK8" s="1243"/>
      <c r="XAL8" s="1243"/>
      <c r="XAM8" s="1243"/>
      <c r="XAN8" s="1243"/>
      <c r="XAO8" s="1243"/>
      <c r="XAP8" s="1243"/>
      <c r="XAQ8" s="1243"/>
      <c r="XAR8" s="1243"/>
      <c r="XAS8" s="1243"/>
      <c r="XAT8" s="1243"/>
      <c r="XAU8" s="1243"/>
      <c r="XAV8" s="1243"/>
      <c r="XAW8" s="1243"/>
      <c r="XAX8" s="1243"/>
      <c r="XAY8" s="1243"/>
      <c r="XAZ8" s="1243"/>
      <c r="XBA8" s="1243"/>
      <c r="XBB8" s="1243"/>
      <c r="XBC8" s="1243"/>
      <c r="XBD8" s="1243"/>
      <c r="XBE8" s="1243"/>
      <c r="XBF8" s="1243"/>
      <c r="XBG8" s="1243"/>
      <c r="XBH8" s="1243"/>
      <c r="XBI8" s="1243"/>
      <c r="XBJ8" s="1243"/>
      <c r="XBK8" s="1243"/>
      <c r="XBL8" s="1243"/>
      <c r="XBM8" s="1243"/>
      <c r="XBN8" s="1243"/>
      <c r="XBO8" s="1243"/>
      <c r="XBP8" s="1243"/>
      <c r="XBQ8" s="1243"/>
      <c r="XBR8" s="1243"/>
      <c r="XBS8" s="1243"/>
      <c r="XBT8" s="1243"/>
      <c r="XBU8" s="1243"/>
      <c r="XBV8" s="1243"/>
      <c r="XBW8" s="1243"/>
      <c r="XBX8" s="1243"/>
      <c r="XBY8" s="1243"/>
      <c r="XBZ8" s="1243"/>
      <c r="XCA8" s="1243"/>
      <c r="XCB8" s="1243"/>
      <c r="XCC8" s="1243"/>
      <c r="XCD8" s="1243"/>
      <c r="XCE8" s="1243"/>
      <c r="XCF8" s="1243"/>
      <c r="XCG8" s="1243"/>
      <c r="XCH8" s="1243"/>
      <c r="XCI8" s="1243"/>
      <c r="XCJ8" s="1243"/>
      <c r="XCK8" s="1243"/>
      <c r="XCL8" s="1243"/>
      <c r="XCM8" s="1243"/>
      <c r="XCN8" s="1243"/>
      <c r="XCO8" s="1243"/>
      <c r="XCP8" s="1243"/>
      <c r="XCQ8" s="1243"/>
      <c r="XCR8" s="1243"/>
      <c r="XCS8" s="1243"/>
      <c r="XCT8" s="1243"/>
      <c r="XCU8" s="1243"/>
      <c r="XCV8" s="1243"/>
      <c r="XCW8" s="1243"/>
      <c r="XCX8" s="1243"/>
      <c r="XCY8" s="1243"/>
      <c r="XCZ8" s="1243"/>
      <c r="XDA8" s="1243"/>
      <c r="XDB8" s="1243"/>
      <c r="XDC8" s="1243"/>
      <c r="XDD8" s="1243"/>
      <c r="XDE8" s="1243"/>
      <c r="XDF8" s="1243"/>
      <c r="XDG8" s="1243"/>
      <c r="XDH8" s="1243"/>
      <c r="XDI8" s="1243"/>
      <c r="XDJ8" s="1243"/>
      <c r="XDK8" s="1243"/>
      <c r="XDL8" s="1243"/>
      <c r="XDM8" s="1243"/>
      <c r="XDN8" s="1243"/>
      <c r="XDO8" s="1243"/>
      <c r="XDP8" s="1243"/>
      <c r="XDQ8" s="1243"/>
      <c r="XDR8" s="1243"/>
      <c r="XDS8" s="1243"/>
      <c r="XDT8" s="1243"/>
      <c r="XDU8" s="1243"/>
      <c r="XDV8" s="1243"/>
      <c r="XDW8" s="1243"/>
      <c r="XDX8" s="1243"/>
      <c r="XDY8" s="1243"/>
      <c r="XDZ8" s="1243"/>
      <c r="XEA8" s="1243"/>
      <c r="XEB8" s="1243"/>
      <c r="XEC8" s="1243"/>
      <c r="XED8" s="1243"/>
      <c r="XEE8" s="1243"/>
      <c r="XEF8" s="1243"/>
      <c r="XEG8" s="1243"/>
      <c r="XEH8" s="1243"/>
      <c r="XEI8" s="1243"/>
      <c r="XEJ8" s="1243"/>
      <c r="XEK8" s="1243"/>
      <c r="XEL8" s="1243"/>
      <c r="XEM8" s="1243"/>
      <c r="XEN8" s="1243"/>
      <c r="XEO8" s="1243"/>
      <c r="XEP8" s="1243"/>
      <c r="XEQ8" s="1243"/>
      <c r="XER8" s="1243"/>
      <c r="XES8" s="1243"/>
      <c r="XET8" s="1243"/>
      <c r="XEU8" s="1243"/>
      <c r="XEV8" s="1243"/>
      <c r="XEW8" s="1243"/>
      <c r="XEX8" s="1243"/>
      <c r="XEY8" s="1243"/>
      <c r="XEZ8" s="1243"/>
      <c r="XFA8" s="1243"/>
      <c r="XFB8" s="1243"/>
      <c r="XFC8" s="1243"/>
      <c r="XFD8" s="1243"/>
    </row>
    <row r="9" spans="2:16384" s="1246" customFormat="1" ht="18.75" customHeight="1" x14ac:dyDescent="0.25">
      <c r="B9" s="1231" t="s">
        <v>1366</v>
      </c>
      <c r="C9" s="1241">
        <f>'A. Docentes Dedicacion '!C9+'A. Docentes Dedicacion '!E9</f>
        <v>2</v>
      </c>
      <c r="D9" s="1241">
        <f>'A. Docentes Dedicacion '!D9+'A. Docentes Dedicacion '!F9</f>
        <v>0</v>
      </c>
      <c r="E9" s="925">
        <f t="shared" ref="E9:E37" si="0">SUM(C9:D9)</f>
        <v>2</v>
      </c>
      <c r="F9" s="1233"/>
      <c r="G9" s="1233"/>
      <c r="H9" s="1233"/>
      <c r="I9" s="1233">
        <v>2</v>
      </c>
    </row>
    <row r="10" spans="2:16384" ht="18.75" customHeight="1" x14ac:dyDescent="0.25">
      <c r="B10" s="1231" t="s">
        <v>1367</v>
      </c>
      <c r="C10" s="1241">
        <f>'A. Docentes Dedicacion '!C10+'A. Docentes Dedicacion '!E10</f>
        <v>4</v>
      </c>
      <c r="D10" s="1241">
        <f>'A. Docentes Dedicacion '!D10+'A. Docentes Dedicacion '!F10</f>
        <v>0</v>
      </c>
      <c r="E10" s="925">
        <f t="shared" si="0"/>
        <v>4</v>
      </c>
      <c r="F10" s="1233"/>
      <c r="G10" s="1233"/>
      <c r="H10" s="1233">
        <v>2</v>
      </c>
      <c r="I10" s="1233">
        <v>2</v>
      </c>
    </row>
    <row r="11" spans="2:16384" ht="18.75" customHeight="1" x14ac:dyDescent="0.25">
      <c r="B11" s="1231" t="s">
        <v>526</v>
      </c>
      <c r="C11" s="1241">
        <f>'A. Docentes Dedicacion '!C11+'A. Docentes Dedicacion '!E11</f>
        <v>15</v>
      </c>
      <c r="D11" s="1241">
        <f>'A. Docentes Dedicacion '!D11+'A. Docentes Dedicacion '!F11</f>
        <v>0</v>
      </c>
      <c r="E11" s="925">
        <f t="shared" si="0"/>
        <v>15</v>
      </c>
      <c r="F11" s="1233">
        <v>3</v>
      </c>
      <c r="G11" s="1233">
        <v>1</v>
      </c>
      <c r="H11" s="1233">
        <v>8</v>
      </c>
      <c r="I11" s="1233">
        <v>3</v>
      </c>
    </row>
    <row r="12" spans="2:16384" ht="18.75" customHeight="1" x14ac:dyDescent="0.25">
      <c r="B12" s="1231" t="s">
        <v>1368</v>
      </c>
      <c r="C12" s="1241">
        <f>'A. Docentes Dedicacion '!C12+'A. Docentes Dedicacion '!E12</f>
        <v>14</v>
      </c>
      <c r="D12" s="1241">
        <f>'A. Docentes Dedicacion '!D12+'A. Docentes Dedicacion '!F12</f>
        <v>1</v>
      </c>
      <c r="E12" s="925">
        <f t="shared" si="0"/>
        <v>15</v>
      </c>
      <c r="F12" s="1233"/>
      <c r="G12" s="1233"/>
      <c r="H12" s="1233"/>
      <c r="I12" s="1233">
        <v>15</v>
      </c>
    </row>
    <row r="13" spans="2:16384" ht="18.75" customHeight="1" x14ac:dyDescent="0.25">
      <c r="B13" s="1231" t="s">
        <v>1369</v>
      </c>
      <c r="C13" s="1241">
        <f>'A. Docentes Dedicacion '!C13+'A. Docentes Dedicacion '!E13</f>
        <v>12</v>
      </c>
      <c r="D13" s="1241">
        <f>'A. Docentes Dedicacion '!D13+'A. Docentes Dedicacion '!F13</f>
        <v>0</v>
      </c>
      <c r="E13" s="925">
        <f t="shared" si="0"/>
        <v>12</v>
      </c>
      <c r="F13" s="1233"/>
      <c r="G13" s="1233"/>
      <c r="H13" s="1233">
        <v>8</v>
      </c>
      <c r="I13" s="1233">
        <v>4</v>
      </c>
    </row>
    <row r="14" spans="2:16384" ht="18.75" customHeight="1" x14ac:dyDescent="0.25">
      <c r="B14" s="1231" t="s">
        <v>1370</v>
      </c>
      <c r="C14" s="1241">
        <f>'A. Docentes Dedicacion '!C14+'A. Docentes Dedicacion '!E14</f>
        <v>7</v>
      </c>
      <c r="D14" s="1241">
        <f>'A. Docentes Dedicacion '!D14+'A. Docentes Dedicacion '!F14</f>
        <v>0</v>
      </c>
      <c r="E14" s="925">
        <f t="shared" si="0"/>
        <v>7</v>
      </c>
      <c r="F14" s="1233"/>
      <c r="G14" s="1233">
        <v>1</v>
      </c>
      <c r="H14" s="1233">
        <v>2</v>
      </c>
      <c r="I14" s="1233">
        <v>4</v>
      </c>
    </row>
    <row r="15" spans="2:16384" ht="18.75" customHeight="1" x14ac:dyDescent="0.25">
      <c r="B15" s="1231" t="s">
        <v>1371</v>
      </c>
      <c r="C15" s="1241">
        <f>'A. Docentes Dedicacion '!C15+'A. Docentes Dedicacion '!E15</f>
        <v>15</v>
      </c>
      <c r="D15" s="1241">
        <f>'A. Docentes Dedicacion '!D15+'A. Docentes Dedicacion '!F15</f>
        <v>0</v>
      </c>
      <c r="E15" s="925">
        <f t="shared" si="0"/>
        <v>15</v>
      </c>
      <c r="F15" s="1233"/>
      <c r="G15" s="1233"/>
      <c r="H15" s="1233">
        <v>3</v>
      </c>
      <c r="I15" s="1233">
        <v>12</v>
      </c>
    </row>
    <row r="16" spans="2:16384" ht="18.75" customHeight="1" x14ac:dyDescent="0.25">
      <c r="B16" s="1231" t="s">
        <v>1113</v>
      </c>
      <c r="C16" s="1241">
        <f>'A. Docentes Dedicacion '!C16+'A. Docentes Dedicacion '!E16</f>
        <v>19</v>
      </c>
      <c r="D16" s="1241">
        <f>'A. Docentes Dedicacion '!D16+'A. Docentes Dedicacion '!F16</f>
        <v>1</v>
      </c>
      <c r="E16" s="925">
        <f t="shared" si="0"/>
        <v>20</v>
      </c>
      <c r="F16" s="1233"/>
      <c r="G16" s="1233"/>
      <c r="H16" s="1233">
        <v>3</v>
      </c>
      <c r="I16" s="1233">
        <v>17</v>
      </c>
    </row>
    <row r="17" spans="2:11" ht="18.75" customHeight="1" x14ac:dyDescent="0.25">
      <c r="B17" s="1231" t="s">
        <v>493</v>
      </c>
      <c r="C17" s="1241">
        <f>'A. Docentes Dedicacion '!C17+'A. Docentes Dedicacion '!E17</f>
        <v>4</v>
      </c>
      <c r="D17" s="1241">
        <f>'A. Docentes Dedicacion '!D17+'A. Docentes Dedicacion '!F17</f>
        <v>0</v>
      </c>
      <c r="E17" s="925">
        <f t="shared" si="0"/>
        <v>4</v>
      </c>
      <c r="F17" s="1233"/>
      <c r="G17" s="1233"/>
      <c r="H17" s="1233">
        <v>2</v>
      </c>
      <c r="I17" s="1233">
        <v>2</v>
      </c>
    </row>
    <row r="18" spans="2:11" ht="18.75" customHeight="1" x14ac:dyDescent="0.25">
      <c r="B18" s="1231" t="s">
        <v>498</v>
      </c>
      <c r="C18" s="1241">
        <f>'A. Docentes Dedicacion '!C18+'A. Docentes Dedicacion '!E18</f>
        <v>16</v>
      </c>
      <c r="D18" s="1241">
        <f>'A. Docentes Dedicacion '!D18+'A. Docentes Dedicacion '!F18</f>
        <v>1</v>
      </c>
      <c r="E18" s="925">
        <f t="shared" si="0"/>
        <v>17</v>
      </c>
      <c r="F18" s="1233"/>
      <c r="G18" s="1233"/>
      <c r="H18" s="1233">
        <v>5</v>
      </c>
      <c r="I18" s="1233">
        <v>12</v>
      </c>
    </row>
    <row r="19" spans="2:11" ht="18.75" customHeight="1" x14ac:dyDescent="0.25">
      <c r="B19" s="1231" t="s">
        <v>1372</v>
      </c>
      <c r="C19" s="1241">
        <f>'A. Docentes Dedicacion '!C19+'A. Docentes Dedicacion '!E19</f>
        <v>19</v>
      </c>
      <c r="D19" s="1241">
        <f>'A. Docentes Dedicacion '!D19+'A. Docentes Dedicacion '!F19</f>
        <v>0</v>
      </c>
      <c r="E19" s="925">
        <f t="shared" si="0"/>
        <v>19</v>
      </c>
      <c r="F19" s="1233"/>
      <c r="G19" s="1233"/>
      <c r="H19" s="1233">
        <v>7</v>
      </c>
      <c r="I19" s="1233">
        <v>12</v>
      </c>
    </row>
    <row r="20" spans="2:11" ht="18.75" customHeight="1" x14ac:dyDescent="0.25">
      <c r="B20" s="1231" t="s">
        <v>1373</v>
      </c>
      <c r="C20" s="1241">
        <f>'A. Docentes Dedicacion '!C20+'A. Docentes Dedicacion '!E20</f>
        <v>2</v>
      </c>
      <c r="D20" s="1241">
        <f>'A. Docentes Dedicacion '!D20+'A. Docentes Dedicacion '!F20</f>
        <v>0</v>
      </c>
      <c r="E20" s="925">
        <f t="shared" si="0"/>
        <v>2</v>
      </c>
      <c r="F20" s="1233"/>
      <c r="G20" s="1233">
        <v>1</v>
      </c>
      <c r="H20" s="1233">
        <v>2</v>
      </c>
      <c r="I20" s="1233">
        <v>11</v>
      </c>
    </row>
    <row r="21" spans="2:11" ht="18.75" customHeight="1" x14ac:dyDescent="0.25">
      <c r="B21" s="1231" t="s">
        <v>1374</v>
      </c>
      <c r="C21" s="1241">
        <f>'A. Docentes Dedicacion '!C21+'A. Docentes Dedicacion '!E21</f>
        <v>14</v>
      </c>
      <c r="D21" s="1241">
        <f>'A. Docentes Dedicacion '!D21+'A. Docentes Dedicacion '!F21</f>
        <v>0</v>
      </c>
      <c r="E21" s="925">
        <f t="shared" si="0"/>
        <v>14</v>
      </c>
      <c r="F21" s="1233"/>
      <c r="G21" s="1233"/>
      <c r="H21" s="1233">
        <v>2</v>
      </c>
      <c r="I21" s="1233">
        <v>0</v>
      </c>
    </row>
    <row r="22" spans="2:11" ht="18.75" customHeight="1" x14ac:dyDescent="0.25">
      <c r="B22" s="1231" t="s">
        <v>1375</v>
      </c>
      <c r="C22" s="1241">
        <f>'A. Docentes Dedicacion '!C22+'A. Docentes Dedicacion '!E22</f>
        <v>4</v>
      </c>
      <c r="D22" s="1241">
        <f>'A. Docentes Dedicacion '!D22+'A. Docentes Dedicacion '!F22</f>
        <v>0</v>
      </c>
      <c r="E22" s="925">
        <f t="shared" si="0"/>
        <v>4</v>
      </c>
      <c r="F22" s="1233"/>
      <c r="G22" s="1233"/>
      <c r="H22" s="1233">
        <v>5</v>
      </c>
      <c r="I22" s="1233">
        <v>9</v>
      </c>
    </row>
    <row r="23" spans="2:11" ht="18.75" customHeight="1" x14ac:dyDescent="0.25">
      <c r="B23" s="1231" t="s">
        <v>1376</v>
      </c>
      <c r="C23" s="1241">
        <f>'A. Docentes Dedicacion '!C23+'A. Docentes Dedicacion '!E23</f>
        <v>14</v>
      </c>
      <c r="D23" s="1241">
        <f>'A. Docentes Dedicacion '!D23+'A. Docentes Dedicacion '!F23</f>
        <v>0</v>
      </c>
      <c r="E23" s="925">
        <f t="shared" si="0"/>
        <v>14</v>
      </c>
      <c r="F23" s="1233"/>
      <c r="G23" s="1233"/>
      <c r="H23" s="1233">
        <v>1</v>
      </c>
      <c r="I23" s="1233">
        <v>3</v>
      </c>
      <c r="J23" s="1096"/>
      <c r="K23" s="1096"/>
    </row>
    <row r="24" spans="2:11" ht="31.5" x14ac:dyDescent="0.25">
      <c r="B24" s="1231" t="s">
        <v>773</v>
      </c>
      <c r="C24" s="1241">
        <f>'A. Docentes Dedicacion '!C24+'A. Docentes Dedicacion '!E24</f>
        <v>11</v>
      </c>
      <c r="D24" s="1241">
        <f>'A. Docentes Dedicacion '!D24+'A. Docentes Dedicacion '!F24</f>
        <v>0</v>
      </c>
      <c r="E24" s="925">
        <f t="shared" si="0"/>
        <v>11</v>
      </c>
      <c r="F24" s="1233"/>
      <c r="G24" s="1233"/>
      <c r="H24" s="1233">
        <v>2</v>
      </c>
      <c r="I24" s="1233">
        <v>9</v>
      </c>
    </row>
    <row r="25" spans="2:11" ht="31.5" x14ac:dyDescent="0.25">
      <c r="B25" s="1231" t="s">
        <v>1377</v>
      </c>
      <c r="C25" s="1241">
        <f>'A. Docentes Dedicacion '!C25+'A. Docentes Dedicacion '!E25</f>
        <v>8</v>
      </c>
      <c r="D25" s="1241">
        <f>'A. Docentes Dedicacion '!D25+'A. Docentes Dedicacion '!F25</f>
        <v>0</v>
      </c>
      <c r="E25" s="925">
        <f t="shared" si="0"/>
        <v>8</v>
      </c>
      <c r="F25" s="1233"/>
      <c r="G25" s="1233"/>
      <c r="H25" s="1233">
        <v>6</v>
      </c>
      <c r="I25" s="1233">
        <v>2</v>
      </c>
    </row>
    <row r="26" spans="2:11" ht="18.75" customHeight="1" x14ac:dyDescent="0.25">
      <c r="B26" s="1231" t="s">
        <v>1378</v>
      </c>
      <c r="C26" s="1241">
        <f>'A. Docentes Dedicacion '!C26+'A. Docentes Dedicacion '!E26</f>
        <v>6</v>
      </c>
      <c r="D26" s="1241">
        <f>'A. Docentes Dedicacion '!D26+'A. Docentes Dedicacion '!F26</f>
        <v>0</v>
      </c>
      <c r="E26" s="925">
        <f t="shared" si="0"/>
        <v>6</v>
      </c>
      <c r="F26" s="1233">
        <v>1</v>
      </c>
      <c r="G26" s="1233"/>
      <c r="H26" s="1233"/>
      <c r="I26" s="1233">
        <v>5</v>
      </c>
      <c r="J26" s="1096"/>
      <c r="K26" s="1096"/>
    </row>
    <row r="27" spans="2:11" ht="31.5" x14ac:dyDescent="0.25">
      <c r="B27" s="1231" t="s">
        <v>1379</v>
      </c>
      <c r="C27" s="1241">
        <f>'A. Docentes Dedicacion '!C27+'A. Docentes Dedicacion '!E27</f>
        <v>12</v>
      </c>
      <c r="D27" s="1241">
        <f>'A. Docentes Dedicacion '!D27+'A. Docentes Dedicacion '!F27</f>
        <v>0</v>
      </c>
      <c r="E27" s="925">
        <f t="shared" si="0"/>
        <v>12</v>
      </c>
      <c r="F27" s="1233"/>
      <c r="G27" s="1233"/>
      <c r="H27" s="1233">
        <v>1</v>
      </c>
      <c r="I27" s="1233">
        <v>11</v>
      </c>
    </row>
    <row r="28" spans="2:11" ht="18.75" customHeight="1" x14ac:dyDescent="0.25">
      <c r="B28" s="1231" t="s">
        <v>1380</v>
      </c>
      <c r="C28" s="1241">
        <f>'A. Docentes Dedicacion '!C28+'A. Docentes Dedicacion '!E28</f>
        <v>11</v>
      </c>
      <c r="D28" s="1241">
        <f>'A. Docentes Dedicacion '!D28+'A. Docentes Dedicacion '!F28</f>
        <v>1</v>
      </c>
      <c r="E28" s="925">
        <f t="shared" si="0"/>
        <v>12</v>
      </c>
      <c r="F28" s="1233"/>
      <c r="G28" s="1233"/>
      <c r="H28" s="1233">
        <v>5</v>
      </c>
      <c r="I28" s="1233">
        <v>7</v>
      </c>
    </row>
    <row r="29" spans="2:11" ht="18.75" customHeight="1" x14ac:dyDescent="0.25">
      <c r="B29" s="1231" t="s">
        <v>1381</v>
      </c>
      <c r="C29" s="1241">
        <f>'A. Docentes Dedicacion '!C29+'A. Docentes Dedicacion '!E29</f>
        <v>6</v>
      </c>
      <c r="D29" s="1241">
        <f>'A. Docentes Dedicacion '!D29+'A. Docentes Dedicacion '!F29</f>
        <v>0</v>
      </c>
      <c r="E29" s="925">
        <f t="shared" si="0"/>
        <v>6</v>
      </c>
      <c r="F29" s="1233"/>
      <c r="G29" s="1233"/>
      <c r="H29" s="1233">
        <v>3</v>
      </c>
      <c r="I29" s="1233">
        <v>3</v>
      </c>
    </row>
    <row r="30" spans="2:11" ht="18.75" customHeight="1" x14ac:dyDescent="0.25">
      <c r="B30" s="1231" t="s">
        <v>573</v>
      </c>
      <c r="C30" s="1241">
        <f>'A. Docentes Dedicacion '!C30+'A. Docentes Dedicacion '!E30</f>
        <v>9</v>
      </c>
      <c r="D30" s="1241">
        <f>'A. Docentes Dedicacion '!D30+'A. Docentes Dedicacion '!F30</f>
        <v>0</v>
      </c>
      <c r="E30" s="925">
        <f t="shared" si="0"/>
        <v>9</v>
      </c>
      <c r="F30" s="1233"/>
      <c r="G30" s="1233"/>
      <c r="H30" s="1233">
        <v>1</v>
      </c>
      <c r="I30" s="1233">
        <v>8</v>
      </c>
    </row>
    <row r="31" spans="2:11" ht="18.75" customHeight="1" x14ac:dyDescent="0.25">
      <c r="B31" s="1231" t="s">
        <v>1382</v>
      </c>
      <c r="C31" s="1241">
        <f>'A. Docentes Dedicacion '!C31+'A. Docentes Dedicacion '!E31</f>
        <v>10</v>
      </c>
      <c r="D31" s="1241">
        <f>'A. Docentes Dedicacion '!D31+'A. Docentes Dedicacion '!F31</f>
        <v>4</v>
      </c>
      <c r="E31" s="925">
        <f t="shared" si="0"/>
        <v>14</v>
      </c>
      <c r="F31" s="1233">
        <v>1</v>
      </c>
      <c r="G31" s="1233"/>
      <c r="H31" s="1233">
        <v>8</v>
      </c>
      <c r="I31" s="1233">
        <v>5</v>
      </c>
    </row>
    <row r="32" spans="2:11" ht="18.75" customHeight="1" x14ac:dyDescent="0.25">
      <c r="B32" s="1231" t="s">
        <v>1383</v>
      </c>
      <c r="C32" s="1241">
        <f>'A. Docentes Dedicacion '!C32+'A. Docentes Dedicacion '!E32</f>
        <v>6</v>
      </c>
      <c r="D32" s="1241">
        <f>'A. Docentes Dedicacion '!D32+'A. Docentes Dedicacion '!F32</f>
        <v>37</v>
      </c>
      <c r="E32" s="925">
        <f t="shared" si="0"/>
        <v>43</v>
      </c>
      <c r="F32" s="1233"/>
      <c r="G32" s="1233"/>
      <c r="H32" s="1233">
        <v>33</v>
      </c>
      <c r="I32" s="1233">
        <v>10</v>
      </c>
    </row>
    <row r="33" spans="2:11" ht="18.75" customHeight="1" x14ac:dyDescent="0.25">
      <c r="B33" s="1231" t="s">
        <v>1384</v>
      </c>
      <c r="C33" s="1241">
        <f>'A. Docentes Dedicacion '!C33+'A. Docentes Dedicacion '!E33</f>
        <v>7</v>
      </c>
      <c r="D33" s="1241">
        <f>'A. Docentes Dedicacion '!D33+'A. Docentes Dedicacion '!F33</f>
        <v>2</v>
      </c>
      <c r="E33" s="925">
        <f t="shared" si="0"/>
        <v>9</v>
      </c>
      <c r="F33" s="1233"/>
      <c r="G33" s="1233">
        <v>1</v>
      </c>
      <c r="H33" s="1233">
        <v>1</v>
      </c>
      <c r="I33" s="1233">
        <v>7</v>
      </c>
    </row>
    <row r="34" spans="2:11" ht="18.75" customHeight="1" x14ac:dyDescent="0.25">
      <c r="B34" s="1231" t="s">
        <v>776</v>
      </c>
      <c r="C34" s="1241">
        <f>'A. Docentes Dedicacion '!C34+'A. Docentes Dedicacion '!E34</f>
        <v>14</v>
      </c>
      <c r="D34" s="1241">
        <f>'A. Docentes Dedicacion '!D34+'A. Docentes Dedicacion '!F34</f>
        <v>1</v>
      </c>
      <c r="E34" s="925">
        <f t="shared" si="0"/>
        <v>15</v>
      </c>
      <c r="F34" s="1233">
        <v>2</v>
      </c>
      <c r="G34" s="1233">
        <v>3</v>
      </c>
      <c r="H34" s="1233">
        <v>9</v>
      </c>
      <c r="I34" s="1233">
        <v>1</v>
      </c>
    </row>
    <row r="35" spans="2:11" ht="18.75" customHeight="1" x14ac:dyDescent="0.25">
      <c r="B35" s="1231" t="s">
        <v>772</v>
      </c>
      <c r="C35" s="1241">
        <f>'A. Docentes Dedicacion '!C35+'A. Docentes Dedicacion '!E35</f>
        <v>2</v>
      </c>
      <c r="D35" s="1241">
        <f>'A. Docentes Dedicacion '!D35+'A. Docentes Dedicacion '!F35</f>
        <v>0</v>
      </c>
      <c r="E35" s="925">
        <f t="shared" si="0"/>
        <v>2</v>
      </c>
      <c r="F35" s="1233"/>
      <c r="G35" s="1233"/>
      <c r="H35" s="1233">
        <v>1</v>
      </c>
      <c r="I35" s="1233">
        <v>1</v>
      </c>
    </row>
    <row r="36" spans="2:11" ht="18.75" customHeight="1" x14ac:dyDescent="0.25">
      <c r="B36" s="1231" t="s">
        <v>1385</v>
      </c>
      <c r="C36" s="1241">
        <f>'A. Docentes Dedicacion '!C36+'A. Docentes Dedicacion '!E36</f>
        <v>0</v>
      </c>
      <c r="D36" s="1241">
        <f>'A. Docentes Dedicacion '!D36+'A. Docentes Dedicacion '!F36</f>
        <v>0</v>
      </c>
      <c r="E36" s="925">
        <f t="shared" si="0"/>
        <v>0</v>
      </c>
      <c r="F36" s="1233"/>
      <c r="G36" s="1233"/>
      <c r="H36" s="1233"/>
      <c r="I36" s="1233"/>
    </row>
    <row r="37" spans="2:11" ht="18.75" customHeight="1" x14ac:dyDescent="0.25">
      <c r="B37" s="1231" t="s">
        <v>3091</v>
      </c>
      <c r="C37" s="1241">
        <f>'A. Docentes Dedicacion '!C37+'A. Docentes Dedicacion '!E37</f>
        <v>0</v>
      </c>
      <c r="D37" s="1241">
        <f>'A. Docentes Dedicacion '!D37+'A. Docentes Dedicacion '!F37</f>
        <v>0</v>
      </c>
      <c r="E37" s="925">
        <f t="shared" si="0"/>
        <v>0</v>
      </c>
      <c r="F37" s="1233"/>
      <c r="G37" s="1233"/>
      <c r="H37" s="1233"/>
      <c r="I37" s="1233"/>
    </row>
    <row r="38" spans="2:11" ht="18.75" customHeight="1" x14ac:dyDescent="0.25">
      <c r="B38" s="1046" t="s">
        <v>1394</v>
      </c>
      <c r="C38" s="1115">
        <f>SUM(C8:C36)</f>
        <v>284</v>
      </c>
      <c r="D38" s="1115">
        <f t="shared" ref="D38:I38" si="1">SUM(D8:D36)</f>
        <v>48</v>
      </c>
      <c r="E38" s="1115">
        <f t="shared" si="1"/>
        <v>332</v>
      </c>
      <c r="F38" s="1115">
        <f t="shared" si="1"/>
        <v>7</v>
      </c>
      <c r="G38" s="1115">
        <f t="shared" si="1"/>
        <v>7</v>
      </c>
      <c r="H38" s="1115">
        <f t="shared" si="1"/>
        <v>127</v>
      </c>
      <c r="I38" s="1115">
        <f t="shared" si="1"/>
        <v>191</v>
      </c>
      <c r="J38" s="1096"/>
      <c r="K38" s="1096"/>
    </row>
    <row r="39" spans="2:11" ht="11.25" customHeight="1" x14ac:dyDescent="0.25">
      <c r="B39" s="919" t="s">
        <v>836</v>
      </c>
      <c r="C39" s="1236"/>
      <c r="D39" s="1236"/>
      <c r="E39" s="1236"/>
      <c r="F39" s="1236"/>
      <c r="G39" s="1236"/>
      <c r="H39" s="1236"/>
      <c r="I39" s="1236"/>
    </row>
    <row r="40" spans="2:11" ht="11.25" customHeight="1" x14ac:dyDescent="0.25">
      <c r="B40" s="919" t="s">
        <v>837</v>
      </c>
      <c r="C40" s="1236"/>
      <c r="D40" s="1236"/>
      <c r="E40" s="1236"/>
      <c r="F40" s="1236"/>
      <c r="G40" s="1236"/>
      <c r="H40" s="1236"/>
      <c r="I40" s="1236"/>
    </row>
    <row r="41" spans="2:11" ht="15.75" x14ac:dyDescent="0.25">
      <c r="B41" s="1238"/>
      <c r="C41" s="1236"/>
      <c r="D41" s="1236"/>
      <c r="E41" s="1236"/>
      <c r="F41" s="1236"/>
      <c r="G41" s="1236"/>
      <c r="H41" s="1236"/>
      <c r="I41" s="1236"/>
    </row>
    <row r="42" spans="2:11" ht="15" hidden="1" customHeight="1" x14ac:dyDescent="0.25"/>
  </sheetData>
  <sheetProtection sheet="1" objects="1" scenarios="1"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304"/>
  <sheetViews>
    <sheetView showGridLines="0" zoomScaleNormal="100" workbookViewId="0"/>
  </sheetViews>
  <sheetFormatPr baseColWidth="10" defaultColWidth="0" defaultRowHeight="0" customHeight="1" zeroHeight="1" x14ac:dyDescent="0.25"/>
  <cols>
    <col min="1" max="1" width="3.5703125" style="775" customWidth="1"/>
    <col min="2" max="2" width="39" style="775" customWidth="1"/>
    <col min="3" max="5" width="21.42578125" style="775" customWidth="1"/>
    <col min="6" max="6" width="5" style="775" customWidth="1"/>
    <col min="7" max="11" width="0" style="775" hidden="1" customWidth="1"/>
    <col min="12" max="16384" width="9.140625" style="775" hidden="1"/>
  </cols>
  <sheetData>
    <row r="1" spans="2:7" ht="15" x14ac:dyDescent="0.25">
      <c r="B1" s="1804"/>
      <c r="C1" s="1805"/>
      <c r="D1" s="1805"/>
      <c r="E1" s="1806"/>
    </row>
    <row r="2" spans="2:7" ht="15" x14ac:dyDescent="0.25">
      <c r="B2" s="1807"/>
      <c r="C2" s="1808"/>
      <c r="D2" s="1808"/>
      <c r="E2" s="1809"/>
    </row>
    <row r="3" spans="2:7" ht="16.5" thickBot="1" x14ac:dyDescent="0.3">
      <c r="B3" s="1810"/>
      <c r="C3" s="1811"/>
      <c r="D3" s="1811"/>
      <c r="E3" s="1812"/>
      <c r="F3" s="776"/>
      <c r="G3" s="776"/>
    </row>
    <row r="4" spans="2:7" ht="21.75" thickBot="1" x14ac:dyDescent="0.4">
      <c r="B4" s="1813" t="s">
        <v>199</v>
      </c>
      <c r="C4" s="1814"/>
      <c r="D4" s="1814"/>
      <c r="E4" s="1815"/>
      <c r="F4" s="776"/>
      <c r="G4" s="776"/>
    </row>
    <row r="5" spans="2:7" s="778" customFormat="1" ht="15.75" x14ac:dyDescent="0.25">
      <c r="B5" s="1816"/>
      <c r="C5" s="1816"/>
      <c r="D5" s="1816"/>
      <c r="E5" s="1816"/>
      <c r="F5" s="777"/>
      <c r="G5" s="777"/>
    </row>
    <row r="6" spans="2:7" s="778" customFormat="1" ht="21" x14ac:dyDescent="0.35">
      <c r="B6" s="826" t="s">
        <v>200</v>
      </c>
      <c r="C6" s="814" t="s">
        <v>1229</v>
      </c>
      <c r="D6" s="814" t="s">
        <v>2626</v>
      </c>
      <c r="E6" s="780" t="s">
        <v>2748</v>
      </c>
      <c r="F6" s="777"/>
      <c r="G6" s="777"/>
    </row>
    <row r="7" spans="2:7" s="778" customFormat="1" ht="18.75" customHeight="1" x14ac:dyDescent="0.3">
      <c r="B7" s="781" t="s">
        <v>212</v>
      </c>
      <c r="C7" s="791">
        <f>SUM(C8:C9)</f>
        <v>28</v>
      </c>
      <c r="D7" s="791">
        <f>SUM(D8:D9)</f>
        <v>27</v>
      </c>
      <c r="E7" s="792">
        <f>SUM(E8:E9)</f>
        <v>27</v>
      </c>
    </row>
    <row r="8" spans="2:7" ht="18.75" customHeight="1" x14ac:dyDescent="0.25">
      <c r="B8" s="783" t="s">
        <v>2603</v>
      </c>
      <c r="C8" s="784">
        <v>27</v>
      </c>
      <c r="D8" s="784">
        <v>26</v>
      </c>
      <c r="E8" s="786">
        <v>26</v>
      </c>
    </row>
    <row r="9" spans="2:7" ht="18.75" customHeight="1" x14ac:dyDescent="0.25">
      <c r="B9" s="783" t="s">
        <v>1237</v>
      </c>
      <c r="C9" s="784">
        <v>1</v>
      </c>
      <c r="D9" s="784">
        <v>1</v>
      </c>
      <c r="E9" s="786">
        <v>1</v>
      </c>
    </row>
    <row r="10" spans="2:7" ht="18.75" customHeight="1" x14ac:dyDescent="0.3">
      <c r="B10" s="781" t="s">
        <v>435</v>
      </c>
      <c r="C10" s="791">
        <f>SUM(C11:C13)</f>
        <v>27</v>
      </c>
      <c r="D10" s="791">
        <f>SUM(D11:D13)</f>
        <v>11</v>
      </c>
      <c r="E10" s="792">
        <f>SUM(E11:E13)</f>
        <v>30</v>
      </c>
    </row>
    <row r="11" spans="2:7" ht="18.75" customHeight="1" x14ac:dyDescent="0.25">
      <c r="B11" s="783" t="s">
        <v>367</v>
      </c>
      <c r="C11" s="784">
        <v>13</v>
      </c>
      <c r="D11" s="784">
        <v>6</v>
      </c>
      <c r="E11" s="786">
        <v>15</v>
      </c>
    </row>
    <row r="12" spans="2:7" ht="18.75" customHeight="1" x14ac:dyDescent="0.25">
      <c r="B12" s="787" t="s">
        <v>2604</v>
      </c>
      <c r="C12" s="788">
        <v>11</v>
      </c>
      <c r="D12" s="788">
        <v>4</v>
      </c>
      <c r="E12" s="786">
        <v>12</v>
      </c>
    </row>
    <row r="13" spans="2:7" ht="18.75" customHeight="1" x14ac:dyDescent="0.25">
      <c r="B13" s="789" t="s">
        <v>365</v>
      </c>
      <c r="C13" s="784">
        <v>3</v>
      </c>
      <c r="D13" s="784">
        <v>1</v>
      </c>
      <c r="E13" s="786">
        <v>3</v>
      </c>
    </row>
    <row r="14" spans="2:7" ht="18.75" customHeight="1" x14ac:dyDescent="0.3">
      <c r="B14" s="782" t="s">
        <v>205</v>
      </c>
      <c r="C14" s="791">
        <f>C7+C10</f>
        <v>55</v>
      </c>
      <c r="D14" s="791">
        <f>D7+D10</f>
        <v>38</v>
      </c>
      <c r="E14" s="792">
        <f>E7+E10</f>
        <v>57</v>
      </c>
    </row>
    <row r="15" spans="2:7" ht="15" x14ac:dyDescent="0.25">
      <c r="B15" s="1817" t="s">
        <v>204</v>
      </c>
      <c r="C15" s="1817"/>
      <c r="D15" s="1817"/>
      <c r="E15" s="1817"/>
    </row>
    <row r="16" spans="2:7" ht="18.75" customHeight="1" x14ac:dyDescent="0.25">
      <c r="B16" s="790"/>
      <c r="C16" s="790"/>
      <c r="D16" s="790"/>
      <c r="E16" s="790"/>
    </row>
    <row r="17" spans="2:5" ht="18.75" hidden="1" customHeight="1" x14ac:dyDescent="0.25">
      <c r="B17" s="790"/>
      <c r="C17" s="790"/>
      <c r="D17" s="790"/>
      <c r="E17" s="790"/>
    </row>
    <row r="18" spans="2:5" ht="18.75" hidden="1" customHeight="1" x14ac:dyDescent="0.25">
      <c r="B18" s="790"/>
      <c r="C18" s="790"/>
      <c r="D18" s="790"/>
      <c r="E18" s="790"/>
    </row>
    <row r="19" spans="2:5" ht="18.75" hidden="1" customHeight="1" x14ac:dyDescent="0.25">
      <c r="B19" s="790"/>
      <c r="C19" s="790"/>
      <c r="D19" s="790"/>
      <c r="E19" s="790"/>
    </row>
    <row r="20" spans="2:5" ht="18.75" hidden="1" customHeight="1" x14ac:dyDescent="0.25">
      <c r="B20" s="790"/>
      <c r="C20" s="790"/>
      <c r="D20" s="790"/>
      <c r="E20" s="790"/>
    </row>
    <row r="21" spans="2:5" ht="18.75" hidden="1" customHeight="1" x14ac:dyDescent="0.25">
      <c r="B21" s="790"/>
      <c r="C21" s="790"/>
      <c r="D21" s="790"/>
      <c r="E21" s="790"/>
    </row>
    <row r="22" spans="2:5" ht="18.75" hidden="1" customHeight="1" x14ac:dyDescent="0.25">
      <c r="B22" s="790"/>
      <c r="C22" s="790"/>
      <c r="D22" s="790"/>
      <c r="E22" s="790"/>
    </row>
    <row r="23" spans="2:5" ht="18.75" hidden="1" customHeight="1" x14ac:dyDescent="0.25">
      <c r="B23" s="790"/>
      <c r="C23" s="790"/>
      <c r="D23" s="790"/>
      <c r="E23" s="790"/>
    </row>
    <row r="24" spans="2:5" ht="18.75" hidden="1" customHeight="1" x14ac:dyDescent="0.25">
      <c r="B24" s="790"/>
      <c r="C24" s="790"/>
      <c r="D24" s="790"/>
      <c r="E24" s="790"/>
    </row>
    <row r="25" spans="2:5" ht="18.75" hidden="1" customHeight="1" x14ac:dyDescent="0.25">
      <c r="B25" s="790"/>
      <c r="C25" s="790"/>
      <c r="D25" s="790"/>
      <c r="E25" s="790"/>
    </row>
    <row r="26" spans="2:5" ht="18.75" hidden="1" customHeight="1" x14ac:dyDescent="0.25">
      <c r="B26" s="790"/>
      <c r="C26" s="790"/>
      <c r="D26" s="790"/>
      <c r="E26" s="790"/>
    </row>
    <row r="27" spans="2:5" ht="18.75" hidden="1" customHeight="1" x14ac:dyDescent="0.25">
      <c r="B27" s="790"/>
      <c r="C27" s="790"/>
      <c r="D27" s="790"/>
      <c r="E27" s="790"/>
    </row>
    <row r="28" spans="2:5" ht="16.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15" hidden="1" customHeight="1" x14ac:dyDescent="0.25"/>
    <row r="304" ht="15" hidden="1" customHeight="1" x14ac:dyDescent="0.25"/>
  </sheetData>
  <sheetProtection sheet="1" objects="1" scenarios="1" formatCells="0" formatColumns="0" formatRows="0" insertColumns="0" insertRows="0" deleteColumns="0" deleteRows="0" sort="0"/>
  <mergeCells count="4">
    <mergeCell ref="B1:E3"/>
    <mergeCell ref="B4:E4"/>
    <mergeCell ref="B5:E5"/>
    <mergeCell ref="B15:E15"/>
  </mergeCell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XFD42"/>
  <sheetViews>
    <sheetView showGridLines="0" zoomScaleNormal="100" workbookViewId="0">
      <pane xSplit="1" ySplit="7" topLeftCell="B31" activePane="bottomRight" state="frozen"/>
      <selection activeCell="C5" sqref="C5"/>
      <selection pane="topRight" activeCell="C5" sqref="C5"/>
      <selection pane="bottomLeft" activeCell="C5" sqref="C5"/>
      <selection pane="bottomRight" activeCell="B1" sqref="B1:I3"/>
    </sheetView>
  </sheetViews>
  <sheetFormatPr baseColWidth="10" defaultColWidth="0" defaultRowHeight="0" customHeight="1" zeroHeight="1" x14ac:dyDescent="0.25"/>
  <cols>
    <col min="1" max="1" width="5.5703125" style="776" customWidth="1"/>
    <col min="2" max="2" width="51.85546875" style="776" customWidth="1"/>
    <col min="3" max="3" width="17.140625" style="776" customWidth="1"/>
    <col min="4" max="5" width="15.140625" style="776" customWidth="1"/>
    <col min="6" max="7" width="17.140625" style="776" customWidth="1"/>
    <col min="8" max="8" width="16" style="776" bestFit="1" customWidth="1"/>
    <col min="9" max="9" width="18.28515625" style="776" customWidth="1"/>
    <col min="10" max="10" width="2.85546875" style="776" customWidth="1"/>
    <col min="11" max="11" width="3" style="776" customWidth="1"/>
    <col min="12" max="16384" width="9.140625" style="776" hidden="1"/>
  </cols>
  <sheetData>
    <row r="1" spans="2:16384" ht="15.75" x14ac:dyDescent="0.25">
      <c r="B1" s="2121"/>
      <c r="C1" s="2122"/>
      <c r="D1" s="2122"/>
      <c r="E1" s="2122"/>
      <c r="F1" s="2122"/>
      <c r="G1" s="2122"/>
      <c r="H1" s="2122"/>
      <c r="I1" s="2123"/>
    </row>
    <row r="2" spans="2:16384" ht="15.75" x14ac:dyDescent="0.25">
      <c r="B2" s="2124"/>
      <c r="C2" s="2125"/>
      <c r="D2" s="2125"/>
      <c r="E2" s="2125"/>
      <c r="F2" s="2125"/>
      <c r="G2" s="2125"/>
      <c r="H2" s="2125"/>
      <c r="I2" s="2126"/>
    </row>
    <row r="3" spans="2:16384" ht="16.5" thickBot="1" x14ac:dyDescent="0.3">
      <c r="B3" s="2127"/>
      <c r="C3" s="2128"/>
      <c r="D3" s="2128"/>
      <c r="E3" s="2128"/>
      <c r="F3" s="2128"/>
      <c r="G3" s="2128"/>
      <c r="H3" s="2128"/>
      <c r="I3" s="2129"/>
    </row>
    <row r="4" spans="2:16384" ht="21.75" thickBot="1" x14ac:dyDescent="0.3">
      <c r="B4" s="2118" t="s">
        <v>3098</v>
      </c>
      <c r="C4" s="2119"/>
      <c r="D4" s="2119"/>
      <c r="E4" s="2119"/>
      <c r="F4" s="2119"/>
      <c r="G4" s="2119"/>
      <c r="H4" s="2119"/>
      <c r="I4" s="2120"/>
    </row>
    <row r="5" spans="2:16384" s="1043" customFormat="1" ht="15.75" x14ac:dyDescent="0.25">
      <c r="B5" s="1086"/>
      <c r="C5" s="1086"/>
      <c r="D5" s="1086"/>
      <c r="E5" s="1086"/>
      <c r="F5" s="1086"/>
      <c r="G5" s="1086"/>
      <c r="H5" s="1086"/>
      <c r="I5" s="1086"/>
    </row>
    <row r="6" spans="2:16384" s="1242" customFormat="1" ht="15.75" customHeight="1" x14ac:dyDescent="0.25">
      <c r="B6" s="1943" t="s">
        <v>1387</v>
      </c>
      <c r="C6" s="1943" t="s">
        <v>1363</v>
      </c>
      <c r="D6" s="1943"/>
      <c r="E6" s="1943" t="s">
        <v>1388</v>
      </c>
      <c r="F6" s="1943" t="s">
        <v>1389</v>
      </c>
      <c r="G6" s="1943"/>
      <c r="H6" s="1943"/>
      <c r="I6" s="1943"/>
    </row>
    <row r="7" spans="2:16384" s="1242" customFormat="1" ht="31.5" x14ac:dyDescent="0.25">
      <c r="B7" s="1943"/>
      <c r="C7" s="1046" t="s">
        <v>225</v>
      </c>
      <c r="D7" s="1046" t="s">
        <v>220</v>
      </c>
      <c r="E7" s="1943"/>
      <c r="F7" s="1046" t="s">
        <v>1395</v>
      </c>
      <c r="G7" s="1046" t="s">
        <v>1396</v>
      </c>
      <c r="H7" s="1046" t="s">
        <v>1397</v>
      </c>
      <c r="I7" s="1046" t="s">
        <v>1398</v>
      </c>
    </row>
    <row r="8" spans="2:16384" s="1246" customFormat="1" ht="18.75" customHeight="1" x14ac:dyDescent="0.25">
      <c r="B8" s="1231" t="s">
        <v>1365</v>
      </c>
      <c r="C8" s="1245">
        <f>'B. Docentes Dedicacion'!C8+'B. Docentes Dedicacion'!E8</f>
        <v>21</v>
      </c>
      <c r="D8" s="1245">
        <f>'B. Docentes Dedicacion'!D8+'B. Docentes Dedicacion'!F8</f>
        <v>0</v>
      </c>
      <c r="E8" s="925">
        <f t="shared" ref="E8:E37" si="0">SUM(C8:D8)</f>
        <v>21</v>
      </c>
      <c r="F8" s="599">
        <v>7</v>
      </c>
      <c r="G8" s="599">
        <v>8</v>
      </c>
      <c r="H8" s="599">
        <v>6</v>
      </c>
      <c r="I8" s="599"/>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3"/>
      <c r="EV8" s="1243"/>
      <c r="EW8" s="1243"/>
      <c r="EX8" s="1243"/>
      <c r="EY8" s="1243"/>
      <c r="EZ8" s="1243"/>
      <c r="FA8" s="1243"/>
      <c r="FB8" s="1243"/>
      <c r="FC8" s="1243"/>
      <c r="FD8" s="1243"/>
      <c r="FE8" s="1243"/>
      <c r="FF8" s="1243"/>
      <c r="FG8" s="1243"/>
      <c r="FH8" s="1243"/>
      <c r="FI8" s="1243"/>
      <c r="FJ8" s="1243"/>
      <c r="FK8" s="1243"/>
      <c r="FL8" s="1243"/>
      <c r="FM8" s="1243"/>
      <c r="FN8" s="1243"/>
      <c r="FO8" s="1243"/>
      <c r="FP8" s="1243"/>
      <c r="FQ8" s="1243"/>
      <c r="FR8" s="1243"/>
      <c r="FS8" s="1243"/>
      <c r="FT8" s="1243"/>
      <c r="FU8" s="1243"/>
      <c r="FV8" s="1243"/>
      <c r="FW8" s="1243"/>
      <c r="FX8" s="1243"/>
      <c r="FY8" s="1243"/>
      <c r="FZ8" s="1243"/>
      <c r="GA8" s="1243"/>
      <c r="GB8" s="1243"/>
      <c r="GC8" s="1243"/>
      <c r="GD8" s="1243"/>
      <c r="GE8" s="1243"/>
      <c r="GF8" s="1243"/>
      <c r="GG8" s="1243"/>
      <c r="GH8" s="1243"/>
      <c r="GI8" s="1243"/>
      <c r="GJ8" s="1243"/>
      <c r="GK8" s="1243"/>
      <c r="GL8" s="1243"/>
      <c r="GM8" s="1243"/>
      <c r="GN8" s="1243"/>
      <c r="GO8" s="1243"/>
      <c r="GP8" s="1243"/>
      <c r="GQ8" s="1243"/>
      <c r="GR8" s="1243"/>
      <c r="GS8" s="1243"/>
      <c r="GT8" s="1243"/>
      <c r="GU8" s="1243"/>
      <c r="GV8" s="1243"/>
      <c r="GW8" s="1243"/>
      <c r="GX8" s="1243"/>
      <c r="GY8" s="1243"/>
      <c r="GZ8" s="1243"/>
      <c r="HA8" s="1243"/>
      <c r="HB8" s="1243"/>
      <c r="HC8" s="1243"/>
      <c r="HD8" s="1243"/>
      <c r="HE8" s="1243"/>
      <c r="HF8" s="1243"/>
      <c r="HG8" s="1243"/>
      <c r="HH8" s="1243"/>
      <c r="HI8" s="1243"/>
      <c r="HJ8" s="1243"/>
      <c r="HK8" s="1243"/>
      <c r="HL8" s="1243"/>
      <c r="HM8" s="1243"/>
      <c r="HN8" s="1243"/>
      <c r="HO8" s="1243"/>
      <c r="HP8" s="1243"/>
      <c r="HQ8" s="1243"/>
      <c r="HR8" s="1243"/>
      <c r="HS8" s="1243"/>
      <c r="HT8" s="1243"/>
      <c r="HU8" s="1243"/>
      <c r="HV8" s="1243"/>
      <c r="HW8" s="1243"/>
      <c r="HX8" s="1243"/>
      <c r="HY8" s="1243"/>
      <c r="HZ8" s="1243"/>
      <c r="IA8" s="1243"/>
      <c r="IB8" s="1243"/>
      <c r="IC8" s="1243"/>
      <c r="ID8" s="1243"/>
      <c r="IE8" s="1243"/>
      <c r="IF8" s="1243"/>
      <c r="IG8" s="1243"/>
      <c r="IH8" s="1243"/>
      <c r="II8" s="1243"/>
      <c r="IJ8" s="1243"/>
      <c r="IK8" s="1243"/>
      <c r="IL8" s="1243"/>
      <c r="IM8" s="1243"/>
      <c r="IN8" s="1243"/>
      <c r="IO8" s="1243"/>
      <c r="IP8" s="1243"/>
      <c r="IQ8" s="1243"/>
      <c r="IR8" s="1243"/>
      <c r="IS8" s="1243"/>
      <c r="IT8" s="1243"/>
      <c r="IU8" s="1243"/>
      <c r="IV8" s="1243"/>
      <c r="IW8" s="1243"/>
      <c r="IX8" s="1243"/>
      <c r="IY8" s="1243"/>
      <c r="IZ8" s="1243"/>
      <c r="JA8" s="1243"/>
      <c r="JB8" s="1243"/>
      <c r="JC8" s="1243"/>
      <c r="JD8" s="1243"/>
      <c r="JE8" s="1243"/>
      <c r="JF8" s="1243"/>
      <c r="JG8" s="1243"/>
      <c r="JH8" s="1243"/>
      <c r="JI8" s="1243"/>
      <c r="JJ8" s="1243"/>
      <c r="JK8" s="1243"/>
      <c r="JL8" s="1243"/>
      <c r="JM8" s="1243"/>
      <c r="JN8" s="1243"/>
      <c r="JO8" s="1243"/>
      <c r="JP8" s="1243"/>
      <c r="JQ8" s="1243"/>
      <c r="JR8" s="1243"/>
      <c r="JS8" s="1243"/>
      <c r="JT8" s="1243"/>
      <c r="JU8" s="1243"/>
      <c r="JV8" s="1243"/>
      <c r="JW8" s="1243"/>
      <c r="JX8" s="1243"/>
      <c r="JY8" s="1243"/>
      <c r="JZ8" s="1243"/>
      <c r="KA8" s="1243"/>
      <c r="KB8" s="1243"/>
      <c r="KC8" s="1243"/>
      <c r="KD8" s="1243"/>
      <c r="KE8" s="1243"/>
      <c r="KF8" s="1243"/>
      <c r="KG8" s="1243"/>
      <c r="KH8" s="1243"/>
      <c r="KI8" s="1243"/>
      <c r="KJ8" s="1243"/>
      <c r="KK8" s="1243"/>
      <c r="KL8" s="1243"/>
      <c r="KM8" s="1243"/>
      <c r="KN8" s="1243"/>
      <c r="KO8" s="1243"/>
      <c r="KP8" s="1243"/>
      <c r="KQ8" s="1243"/>
      <c r="KR8" s="1243"/>
      <c r="KS8" s="1243"/>
      <c r="KT8" s="1243"/>
      <c r="KU8" s="1243"/>
      <c r="KV8" s="1243"/>
      <c r="KW8" s="1243"/>
      <c r="KX8" s="1243"/>
      <c r="KY8" s="1243"/>
      <c r="KZ8" s="1243"/>
      <c r="LA8" s="1243"/>
      <c r="LB8" s="1243"/>
      <c r="LC8" s="1243"/>
      <c r="LD8" s="1243"/>
      <c r="LE8" s="1243"/>
      <c r="LF8" s="1243"/>
      <c r="LG8" s="1243"/>
      <c r="LH8" s="1243"/>
      <c r="LI8" s="1243"/>
      <c r="LJ8" s="1243"/>
      <c r="LK8" s="1243"/>
      <c r="LL8" s="1243"/>
      <c r="LM8" s="1243"/>
      <c r="LN8" s="1243"/>
      <c r="LO8" s="1243"/>
      <c r="LP8" s="1243"/>
      <c r="LQ8" s="1243"/>
      <c r="LR8" s="1243"/>
      <c r="LS8" s="1243"/>
      <c r="LT8" s="1243"/>
      <c r="LU8" s="1243"/>
      <c r="LV8" s="1243"/>
      <c r="LW8" s="1243"/>
      <c r="LX8" s="1243"/>
      <c r="LY8" s="1243"/>
      <c r="LZ8" s="1243"/>
      <c r="MA8" s="1243"/>
      <c r="MB8" s="1243"/>
      <c r="MC8" s="1243"/>
      <c r="MD8" s="1243"/>
      <c r="ME8" s="1243"/>
      <c r="MF8" s="1243"/>
      <c r="MG8" s="1243"/>
      <c r="MH8" s="1243"/>
      <c r="MI8" s="1243"/>
      <c r="MJ8" s="1243"/>
      <c r="MK8" s="1243"/>
      <c r="ML8" s="1243"/>
      <c r="MM8" s="1243"/>
      <c r="MN8" s="1243"/>
      <c r="MO8" s="1243"/>
      <c r="MP8" s="1243"/>
      <c r="MQ8" s="1243"/>
      <c r="MR8" s="1243"/>
      <c r="MS8" s="1243"/>
      <c r="MT8" s="1243"/>
      <c r="MU8" s="1243"/>
      <c r="MV8" s="1243"/>
      <c r="MW8" s="1243"/>
      <c r="MX8" s="1243"/>
      <c r="MY8" s="1243"/>
      <c r="MZ8" s="1243"/>
      <c r="NA8" s="1243"/>
      <c r="NB8" s="1243"/>
      <c r="NC8" s="1243"/>
      <c r="ND8" s="1243"/>
      <c r="NE8" s="1243"/>
      <c r="NF8" s="1243"/>
      <c r="NG8" s="1243"/>
      <c r="NH8" s="1243"/>
      <c r="NI8" s="1243"/>
      <c r="NJ8" s="1243"/>
      <c r="NK8" s="1243"/>
      <c r="NL8" s="1243"/>
      <c r="NM8" s="1243"/>
      <c r="NN8" s="1243"/>
      <c r="NO8" s="1243"/>
      <c r="NP8" s="1243"/>
      <c r="NQ8" s="1243"/>
      <c r="NR8" s="1243"/>
      <c r="NS8" s="1243"/>
      <c r="NT8" s="1243"/>
      <c r="NU8" s="1243"/>
      <c r="NV8" s="1243"/>
      <c r="NW8" s="1243"/>
      <c r="NX8" s="1243"/>
      <c r="NY8" s="1243"/>
      <c r="NZ8" s="1243"/>
      <c r="OA8" s="1243"/>
      <c r="OB8" s="1243"/>
      <c r="OC8" s="1243"/>
      <c r="OD8" s="1243"/>
      <c r="OE8" s="1243"/>
      <c r="OF8" s="1243"/>
      <c r="OG8" s="1243"/>
      <c r="OH8" s="1243"/>
      <c r="OI8" s="1243"/>
      <c r="OJ8" s="1243"/>
      <c r="OK8" s="1243"/>
      <c r="OL8" s="1243"/>
      <c r="OM8" s="1243"/>
      <c r="ON8" s="1243"/>
      <c r="OO8" s="1243"/>
      <c r="OP8" s="1243"/>
      <c r="OQ8" s="1243"/>
      <c r="OR8" s="1243"/>
      <c r="OS8" s="1243"/>
      <c r="OT8" s="1243"/>
      <c r="OU8" s="1243"/>
      <c r="OV8" s="1243"/>
      <c r="OW8" s="1243"/>
      <c r="OX8" s="1243"/>
      <c r="OY8" s="1243"/>
      <c r="OZ8" s="1243"/>
      <c r="PA8" s="1243"/>
      <c r="PB8" s="1243"/>
      <c r="PC8" s="1243"/>
      <c r="PD8" s="1243"/>
      <c r="PE8" s="1243"/>
      <c r="PF8" s="1243"/>
      <c r="PG8" s="1243"/>
      <c r="PH8" s="1243"/>
      <c r="PI8" s="1243"/>
      <c r="PJ8" s="1243"/>
      <c r="PK8" s="1243"/>
      <c r="PL8" s="1243"/>
      <c r="PM8" s="1243"/>
      <c r="PN8" s="1243"/>
      <c r="PO8" s="1243"/>
      <c r="PP8" s="1243"/>
      <c r="PQ8" s="1243"/>
      <c r="PR8" s="1243"/>
      <c r="PS8" s="1243"/>
      <c r="PT8" s="1243"/>
      <c r="PU8" s="1243"/>
      <c r="PV8" s="1243"/>
      <c r="PW8" s="1243"/>
      <c r="PX8" s="1243"/>
      <c r="PY8" s="1243"/>
      <c r="PZ8" s="1243"/>
      <c r="QA8" s="1243"/>
      <c r="QB8" s="1243"/>
      <c r="QC8" s="1243"/>
      <c r="QD8" s="1243"/>
      <c r="QE8" s="1243"/>
      <c r="QF8" s="1243"/>
      <c r="QG8" s="1243"/>
      <c r="QH8" s="1243"/>
      <c r="QI8" s="1243"/>
      <c r="QJ8" s="1243"/>
      <c r="QK8" s="1243"/>
      <c r="QL8" s="1243"/>
      <c r="QM8" s="1243"/>
      <c r="QN8" s="1243"/>
      <c r="QO8" s="1243"/>
      <c r="QP8" s="1243"/>
      <c r="QQ8" s="1243"/>
      <c r="QR8" s="1243"/>
      <c r="QS8" s="1243"/>
      <c r="QT8" s="1243"/>
      <c r="QU8" s="1243"/>
      <c r="QV8" s="1243"/>
      <c r="QW8" s="1243"/>
      <c r="QX8" s="1243"/>
      <c r="QY8" s="1243"/>
      <c r="QZ8" s="1243"/>
      <c r="RA8" s="1243"/>
      <c r="RB8" s="1243"/>
      <c r="RC8" s="1243"/>
      <c r="RD8" s="1243"/>
      <c r="RE8" s="1243"/>
      <c r="RF8" s="1243"/>
      <c r="RG8" s="1243"/>
      <c r="RH8" s="1243"/>
      <c r="RI8" s="1243"/>
      <c r="RJ8" s="1243"/>
      <c r="RK8" s="1243"/>
      <c r="RL8" s="1243"/>
      <c r="RM8" s="1243"/>
      <c r="RN8" s="1243"/>
      <c r="RO8" s="1243"/>
      <c r="RP8" s="1243"/>
      <c r="RQ8" s="1243"/>
      <c r="RR8" s="1243"/>
      <c r="RS8" s="1243"/>
      <c r="RT8" s="1243"/>
      <c r="RU8" s="1243"/>
      <c r="RV8" s="1243"/>
      <c r="RW8" s="1243"/>
      <c r="RX8" s="1243"/>
      <c r="RY8" s="1243"/>
      <c r="RZ8" s="1243"/>
      <c r="SA8" s="1243"/>
      <c r="SB8" s="1243"/>
      <c r="SC8" s="1243"/>
      <c r="SD8" s="1243"/>
      <c r="SE8" s="1243"/>
      <c r="SF8" s="1243"/>
      <c r="SG8" s="1243"/>
      <c r="SH8" s="1243"/>
      <c r="SI8" s="1243"/>
      <c r="SJ8" s="1243"/>
      <c r="SK8" s="1243"/>
      <c r="SL8" s="1243"/>
      <c r="SM8" s="1243"/>
      <c r="SN8" s="1243"/>
      <c r="SO8" s="1243"/>
      <c r="SP8" s="1243"/>
      <c r="SQ8" s="1243"/>
      <c r="SR8" s="1243"/>
      <c r="SS8" s="1243"/>
      <c r="ST8" s="1243"/>
      <c r="SU8" s="1243"/>
      <c r="SV8" s="1243"/>
      <c r="SW8" s="1243"/>
      <c r="SX8" s="1243"/>
      <c r="SY8" s="1243"/>
      <c r="SZ8" s="1243"/>
      <c r="TA8" s="1243"/>
      <c r="TB8" s="1243"/>
      <c r="TC8" s="1243"/>
      <c r="TD8" s="1243"/>
      <c r="TE8" s="1243"/>
      <c r="TF8" s="1243"/>
      <c r="TG8" s="1243"/>
      <c r="TH8" s="1243"/>
      <c r="TI8" s="1243"/>
      <c r="TJ8" s="1243"/>
      <c r="TK8" s="1243"/>
      <c r="TL8" s="1243"/>
      <c r="TM8" s="1243"/>
      <c r="TN8" s="1243"/>
      <c r="TO8" s="1243"/>
      <c r="TP8" s="1243"/>
      <c r="TQ8" s="1243"/>
      <c r="TR8" s="1243"/>
      <c r="TS8" s="1243"/>
      <c r="TT8" s="1243"/>
      <c r="TU8" s="1243"/>
      <c r="TV8" s="1243"/>
      <c r="TW8" s="1243"/>
      <c r="TX8" s="1243"/>
      <c r="TY8" s="1243"/>
      <c r="TZ8" s="1243"/>
      <c r="UA8" s="1243"/>
      <c r="UB8" s="1243"/>
      <c r="UC8" s="1243"/>
      <c r="UD8" s="1243"/>
      <c r="UE8" s="1243"/>
      <c r="UF8" s="1243"/>
      <c r="UG8" s="1243"/>
      <c r="UH8" s="1243"/>
      <c r="UI8" s="1243"/>
      <c r="UJ8" s="1243"/>
      <c r="UK8" s="1243"/>
      <c r="UL8" s="1243"/>
      <c r="UM8" s="1243"/>
      <c r="UN8" s="1243"/>
      <c r="UO8" s="1243"/>
      <c r="UP8" s="1243"/>
      <c r="UQ8" s="1243"/>
      <c r="UR8" s="1243"/>
      <c r="US8" s="1243"/>
      <c r="UT8" s="1243"/>
      <c r="UU8" s="1243"/>
      <c r="UV8" s="1243"/>
      <c r="UW8" s="1243"/>
      <c r="UX8" s="1243"/>
      <c r="UY8" s="1243"/>
      <c r="UZ8" s="1243"/>
      <c r="VA8" s="1243"/>
      <c r="VB8" s="1243"/>
      <c r="VC8" s="1243"/>
      <c r="VD8" s="1243"/>
      <c r="VE8" s="1243"/>
      <c r="VF8" s="1243"/>
      <c r="VG8" s="1243"/>
      <c r="VH8" s="1243"/>
      <c r="VI8" s="1243"/>
      <c r="VJ8" s="1243"/>
      <c r="VK8" s="1243"/>
      <c r="VL8" s="1243"/>
      <c r="VM8" s="1243"/>
      <c r="VN8" s="1243"/>
      <c r="VO8" s="1243"/>
      <c r="VP8" s="1243"/>
      <c r="VQ8" s="1243"/>
      <c r="VR8" s="1243"/>
      <c r="VS8" s="1243"/>
      <c r="VT8" s="1243"/>
      <c r="VU8" s="1243"/>
      <c r="VV8" s="1243"/>
      <c r="VW8" s="1243"/>
      <c r="VX8" s="1243"/>
      <c r="VY8" s="1243"/>
      <c r="VZ8" s="1243"/>
      <c r="WA8" s="1243"/>
      <c r="WB8" s="1243"/>
      <c r="WC8" s="1243"/>
      <c r="WD8" s="1243"/>
      <c r="WE8" s="1243"/>
      <c r="WF8" s="1243"/>
      <c r="WG8" s="1243"/>
      <c r="WH8" s="1243"/>
      <c r="WI8" s="1243"/>
      <c r="WJ8" s="1243"/>
      <c r="WK8" s="1243"/>
      <c r="WL8" s="1243"/>
      <c r="WM8" s="1243"/>
      <c r="WN8" s="1243"/>
      <c r="WO8" s="1243"/>
      <c r="WP8" s="1243"/>
      <c r="WQ8" s="1243"/>
      <c r="WR8" s="1243"/>
      <c r="WS8" s="1243"/>
      <c r="WT8" s="1243"/>
      <c r="WU8" s="1243"/>
      <c r="WV8" s="1243"/>
      <c r="WW8" s="1243"/>
      <c r="WX8" s="1243"/>
      <c r="WY8" s="1243"/>
      <c r="WZ8" s="1243"/>
      <c r="XA8" s="1243"/>
      <c r="XB8" s="1243"/>
      <c r="XC8" s="1243"/>
      <c r="XD8" s="1243"/>
      <c r="XE8" s="1243"/>
      <c r="XF8" s="1243"/>
      <c r="XG8" s="1243"/>
      <c r="XH8" s="1243"/>
      <c r="XI8" s="1243"/>
      <c r="XJ8" s="1243"/>
      <c r="XK8" s="1243"/>
      <c r="XL8" s="1243"/>
      <c r="XM8" s="1243"/>
      <c r="XN8" s="1243"/>
      <c r="XO8" s="1243"/>
      <c r="XP8" s="1243"/>
      <c r="XQ8" s="1243"/>
      <c r="XR8" s="1243"/>
      <c r="XS8" s="1243"/>
      <c r="XT8" s="1243"/>
      <c r="XU8" s="1243"/>
      <c r="XV8" s="1243"/>
      <c r="XW8" s="1243"/>
      <c r="XX8" s="1243"/>
      <c r="XY8" s="1243"/>
      <c r="XZ8" s="1243"/>
      <c r="YA8" s="1243"/>
      <c r="YB8" s="1243"/>
      <c r="YC8" s="1243"/>
      <c r="YD8" s="1243"/>
      <c r="YE8" s="1243"/>
      <c r="YF8" s="1243"/>
      <c r="YG8" s="1243"/>
      <c r="YH8" s="1243"/>
      <c r="YI8" s="1243"/>
      <c r="YJ8" s="1243"/>
      <c r="YK8" s="1243"/>
      <c r="YL8" s="1243"/>
      <c r="YM8" s="1243"/>
      <c r="YN8" s="1243"/>
      <c r="YO8" s="1243"/>
      <c r="YP8" s="1243"/>
      <c r="YQ8" s="1243"/>
      <c r="YR8" s="1243"/>
      <c r="YS8" s="1243"/>
      <c r="YT8" s="1243"/>
      <c r="YU8" s="1243"/>
      <c r="YV8" s="1243"/>
      <c r="YW8" s="1243"/>
      <c r="YX8" s="1243"/>
      <c r="YY8" s="1243"/>
      <c r="YZ8" s="1243"/>
      <c r="ZA8" s="1243"/>
      <c r="ZB8" s="1243"/>
      <c r="ZC8" s="1243"/>
      <c r="ZD8" s="1243"/>
      <c r="ZE8" s="1243"/>
      <c r="ZF8" s="1243"/>
      <c r="ZG8" s="1243"/>
      <c r="ZH8" s="1243"/>
      <c r="ZI8" s="1243"/>
      <c r="ZJ8" s="1243"/>
      <c r="ZK8" s="1243"/>
      <c r="ZL8" s="1243"/>
      <c r="ZM8" s="1243"/>
      <c r="ZN8" s="1243"/>
      <c r="ZO8" s="1243"/>
      <c r="ZP8" s="1243"/>
      <c r="ZQ8" s="1243"/>
      <c r="ZR8" s="1243"/>
      <c r="ZS8" s="1243"/>
      <c r="ZT8" s="1243"/>
      <c r="ZU8" s="1243"/>
      <c r="ZV8" s="1243"/>
      <c r="ZW8" s="1243"/>
      <c r="ZX8" s="1243"/>
      <c r="ZY8" s="1243"/>
      <c r="ZZ8" s="1243"/>
      <c r="AAA8" s="1243"/>
      <c r="AAB8" s="1243"/>
      <c r="AAC8" s="1243"/>
      <c r="AAD8" s="1243"/>
      <c r="AAE8" s="1243"/>
      <c r="AAF8" s="1243"/>
      <c r="AAG8" s="1243"/>
      <c r="AAH8" s="1243"/>
      <c r="AAI8" s="1243"/>
      <c r="AAJ8" s="1243"/>
      <c r="AAK8" s="1243"/>
      <c r="AAL8" s="1243"/>
      <c r="AAM8" s="1243"/>
      <c r="AAN8" s="1243"/>
      <c r="AAO8" s="1243"/>
      <c r="AAP8" s="1243"/>
      <c r="AAQ8" s="1243"/>
      <c r="AAR8" s="1243"/>
      <c r="AAS8" s="1243"/>
      <c r="AAT8" s="1243"/>
      <c r="AAU8" s="1243"/>
      <c r="AAV8" s="1243"/>
      <c r="AAW8" s="1243"/>
      <c r="AAX8" s="1243"/>
      <c r="AAY8" s="1243"/>
      <c r="AAZ8" s="1243"/>
      <c r="ABA8" s="1243"/>
      <c r="ABB8" s="1243"/>
      <c r="ABC8" s="1243"/>
      <c r="ABD8" s="1243"/>
      <c r="ABE8" s="1243"/>
      <c r="ABF8" s="1243"/>
      <c r="ABG8" s="1243"/>
      <c r="ABH8" s="1243"/>
      <c r="ABI8" s="1243"/>
      <c r="ABJ8" s="1243"/>
      <c r="ABK8" s="1243"/>
      <c r="ABL8" s="1243"/>
      <c r="ABM8" s="1243"/>
      <c r="ABN8" s="1243"/>
      <c r="ABO8" s="1243"/>
      <c r="ABP8" s="1243"/>
      <c r="ABQ8" s="1243"/>
      <c r="ABR8" s="1243"/>
      <c r="ABS8" s="1243"/>
      <c r="ABT8" s="1243"/>
      <c r="ABU8" s="1243"/>
      <c r="ABV8" s="1243"/>
      <c r="ABW8" s="1243"/>
      <c r="ABX8" s="1243"/>
      <c r="ABY8" s="1243"/>
      <c r="ABZ8" s="1243"/>
      <c r="ACA8" s="1243"/>
      <c r="ACB8" s="1243"/>
      <c r="ACC8" s="1243"/>
      <c r="ACD8" s="1243"/>
      <c r="ACE8" s="1243"/>
      <c r="ACF8" s="1243"/>
      <c r="ACG8" s="1243"/>
      <c r="ACH8" s="1243"/>
      <c r="ACI8" s="1243"/>
      <c r="ACJ8" s="1243"/>
      <c r="ACK8" s="1243"/>
      <c r="ACL8" s="1243"/>
      <c r="ACM8" s="1243"/>
      <c r="ACN8" s="1243"/>
      <c r="ACO8" s="1243"/>
      <c r="ACP8" s="1243"/>
      <c r="ACQ8" s="1243"/>
      <c r="ACR8" s="1243"/>
      <c r="ACS8" s="1243"/>
      <c r="ACT8" s="1243"/>
      <c r="ACU8" s="1243"/>
      <c r="ACV8" s="1243"/>
      <c r="ACW8" s="1243"/>
      <c r="ACX8" s="1243"/>
      <c r="ACY8" s="1243"/>
      <c r="ACZ8" s="1243"/>
      <c r="ADA8" s="1243"/>
      <c r="ADB8" s="1243"/>
      <c r="ADC8" s="1243"/>
      <c r="ADD8" s="1243"/>
      <c r="ADE8" s="1243"/>
      <c r="ADF8" s="1243"/>
      <c r="ADG8" s="1243"/>
      <c r="ADH8" s="1243"/>
      <c r="ADI8" s="1243"/>
      <c r="ADJ8" s="1243"/>
      <c r="ADK8" s="1243"/>
      <c r="ADL8" s="1243"/>
      <c r="ADM8" s="1243"/>
      <c r="ADN8" s="1243"/>
      <c r="ADO8" s="1243"/>
      <c r="ADP8" s="1243"/>
      <c r="ADQ8" s="1243"/>
      <c r="ADR8" s="1243"/>
      <c r="ADS8" s="1243"/>
      <c r="ADT8" s="1243"/>
      <c r="ADU8" s="1243"/>
      <c r="ADV8" s="1243"/>
      <c r="ADW8" s="1243"/>
      <c r="ADX8" s="1243"/>
      <c r="ADY8" s="1243"/>
      <c r="ADZ8" s="1243"/>
      <c r="AEA8" s="1243"/>
      <c r="AEB8" s="1243"/>
      <c r="AEC8" s="1243"/>
      <c r="AED8" s="1243"/>
      <c r="AEE8" s="1243"/>
      <c r="AEF8" s="1243"/>
      <c r="AEG8" s="1243"/>
      <c r="AEH8" s="1243"/>
      <c r="AEI8" s="1243"/>
      <c r="AEJ8" s="1243"/>
      <c r="AEK8" s="1243"/>
      <c r="AEL8" s="1243"/>
      <c r="AEM8" s="1243"/>
      <c r="AEN8" s="1243"/>
      <c r="AEO8" s="1243"/>
      <c r="AEP8" s="1243"/>
      <c r="AEQ8" s="1243"/>
      <c r="AER8" s="1243"/>
      <c r="AES8" s="1243"/>
      <c r="AET8" s="1243"/>
      <c r="AEU8" s="1243"/>
      <c r="AEV8" s="1243"/>
      <c r="AEW8" s="1243"/>
      <c r="AEX8" s="1243"/>
      <c r="AEY8" s="1243"/>
      <c r="AEZ8" s="1243"/>
      <c r="AFA8" s="1243"/>
      <c r="AFB8" s="1243"/>
      <c r="AFC8" s="1243"/>
      <c r="AFD8" s="1243"/>
      <c r="AFE8" s="1243"/>
      <c r="AFF8" s="1243"/>
      <c r="AFG8" s="1243"/>
      <c r="AFH8" s="1243"/>
      <c r="AFI8" s="1243"/>
      <c r="AFJ8" s="1243"/>
      <c r="AFK8" s="1243"/>
      <c r="AFL8" s="1243"/>
      <c r="AFM8" s="1243"/>
      <c r="AFN8" s="1243"/>
      <c r="AFO8" s="1243"/>
      <c r="AFP8" s="1243"/>
      <c r="AFQ8" s="1243"/>
      <c r="AFR8" s="1243"/>
      <c r="AFS8" s="1243"/>
      <c r="AFT8" s="1243"/>
      <c r="AFU8" s="1243"/>
      <c r="AFV8" s="1243"/>
      <c r="AFW8" s="1243"/>
      <c r="AFX8" s="1243"/>
      <c r="AFY8" s="1243"/>
      <c r="AFZ8" s="1243"/>
      <c r="AGA8" s="1243"/>
      <c r="AGB8" s="1243"/>
      <c r="AGC8" s="1243"/>
      <c r="AGD8" s="1243"/>
      <c r="AGE8" s="1243"/>
      <c r="AGF8" s="1243"/>
      <c r="AGG8" s="1243"/>
      <c r="AGH8" s="1243"/>
      <c r="AGI8" s="1243"/>
      <c r="AGJ8" s="1243"/>
      <c r="AGK8" s="1243"/>
      <c r="AGL8" s="1243"/>
      <c r="AGM8" s="1243"/>
      <c r="AGN8" s="1243"/>
      <c r="AGO8" s="1243"/>
      <c r="AGP8" s="1243"/>
      <c r="AGQ8" s="1243"/>
      <c r="AGR8" s="1243"/>
      <c r="AGS8" s="1243"/>
      <c r="AGT8" s="1243"/>
      <c r="AGU8" s="1243"/>
      <c r="AGV8" s="1243"/>
      <c r="AGW8" s="1243"/>
      <c r="AGX8" s="1243"/>
      <c r="AGY8" s="1243"/>
      <c r="AGZ8" s="1243"/>
      <c r="AHA8" s="1243"/>
      <c r="AHB8" s="1243"/>
      <c r="AHC8" s="1243"/>
      <c r="AHD8" s="1243"/>
      <c r="AHE8" s="1243"/>
      <c r="AHF8" s="1243"/>
      <c r="AHG8" s="1243"/>
      <c r="AHH8" s="1243"/>
      <c r="AHI8" s="1243"/>
      <c r="AHJ8" s="1243"/>
      <c r="AHK8" s="1243"/>
      <c r="AHL8" s="1243"/>
      <c r="AHM8" s="1243"/>
      <c r="AHN8" s="1243"/>
      <c r="AHO8" s="1243"/>
      <c r="AHP8" s="1243"/>
      <c r="AHQ8" s="1243"/>
      <c r="AHR8" s="1243"/>
      <c r="AHS8" s="1243"/>
      <c r="AHT8" s="1243"/>
      <c r="AHU8" s="1243"/>
      <c r="AHV8" s="1243"/>
      <c r="AHW8" s="1243"/>
      <c r="AHX8" s="1243"/>
      <c r="AHY8" s="1243"/>
      <c r="AHZ8" s="1243"/>
      <c r="AIA8" s="1243"/>
      <c r="AIB8" s="1243"/>
      <c r="AIC8" s="1243"/>
      <c r="AID8" s="1243"/>
      <c r="AIE8" s="1243"/>
      <c r="AIF8" s="1243"/>
      <c r="AIG8" s="1243"/>
      <c r="AIH8" s="1243"/>
      <c r="AII8" s="1243"/>
      <c r="AIJ8" s="1243"/>
      <c r="AIK8" s="1243"/>
      <c r="AIL8" s="1243"/>
      <c r="AIM8" s="1243"/>
      <c r="AIN8" s="1243"/>
      <c r="AIO8" s="1243"/>
      <c r="AIP8" s="1243"/>
      <c r="AIQ8" s="1243"/>
      <c r="AIR8" s="1243"/>
      <c r="AIS8" s="1243"/>
      <c r="AIT8" s="1243"/>
      <c r="AIU8" s="1243"/>
      <c r="AIV8" s="1243"/>
      <c r="AIW8" s="1243"/>
      <c r="AIX8" s="1243"/>
      <c r="AIY8" s="1243"/>
      <c r="AIZ8" s="1243"/>
      <c r="AJA8" s="1243"/>
      <c r="AJB8" s="1243"/>
      <c r="AJC8" s="1243"/>
      <c r="AJD8" s="1243"/>
      <c r="AJE8" s="1243"/>
      <c r="AJF8" s="1243"/>
      <c r="AJG8" s="1243"/>
      <c r="AJH8" s="1243"/>
      <c r="AJI8" s="1243"/>
      <c r="AJJ8" s="1243"/>
      <c r="AJK8" s="1243"/>
      <c r="AJL8" s="1243"/>
      <c r="AJM8" s="1243"/>
      <c r="AJN8" s="1243"/>
      <c r="AJO8" s="1243"/>
      <c r="AJP8" s="1243"/>
      <c r="AJQ8" s="1243"/>
      <c r="AJR8" s="1243"/>
      <c r="AJS8" s="1243"/>
      <c r="AJT8" s="1243"/>
      <c r="AJU8" s="1243"/>
      <c r="AJV8" s="1243"/>
      <c r="AJW8" s="1243"/>
      <c r="AJX8" s="1243"/>
      <c r="AJY8" s="1243"/>
      <c r="AJZ8" s="1243"/>
      <c r="AKA8" s="1243"/>
      <c r="AKB8" s="1243"/>
      <c r="AKC8" s="1243"/>
      <c r="AKD8" s="1243"/>
      <c r="AKE8" s="1243"/>
      <c r="AKF8" s="1243"/>
      <c r="AKG8" s="1243"/>
      <c r="AKH8" s="1243"/>
      <c r="AKI8" s="1243"/>
      <c r="AKJ8" s="1243"/>
      <c r="AKK8" s="1243"/>
      <c r="AKL8" s="1243"/>
      <c r="AKM8" s="1243"/>
      <c r="AKN8" s="1243"/>
      <c r="AKO8" s="1243"/>
      <c r="AKP8" s="1243"/>
      <c r="AKQ8" s="1243"/>
      <c r="AKR8" s="1243"/>
      <c r="AKS8" s="1243"/>
      <c r="AKT8" s="1243"/>
      <c r="AKU8" s="1243"/>
      <c r="AKV8" s="1243"/>
      <c r="AKW8" s="1243"/>
      <c r="AKX8" s="1243"/>
      <c r="AKY8" s="1243"/>
      <c r="AKZ8" s="1243"/>
      <c r="ALA8" s="1243"/>
      <c r="ALB8" s="1243"/>
      <c r="ALC8" s="1243"/>
      <c r="ALD8" s="1243"/>
      <c r="ALE8" s="1243"/>
      <c r="ALF8" s="1243"/>
      <c r="ALG8" s="1243"/>
      <c r="ALH8" s="1243"/>
      <c r="ALI8" s="1243"/>
      <c r="ALJ8" s="1243"/>
      <c r="ALK8" s="1243"/>
      <c r="ALL8" s="1243"/>
      <c r="ALM8" s="1243"/>
      <c r="ALN8" s="1243"/>
      <c r="ALO8" s="1243"/>
      <c r="ALP8" s="1243"/>
      <c r="ALQ8" s="1243"/>
      <c r="ALR8" s="1243"/>
      <c r="ALS8" s="1243"/>
      <c r="ALT8" s="1243"/>
      <c r="ALU8" s="1243"/>
      <c r="ALV8" s="1243"/>
      <c r="ALW8" s="1243"/>
      <c r="ALX8" s="1243"/>
      <c r="ALY8" s="1243"/>
      <c r="ALZ8" s="1243"/>
      <c r="AMA8" s="1243"/>
      <c r="AMB8" s="1243"/>
      <c r="AMC8" s="1243"/>
      <c r="AMD8" s="1243"/>
      <c r="AME8" s="1243"/>
      <c r="AMF8" s="1243"/>
      <c r="AMG8" s="1243"/>
      <c r="AMH8" s="1243"/>
      <c r="AMI8" s="1243"/>
      <c r="AMJ8" s="1243"/>
      <c r="AMK8" s="1243"/>
      <c r="AML8" s="1243"/>
      <c r="AMM8" s="1243"/>
      <c r="AMN8" s="1243"/>
      <c r="AMO8" s="1243"/>
      <c r="AMP8" s="1243"/>
      <c r="AMQ8" s="1243"/>
      <c r="AMR8" s="1243"/>
      <c r="AMS8" s="1243"/>
      <c r="AMT8" s="1243"/>
      <c r="AMU8" s="1243"/>
      <c r="AMV8" s="1243"/>
      <c r="AMW8" s="1243"/>
      <c r="AMX8" s="1243"/>
      <c r="AMY8" s="1243"/>
      <c r="AMZ8" s="1243"/>
      <c r="ANA8" s="1243"/>
      <c r="ANB8" s="1243"/>
      <c r="ANC8" s="1243"/>
      <c r="AND8" s="1243"/>
      <c r="ANE8" s="1243"/>
      <c r="ANF8" s="1243"/>
      <c r="ANG8" s="1243"/>
      <c r="ANH8" s="1243"/>
      <c r="ANI8" s="1243"/>
      <c r="ANJ8" s="1243"/>
      <c r="ANK8" s="1243"/>
      <c r="ANL8" s="1243"/>
      <c r="ANM8" s="1243"/>
      <c r="ANN8" s="1243"/>
      <c r="ANO8" s="1243"/>
      <c r="ANP8" s="1243"/>
      <c r="ANQ8" s="1243"/>
      <c r="ANR8" s="1243"/>
      <c r="ANS8" s="1243"/>
      <c r="ANT8" s="1243"/>
      <c r="ANU8" s="1243"/>
      <c r="ANV8" s="1243"/>
      <c r="ANW8" s="1243"/>
      <c r="ANX8" s="1243"/>
      <c r="ANY8" s="1243"/>
      <c r="ANZ8" s="1243"/>
      <c r="AOA8" s="1243"/>
      <c r="AOB8" s="1243"/>
      <c r="AOC8" s="1243"/>
      <c r="AOD8" s="1243"/>
      <c r="AOE8" s="1243"/>
      <c r="AOF8" s="1243"/>
      <c r="AOG8" s="1243"/>
      <c r="AOH8" s="1243"/>
      <c r="AOI8" s="1243"/>
      <c r="AOJ8" s="1243"/>
      <c r="AOK8" s="1243"/>
      <c r="AOL8" s="1243"/>
      <c r="AOM8" s="1243"/>
      <c r="AON8" s="1243"/>
      <c r="AOO8" s="1243"/>
      <c r="AOP8" s="1243"/>
      <c r="AOQ8" s="1243"/>
      <c r="AOR8" s="1243"/>
      <c r="AOS8" s="1243"/>
      <c r="AOT8" s="1243"/>
      <c r="AOU8" s="1243"/>
      <c r="AOV8" s="1243"/>
      <c r="AOW8" s="1243"/>
      <c r="AOX8" s="1243"/>
      <c r="AOY8" s="1243"/>
      <c r="AOZ8" s="1243"/>
      <c r="APA8" s="1243"/>
      <c r="APB8" s="1243"/>
      <c r="APC8" s="1243"/>
      <c r="APD8" s="1243"/>
      <c r="APE8" s="1243"/>
      <c r="APF8" s="1243"/>
      <c r="APG8" s="1243"/>
      <c r="APH8" s="1243"/>
      <c r="API8" s="1243"/>
      <c r="APJ8" s="1243"/>
      <c r="APK8" s="1243"/>
      <c r="APL8" s="1243"/>
      <c r="APM8" s="1243"/>
      <c r="APN8" s="1243"/>
      <c r="APO8" s="1243"/>
      <c r="APP8" s="1243"/>
      <c r="APQ8" s="1243"/>
      <c r="APR8" s="1243"/>
      <c r="APS8" s="1243"/>
      <c r="APT8" s="1243"/>
      <c r="APU8" s="1243"/>
      <c r="APV8" s="1243"/>
      <c r="APW8" s="1243"/>
      <c r="APX8" s="1243"/>
      <c r="APY8" s="1243"/>
      <c r="APZ8" s="1243"/>
      <c r="AQA8" s="1243"/>
      <c r="AQB8" s="1243"/>
      <c r="AQC8" s="1243"/>
      <c r="AQD8" s="1243"/>
      <c r="AQE8" s="1243"/>
      <c r="AQF8" s="1243"/>
      <c r="AQG8" s="1243"/>
      <c r="AQH8" s="1243"/>
      <c r="AQI8" s="1243"/>
      <c r="AQJ8" s="1243"/>
      <c r="AQK8" s="1243"/>
      <c r="AQL8" s="1243"/>
      <c r="AQM8" s="1243"/>
      <c r="AQN8" s="1243"/>
      <c r="AQO8" s="1243"/>
      <c r="AQP8" s="1243"/>
      <c r="AQQ8" s="1243"/>
      <c r="AQR8" s="1243"/>
      <c r="AQS8" s="1243"/>
      <c r="AQT8" s="1243"/>
      <c r="AQU8" s="1243"/>
      <c r="AQV8" s="1243"/>
      <c r="AQW8" s="1243"/>
      <c r="AQX8" s="1243"/>
      <c r="AQY8" s="1243"/>
      <c r="AQZ8" s="1243"/>
      <c r="ARA8" s="1243"/>
      <c r="ARB8" s="1243"/>
      <c r="ARC8" s="1243"/>
      <c r="ARD8" s="1243"/>
      <c r="ARE8" s="1243"/>
      <c r="ARF8" s="1243"/>
      <c r="ARG8" s="1243"/>
      <c r="ARH8" s="1243"/>
      <c r="ARI8" s="1243"/>
      <c r="ARJ8" s="1243"/>
      <c r="ARK8" s="1243"/>
      <c r="ARL8" s="1243"/>
      <c r="ARM8" s="1243"/>
      <c r="ARN8" s="1243"/>
      <c r="ARO8" s="1243"/>
      <c r="ARP8" s="1243"/>
      <c r="ARQ8" s="1243"/>
      <c r="ARR8" s="1243"/>
      <c r="ARS8" s="1243"/>
      <c r="ART8" s="1243"/>
      <c r="ARU8" s="1243"/>
      <c r="ARV8" s="1243"/>
      <c r="ARW8" s="1243"/>
      <c r="ARX8" s="1243"/>
      <c r="ARY8" s="1243"/>
      <c r="ARZ8" s="1243"/>
      <c r="ASA8" s="1243"/>
      <c r="ASB8" s="1243"/>
      <c r="ASC8" s="1243"/>
      <c r="ASD8" s="1243"/>
      <c r="ASE8" s="1243"/>
      <c r="ASF8" s="1243"/>
      <c r="ASG8" s="1243"/>
      <c r="ASH8" s="1243"/>
      <c r="ASI8" s="1243"/>
      <c r="ASJ8" s="1243"/>
      <c r="ASK8" s="1243"/>
      <c r="ASL8" s="1243"/>
      <c r="ASM8" s="1243"/>
      <c r="ASN8" s="1243"/>
      <c r="ASO8" s="1243"/>
      <c r="ASP8" s="1243"/>
      <c r="ASQ8" s="1243"/>
      <c r="ASR8" s="1243"/>
      <c r="ASS8" s="1243"/>
      <c r="AST8" s="1243"/>
      <c r="ASU8" s="1243"/>
      <c r="ASV8" s="1243"/>
      <c r="ASW8" s="1243"/>
      <c r="ASX8" s="1243"/>
      <c r="ASY8" s="1243"/>
      <c r="ASZ8" s="1243"/>
      <c r="ATA8" s="1243"/>
      <c r="ATB8" s="1243"/>
      <c r="ATC8" s="1243"/>
      <c r="ATD8" s="1243"/>
      <c r="ATE8" s="1243"/>
      <c r="ATF8" s="1243"/>
      <c r="ATG8" s="1243"/>
      <c r="ATH8" s="1243"/>
      <c r="ATI8" s="1243"/>
      <c r="ATJ8" s="1243"/>
      <c r="ATK8" s="1243"/>
      <c r="ATL8" s="1243"/>
      <c r="ATM8" s="1243"/>
      <c r="ATN8" s="1243"/>
      <c r="ATO8" s="1243"/>
      <c r="ATP8" s="1243"/>
      <c r="ATQ8" s="1243"/>
      <c r="ATR8" s="1243"/>
      <c r="ATS8" s="1243"/>
      <c r="ATT8" s="1243"/>
      <c r="ATU8" s="1243"/>
      <c r="ATV8" s="1243"/>
      <c r="ATW8" s="1243"/>
      <c r="ATX8" s="1243"/>
      <c r="ATY8" s="1243"/>
      <c r="ATZ8" s="1243"/>
      <c r="AUA8" s="1243"/>
      <c r="AUB8" s="1243"/>
      <c r="AUC8" s="1243"/>
      <c r="AUD8" s="1243"/>
      <c r="AUE8" s="1243"/>
      <c r="AUF8" s="1243"/>
      <c r="AUG8" s="1243"/>
      <c r="AUH8" s="1243"/>
      <c r="AUI8" s="1243"/>
      <c r="AUJ8" s="1243"/>
      <c r="AUK8" s="1243"/>
      <c r="AUL8" s="1243"/>
      <c r="AUM8" s="1243"/>
      <c r="AUN8" s="1243"/>
      <c r="AUO8" s="1243"/>
      <c r="AUP8" s="1243"/>
      <c r="AUQ8" s="1243"/>
      <c r="AUR8" s="1243"/>
      <c r="AUS8" s="1243"/>
      <c r="AUT8" s="1243"/>
      <c r="AUU8" s="1243"/>
      <c r="AUV8" s="1243"/>
      <c r="AUW8" s="1243"/>
      <c r="AUX8" s="1243"/>
      <c r="AUY8" s="1243"/>
      <c r="AUZ8" s="1243"/>
      <c r="AVA8" s="1243"/>
      <c r="AVB8" s="1243"/>
      <c r="AVC8" s="1243"/>
      <c r="AVD8" s="1243"/>
      <c r="AVE8" s="1243"/>
      <c r="AVF8" s="1243"/>
      <c r="AVG8" s="1243"/>
      <c r="AVH8" s="1243"/>
      <c r="AVI8" s="1243"/>
      <c r="AVJ8" s="1243"/>
      <c r="AVK8" s="1243"/>
      <c r="AVL8" s="1243"/>
      <c r="AVM8" s="1243"/>
      <c r="AVN8" s="1243"/>
      <c r="AVO8" s="1243"/>
      <c r="AVP8" s="1243"/>
      <c r="AVQ8" s="1243"/>
      <c r="AVR8" s="1243"/>
      <c r="AVS8" s="1243"/>
      <c r="AVT8" s="1243"/>
      <c r="AVU8" s="1243"/>
      <c r="AVV8" s="1243"/>
      <c r="AVW8" s="1243"/>
      <c r="AVX8" s="1243"/>
      <c r="AVY8" s="1243"/>
      <c r="AVZ8" s="1243"/>
      <c r="AWA8" s="1243"/>
      <c r="AWB8" s="1243"/>
      <c r="AWC8" s="1243"/>
      <c r="AWD8" s="1243"/>
      <c r="AWE8" s="1243"/>
      <c r="AWF8" s="1243"/>
      <c r="AWG8" s="1243"/>
      <c r="AWH8" s="1243"/>
      <c r="AWI8" s="1243"/>
      <c r="AWJ8" s="1243"/>
      <c r="AWK8" s="1243"/>
      <c r="AWL8" s="1243"/>
      <c r="AWM8" s="1243"/>
      <c r="AWN8" s="1243"/>
      <c r="AWO8" s="1243"/>
      <c r="AWP8" s="1243"/>
      <c r="AWQ8" s="1243"/>
      <c r="AWR8" s="1243"/>
      <c r="AWS8" s="1243"/>
      <c r="AWT8" s="1243"/>
      <c r="AWU8" s="1243"/>
      <c r="AWV8" s="1243"/>
      <c r="AWW8" s="1243"/>
      <c r="AWX8" s="1243"/>
      <c r="AWY8" s="1243"/>
      <c r="AWZ8" s="1243"/>
      <c r="AXA8" s="1243"/>
      <c r="AXB8" s="1243"/>
      <c r="AXC8" s="1243"/>
      <c r="AXD8" s="1243"/>
      <c r="AXE8" s="1243"/>
      <c r="AXF8" s="1243"/>
      <c r="AXG8" s="1243"/>
      <c r="AXH8" s="1243"/>
      <c r="AXI8" s="1243"/>
      <c r="AXJ8" s="1243"/>
      <c r="AXK8" s="1243"/>
      <c r="AXL8" s="1243"/>
      <c r="AXM8" s="1243"/>
      <c r="AXN8" s="1243"/>
      <c r="AXO8" s="1243"/>
      <c r="AXP8" s="1243"/>
      <c r="AXQ8" s="1243"/>
      <c r="AXR8" s="1243"/>
      <c r="AXS8" s="1243"/>
      <c r="AXT8" s="1243"/>
      <c r="AXU8" s="1243"/>
      <c r="AXV8" s="1243"/>
      <c r="AXW8" s="1243"/>
      <c r="AXX8" s="1243"/>
      <c r="AXY8" s="1243"/>
      <c r="AXZ8" s="1243"/>
      <c r="AYA8" s="1243"/>
      <c r="AYB8" s="1243"/>
      <c r="AYC8" s="1243"/>
      <c r="AYD8" s="1243"/>
      <c r="AYE8" s="1243"/>
      <c r="AYF8" s="1243"/>
      <c r="AYG8" s="1243"/>
      <c r="AYH8" s="1243"/>
      <c r="AYI8" s="1243"/>
      <c r="AYJ8" s="1243"/>
      <c r="AYK8" s="1243"/>
      <c r="AYL8" s="1243"/>
      <c r="AYM8" s="1243"/>
      <c r="AYN8" s="1243"/>
      <c r="AYO8" s="1243"/>
      <c r="AYP8" s="1243"/>
      <c r="AYQ8" s="1243"/>
      <c r="AYR8" s="1243"/>
      <c r="AYS8" s="1243"/>
      <c r="AYT8" s="1243"/>
      <c r="AYU8" s="1243"/>
      <c r="AYV8" s="1243"/>
      <c r="AYW8" s="1243"/>
      <c r="AYX8" s="1243"/>
      <c r="AYY8" s="1243"/>
      <c r="AYZ8" s="1243"/>
      <c r="AZA8" s="1243"/>
      <c r="AZB8" s="1243"/>
      <c r="AZC8" s="1243"/>
      <c r="AZD8" s="1243"/>
      <c r="AZE8" s="1243"/>
      <c r="AZF8" s="1243"/>
      <c r="AZG8" s="1243"/>
      <c r="AZH8" s="1243"/>
      <c r="AZI8" s="1243"/>
      <c r="AZJ8" s="1243"/>
      <c r="AZK8" s="1243"/>
      <c r="AZL8" s="1243"/>
      <c r="AZM8" s="1243"/>
      <c r="AZN8" s="1243"/>
      <c r="AZO8" s="1243"/>
      <c r="AZP8" s="1243"/>
      <c r="AZQ8" s="1243"/>
      <c r="AZR8" s="1243"/>
      <c r="AZS8" s="1243"/>
      <c r="AZT8" s="1243"/>
      <c r="AZU8" s="1243"/>
      <c r="AZV8" s="1243"/>
      <c r="AZW8" s="1243"/>
      <c r="AZX8" s="1243"/>
      <c r="AZY8" s="1243"/>
      <c r="AZZ8" s="1243"/>
      <c r="BAA8" s="1243"/>
      <c r="BAB8" s="1243"/>
      <c r="BAC8" s="1243"/>
      <c r="BAD8" s="1243"/>
      <c r="BAE8" s="1243"/>
      <c r="BAF8" s="1243"/>
      <c r="BAG8" s="1243"/>
      <c r="BAH8" s="1243"/>
      <c r="BAI8" s="1243"/>
      <c r="BAJ8" s="1243"/>
      <c r="BAK8" s="1243"/>
      <c r="BAL8" s="1243"/>
      <c r="BAM8" s="1243"/>
      <c r="BAN8" s="1243"/>
      <c r="BAO8" s="1243"/>
      <c r="BAP8" s="1243"/>
      <c r="BAQ8" s="1243"/>
      <c r="BAR8" s="1243"/>
      <c r="BAS8" s="1243"/>
      <c r="BAT8" s="1243"/>
      <c r="BAU8" s="1243"/>
      <c r="BAV8" s="1243"/>
      <c r="BAW8" s="1243"/>
      <c r="BAX8" s="1243"/>
      <c r="BAY8" s="1243"/>
      <c r="BAZ8" s="1243"/>
      <c r="BBA8" s="1243"/>
      <c r="BBB8" s="1243"/>
      <c r="BBC8" s="1243"/>
      <c r="BBD8" s="1243"/>
      <c r="BBE8" s="1243"/>
      <c r="BBF8" s="1243"/>
      <c r="BBG8" s="1243"/>
      <c r="BBH8" s="1243"/>
      <c r="BBI8" s="1243"/>
      <c r="BBJ8" s="1243"/>
      <c r="BBK8" s="1243"/>
      <c r="BBL8" s="1243"/>
      <c r="BBM8" s="1243"/>
      <c r="BBN8" s="1243"/>
      <c r="BBO8" s="1243"/>
      <c r="BBP8" s="1243"/>
      <c r="BBQ8" s="1243"/>
      <c r="BBR8" s="1243"/>
      <c r="BBS8" s="1243"/>
      <c r="BBT8" s="1243"/>
      <c r="BBU8" s="1243"/>
      <c r="BBV8" s="1243"/>
      <c r="BBW8" s="1243"/>
      <c r="BBX8" s="1243"/>
      <c r="BBY8" s="1243"/>
      <c r="BBZ8" s="1243"/>
      <c r="BCA8" s="1243"/>
      <c r="BCB8" s="1243"/>
      <c r="BCC8" s="1243"/>
      <c r="BCD8" s="1243"/>
      <c r="BCE8" s="1243"/>
      <c r="BCF8" s="1243"/>
      <c r="BCG8" s="1243"/>
      <c r="BCH8" s="1243"/>
      <c r="BCI8" s="1243"/>
      <c r="BCJ8" s="1243"/>
      <c r="BCK8" s="1243"/>
      <c r="BCL8" s="1243"/>
      <c r="BCM8" s="1243"/>
      <c r="BCN8" s="1243"/>
      <c r="BCO8" s="1243"/>
      <c r="BCP8" s="1243"/>
      <c r="BCQ8" s="1243"/>
      <c r="BCR8" s="1243"/>
      <c r="BCS8" s="1243"/>
      <c r="BCT8" s="1243"/>
      <c r="BCU8" s="1243"/>
      <c r="BCV8" s="1243"/>
      <c r="BCW8" s="1243"/>
      <c r="BCX8" s="1243"/>
      <c r="BCY8" s="1243"/>
      <c r="BCZ8" s="1243"/>
      <c r="BDA8" s="1243"/>
      <c r="BDB8" s="1243"/>
      <c r="BDC8" s="1243"/>
      <c r="BDD8" s="1243"/>
      <c r="BDE8" s="1243"/>
      <c r="BDF8" s="1243"/>
      <c r="BDG8" s="1243"/>
      <c r="BDH8" s="1243"/>
      <c r="BDI8" s="1243"/>
      <c r="BDJ8" s="1243"/>
      <c r="BDK8" s="1243"/>
      <c r="BDL8" s="1243"/>
      <c r="BDM8" s="1243"/>
      <c r="BDN8" s="1243"/>
      <c r="BDO8" s="1243"/>
      <c r="BDP8" s="1243"/>
      <c r="BDQ8" s="1243"/>
      <c r="BDR8" s="1243"/>
      <c r="BDS8" s="1243"/>
      <c r="BDT8" s="1243"/>
      <c r="BDU8" s="1243"/>
      <c r="BDV8" s="1243"/>
      <c r="BDW8" s="1243"/>
      <c r="BDX8" s="1243"/>
      <c r="BDY8" s="1243"/>
      <c r="BDZ8" s="1243"/>
      <c r="BEA8" s="1243"/>
      <c r="BEB8" s="1243"/>
      <c r="BEC8" s="1243"/>
      <c r="BED8" s="1243"/>
      <c r="BEE8" s="1243"/>
      <c r="BEF8" s="1243"/>
      <c r="BEG8" s="1243"/>
      <c r="BEH8" s="1243"/>
      <c r="BEI8" s="1243"/>
      <c r="BEJ8" s="1243"/>
      <c r="BEK8" s="1243"/>
      <c r="BEL8" s="1243"/>
      <c r="BEM8" s="1243"/>
      <c r="BEN8" s="1243"/>
      <c r="BEO8" s="1243"/>
      <c r="BEP8" s="1243"/>
      <c r="BEQ8" s="1243"/>
      <c r="BER8" s="1243"/>
      <c r="BES8" s="1243"/>
      <c r="BET8" s="1243"/>
      <c r="BEU8" s="1243"/>
      <c r="BEV8" s="1243"/>
      <c r="BEW8" s="1243"/>
      <c r="BEX8" s="1243"/>
      <c r="BEY8" s="1243"/>
      <c r="BEZ8" s="1243"/>
      <c r="BFA8" s="1243"/>
      <c r="BFB8" s="1243"/>
      <c r="BFC8" s="1243"/>
      <c r="BFD8" s="1243"/>
      <c r="BFE8" s="1243"/>
      <c r="BFF8" s="1243"/>
      <c r="BFG8" s="1243"/>
      <c r="BFH8" s="1243"/>
      <c r="BFI8" s="1243"/>
      <c r="BFJ8" s="1243"/>
      <c r="BFK8" s="1243"/>
      <c r="BFL8" s="1243"/>
      <c r="BFM8" s="1243"/>
      <c r="BFN8" s="1243"/>
      <c r="BFO8" s="1243"/>
      <c r="BFP8" s="1243"/>
      <c r="BFQ8" s="1243"/>
      <c r="BFR8" s="1243"/>
      <c r="BFS8" s="1243"/>
      <c r="BFT8" s="1243"/>
      <c r="BFU8" s="1243"/>
      <c r="BFV8" s="1243"/>
      <c r="BFW8" s="1243"/>
      <c r="BFX8" s="1243"/>
      <c r="BFY8" s="1243"/>
      <c r="BFZ8" s="1243"/>
      <c r="BGA8" s="1243"/>
      <c r="BGB8" s="1243"/>
      <c r="BGC8" s="1243"/>
      <c r="BGD8" s="1243"/>
      <c r="BGE8" s="1243"/>
      <c r="BGF8" s="1243"/>
      <c r="BGG8" s="1243"/>
      <c r="BGH8" s="1243"/>
      <c r="BGI8" s="1243"/>
      <c r="BGJ8" s="1243"/>
      <c r="BGK8" s="1243"/>
      <c r="BGL8" s="1243"/>
      <c r="BGM8" s="1243"/>
      <c r="BGN8" s="1243"/>
      <c r="BGO8" s="1243"/>
      <c r="BGP8" s="1243"/>
      <c r="BGQ8" s="1243"/>
      <c r="BGR8" s="1243"/>
      <c r="BGS8" s="1243"/>
      <c r="BGT8" s="1243"/>
      <c r="BGU8" s="1243"/>
      <c r="BGV8" s="1243"/>
      <c r="BGW8" s="1243"/>
      <c r="BGX8" s="1243"/>
      <c r="BGY8" s="1243"/>
      <c r="BGZ8" s="1243"/>
      <c r="BHA8" s="1243"/>
      <c r="BHB8" s="1243"/>
      <c r="BHC8" s="1243"/>
      <c r="BHD8" s="1243"/>
      <c r="BHE8" s="1243"/>
      <c r="BHF8" s="1243"/>
      <c r="BHG8" s="1243"/>
      <c r="BHH8" s="1243"/>
      <c r="BHI8" s="1243"/>
      <c r="BHJ8" s="1243"/>
      <c r="BHK8" s="1243"/>
      <c r="BHL8" s="1243"/>
      <c r="BHM8" s="1243"/>
      <c r="BHN8" s="1243"/>
      <c r="BHO8" s="1243"/>
      <c r="BHP8" s="1243"/>
      <c r="BHQ8" s="1243"/>
      <c r="BHR8" s="1243"/>
      <c r="BHS8" s="1243"/>
      <c r="BHT8" s="1243"/>
      <c r="BHU8" s="1243"/>
      <c r="BHV8" s="1243"/>
      <c r="BHW8" s="1243"/>
      <c r="BHX8" s="1243"/>
      <c r="BHY8" s="1243"/>
      <c r="BHZ8" s="1243"/>
      <c r="BIA8" s="1243"/>
      <c r="BIB8" s="1243"/>
      <c r="BIC8" s="1243"/>
      <c r="BID8" s="1243"/>
      <c r="BIE8" s="1243"/>
      <c r="BIF8" s="1243"/>
      <c r="BIG8" s="1243"/>
      <c r="BIH8" s="1243"/>
      <c r="BII8" s="1243"/>
      <c r="BIJ8" s="1243"/>
      <c r="BIK8" s="1243"/>
      <c r="BIL8" s="1243"/>
      <c r="BIM8" s="1243"/>
      <c r="BIN8" s="1243"/>
      <c r="BIO8" s="1243"/>
      <c r="BIP8" s="1243"/>
      <c r="BIQ8" s="1243"/>
      <c r="BIR8" s="1243"/>
      <c r="BIS8" s="1243"/>
      <c r="BIT8" s="1243"/>
      <c r="BIU8" s="1243"/>
      <c r="BIV8" s="1243"/>
      <c r="BIW8" s="1243"/>
      <c r="BIX8" s="1243"/>
      <c r="BIY8" s="1243"/>
      <c r="BIZ8" s="1243"/>
      <c r="BJA8" s="1243"/>
      <c r="BJB8" s="1243"/>
      <c r="BJC8" s="1243"/>
      <c r="BJD8" s="1243"/>
      <c r="BJE8" s="1243"/>
      <c r="BJF8" s="1243"/>
      <c r="BJG8" s="1243"/>
      <c r="BJH8" s="1243"/>
      <c r="BJI8" s="1243"/>
      <c r="BJJ8" s="1243"/>
      <c r="BJK8" s="1243"/>
      <c r="BJL8" s="1243"/>
      <c r="BJM8" s="1243"/>
      <c r="BJN8" s="1243"/>
      <c r="BJO8" s="1243"/>
      <c r="BJP8" s="1243"/>
      <c r="BJQ8" s="1243"/>
      <c r="BJR8" s="1243"/>
      <c r="BJS8" s="1243"/>
      <c r="BJT8" s="1243"/>
      <c r="BJU8" s="1243"/>
      <c r="BJV8" s="1243"/>
      <c r="BJW8" s="1243"/>
      <c r="BJX8" s="1243"/>
      <c r="BJY8" s="1243"/>
      <c r="BJZ8" s="1243"/>
      <c r="BKA8" s="1243"/>
      <c r="BKB8" s="1243"/>
      <c r="BKC8" s="1243"/>
      <c r="BKD8" s="1243"/>
      <c r="BKE8" s="1243"/>
      <c r="BKF8" s="1243"/>
      <c r="BKG8" s="1243"/>
      <c r="BKH8" s="1243"/>
      <c r="BKI8" s="1243"/>
      <c r="BKJ8" s="1243"/>
      <c r="BKK8" s="1243"/>
      <c r="BKL8" s="1243"/>
      <c r="BKM8" s="1243"/>
      <c r="BKN8" s="1243"/>
      <c r="BKO8" s="1243"/>
      <c r="BKP8" s="1243"/>
      <c r="BKQ8" s="1243"/>
      <c r="BKR8" s="1243"/>
      <c r="BKS8" s="1243"/>
      <c r="BKT8" s="1243"/>
      <c r="BKU8" s="1243"/>
      <c r="BKV8" s="1243"/>
      <c r="BKW8" s="1243"/>
      <c r="BKX8" s="1243"/>
      <c r="BKY8" s="1243"/>
      <c r="BKZ8" s="1243"/>
      <c r="BLA8" s="1243"/>
      <c r="BLB8" s="1243"/>
      <c r="BLC8" s="1243"/>
      <c r="BLD8" s="1243"/>
      <c r="BLE8" s="1243"/>
      <c r="BLF8" s="1243"/>
      <c r="BLG8" s="1243"/>
      <c r="BLH8" s="1243"/>
      <c r="BLI8" s="1243"/>
      <c r="BLJ8" s="1243"/>
      <c r="BLK8" s="1243"/>
      <c r="BLL8" s="1243"/>
      <c r="BLM8" s="1243"/>
      <c r="BLN8" s="1243"/>
      <c r="BLO8" s="1243"/>
      <c r="BLP8" s="1243"/>
      <c r="BLQ8" s="1243"/>
      <c r="BLR8" s="1243"/>
      <c r="BLS8" s="1243"/>
      <c r="BLT8" s="1243"/>
      <c r="BLU8" s="1243"/>
      <c r="BLV8" s="1243"/>
      <c r="BLW8" s="1243"/>
      <c r="BLX8" s="1243"/>
      <c r="BLY8" s="1243"/>
      <c r="BLZ8" s="1243"/>
      <c r="BMA8" s="1243"/>
      <c r="BMB8" s="1243"/>
      <c r="BMC8" s="1243"/>
      <c r="BMD8" s="1243"/>
      <c r="BME8" s="1243"/>
      <c r="BMF8" s="1243"/>
      <c r="BMG8" s="1243"/>
      <c r="BMH8" s="1243"/>
      <c r="BMI8" s="1243"/>
      <c r="BMJ8" s="1243"/>
      <c r="BMK8" s="1243"/>
      <c r="BML8" s="1243"/>
      <c r="BMM8" s="1243"/>
      <c r="BMN8" s="1243"/>
      <c r="BMO8" s="1243"/>
      <c r="BMP8" s="1243"/>
      <c r="BMQ8" s="1243"/>
      <c r="BMR8" s="1243"/>
      <c r="BMS8" s="1243"/>
      <c r="BMT8" s="1243"/>
      <c r="BMU8" s="1243"/>
      <c r="BMV8" s="1243"/>
      <c r="BMW8" s="1243"/>
      <c r="BMX8" s="1243"/>
      <c r="BMY8" s="1243"/>
      <c r="BMZ8" s="1243"/>
      <c r="BNA8" s="1243"/>
      <c r="BNB8" s="1243"/>
      <c r="BNC8" s="1243"/>
      <c r="BND8" s="1243"/>
      <c r="BNE8" s="1243"/>
      <c r="BNF8" s="1243"/>
      <c r="BNG8" s="1243"/>
      <c r="BNH8" s="1243"/>
      <c r="BNI8" s="1243"/>
      <c r="BNJ8" s="1243"/>
      <c r="BNK8" s="1243"/>
      <c r="BNL8" s="1243"/>
      <c r="BNM8" s="1243"/>
      <c r="BNN8" s="1243"/>
      <c r="BNO8" s="1243"/>
      <c r="BNP8" s="1243"/>
      <c r="BNQ8" s="1243"/>
      <c r="BNR8" s="1243"/>
      <c r="BNS8" s="1243"/>
      <c r="BNT8" s="1243"/>
      <c r="BNU8" s="1243"/>
      <c r="BNV8" s="1243"/>
      <c r="BNW8" s="1243"/>
      <c r="BNX8" s="1243"/>
      <c r="BNY8" s="1243"/>
      <c r="BNZ8" s="1243"/>
      <c r="BOA8" s="1243"/>
      <c r="BOB8" s="1243"/>
      <c r="BOC8" s="1243"/>
      <c r="BOD8" s="1243"/>
      <c r="BOE8" s="1243"/>
      <c r="BOF8" s="1243"/>
      <c r="BOG8" s="1243"/>
      <c r="BOH8" s="1243"/>
      <c r="BOI8" s="1243"/>
      <c r="BOJ8" s="1243"/>
      <c r="BOK8" s="1243"/>
      <c r="BOL8" s="1243"/>
      <c r="BOM8" s="1243"/>
      <c r="BON8" s="1243"/>
      <c r="BOO8" s="1243"/>
      <c r="BOP8" s="1243"/>
      <c r="BOQ8" s="1243"/>
      <c r="BOR8" s="1243"/>
      <c r="BOS8" s="1243"/>
      <c r="BOT8" s="1243"/>
      <c r="BOU8" s="1243"/>
      <c r="BOV8" s="1243"/>
      <c r="BOW8" s="1243"/>
      <c r="BOX8" s="1243"/>
      <c r="BOY8" s="1243"/>
      <c r="BOZ8" s="1243"/>
      <c r="BPA8" s="1243"/>
      <c r="BPB8" s="1243"/>
      <c r="BPC8" s="1243"/>
      <c r="BPD8" s="1243"/>
      <c r="BPE8" s="1243"/>
      <c r="BPF8" s="1243"/>
      <c r="BPG8" s="1243"/>
      <c r="BPH8" s="1243"/>
      <c r="BPI8" s="1243"/>
      <c r="BPJ8" s="1243"/>
      <c r="BPK8" s="1243"/>
      <c r="BPL8" s="1243"/>
      <c r="BPM8" s="1243"/>
      <c r="BPN8" s="1243"/>
      <c r="BPO8" s="1243"/>
      <c r="BPP8" s="1243"/>
      <c r="BPQ8" s="1243"/>
      <c r="BPR8" s="1243"/>
      <c r="BPS8" s="1243"/>
      <c r="BPT8" s="1243"/>
      <c r="BPU8" s="1243"/>
      <c r="BPV8" s="1243"/>
      <c r="BPW8" s="1243"/>
      <c r="BPX8" s="1243"/>
      <c r="BPY8" s="1243"/>
      <c r="BPZ8" s="1243"/>
      <c r="BQA8" s="1243"/>
      <c r="BQB8" s="1243"/>
      <c r="BQC8" s="1243"/>
      <c r="BQD8" s="1243"/>
      <c r="BQE8" s="1243"/>
      <c r="BQF8" s="1243"/>
      <c r="BQG8" s="1243"/>
      <c r="BQH8" s="1243"/>
      <c r="BQI8" s="1243"/>
      <c r="BQJ8" s="1243"/>
      <c r="BQK8" s="1243"/>
      <c r="BQL8" s="1243"/>
      <c r="BQM8" s="1243"/>
      <c r="BQN8" s="1243"/>
      <c r="BQO8" s="1243"/>
      <c r="BQP8" s="1243"/>
      <c r="BQQ8" s="1243"/>
      <c r="BQR8" s="1243"/>
      <c r="BQS8" s="1243"/>
      <c r="BQT8" s="1243"/>
      <c r="BQU8" s="1243"/>
      <c r="BQV8" s="1243"/>
      <c r="BQW8" s="1243"/>
      <c r="BQX8" s="1243"/>
      <c r="BQY8" s="1243"/>
      <c r="BQZ8" s="1243"/>
      <c r="BRA8" s="1243"/>
      <c r="BRB8" s="1243"/>
      <c r="BRC8" s="1243"/>
      <c r="BRD8" s="1243"/>
      <c r="BRE8" s="1243"/>
      <c r="BRF8" s="1243"/>
      <c r="BRG8" s="1243"/>
      <c r="BRH8" s="1243"/>
      <c r="BRI8" s="1243"/>
      <c r="BRJ8" s="1243"/>
      <c r="BRK8" s="1243"/>
      <c r="BRL8" s="1243"/>
      <c r="BRM8" s="1243"/>
      <c r="BRN8" s="1243"/>
      <c r="BRO8" s="1243"/>
      <c r="BRP8" s="1243"/>
      <c r="BRQ8" s="1243"/>
      <c r="BRR8" s="1243"/>
      <c r="BRS8" s="1243"/>
      <c r="BRT8" s="1243"/>
      <c r="BRU8" s="1243"/>
      <c r="BRV8" s="1243"/>
      <c r="BRW8" s="1243"/>
      <c r="BRX8" s="1243"/>
      <c r="BRY8" s="1243"/>
      <c r="BRZ8" s="1243"/>
      <c r="BSA8" s="1243"/>
      <c r="BSB8" s="1243"/>
      <c r="BSC8" s="1243"/>
      <c r="BSD8" s="1243"/>
      <c r="BSE8" s="1243"/>
      <c r="BSF8" s="1243"/>
      <c r="BSG8" s="1243"/>
      <c r="BSH8" s="1243"/>
      <c r="BSI8" s="1243"/>
      <c r="BSJ8" s="1243"/>
      <c r="BSK8" s="1243"/>
      <c r="BSL8" s="1243"/>
      <c r="BSM8" s="1243"/>
      <c r="BSN8" s="1243"/>
      <c r="BSO8" s="1243"/>
      <c r="BSP8" s="1243"/>
      <c r="BSQ8" s="1243"/>
      <c r="BSR8" s="1243"/>
      <c r="BSS8" s="1243"/>
      <c r="BST8" s="1243"/>
      <c r="BSU8" s="1243"/>
      <c r="BSV8" s="1243"/>
      <c r="BSW8" s="1243"/>
      <c r="BSX8" s="1243"/>
      <c r="BSY8" s="1243"/>
      <c r="BSZ8" s="1243"/>
      <c r="BTA8" s="1243"/>
      <c r="BTB8" s="1243"/>
      <c r="BTC8" s="1243"/>
      <c r="BTD8" s="1243"/>
      <c r="BTE8" s="1243"/>
      <c r="BTF8" s="1243"/>
      <c r="BTG8" s="1243"/>
      <c r="BTH8" s="1243"/>
      <c r="BTI8" s="1243"/>
      <c r="BTJ8" s="1243"/>
      <c r="BTK8" s="1243"/>
      <c r="BTL8" s="1243"/>
      <c r="BTM8" s="1243"/>
      <c r="BTN8" s="1243"/>
      <c r="BTO8" s="1243"/>
      <c r="BTP8" s="1243"/>
      <c r="BTQ8" s="1243"/>
      <c r="BTR8" s="1243"/>
      <c r="BTS8" s="1243"/>
      <c r="BTT8" s="1243"/>
      <c r="BTU8" s="1243"/>
      <c r="BTV8" s="1243"/>
      <c r="BTW8" s="1243"/>
      <c r="BTX8" s="1243"/>
      <c r="BTY8" s="1243"/>
      <c r="BTZ8" s="1243"/>
      <c r="BUA8" s="1243"/>
      <c r="BUB8" s="1243"/>
      <c r="BUC8" s="1243"/>
      <c r="BUD8" s="1243"/>
      <c r="BUE8" s="1243"/>
      <c r="BUF8" s="1243"/>
      <c r="BUG8" s="1243"/>
      <c r="BUH8" s="1243"/>
      <c r="BUI8" s="1243"/>
      <c r="BUJ8" s="1243"/>
      <c r="BUK8" s="1243"/>
      <c r="BUL8" s="1243"/>
      <c r="BUM8" s="1243"/>
      <c r="BUN8" s="1243"/>
      <c r="BUO8" s="1243"/>
      <c r="BUP8" s="1243"/>
      <c r="BUQ8" s="1243"/>
      <c r="BUR8" s="1243"/>
      <c r="BUS8" s="1243"/>
      <c r="BUT8" s="1243"/>
      <c r="BUU8" s="1243"/>
      <c r="BUV8" s="1243"/>
      <c r="BUW8" s="1243"/>
      <c r="BUX8" s="1243"/>
      <c r="BUY8" s="1243"/>
      <c r="BUZ8" s="1243"/>
      <c r="BVA8" s="1243"/>
      <c r="BVB8" s="1243"/>
      <c r="BVC8" s="1243"/>
      <c r="BVD8" s="1243"/>
      <c r="BVE8" s="1243"/>
      <c r="BVF8" s="1243"/>
      <c r="BVG8" s="1243"/>
      <c r="BVH8" s="1243"/>
      <c r="BVI8" s="1243"/>
      <c r="BVJ8" s="1243"/>
      <c r="BVK8" s="1243"/>
      <c r="BVL8" s="1243"/>
      <c r="BVM8" s="1243"/>
      <c r="BVN8" s="1243"/>
      <c r="BVO8" s="1243"/>
      <c r="BVP8" s="1243"/>
      <c r="BVQ8" s="1243"/>
      <c r="BVR8" s="1243"/>
      <c r="BVS8" s="1243"/>
      <c r="BVT8" s="1243"/>
      <c r="BVU8" s="1243"/>
      <c r="BVV8" s="1243"/>
      <c r="BVW8" s="1243"/>
      <c r="BVX8" s="1243"/>
      <c r="BVY8" s="1243"/>
      <c r="BVZ8" s="1243"/>
      <c r="BWA8" s="1243"/>
      <c r="BWB8" s="1243"/>
      <c r="BWC8" s="1243"/>
      <c r="BWD8" s="1243"/>
      <c r="BWE8" s="1243"/>
      <c r="BWF8" s="1243"/>
      <c r="BWG8" s="1243"/>
      <c r="BWH8" s="1243"/>
      <c r="BWI8" s="1243"/>
      <c r="BWJ8" s="1243"/>
      <c r="BWK8" s="1243"/>
      <c r="BWL8" s="1243"/>
      <c r="BWM8" s="1243"/>
      <c r="BWN8" s="1243"/>
      <c r="BWO8" s="1243"/>
      <c r="BWP8" s="1243"/>
      <c r="BWQ8" s="1243"/>
      <c r="BWR8" s="1243"/>
      <c r="BWS8" s="1243"/>
      <c r="BWT8" s="1243"/>
      <c r="BWU8" s="1243"/>
      <c r="BWV8" s="1243"/>
      <c r="BWW8" s="1243"/>
      <c r="BWX8" s="1243"/>
      <c r="BWY8" s="1243"/>
      <c r="BWZ8" s="1243"/>
      <c r="BXA8" s="1243"/>
      <c r="BXB8" s="1243"/>
      <c r="BXC8" s="1243"/>
      <c r="BXD8" s="1243"/>
      <c r="BXE8" s="1243"/>
      <c r="BXF8" s="1243"/>
      <c r="BXG8" s="1243"/>
      <c r="BXH8" s="1243"/>
      <c r="BXI8" s="1243"/>
      <c r="BXJ8" s="1243"/>
      <c r="BXK8" s="1243"/>
      <c r="BXL8" s="1243"/>
      <c r="BXM8" s="1243"/>
      <c r="BXN8" s="1243"/>
      <c r="BXO8" s="1243"/>
      <c r="BXP8" s="1243"/>
      <c r="BXQ8" s="1243"/>
      <c r="BXR8" s="1243"/>
      <c r="BXS8" s="1243"/>
      <c r="BXT8" s="1243"/>
      <c r="BXU8" s="1243"/>
      <c r="BXV8" s="1243"/>
      <c r="BXW8" s="1243"/>
      <c r="BXX8" s="1243"/>
      <c r="BXY8" s="1243"/>
      <c r="BXZ8" s="1243"/>
      <c r="BYA8" s="1243"/>
      <c r="BYB8" s="1243"/>
      <c r="BYC8" s="1243"/>
      <c r="BYD8" s="1243"/>
      <c r="BYE8" s="1243"/>
      <c r="BYF8" s="1243"/>
      <c r="BYG8" s="1243"/>
      <c r="BYH8" s="1243"/>
      <c r="BYI8" s="1243"/>
      <c r="BYJ8" s="1243"/>
      <c r="BYK8" s="1243"/>
      <c r="BYL8" s="1243"/>
      <c r="BYM8" s="1243"/>
      <c r="BYN8" s="1243"/>
      <c r="BYO8" s="1243"/>
      <c r="BYP8" s="1243"/>
      <c r="BYQ8" s="1243"/>
      <c r="BYR8" s="1243"/>
      <c r="BYS8" s="1243"/>
      <c r="BYT8" s="1243"/>
      <c r="BYU8" s="1243"/>
      <c r="BYV8" s="1243"/>
      <c r="BYW8" s="1243"/>
      <c r="BYX8" s="1243"/>
      <c r="BYY8" s="1243"/>
      <c r="BYZ8" s="1243"/>
      <c r="BZA8" s="1243"/>
      <c r="BZB8" s="1243"/>
      <c r="BZC8" s="1243"/>
      <c r="BZD8" s="1243"/>
      <c r="BZE8" s="1243"/>
      <c r="BZF8" s="1243"/>
      <c r="BZG8" s="1243"/>
      <c r="BZH8" s="1243"/>
      <c r="BZI8" s="1243"/>
      <c r="BZJ8" s="1243"/>
      <c r="BZK8" s="1243"/>
      <c r="BZL8" s="1243"/>
      <c r="BZM8" s="1243"/>
      <c r="BZN8" s="1243"/>
      <c r="BZO8" s="1243"/>
      <c r="BZP8" s="1243"/>
      <c r="BZQ8" s="1243"/>
      <c r="BZR8" s="1243"/>
      <c r="BZS8" s="1243"/>
      <c r="BZT8" s="1243"/>
      <c r="BZU8" s="1243"/>
      <c r="BZV8" s="1243"/>
      <c r="BZW8" s="1243"/>
      <c r="BZX8" s="1243"/>
      <c r="BZY8" s="1243"/>
      <c r="BZZ8" s="1243"/>
      <c r="CAA8" s="1243"/>
      <c r="CAB8" s="1243"/>
      <c r="CAC8" s="1243"/>
      <c r="CAD8" s="1243"/>
      <c r="CAE8" s="1243"/>
      <c r="CAF8" s="1243"/>
      <c r="CAG8" s="1243"/>
      <c r="CAH8" s="1243"/>
      <c r="CAI8" s="1243"/>
      <c r="CAJ8" s="1243"/>
      <c r="CAK8" s="1243"/>
      <c r="CAL8" s="1243"/>
      <c r="CAM8" s="1243"/>
      <c r="CAN8" s="1243"/>
      <c r="CAO8" s="1243"/>
      <c r="CAP8" s="1243"/>
      <c r="CAQ8" s="1243"/>
      <c r="CAR8" s="1243"/>
      <c r="CAS8" s="1243"/>
      <c r="CAT8" s="1243"/>
      <c r="CAU8" s="1243"/>
      <c r="CAV8" s="1243"/>
      <c r="CAW8" s="1243"/>
      <c r="CAX8" s="1243"/>
      <c r="CAY8" s="1243"/>
      <c r="CAZ8" s="1243"/>
      <c r="CBA8" s="1243"/>
      <c r="CBB8" s="1243"/>
      <c r="CBC8" s="1243"/>
      <c r="CBD8" s="1243"/>
      <c r="CBE8" s="1243"/>
      <c r="CBF8" s="1243"/>
      <c r="CBG8" s="1243"/>
      <c r="CBH8" s="1243"/>
      <c r="CBI8" s="1243"/>
      <c r="CBJ8" s="1243"/>
      <c r="CBK8" s="1243"/>
      <c r="CBL8" s="1243"/>
      <c r="CBM8" s="1243"/>
      <c r="CBN8" s="1243"/>
      <c r="CBO8" s="1243"/>
      <c r="CBP8" s="1243"/>
      <c r="CBQ8" s="1243"/>
      <c r="CBR8" s="1243"/>
      <c r="CBS8" s="1243"/>
      <c r="CBT8" s="1243"/>
      <c r="CBU8" s="1243"/>
      <c r="CBV8" s="1243"/>
      <c r="CBW8" s="1243"/>
      <c r="CBX8" s="1243"/>
      <c r="CBY8" s="1243"/>
      <c r="CBZ8" s="1243"/>
      <c r="CCA8" s="1243"/>
      <c r="CCB8" s="1243"/>
      <c r="CCC8" s="1243"/>
      <c r="CCD8" s="1243"/>
      <c r="CCE8" s="1243"/>
      <c r="CCF8" s="1243"/>
      <c r="CCG8" s="1243"/>
      <c r="CCH8" s="1243"/>
      <c r="CCI8" s="1243"/>
      <c r="CCJ8" s="1243"/>
      <c r="CCK8" s="1243"/>
      <c r="CCL8" s="1243"/>
      <c r="CCM8" s="1243"/>
      <c r="CCN8" s="1243"/>
      <c r="CCO8" s="1243"/>
      <c r="CCP8" s="1243"/>
      <c r="CCQ8" s="1243"/>
      <c r="CCR8" s="1243"/>
      <c r="CCS8" s="1243"/>
      <c r="CCT8" s="1243"/>
      <c r="CCU8" s="1243"/>
      <c r="CCV8" s="1243"/>
      <c r="CCW8" s="1243"/>
      <c r="CCX8" s="1243"/>
      <c r="CCY8" s="1243"/>
      <c r="CCZ8" s="1243"/>
      <c r="CDA8" s="1243"/>
      <c r="CDB8" s="1243"/>
      <c r="CDC8" s="1243"/>
      <c r="CDD8" s="1243"/>
      <c r="CDE8" s="1243"/>
      <c r="CDF8" s="1243"/>
      <c r="CDG8" s="1243"/>
      <c r="CDH8" s="1243"/>
      <c r="CDI8" s="1243"/>
      <c r="CDJ8" s="1243"/>
      <c r="CDK8" s="1243"/>
      <c r="CDL8" s="1243"/>
      <c r="CDM8" s="1243"/>
      <c r="CDN8" s="1243"/>
      <c r="CDO8" s="1243"/>
      <c r="CDP8" s="1243"/>
      <c r="CDQ8" s="1243"/>
      <c r="CDR8" s="1243"/>
      <c r="CDS8" s="1243"/>
      <c r="CDT8" s="1243"/>
      <c r="CDU8" s="1243"/>
      <c r="CDV8" s="1243"/>
      <c r="CDW8" s="1243"/>
      <c r="CDX8" s="1243"/>
      <c r="CDY8" s="1243"/>
      <c r="CDZ8" s="1243"/>
      <c r="CEA8" s="1243"/>
      <c r="CEB8" s="1243"/>
      <c r="CEC8" s="1243"/>
      <c r="CED8" s="1243"/>
      <c r="CEE8" s="1243"/>
      <c r="CEF8" s="1243"/>
      <c r="CEG8" s="1243"/>
      <c r="CEH8" s="1243"/>
      <c r="CEI8" s="1243"/>
      <c r="CEJ8" s="1243"/>
      <c r="CEK8" s="1243"/>
      <c r="CEL8" s="1243"/>
      <c r="CEM8" s="1243"/>
      <c r="CEN8" s="1243"/>
      <c r="CEO8" s="1243"/>
      <c r="CEP8" s="1243"/>
      <c r="CEQ8" s="1243"/>
      <c r="CER8" s="1243"/>
      <c r="CES8" s="1243"/>
      <c r="CET8" s="1243"/>
      <c r="CEU8" s="1243"/>
      <c r="CEV8" s="1243"/>
      <c r="CEW8" s="1243"/>
      <c r="CEX8" s="1243"/>
      <c r="CEY8" s="1243"/>
      <c r="CEZ8" s="1243"/>
      <c r="CFA8" s="1243"/>
      <c r="CFB8" s="1243"/>
      <c r="CFC8" s="1243"/>
      <c r="CFD8" s="1243"/>
      <c r="CFE8" s="1243"/>
      <c r="CFF8" s="1243"/>
      <c r="CFG8" s="1243"/>
      <c r="CFH8" s="1243"/>
      <c r="CFI8" s="1243"/>
      <c r="CFJ8" s="1243"/>
      <c r="CFK8" s="1243"/>
      <c r="CFL8" s="1243"/>
      <c r="CFM8" s="1243"/>
      <c r="CFN8" s="1243"/>
      <c r="CFO8" s="1243"/>
      <c r="CFP8" s="1243"/>
      <c r="CFQ8" s="1243"/>
      <c r="CFR8" s="1243"/>
      <c r="CFS8" s="1243"/>
      <c r="CFT8" s="1243"/>
      <c r="CFU8" s="1243"/>
      <c r="CFV8" s="1243"/>
      <c r="CFW8" s="1243"/>
      <c r="CFX8" s="1243"/>
      <c r="CFY8" s="1243"/>
      <c r="CFZ8" s="1243"/>
      <c r="CGA8" s="1243"/>
      <c r="CGB8" s="1243"/>
      <c r="CGC8" s="1243"/>
      <c r="CGD8" s="1243"/>
      <c r="CGE8" s="1243"/>
      <c r="CGF8" s="1243"/>
      <c r="CGG8" s="1243"/>
      <c r="CGH8" s="1243"/>
      <c r="CGI8" s="1243"/>
      <c r="CGJ8" s="1243"/>
      <c r="CGK8" s="1243"/>
      <c r="CGL8" s="1243"/>
      <c r="CGM8" s="1243"/>
      <c r="CGN8" s="1243"/>
      <c r="CGO8" s="1243"/>
      <c r="CGP8" s="1243"/>
      <c r="CGQ8" s="1243"/>
      <c r="CGR8" s="1243"/>
      <c r="CGS8" s="1243"/>
      <c r="CGT8" s="1243"/>
      <c r="CGU8" s="1243"/>
      <c r="CGV8" s="1243"/>
      <c r="CGW8" s="1243"/>
      <c r="CGX8" s="1243"/>
      <c r="CGY8" s="1243"/>
      <c r="CGZ8" s="1243"/>
      <c r="CHA8" s="1243"/>
      <c r="CHB8" s="1243"/>
      <c r="CHC8" s="1243"/>
      <c r="CHD8" s="1243"/>
      <c r="CHE8" s="1243"/>
      <c r="CHF8" s="1243"/>
      <c r="CHG8" s="1243"/>
      <c r="CHH8" s="1243"/>
      <c r="CHI8" s="1243"/>
      <c r="CHJ8" s="1243"/>
      <c r="CHK8" s="1243"/>
      <c r="CHL8" s="1243"/>
      <c r="CHM8" s="1243"/>
      <c r="CHN8" s="1243"/>
      <c r="CHO8" s="1243"/>
      <c r="CHP8" s="1243"/>
      <c r="CHQ8" s="1243"/>
      <c r="CHR8" s="1243"/>
      <c r="CHS8" s="1243"/>
      <c r="CHT8" s="1243"/>
      <c r="CHU8" s="1243"/>
      <c r="CHV8" s="1243"/>
      <c r="CHW8" s="1243"/>
      <c r="CHX8" s="1243"/>
      <c r="CHY8" s="1243"/>
      <c r="CHZ8" s="1243"/>
      <c r="CIA8" s="1243"/>
      <c r="CIB8" s="1243"/>
      <c r="CIC8" s="1243"/>
      <c r="CID8" s="1243"/>
      <c r="CIE8" s="1243"/>
      <c r="CIF8" s="1243"/>
      <c r="CIG8" s="1243"/>
      <c r="CIH8" s="1243"/>
      <c r="CII8" s="1243"/>
      <c r="CIJ8" s="1243"/>
      <c r="CIK8" s="1243"/>
      <c r="CIL8" s="1243"/>
      <c r="CIM8" s="1243"/>
      <c r="CIN8" s="1243"/>
      <c r="CIO8" s="1243"/>
      <c r="CIP8" s="1243"/>
      <c r="CIQ8" s="1243"/>
      <c r="CIR8" s="1243"/>
      <c r="CIS8" s="1243"/>
      <c r="CIT8" s="1243"/>
      <c r="CIU8" s="1243"/>
      <c r="CIV8" s="1243"/>
      <c r="CIW8" s="1243"/>
      <c r="CIX8" s="1243"/>
      <c r="CIY8" s="1243"/>
      <c r="CIZ8" s="1243"/>
      <c r="CJA8" s="1243"/>
      <c r="CJB8" s="1243"/>
      <c r="CJC8" s="1243"/>
      <c r="CJD8" s="1243"/>
      <c r="CJE8" s="1243"/>
      <c r="CJF8" s="1243"/>
      <c r="CJG8" s="1243"/>
      <c r="CJH8" s="1243"/>
      <c r="CJI8" s="1243"/>
      <c r="CJJ8" s="1243"/>
      <c r="CJK8" s="1243"/>
      <c r="CJL8" s="1243"/>
      <c r="CJM8" s="1243"/>
      <c r="CJN8" s="1243"/>
      <c r="CJO8" s="1243"/>
      <c r="CJP8" s="1243"/>
      <c r="CJQ8" s="1243"/>
      <c r="CJR8" s="1243"/>
      <c r="CJS8" s="1243"/>
      <c r="CJT8" s="1243"/>
      <c r="CJU8" s="1243"/>
      <c r="CJV8" s="1243"/>
      <c r="CJW8" s="1243"/>
      <c r="CJX8" s="1243"/>
      <c r="CJY8" s="1243"/>
      <c r="CJZ8" s="1243"/>
      <c r="CKA8" s="1243"/>
      <c r="CKB8" s="1243"/>
      <c r="CKC8" s="1243"/>
      <c r="CKD8" s="1243"/>
      <c r="CKE8" s="1243"/>
      <c r="CKF8" s="1243"/>
      <c r="CKG8" s="1243"/>
      <c r="CKH8" s="1243"/>
      <c r="CKI8" s="1243"/>
      <c r="CKJ8" s="1243"/>
      <c r="CKK8" s="1243"/>
      <c r="CKL8" s="1243"/>
      <c r="CKM8" s="1243"/>
      <c r="CKN8" s="1243"/>
      <c r="CKO8" s="1243"/>
      <c r="CKP8" s="1243"/>
      <c r="CKQ8" s="1243"/>
      <c r="CKR8" s="1243"/>
      <c r="CKS8" s="1243"/>
      <c r="CKT8" s="1243"/>
      <c r="CKU8" s="1243"/>
      <c r="CKV8" s="1243"/>
      <c r="CKW8" s="1243"/>
      <c r="CKX8" s="1243"/>
      <c r="CKY8" s="1243"/>
      <c r="CKZ8" s="1243"/>
      <c r="CLA8" s="1243"/>
      <c r="CLB8" s="1243"/>
      <c r="CLC8" s="1243"/>
      <c r="CLD8" s="1243"/>
      <c r="CLE8" s="1243"/>
      <c r="CLF8" s="1243"/>
      <c r="CLG8" s="1243"/>
      <c r="CLH8" s="1243"/>
      <c r="CLI8" s="1243"/>
      <c r="CLJ8" s="1243"/>
      <c r="CLK8" s="1243"/>
      <c r="CLL8" s="1243"/>
      <c r="CLM8" s="1243"/>
      <c r="CLN8" s="1243"/>
      <c r="CLO8" s="1243"/>
      <c r="CLP8" s="1243"/>
      <c r="CLQ8" s="1243"/>
      <c r="CLR8" s="1243"/>
      <c r="CLS8" s="1243"/>
      <c r="CLT8" s="1243"/>
      <c r="CLU8" s="1243"/>
      <c r="CLV8" s="1243"/>
      <c r="CLW8" s="1243"/>
      <c r="CLX8" s="1243"/>
      <c r="CLY8" s="1243"/>
      <c r="CLZ8" s="1243"/>
      <c r="CMA8" s="1243"/>
      <c r="CMB8" s="1243"/>
      <c r="CMC8" s="1243"/>
      <c r="CMD8" s="1243"/>
      <c r="CME8" s="1243"/>
      <c r="CMF8" s="1243"/>
      <c r="CMG8" s="1243"/>
      <c r="CMH8" s="1243"/>
      <c r="CMI8" s="1243"/>
      <c r="CMJ8" s="1243"/>
      <c r="CMK8" s="1243"/>
      <c r="CML8" s="1243"/>
      <c r="CMM8" s="1243"/>
      <c r="CMN8" s="1243"/>
      <c r="CMO8" s="1243"/>
      <c r="CMP8" s="1243"/>
      <c r="CMQ8" s="1243"/>
      <c r="CMR8" s="1243"/>
      <c r="CMS8" s="1243"/>
      <c r="CMT8" s="1243"/>
      <c r="CMU8" s="1243"/>
      <c r="CMV8" s="1243"/>
      <c r="CMW8" s="1243"/>
      <c r="CMX8" s="1243"/>
      <c r="CMY8" s="1243"/>
      <c r="CMZ8" s="1243"/>
      <c r="CNA8" s="1243"/>
      <c r="CNB8" s="1243"/>
      <c r="CNC8" s="1243"/>
      <c r="CND8" s="1243"/>
      <c r="CNE8" s="1243"/>
      <c r="CNF8" s="1243"/>
      <c r="CNG8" s="1243"/>
      <c r="CNH8" s="1243"/>
      <c r="CNI8" s="1243"/>
      <c r="CNJ8" s="1243"/>
      <c r="CNK8" s="1243"/>
      <c r="CNL8" s="1243"/>
      <c r="CNM8" s="1243"/>
      <c r="CNN8" s="1243"/>
      <c r="CNO8" s="1243"/>
      <c r="CNP8" s="1243"/>
      <c r="CNQ8" s="1243"/>
      <c r="CNR8" s="1243"/>
      <c r="CNS8" s="1243"/>
      <c r="CNT8" s="1243"/>
      <c r="CNU8" s="1243"/>
      <c r="CNV8" s="1243"/>
      <c r="CNW8" s="1243"/>
      <c r="CNX8" s="1243"/>
      <c r="CNY8" s="1243"/>
      <c r="CNZ8" s="1243"/>
      <c r="COA8" s="1243"/>
      <c r="COB8" s="1243"/>
      <c r="COC8" s="1243"/>
      <c r="COD8" s="1243"/>
      <c r="COE8" s="1243"/>
      <c r="COF8" s="1243"/>
      <c r="COG8" s="1243"/>
      <c r="COH8" s="1243"/>
      <c r="COI8" s="1243"/>
      <c r="COJ8" s="1243"/>
      <c r="COK8" s="1243"/>
      <c r="COL8" s="1243"/>
      <c r="COM8" s="1243"/>
      <c r="CON8" s="1243"/>
      <c r="COO8" s="1243"/>
      <c r="COP8" s="1243"/>
      <c r="COQ8" s="1243"/>
      <c r="COR8" s="1243"/>
      <c r="COS8" s="1243"/>
      <c r="COT8" s="1243"/>
      <c r="COU8" s="1243"/>
      <c r="COV8" s="1243"/>
      <c r="COW8" s="1243"/>
      <c r="COX8" s="1243"/>
      <c r="COY8" s="1243"/>
      <c r="COZ8" s="1243"/>
      <c r="CPA8" s="1243"/>
      <c r="CPB8" s="1243"/>
      <c r="CPC8" s="1243"/>
      <c r="CPD8" s="1243"/>
      <c r="CPE8" s="1243"/>
      <c r="CPF8" s="1243"/>
      <c r="CPG8" s="1243"/>
      <c r="CPH8" s="1243"/>
      <c r="CPI8" s="1243"/>
      <c r="CPJ8" s="1243"/>
      <c r="CPK8" s="1243"/>
      <c r="CPL8" s="1243"/>
      <c r="CPM8" s="1243"/>
      <c r="CPN8" s="1243"/>
      <c r="CPO8" s="1243"/>
      <c r="CPP8" s="1243"/>
      <c r="CPQ8" s="1243"/>
      <c r="CPR8" s="1243"/>
      <c r="CPS8" s="1243"/>
      <c r="CPT8" s="1243"/>
      <c r="CPU8" s="1243"/>
      <c r="CPV8" s="1243"/>
      <c r="CPW8" s="1243"/>
      <c r="CPX8" s="1243"/>
      <c r="CPY8" s="1243"/>
      <c r="CPZ8" s="1243"/>
      <c r="CQA8" s="1243"/>
      <c r="CQB8" s="1243"/>
      <c r="CQC8" s="1243"/>
      <c r="CQD8" s="1243"/>
      <c r="CQE8" s="1243"/>
      <c r="CQF8" s="1243"/>
      <c r="CQG8" s="1243"/>
      <c r="CQH8" s="1243"/>
      <c r="CQI8" s="1243"/>
      <c r="CQJ8" s="1243"/>
      <c r="CQK8" s="1243"/>
      <c r="CQL8" s="1243"/>
      <c r="CQM8" s="1243"/>
      <c r="CQN8" s="1243"/>
      <c r="CQO8" s="1243"/>
      <c r="CQP8" s="1243"/>
      <c r="CQQ8" s="1243"/>
      <c r="CQR8" s="1243"/>
      <c r="CQS8" s="1243"/>
      <c r="CQT8" s="1243"/>
      <c r="CQU8" s="1243"/>
      <c r="CQV8" s="1243"/>
      <c r="CQW8" s="1243"/>
      <c r="CQX8" s="1243"/>
      <c r="CQY8" s="1243"/>
      <c r="CQZ8" s="1243"/>
      <c r="CRA8" s="1243"/>
      <c r="CRB8" s="1243"/>
      <c r="CRC8" s="1243"/>
      <c r="CRD8" s="1243"/>
      <c r="CRE8" s="1243"/>
      <c r="CRF8" s="1243"/>
      <c r="CRG8" s="1243"/>
      <c r="CRH8" s="1243"/>
      <c r="CRI8" s="1243"/>
      <c r="CRJ8" s="1243"/>
      <c r="CRK8" s="1243"/>
      <c r="CRL8" s="1243"/>
      <c r="CRM8" s="1243"/>
      <c r="CRN8" s="1243"/>
      <c r="CRO8" s="1243"/>
      <c r="CRP8" s="1243"/>
      <c r="CRQ8" s="1243"/>
      <c r="CRR8" s="1243"/>
      <c r="CRS8" s="1243"/>
      <c r="CRT8" s="1243"/>
      <c r="CRU8" s="1243"/>
      <c r="CRV8" s="1243"/>
      <c r="CRW8" s="1243"/>
      <c r="CRX8" s="1243"/>
      <c r="CRY8" s="1243"/>
      <c r="CRZ8" s="1243"/>
      <c r="CSA8" s="1243"/>
      <c r="CSB8" s="1243"/>
      <c r="CSC8" s="1243"/>
      <c r="CSD8" s="1243"/>
      <c r="CSE8" s="1243"/>
      <c r="CSF8" s="1243"/>
      <c r="CSG8" s="1243"/>
      <c r="CSH8" s="1243"/>
      <c r="CSI8" s="1243"/>
      <c r="CSJ8" s="1243"/>
      <c r="CSK8" s="1243"/>
      <c r="CSL8" s="1243"/>
      <c r="CSM8" s="1243"/>
      <c r="CSN8" s="1243"/>
      <c r="CSO8" s="1243"/>
      <c r="CSP8" s="1243"/>
      <c r="CSQ8" s="1243"/>
      <c r="CSR8" s="1243"/>
      <c r="CSS8" s="1243"/>
      <c r="CST8" s="1243"/>
      <c r="CSU8" s="1243"/>
      <c r="CSV8" s="1243"/>
      <c r="CSW8" s="1243"/>
      <c r="CSX8" s="1243"/>
      <c r="CSY8" s="1243"/>
      <c r="CSZ8" s="1243"/>
      <c r="CTA8" s="1243"/>
      <c r="CTB8" s="1243"/>
      <c r="CTC8" s="1243"/>
      <c r="CTD8" s="1243"/>
      <c r="CTE8" s="1243"/>
      <c r="CTF8" s="1243"/>
      <c r="CTG8" s="1243"/>
      <c r="CTH8" s="1243"/>
      <c r="CTI8" s="1243"/>
      <c r="CTJ8" s="1243"/>
      <c r="CTK8" s="1243"/>
      <c r="CTL8" s="1243"/>
      <c r="CTM8" s="1243"/>
      <c r="CTN8" s="1243"/>
      <c r="CTO8" s="1243"/>
      <c r="CTP8" s="1243"/>
      <c r="CTQ8" s="1243"/>
      <c r="CTR8" s="1243"/>
      <c r="CTS8" s="1243"/>
      <c r="CTT8" s="1243"/>
      <c r="CTU8" s="1243"/>
      <c r="CTV8" s="1243"/>
      <c r="CTW8" s="1243"/>
      <c r="CTX8" s="1243"/>
      <c r="CTY8" s="1243"/>
      <c r="CTZ8" s="1243"/>
      <c r="CUA8" s="1243"/>
      <c r="CUB8" s="1243"/>
      <c r="CUC8" s="1243"/>
      <c r="CUD8" s="1243"/>
      <c r="CUE8" s="1243"/>
      <c r="CUF8" s="1243"/>
      <c r="CUG8" s="1243"/>
      <c r="CUH8" s="1243"/>
      <c r="CUI8" s="1243"/>
      <c r="CUJ8" s="1243"/>
      <c r="CUK8" s="1243"/>
      <c r="CUL8" s="1243"/>
      <c r="CUM8" s="1243"/>
      <c r="CUN8" s="1243"/>
      <c r="CUO8" s="1243"/>
      <c r="CUP8" s="1243"/>
      <c r="CUQ8" s="1243"/>
      <c r="CUR8" s="1243"/>
      <c r="CUS8" s="1243"/>
      <c r="CUT8" s="1243"/>
      <c r="CUU8" s="1243"/>
      <c r="CUV8" s="1243"/>
      <c r="CUW8" s="1243"/>
      <c r="CUX8" s="1243"/>
      <c r="CUY8" s="1243"/>
      <c r="CUZ8" s="1243"/>
      <c r="CVA8" s="1243"/>
      <c r="CVB8" s="1243"/>
      <c r="CVC8" s="1243"/>
      <c r="CVD8" s="1243"/>
      <c r="CVE8" s="1243"/>
      <c r="CVF8" s="1243"/>
      <c r="CVG8" s="1243"/>
      <c r="CVH8" s="1243"/>
      <c r="CVI8" s="1243"/>
      <c r="CVJ8" s="1243"/>
      <c r="CVK8" s="1243"/>
      <c r="CVL8" s="1243"/>
      <c r="CVM8" s="1243"/>
      <c r="CVN8" s="1243"/>
      <c r="CVO8" s="1243"/>
      <c r="CVP8" s="1243"/>
      <c r="CVQ8" s="1243"/>
      <c r="CVR8" s="1243"/>
      <c r="CVS8" s="1243"/>
      <c r="CVT8" s="1243"/>
      <c r="CVU8" s="1243"/>
      <c r="CVV8" s="1243"/>
      <c r="CVW8" s="1243"/>
      <c r="CVX8" s="1243"/>
      <c r="CVY8" s="1243"/>
      <c r="CVZ8" s="1243"/>
      <c r="CWA8" s="1243"/>
      <c r="CWB8" s="1243"/>
      <c r="CWC8" s="1243"/>
      <c r="CWD8" s="1243"/>
      <c r="CWE8" s="1243"/>
      <c r="CWF8" s="1243"/>
      <c r="CWG8" s="1243"/>
      <c r="CWH8" s="1243"/>
      <c r="CWI8" s="1243"/>
      <c r="CWJ8" s="1243"/>
      <c r="CWK8" s="1243"/>
      <c r="CWL8" s="1243"/>
      <c r="CWM8" s="1243"/>
      <c r="CWN8" s="1243"/>
      <c r="CWO8" s="1243"/>
      <c r="CWP8" s="1243"/>
      <c r="CWQ8" s="1243"/>
      <c r="CWR8" s="1243"/>
      <c r="CWS8" s="1243"/>
      <c r="CWT8" s="1243"/>
      <c r="CWU8" s="1243"/>
      <c r="CWV8" s="1243"/>
      <c r="CWW8" s="1243"/>
      <c r="CWX8" s="1243"/>
      <c r="CWY8" s="1243"/>
      <c r="CWZ8" s="1243"/>
      <c r="CXA8" s="1243"/>
      <c r="CXB8" s="1243"/>
      <c r="CXC8" s="1243"/>
      <c r="CXD8" s="1243"/>
      <c r="CXE8" s="1243"/>
      <c r="CXF8" s="1243"/>
      <c r="CXG8" s="1243"/>
      <c r="CXH8" s="1243"/>
      <c r="CXI8" s="1243"/>
      <c r="CXJ8" s="1243"/>
      <c r="CXK8" s="1243"/>
      <c r="CXL8" s="1243"/>
      <c r="CXM8" s="1243"/>
      <c r="CXN8" s="1243"/>
      <c r="CXO8" s="1243"/>
      <c r="CXP8" s="1243"/>
      <c r="CXQ8" s="1243"/>
      <c r="CXR8" s="1243"/>
      <c r="CXS8" s="1243"/>
      <c r="CXT8" s="1243"/>
      <c r="CXU8" s="1243"/>
      <c r="CXV8" s="1243"/>
      <c r="CXW8" s="1243"/>
      <c r="CXX8" s="1243"/>
      <c r="CXY8" s="1243"/>
      <c r="CXZ8" s="1243"/>
      <c r="CYA8" s="1243"/>
      <c r="CYB8" s="1243"/>
      <c r="CYC8" s="1243"/>
      <c r="CYD8" s="1243"/>
      <c r="CYE8" s="1243"/>
      <c r="CYF8" s="1243"/>
      <c r="CYG8" s="1243"/>
      <c r="CYH8" s="1243"/>
      <c r="CYI8" s="1243"/>
      <c r="CYJ8" s="1243"/>
      <c r="CYK8" s="1243"/>
      <c r="CYL8" s="1243"/>
      <c r="CYM8" s="1243"/>
      <c r="CYN8" s="1243"/>
      <c r="CYO8" s="1243"/>
      <c r="CYP8" s="1243"/>
      <c r="CYQ8" s="1243"/>
      <c r="CYR8" s="1243"/>
      <c r="CYS8" s="1243"/>
      <c r="CYT8" s="1243"/>
      <c r="CYU8" s="1243"/>
      <c r="CYV8" s="1243"/>
      <c r="CYW8" s="1243"/>
      <c r="CYX8" s="1243"/>
      <c r="CYY8" s="1243"/>
      <c r="CYZ8" s="1243"/>
      <c r="CZA8" s="1243"/>
      <c r="CZB8" s="1243"/>
      <c r="CZC8" s="1243"/>
      <c r="CZD8" s="1243"/>
      <c r="CZE8" s="1243"/>
      <c r="CZF8" s="1243"/>
      <c r="CZG8" s="1243"/>
      <c r="CZH8" s="1243"/>
      <c r="CZI8" s="1243"/>
      <c r="CZJ8" s="1243"/>
      <c r="CZK8" s="1243"/>
      <c r="CZL8" s="1243"/>
      <c r="CZM8" s="1243"/>
      <c r="CZN8" s="1243"/>
      <c r="CZO8" s="1243"/>
      <c r="CZP8" s="1243"/>
      <c r="CZQ8" s="1243"/>
      <c r="CZR8" s="1243"/>
      <c r="CZS8" s="1243"/>
      <c r="CZT8" s="1243"/>
      <c r="CZU8" s="1243"/>
      <c r="CZV8" s="1243"/>
      <c r="CZW8" s="1243"/>
      <c r="CZX8" s="1243"/>
      <c r="CZY8" s="1243"/>
      <c r="CZZ8" s="1243"/>
      <c r="DAA8" s="1243"/>
      <c r="DAB8" s="1243"/>
      <c r="DAC8" s="1243"/>
      <c r="DAD8" s="1243"/>
      <c r="DAE8" s="1243"/>
      <c r="DAF8" s="1243"/>
      <c r="DAG8" s="1243"/>
      <c r="DAH8" s="1243"/>
      <c r="DAI8" s="1243"/>
      <c r="DAJ8" s="1243"/>
      <c r="DAK8" s="1243"/>
      <c r="DAL8" s="1243"/>
      <c r="DAM8" s="1243"/>
      <c r="DAN8" s="1243"/>
      <c r="DAO8" s="1243"/>
      <c r="DAP8" s="1243"/>
      <c r="DAQ8" s="1243"/>
      <c r="DAR8" s="1243"/>
      <c r="DAS8" s="1243"/>
      <c r="DAT8" s="1243"/>
      <c r="DAU8" s="1243"/>
      <c r="DAV8" s="1243"/>
      <c r="DAW8" s="1243"/>
      <c r="DAX8" s="1243"/>
      <c r="DAY8" s="1243"/>
      <c r="DAZ8" s="1243"/>
      <c r="DBA8" s="1243"/>
      <c r="DBB8" s="1243"/>
      <c r="DBC8" s="1243"/>
      <c r="DBD8" s="1243"/>
      <c r="DBE8" s="1243"/>
      <c r="DBF8" s="1243"/>
      <c r="DBG8" s="1243"/>
      <c r="DBH8" s="1243"/>
      <c r="DBI8" s="1243"/>
      <c r="DBJ8" s="1243"/>
      <c r="DBK8" s="1243"/>
      <c r="DBL8" s="1243"/>
      <c r="DBM8" s="1243"/>
      <c r="DBN8" s="1243"/>
      <c r="DBO8" s="1243"/>
      <c r="DBP8" s="1243"/>
      <c r="DBQ8" s="1243"/>
      <c r="DBR8" s="1243"/>
      <c r="DBS8" s="1243"/>
      <c r="DBT8" s="1243"/>
      <c r="DBU8" s="1243"/>
      <c r="DBV8" s="1243"/>
      <c r="DBW8" s="1243"/>
      <c r="DBX8" s="1243"/>
      <c r="DBY8" s="1243"/>
      <c r="DBZ8" s="1243"/>
      <c r="DCA8" s="1243"/>
      <c r="DCB8" s="1243"/>
      <c r="DCC8" s="1243"/>
      <c r="DCD8" s="1243"/>
      <c r="DCE8" s="1243"/>
      <c r="DCF8" s="1243"/>
      <c r="DCG8" s="1243"/>
      <c r="DCH8" s="1243"/>
      <c r="DCI8" s="1243"/>
      <c r="DCJ8" s="1243"/>
      <c r="DCK8" s="1243"/>
      <c r="DCL8" s="1243"/>
      <c r="DCM8" s="1243"/>
      <c r="DCN8" s="1243"/>
      <c r="DCO8" s="1243"/>
      <c r="DCP8" s="1243"/>
      <c r="DCQ8" s="1243"/>
      <c r="DCR8" s="1243"/>
      <c r="DCS8" s="1243"/>
      <c r="DCT8" s="1243"/>
      <c r="DCU8" s="1243"/>
      <c r="DCV8" s="1243"/>
      <c r="DCW8" s="1243"/>
      <c r="DCX8" s="1243"/>
      <c r="DCY8" s="1243"/>
      <c r="DCZ8" s="1243"/>
      <c r="DDA8" s="1243"/>
      <c r="DDB8" s="1243"/>
      <c r="DDC8" s="1243"/>
      <c r="DDD8" s="1243"/>
      <c r="DDE8" s="1243"/>
      <c r="DDF8" s="1243"/>
      <c r="DDG8" s="1243"/>
      <c r="DDH8" s="1243"/>
      <c r="DDI8" s="1243"/>
      <c r="DDJ8" s="1243"/>
      <c r="DDK8" s="1243"/>
      <c r="DDL8" s="1243"/>
      <c r="DDM8" s="1243"/>
      <c r="DDN8" s="1243"/>
      <c r="DDO8" s="1243"/>
      <c r="DDP8" s="1243"/>
      <c r="DDQ8" s="1243"/>
      <c r="DDR8" s="1243"/>
      <c r="DDS8" s="1243"/>
      <c r="DDT8" s="1243"/>
      <c r="DDU8" s="1243"/>
      <c r="DDV8" s="1243"/>
      <c r="DDW8" s="1243"/>
      <c r="DDX8" s="1243"/>
      <c r="DDY8" s="1243"/>
      <c r="DDZ8" s="1243"/>
      <c r="DEA8" s="1243"/>
      <c r="DEB8" s="1243"/>
      <c r="DEC8" s="1243"/>
      <c r="DED8" s="1243"/>
      <c r="DEE8" s="1243"/>
      <c r="DEF8" s="1243"/>
      <c r="DEG8" s="1243"/>
      <c r="DEH8" s="1243"/>
      <c r="DEI8" s="1243"/>
      <c r="DEJ8" s="1243"/>
      <c r="DEK8" s="1243"/>
      <c r="DEL8" s="1243"/>
      <c r="DEM8" s="1243"/>
      <c r="DEN8" s="1243"/>
      <c r="DEO8" s="1243"/>
      <c r="DEP8" s="1243"/>
      <c r="DEQ8" s="1243"/>
      <c r="DER8" s="1243"/>
      <c r="DES8" s="1243"/>
      <c r="DET8" s="1243"/>
      <c r="DEU8" s="1243"/>
      <c r="DEV8" s="1243"/>
      <c r="DEW8" s="1243"/>
      <c r="DEX8" s="1243"/>
      <c r="DEY8" s="1243"/>
      <c r="DEZ8" s="1243"/>
      <c r="DFA8" s="1243"/>
      <c r="DFB8" s="1243"/>
      <c r="DFC8" s="1243"/>
      <c r="DFD8" s="1243"/>
      <c r="DFE8" s="1243"/>
      <c r="DFF8" s="1243"/>
      <c r="DFG8" s="1243"/>
      <c r="DFH8" s="1243"/>
      <c r="DFI8" s="1243"/>
      <c r="DFJ8" s="1243"/>
      <c r="DFK8" s="1243"/>
      <c r="DFL8" s="1243"/>
      <c r="DFM8" s="1243"/>
      <c r="DFN8" s="1243"/>
      <c r="DFO8" s="1243"/>
      <c r="DFP8" s="1243"/>
      <c r="DFQ8" s="1243"/>
      <c r="DFR8" s="1243"/>
      <c r="DFS8" s="1243"/>
      <c r="DFT8" s="1243"/>
      <c r="DFU8" s="1243"/>
      <c r="DFV8" s="1243"/>
      <c r="DFW8" s="1243"/>
      <c r="DFX8" s="1243"/>
      <c r="DFY8" s="1243"/>
      <c r="DFZ8" s="1243"/>
      <c r="DGA8" s="1243"/>
      <c r="DGB8" s="1243"/>
      <c r="DGC8" s="1243"/>
      <c r="DGD8" s="1243"/>
      <c r="DGE8" s="1243"/>
      <c r="DGF8" s="1243"/>
      <c r="DGG8" s="1243"/>
      <c r="DGH8" s="1243"/>
      <c r="DGI8" s="1243"/>
      <c r="DGJ8" s="1243"/>
      <c r="DGK8" s="1243"/>
      <c r="DGL8" s="1243"/>
      <c r="DGM8" s="1243"/>
      <c r="DGN8" s="1243"/>
      <c r="DGO8" s="1243"/>
      <c r="DGP8" s="1243"/>
      <c r="DGQ8" s="1243"/>
      <c r="DGR8" s="1243"/>
      <c r="DGS8" s="1243"/>
      <c r="DGT8" s="1243"/>
      <c r="DGU8" s="1243"/>
      <c r="DGV8" s="1243"/>
      <c r="DGW8" s="1243"/>
      <c r="DGX8" s="1243"/>
      <c r="DGY8" s="1243"/>
      <c r="DGZ8" s="1243"/>
      <c r="DHA8" s="1243"/>
      <c r="DHB8" s="1243"/>
      <c r="DHC8" s="1243"/>
      <c r="DHD8" s="1243"/>
      <c r="DHE8" s="1243"/>
      <c r="DHF8" s="1243"/>
      <c r="DHG8" s="1243"/>
      <c r="DHH8" s="1243"/>
      <c r="DHI8" s="1243"/>
      <c r="DHJ8" s="1243"/>
      <c r="DHK8" s="1243"/>
      <c r="DHL8" s="1243"/>
      <c r="DHM8" s="1243"/>
      <c r="DHN8" s="1243"/>
      <c r="DHO8" s="1243"/>
      <c r="DHP8" s="1243"/>
      <c r="DHQ8" s="1243"/>
      <c r="DHR8" s="1243"/>
      <c r="DHS8" s="1243"/>
      <c r="DHT8" s="1243"/>
      <c r="DHU8" s="1243"/>
      <c r="DHV8" s="1243"/>
      <c r="DHW8" s="1243"/>
      <c r="DHX8" s="1243"/>
      <c r="DHY8" s="1243"/>
      <c r="DHZ8" s="1243"/>
      <c r="DIA8" s="1243"/>
      <c r="DIB8" s="1243"/>
      <c r="DIC8" s="1243"/>
      <c r="DID8" s="1243"/>
      <c r="DIE8" s="1243"/>
      <c r="DIF8" s="1243"/>
      <c r="DIG8" s="1243"/>
      <c r="DIH8" s="1243"/>
      <c r="DII8" s="1243"/>
      <c r="DIJ8" s="1243"/>
      <c r="DIK8" s="1243"/>
      <c r="DIL8" s="1243"/>
      <c r="DIM8" s="1243"/>
      <c r="DIN8" s="1243"/>
      <c r="DIO8" s="1243"/>
      <c r="DIP8" s="1243"/>
      <c r="DIQ8" s="1243"/>
      <c r="DIR8" s="1243"/>
      <c r="DIS8" s="1243"/>
      <c r="DIT8" s="1243"/>
      <c r="DIU8" s="1243"/>
      <c r="DIV8" s="1243"/>
      <c r="DIW8" s="1243"/>
      <c r="DIX8" s="1243"/>
      <c r="DIY8" s="1243"/>
      <c r="DIZ8" s="1243"/>
      <c r="DJA8" s="1243"/>
      <c r="DJB8" s="1243"/>
      <c r="DJC8" s="1243"/>
      <c r="DJD8" s="1243"/>
      <c r="DJE8" s="1243"/>
      <c r="DJF8" s="1243"/>
      <c r="DJG8" s="1243"/>
      <c r="DJH8" s="1243"/>
      <c r="DJI8" s="1243"/>
      <c r="DJJ8" s="1243"/>
      <c r="DJK8" s="1243"/>
      <c r="DJL8" s="1243"/>
      <c r="DJM8" s="1243"/>
      <c r="DJN8" s="1243"/>
      <c r="DJO8" s="1243"/>
      <c r="DJP8" s="1243"/>
      <c r="DJQ8" s="1243"/>
      <c r="DJR8" s="1243"/>
      <c r="DJS8" s="1243"/>
      <c r="DJT8" s="1243"/>
      <c r="DJU8" s="1243"/>
      <c r="DJV8" s="1243"/>
      <c r="DJW8" s="1243"/>
      <c r="DJX8" s="1243"/>
      <c r="DJY8" s="1243"/>
      <c r="DJZ8" s="1243"/>
      <c r="DKA8" s="1243"/>
      <c r="DKB8" s="1243"/>
      <c r="DKC8" s="1243"/>
      <c r="DKD8" s="1243"/>
      <c r="DKE8" s="1243"/>
      <c r="DKF8" s="1243"/>
      <c r="DKG8" s="1243"/>
      <c r="DKH8" s="1243"/>
      <c r="DKI8" s="1243"/>
      <c r="DKJ8" s="1243"/>
      <c r="DKK8" s="1243"/>
      <c r="DKL8" s="1243"/>
      <c r="DKM8" s="1243"/>
      <c r="DKN8" s="1243"/>
      <c r="DKO8" s="1243"/>
      <c r="DKP8" s="1243"/>
      <c r="DKQ8" s="1243"/>
      <c r="DKR8" s="1243"/>
      <c r="DKS8" s="1243"/>
      <c r="DKT8" s="1243"/>
      <c r="DKU8" s="1243"/>
      <c r="DKV8" s="1243"/>
      <c r="DKW8" s="1243"/>
      <c r="DKX8" s="1243"/>
      <c r="DKY8" s="1243"/>
      <c r="DKZ8" s="1243"/>
      <c r="DLA8" s="1243"/>
      <c r="DLB8" s="1243"/>
      <c r="DLC8" s="1243"/>
      <c r="DLD8" s="1243"/>
      <c r="DLE8" s="1243"/>
      <c r="DLF8" s="1243"/>
      <c r="DLG8" s="1243"/>
      <c r="DLH8" s="1243"/>
      <c r="DLI8" s="1243"/>
      <c r="DLJ8" s="1243"/>
      <c r="DLK8" s="1243"/>
      <c r="DLL8" s="1243"/>
      <c r="DLM8" s="1243"/>
      <c r="DLN8" s="1243"/>
      <c r="DLO8" s="1243"/>
      <c r="DLP8" s="1243"/>
      <c r="DLQ8" s="1243"/>
      <c r="DLR8" s="1243"/>
      <c r="DLS8" s="1243"/>
      <c r="DLT8" s="1243"/>
      <c r="DLU8" s="1243"/>
      <c r="DLV8" s="1243"/>
      <c r="DLW8" s="1243"/>
      <c r="DLX8" s="1243"/>
      <c r="DLY8" s="1243"/>
      <c r="DLZ8" s="1243"/>
      <c r="DMA8" s="1243"/>
      <c r="DMB8" s="1243"/>
      <c r="DMC8" s="1243"/>
      <c r="DMD8" s="1243"/>
      <c r="DME8" s="1243"/>
      <c r="DMF8" s="1243"/>
      <c r="DMG8" s="1243"/>
      <c r="DMH8" s="1243"/>
      <c r="DMI8" s="1243"/>
      <c r="DMJ8" s="1243"/>
      <c r="DMK8" s="1243"/>
      <c r="DML8" s="1243"/>
      <c r="DMM8" s="1243"/>
      <c r="DMN8" s="1243"/>
      <c r="DMO8" s="1243"/>
      <c r="DMP8" s="1243"/>
      <c r="DMQ8" s="1243"/>
      <c r="DMR8" s="1243"/>
      <c r="DMS8" s="1243"/>
      <c r="DMT8" s="1243"/>
      <c r="DMU8" s="1243"/>
      <c r="DMV8" s="1243"/>
      <c r="DMW8" s="1243"/>
      <c r="DMX8" s="1243"/>
      <c r="DMY8" s="1243"/>
      <c r="DMZ8" s="1243"/>
      <c r="DNA8" s="1243"/>
      <c r="DNB8" s="1243"/>
      <c r="DNC8" s="1243"/>
      <c r="DND8" s="1243"/>
      <c r="DNE8" s="1243"/>
      <c r="DNF8" s="1243"/>
      <c r="DNG8" s="1243"/>
      <c r="DNH8" s="1243"/>
      <c r="DNI8" s="1243"/>
      <c r="DNJ8" s="1243"/>
      <c r="DNK8" s="1243"/>
      <c r="DNL8" s="1243"/>
      <c r="DNM8" s="1243"/>
      <c r="DNN8" s="1243"/>
      <c r="DNO8" s="1243"/>
      <c r="DNP8" s="1243"/>
      <c r="DNQ8" s="1243"/>
      <c r="DNR8" s="1243"/>
      <c r="DNS8" s="1243"/>
      <c r="DNT8" s="1243"/>
      <c r="DNU8" s="1243"/>
      <c r="DNV8" s="1243"/>
      <c r="DNW8" s="1243"/>
      <c r="DNX8" s="1243"/>
      <c r="DNY8" s="1243"/>
      <c r="DNZ8" s="1243"/>
      <c r="DOA8" s="1243"/>
      <c r="DOB8" s="1243"/>
      <c r="DOC8" s="1243"/>
      <c r="DOD8" s="1243"/>
      <c r="DOE8" s="1243"/>
      <c r="DOF8" s="1243"/>
      <c r="DOG8" s="1243"/>
      <c r="DOH8" s="1243"/>
      <c r="DOI8" s="1243"/>
      <c r="DOJ8" s="1243"/>
      <c r="DOK8" s="1243"/>
      <c r="DOL8" s="1243"/>
      <c r="DOM8" s="1243"/>
      <c r="DON8" s="1243"/>
      <c r="DOO8" s="1243"/>
      <c r="DOP8" s="1243"/>
      <c r="DOQ8" s="1243"/>
      <c r="DOR8" s="1243"/>
      <c r="DOS8" s="1243"/>
      <c r="DOT8" s="1243"/>
      <c r="DOU8" s="1243"/>
      <c r="DOV8" s="1243"/>
      <c r="DOW8" s="1243"/>
      <c r="DOX8" s="1243"/>
      <c r="DOY8" s="1243"/>
      <c r="DOZ8" s="1243"/>
      <c r="DPA8" s="1243"/>
      <c r="DPB8" s="1243"/>
      <c r="DPC8" s="1243"/>
      <c r="DPD8" s="1243"/>
      <c r="DPE8" s="1243"/>
      <c r="DPF8" s="1243"/>
      <c r="DPG8" s="1243"/>
      <c r="DPH8" s="1243"/>
      <c r="DPI8" s="1243"/>
      <c r="DPJ8" s="1243"/>
      <c r="DPK8" s="1243"/>
      <c r="DPL8" s="1243"/>
      <c r="DPM8" s="1243"/>
      <c r="DPN8" s="1243"/>
      <c r="DPO8" s="1243"/>
      <c r="DPP8" s="1243"/>
      <c r="DPQ8" s="1243"/>
      <c r="DPR8" s="1243"/>
      <c r="DPS8" s="1243"/>
      <c r="DPT8" s="1243"/>
      <c r="DPU8" s="1243"/>
      <c r="DPV8" s="1243"/>
      <c r="DPW8" s="1243"/>
      <c r="DPX8" s="1243"/>
      <c r="DPY8" s="1243"/>
      <c r="DPZ8" s="1243"/>
      <c r="DQA8" s="1243"/>
      <c r="DQB8" s="1243"/>
      <c r="DQC8" s="1243"/>
      <c r="DQD8" s="1243"/>
      <c r="DQE8" s="1243"/>
      <c r="DQF8" s="1243"/>
      <c r="DQG8" s="1243"/>
      <c r="DQH8" s="1243"/>
      <c r="DQI8" s="1243"/>
      <c r="DQJ8" s="1243"/>
      <c r="DQK8" s="1243"/>
      <c r="DQL8" s="1243"/>
      <c r="DQM8" s="1243"/>
      <c r="DQN8" s="1243"/>
      <c r="DQO8" s="1243"/>
      <c r="DQP8" s="1243"/>
      <c r="DQQ8" s="1243"/>
      <c r="DQR8" s="1243"/>
      <c r="DQS8" s="1243"/>
      <c r="DQT8" s="1243"/>
      <c r="DQU8" s="1243"/>
      <c r="DQV8" s="1243"/>
      <c r="DQW8" s="1243"/>
      <c r="DQX8" s="1243"/>
      <c r="DQY8" s="1243"/>
      <c r="DQZ8" s="1243"/>
      <c r="DRA8" s="1243"/>
      <c r="DRB8" s="1243"/>
      <c r="DRC8" s="1243"/>
      <c r="DRD8" s="1243"/>
      <c r="DRE8" s="1243"/>
      <c r="DRF8" s="1243"/>
      <c r="DRG8" s="1243"/>
      <c r="DRH8" s="1243"/>
      <c r="DRI8" s="1243"/>
      <c r="DRJ8" s="1243"/>
      <c r="DRK8" s="1243"/>
      <c r="DRL8" s="1243"/>
      <c r="DRM8" s="1243"/>
      <c r="DRN8" s="1243"/>
      <c r="DRO8" s="1243"/>
      <c r="DRP8" s="1243"/>
      <c r="DRQ8" s="1243"/>
      <c r="DRR8" s="1243"/>
      <c r="DRS8" s="1243"/>
      <c r="DRT8" s="1243"/>
      <c r="DRU8" s="1243"/>
      <c r="DRV8" s="1243"/>
      <c r="DRW8" s="1243"/>
      <c r="DRX8" s="1243"/>
      <c r="DRY8" s="1243"/>
      <c r="DRZ8" s="1243"/>
      <c r="DSA8" s="1243"/>
      <c r="DSB8" s="1243"/>
      <c r="DSC8" s="1243"/>
      <c r="DSD8" s="1243"/>
      <c r="DSE8" s="1243"/>
      <c r="DSF8" s="1243"/>
      <c r="DSG8" s="1243"/>
      <c r="DSH8" s="1243"/>
      <c r="DSI8" s="1243"/>
      <c r="DSJ8" s="1243"/>
      <c r="DSK8" s="1243"/>
      <c r="DSL8" s="1243"/>
      <c r="DSM8" s="1243"/>
      <c r="DSN8" s="1243"/>
      <c r="DSO8" s="1243"/>
      <c r="DSP8" s="1243"/>
      <c r="DSQ8" s="1243"/>
      <c r="DSR8" s="1243"/>
      <c r="DSS8" s="1243"/>
      <c r="DST8" s="1243"/>
      <c r="DSU8" s="1243"/>
      <c r="DSV8" s="1243"/>
      <c r="DSW8" s="1243"/>
      <c r="DSX8" s="1243"/>
      <c r="DSY8" s="1243"/>
      <c r="DSZ8" s="1243"/>
      <c r="DTA8" s="1243"/>
      <c r="DTB8" s="1243"/>
      <c r="DTC8" s="1243"/>
      <c r="DTD8" s="1243"/>
      <c r="DTE8" s="1243"/>
      <c r="DTF8" s="1243"/>
      <c r="DTG8" s="1243"/>
      <c r="DTH8" s="1243"/>
      <c r="DTI8" s="1243"/>
      <c r="DTJ8" s="1243"/>
      <c r="DTK8" s="1243"/>
      <c r="DTL8" s="1243"/>
      <c r="DTM8" s="1243"/>
      <c r="DTN8" s="1243"/>
      <c r="DTO8" s="1243"/>
      <c r="DTP8" s="1243"/>
      <c r="DTQ8" s="1243"/>
      <c r="DTR8" s="1243"/>
      <c r="DTS8" s="1243"/>
      <c r="DTT8" s="1243"/>
      <c r="DTU8" s="1243"/>
      <c r="DTV8" s="1243"/>
      <c r="DTW8" s="1243"/>
      <c r="DTX8" s="1243"/>
      <c r="DTY8" s="1243"/>
      <c r="DTZ8" s="1243"/>
      <c r="DUA8" s="1243"/>
      <c r="DUB8" s="1243"/>
      <c r="DUC8" s="1243"/>
      <c r="DUD8" s="1243"/>
      <c r="DUE8" s="1243"/>
      <c r="DUF8" s="1243"/>
      <c r="DUG8" s="1243"/>
      <c r="DUH8" s="1243"/>
      <c r="DUI8" s="1243"/>
      <c r="DUJ8" s="1243"/>
      <c r="DUK8" s="1243"/>
      <c r="DUL8" s="1243"/>
      <c r="DUM8" s="1243"/>
      <c r="DUN8" s="1243"/>
      <c r="DUO8" s="1243"/>
      <c r="DUP8" s="1243"/>
      <c r="DUQ8" s="1243"/>
      <c r="DUR8" s="1243"/>
      <c r="DUS8" s="1243"/>
      <c r="DUT8" s="1243"/>
      <c r="DUU8" s="1243"/>
      <c r="DUV8" s="1243"/>
      <c r="DUW8" s="1243"/>
      <c r="DUX8" s="1243"/>
      <c r="DUY8" s="1243"/>
      <c r="DUZ8" s="1243"/>
      <c r="DVA8" s="1243"/>
      <c r="DVB8" s="1243"/>
      <c r="DVC8" s="1243"/>
      <c r="DVD8" s="1243"/>
      <c r="DVE8" s="1243"/>
      <c r="DVF8" s="1243"/>
      <c r="DVG8" s="1243"/>
      <c r="DVH8" s="1243"/>
      <c r="DVI8" s="1243"/>
      <c r="DVJ8" s="1243"/>
      <c r="DVK8" s="1243"/>
      <c r="DVL8" s="1243"/>
      <c r="DVM8" s="1243"/>
      <c r="DVN8" s="1243"/>
      <c r="DVO8" s="1243"/>
      <c r="DVP8" s="1243"/>
      <c r="DVQ8" s="1243"/>
      <c r="DVR8" s="1243"/>
      <c r="DVS8" s="1243"/>
      <c r="DVT8" s="1243"/>
      <c r="DVU8" s="1243"/>
      <c r="DVV8" s="1243"/>
      <c r="DVW8" s="1243"/>
      <c r="DVX8" s="1243"/>
      <c r="DVY8" s="1243"/>
      <c r="DVZ8" s="1243"/>
      <c r="DWA8" s="1243"/>
      <c r="DWB8" s="1243"/>
      <c r="DWC8" s="1243"/>
      <c r="DWD8" s="1243"/>
      <c r="DWE8" s="1243"/>
      <c r="DWF8" s="1243"/>
      <c r="DWG8" s="1243"/>
      <c r="DWH8" s="1243"/>
      <c r="DWI8" s="1243"/>
      <c r="DWJ8" s="1243"/>
      <c r="DWK8" s="1243"/>
      <c r="DWL8" s="1243"/>
      <c r="DWM8" s="1243"/>
      <c r="DWN8" s="1243"/>
      <c r="DWO8" s="1243"/>
      <c r="DWP8" s="1243"/>
      <c r="DWQ8" s="1243"/>
      <c r="DWR8" s="1243"/>
      <c r="DWS8" s="1243"/>
      <c r="DWT8" s="1243"/>
      <c r="DWU8" s="1243"/>
      <c r="DWV8" s="1243"/>
      <c r="DWW8" s="1243"/>
      <c r="DWX8" s="1243"/>
      <c r="DWY8" s="1243"/>
      <c r="DWZ8" s="1243"/>
      <c r="DXA8" s="1243"/>
      <c r="DXB8" s="1243"/>
      <c r="DXC8" s="1243"/>
      <c r="DXD8" s="1243"/>
      <c r="DXE8" s="1243"/>
      <c r="DXF8" s="1243"/>
      <c r="DXG8" s="1243"/>
      <c r="DXH8" s="1243"/>
      <c r="DXI8" s="1243"/>
      <c r="DXJ8" s="1243"/>
      <c r="DXK8" s="1243"/>
      <c r="DXL8" s="1243"/>
      <c r="DXM8" s="1243"/>
      <c r="DXN8" s="1243"/>
      <c r="DXO8" s="1243"/>
      <c r="DXP8" s="1243"/>
      <c r="DXQ8" s="1243"/>
      <c r="DXR8" s="1243"/>
      <c r="DXS8" s="1243"/>
      <c r="DXT8" s="1243"/>
      <c r="DXU8" s="1243"/>
      <c r="DXV8" s="1243"/>
      <c r="DXW8" s="1243"/>
      <c r="DXX8" s="1243"/>
      <c r="DXY8" s="1243"/>
      <c r="DXZ8" s="1243"/>
      <c r="DYA8" s="1243"/>
      <c r="DYB8" s="1243"/>
      <c r="DYC8" s="1243"/>
      <c r="DYD8" s="1243"/>
      <c r="DYE8" s="1243"/>
      <c r="DYF8" s="1243"/>
      <c r="DYG8" s="1243"/>
      <c r="DYH8" s="1243"/>
      <c r="DYI8" s="1243"/>
      <c r="DYJ8" s="1243"/>
      <c r="DYK8" s="1243"/>
      <c r="DYL8" s="1243"/>
      <c r="DYM8" s="1243"/>
      <c r="DYN8" s="1243"/>
      <c r="DYO8" s="1243"/>
      <c r="DYP8" s="1243"/>
      <c r="DYQ8" s="1243"/>
      <c r="DYR8" s="1243"/>
      <c r="DYS8" s="1243"/>
      <c r="DYT8" s="1243"/>
      <c r="DYU8" s="1243"/>
      <c r="DYV8" s="1243"/>
      <c r="DYW8" s="1243"/>
      <c r="DYX8" s="1243"/>
      <c r="DYY8" s="1243"/>
      <c r="DYZ8" s="1243"/>
      <c r="DZA8" s="1243"/>
      <c r="DZB8" s="1243"/>
      <c r="DZC8" s="1243"/>
      <c r="DZD8" s="1243"/>
      <c r="DZE8" s="1243"/>
      <c r="DZF8" s="1243"/>
      <c r="DZG8" s="1243"/>
      <c r="DZH8" s="1243"/>
      <c r="DZI8" s="1243"/>
      <c r="DZJ8" s="1243"/>
      <c r="DZK8" s="1243"/>
      <c r="DZL8" s="1243"/>
      <c r="DZM8" s="1243"/>
      <c r="DZN8" s="1243"/>
      <c r="DZO8" s="1243"/>
      <c r="DZP8" s="1243"/>
      <c r="DZQ8" s="1243"/>
      <c r="DZR8" s="1243"/>
      <c r="DZS8" s="1243"/>
      <c r="DZT8" s="1243"/>
      <c r="DZU8" s="1243"/>
      <c r="DZV8" s="1243"/>
      <c r="DZW8" s="1243"/>
      <c r="DZX8" s="1243"/>
      <c r="DZY8" s="1243"/>
      <c r="DZZ8" s="1243"/>
      <c r="EAA8" s="1243"/>
      <c r="EAB8" s="1243"/>
      <c r="EAC8" s="1243"/>
      <c r="EAD8" s="1243"/>
      <c r="EAE8" s="1243"/>
      <c r="EAF8" s="1243"/>
      <c r="EAG8" s="1243"/>
      <c r="EAH8" s="1243"/>
      <c r="EAI8" s="1243"/>
      <c r="EAJ8" s="1243"/>
      <c r="EAK8" s="1243"/>
      <c r="EAL8" s="1243"/>
      <c r="EAM8" s="1243"/>
      <c r="EAN8" s="1243"/>
      <c r="EAO8" s="1243"/>
      <c r="EAP8" s="1243"/>
      <c r="EAQ8" s="1243"/>
      <c r="EAR8" s="1243"/>
      <c r="EAS8" s="1243"/>
      <c r="EAT8" s="1243"/>
      <c r="EAU8" s="1243"/>
      <c r="EAV8" s="1243"/>
      <c r="EAW8" s="1243"/>
      <c r="EAX8" s="1243"/>
      <c r="EAY8" s="1243"/>
      <c r="EAZ8" s="1243"/>
      <c r="EBA8" s="1243"/>
      <c r="EBB8" s="1243"/>
      <c r="EBC8" s="1243"/>
      <c r="EBD8" s="1243"/>
      <c r="EBE8" s="1243"/>
      <c r="EBF8" s="1243"/>
      <c r="EBG8" s="1243"/>
      <c r="EBH8" s="1243"/>
      <c r="EBI8" s="1243"/>
      <c r="EBJ8" s="1243"/>
      <c r="EBK8" s="1243"/>
      <c r="EBL8" s="1243"/>
      <c r="EBM8" s="1243"/>
      <c r="EBN8" s="1243"/>
      <c r="EBO8" s="1243"/>
      <c r="EBP8" s="1243"/>
      <c r="EBQ8" s="1243"/>
      <c r="EBR8" s="1243"/>
      <c r="EBS8" s="1243"/>
      <c r="EBT8" s="1243"/>
      <c r="EBU8" s="1243"/>
      <c r="EBV8" s="1243"/>
      <c r="EBW8" s="1243"/>
      <c r="EBX8" s="1243"/>
      <c r="EBY8" s="1243"/>
      <c r="EBZ8" s="1243"/>
      <c r="ECA8" s="1243"/>
      <c r="ECB8" s="1243"/>
      <c r="ECC8" s="1243"/>
      <c r="ECD8" s="1243"/>
      <c r="ECE8" s="1243"/>
      <c r="ECF8" s="1243"/>
      <c r="ECG8" s="1243"/>
      <c r="ECH8" s="1243"/>
      <c r="ECI8" s="1243"/>
      <c r="ECJ8" s="1243"/>
      <c r="ECK8" s="1243"/>
      <c r="ECL8" s="1243"/>
      <c r="ECM8" s="1243"/>
      <c r="ECN8" s="1243"/>
      <c r="ECO8" s="1243"/>
      <c r="ECP8" s="1243"/>
      <c r="ECQ8" s="1243"/>
      <c r="ECR8" s="1243"/>
      <c r="ECS8" s="1243"/>
      <c r="ECT8" s="1243"/>
      <c r="ECU8" s="1243"/>
      <c r="ECV8" s="1243"/>
      <c r="ECW8" s="1243"/>
      <c r="ECX8" s="1243"/>
      <c r="ECY8" s="1243"/>
      <c r="ECZ8" s="1243"/>
      <c r="EDA8" s="1243"/>
      <c r="EDB8" s="1243"/>
      <c r="EDC8" s="1243"/>
      <c r="EDD8" s="1243"/>
      <c r="EDE8" s="1243"/>
      <c r="EDF8" s="1243"/>
      <c r="EDG8" s="1243"/>
      <c r="EDH8" s="1243"/>
      <c r="EDI8" s="1243"/>
      <c r="EDJ8" s="1243"/>
      <c r="EDK8" s="1243"/>
      <c r="EDL8" s="1243"/>
      <c r="EDM8" s="1243"/>
      <c r="EDN8" s="1243"/>
      <c r="EDO8" s="1243"/>
      <c r="EDP8" s="1243"/>
      <c r="EDQ8" s="1243"/>
      <c r="EDR8" s="1243"/>
      <c r="EDS8" s="1243"/>
      <c r="EDT8" s="1243"/>
      <c r="EDU8" s="1243"/>
      <c r="EDV8" s="1243"/>
      <c r="EDW8" s="1243"/>
      <c r="EDX8" s="1243"/>
      <c r="EDY8" s="1243"/>
      <c r="EDZ8" s="1243"/>
      <c r="EEA8" s="1243"/>
      <c r="EEB8" s="1243"/>
      <c r="EEC8" s="1243"/>
      <c r="EED8" s="1243"/>
      <c r="EEE8" s="1243"/>
      <c r="EEF8" s="1243"/>
      <c r="EEG8" s="1243"/>
      <c r="EEH8" s="1243"/>
      <c r="EEI8" s="1243"/>
      <c r="EEJ8" s="1243"/>
      <c r="EEK8" s="1243"/>
      <c r="EEL8" s="1243"/>
      <c r="EEM8" s="1243"/>
      <c r="EEN8" s="1243"/>
      <c r="EEO8" s="1243"/>
      <c r="EEP8" s="1243"/>
      <c r="EEQ8" s="1243"/>
      <c r="EER8" s="1243"/>
      <c r="EES8" s="1243"/>
      <c r="EET8" s="1243"/>
      <c r="EEU8" s="1243"/>
      <c r="EEV8" s="1243"/>
      <c r="EEW8" s="1243"/>
      <c r="EEX8" s="1243"/>
      <c r="EEY8" s="1243"/>
      <c r="EEZ8" s="1243"/>
      <c r="EFA8" s="1243"/>
      <c r="EFB8" s="1243"/>
      <c r="EFC8" s="1243"/>
      <c r="EFD8" s="1243"/>
      <c r="EFE8" s="1243"/>
      <c r="EFF8" s="1243"/>
      <c r="EFG8" s="1243"/>
      <c r="EFH8" s="1243"/>
      <c r="EFI8" s="1243"/>
      <c r="EFJ8" s="1243"/>
      <c r="EFK8" s="1243"/>
      <c r="EFL8" s="1243"/>
      <c r="EFM8" s="1243"/>
      <c r="EFN8" s="1243"/>
      <c r="EFO8" s="1243"/>
      <c r="EFP8" s="1243"/>
      <c r="EFQ8" s="1243"/>
      <c r="EFR8" s="1243"/>
      <c r="EFS8" s="1243"/>
      <c r="EFT8" s="1243"/>
      <c r="EFU8" s="1243"/>
      <c r="EFV8" s="1243"/>
      <c r="EFW8" s="1243"/>
      <c r="EFX8" s="1243"/>
      <c r="EFY8" s="1243"/>
      <c r="EFZ8" s="1243"/>
      <c r="EGA8" s="1243"/>
      <c r="EGB8" s="1243"/>
      <c r="EGC8" s="1243"/>
      <c r="EGD8" s="1243"/>
      <c r="EGE8" s="1243"/>
      <c r="EGF8" s="1243"/>
      <c r="EGG8" s="1243"/>
      <c r="EGH8" s="1243"/>
      <c r="EGI8" s="1243"/>
      <c r="EGJ8" s="1243"/>
      <c r="EGK8" s="1243"/>
      <c r="EGL8" s="1243"/>
      <c r="EGM8" s="1243"/>
      <c r="EGN8" s="1243"/>
      <c r="EGO8" s="1243"/>
      <c r="EGP8" s="1243"/>
      <c r="EGQ8" s="1243"/>
      <c r="EGR8" s="1243"/>
      <c r="EGS8" s="1243"/>
      <c r="EGT8" s="1243"/>
      <c r="EGU8" s="1243"/>
      <c r="EGV8" s="1243"/>
      <c r="EGW8" s="1243"/>
      <c r="EGX8" s="1243"/>
      <c r="EGY8" s="1243"/>
      <c r="EGZ8" s="1243"/>
      <c r="EHA8" s="1243"/>
      <c r="EHB8" s="1243"/>
      <c r="EHC8" s="1243"/>
      <c r="EHD8" s="1243"/>
      <c r="EHE8" s="1243"/>
      <c r="EHF8" s="1243"/>
      <c r="EHG8" s="1243"/>
      <c r="EHH8" s="1243"/>
      <c r="EHI8" s="1243"/>
      <c r="EHJ8" s="1243"/>
      <c r="EHK8" s="1243"/>
      <c r="EHL8" s="1243"/>
      <c r="EHM8" s="1243"/>
      <c r="EHN8" s="1243"/>
      <c r="EHO8" s="1243"/>
      <c r="EHP8" s="1243"/>
      <c r="EHQ8" s="1243"/>
      <c r="EHR8" s="1243"/>
      <c r="EHS8" s="1243"/>
      <c r="EHT8" s="1243"/>
      <c r="EHU8" s="1243"/>
      <c r="EHV8" s="1243"/>
      <c r="EHW8" s="1243"/>
      <c r="EHX8" s="1243"/>
      <c r="EHY8" s="1243"/>
      <c r="EHZ8" s="1243"/>
      <c r="EIA8" s="1243"/>
      <c r="EIB8" s="1243"/>
      <c r="EIC8" s="1243"/>
      <c r="EID8" s="1243"/>
      <c r="EIE8" s="1243"/>
      <c r="EIF8" s="1243"/>
      <c r="EIG8" s="1243"/>
      <c r="EIH8" s="1243"/>
      <c r="EII8" s="1243"/>
      <c r="EIJ8" s="1243"/>
      <c r="EIK8" s="1243"/>
      <c r="EIL8" s="1243"/>
      <c r="EIM8" s="1243"/>
      <c r="EIN8" s="1243"/>
      <c r="EIO8" s="1243"/>
      <c r="EIP8" s="1243"/>
      <c r="EIQ8" s="1243"/>
      <c r="EIR8" s="1243"/>
      <c r="EIS8" s="1243"/>
      <c r="EIT8" s="1243"/>
      <c r="EIU8" s="1243"/>
      <c r="EIV8" s="1243"/>
      <c r="EIW8" s="1243"/>
      <c r="EIX8" s="1243"/>
      <c r="EIY8" s="1243"/>
      <c r="EIZ8" s="1243"/>
      <c r="EJA8" s="1243"/>
      <c r="EJB8" s="1243"/>
      <c r="EJC8" s="1243"/>
      <c r="EJD8" s="1243"/>
      <c r="EJE8" s="1243"/>
      <c r="EJF8" s="1243"/>
      <c r="EJG8" s="1243"/>
      <c r="EJH8" s="1243"/>
      <c r="EJI8" s="1243"/>
      <c r="EJJ8" s="1243"/>
      <c r="EJK8" s="1243"/>
      <c r="EJL8" s="1243"/>
      <c r="EJM8" s="1243"/>
      <c r="EJN8" s="1243"/>
      <c r="EJO8" s="1243"/>
      <c r="EJP8" s="1243"/>
      <c r="EJQ8" s="1243"/>
      <c r="EJR8" s="1243"/>
      <c r="EJS8" s="1243"/>
      <c r="EJT8" s="1243"/>
      <c r="EJU8" s="1243"/>
      <c r="EJV8" s="1243"/>
      <c r="EJW8" s="1243"/>
      <c r="EJX8" s="1243"/>
      <c r="EJY8" s="1243"/>
      <c r="EJZ8" s="1243"/>
      <c r="EKA8" s="1243"/>
      <c r="EKB8" s="1243"/>
      <c r="EKC8" s="1243"/>
      <c r="EKD8" s="1243"/>
      <c r="EKE8" s="1243"/>
      <c r="EKF8" s="1243"/>
      <c r="EKG8" s="1243"/>
      <c r="EKH8" s="1243"/>
      <c r="EKI8" s="1243"/>
      <c r="EKJ8" s="1243"/>
      <c r="EKK8" s="1243"/>
      <c r="EKL8" s="1243"/>
      <c r="EKM8" s="1243"/>
      <c r="EKN8" s="1243"/>
      <c r="EKO8" s="1243"/>
      <c r="EKP8" s="1243"/>
      <c r="EKQ8" s="1243"/>
      <c r="EKR8" s="1243"/>
      <c r="EKS8" s="1243"/>
      <c r="EKT8" s="1243"/>
      <c r="EKU8" s="1243"/>
      <c r="EKV8" s="1243"/>
      <c r="EKW8" s="1243"/>
      <c r="EKX8" s="1243"/>
      <c r="EKY8" s="1243"/>
      <c r="EKZ8" s="1243"/>
      <c r="ELA8" s="1243"/>
      <c r="ELB8" s="1243"/>
      <c r="ELC8" s="1243"/>
      <c r="ELD8" s="1243"/>
      <c r="ELE8" s="1243"/>
      <c r="ELF8" s="1243"/>
      <c r="ELG8" s="1243"/>
      <c r="ELH8" s="1243"/>
      <c r="ELI8" s="1243"/>
      <c r="ELJ8" s="1243"/>
      <c r="ELK8" s="1243"/>
      <c r="ELL8" s="1243"/>
      <c r="ELM8" s="1243"/>
      <c r="ELN8" s="1243"/>
      <c r="ELO8" s="1243"/>
      <c r="ELP8" s="1243"/>
      <c r="ELQ8" s="1243"/>
      <c r="ELR8" s="1243"/>
      <c r="ELS8" s="1243"/>
      <c r="ELT8" s="1243"/>
      <c r="ELU8" s="1243"/>
      <c r="ELV8" s="1243"/>
      <c r="ELW8" s="1243"/>
      <c r="ELX8" s="1243"/>
      <c r="ELY8" s="1243"/>
      <c r="ELZ8" s="1243"/>
      <c r="EMA8" s="1243"/>
      <c r="EMB8" s="1243"/>
      <c r="EMC8" s="1243"/>
      <c r="EMD8" s="1243"/>
      <c r="EME8" s="1243"/>
      <c r="EMF8" s="1243"/>
      <c r="EMG8" s="1243"/>
      <c r="EMH8" s="1243"/>
      <c r="EMI8" s="1243"/>
      <c r="EMJ8" s="1243"/>
      <c r="EMK8" s="1243"/>
      <c r="EML8" s="1243"/>
      <c r="EMM8" s="1243"/>
      <c r="EMN8" s="1243"/>
      <c r="EMO8" s="1243"/>
      <c r="EMP8" s="1243"/>
      <c r="EMQ8" s="1243"/>
      <c r="EMR8" s="1243"/>
      <c r="EMS8" s="1243"/>
      <c r="EMT8" s="1243"/>
      <c r="EMU8" s="1243"/>
      <c r="EMV8" s="1243"/>
      <c r="EMW8" s="1243"/>
      <c r="EMX8" s="1243"/>
      <c r="EMY8" s="1243"/>
      <c r="EMZ8" s="1243"/>
      <c r="ENA8" s="1243"/>
      <c r="ENB8" s="1243"/>
      <c r="ENC8" s="1243"/>
      <c r="END8" s="1243"/>
      <c r="ENE8" s="1243"/>
      <c r="ENF8" s="1243"/>
      <c r="ENG8" s="1243"/>
      <c r="ENH8" s="1243"/>
      <c r="ENI8" s="1243"/>
      <c r="ENJ8" s="1243"/>
      <c r="ENK8" s="1243"/>
      <c r="ENL8" s="1243"/>
      <c r="ENM8" s="1243"/>
      <c r="ENN8" s="1243"/>
      <c r="ENO8" s="1243"/>
      <c r="ENP8" s="1243"/>
      <c r="ENQ8" s="1243"/>
      <c r="ENR8" s="1243"/>
      <c r="ENS8" s="1243"/>
      <c r="ENT8" s="1243"/>
      <c r="ENU8" s="1243"/>
      <c r="ENV8" s="1243"/>
      <c r="ENW8" s="1243"/>
      <c r="ENX8" s="1243"/>
      <c r="ENY8" s="1243"/>
      <c r="ENZ8" s="1243"/>
      <c r="EOA8" s="1243"/>
      <c r="EOB8" s="1243"/>
      <c r="EOC8" s="1243"/>
      <c r="EOD8" s="1243"/>
      <c r="EOE8" s="1243"/>
      <c r="EOF8" s="1243"/>
      <c r="EOG8" s="1243"/>
      <c r="EOH8" s="1243"/>
      <c r="EOI8" s="1243"/>
      <c r="EOJ8" s="1243"/>
      <c r="EOK8" s="1243"/>
      <c r="EOL8" s="1243"/>
      <c r="EOM8" s="1243"/>
      <c r="EON8" s="1243"/>
      <c r="EOO8" s="1243"/>
      <c r="EOP8" s="1243"/>
      <c r="EOQ8" s="1243"/>
      <c r="EOR8" s="1243"/>
      <c r="EOS8" s="1243"/>
      <c r="EOT8" s="1243"/>
      <c r="EOU8" s="1243"/>
      <c r="EOV8" s="1243"/>
      <c r="EOW8" s="1243"/>
      <c r="EOX8" s="1243"/>
      <c r="EOY8" s="1243"/>
      <c r="EOZ8" s="1243"/>
      <c r="EPA8" s="1243"/>
      <c r="EPB8" s="1243"/>
      <c r="EPC8" s="1243"/>
      <c r="EPD8" s="1243"/>
      <c r="EPE8" s="1243"/>
      <c r="EPF8" s="1243"/>
      <c r="EPG8" s="1243"/>
      <c r="EPH8" s="1243"/>
      <c r="EPI8" s="1243"/>
      <c r="EPJ8" s="1243"/>
      <c r="EPK8" s="1243"/>
      <c r="EPL8" s="1243"/>
      <c r="EPM8" s="1243"/>
      <c r="EPN8" s="1243"/>
      <c r="EPO8" s="1243"/>
      <c r="EPP8" s="1243"/>
      <c r="EPQ8" s="1243"/>
      <c r="EPR8" s="1243"/>
      <c r="EPS8" s="1243"/>
      <c r="EPT8" s="1243"/>
      <c r="EPU8" s="1243"/>
      <c r="EPV8" s="1243"/>
      <c r="EPW8" s="1243"/>
      <c r="EPX8" s="1243"/>
      <c r="EPY8" s="1243"/>
      <c r="EPZ8" s="1243"/>
      <c r="EQA8" s="1243"/>
      <c r="EQB8" s="1243"/>
      <c r="EQC8" s="1243"/>
      <c r="EQD8" s="1243"/>
      <c r="EQE8" s="1243"/>
      <c r="EQF8" s="1243"/>
      <c r="EQG8" s="1243"/>
      <c r="EQH8" s="1243"/>
      <c r="EQI8" s="1243"/>
      <c r="EQJ8" s="1243"/>
      <c r="EQK8" s="1243"/>
      <c r="EQL8" s="1243"/>
      <c r="EQM8" s="1243"/>
      <c r="EQN8" s="1243"/>
      <c r="EQO8" s="1243"/>
      <c r="EQP8" s="1243"/>
      <c r="EQQ8" s="1243"/>
      <c r="EQR8" s="1243"/>
      <c r="EQS8" s="1243"/>
      <c r="EQT8" s="1243"/>
      <c r="EQU8" s="1243"/>
      <c r="EQV8" s="1243"/>
      <c r="EQW8" s="1243"/>
      <c r="EQX8" s="1243"/>
      <c r="EQY8" s="1243"/>
      <c r="EQZ8" s="1243"/>
      <c r="ERA8" s="1243"/>
      <c r="ERB8" s="1243"/>
      <c r="ERC8" s="1243"/>
      <c r="ERD8" s="1243"/>
      <c r="ERE8" s="1243"/>
      <c r="ERF8" s="1243"/>
      <c r="ERG8" s="1243"/>
      <c r="ERH8" s="1243"/>
      <c r="ERI8" s="1243"/>
      <c r="ERJ8" s="1243"/>
      <c r="ERK8" s="1243"/>
      <c r="ERL8" s="1243"/>
      <c r="ERM8" s="1243"/>
      <c r="ERN8" s="1243"/>
      <c r="ERO8" s="1243"/>
      <c r="ERP8" s="1243"/>
      <c r="ERQ8" s="1243"/>
      <c r="ERR8" s="1243"/>
      <c r="ERS8" s="1243"/>
      <c r="ERT8" s="1243"/>
      <c r="ERU8" s="1243"/>
      <c r="ERV8" s="1243"/>
      <c r="ERW8" s="1243"/>
      <c r="ERX8" s="1243"/>
      <c r="ERY8" s="1243"/>
      <c r="ERZ8" s="1243"/>
      <c r="ESA8" s="1243"/>
      <c r="ESB8" s="1243"/>
      <c r="ESC8" s="1243"/>
      <c r="ESD8" s="1243"/>
      <c r="ESE8" s="1243"/>
      <c r="ESF8" s="1243"/>
      <c r="ESG8" s="1243"/>
      <c r="ESH8" s="1243"/>
      <c r="ESI8" s="1243"/>
      <c r="ESJ8" s="1243"/>
      <c r="ESK8" s="1243"/>
      <c r="ESL8" s="1243"/>
      <c r="ESM8" s="1243"/>
      <c r="ESN8" s="1243"/>
      <c r="ESO8" s="1243"/>
      <c r="ESP8" s="1243"/>
      <c r="ESQ8" s="1243"/>
      <c r="ESR8" s="1243"/>
      <c r="ESS8" s="1243"/>
      <c r="EST8" s="1243"/>
      <c r="ESU8" s="1243"/>
      <c r="ESV8" s="1243"/>
      <c r="ESW8" s="1243"/>
      <c r="ESX8" s="1243"/>
      <c r="ESY8" s="1243"/>
      <c r="ESZ8" s="1243"/>
      <c r="ETA8" s="1243"/>
      <c r="ETB8" s="1243"/>
      <c r="ETC8" s="1243"/>
      <c r="ETD8" s="1243"/>
      <c r="ETE8" s="1243"/>
      <c r="ETF8" s="1243"/>
      <c r="ETG8" s="1243"/>
      <c r="ETH8" s="1243"/>
      <c r="ETI8" s="1243"/>
      <c r="ETJ8" s="1243"/>
      <c r="ETK8" s="1243"/>
      <c r="ETL8" s="1243"/>
      <c r="ETM8" s="1243"/>
      <c r="ETN8" s="1243"/>
      <c r="ETO8" s="1243"/>
      <c r="ETP8" s="1243"/>
      <c r="ETQ8" s="1243"/>
      <c r="ETR8" s="1243"/>
      <c r="ETS8" s="1243"/>
      <c r="ETT8" s="1243"/>
      <c r="ETU8" s="1243"/>
      <c r="ETV8" s="1243"/>
      <c r="ETW8" s="1243"/>
      <c r="ETX8" s="1243"/>
      <c r="ETY8" s="1243"/>
      <c r="ETZ8" s="1243"/>
      <c r="EUA8" s="1243"/>
      <c r="EUB8" s="1243"/>
      <c r="EUC8" s="1243"/>
      <c r="EUD8" s="1243"/>
      <c r="EUE8" s="1243"/>
      <c r="EUF8" s="1243"/>
      <c r="EUG8" s="1243"/>
      <c r="EUH8" s="1243"/>
      <c r="EUI8" s="1243"/>
      <c r="EUJ8" s="1243"/>
      <c r="EUK8" s="1243"/>
      <c r="EUL8" s="1243"/>
      <c r="EUM8" s="1243"/>
      <c r="EUN8" s="1243"/>
      <c r="EUO8" s="1243"/>
      <c r="EUP8" s="1243"/>
      <c r="EUQ8" s="1243"/>
      <c r="EUR8" s="1243"/>
      <c r="EUS8" s="1243"/>
      <c r="EUT8" s="1243"/>
      <c r="EUU8" s="1243"/>
      <c r="EUV8" s="1243"/>
      <c r="EUW8" s="1243"/>
      <c r="EUX8" s="1243"/>
      <c r="EUY8" s="1243"/>
      <c r="EUZ8" s="1243"/>
      <c r="EVA8" s="1243"/>
      <c r="EVB8" s="1243"/>
      <c r="EVC8" s="1243"/>
      <c r="EVD8" s="1243"/>
      <c r="EVE8" s="1243"/>
      <c r="EVF8" s="1243"/>
      <c r="EVG8" s="1243"/>
      <c r="EVH8" s="1243"/>
      <c r="EVI8" s="1243"/>
      <c r="EVJ8" s="1243"/>
      <c r="EVK8" s="1243"/>
      <c r="EVL8" s="1243"/>
      <c r="EVM8" s="1243"/>
      <c r="EVN8" s="1243"/>
      <c r="EVO8" s="1243"/>
      <c r="EVP8" s="1243"/>
      <c r="EVQ8" s="1243"/>
      <c r="EVR8" s="1243"/>
      <c r="EVS8" s="1243"/>
      <c r="EVT8" s="1243"/>
      <c r="EVU8" s="1243"/>
      <c r="EVV8" s="1243"/>
      <c r="EVW8" s="1243"/>
      <c r="EVX8" s="1243"/>
      <c r="EVY8" s="1243"/>
      <c r="EVZ8" s="1243"/>
      <c r="EWA8" s="1243"/>
      <c r="EWB8" s="1243"/>
      <c r="EWC8" s="1243"/>
      <c r="EWD8" s="1243"/>
      <c r="EWE8" s="1243"/>
      <c r="EWF8" s="1243"/>
      <c r="EWG8" s="1243"/>
      <c r="EWH8" s="1243"/>
      <c r="EWI8" s="1243"/>
      <c r="EWJ8" s="1243"/>
      <c r="EWK8" s="1243"/>
      <c r="EWL8" s="1243"/>
      <c r="EWM8" s="1243"/>
      <c r="EWN8" s="1243"/>
      <c r="EWO8" s="1243"/>
      <c r="EWP8" s="1243"/>
      <c r="EWQ8" s="1243"/>
      <c r="EWR8" s="1243"/>
      <c r="EWS8" s="1243"/>
      <c r="EWT8" s="1243"/>
      <c r="EWU8" s="1243"/>
      <c r="EWV8" s="1243"/>
      <c r="EWW8" s="1243"/>
      <c r="EWX8" s="1243"/>
      <c r="EWY8" s="1243"/>
      <c r="EWZ8" s="1243"/>
      <c r="EXA8" s="1243"/>
      <c r="EXB8" s="1243"/>
      <c r="EXC8" s="1243"/>
      <c r="EXD8" s="1243"/>
      <c r="EXE8" s="1243"/>
      <c r="EXF8" s="1243"/>
      <c r="EXG8" s="1243"/>
      <c r="EXH8" s="1243"/>
      <c r="EXI8" s="1243"/>
      <c r="EXJ8" s="1243"/>
      <c r="EXK8" s="1243"/>
      <c r="EXL8" s="1243"/>
      <c r="EXM8" s="1243"/>
      <c r="EXN8" s="1243"/>
      <c r="EXO8" s="1243"/>
      <c r="EXP8" s="1243"/>
      <c r="EXQ8" s="1243"/>
      <c r="EXR8" s="1243"/>
      <c r="EXS8" s="1243"/>
      <c r="EXT8" s="1243"/>
      <c r="EXU8" s="1243"/>
      <c r="EXV8" s="1243"/>
      <c r="EXW8" s="1243"/>
      <c r="EXX8" s="1243"/>
      <c r="EXY8" s="1243"/>
      <c r="EXZ8" s="1243"/>
      <c r="EYA8" s="1243"/>
      <c r="EYB8" s="1243"/>
      <c r="EYC8" s="1243"/>
      <c r="EYD8" s="1243"/>
      <c r="EYE8" s="1243"/>
      <c r="EYF8" s="1243"/>
      <c r="EYG8" s="1243"/>
      <c r="EYH8" s="1243"/>
      <c r="EYI8" s="1243"/>
      <c r="EYJ8" s="1243"/>
      <c r="EYK8" s="1243"/>
      <c r="EYL8" s="1243"/>
      <c r="EYM8" s="1243"/>
      <c r="EYN8" s="1243"/>
      <c r="EYO8" s="1243"/>
      <c r="EYP8" s="1243"/>
      <c r="EYQ8" s="1243"/>
      <c r="EYR8" s="1243"/>
      <c r="EYS8" s="1243"/>
      <c r="EYT8" s="1243"/>
      <c r="EYU8" s="1243"/>
      <c r="EYV8" s="1243"/>
      <c r="EYW8" s="1243"/>
      <c r="EYX8" s="1243"/>
      <c r="EYY8" s="1243"/>
      <c r="EYZ8" s="1243"/>
      <c r="EZA8" s="1243"/>
      <c r="EZB8" s="1243"/>
      <c r="EZC8" s="1243"/>
      <c r="EZD8" s="1243"/>
      <c r="EZE8" s="1243"/>
      <c r="EZF8" s="1243"/>
      <c r="EZG8" s="1243"/>
      <c r="EZH8" s="1243"/>
      <c r="EZI8" s="1243"/>
      <c r="EZJ8" s="1243"/>
      <c r="EZK8" s="1243"/>
      <c r="EZL8" s="1243"/>
      <c r="EZM8" s="1243"/>
      <c r="EZN8" s="1243"/>
      <c r="EZO8" s="1243"/>
      <c r="EZP8" s="1243"/>
      <c r="EZQ8" s="1243"/>
      <c r="EZR8" s="1243"/>
      <c r="EZS8" s="1243"/>
      <c r="EZT8" s="1243"/>
      <c r="EZU8" s="1243"/>
      <c r="EZV8" s="1243"/>
      <c r="EZW8" s="1243"/>
      <c r="EZX8" s="1243"/>
      <c r="EZY8" s="1243"/>
      <c r="EZZ8" s="1243"/>
      <c r="FAA8" s="1243"/>
      <c r="FAB8" s="1243"/>
      <c r="FAC8" s="1243"/>
      <c r="FAD8" s="1243"/>
      <c r="FAE8" s="1243"/>
      <c r="FAF8" s="1243"/>
      <c r="FAG8" s="1243"/>
      <c r="FAH8" s="1243"/>
      <c r="FAI8" s="1243"/>
      <c r="FAJ8" s="1243"/>
      <c r="FAK8" s="1243"/>
      <c r="FAL8" s="1243"/>
      <c r="FAM8" s="1243"/>
      <c r="FAN8" s="1243"/>
      <c r="FAO8" s="1243"/>
      <c r="FAP8" s="1243"/>
      <c r="FAQ8" s="1243"/>
      <c r="FAR8" s="1243"/>
      <c r="FAS8" s="1243"/>
      <c r="FAT8" s="1243"/>
      <c r="FAU8" s="1243"/>
      <c r="FAV8" s="1243"/>
      <c r="FAW8" s="1243"/>
      <c r="FAX8" s="1243"/>
      <c r="FAY8" s="1243"/>
      <c r="FAZ8" s="1243"/>
      <c r="FBA8" s="1243"/>
      <c r="FBB8" s="1243"/>
      <c r="FBC8" s="1243"/>
      <c r="FBD8" s="1243"/>
      <c r="FBE8" s="1243"/>
      <c r="FBF8" s="1243"/>
      <c r="FBG8" s="1243"/>
      <c r="FBH8" s="1243"/>
      <c r="FBI8" s="1243"/>
      <c r="FBJ8" s="1243"/>
      <c r="FBK8" s="1243"/>
      <c r="FBL8" s="1243"/>
      <c r="FBM8" s="1243"/>
      <c r="FBN8" s="1243"/>
      <c r="FBO8" s="1243"/>
      <c r="FBP8" s="1243"/>
      <c r="FBQ8" s="1243"/>
      <c r="FBR8" s="1243"/>
      <c r="FBS8" s="1243"/>
      <c r="FBT8" s="1243"/>
      <c r="FBU8" s="1243"/>
      <c r="FBV8" s="1243"/>
      <c r="FBW8" s="1243"/>
      <c r="FBX8" s="1243"/>
      <c r="FBY8" s="1243"/>
      <c r="FBZ8" s="1243"/>
      <c r="FCA8" s="1243"/>
      <c r="FCB8" s="1243"/>
      <c r="FCC8" s="1243"/>
      <c r="FCD8" s="1243"/>
      <c r="FCE8" s="1243"/>
      <c r="FCF8" s="1243"/>
      <c r="FCG8" s="1243"/>
      <c r="FCH8" s="1243"/>
      <c r="FCI8" s="1243"/>
      <c r="FCJ8" s="1243"/>
      <c r="FCK8" s="1243"/>
      <c r="FCL8" s="1243"/>
      <c r="FCM8" s="1243"/>
      <c r="FCN8" s="1243"/>
      <c r="FCO8" s="1243"/>
      <c r="FCP8" s="1243"/>
      <c r="FCQ8" s="1243"/>
      <c r="FCR8" s="1243"/>
      <c r="FCS8" s="1243"/>
      <c r="FCT8" s="1243"/>
      <c r="FCU8" s="1243"/>
      <c r="FCV8" s="1243"/>
      <c r="FCW8" s="1243"/>
      <c r="FCX8" s="1243"/>
      <c r="FCY8" s="1243"/>
      <c r="FCZ8" s="1243"/>
      <c r="FDA8" s="1243"/>
      <c r="FDB8" s="1243"/>
      <c r="FDC8" s="1243"/>
      <c r="FDD8" s="1243"/>
      <c r="FDE8" s="1243"/>
      <c r="FDF8" s="1243"/>
      <c r="FDG8" s="1243"/>
      <c r="FDH8" s="1243"/>
      <c r="FDI8" s="1243"/>
      <c r="FDJ8" s="1243"/>
      <c r="FDK8" s="1243"/>
      <c r="FDL8" s="1243"/>
      <c r="FDM8" s="1243"/>
      <c r="FDN8" s="1243"/>
      <c r="FDO8" s="1243"/>
      <c r="FDP8" s="1243"/>
      <c r="FDQ8" s="1243"/>
      <c r="FDR8" s="1243"/>
      <c r="FDS8" s="1243"/>
      <c r="FDT8" s="1243"/>
      <c r="FDU8" s="1243"/>
      <c r="FDV8" s="1243"/>
      <c r="FDW8" s="1243"/>
      <c r="FDX8" s="1243"/>
      <c r="FDY8" s="1243"/>
      <c r="FDZ8" s="1243"/>
      <c r="FEA8" s="1243"/>
      <c r="FEB8" s="1243"/>
      <c r="FEC8" s="1243"/>
      <c r="FED8" s="1243"/>
      <c r="FEE8" s="1243"/>
      <c r="FEF8" s="1243"/>
      <c r="FEG8" s="1243"/>
      <c r="FEH8" s="1243"/>
      <c r="FEI8" s="1243"/>
      <c r="FEJ8" s="1243"/>
      <c r="FEK8" s="1243"/>
      <c r="FEL8" s="1243"/>
      <c r="FEM8" s="1243"/>
      <c r="FEN8" s="1243"/>
      <c r="FEO8" s="1243"/>
      <c r="FEP8" s="1243"/>
      <c r="FEQ8" s="1243"/>
      <c r="FER8" s="1243"/>
      <c r="FES8" s="1243"/>
      <c r="FET8" s="1243"/>
      <c r="FEU8" s="1243"/>
      <c r="FEV8" s="1243"/>
      <c r="FEW8" s="1243"/>
      <c r="FEX8" s="1243"/>
      <c r="FEY8" s="1243"/>
      <c r="FEZ8" s="1243"/>
      <c r="FFA8" s="1243"/>
      <c r="FFB8" s="1243"/>
      <c r="FFC8" s="1243"/>
      <c r="FFD8" s="1243"/>
      <c r="FFE8" s="1243"/>
      <c r="FFF8" s="1243"/>
      <c r="FFG8" s="1243"/>
      <c r="FFH8" s="1243"/>
      <c r="FFI8" s="1243"/>
      <c r="FFJ8" s="1243"/>
      <c r="FFK8" s="1243"/>
      <c r="FFL8" s="1243"/>
      <c r="FFM8" s="1243"/>
      <c r="FFN8" s="1243"/>
      <c r="FFO8" s="1243"/>
      <c r="FFP8" s="1243"/>
      <c r="FFQ8" s="1243"/>
      <c r="FFR8" s="1243"/>
      <c r="FFS8" s="1243"/>
      <c r="FFT8" s="1243"/>
      <c r="FFU8" s="1243"/>
      <c r="FFV8" s="1243"/>
      <c r="FFW8" s="1243"/>
      <c r="FFX8" s="1243"/>
      <c r="FFY8" s="1243"/>
      <c r="FFZ8" s="1243"/>
      <c r="FGA8" s="1243"/>
      <c r="FGB8" s="1243"/>
      <c r="FGC8" s="1243"/>
      <c r="FGD8" s="1243"/>
      <c r="FGE8" s="1243"/>
      <c r="FGF8" s="1243"/>
      <c r="FGG8" s="1243"/>
      <c r="FGH8" s="1243"/>
      <c r="FGI8" s="1243"/>
      <c r="FGJ8" s="1243"/>
      <c r="FGK8" s="1243"/>
      <c r="FGL8" s="1243"/>
      <c r="FGM8" s="1243"/>
      <c r="FGN8" s="1243"/>
      <c r="FGO8" s="1243"/>
      <c r="FGP8" s="1243"/>
      <c r="FGQ8" s="1243"/>
      <c r="FGR8" s="1243"/>
      <c r="FGS8" s="1243"/>
      <c r="FGT8" s="1243"/>
      <c r="FGU8" s="1243"/>
      <c r="FGV8" s="1243"/>
      <c r="FGW8" s="1243"/>
      <c r="FGX8" s="1243"/>
      <c r="FGY8" s="1243"/>
      <c r="FGZ8" s="1243"/>
      <c r="FHA8" s="1243"/>
      <c r="FHB8" s="1243"/>
      <c r="FHC8" s="1243"/>
      <c r="FHD8" s="1243"/>
      <c r="FHE8" s="1243"/>
      <c r="FHF8" s="1243"/>
      <c r="FHG8" s="1243"/>
      <c r="FHH8" s="1243"/>
      <c r="FHI8" s="1243"/>
      <c r="FHJ8" s="1243"/>
      <c r="FHK8" s="1243"/>
      <c r="FHL8" s="1243"/>
      <c r="FHM8" s="1243"/>
      <c r="FHN8" s="1243"/>
      <c r="FHO8" s="1243"/>
      <c r="FHP8" s="1243"/>
      <c r="FHQ8" s="1243"/>
      <c r="FHR8" s="1243"/>
      <c r="FHS8" s="1243"/>
      <c r="FHT8" s="1243"/>
      <c r="FHU8" s="1243"/>
      <c r="FHV8" s="1243"/>
      <c r="FHW8" s="1243"/>
      <c r="FHX8" s="1243"/>
      <c r="FHY8" s="1243"/>
      <c r="FHZ8" s="1243"/>
      <c r="FIA8" s="1243"/>
      <c r="FIB8" s="1243"/>
      <c r="FIC8" s="1243"/>
      <c r="FID8" s="1243"/>
      <c r="FIE8" s="1243"/>
      <c r="FIF8" s="1243"/>
      <c r="FIG8" s="1243"/>
      <c r="FIH8" s="1243"/>
      <c r="FII8" s="1243"/>
      <c r="FIJ8" s="1243"/>
      <c r="FIK8" s="1243"/>
      <c r="FIL8" s="1243"/>
      <c r="FIM8" s="1243"/>
      <c r="FIN8" s="1243"/>
      <c r="FIO8" s="1243"/>
      <c r="FIP8" s="1243"/>
      <c r="FIQ8" s="1243"/>
      <c r="FIR8" s="1243"/>
      <c r="FIS8" s="1243"/>
      <c r="FIT8" s="1243"/>
      <c r="FIU8" s="1243"/>
      <c r="FIV8" s="1243"/>
      <c r="FIW8" s="1243"/>
      <c r="FIX8" s="1243"/>
      <c r="FIY8" s="1243"/>
      <c r="FIZ8" s="1243"/>
      <c r="FJA8" s="1243"/>
      <c r="FJB8" s="1243"/>
      <c r="FJC8" s="1243"/>
      <c r="FJD8" s="1243"/>
      <c r="FJE8" s="1243"/>
      <c r="FJF8" s="1243"/>
      <c r="FJG8" s="1243"/>
      <c r="FJH8" s="1243"/>
      <c r="FJI8" s="1243"/>
      <c r="FJJ8" s="1243"/>
      <c r="FJK8" s="1243"/>
      <c r="FJL8" s="1243"/>
      <c r="FJM8" s="1243"/>
      <c r="FJN8" s="1243"/>
      <c r="FJO8" s="1243"/>
      <c r="FJP8" s="1243"/>
      <c r="FJQ8" s="1243"/>
      <c r="FJR8" s="1243"/>
      <c r="FJS8" s="1243"/>
      <c r="FJT8" s="1243"/>
      <c r="FJU8" s="1243"/>
      <c r="FJV8" s="1243"/>
      <c r="FJW8" s="1243"/>
      <c r="FJX8" s="1243"/>
      <c r="FJY8" s="1243"/>
      <c r="FJZ8" s="1243"/>
      <c r="FKA8" s="1243"/>
      <c r="FKB8" s="1243"/>
      <c r="FKC8" s="1243"/>
      <c r="FKD8" s="1243"/>
      <c r="FKE8" s="1243"/>
      <c r="FKF8" s="1243"/>
      <c r="FKG8" s="1243"/>
      <c r="FKH8" s="1243"/>
      <c r="FKI8" s="1243"/>
      <c r="FKJ8" s="1243"/>
      <c r="FKK8" s="1243"/>
      <c r="FKL8" s="1243"/>
      <c r="FKM8" s="1243"/>
      <c r="FKN8" s="1243"/>
      <c r="FKO8" s="1243"/>
      <c r="FKP8" s="1243"/>
      <c r="FKQ8" s="1243"/>
      <c r="FKR8" s="1243"/>
      <c r="FKS8" s="1243"/>
      <c r="FKT8" s="1243"/>
      <c r="FKU8" s="1243"/>
      <c r="FKV8" s="1243"/>
      <c r="FKW8" s="1243"/>
      <c r="FKX8" s="1243"/>
      <c r="FKY8" s="1243"/>
      <c r="FKZ8" s="1243"/>
      <c r="FLA8" s="1243"/>
      <c r="FLB8" s="1243"/>
      <c r="FLC8" s="1243"/>
      <c r="FLD8" s="1243"/>
      <c r="FLE8" s="1243"/>
      <c r="FLF8" s="1243"/>
      <c r="FLG8" s="1243"/>
      <c r="FLH8" s="1243"/>
      <c r="FLI8" s="1243"/>
      <c r="FLJ8" s="1243"/>
      <c r="FLK8" s="1243"/>
      <c r="FLL8" s="1243"/>
      <c r="FLM8" s="1243"/>
      <c r="FLN8" s="1243"/>
      <c r="FLO8" s="1243"/>
      <c r="FLP8" s="1243"/>
      <c r="FLQ8" s="1243"/>
      <c r="FLR8" s="1243"/>
      <c r="FLS8" s="1243"/>
      <c r="FLT8" s="1243"/>
      <c r="FLU8" s="1243"/>
      <c r="FLV8" s="1243"/>
      <c r="FLW8" s="1243"/>
      <c r="FLX8" s="1243"/>
      <c r="FLY8" s="1243"/>
      <c r="FLZ8" s="1243"/>
      <c r="FMA8" s="1243"/>
      <c r="FMB8" s="1243"/>
      <c r="FMC8" s="1243"/>
      <c r="FMD8" s="1243"/>
      <c r="FME8" s="1243"/>
      <c r="FMF8" s="1243"/>
      <c r="FMG8" s="1243"/>
      <c r="FMH8" s="1243"/>
      <c r="FMI8" s="1243"/>
      <c r="FMJ8" s="1243"/>
      <c r="FMK8" s="1243"/>
      <c r="FML8" s="1243"/>
      <c r="FMM8" s="1243"/>
      <c r="FMN8" s="1243"/>
      <c r="FMO8" s="1243"/>
      <c r="FMP8" s="1243"/>
      <c r="FMQ8" s="1243"/>
      <c r="FMR8" s="1243"/>
      <c r="FMS8" s="1243"/>
      <c r="FMT8" s="1243"/>
      <c r="FMU8" s="1243"/>
      <c r="FMV8" s="1243"/>
      <c r="FMW8" s="1243"/>
      <c r="FMX8" s="1243"/>
      <c r="FMY8" s="1243"/>
      <c r="FMZ8" s="1243"/>
      <c r="FNA8" s="1243"/>
      <c r="FNB8" s="1243"/>
      <c r="FNC8" s="1243"/>
      <c r="FND8" s="1243"/>
      <c r="FNE8" s="1243"/>
      <c r="FNF8" s="1243"/>
      <c r="FNG8" s="1243"/>
      <c r="FNH8" s="1243"/>
      <c r="FNI8" s="1243"/>
      <c r="FNJ8" s="1243"/>
      <c r="FNK8" s="1243"/>
      <c r="FNL8" s="1243"/>
      <c r="FNM8" s="1243"/>
      <c r="FNN8" s="1243"/>
      <c r="FNO8" s="1243"/>
      <c r="FNP8" s="1243"/>
      <c r="FNQ8" s="1243"/>
      <c r="FNR8" s="1243"/>
      <c r="FNS8" s="1243"/>
      <c r="FNT8" s="1243"/>
      <c r="FNU8" s="1243"/>
      <c r="FNV8" s="1243"/>
      <c r="FNW8" s="1243"/>
      <c r="FNX8" s="1243"/>
      <c r="FNY8" s="1243"/>
      <c r="FNZ8" s="1243"/>
      <c r="FOA8" s="1243"/>
      <c r="FOB8" s="1243"/>
      <c r="FOC8" s="1243"/>
      <c r="FOD8" s="1243"/>
      <c r="FOE8" s="1243"/>
      <c r="FOF8" s="1243"/>
      <c r="FOG8" s="1243"/>
      <c r="FOH8" s="1243"/>
      <c r="FOI8" s="1243"/>
      <c r="FOJ8" s="1243"/>
      <c r="FOK8" s="1243"/>
      <c r="FOL8" s="1243"/>
      <c r="FOM8" s="1243"/>
      <c r="FON8" s="1243"/>
      <c r="FOO8" s="1243"/>
      <c r="FOP8" s="1243"/>
      <c r="FOQ8" s="1243"/>
      <c r="FOR8" s="1243"/>
      <c r="FOS8" s="1243"/>
      <c r="FOT8" s="1243"/>
      <c r="FOU8" s="1243"/>
      <c r="FOV8" s="1243"/>
      <c r="FOW8" s="1243"/>
      <c r="FOX8" s="1243"/>
      <c r="FOY8" s="1243"/>
      <c r="FOZ8" s="1243"/>
      <c r="FPA8" s="1243"/>
      <c r="FPB8" s="1243"/>
      <c r="FPC8" s="1243"/>
      <c r="FPD8" s="1243"/>
      <c r="FPE8" s="1243"/>
      <c r="FPF8" s="1243"/>
      <c r="FPG8" s="1243"/>
      <c r="FPH8" s="1243"/>
      <c r="FPI8" s="1243"/>
      <c r="FPJ8" s="1243"/>
      <c r="FPK8" s="1243"/>
      <c r="FPL8" s="1243"/>
      <c r="FPM8" s="1243"/>
      <c r="FPN8" s="1243"/>
      <c r="FPO8" s="1243"/>
      <c r="FPP8" s="1243"/>
      <c r="FPQ8" s="1243"/>
      <c r="FPR8" s="1243"/>
      <c r="FPS8" s="1243"/>
      <c r="FPT8" s="1243"/>
      <c r="FPU8" s="1243"/>
      <c r="FPV8" s="1243"/>
      <c r="FPW8" s="1243"/>
      <c r="FPX8" s="1243"/>
      <c r="FPY8" s="1243"/>
      <c r="FPZ8" s="1243"/>
      <c r="FQA8" s="1243"/>
      <c r="FQB8" s="1243"/>
      <c r="FQC8" s="1243"/>
      <c r="FQD8" s="1243"/>
      <c r="FQE8" s="1243"/>
      <c r="FQF8" s="1243"/>
      <c r="FQG8" s="1243"/>
      <c r="FQH8" s="1243"/>
      <c r="FQI8" s="1243"/>
      <c r="FQJ8" s="1243"/>
      <c r="FQK8" s="1243"/>
      <c r="FQL8" s="1243"/>
      <c r="FQM8" s="1243"/>
      <c r="FQN8" s="1243"/>
      <c r="FQO8" s="1243"/>
      <c r="FQP8" s="1243"/>
      <c r="FQQ8" s="1243"/>
      <c r="FQR8" s="1243"/>
      <c r="FQS8" s="1243"/>
      <c r="FQT8" s="1243"/>
      <c r="FQU8" s="1243"/>
      <c r="FQV8" s="1243"/>
      <c r="FQW8" s="1243"/>
      <c r="FQX8" s="1243"/>
      <c r="FQY8" s="1243"/>
      <c r="FQZ8" s="1243"/>
      <c r="FRA8" s="1243"/>
      <c r="FRB8" s="1243"/>
      <c r="FRC8" s="1243"/>
      <c r="FRD8" s="1243"/>
      <c r="FRE8" s="1243"/>
      <c r="FRF8" s="1243"/>
      <c r="FRG8" s="1243"/>
      <c r="FRH8" s="1243"/>
      <c r="FRI8" s="1243"/>
      <c r="FRJ8" s="1243"/>
      <c r="FRK8" s="1243"/>
      <c r="FRL8" s="1243"/>
      <c r="FRM8" s="1243"/>
      <c r="FRN8" s="1243"/>
      <c r="FRO8" s="1243"/>
      <c r="FRP8" s="1243"/>
      <c r="FRQ8" s="1243"/>
      <c r="FRR8" s="1243"/>
      <c r="FRS8" s="1243"/>
      <c r="FRT8" s="1243"/>
      <c r="FRU8" s="1243"/>
      <c r="FRV8" s="1243"/>
      <c r="FRW8" s="1243"/>
      <c r="FRX8" s="1243"/>
      <c r="FRY8" s="1243"/>
      <c r="FRZ8" s="1243"/>
      <c r="FSA8" s="1243"/>
      <c r="FSB8" s="1243"/>
      <c r="FSC8" s="1243"/>
      <c r="FSD8" s="1243"/>
      <c r="FSE8" s="1243"/>
      <c r="FSF8" s="1243"/>
      <c r="FSG8" s="1243"/>
      <c r="FSH8" s="1243"/>
      <c r="FSI8" s="1243"/>
      <c r="FSJ8" s="1243"/>
      <c r="FSK8" s="1243"/>
      <c r="FSL8" s="1243"/>
      <c r="FSM8" s="1243"/>
      <c r="FSN8" s="1243"/>
      <c r="FSO8" s="1243"/>
      <c r="FSP8" s="1243"/>
      <c r="FSQ8" s="1243"/>
      <c r="FSR8" s="1243"/>
      <c r="FSS8" s="1243"/>
      <c r="FST8" s="1243"/>
      <c r="FSU8" s="1243"/>
      <c r="FSV8" s="1243"/>
      <c r="FSW8" s="1243"/>
      <c r="FSX8" s="1243"/>
      <c r="FSY8" s="1243"/>
      <c r="FSZ8" s="1243"/>
      <c r="FTA8" s="1243"/>
      <c r="FTB8" s="1243"/>
      <c r="FTC8" s="1243"/>
      <c r="FTD8" s="1243"/>
      <c r="FTE8" s="1243"/>
      <c r="FTF8" s="1243"/>
      <c r="FTG8" s="1243"/>
      <c r="FTH8" s="1243"/>
      <c r="FTI8" s="1243"/>
      <c r="FTJ8" s="1243"/>
      <c r="FTK8" s="1243"/>
      <c r="FTL8" s="1243"/>
      <c r="FTM8" s="1243"/>
      <c r="FTN8" s="1243"/>
      <c r="FTO8" s="1243"/>
      <c r="FTP8" s="1243"/>
      <c r="FTQ8" s="1243"/>
      <c r="FTR8" s="1243"/>
      <c r="FTS8" s="1243"/>
      <c r="FTT8" s="1243"/>
      <c r="FTU8" s="1243"/>
      <c r="FTV8" s="1243"/>
      <c r="FTW8" s="1243"/>
      <c r="FTX8" s="1243"/>
      <c r="FTY8" s="1243"/>
      <c r="FTZ8" s="1243"/>
      <c r="FUA8" s="1243"/>
      <c r="FUB8" s="1243"/>
      <c r="FUC8" s="1243"/>
      <c r="FUD8" s="1243"/>
      <c r="FUE8" s="1243"/>
      <c r="FUF8" s="1243"/>
      <c r="FUG8" s="1243"/>
      <c r="FUH8" s="1243"/>
      <c r="FUI8" s="1243"/>
      <c r="FUJ8" s="1243"/>
      <c r="FUK8" s="1243"/>
      <c r="FUL8" s="1243"/>
      <c r="FUM8" s="1243"/>
      <c r="FUN8" s="1243"/>
      <c r="FUO8" s="1243"/>
      <c r="FUP8" s="1243"/>
      <c r="FUQ8" s="1243"/>
      <c r="FUR8" s="1243"/>
      <c r="FUS8" s="1243"/>
      <c r="FUT8" s="1243"/>
      <c r="FUU8" s="1243"/>
      <c r="FUV8" s="1243"/>
      <c r="FUW8" s="1243"/>
      <c r="FUX8" s="1243"/>
      <c r="FUY8" s="1243"/>
      <c r="FUZ8" s="1243"/>
      <c r="FVA8" s="1243"/>
      <c r="FVB8" s="1243"/>
      <c r="FVC8" s="1243"/>
      <c r="FVD8" s="1243"/>
      <c r="FVE8" s="1243"/>
      <c r="FVF8" s="1243"/>
      <c r="FVG8" s="1243"/>
      <c r="FVH8" s="1243"/>
      <c r="FVI8" s="1243"/>
      <c r="FVJ8" s="1243"/>
      <c r="FVK8" s="1243"/>
      <c r="FVL8" s="1243"/>
      <c r="FVM8" s="1243"/>
      <c r="FVN8" s="1243"/>
      <c r="FVO8" s="1243"/>
      <c r="FVP8" s="1243"/>
      <c r="FVQ8" s="1243"/>
      <c r="FVR8" s="1243"/>
      <c r="FVS8" s="1243"/>
      <c r="FVT8" s="1243"/>
      <c r="FVU8" s="1243"/>
      <c r="FVV8" s="1243"/>
      <c r="FVW8" s="1243"/>
      <c r="FVX8" s="1243"/>
      <c r="FVY8" s="1243"/>
      <c r="FVZ8" s="1243"/>
      <c r="FWA8" s="1243"/>
      <c r="FWB8" s="1243"/>
      <c r="FWC8" s="1243"/>
      <c r="FWD8" s="1243"/>
      <c r="FWE8" s="1243"/>
      <c r="FWF8" s="1243"/>
      <c r="FWG8" s="1243"/>
      <c r="FWH8" s="1243"/>
      <c r="FWI8" s="1243"/>
      <c r="FWJ8" s="1243"/>
      <c r="FWK8" s="1243"/>
      <c r="FWL8" s="1243"/>
      <c r="FWM8" s="1243"/>
      <c r="FWN8" s="1243"/>
      <c r="FWO8" s="1243"/>
      <c r="FWP8" s="1243"/>
      <c r="FWQ8" s="1243"/>
      <c r="FWR8" s="1243"/>
      <c r="FWS8" s="1243"/>
      <c r="FWT8" s="1243"/>
      <c r="FWU8" s="1243"/>
      <c r="FWV8" s="1243"/>
      <c r="FWW8" s="1243"/>
      <c r="FWX8" s="1243"/>
      <c r="FWY8" s="1243"/>
      <c r="FWZ8" s="1243"/>
      <c r="FXA8" s="1243"/>
      <c r="FXB8" s="1243"/>
      <c r="FXC8" s="1243"/>
      <c r="FXD8" s="1243"/>
      <c r="FXE8" s="1243"/>
      <c r="FXF8" s="1243"/>
      <c r="FXG8" s="1243"/>
      <c r="FXH8" s="1243"/>
      <c r="FXI8" s="1243"/>
      <c r="FXJ8" s="1243"/>
      <c r="FXK8" s="1243"/>
      <c r="FXL8" s="1243"/>
      <c r="FXM8" s="1243"/>
      <c r="FXN8" s="1243"/>
      <c r="FXO8" s="1243"/>
      <c r="FXP8" s="1243"/>
      <c r="FXQ8" s="1243"/>
      <c r="FXR8" s="1243"/>
      <c r="FXS8" s="1243"/>
      <c r="FXT8" s="1243"/>
      <c r="FXU8" s="1243"/>
      <c r="FXV8" s="1243"/>
      <c r="FXW8" s="1243"/>
      <c r="FXX8" s="1243"/>
      <c r="FXY8" s="1243"/>
      <c r="FXZ8" s="1243"/>
      <c r="FYA8" s="1243"/>
      <c r="FYB8" s="1243"/>
      <c r="FYC8" s="1243"/>
      <c r="FYD8" s="1243"/>
      <c r="FYE8" s="1243"/>
      <c r="FYF8" s="1243"/>
      <c r="FYG8" s="1243"/>
      <c r="FYH8" s="1243"/>
      <c r="FYI8" s="1243"/>
      <c r="FYJ8" s="1243"/>
      <c r="FYK8" s="1243"/>
      <c r="FYL8" s="1243"/>
      <c r="FYM8" s="1243"/>
      <c r="FYN8" s="1243"/>
      <c r="FYO8" s="1243"/>
      <c r="FYP8" s="1243"/>
      <c r="FYQ8" s="1243"/>
      <c r="FYR8" s="1243"/>
      <c r="FYS8" s="1243"/>
      <c r="FYT8" s="1243"/>
      <c r="FYU8" s="1243"/>
      <c r="FYV8" s="1243"/>
      <c r="FYW8" s="1243"/>
      <c r="FYX8" s="1243"/>
      <c r="FYY8" s="1243"/>
      <c r="FYZ8" s="1243"/>
      <c r="FZA8" s="1243"/>
      <c r="FZB8" s="1243"/>
      <c r="FZC8" s="1243"/>
      <c r="FZD8" s="1243"/>
      <c r="FZE8" s="1243"/>
      <c r="FZF8" s="1243"/>
      <c r="FZG8" s="1243"/>
      <c r="FZH8" s="1243"/>
      <c r="FZI8" s="1243"/>
      <c r="FZJ8" s="1243"/>
      <c r="FZK8" s="1243"/>
      <c r="FZL8" s="1243"/>
      <c r="FZM8" s="1243"/>
      <c r="FZN8" s="1243"/>
      <c r="FZO8" s="1243"/>
      <c r="FZP8" s="1243"/>
      <c r="FZQ8" s="1243"/>
      <c r="FZR8" s="1243"/>
      <c r="FZS8" s="1243"/>
      <c r="FZT8" s="1243"/>
      <c r="FZU8" s="1243"/>
      <c r="FZV8" s="1243"/>
      <c r="FZW8" s="1243"/>
      <c r="FZX8" s="1243"/>
      <c r="FZY8" s="1243"/>
      <c r="FZZ8" s="1243"/>
      <c r="GAA8" s="1243"/>
      <c r="GAB8" s="1243"/>
      <c r="GAC8" s="1243"/>
      <c r="GAD8" s="1243"/>
      <c r="GAE8" s="1243"/>
      <c r="GAF8" s="1243"/>
      <c r="GAG8" s="1243"/>
      <c r="GAH8" s="1243"/>
      <c r="GAI8" s="1243"/>
      <c r="GAJ8" s="1243"/>
      <c r="GAK8" s="1243"/>
      <c r="GAL8" s="1243"/>
      <c r="GAM8" s="1243"/>
      <c r="GAN8" s="1243"/>
      <c r="GAO8" s="1243"/>
      <c r="GAP8" s="1243"/>
      <c r="GAQ8" s="1243"/>
      <c r="GAR8" s="1243"/>
      <c r="GAS8" s="1243"/>
      <c r="GAT8" s="1243"/>
      <c r="GAU8" s="1243"/>
      <c r="GAV8" s="1243"/>
      <c r="GAW8" s="1243"/>
      <c r="GAX8" s="1243"/>
      <c r="GAY8" s="1243"/>
      <c r="GAZ8" s="1243"/>
      <c r="GBA8" s="1243"/>
      <c r="GBB8" s="1243"/>
      <c r="GBC8" s="1243"/>
      <c r="GBD8" s="1243"/>
      <c r="GBE8" s="1243"/>
      <c r="GBF8" s="1243"/>
      <c r="GBG8" s="1243"/>
      <c r="GBH8" s="1243"/>
      <c r="GBI8" s="1243"/>
      <c r="GBJ8" s="1243"/>
      <c r="GBK8" s="1243"/>
      <c r="GBL8" s="1243"/>
      <c r="GBM8" s="1243"/>
      <c r="GBN8" s="1243"/>
      <c r="GBO8" s="1243"/>
      <c r="GBP8" s="1243"/>
      <c r="GBQ8" s="1243"/>
      <c r="GBR8" s="1243"/>
      <c r="GBS8" s="1243"/>
      <c r="GBT8" s="1243"/>
      <c r="GBU8" s="1243"/>
      <c r="GBV8" s="1243"/>
      <c r="GBW8" s="1243"/>
      <c r="GBX8" s="1243"/>
      <c r="GBY8" s="1243"/>
      <c r="GBZ8" s="1243"/>
      <c r="GCA8" s="1243"/>
      <c r="GCB8" s="1243"/>
      <c r="GCC8" s="1243"/>
      <c r="GCD8" s="1243"/>
      <c r="GCE8" s="1243"/>
      <c r="GCF8" s="1243"/>
      <c r="GCG8" s="1243"/>
      <c r="GCH8" s="1243"/>
      <c r="GCI8" s="1243"/>
      <c r="GCJ8" s="1243"/>
      <c r="GCK8" s="1243"/>
      <c r="GCL8" s="1243"/>
      <c r="GCM8" s="1243"/>
      <c r="GCN8" s="1243"/>
      <c r="GCO8" s="1243"/>
      <c r="GCP8" s="1243"/>
      <c r="GCQ8" s="1243"/>
      <c r="GCR8" s="1243"/>
      <c r="GCS8" s="1243"/>
      <c r="GCT8" s="1243"/>
      <c r="GCU8" s="1243"/>
      <c r="GCV8" s="1243"/>
      <c r="GCW8" s="1243"/>
      <c r="GCX8" s="1243"/>
      <c r="GCY8" s="1243"/>
      <c r="GCZ8" s="1243"/>
      <c r="GDA8" s="1243"/>
      <c r="GDB8" s="1243"/>
      <c r="GDC8" s="1243"/>
      <c r="GDD8" s="1243"/>
      <c r="GDE8" s="1243"/>
      <c r="GDF8" s="1243"/>
      <c r="GDG8" s="1243"/>
      <c r="GDH8" s="1243"/>
      <c r="GDI8" s="1243"/>
      <c r="GDJ8" s="1243"/>
      <c r="GDK8" s="1243"/>
      <c r="GDL8" s="1243"/>
      <c r="GDM8" s="1243"/>
      <c r="GDN8" s="1243"/>
      <c r="GDO8" s="1243"/>
      <c r="GDP8" s="1243"/>
      <c r="GDQ8" s="1243"/>
      <c r="GDR8" s="1243"/>
      <c r="GDS8" s="1243"/>
      <c r="GDT8" s="1243"/>
      <c r="GDU8" s="1243"/>
      <c r="GDV8" s="1243"/>
      <c r="GDW8" s="1243"/>
      <c r="GDX8" s="1243"/>
      <c r="GDY8" s="1243"/>
      <c r="GDZ8" s="1243"/>
      <c r="GEA8" s="1243"/>
      <c r="GEB8" s="1243"/>
      <c r="GEC8" s="1243"/>
      <c r="GED8" s="1243"/>
      <c r="GEE8" s="1243"/>
      <c r="GEF8" s="1243"/>
      <c r="GEG8" s="1243"/>
      <c r="GEH8" s="1243"/>
      <c r="GEI8" s="1243"/>
      <c r="GEJ8" s="1243"/>
      <c r="GEK8" s="1243"/>
      <c r="GEL8" s="1243"/>
      <c r="GEM8" s="1243"/>
      <c r="GEN8" s="1243"/>
      <c r="GEO8" s="1243"/>
      <c r="GEP8" s="1243"/>
      <c r="GEQ8" s="1243"/>
      <c r="GER8" s="1243"/>
      <c r="GES8" s="1243"/>
      <c r="GET8" s="1243"/>
      <c r="GEU8" s="1243"/>
      <c r="GEV8" s="1243"/>
      <c r="GEW8" s="1243"/>
      <c r="GEX8" s="1243"/>
      <c r="GEY8" s="1243"/>
      <c r="GEZ8" s="1243"/>
      <c r="GFA8" s="1243"/>
      <c r="GFB8" s="1243"/>
      <c r="GFC8" s="1243"/>
      <c r="GFD8" s="1243"/>
      <c r="GFE8" s="1243"/>
      <c r="GFF8" s="1243"/>
      <c r="GFG8" s="1243"/>
      <c r="GFH8" s="1243"/>
      <c r="GFI8" s="1243"/>
      <c r="GFJ8" s="1243"/>
      <c r="GFK8" s="1243"/>
      <c r="GFL8" s="1243"/>
      <c r="GFM8" s="1243"/>
      <c r="GFN8" s="1243"/>
      <c r="GFO8" s="1243"/>
      <c r="GFP8" s="1243"/>
      <c r="GFQ8" s="1243"/>
      <c r="GFR8" s="1243"/>
      <c r="GFS8" s="1243"/>
      <c r="GFT8" s="1243"/>
      <c r="GFU8" s="1243"/>
      <c r="GFV8" s="1243"/>
      <c r="GFW8" s="1243"/>
      <c r="GFX8" s="1243"/>
      <c r="GFY8" s="1243"/>
      <c r="GFZ8" s="1243"/>
      <c r="GGA8" s="1243"/>
      <c r="GGB8" s="1243"/>
      <c r="GGC8" s="1243"/>
      <c r="GGD8" s="1243"/>
      <c r="GGE8" s="1243"/>
      <c r="GGF8" s="1243"/>
      <c r="GGG8" s="1243"/>
      <c r="GGH8" s="1243"/>
      <c r="GGI8" s="1243"/>
      <c r="GGJ8" s="1243"/>
      <c r="GGK8" s="1243"/>
      <c r="GGL8" s="1243"/>
      <c r="GGM8" s="1243"/>
      <c r="GGN8" s="1243"/>
      <c r="GGO8" s="1243"/>
      <c r="GGP8" s="1243"/>
      <c r="GGQ8" s="1243"/>
      <c r="GGR8" s="1243"/>
      <c r="GGS8" s="1243"/>
      <c r="GGT8" s="1243"/>
      <c r="GGU8" s="1243"/>
      <c r="GGV8" s="1243"/>
      <c r="GGW8" s="1243"/>
      <c r="GGX8" s="1243"/>
      <c r="GGY8" s="1243"/>
      <c r="GGZ8" s="1243"/>
      <c r="GHA8" s="1243"/>
      <c r="GHB8" s="1243"/>
      <c r="GHC8" s="1243"/>
      <c r="GHD8" s="1243"/>
      <c r="GHE8" s="1243"/>
      <c r="GHF8" s="1243"/>
      <c r="GHG8" s="1243"/>
      <c r="GHH8" s="1243"/>
      <c r="GHI8" s="1243"/>
      <c r="GHJ8" s="1243"/>
      <c r="GHK8" s="1243"/>
      <c r="GHL8" s="1243"/>
      <c r="GHM8" s="1243"/>
      <c r="GHN8" s="1243"/>
      <c r="GHO8" s="1243"/>
      <c r="GHP8" s="1243"/>
      <c r="GHQ8" s="1243"/>
      <c r="GHR8" s="1243"/>
      <c r="GHS8" s="1243"/>
      <c r="GHT8" s="1243"/>
      <c r="GHU8" s="1243"/>
      <c r="GHV8" s="1243"/>
      <c r="GHW8" s="1243"/>
      <c r="GHX8" s="1243"/>
      <c r="GHY8" s="1243"/>
      <c r="GHZ8" s="1243"/>
      <c r="GIA8" s="1243"/>
      <c r="GIB8" s="1243"/>
      <c r="GIC8" s="1243"/>
      <c r="GID8" s="1243"/>
      <c r="GIE8" s="1243"/>
      <c r="GIF8" s="1243"/>
      <c r="GIG8" s="1243"/>
      <c r="GIH8" s="1243"/>
      <c r="GII8" s="1243"/>
      <c r="GIJ8" s="1243"/>
      <c r="GIK8" s="1243"/>
      <c r="GIL8" s="1243"/>
      <c r="GIM8" s="1243"/>
      <c r="GIN8" s="1243"/>
      <c r="GIO8" s="1243"/>
      <c r="GIP8" s="1243"/>
      <c r="GIQ8" s="1243"/>
      <c r="GIR8" s="1243"/>
      <c r="GIS8" s="1243"/>
      <c r="GIT8" s="1243"/>
      <c r="GIU8" s="1243"/>
      <c r="GIV8" s="1243"/>
      <c r="GIW8" s="1243"/>
      <c r="GIX8" s="1243"/>
      <c r="GIY8" s="1243"/>
      <c r="GIZ8" s="1243"/>
      <c r="GJA8" s="1243"/>
      <c r="GJB8" s="1243"/>
      <c r="GJC8" s="1243"/>
      <c r="GJD8" s="1243"/>
      <c r="GJE8" s="1243"/>
      <c r="GJF8" s="1243"/>
      <c r="GJG8" s="1243"/>
      <c r="GJH8" s="1243"/>
      <c r="GJI8" s="1243"/>
      <c r="GJJ8" s="1243"/>
      <c r="GJK8" s="1243"/>
      <c r="GJL8" s="1243"/>
      <c r="GJM8" s="1243"/>
      <c r="GJN8" s="1243"/>
      <c r="GJO8" s="1243"/>
      <c r="GJP8" s="1243"/>
      <c r="GJQ8" s="1243"/>
      <c r="GJR8" s="1243"/>
      <c r="GJS8" s="1243"/>
      <c r="GJT8" s="1243"/>
      <c r="GJU8" s="1243"/>
      <c r="GJV8" s="1243"/>
      <c r="GJW8" s="1243"/>
      <c r="GJX8" s="1243"/>
      <c r="GJY8" s="1243"/>
      <c r="GJZ8" s="1243"/>
      <c r="GKA8" s="1243"/>
      <c r="GKB8" s="1243"/>
      <c r="GKC8" s="1243"/>
      <c r="GKD8" s="1243"/>
      <c r="GKE8" s="1243"/>
      <c r="GKF8" s="1243"/>
      <c r="GKG8" s="1243"/>
      <c r="GKH8" s="1243"/>
      <c r="GKI8" s="1243"/>
      <c r="GKJ8" s="1243"/>
      <c r="GKK8" s="1243"/>
      <c r="GKL8" s="1243"/>
      <c r="GKM8" s="1243"/>
      <c r="GKN8" s="1243"/>
      <c r="GKO8" s="1243"/>
      <c r="GKP8" s="1243"/>
      <c r="GKQ8" s="1243"/>
      <c r="GKR8" s="1243"/>
      <c r="GKS8" s="1243"/>
      <c r="GKT8" s="1243"/>
      <c r="GKU8" s="1243"/>
      <c r="GKV8" s="1243"/>
      <c r="GKW8" s="1243"/>
      <c r="GKX8" s="1243"/>
      <c r="GKY8" s="1243"/>
      <c r="GKZ8" s="1243"/>
      <c r="GLA8" s="1243"/>
      <c r="GLB8" s="1243"/>
      <c r="GLC8" s="1243"/>
      <c r="GLD8" s="1243"/>
      <c r="GLE8" s="1243"/>
      <c r="GLF8" s="1243"/>
      <c r="GLG8" s="1243"/>
      <c r="GLH8" s="1243"/>
      <c r="GLI8" s="1243"/>
      <c r="GLJ8" s="1243"/>
      <c r="GLK8" s="1243"/>
      <c r="GLL8" s="1243"/>
      <c r="GLM8" s="1243"/>
      <c r="GLN8" s="1243"/>
      <c r="GLO8" s="1243"/>
      <c r="GLP8" s="1243"/>
      <c r="GLQ8" s="1243"/>
      <c r="GLR8" s="1243"/>
      <c r="GLS8" s="1243"/>
      <c r="GLT8" s="1243"/>
      <c r="GLU8" s="1243"/>
      <c r="GLV8" s="1243"/>
      <c r="GLW8" s="1243"/>
      <c r="GLX8" s="1243"/>
      <c r="GLY8" s="1243"/>
      <c r="GLZ8" s="1243"/>
      <c r="GMA8" s="1243"/>
      <c r="GMB8" s="1243"/>
      <c r="GMC8" s="1243"/>
      <c r="GMD8" s="1243"/>
      <c r="GME8" s="1243"/>
      <c r="GMF8" s="1243"/>
      <c r="GMG8" s="1243"/>
      <c r="GMH8" s="1243"/>
      <c r="GMI8" s="1243"/>
      <c r="GMJ8" s="1243"/>
      <c r="GMK8" s="1243"/>
      <c r="GML8" s="1243"/>
      <c r="GMM8" s="1243"/>
      <c r="GMN8" s="1243"/>
      <c r="GMO8" s="1243"/>
      <c r="GMP8" s="1243"/>
      <c r="GMQ8" s="1243"/>
      <c r="GMR8" s="1243"/>
      <c r="GMS8" s="1243"/>
      <c r="GMT8" s="1243"/>
      <c r="GMU8" s="1243"/>
      <c r="GMV8" s="1243"/>
      <c r="GMW8" s="1243"/>
      <c r="GMX8" s="1243"/>
      <c r="GMY8" s="1243"/>
      <c r="GMZ8" s="1243"/>
      <c r="GNA8" s="1243"/>
      <c r="GNB8" s="1243"/>
      <c r="GNC8" s="1243"/>
      <c r="GND8" s="1243"/>
      <c r="GNE8" s="1243"/>
      <c r="GNF8" s="1243"/>
      <c r="GNG8" s="1243"/>
      <c r="GNH8" s="1243"/>
      <c r="GNI8" s="1243"/>
      <c r="GNJ8" s="1243"/>
      <c r="GNK8" s="1243"/>
      <c r="GNL8" s="1243"/>
      <c r="GNM8" s="1243"/>
      <c r="GNN8" s="1243"/>
      <c r="GNO8" s="1243"/>
      <c r="GNP8" s="1243"/>
      <c r="GNQ8" s="1243"/>
      <c r="GNR8" s="1243"/>
      <c r="GNS8" s="1243"/>
      <c r="GNT8" s="1243"/>
      <c r="GNU8" s="1243"/>
      <c r="GNV8" s="1243"/>
      <c r="GNW8" s="1243"/>
      <c r="GNX8" s="1243"/>
      <c r="GNY8" s="1243"/>
      <c r="GNZ8" s="1243"/>
      <c r="GOA8" s="1243"/>
      <c r="GOB8" s="1243"/>
      <c r="GOC8" s="1243"/>
      <c r="GOD8" s="1243"/>
      <c r="GOE8" s="1243"/>
      <c r="GOF8" s="1243"/>
      <c r="GOG8" s="1243"/>
      <c r="GOH8" s="1243"/>
      <c r="GOI8" s="1243"/>
      <c r="GOJ8" s="1243"/>
      <c r="GOK8" s="1243"/>
      <c r="GOL8" s="1243"/>
      <c r="GOM8" s="1243"/>
      <c r="GON8" s="1243"/>
      <c r="GOO8" s="1243"/>
      <c r="GOP8" s="1243"/>
      <c r="GOQ8" s="1243"/>
      <c r="GOR8" s="1243"/>
      <c r="GOS8" s="1243"/>
      <c r="GOT8" s="1243"/>
      <c r="GOU8" s="1243"/>
      <c r="GOV8" s="1243"/>
      <c r="GOW8" s="1243"/>
      <c r="GOX8" s="1243"/>
      <c r="GOY8" s="1243"/>
      <c r="GOZ8" s="1243"/>
      <c r="GPA8" s="1243"/>
      <c r="GPB8" s="1243"/>
      <c r="GPC8" s="1243"/>
      <c r="GPD8" s="1243"/>
      <c r="GPE8" s="1243"/>
      <c r="GPF8" s="1243"/>
      <c r="GPG8" s="1243"/>
      <c r="GPH8" s="1243"/>
      <c r="GPI8" s="1243"/>
      <c r="GPJ8" s="1243"/>
      <c r="GPK8" s="1243"/>
      <c r="GPL8" s="1243"/>
      <c r="GPM8" s="1243"/>
      <c r="GPN8" s="1243"/>
      <c r="GPO8" s="1243"/>
      <c r="GPP8" s="1243"/>
      <c r="GPQ8" s="1243"/>
      <c r="GPR8" s="1243"/>
      <c r="GPS8" s="1243"/>
      <c r="GPT8" s="1243"/>
      <c r="GPU8" s="1243"/>
      <c r="GPV8" s="1243"/>
      <c r="GPW8" s="1243"/>
      <c r="GPX8" s="1243"/>
      <c r="GPY8" s="1243"/>
      <c r="GPZ8" s="1243"/>
      <c r="GQA8" s="1243"/>
      <c r="GQB8" s="1243"/>
      <c r="GQC8" s="1243"/>
      <c r="GQD8" s="1243"/>
      <c r="GQE8" s="1243"/>
      <c r="GQF8" s="1243"/>
      <c r="GQG8" s="1243"/>
      <c r="GQH8" s="1243"/>
      <c r="GQI8" s="1243"/>
      <c r="GQJ8" s="1243"/>
      <c r="GQK8" s="1243"/>
      <c r="GQL8" s="1243"/>
      <c r="GQM8" s="1243"/>
      <c r="GQN8" s="1243"/>
      <c r="GQO8" s="1243"/>
      <c r="GQP8" s="1243"/>
      <c r="GQQ8" s="1243"/>
      <c r="GQR8" s="1243"/>
      <c r="GQS8" s="1243"/>
      <c r="GQT8" s="1243"/>
      <c r="GQU8" s="1243"/>
      <c r="GQV8" s="1243"/>
      <c r="GQW8" s="1243"/>
      <c r="GQX8" s="1243"/>
      <c r="GQY8" s="1243"/>
      <c r="GQZ8" s="1243"/>
      <c r="GRA8" s="1243"/>
      <c r="GRB8" s="1243"/>
      <c r="GRC8" s="1243"/>
      <c r="GRD8" s="1243"/>
      <c r="GRE8" s="1243"/>
      <c r="GRF8" s="1243"/>
      <c r="GRG8" s="1243"/>
      <c r="GRH8" s="1243"/>
      <c r="GRI8" s="1243"/>
      <c r="GRJ8" s="1243"/>
      <c r="GRK8" s="1243"/>
      <c r="GRL8" s="1243"/>
      <c r="GRM8" s="1243"/>
      <c r="GRN8" s="1243"/>
      <c r="GRO8" s="1243"/>
      <c r="GRP8" s="1243"/>
      <c r="GRQ8" s="1243"/>
      <c r="GRR8" s="1243"/>
      <c r="GRS8" s="1243"/>
      <c r="GRT8" s="1243"/>
      <c r="GRU8" s="1243"/>
      <c r="GRV8" s="1243"/>
      <c r="GRW8" s="1243"/>
      <c r="GRX8" s="1243"/>
      <c r="GRY8" s="1243"/>
      <c r="GRZ8" s="1243"/>
      <c r="GSA8" s="1243"/>
      <c r="GSB8" s="1243"/>
      <c r="GSC8" s="1243"/>
      <c r="GSD8" s="1243"/>
      <c r="GSE8" s="1243"/>
      <c r="GSF8" s="1243"/>
      <c r="GSG8" s="1243"/>
      <c r="GSH8" s="1243"/>
      <c r="GSI8" s="1243"/>
      <c r="GSJ8" s="1243"/>
      <c r="GSK8" s="1243"/>
      <c r="GSL8" s="1243"/>
      <c r="GSM8" s="1243"/>
      <c r="GSN8" s="1243"/>
      <c r="GSO8" s="1243"/>
      <c r="GSP8" s="1243"/>
      <c r="GSQ8" s="1243"/>
      <c r="GSR8" s="1243"/>
      <c r="GSS8" s="1243"/>
      <c r="GST8" s="1243"/>
      <c r="GSU8" s="1243"/>
      <c r="GSV8" s="1243"/>
      <c r="GSW8" s="1243"/>
      <c r="GSX8" s="1243"/>
      <c r="GSY8" s="1243"/>
      <c r="GSZ8" s="1243"/>
      <c r="GTA8" s="1243"/>
      <c r="GTB8" s="1243"/>
      <c r="GTC8" s="1243"/>
      <c r="GTD8" s="1243"/>
      <c r="GTE8" s="1243"/>
      <c r="GTF8" s="1243"/>
      <c r="GTG8" s="1243"/>
      <c r="GTH8" s="1243"/>
      <c r="GTI8" s="1243"/>
      <c r="GTJ8" s="1243"/>
      <c r="GTK8" s="1243"/>
      <c r="GTL8" s="1243"/>
      <c r="GTM8" s="1243"/>
      <c r="GTN8" s="1243"/>
      <c r="GTO8" s="1243"/>
      <c r="GTP8" s="1243"/>
      <c r="GTQ8" s="1243"/>
      <c r="GTR8" s="1243"/>
      <c r="GTS8" s="1243"/>
      <c r="GTT8" s="1243"/>
      <c r="GTU8" s="1243"/>
      <c r="GTV8" s="1243"/>
      <c r="GTW8" s="1243"/>
      <c r="GTX8" s="1243"/>
      <c r="GTY8" s="1243"/>
      <c r="GTZ8" s="1243"/>
      <c r="GUA8" s="1243"/>
      <c r="GUB8" s="1243"/>
      <c r="GUC8" s="1243"/>
      <c r="GUD8" s="1243"/>
      <c r="GUE8" s="1243"/>
      <c r="GUF8" s="1243"/>
      <c r="GUG8" s="1243"/>
      <c r="GUH8" s="1243"/>
      <c r="GUI8" s="1243"/>
      <c r="GUJ8" s="1243"/>
      <c r="GUK8" s="1243"/>
      <c r="GUL8" s="1243"/>
      <c r="GUM8" s="1243"/>
      <c r="GUN8" s="1243"/>
      <c r="GUO8" s="1243"/>
      <c r="GUP8" s="1243"/>
      <c r="GUQ8" s="1243"/>
      <c r="GUR8" s="1243"/>
      <c r="GUS8" s="1243"/>
      <c r="GUT8" s="1243"/>
      <c r="GUU8" s="1243"/>
      <c r="GUV8" s="1243"/>
      <c r="GUW8" s="1243"/>
      <c r="GUX8" s="1243"/>
      <c r="GUY8" s="1243"/>
      <c r="GUZ8" s="1243"/>
      <c r="GVA8" s="1243"/>
      <c r="GVB8" s="1243"/>
      <c r="GVC8" s="1243"/>
      <c r="GVD8" s="1243"/>
      <c r="GVE8" s="1243"/>
      <c r="GVF8" s="1243"/>
      <c r="GVG8" s="1243"/>
      <c r="GVH8" s="1243"/>
      <c r="GVI8" s="1243"/>
      <c r="GVJ8" s="1243"/>
      <c r="GVK8" s="1243"/>
      <c r="GVL8" s="1243"/>
      <c r="GVM8" s="1243"/>
      <c r="GVN8" s="1243"/>
      <c r="GVO8" s="1243"/>
      <c r="GVP8" s="1243"/>
      <c r="GVQ8" s="1243"/>
      <c r="GVR8" s="1243"/>
      <c r="GVS8" s="1243"/>
      <c r="GVT8" s="1243"/>
      <c r="GVU8" s="1243"/>
      <c r="GVV8" s="1243"/>
      <c r="GVW8" s="1243"/>
      <c r="GVX8" s="1243"/>
      <c r="GVY8" s="1243"/>
      <c r="GVZ8" s="1243"/>
      <c r="GWA8" s="1243"/>
      <c r="GWB8" s="1243"/>
      <c r="GWC8" s="1243"/>
      <c r="GWD8" s="1243"/>
      <c r="GWE8" s="1243"/>
      <c r="GWF8" s="1243"/>
      <c r="GWG8" s="1243"/>
      <c r="GWH8" s="1243"/>
      <c r="GWI8" s="1243"/>
      <c r="GWJ8" s="1243"/>
      <c r="GWK8" s="1243"/>
      <c r="GWL8" s="1243"/>
      <c r="GWM8" s="1243"/>
      <c r="GWN8" s="1243"/>
      <c r="GWO8" s="1243"/>
      <c r="GWP8" s="1243"/>
      <c r="GWQ8" s="1243"/>
      <c r="GWR8" s="1243"/>
      <c r="GWS8" s="1243"/>
      <c r="GWT8" s="1243"/>
      <c r="GWU8" s="1243"/>
      <c r="GWV8" s="1243"/>
      <c r="GWW8" s="1243"/>
      <c r="GWX8" s="1243"/>
      <c r="GWY8" s="1243"/>
      <c r="GWZ8" s="1243"/>
      <c r="GXA8" s="1243"/>
      <c r="GXB8" s="1243"/>
      <c r="GXC8" s="1243"/>
      <c r="GXD8" s="1243"/>
      <c r="GXE8" s="1243"/>
      <c r="GXF8" s="1243"/>
      <c r="GXG8" s="1243"/>
      <c r="GXH8" s="1243"/>
      <c r="GXI8" s="1243"/>
      <c r="GXJ8" s="1243"/>
      <c r="GXK8" s="1243"/>
      <c r="GXL8" s="1243"/>
      <c r="GXM8" s="1243"/>
      <c r="GXN8" s="1243"/>
      <c r="GXO8" s="1243"/>
      <c r="GXP8" s="1243"/>
      <c r="GXQ8" s="1243"/>
      <c r="GXR8" s="1243"/>
      <c r="GXS8" s="1243"/>
      <c r="GXT8" s="1243"/>
      <c r="GXU8" s="1243"/>
      <c r="GXV8" s="1243"/>
      <c r="GXW8" s="1243"/>
      <c r="GXX8" s="1243"/>
      <c r="GXY8" s="1243"/>
      <c r="GXZ8" s="1243"/>
      <c r="GYA8" s="1243"/>
      <c r="GYB8" s="1243"/>
      <c r="GYC8" s="1243"/>
      <c r="GYD8" s="1243"/>
      <c r="GYE8" s="1243"/>
      <c r="GYF8" s="1243"/>
      <c r="GYG8" s="1243"/>
      <c r="GYH8" s="1243"/>
      <c r="GYI8" s="1243"/>
      <c r="GYJ8" s="1243"/>
      <c r="GYK8" s="1243"/>
      <c r="GYL8" s="1243"/>
      <c r="GYM8" s="1243"/>
      <c r="GYN8" s="1243"/>
      <c r="GYO8" s="1243"/>
      <c r="GYP8" s="1243"/>
      <c r="GYQ8" s="1243"/>
      <c r="GYR8" s="1243"/>
      <c r="GYS8" s="1243"/>
      <c r="GYT8" s="1243"/>
      <c r="GYU8" s="1243"/>
      <c r="GYV8" s="1243"/>
      <c r="GYW8" s="1243"/>
      <c r="GYX8" s="1243"/>
      <c r="GYY8" s="1243"/>
      <c r="GYZ8" s="1243"/>
      <c r="GZA8" s="1243"/>
      <c r="GZB8" s="1243"/>
      <c r="GZC8" s="1243"/>
      <c r="GZD8" s="1243"/>
      <c r="GZE8" s="1243"/>
      <c r="GZF8" s="1243"/>
      <c r="GZG8" s="1243"/>
      <c r="GZH8" s="1243"/>
      <c r="GZI8" s="1243"/>
      <c r="GZJ8" s="1243"/>
      <c r="GZK8" s="1243"/>
      <c r="GZL8" s="1243"/>
      <c r="GZM8" s="1243"/>
      <c r="GZN8" s="1243"/>
      <c r="GZO8" s="1243"/>
      <c r="GZP8" s="1243"/>
      <c r="GZQ8" s="1243"/>
      <c r="GZR8" s="1243"/>
      <c r="GZS8" s="1243"/>
      <c r="GZT8" s="1243"/>
      <c r="GZU8" s="1243"/>
      <c r="GZV8" s="1243"/>
      <c r="GZW8" s="1243"/>
      <c r="GZX8" s="1243"/>
      <c r="GZY8" s="1243"/>
      <c r="GZZ8" s="1243"/>
      <c r="HAA8" s="1243"/>
      <c r="HAB8" s="1243"/>
      <c r="HAC8" s="1243"/>
      <c r="HAD8" s="1243"/>
      <c r="HAE8" s="1243"/>
      <c r="HAF8" s="1243"/>
      <c r="HAG8" s="1243"/>
      <c r="HAH8" s="1243"/>
      <c r="HAI8" s="1243"/>
      <c r="HAJ8" s="1243"/>
      <c r="HAK8" s="1243"/>
      <c r="HAL8" s="1243"/>
      <c r="HAM8" s="1243"/>
      <c r="HAN8" s="1243"/>
      <c r="HAO8" s="1243"/>
      <c r="HAP8" s="1243"/>
      <c r="HAQ8" s="1243"/>
      <c r="HAR8" s="1243"/>
      <c r="HAS8" s="1243"/>
      <c r="HAT8" s="1243"/>
      <c r="HAU8" s="1243"/>
      <c r="HAV8" s="1243"/>
      <c r="HAW8" s="1243"/>
      <c r="HAX8" s="1243"/>
      <c r="HAY8" s="1243"/>
      <c r="HAZ8" s="1243"/>
      <c r="HBA8" s="1243"/>
      <c r="HBB8" s="1243"/>
      <c r="HBC8" s="1243"/>
      <c r="HBD8" s="1243"/>
      <c r="HBE8" s="1243"/>
      <c r="HBF8" s="1243"/>
      <c r="HBG8" s="1243"/>
      <c r="HBH8" s="1243"/>
      <c r="HBI8" s="1243"/>
      <c r="HBJ8" s="1243"/>
      <c r="HBK8" s="1243"/>
      <c r="HBL8" s="1243"/>
      <c r="HBM8" s="1243"/>
      <c r="HBN8" s="1243"/>
      <c r="HBO8" s="1243"/>
      <c r="HBP8" s="1243"/>
      <c r="HBQ8" s="1243"/>
      <c r="HBR8" s="1243"/>
      <c r="HBS8" s="1243"/>
      <c r="HBT8" s="1243"/>
      <c r="HBU8" s="1243"/>
      <c r="HBV8" s="1243"/>
      <c r="HBW8" s="1243"/>
      <c r="HBX8" s="1243"/>
      <c r="HBY8" s="1243"/>
      <c r="HBZ8" s="1243"/>
      <c r="HCA8" s="1243"/>
      <c r="HCB8" s="1243"/>
      <c r="HCC8" s="1243"/>
      <c r="HCD8" s="1243"/>
      <c r="HCE8" s="1243"/>
      <c r="HCF8" s="1243"/>
      <c r="HCG8" s="1243"/>
      <c r="HCH8" s="1243"/>
      <c r="HCI8" s="1243"/>
      <c r="HCJ8" s="1243"/>
      <c r="HCK8" s="1243"/>
      <c r="HCL8" s="1243"/>
      <c r="HCM8" s="1243"/>
      <c r="HCN8" s="1243"/>
      <c r="HCO8" s="1243"/>
      <c r="HCP8" s="1243"/>
      <c r="HCQ8" s="1243"/>
      <c r="HCR8" s="1243"/>
      <c r="HCS8" s="1243"/>
      <c r="HCT8" s="1243"/>
      <c r="HCU8" s="1243"/>
      <c r="HCV8" s="1243"/>
      <c r="HCW8" s="1243"/>
      <c r="HCX8" s="1243"/>
      <c r="HCY8" s="1243"/>
      <c r="HCZ8" s="1243"/>
      <c r="HDA8" s="1243"/>
      <c r="HDB8" s="1243"/>
      <c r="HDC8" s="1243"/>
      <c r="HDD8" s="1243"/>
      <c r="HDE8" s="1243"/>
      <c r="HDF8" s="1243"/>
      <c r="HDG8" s="1243"/>
      <c r="HDH8" s="1243"/>
      <c r="HDI8" s="1243"/>
      <c r="HDJ8" s="1243"/>
      <c r="HDK8" s="1243"/>
      <c r="HDL8" s="1243"/>
      <c r="HDM8" s="1243"/>
      <c r="HDN8" s="1243"/>
      <c r="HDO8" s="1243"/>
      <c r="HDP8" s="1243"/>
      <c r="HDQ8" s="1243"/>
      <c r="HDR8" s="1243"/>
      <c r="HDS8" s="1243"/>
      <c r="HDT8" s="1243"/>
      <c r="HDU8" s="1243"/>
      <c r="HDV8" s="1243"/>
      <c r="HDW8" s="1243"/>
      <c r="HDX8" s="1243"/>
      <c r="HDY8" s="1243"/>
      <c r="HDZ8" s="1243"/>
      <c r="HEA8" s="1243"/>
      <c r="HEB8" s="1243"/>
      <c r="HEC8" s="1243"/>
      <c r="HED8" s="1243"/>
      <c r="HEE8" s="1243"/>
      <c r="HEF8" s="1243"/>
      <c r="HEG8" s="1243"/>
      <c r="HEH8" s="1243"/>
      <c r="HEI8" s="1243"/>
      <c r="HEJ8" s="1243"/>
      <c r="HEK8" s="1243"/>
      <c r="HEL8" s="1243"/>
      <c r="HEM8" s="1243"/>
      <c r="HEN8" s="1243"/>
      <c r="HEO8" s="1243"/>
      <c r="HEP8" s="1243"/>
      <c r="HEQ8" s="1243"/>
      <c r="HER8" s="1243"/>
      <c r="HES8" s="1243"/>
      <c r="HET8" s="1243"/>
      <c r="HEU8" s="1243"/>
      <c r="HEV8" s="1243"/>
      <c r="HEW8" s="1243"/>
      <c r="HEX8" s="1243"/>
      <c r="HEY8" s="1243"/>
      <c r="HEZ8" s="1243"/>
      <c r="HFA8" s="1243"/>
      <c r="HFB8" s="1243"/>
      <c r="HFC8" s="1243"/>
      <c r="HFD8" s="1243"/>
      <c r="HFE8" s="1243"/>
      <c r="HFF8" s="1243"/>
      <c r="HFG8" s="1243"/>
      <c r="HFH8" s="1243"/>
      <c r="HFI8" s="1243"/>
      <c r="HFJ8" s="1243"/>
      <c r="HFK8" s="1243"/>
      <c r="HFL8" s="1243"/>
      <c r="HFM8" s="1243"/>
      <c r="HFN8" s="1243"/>
      <c r="HFO8" s="1243"/>
      <c r="HFP8" s="1243"/>
      <c r="HFQ8" s="1243"/>
      <c r="HFR8" s="1243"/>
      <c r="HFS8" s="1243"/>
      <c r="HFT8" s="1243"/>
      <c r="HFU8" s="1243"/>
      <c r="HFV8" s="1243"/>
      <c r="HFW8" s="1243"/>
      <c r="HFX8" s="1243"/>
      <c r="HFY8" s="1243"/>
      <c r="HFZ8" s="1243"/>
      <c r="HGA8" s="1243"/>
      <c r="HGB8" s="1243"/>
      <c r="HGC8" s="1243"/>
      <c r="HGD8" s="1243"/>
      <c r="HGE8" s="1243"/>
      <c r="HGF8" s="1243"/>
      <c r="HGG8" s="1243"/>
      <c r="HGH8" s="1243"/>
      <c r="HGI8" s="1243"/>
      <c r="HGJ8" s="1243"/>
      <c r="HGK8" s="1243"/>
      <c r="HGL8" s="1243"/>
      <c r="HGM8" s="1243"/>
      <c r="HGN8" s="1243"/>
      <c r="HGO8" s="1243"/>
      <c r="HGP8" s="1243"/>
      <c r="HGQ8" s="1243"/>
      <c r="HGR8" s="1243"/>
      <c r="HGS8" s="1243"/>
      <c r="HGT8" s="1243"/>
      <c r="HGU8" s="1243"/>
      <c r="HGV8" s="1243"/>
      <c r="HGW8" s="1243"/>
      <c r="HGX8" s="1243"/>
      <c r="HGY8" s="1243"/>
      <c r="HGZ8" s="1243"/>
      <c r="HHA8" s="1243"/>
      <c r="HHB8" s="1243"/>
      <c r="HHC8" s="1243"/>
      <c r="HHD8" s="1243"/>
      <c r="HHE8" s="1243"/>
      <c r="HHF8" s="1243"/>
      <c r="HHG8" s="1243"/>
      <c r="HHH8" s="1243"/>
      <c r="HHI8" s="1243"/>
      <c r="HHJ8" s="1243"/>
      <c r="HHK8" s="1243"/>
      <c r="HHL8" s="1243"/>
      <c r="HHM8" s="1243"/>
      <c r="HHN8" s="1243"/>
      <c r="HHO8" s="1243"/>
      <c r="HHP8" s="1243"/>
      <c r="HHQ8" s="1243"/>
      <c r="HHR8" s="1243"/>
      <c r="HHS8" s="1243"/>
      <c r="HHT8" s="1243"/>
      <c r="HHU8" s="1243"/>
      <c r="HHV8" s="1243"/>
      <c r="HHW8" s="1243"/>
      <c r="HHX8" s="1243"/>
      <c r="HHY8" s="1243"/>
      <c r="HHZ8" s="1243"/>
      <c r="HIA8" s="1243"/>
      <c r="HIB8" s="1243"/>
      <c r="HIC8" s="1243"/>
      <c r="HID8" s="1243"/>
      <c r="HIE8" s="1243"/>
      <c r="HIF8" s="1243"/>
      <c r="HIG8" s="1243"/>
      <c r="HIH8" s="1243"/>
      <c r="HII8" s="1243"/>
      <c r="HIJ8" s="1243"/>
      <c r="HIK8" s="1243"/>
      <c r="HIL8" s="1243"/>
      <c r="HIM8" s="1243"/>
      <c r="HIN8" s="1243"/>
      <c r="HIO8" s="1243"/>
      <c r="HIP8" s="1243"/>
      <c r="HIQ8" s="1243"/>
      <c r="HIR8" s="1243"/>
      <c r="HIS8" s="1243"/>
      <c r="HIT8" s="1243"/>
      <c r="HIU8" s="1243"/>
      <c r="HIV8" s="1243"/>
      <c r="HIW8" s="1243"/>
      <c r="HIX8" s="1243"/>
      <c r="HIY8" s="1243"/>
      <c r="HIZ8" s="1243"/>
      <c r="HJA8" s="1243"/>
      <c r="HJB8" s="1243"/>
      <c r="HJC8" s="1243"/>
      <c r="HJD8" s="1243"/>
      <c r="HJE8" s="1243"/>
      <c r="HJF8" s="1243"/>
      <c r="HJG8" s="1243"/>
      <c r="HJH8" s="1243"/>
      <c r="HJI8" s="1243"/>
      <c r="HJJ8" s="1243"/>
      <c r="HJK8" s="1243"/>
      <c r="HJL8" s="1243"/>
      <c r="HJM8" s="1243"/>
      <c r="HJN8" s="1243"/>
      <c r="HJO8" s="1243"/>
      <c r="HJP8" s="1243"/>
      <c r="HJQ8" s="1243"/>
      <c r="HJR8" s="1243"/>
      <c r="HJS8" s="1243"/>
      <c r="HJT8" s="1243"/>
      <c r="HJU8" s="1243"/>
      <c r="HJV8" s="1243"/>
      <c r="HJW8" s="1243"/>
      <c r="HJX8" s="1243"/>
      <c r="HJY8" s="1243"/>
      <c r="HJZ8" s="1243"/>
      <c r="HKA8" s="1243"/>
      <c r="HKB8" s="1243"/>
      <c r="HKC8" s="1243"/>
      <c r="HKD8" s="1243"/>
      <c r="HKE8" s="1243"/>
      <c r="HKF8" s="1243"/>
      <c r="HKG8" s="1243"/>
      <c r="HKH8" s="1243"/>
      <c r="HKI8" s="1243"/>
      <c r="HKJ8" s="1243"/>
      <c r="HKK8" s="1243"/>
      <c r="HKL8" s="1243"/>
      <c r="HKM8" s="1243"/>
      <c r="HKN8" s="1243"/>
      <c r="HKO8" s="1243"/>
      <c r="HKP8" s="1243"/>
      <c r="HKQ8" s="1243"/>
      <c r="HKR8" s="1243"/>
      <c r="HKS8" s="1243"/>
      <c r="HKT8" s="1243"/>
      <c r="HKU8" s="1243"/>
      <c r="HKV8" s="1243"/>
      <c r="HKW8" s="1243"/>
      <c r="HKX8" s="1243"/>
      <c r="HKY8" s="1243"/>
      <c r="HKZ8" s="1243"/>
      <c r="HLA8" s="1243"/>
      <c r="HLB8" s="1243"/>
      <c r="HLC8" s="1243"/>
      <c r="HLD8" s="1243"/>
      <c r="HLE8" s="1243"/>
      <c r="HLF8" s="1243"/>
      <c r="HLG8" s="1243"/>
      <c r="HLH8" s="1243"/>
      <c r="HLI8" s="1243"/>
      <c r="HLJ8" s="1243"/>
      <c r="HLK8" s="1243"/>
      <c r="HLL8" s="1243"/>
      <c r="HLM8" s="1243"/>
      <c r="HLN8" s="1243"/>
      <c r="HLO8" s="1243"/>
      <c r="HLP8" s="1243"/>
      <c r="HLQ8" s="1243"/>
      <c r="HLR8" s="1243"/>
      <c r="HLS8" s="1243"/>
      <c r="HLT8" s="1243"/>
      <c r="HLU8" s="1243"/>
      <c r="HLV8" s="1243"/>
      <c r="HLW8" s="1243"/>
      <c r="HLX8" s="1243"/>
      <c r="HLY8" s="1243"/>
      <c r="HLZ8" s="1243"/>
      <c r="HMA8" s="1243"/>
      <c r="HMB8" s="1243"/>
      <c r="HMC8" s="1243"/>
      <c r="HMD8" s="1243"/>
      <c r="HME8" s="1243"/>
      <c r="HMF8" s="1243"/>
      <c r="HMG8" s="1243"/>
      <c r="HMH8" s="1243"/>
      <c r="HMI8" s="1243"/>
      <c r="HMJ8" s="1243"/>
      <c r="HMK8" s="1243"/>
      <c r="HML8" s="1243"/>
      <c r="HMM8" s="1243"/>
      <c r="HMN8" s="1243"/>
      <c r="HMO8" s="1243"/>
      <c r="HMP8" s="1243"/>
      <c r="HMQ8" s="1243"/>
      <c r="HMR8" s="1243"/>
      <c r="HMS8" s="1243"/>
      <c r="HMT8" s="1243"/>
      <c r="HMU8" s="1243"/>
      <c r="HMV8" s="1243"/>
      <c r="HMW8" s="1243"/>
      <c r="HMX8" s="1243"/>
      <c r="HMY8" s="1243"/>
      <c r="HMZ8" s="1243"/>
      <c r="HNA8" s="1243"/>
      <c r="HNB8" s="1243"/>
      <c r="HNC8" s="1243"/>
      <c r="HND8" s="1243"/>
      <c r="HNE8" s="1243"/>
      <c r="HNF8" s="1243"/>
      <c r="HNG8" s="1243"/>
      <c r="HNH8" s="1243"/>
      <c r="HNI8" s="1243"/>
      <c r="HNJ8" s="1243"/>
      <c r="HNK8" s="1243"/>
      <c r="HNL8" s="1243"/>
      <c r="HNM8" s="1243"/>
      <c r="HNN8" s="1243"/>
      <c r="HNO8" s="1243"/>
      <c r="HNP8" s="1243"/>
      <c r="HNQ8" s="1243"/>
      <c r="HNR8" s="1243"/>
      <c r="HNS8" s="1243"/>
      <c r="HNT8" s="1243"/>
      <c r="HNU8" s="1243"/>
      <c r="HNV8" s="1243"/>
      <c r="HNW8" s="1243"/>
      <c r="HNX8" s="1243"/>
      <c r="HNY8" s="1243"/>
      <c r="HNZ8" s="1243"/>
      <c r="HOA8" s="1243"/>
      <c r="HOB8" s="1243"/>
      <c r="HOC8" s="1243"/>
      <c r="HOD8" s="1243"/>
      <c r="HOE8" s="1243"/>
      <c r="HOF8" s="1243"/>
      <c r="HOG8" s="1243"/>
      <c r="HOH8" s="1243"/>
      <c r="HOI8" s="1243"/>
      <c r="HOJ8" s="1243"/>
      <c r="HOK8" s="1243"/>
      <c r="HOL8" s="1243"/>
      <c r="HOM8" s="1243"/>
      <c r="HON8" s="1243"/>
      <c r="HOO8" s="1243"/>
      <c r="HOP8" s="1243"/>
      <c r="HOQ8" s="1243"/>
      <c r="HOR8" s="1243"/>
      <c r="HOS8" s="1243"/>
      <c r="HOT8" s="1243"/>
      <c r="HOU8" s="1243"/>
      <c r="HOV8" s="1243"/>
      <c r="HOW8" s="1243"/>
      <c r="HOX8" s="1243"/>
      <c r="HOY8" s="1243"/>
      <c r="HOZ8" s="1243"/>
      <c r="HPA8" s="1243"/>
      <c r="HPB8" s="1243"/>
      <c r="HPC8" s="1243"/>
      <c r="HPD8" s="1243"/>
      <c r="HPE8" s="1243"/>
      <c r="HPF8" s="1243"/>
      <c r="HPG8" s="1243"/>
      <c r="HPH8" s="1243"/>
      <c r="HPI8" s="1243"/>
      <c r="HPJ8" s="1243"/>
      <c r="HPK8" s="1243"/>
      <c r="HPL8" s="1243"/>
      <c r="HPM8" s="1243"/>
      <c r="HPN8" s="1243"/>
      <c r="HPO8" s="1243"/>
      <c r="HPP8" s="1243"/>
      <c r="HPQ8" s="1243"/>
      <c r="HPR8" s="1243"/>
      <c r="HPS8" s="1243"/>
      <c r="HPT8" s="1243"/>
      <c r="HPU8" s="1243"/>
      <c r="HPV8" s="1243"/>
      <c r="HPW8" s="1243"/>
      <c r="HPX8" s="1243"/>
      <c r="HPY8" s="1243"/>
      <c r="HPZ8" s="1243"/>
      <c r="HQA8" s="1243"/>
      <c r="HQB8" s="1243"/>
      <c r="HQC8" s="1243"/>
      <c r="HQD8" s="1243"/>
      <c r="HQE8" s="1243"/>
      <c r="HQF8" s="1243"/>
      <c r="HQG8" s="1243"/>
      <c r="HQH8" s="1243"/>
      <c r="HQI8" s="1243"/>
      <c r="HQJ8" s="1243"/>
      <c r="HQK8" s="1243"/>
      <c r="HQL8" s="1243"/>
      <c r="HQM8" s="1243"/>
      <c r="HQN8" s="1243"/>
      <c r="HQO8" s="1243"/>
      <c r="HQP8" s="1243"/>
      <c r="HQQ8" s="1243"/>
      <c r="HQR8" s="1243"/>
      <c r="HQS8" s="1243"/>
      <c r="HQT8" s="1243"/>
      <c r="HQU8" s="1243"/>
      <c r="HQV8" s="1243"/>
      <c r="HQW8" s="1243"/>
      <c r="HQX8" s="1243"/>
      <c r="HQY8" s="1243"/>
      <c r="HQZ8" s="1243"/>
      <c r="HRA8" s="1243"/>
      <c r="HRB8" s="1243"/>
      <c r="HRC8" s="1243"/>
      <c r="HRD8" s="1243"/>
      <c r="HRE8" s="1243"/>
      <c r="HRF8" s="1243"/>
      <c r="HRG8" s="1243"/>
      <c r="HRH8" s="1243"/>
      <c r="HRI8" s="1243"/>
      <c r="HRJ8" s="1243"/>
      <c r="HRK8" s="1243"/>
      <c r="HRL8" s="1243"/>
      <c r="HRM8" s="1243"/>
      <c r="HRN8" s="1243"/>
      <c r="HRO8" s="1243"/>
      <c r="HRP8" s="1243"/>
      <c r="HRQ8" s="1243"/>
      <c r="HRR8" s="1243"/>
      <c r="HRS8" s="1243"/>
      <c r="HRT8" s="1243"/>
      <c r="HRU8" s="1243"/>
      <c r="HRV8" s="1243"/>
      <c r="HRW8" s="1243"/>
      <c r="HRX8" s="1243"/>
      <c r="HRY8" s="1243"/>
      <c r="HRZ8" s="1243"/>
      <c r="HSA8" s="1243"/>
      <c r="HSB8" s="1243"/>
      <c r="HSC8" s="1243"/>
      <c r="HSD8" s="1243"/>
      <c r="HSE8" s="1243"/>
      <c r="HSF8" s="1243"/>
      <c r="HSG8" s="1243"/>
      <c r="HSH8" s="1243"/>
      <c r="HSI8" s="1243"/>
      <c r="HSJ8" s="1243"/>
      <c r="HSK8" s="1243"/>
      <c r="HSL8" s="1243"/>
      <c r="HSM8" s="1243"/>
      <c r="HSN8" s="1243"/>
      <c r="HSO8" s="1243"/>
      <c r="HSP8" s="1243"/>
      <c r="HSQ8" s="1243"/>
      <c r="HSR8" s="1243"/>
      <c r="HSS8" s="1243"/>
      <c r="HST8" s="1243"/>
      <c r="HSU8" s="1243"/>
      <c r="HSV8" s="1243"/>
      <c r="HSW8" s="1243"/>
      <c r="HSX8" s="1243"/>
      <c r="HSY8" s="1243"/>
      <c r="HSZ8" s="1243"/>
      <c r="HTA8" s="1243"/>
      <c r="HTB8" s="1243"/>
      <c r="HTC8" s="1243"/>
      <c r="HTD8" s="1243"/>
      <c r="HTE8" s="1243"/>
      <c r="HTF8" s="1243"/>
      <c r="HTG8" s="1243"/>
      <c r="HTH8" s="1243"/>
      <c r="HTI8" s="1243"/>
      <c r="HTJ8" s="1243"/>
      <c r="HTK8" s="1243"/>
      <c r="HTL8" s="1243"/>
      <c r="HTM8" s="1243"/>
      <c r="HTN8" s="1243"/>
      <c r="HTO8" s="1243"/>
      <c r="HTP8" s="1243"/>
      <c r="HTQ8" s="1243"/>
      <c r="HTR8" s="1243"/>
      <c r="HTS8" s="1243"/>
      <c r="HTT8" s="1243"/>
      <c r="HTU8" s="1243"/>
      <c r="HTV8" s="1243"/>
      <c r="HTW8" s="1243"/>
      <c r="HTX8" s="1243"/>
      <c r="HTY8" s="1243"/>
      <c r="HTZ8" s="1243"/>
      <c r="HUA8" s="1243"/>
      <c r="HUB8" s="1243"/>
      <c r="HUC8" s="1243"/>
      <c r="HUD8" s="1243"/>
      <c r="HUE8" s="1243"/>
      <c r="HUF8" s="1243"/>
      <c r="HUG8" s="1243"/>
      <c r="HUH8" s="1243"/>
      <c r="HUI8" s="1243"/>
      <c r="HUJ8" s="1243"/>
      <c r="HUK8" s="1243"/>
      <c r="HUL8" s="1243"/>
      <c r="HUM8" s="1243"/>
      <c r="HUN8" s="1243"/>
      <c r="HUO8" s="1243"/>
      <c r="HUP8" s="1243"/>
      <c r="HUQ8" s="1243"/>
      <c r="HUR8" s="1243"/>
      <c r="HUS8" s="1243"/>
      <c r="HUT8" s="1243"/>
      <c r="HUU8" s="1243"/>
      <c r="HUV8" s="1243"/>
      <c r="HUW8" s="1243"/>
      <c r="HUX8" s="1243"/>
      <c r="HUY8" s="1243"/>
      <c r="HUZ8" s="1243"/>
      <c r="HVA8" s="1243"/>
      <c r="HVB8" s="1243"/>
      <c r="HVC8" s="1243"/>
      <c r="HVD8" s="1243"/>
      <c r="HVE8" s="1243"/>
      <c r="HVF8" s="1243"/>
      <c r="HVG8" s="1243"/>
      <c r="HVH8" s="1243"/>
      <c r="HVI8" s="1243"/>
      <c r="HVJ8" s="1243"/>
      <c r="HVK8" s="1243"/>
      <c r="HVL8" s="1243"/>
      <c r="HVM8" s="1243"/>
      <c r="HVN8" s="1243"/>
      <c r="HVO8" s="1243"/>
      <c r="HVP8" s="1243"/>
      <c r="HVQ8" s="1243"/>
      <c r="HVR8" s="1243"/>
      <c r="HVS8" s="1243"/>
      <c r="HVT8" s="1243"/>
      <c r="HVU8" s="1243"/>
      <c r="HVV8" s="1243"/>
      <c r="HVW8" s="1243"/>
      <c r="HVX8" s="1243"/>
      <c r="HVY8" s="1243"/>
      <c r="HVZ8" s="1243"/>
      <c r="HWA8" s="1243"/>
      <c r="HWB8" s="1243"/>
      <c r="HWC8" s="1243"/>
      <c r="HWD8" s="1243"/>
      <c r="HWE8" s="1243"/>
      <c r="HWF8" s="1243"/>
      <c r="HWG8" s="1243"/>
      <c r="HWH8" s="1243"/>
      <c r="HWI8" s="1243"/>
      <c r="HWJ8" s="1243"/>
      <c r="HWK8" s="1243"/>
      <c r="HWL8" s="1243"/>
      <c r="HWM8" s="1243"/>
      <c r="HWN8" s="1243"/>
      <c r="HWO8" s="1243"/>
      <c r="HWP8" s="1243"/>
      <c r="HWQ8" s="1243"/>
      <c r="HWR8" s="1243"/>
      <c r="HWS8" s="1243"/>
      <c r="HWT8" s="1243"/>
      <c r="HWU8" s="1243"/>
      <c r="HWV8" s="1243"/>
      <c r="HWW8" s="1243"/>
      <c r="HWX8" s="1243"/>
      <c r="HWY8" s="1243"/>
      <c r="HWZ8" s="1243"/>
      <c r="HXA8" s="1243"/>
      <c r="HXB8" s="1243"/>
      <c r="HXC8" s="1243"/>
      <c r="HXD8" s="1243"/>
      <c r="HXE8" s="1243"/>
      <c r="HXF8" s="1243"/>
      <c r="HXG8" s="1243"/>
      <c r="HXH8" s="1243"/>
      <c r="HXI8" s="1243"/>
      <c r="HXJ8" s="1243"/>
      <c r="HXK8" s="1243"/>
      <c r="HXL8" s="1243"/>
      <c r="HXM8" s="1243"/>
      <c r="HXN8" s="1243"/>
      <c r="HXO8" s="1243"/>
      <c r="HXP8" s="1243"/>
      <c r="HXQ8" s="1243"/>
      <c r="HXR8" s="1243"/>
      <c r="HXS8" s="1243"/>
      <c r="HXT8" s="1243"/>
      <c r="HXU8" s="1243"/>
      <c r="HXV8" s="1243"/>
      <c r="HXW8" s="1243"/>
      <c r="HXX8" s="1243"/>
      <c r="HXY8" s="1243"/>
      <c r="HXZ8" s="1243"/>
      <c r="HYA8" s="1243"/>
      <c r="HYB8" s="1243"/>
      <c r="HYC8" s="1243"/>
      <c r="HYD8" s="1243"/>
      <c r="HYE8" s="1243"/>
      <c r="HYF8" s="1243"/>
      <c r="HYG8" s="1243"/>
      <c r="HYH8" s="1243"/>
      <c r="HYI8" s="1243"/>
      <c r="HYJ8" s="1243"/>
      <c r="HYK8" s="1243"/>
      <c r="HYL8" s="1243"/>
      <c r="HYM8" s="1243"/>
      <c r="HYN8" s="1243"/>
      <c r="HYO8" s="1243"/>
      <c r="HYP8" s="1243"/>
      <c r="HYQ8" s="1243"/>
      <c r="HYR8" s="1243"/>
      <c r="HYS8" s="1243"/>
      <c r="HYT8" s="1243"/>
      <c r="HYU8" s="1243"/>
      <c r="HYV8" s="1243"/>
      <c r="HYW8" s="1243"/>
      <c r="HYX8" s="1243"/>
      <c r="HYY8" s="1243"/>
      <c r="HYZ8" s="1243"/>
      <c r="HZA8" s="1243"/>
      <c r="HZB8" s="1243"/>
      <c r="HZC8" s="1243"/>
      <c r="HZD8" s="1243"/>
      <c r="HZE8" s="1243"/>
      <c r="HZF8" s="1243"/>
      <c r="HZG8" s="1243"/>
      <c r="HZH8" s="1243"/>
      <c r="HZI8" s="1243"/>
      <c r="HZJ8" s="1243"/>
      <c r="HZK8" s="1243"/>
      <c r="HZL8" s="1243"/>
      <c r="HZM8" s="1243"/>
      <c r="HZN8" s="1243"/>
      <c r="HZO8" s="1243"/>
      <c r="HZP8" s="1243"/>
      <c r="HZQ8" s="1243"/>
      <c r="HZR8" s="1243"/>
      <c r="HZS8" s="1243"/>
      <c r="HZT8" s="1243"/>
      <c r="HZU8" s="1243"/>
      <c r="HZV8" s="1243"/>
      <c r="HZW8" s="1243"/>
      <c r="HZX8" s="1243"/>
      <c r="HZY8" s="1243"/>
      <c r="HZZ8" s="1243"/>
      <c r="IAA8" s="1243"/>
      <c r="IAB8" s="1243"/>
      <c r="IAC8" s="1243"/>
      <c r="IAD8" s="1243"/>
      <c r="IAE8" s="1243"/>
      <c r="IAF8" s="1243"/>
      <c r="IAG8" s="1243"/>
      <c r="IAH8" s="1243"/>
      <c r="IAI8" s="1243"/>
      <c r="IAJ8" s="1243"/>
      <c r="IAK8" s="1243"/>
      <c r="IAL8" s="1243"/>
      <c r="IAM8" s="1243"/>
      <c r="IAN8" s="1243"/>
      <c r="IAO8" s="1243"/>
      <c r="IAP8" s="1243"/>
      <c r="IAQ8" s="1243"/>
      <c r="IAR8" s="1243"/>
      <c r="IAS8" s="1243"/>
      <c r="IAT8" s="1243"/>
      <c r="IAU8" s="1243"/>
      <c r="IAV8" s="1243"/>
      <c r="IAW8" s="1243"/>
      <c r="IAX8" s="1243"/>
      <c r="IAY8" s="1243"/>
      <c r="IAZ8" s="1243"/>
      <c r="IBA8" s="1243"/>
      <c r="IBB8" s="1243"/>
      <c r="IBC8" s="1243"/>
      <c r="IBD8" s="1243"/>
      <c r="IBE8" s="1243"/>
      <c r="IBF8" s="1243"/>
      <c r="IBG8" s="1243"/>
      <c r="IBH8" s="1243"/>
      <c r="IBI8" s="1243"/>
      <c r="IBJ8" s="1243"/>
      <c r="IBK8" s="1243"/>
      <c r="IBL8" s="1243"/>
      <c r="IBM8" s="1243"/>
      <c r="IBN8" s="1243"/>
      <c r="IBO8" s="1243"/>
      <c r="IBP8" s="1243"/>
      <c r="IBQ8" s="1243"/>
      <c r="IBR8" s="1243"/>
      <c r="IBS8" s="1243"/>
      <c r="IBT8" s="1243"/>
      <c r="IBU8" s="1243"/>
      <c r="IBV8" s="1243"/>
      <c r="IBW8" s="1243"/>
      <c r="IBX8" s="1243"/>
      <c r="IBY8" s="1243"/>
      <c r="IBZ8" s="1243"/>
      <c r="ICA8" s="1243"/>
      <c r="ICB8" s="1243"/>
      <c r="ICC8" s="1243"/>
      <c r="ICD8" s="1243"/>
      <c r="ICE8" s="1243"/>
      <c r="ICF8" s="1243"/>
      <c r="ICG8" s="1243"/>
      <c r="ICH8" s="1243"/>
      <c r="ICI8" s="1243"/>
      <c r="ICJ8" s="1243"/>
      <c r="ICK8" s="1243"/>
      <c r="ICL8" s="1243"/>
      <c r="ICM8" s="1243"/>
      <c r="ICN8" s="1243"/>
      <c r="ICO8" s="1243"/>
      <c r="ICP8" s="1243"/>
      <c r="ICQ8" s="1243"/>
      <c r="ICR8" s="1243"/>
      <c r="ICS8" s="1243"/>
      <c r="ICT8" s="1243"/>
      <c r="ICU8" s="1243"/>
      <c r="ICV8" s="1243"/>
      <c r="ICW8" s="1243"/>
      <c r="ICX8" s="1243"/>
      <c r="ICY8" s="1243"/>
      <c r="ICZ8" s="1243"/>
      <c r="IDA8" s="1243"/>
      <c r="IDB8" s="1243"/>
      <c r="IDC8" s="1243"/>
      <c r="IDD8" s="1243"/>
      <c r="IDE8" s="1243"/>
      <c r="IDF8" s="1243"/>
      <c r="IDG8" s="1243"/>
      <c r="IDH8" s="1243"/>
      <c r="IDI8" s="1243"/>
      <c r="IDJ8" s="1243"/>
      <c r="IDK8" s="1243"/>
      <c r="IDL8" s="1243"/>
      <c r="IDM8" s="1243"/>
      <c r="IDN8" s="1243"/>
      <c r="IDO8" s="1243"/>
      <c r="IDP8" s="1243"/>
      <c r="IDQ8" s="1243"/>
      <c r="IDR8" s="1243"/>
      <c r="IDS8" s="1243"/>
      <c r="IDT8" s="1243"/>
      <c r="IDU8" s="1243"/>
      <c r="IDV8" s="1243"/>
      <c r="IDW8" s="1243"/>
      <c r="IDX8" s="1243"/>
      <c r="IDY8" s="1243"/>
      <c r="IDZ8" s="1243"/>
      <c r="IEA8" s="1243"/>
      <c r="IEB8" s="1243"/>
      <c r="IEC8" s="1243"/>
      <c r="IED8" s="1243"/>
      <c r="IEE8" s="1243"/>
      <c r="IEF8" s="1243"/>
      <c r="IEG8" s="1243"/>
      <c r="IEH8" s="1243"/>
      <c r="IEI8" s="1243"/>
      <c r="IEJ8" s="1243"/>
      <c r="IEK8" s="1243"/>
      <c r="IEL8" s="1243"/>
      <c r="IEM8" s="1243"/>
      <c r="IEN8" s="1243"/>
      <c r="IEO8" s="1243"/>
      <c r="IEP8" s="1243"/>
      <c r="IEQ8" s="1243"/>
      <c r="IER8" s="1243"/>
      <c r="IES8" s="1243"/>
      <c r="IET8" s="1243"/>
      <c r="IEU8" s="1243"/>
      <c r="IEV8" s="1243"/>
      <c r="IEW8" s="1243"/>
      <c r="IEX8" s="1243"/>
      <c r="IEY8" s="1243"/>
      <c r="IEZ8" s="1243"/>
      <c r="IFA8" s="1243"/>
      <c r="IFB8" s="1243"/>
      <c r="IFC8" s="1243"/>
      <c r="IFD8" s="1243"/>
      <c r="IFE8" s="1243"/>
      <c r="IFF8" s="1243"/>
      <c r="IFG8" s="1243"/>
      <c r="IFH8" s="1243"/>
      <c r="IFI8" s="1243"/>
      <c r="IFJ8" s="1243"/>
      <c r="IFK8" s="1243"/>
      <c r="IFL8" s="1243"/>
      <c r="IFM8" s="1243"/>
      <c r="IFN8" s="1243"/>
      <c r="IFO8" s="1243"/>
      <c r="IFP8" s="1243"/>
      <c r="IFQ8" s="1243"/>
      <c r="IFR8" s="1243"/>
      <c r="IFS8" s="1243"/>
      <c r="IFT8" s="1243"/>
      <c r="IFU8" s="1243"/>
      <c r="IFV8" s="1243"/>
      <c r="IFW8" s="1243"/>
      <c r="IFX8" s="1243"/>
      <c r="IFY8" s="1243"/>
      <c r="IFZ8" s="1243"/>
      <c r="IGA8" s="1243"/>
      <c r="IGB8" s="1243"/>
      <c r="IGC8" s="1243"/>
      <c r="IGD8" s="1243"/>
      <c r="IGE8" s="1243"/>
      <c r="IGF8" s="1243"/>
      <c r="IGG8" s="1243"/>
      <c r="IGH8" s="1243"/>
      <c r="IGI8" s="1243"/>
      <c r="IGJ8" s="1243"/>
      <c r="IGK8" s="1243"/>
      <c r="IGL8" s="1243"/>
      <c r="IGM8" s="1243"/>
      <c r="IGN8" s="1243"/>
      <c r="IGO8" s="1243"/>
      <c r="IGP8" s="1243"/>
      <c r="IGQ8" s="1243"/>
      <c r="IGR8" s="1243"/>
      <c r="IGS8" s="1243"/>
      <c r="IGT8" s="1243"/>
      <c r="IGU8" s="1243"/>
      <c r="IGV8" s="1243"/>
      <c r="IGW8" s="1243"/>
      <c r="IGX8" s="1243"/>
      <c r="IGY8" s="1243"/>
      <c r="IGZ8" s="1243"/>
      <c r="IHA8" s="1243"/>
      <c r="IHB8" s="1243"/>
      <c r="IHC8" s="1243"/>
      <c r="IHD8" s="1243"/>
      <c r="IHE8" s="1243"/>
      <c r="IHF8" s="1243"/>
      <c r="IHG8" s="1243"/>
      <c r="IHH8" s="1243"/>
      <c r="IHI8" s="1243"/>
      <c r="IHJ8" s="1243"/>
      <c r="IHK8" s="1243"/>
      <c r="IHL8" s="1243"/>
      <c r="IHM8" s="1243"/>
      <c r="IHN8" s="1243"/>
      <c r="IHO8" s="1243"/>
      <c r="IHP8" s="1243"/>
      <c r="IHQ8" s="1243"/>
      <c r="IHR8" s="1243"/>
      <c r="IHS8" s="1243"/>
      <c r="IHT8" s="1243"/>
      <c r="IHU8" s="1243"/>
      <c r="IHV8" s="1243"/>
      <c r="IHW8" s="1243"/>
      <c r="IHX8" s="1243"/>
      <c r="IHY8" s="1243"/>
      <c r="IHZ8" s="1243"/>
      <c r="IIA8" s="1243"/>
      <c r="IIB8" s="1243"/>
      <c r="IIC8" s="1243"/>
      <c r="IID8" s="1243"/>
      <c r="IIE8" s="1243"/>
      <c r="IIF8" s="1243"/>
      <c r="IIG8" s="1243"/>
      <c r="IIH8" s="1243"/>
      <c r="III8" s="1243"/>
      <c r="IIJ8" s="1243"/>
      <c r="IIK8" s="1243"/>
      <c r="IIL8" s="1243"/>
      <c r="IIM8" s="1243"/>
      <c r="IIN8" s="1243"/>
      <c r="IIO8" s="1243"/>
      <c r="IIP8" s="1243"/>
      <c r="IIQ8" s="1243"/>
      <c r="IIR8" s="1243"/>
      <c r="IIS8" s="1243"/>
      <c r="IIT8" s="1243"/>
      <c r="IIU8" s="1243"/>
      <c r="IIV8" s="1243"/>
      <c r="IIW8" s="1243"/>
      <c r="IIX8" s="1243"/>
      <c r="IIY8" s="1243"/>
      <c r="IIZ8" s="1243"/>
      <c r="IJA8" s="1243"/>
      <c r="IJB8" s="1243"/>
      <c r="IJC8" s="1243"/>
      <c r="IJD8" s="1243"/>
      <c r="IJE8" s="1243"/>
      <c r="IJF8" s="1243"/>
      <c r="IJG8" s="1243"/>
      <c r="IJH8" s="1243"/>
      <c r="IJI8" s="1243"/>
      <c r="IJJ8" s="1243"/>
      <c r="IJK8" s="1243"/>
      <c r="IJL8" s="1243"/>
      <c r="IJM8" s="1243"/>
      <c r="IJN8" s="1243"/>
      <c r="IJO8" s="1243"/>
      <c r="IJP8" s="1243"/>
      <c r="IJQ8" s="1243"/>
      <c r="IJR8" s="1243"/>
      <c r="IJS8" s="1243"/>
      <c r="IJT8" s="1243"/>
      <c r="IJU8" s="1243"/>
      <c r="IJV8" s="1243"/>
      <c r="IJW8" s="1243"/>
      <c r="IJX8" s="1243"/>
      <c r="IJY8" s="1243"/>
      <c r="IJZ8" s="1243"/>
      <c r="IKA8" s="1243"/>
      <c r="IKB8" s="1243"/>
      <c r="IKC8" s="1243"/>
      <c r="IKD8" s="1243"/>
      <c r="IKE8" s="1243"/>
      <c r="IKF8" s="1243"/>
      <c r="IKG8" s="1243"/>
      <c r="IKH8" s="1243"/>
      <c r="IKI8" s="1243"/>
      <c r="IKJ8" s="1243"/>
      <c r="IKK8" s="1243"/>
      <c r="IKL8" s="1243"/>
      <c r="IKM8" s="1243"/>
      <c r="IKN8" s="1243"/>
      <c r="IKO8" s="1243"/>
      <c r="IKP8" s="1243"/>
      <c r="IKQ8" s="1243"/>
      <c r="IKR8" s="1243"/>
      <c r="IKS8" s="1243"/>
      <c r="IKT8" s="1243"/>
      <c r="IKU8" s="1243"/>
      <c r="IKV8" s="1243"/>
      <c r="IKW8" s="1243"/>
      <c r="IKX8" s="1243"/>
      <c r="IKY8" s="1243"/>
      <c r="IKZ8" s="1243"/>
      <c r="ILA8" s="1243"/>
      <c r="ILB8" s="1243"/>
      <c r="ILC8" s="1243"/>
      <c r="ILD8" s="1243"/>
      <c r="ILE8" s="1243"/>
      <c r="ILF8" s="1243"/>
      <c r="ILG8" s="1243"/>
      <c r="ILH8" s="1243"/>
      <c r="ILI8" s="1243"/>
      <c r="ILJ8" s="1243"/>
      <c r="ILK8" s="1243"/>
      <c r="ILL8" s="1243"/>
      <c r="ILM8" s="1243"/>
      <c r="ILN8" s="1243"/>
      <c r="ILO8" s="1243"/>
      <c r="ILP8" s="1243"/>
      <c r="ILQ8" s="1243"/>
      <c r="ILR8" s="1243"/>
      <c r="ILS8" s="1243"/>
      <c r="ILT8" s="1243"/>
      <c r="ILU8" s="1243"/>
      <c r="ILV8" s="1243"/>
      <c r="ILW8" s="1243"/>
      <c r="ILX8" s="1243"/>
      <c r="ILY8" s="1243"/>
      <c r="ILZ8" s="1243"/>
      <c r="IMA8" s="1243"/>
      <c r="IMB8" s="1243"/>
      <c r="IMC8" s="1243"/>
      <c r="IMD8" s="1243"/>
      <c r="IME8" s="1243"/>
      <c r="IMF8" s="1243"/>
      <c r="IMG8" s="1243"/>
      <c r="IMH8" s="1243"/>
      <c r="IMI8" s="1243"/>
      <c r="IMJ8" s="1243"/>
      <c r="IMK8" s="1243"/>
      <c r="IML8" s="1243"/>
      <c r="IMM8" s="1243"/>
      <c r="IMN8" s="1243"/>
      <c r="IMO8" s="1243"/>
      <c r="IMP8" s="1243"/>
      <c r="IMQ8" s="1243"/>
      <c r="IMR8" s="1243"/>
      <c r="IMS8" s="1243"/>
      <c r="IMT8" s="1243"/>
      <c r="IMU8" s="1243"/>
      <c r="IMV8" s="1243"/>
      <c r="IMW8" s="1243"/>
      <c r="IMX8" s="1243"/>
      <c r="IMY8" s="1243"/>
      <c r="IMZ8" s="1243"/>
      <c r="INA8" s="1243"/>
      <c r="INB8" s="1243"/>
      <c r="INC8" s="1243"/>
      <c r="IND8" s="1243"/>
      <c r="INE8" s="1243"/>
      <c r="INF8" s="1243"/>
      <c r="ING8" s="1243"/>
      <c r="INH8" s="1243"/>
      <c r="INI8" s="1243"/>
      <c r="INJ8" s="1243"/>
      <c r="INK8" s="1243"/>
      <c r="INL8" s="1243"/>
      <c r="INM8" s="1243"/>
      <c r="INN8" s="1243"/>
      <c r="INO8" s="1243"/>
      <c r="INP8" s="1243"/>
      <c r="INQ8" s="1243"/>
      <c r="INR8" s="1243"/>
      <c r="INS8" s="1243"/>
      <c r="INT8" s="1243"/>
      <c r="INU8" s="1243"/>
      <c r="INV8" s="1243"/>
      <c r="INW8" s="1243"/>
      <c r="INX8" s="1243"/>
      <c r="INY8" s="1243"/>
      <c r="INZ8" s="1243"/>
      <c r="IOA8" s="1243"/>
      <c r="IOB8" s="1243"/>
      <c r="IOC8" s="1243"/>
      <c r="IOD8" s="1243"/>
      <c r="IOE8" s="1243"/>
      <c r="IOF8" s="1243"/>
      <c r="IOG8" s="1243"/>
      <c r="IOH8" s="1243"/>
      <c r="IOI8" s="1243"/>
      <c r="IOJ8" s="1243"/>
      <c r="IOK8" s="1243"/>
      <c r="IOL8" s="1243"/>
      <c r="IOM8" s="1243"/>
      <c r="ION8" s="1243"/>
      <c r="IOO8" s="1243"/>
      <c r="IOP8" s="1243"/>
      <c r="IOQ8" s="1243"/>
      <c r="IOR8" s="1243"/>
      <c r="IOS8" s="1243"/>
      <c r="IOT8" s="1243"/>
      <c r="IOU8" s="1243"/>
      <c r="IOV8" s="1243"/>
      <c r="IOW8" s="1243"/>
      <c r="IOX8" s="1243"/>
      <c r="IOY8" s="1243"/>
      <c r="IOZ8" s="1243"/>
      <c r="IPA8" s="1243"/>
      <c r="IPB8" s="1243"/>
      <c r="IPC8" s="1243"/>
      <c r="IPD8" s="1243"/>
      <c r="IPE8" s="1243"/>
      <c r="IPF8" s="1243"/>
      <c r="IPG8" s="1243"/>
      <c r="IPH8" s="1243"/>
      <c r="IPI8" s="1243"/>
      <c r="IPJ8" s="1243"/>
      <c r="IPK8" s="1243"/>
      <c r="IPL8" s="1243"/>
      <c r="IPM8" s="1243"/>
      <c r="IPN8" s="1243"/>
      <c r="IPO8" s="1243"/>
      <c r="IPP8" s="1243"/>
      <c r="IPQ8" s="1243"/>
      <c r="IPR8" s="1243"/>
      <c r="IPS8" s="1243"/>
      <c r="IPT8" s="1243"/>
      <c r="IPU8" s="1243"/>
      <c r="IPV8" s="1243"/>
      <c r="IPW8" s="1243"/>
      <c r="IPX8" s="1243"/>
      <c r="IPY8" s="1243"/>
      <c r="IPZ8" s="1243"/>
      <c r="IQA8" s="1243"/>
      <c r="IQB8" s="1243"/>
      <c r="IQC8" s="1243"/>
      <c r="IQD8" s="1243"/>
      <c r="IQE8" s="1243"/>
      <c r="IQF8" s="1243"/>
      <c r="IQG8" s="1243"/>
      <c r="IQH8" s="1243"/>
      <c r="IQI8" s="1243"/>
      <c r="IQJ8" s="1243"/>
      <c r="IQK8" s="1243"/>
      <c r="IQL8" s="1243"/>
      <c r="IQM8" s="1243"/>
      <c r="IQN8" s="1243"/>
      <c r="IQO8" s="1243"/>
      <c r="IQP8" s="1243"/>
      <c r="IQQ8" s="1243"/>
      <c r="IQR8" s="1243"/>
      <c r="IQS8" s="1243"/>
      <c r="IQT8" s="1243"/>
      <c r="IQU8" s="1243"/>
      <c r="IQV8" s="1243"/>
      <c r="IQW8" s="1243"/>
      <c r="IQX8" s="1243"/>
      <c r="IQY8" s="1243"/>
      <c r="IQZ8" s="1243"/>
      <c r="IRA8" s="1243"/>
      <c r="IRB8" s="1243"/>
      <c r="IRC8" s="1243"/>
      <c r="IRD8" s="1243"/>
      <c r="IRE8" s="1243"/>
      <c r="IRF8" s="1243"/>
      <c r="IRG8" s="1243"/>
      <c r="IRH8" s="1243"/>
      <c r="IRI8" s="1243"/>
      <c r="IRJ8" s="1243"/>
      <c r="IRK8" s="1243"/>
      <c r="IRL8" s="1243"/>
      <c r="IRM8" s="1243"/>
      <c r="IRN8" s="1243"/>
      <c r="IRO8" s="1243"/>
      <c r="IRP8" s="1243"/>
      <c r="IRQ8" s="1243"/>
      <c r="IRR8" s="1243"/>
      <c r="IRS8" s="1243"/>
      <c r="IRT8" s="1243"/>
      <c r="IRU8" s="1243"/>
      <c r="IRV8" s="1243"/>
      <c r="IRW8" s="1243"/>
      <c r="IRX8" s="1243"/>
      <c r="IRY8" s="1243"/>
      <c r="IRZ8" s="1243"/>
      <c r="ISA8" s="1243"/>
      <c r="ISB8" s="1243"/>
      <c r="ISC8" s="1243"/>
      <c r="ISD8" s="1243"/>
      <c r="ISE8" s="1243"/>
      <c r="ISF8" s="1243"/>
      <c r="ISG8" s="1243"/>
      <c r="ISH8" s="1243"/>
      <c r="ISI8" s="1243"/>
      <c r="ISJ8" s="1243"/>
      <c r="ISK8" s="1243"/>
      <c r="ISL8" s="1243"/>
      <c r="ISM8" s="1243"/>
      <c r="ISN8" s="1243"/>
      <c r="ISO8" s="1243"/>
      <c r="ISP8" s="1243"/>
      <c r="ISQ8" s="1243"/>
      <c r="ISR8" s="1243"/>
      <c r="ISS8" s="1243"/>
      <c r="IST8" s="1243"/>
      <c r="ISU8" s="1243"/>
      <c r="ISV8" s="1243"/>
      <c r="ISW8" s="1243"/>
      <c r="ISX8" s="1243"/>
      <c r="ISY8" s="1243"/>
      <c r="ISZ8" s="1243"/>
      <c r="ITA8" s="1243"/>
      <c r="ITB8" s="1243"/>
      <c r="ITC8" s="1243"/>
      <c r="ITD8" s="1243"/>
      <c r="ITE8" s="1243"/>
      <c r="ITF8" s="1243"/>
      <c r="ITG8" s="1243"/>
      <c r="ITH8" s="1243"/>
      <c r="ITI8" s="1243"/>
      <c r="ITJ8" s="1243"/>
      <c r="ITK8" s="1243"/>
      <c r="ITL8" s="1243"/>
      <c r="ITM8" s="1243"/>
      <c r="ITN8" s="1243"/>
      <c r="ITO8" s="1243"/>
      <c r="ITP8" s="1243"/>
      <c r="ITQ8" s="1243"/>
      <c r="ITR8" s="1243"/>
      <c r="ITS8" s="1243"/>
      <c r="ITT8" s="1243"/>
      <c r="ITU8" s="1243"/>
      <c r="ITV8" s="1243"/>
      <c r="ITW8" s="1243"/>
      <c r="ITX8" s="1243"/>
      <c r="ITY8" s="1243"/>
      <c r="ITZ8" s="1243"/>
      <c r="IUA8" s="1243"/>
      <c r="IUB8" s="1243"/>
      <c r="IUC8" s="1243"/>
      <c r="IUD8" s="1243"/>
      <c r="IUE8" s="1243"/>
      <c r="IUF8" s="1243"/>
      <c r="IUG8" s="1243"/>
      <c r="IUH8" s="1243"/>
      <c r="IUI8" s="1243"/>
      <c r="IUJ8" s="1243"/>
      <c r="IUK8" s="1243"/>
      <c r="IUL8" s="1243"/>
      <c r="IUM8" s="1243"/>
      <c r="IUN8" s="1243"/>
      <c r="IUO8" s="1243"/>
      <c r="IUP8" s="1243"/>
      <c r="IUQ8" s="1243"/>
      <c r="IUR8" s="1243"/>
      <c r="IUS8" s="1243"/>
      <c r="IUT8" s="1243"/>
      <c r="IUU8" s="1243"/>
      <c r="IUV8" s="1243"/>
      <c r="IUW8" s="1243"/>
      <c r="IUX8" s="1243"/>
      <c r="IUY8" s="1243"/>
      <c r="IUZ8" s="1243"/>
      <c r="IVA8" s="1243"/>
      <c r="IVB8" s="1243"/>
      <c r="IVC8" s="1243"/>
      <c r="IVD8" s="1243"/>
      <c r="IVE8" s="1243"/>
      <c r="IVF8" s="1243"/>
      <c r="IVG8" s="1243"/>
      <c r="IVH8" s="1243"/>
      <c r="IVI8" s="1243"/>
      <c r="IVJ8" s="1243"/>
      <c r="IVK8" s="1243"/>
      <c r="IVL8" s="1243"/>
      <c r="IVM8" s="1243"/>
      <c r="IVN8" s="1243"/>
      <c r="IVO8" s="1243"/>
      <c r="IVP8" s="1243"/>
      <c r="IVQ8" s="1243"/>
      <c r="IVR8" s="1243"/>
      <c r="IVS8" s="1243"/>
      <c r="IVT8" s="1243"/>
      <c r="IVU8" s="1243"/>
      <c r="IVV8" s="1243"/>
      <c r="IVW8" s="1243"/>
      <c r="IVX8" s="1243"/>
      <c r="IVY8" s="1243"/>
      <c r="IVZ8" s="1243"/>
      <c r="IWA8" s="1243"/>
      <c r="IWB8" s="1243"/>
      <c r="IWC8" s="1243"/>
      <c r="IWD8" s="1243"/>
      <c r="IWE8" s="1243"/>
      <c r="IWF8" s="1243"/>
      <c r="IWG8" s="1243"/>
      <c r="IWH8" s="1243"/>
      <c r="IWI8" s="1243"/>
      <c r="IWJ8" s="1243"/>
      <c r="IWK8" s="1243"/>
      <c r="IWL8" s="1243"/>
      <c r="IWM8" s="1243"/>
      <c r="IWN8" s="1243"/>
      <c r="IWO8" s="1243"/>
      <c r="IWP8" s="1243"/>
      <c r="IWQ8" s="1243"/>
      <c r="IWR8" s="1243"/>
      <c r="IWS8" s="1243"/>
      <c r="IWT8" s="1243"/>
      <c r="IWU8" s="1243"/>
      <c r="IWV8" s="1243"/>
      <c r="IWW8" s="1243"/>
      <c r="IWX8" s="1243"/>
      <c r="IWY8" s="1243"/>
      <c r="IWZ8" s="1243"/>
      <c r="IXA8" s="1243"/>
      <c r="IXB8" s="1243"/>
      <c r="IXC8" s="1243"/>
      <c r="IXD8" s="1243"/>
      <c r="IXE8" s="1243"/>
      <c r="IXF8" s="1243"/>
      <c r="IXG8" s="1243"/>
      <c r="IXH8" s="1243"/>
      <c r="IXI8" s="1243"/>
      <c r="IXJ8" s="1243"/>
      <c r="IXK8" s="1243"/>
      <c r="IXL8" s="1243"/>
      <c r="IXM8" s="1243"/>
      <c r="IXN8" s="1243"/>
      <c r="IXO8" s="1243"/>
      <c r="IXP8" s="1243"/>
      <c r="IXQ8" s="1243"/>
      <c r="IXR8" s="1243"/>
      <c r="IXS8" s="1243"/>
      <c r="IXT8" s="1243"/>
      <c r="IXU8" s="1243"/>
      <c r="IXV8" s="1243"/>
      <c r="IXW8" s="1243"/>
      <c r="IXX8" s="1243"/>
      <c r="IXY8" s="1243"/>
      <c r="IXZ8" s="1243"/>
      <c r="IYA8" s="1243"/>
      <c r="IYB8" s="1243"/>
      <c r="IYC8" s="1243"/>
      <c r="IYD8" s="1243"/>
      <c r="IYE8" s="1243"/>
      <c r="IYF8" s="1243"/>
      <c r="IYG8" s="1243"/>
      <c r="IYH8" s="1243"/>
      <c r="IYI8" s="1243"/>
      <c r="IYJ8" s="1243"/>
      <c r="IYK8" s="1243"/>
      <c r="IYL8" s="1243"/>
      <c r="IYM8" s="1243"/>
      <c r="IYN8" s="1243"/>
      <c r="IYO8" s="1243"/>
      <c r="IYP8" s="1243"/>
      <c r="IYQ8" s="1243"/>
      <c r="IYR8" s="1243"/>
      <c r="IYS8" s="1243"/>
      <c r="IYT8" s="1243"/>
      <c r="IYU8" s="1243"/>
      <c r="IYV8" s="1243"/>
      <c r="IYW8" s="1243"/>
      <c r="IYX8" s="1243"/>
      <c r="IYY8" s="1243"/>
      <c r="IYZ8" s="1243"/>
      <c r="IZA8" s="1243"/>
      <c r="IZB8" s="1243"/>
      <c r="IZC8" s="1243"/>
      <c r="IZD8" s="1243"/>
      <c r="IZE8" s="1243"/>
      <c r="IZF8" s="1243"/>
      <c r="IZG8" s="1243"/>
      <c r="IZH8" s="1243"/>
      <c r="IZI8" s="1243"/>
      <c r="IZJ8" s="1243"/>
      <c r="IZK8" s="1243"/>
      <c r="IZL8" s="1243"/>
      <c r="IZM8" s="1243"/>
      <c r="IZN8" s="1243"/>
      <c r="IZO8" s="1243"/>
      <c r="IZP8" s="1243"/>
      <c r="IZQ8" s="1243"/>
      <c r="IZR8" s="1243"/>
      <c r="IZS8" s="1243"/>
      <c r="IZT8" s="1243"/>
      <c r="IZU8" s="1243"/>
      <c r="IZV8" s="1243"/>
      <c r="IZW8" s="1243"/>
      <c r="IZX8" s="1243"/>
      <c r="IZY8" s="1243"/>
      <c r="IZZ8" s="1243"/>
      <c r="JAA8" s="1243"/>
      <c r="JAB8" s="1243"/>
      <c r="JAC8" s="1243"/>
      <c r="JAD8" s="1243"/>
      <c r="JAE8" s="1243"/>
      <c r="JAF8" s="1243"/>
      <c r="JAG8" s="1243"/>
      <c r="JAH8" s="1243"/>
      <c r="JAI8" s="1243"/>
      <c r="JAJ8" s="1243"/>
      <c r="JAK8" s="1243"/>
      <c r="JAL8" s="1243"/>
      <c r="JAM8" s="1243"/>
      <c r="JAN8" s="1243"/>
      <c r="JAO8" s="1243"/>
      <c r="JAP8" s="1243"/>
      <c r="JAQ8" s="1243"/>
      <c r="JAR8" s="1243"/>
      <c r="JAS8" s="1243"/>
      <c r="JAT8" s="1243"/>
      <c r="JAU8" s="1243"/>
      <c r="JAV8" s="1243"/>
      <c r="JAW8" s="1243"/>
      <c r="JAX8" s="1243"/>
      <c r="JAY8" s="1243"/>
      <c r="JAZ8" s="1243"/>
      <c r="JBA8" s="1243"/>
      <c r="JBB8" s="1243"/>
      <c r="JBC8" s="1243"/>
      <c r="JBD8" s="1243"/>
      <c r="JBE8" s="1243"/>
      <c r="JBF8" s="1243"/>
      <c r="JBG8" s="1243"/>
      <c r="JBH8" s="1243"/>
      <c r="JBI8" s="1243"/>
      <c r="JBJ8" s="1243"/>
      <c r="JBK8" s="1243"/>
      <c r="JBL8" s="1243"/>
      <c r="JBM8" s="1243"/>
      <c r="JBN8" s="1243"/>
      <c r="JBO8" s="1243"/>
      <c r="JBP8" s="1243"/>
      <c r="JBQ8" s="1243"/>
      <c r="JBR8" s="1243"/>
      <c r="JBS8" s="1243"/>
      <c r="JBT8" s="1243"/>
      <c r="JBU8" s="1243"/>
      <c r="JBV8" s="1243"/>
      <c r="JBW8" s="1243"/>
      <c r="JBX8" s="1243"/>
      <c r="JBY8" s="1243"/>
      <c r="JBZ8" s="1243"/>
      <c r="JCA8" s="1243"/>
      <c r="JCB8" s="1243"/>
      <c r="JCC8" s="1243"/>
      <c r="JCD8" s="1243"/>
      <c r="JCE8" s="1243"/>
      <c r="JCF8" s="1243"/>
      <c r="JCG8" s="1243"/>
      <c r="JCH8" s="1243"/>
      <c r="JCI8" s="1243"/>
      <c r="JCJ8" s="1243"/>
      <c r="JCK8" s="1243"/>
      <c r="JCL8" s="1243"/>
      <c r="JCM8" s="1243"/>
      <c r="JCN8" s="1243"/>
      <c r="JCO8" s="1243"/>
      <c r="JCP8" s="1243"/>
      <c r="JCQ8" s="1243"/>
      <c r="JCR8" s="1243"/>
      <c r="JCS8" s="1243"/>
      <c r="JCT8" s="1243"/>
      <c r="JCU8" s="1243"/>
      <c r="JCV8" s="1243"/>
      <c r="JCW8" s="1243"/>
      <c r="JCX8" s="1243"/>
      <c r="JCY8" s="1243"/>
      <c r="JCZ8" s="1243"/>
      <c r="JDA8" s="1243"/>
      <c r="JDB8" s="1243"/>
      <c r="JDC8" s="1243"/>
      <c r="JDD8" s="1243"/>
      <c r="JDE8" s="1243"/>
      <c r="JDF8" s="1243"/>
      <c r="JDG8" s="1243"/>
      <c r="JDH8" s="1243"/>
      <c r="JDI8" s="1243"/>
      <c r="JDJ8" s="1243"/>
      <c r="JDK8" s="1243"/>
      <c r="JDL8" s="1243"/>
      <c r="JDM8" s="1243"/>
      <c r="JDN8" s="1243"/>
      <c r="JDO8" s="1243"/>
      <c r="JDP8" s="1243"/>
      <c r="JDQ8" s="1243"/>
      <c r="JDR8" s="1243"/>
      <c r="JDS8" s="1243"/>
      <c r="JDT8" s="1243"/>
      <c r="JDU8" s="1243"/>
      <c r="JDV8" s="1243"/>
      <c r="JDW8" s="1243"/>
      <c r="JDX8" s="1243"/>
      <c r="JDY8" s="1243"/>
      <c r="JDZ8" s="1243"/>
      <c r="JEA8" s="1243"/>
      <c r="JEB8" s="1243"/>
      <c r="JEC8" s="1243"/>
      <c r="JED8" s="1243"/>
      <c r="JEE8" s="1243"/>
      <c r="JEF8" s="1243"/>
      <c r="JEG8" s="1243"/>
      <c r="JEH8" s="1243"/>
      <c r="JEI8" s="1243"/>
      <c r="JEJ8" s="1243"/>
      <c r="JEK8" s="1243"/>
      <c r="JEL8" s="1243"/>
      <c r="JEM8" s="1243"/>
      <c r="JEN8" s="1243"/>
      <c r="JEO8" s="1243"/>
      <c r="JEP8" s="1243"/>
      <c r="JEQ8" s="1243"/>
      <c r="JER8" s="1243"/>
      <c r="JES8" s="1243"/>
      <c r="JET8" s="1243"/>
      <c r="JEU8" s="1243"/>
      <c r="JEV8" s="1243"/>
      <c r="JEW8" s="1243"/>
      <c r="JEX8" s="1243"/>
      <c r="JEY8" s="1243"/>
      <c r="JEZ8" s="1243"/>
      <c r="JFA8" s="1243"/>
      <c r="JFB8" s="1243"/>
      <c r="JFC8" s="1243"/>
      <c r="JFD8" s="1243"/>
      <c r="JFE8" s="1243"/>
      <c r="JFF8" s="1243"/>
      <c r="JFG8" s="1243"/>
      <c r="JFH8" s="1243"/>
      <c r="JFI8" s="1243"/>
      <c r="JFJ8" s="1243"/>
      <c r="JFK8" s="1243"/>
      <c r="JFL8" s="1243"/>
      <c r="JFM8" s="1243"/>
      <c r="JFN8" s="1243"/>
      <c r="JFO8" s="1243"/>
      <c r="JFP8" s="1243"/>
      <c r="JFQ8" s="1243"/>
      <c r="JFR8" s="1243"/>
      <c r="JFS8" s="1243"/>
      <c r="JFT8" s="1243"/>
      <c r="JFU8" s="1243"/>
      <c r="JFV8" s="1243"/>
      <c r="JFW8" s="1243"/>
      <c r="JFX8" s="1243"/>
      <c r="JFY8" s="1243"/>
      <c r="JFZ8" s="1243"/>
      <c r="JGA8" s="1243"/>
      <c r="JGB8" s="1243"/>
      <c r="JGC8" s="1243"/>
      <c r="JGD8" s="1243"/>
      <c r="JGE8" s="1243"/>
      <c r="JGF8" s="1243"/>
      <c r="JGG8" s="1243"/>
      <c r="JGH8" s="1243"/>
      <c r="JGI8" s="1243"/>
      <c r="JGJ8" s="1243"/>
      <c r="JGK8" s="1243"/>
      <c r="JGL8" s="1243"/>
      <c r="JGM8" s="1243"/>
      <c r="JGN8" s="1243"/>
      <c r="JGO8" s="1243"/>
      <c r="JGP8" s="1243"/>
      <c r="JGQ8" s="1243"/>
      <c r="JGR8" s="1243"/>
      <c r="JGS8" s="1243"/>
      <c r="JGT8" s="1243"/>
      <c r="JGU8" s="1243"/>
      <c r="JGV8" s="1243"/>
      <c r="JGW8" s="1243"/>
      <c r="JGX8" s="1243"/>
      <c r="JGY8" s="1243"/>
      <c r="JGZ8" s="1243"/>
      <c r="JHA8" s="1243"/>
      <c r="JHB8" s="1243"/>
      <c r="JHC8" s="1243"/>
      <c r="JHD8" s="1243"/>
      <c r="JHE8" s="1243"/>
      <c r="JHF8" s="1243"/>
      <c r="JHG8" s="1243"/>
      <c r="JHH8" s="1243"/>
      <c r="JHI8" s="1243"/>
      <c r="JHJ8" s="1243"/>
      <c r="JHK8" s="1243"/>
      <c r="JHL8" s="1243"/>
      <c r="JHM8" s="1243"/>
      <c r="JHN8" s="1243"/>
      <c r="JHO8" s="1243"/>
      <c r="JHP8" s="1243"/>
      <c r="JHQ8" s="1243"/>
      <c r="JHR8" s="1243"/>
      <c r="JHS8" s="1243"/>
      <c r="JHT8" s="1243"/>
      <c r="JHU8" s="1243"/>
      <c r="JHV8" s="1243"/>
      <c r="JHW8" s="1243"/>
      <c r="JHX8" s="1243"/>
      <c r="JHY8" s="1243"/>
      <c r="JHZ8" s="1243"/>
      <c r="JIA8" s="1243"/>
      <c r="JIB8" s="1243"/>
      <c r="JIC8" s="1243"/>
      <c r="JID8" s="1243"/>
      <c r="JIE8" s="1243"/>
      <c r="JIF8" s="1243"/>
      <c r="JIG8" s="1243"/>
      <c r="JIH8" s="1243"/>
      <c r="JII8" s="1243"/>
      <c r="JIJ8" s="1243"/>
      <c r="JIK8" s="1243"/>
      <c r="JIL8" s="1243"/>
      <c r="JIM8" s="1243"/>
      <c r="JIN8" s="1243"/>
      <c r="JIO8" s="1243"/>
      <c r="JIP8" s="1243"/>
      <c r="JIQ8" s="1243"/>
      <c r="JIR8" s="1243"/>
      <c r="JIS8" s="1243"/>
      <c r="JIT8" s="1243"/>
      <c r="JIU8" s="1243"/>
      <c r="JIV8" s="1243"/>
      <c r="JIW8" s="1243"/>
      <c r="JIX8" s="1243"/>
      <c r="JIY8" s="1243"/>
      <c r="JIZ8" s="1243"/>
      <c r="JJA8" s="1243"/>
      <c r="JJB8" s="1243"/>
      <c r="JJC8" s="1243"/>
      <c r="JJD8" s="1243"/>
      <c r="JJE8" s="1243"/>
      <c r="JJF8" s="1243"/>
      <c r="JJG8" s="1243"/>
      <c r="JJH8" s="1243"/>
      <c r="JJI8" s="1243"/>
      <c r="JJJ8" s="1243"/>
      <c r="JJK8" s="1243"/>
      <c r="JJL8" s="1243"/>
      <c r="JJM8" s="1243"/>
      <c r="JJN8" s="1243"/>
      <c r="JJO8" s="1243"/>
      <c r="JJP8" s="1243"/>
      <c r="JJQ8" s="1243"/>
      <c r="JJR8" s="1243"/>
      <c r="JJS8" s="1243"/>
      <c r="JJT8" s="1243"/>
      <c r="JJU8" s="1243"/>
      <c r="JJV8" s="1243"/>
      <c r="JJW8" s="1243"/>
      <c r="JJX8" s="1243"/>
      <c r="JJY8" s="1243"/>
      <c r="JJZ8" s="1243"/>
      <c r="JKA8" s="1243"/>
      <c r="JKB8" s="1243"/>
      <c r="JKC8" s="1243"/>
      <c r="JKD8" s="1243"/>
      <c r="JKE8" s="1243"/>
      <c r="JKF8" s="1243"/>
      <c r="JKG8" s="1243"/>
      <c r="JKH8" s="1243"/>
      <c r="JKI8" s="1243"/>
      <c r="JKJ8" s="1243"/>
      <c r="JKK8" s="1243"/>
      <c r="JKL8" s="1243"/>
      <c r="JKM8" s="1243"/>
      <c r="JKN8" s="1243"/>
      <c r="JKO8" s="1243"/>
      <c r="JKP8" s="1243"/>
      <c r="JKQ8" s="1243"/>
      <c r="JKR8" s="1243"/>
      <c r="JKS8" s="1243"/>
      <c r="JKT8" s="1243"/>
      <c r="JKU8" s="1243"/>
      <c r="JKV8" s="1243"/>
      <c r="JKW8" s="1243"/>
      <c r="JKX8" s="1243"/>
      <c r="JKY8" s="1243"/>
      <c r="JKZ8" s="1243"/>
      <c r="JLA8" s="1243"/>
      <c r="JLB8" s="1243"/>
      <c r="JLC8" s="1243"/>
      <c r="JLD8" s="1243"/>
      <c r="JLE8" s="1243"/>
      <c r="JLF8" s="1243"/>
      <c r="JLG8" s="1243"/>
      <c r="JLH8" s="1243"/>
      <c r="JLI8" s="1243"/>
      <c r="JLJ8" s="1243"/>
      <c r="JLK8" s="1243"/>
      <c r="JLL8" s="1243"/>
      <c r="JLM8" s="1243"/>
      <c r="JLN8" s="1243"/>
      <c r="JLO8" s="1243"/>
      <c r="JLP8" s="1243"/>
      <c r="JLQ8" s="1243"/>
      <c r="JLR8" s="1243"/>
      <c r="JLS8" s="1243"/>
      <c r="JLT8" s="1243"/>
      <c r="JLU8" s="1243"/>
      <c r="JLV8" s="1243"/>
      <c r="JLW8" s="1243"/>
      <c r="JLX8" s="1243"/>
      <c r="JLY8" s="1243"/>
      <c r="JLZ8" s="1243"/>
      <c r="JMA8" s="1243"/>
      <c r="JMB8" s="1243"/>
      <c r="JMC8" s="1243"/>
      <c r="JMD8" s="1243"/>
      <c r="JME8" s="1243"/>
      <c r="JMF8" s="1243"/>
      <c r="JMG8" s="1243"/>
      <c r="JMH8" s="1243"/>
      <c r="JMI8" s="1243"/>
      <c r="JMJ8" s="1243"/>
      <c r="JMK8" s="1243"/>
      <c r="JML8" s="1243"/>
      <c r="JMM8" s="1243"/>
      <c r="JMN8" s="1243"/>
      <c r="JMO8" s="1243"/>
      <c r="JMP8" s="1243"/>
      <c r="JMQ8" s="1243"/>
      <c r="JMR8" s="1243"/>
      <c r="JMS8" s="1243"/>
      <c r="JMT8" s="1243"/>
      <c r="JMU8" s="1243"/>
      <c r="JMV8" s="1243"/>
      <c r="JMW8" s="1243"/>
      <c r="JMX8" s="1243"/>
      <c r="JMY8" s="1243"/>
      <c r="JMZ8" s="1243"/>
      <c r="JNA8" s="1243"/>
      <c r="JNB8" s="1243"/>
      <c r="JNC8" s="1243"/>
      <c r="JND8" s="1243"/>
      <c r="JNE8" s="1243"/>
      <c r="JNF8" s="1243"/>
      <c r="JNG8" s="1243"/>
      <c r="JNH8" s="1243"/>
      <c r="JNI8" s="1243"/>
      <c r="JNJ8" s="1243"/>
      <c r="JNK8" s="1243"/>
      <c r="JNL8" s="1243"/>
      <c r="JNM8" s="1243"/>
      <c r="JNN8" s="1243"/>
      <c r="JNO8" s="1243"/>
      <c r="JNP8" s="1243"/>
      <c r="JNQ8" s="1243"/>
      <c r="JNR8" s="1243"/>
      <c r="JNS8" s="1243"/>
      <c r="JNT8" s="1243"/>
      <c r="JNU8" s="1243"/>
      <c r="JNV8" s="1243"/>
      <c r="JNW8" s="1243"/>
      <c r="JNX8" s="1243"/>
      <c r="JNY8" s="1243"/>
      <c r="JNZ8" s="1243"/>
      <c r="JOA8" s="1243"/>
      <c r="JOB8" s="1243"/>
      <c r="JOC8" s="1243"/>
      <c r="JOD8" s="1243"/>
      <c r="JOE8" s="1243"/>
      <c r="JOF8" s="1243"/>
      <c r="JOG8" s="1243"/>
      <c r="JOH8" s="1243"/>
      <c r="JOI8" s="1243"/>
      <c r="JOJ8" s="1243"/>
      <c r="JOK8" s="1243"/>
      <c r="JOL8" s="1243"/>
      <c r="JOM8" s="1243"/>
      <c r="JON8" s="1243"/>
      <c r="JOO8" s="1243"/>
      <c r="JOP8" s="1243"/>
      <c r="JOQ8" s="1243"/>
      <c r="JOR8" s="1243"/>
      <c r="JOS8" s="1243"/>
      <c r="JOT8" s="1243"/>
      <c r="JOU8" s="1243"/>
      <c r="JOV8" s="1243"/>
      <c r="JOW8" s="1243"/>
      <c r="JOX8" s="1243"/>
      <c r="JOY8" s="1243"/>
      <c r="JOZ8" s="1243"/>
      <c r="JPA8" s="1243"/>
      <c r="JPB8" s="1243"/>
      <c r="JPC8" s="1243"/>
      <c r="JPD8" s="1243"/>
      <c r="JPE8" s="1243"/>
      <c r="JPF8" s="1243"/>
      <c r="JPG8" s="1243"/>
      <c r="JPH8" s="1243"/>
      <c r="JPI8" s="1243"/>
      <c r="JPJ8" s="1243"/>
      <c r="JPK8" s="1243"/>
      <c r="JPL8" s="1243"/>
      <c r="JPM8" s="1243"/>
      <c r="JPN8" s="1243"/>
      <c r="JPO8" s="1243"/>
      <c r="JPP8" s="1243"/>
      <c r="JPQ8" s="1243"/>
      <c r="JPR8" s="1243"/>
      <c r="JPS8" s="1243"/>
      <c r="JPT8" s="1243"/>
      <c r="JPU8" s="1243"/>
      <c r="JPV8" s="1243"/>
      <c r="JPW8" s="1243"/>
      <c r="JPX8" s="1243"/>
      <c r="JPY8" s="1243"/>
      <c r="JPZ8" s="1243"/>
      <c r="JQA8" s="1243"/>
      <c r="JQB8" s="1243"/>
      <c r="JQC8" s="1243"/>
      <c r="JQD8" s="1243"/>
      <c r="JQE8" s="1243"/>
      <c r="JQF8" s="1243"/>
      <c r="JQG8" s="1243"/>
      <c r="JQH8" s="1243"/>
      <c r="JQI8" s="1243"/>
      <c r="JQJ8" s="1243"/>
      <c r="JQK8" s="1243"/>
      <c r="JQL8" s="1243"/>
      <c r="JQM8" s="1243"/>
      <c r="JQN8" s="1243"/>
      <c r="JQO8" s="1243"/>
      <c r="JQP8" s="1243"/>
      <c r="JQQ8" s="1243"/>
      <c r="JQR8" s="1243"/>
      <c r="JQS8" s="1243"/>
      <c r="JQT8" s="1243"/>
      <c r="JQU8" s="1243"/>
      <c r="JQV8" s="1243"/>
      <c r="JQW8" s="1243"/>
      <c r="JQX8" s="1243"/>
      <c r="JQY8" s="1243"/>
      <c r="JQZ8" s="1243"/>
      <c r="JRA8" s="1243"/>
      <c r="JRB8" s="1243"/>
      <c r="JRC8" s="1243"/>
      <c r="JRD8" s="1243"/>
      <c r="JRE8" s="1243"/>
      <c r="JRF8" s="1243"/>
      <c r="JRG8" s="1243"/>
      <c r="JRH8" s="1243"/>
      <c r="JRI8" s="1243"/>
      <c r="JRJ8" s="1243"/>
      <c r="JRK8" s="1243"/>
      <c r="JRL8" s="1243"/>
      <c r="JRM8" s="1243"/>
      <c r="JRN8" s="1243"/>
      <c r="JRO8" s="1243"/>
      <c r="JRP8" s="1243"/>
      <c r="JRQ8" s="1243"/>
      <c r="JRR8" s="1243"/>
      <c r="JRS8" s="1243"/>
      <c r="JRT8" s="1243"/>
      <c r="JRU8" s="1243"/>
      <c r="JRV8" s="1243"/>
      <c r="JRW8" s="1243"/>
      <c r="JRX8" s="1243"/>
      <c r="JRY8" s="1243"/>
      <c r="JRZ8" s="1243"/>
      <c r="JSA8" s="1243"/>
      <c r="JSB8" s="1243"/>
      <c r="JSC8" s="1243"/>
      <c r="JSD8" s="1243"/>
      <c r="JSE8" s="1243"/>
      <c r="JSF8" s="1243"/>
      <c r="JSG8" s="1243"/>
      <c r="JSH8" s="1243"/>
      <c r="JSI8" s="1243"/>
      <c r="JSJ8" s="1243"/>
      <c r="JSK8" s="1243"/>
      <c r="JSL8" s="1243"/>
      <c r="JSM8" s="1243"/>
      <c r="JSN8" s="1243"/>
      <c r="JSO8" s="1243"/>
      <c r="JSP8" s="1243"/>
      <c r="JSQ8" s="1243"/>
      <c r="JSR8" s="1243"/>
      <c r="JSS8" s="1243"/>
      <c r="JST8" s="1243"/>
      <c r="JSU8" s="1243"/>
      <c r="JSV8" s="1243"/>
      <c r="JSW8" s="1243"/>
      <c r="JSX8" s="1243"/>
      <c r="JSY8" s="1243"/>
      <c r="JSZ8" s="1243"/>
      <c r="JTA8" s="1243"/>
      <c r="JTB8" s="1243"/>
      <c r="JTC8" s="1243"/>
      <c r="JTD8" s="1243"/>
      <c r="JTE8" s="1243"/>
      <c r="JTF8" s="1243"/>
      <c r="JTG8" s="1243"/>
      <c r="JTH8" s="1243"/>
      <c r="JTI8" s="1243"/>
      <c r="JTJ8" s="1243"/>
      <c r="JTK8" s="1243"/>
      <c r="JTL8" s="1243"/>
      <c r="JTM8" s="1243"/>
      <c r="JTN8" s="1243"/>
      <c r="JTO8" s="1243"/>
      <c r="JTP8" s="1243"/>
      <c r="JTQ8" s="1243"/>
      <c r="JTR8" s="1243"/>
      <c r="JTS8" s="1243"/>
      <c r="JTT8" s="1243"/>
      <c r="JTU8" s="1243"/>
      <c r="JTV8" s="1243"/>
      <c r="JTW8" s="1243"/>
      <c r="JTX8" s="1243"/>
      <c r="JTY8" s="1243"/>
      <c r="JTZ8" s="1243"/>
      <c r="JUA8" s="1243"/>
      <c r="JUB8" s="1243"/>
      <c r="JUC8" s="1243"/>
      <c r="JUD8" s="1243"/>
      <c r="JUE8" s="1243"/>
      <c r="JUF8" s="1243"/>
      <c r="JUG8" s="1243"/>
      <c r="JUH8" s="1243"/>
      <c r="JUI8" s="1243"/>
      <c r="JUJ8" s="1243"/>
      <c r="JUK8" s="1243"/>
      <c r="JUL8" s="1243"/>
      <c r="JUM8" s="1243"/>
      <c r="JUN8" s="1243"/>
      <c r="JUO8" s="1243"/>
      <c r="JUP8" s="1243"/>
      <c r="JUQ8" s="1243"/>
      <c r="JUR8" s="1243"/>
      <c r="JUS8" s="1243"/>
      <c r="JUT8" s="1243"/>
      <c r="JUU8" s="1243"/>
      <c r="JUV8" s="1243"/>
      <c r="JUW8" s="1243"/>
      <c r="JUX8" s="1243"/>
      <c r="JUY8" s="1243"/>
      <c r="JUZ8" s="1243"/>
      <c r="JVA8" s="1243"/>
      <c r="JVB8" s="1243"/>
      <c r="JVC8" s="1243"/>
      <c r="JVD8" s="1243"/>
      <c r="JVE8" s="1243"/>
      <c r="JVF8" s="1243"/>
      <c r="JVG8" s="1243"/>
      <c r="JVH8" s="1243"/>
      <c r="JVI8" s="1243"/>
      <c r="JVJ8" s="1243"/>
      <c r="JVK8" s="1243"/>
      <c r="JVL8" s="1243"/>
      <c r="JVM8" s="1243"/>
      <c r="JVN8" s="1243"/>
      <c r="JVO8" s="1243"/>
      <c r="JVP8" s="1243"/>
      <c r="JVQ8" s="1243"/>
      <c r="JVR8" s="1243"/>
      <c r="JVS8" s="1243"/>
      <c r="JVT8" s="1243"/>
      <c r="JVU8" s="1243"/>
      <c r="JVV8" s="1243"/>
      <c r="JVW8" s="1243"/>
      <c r="JVX8" s="1243"/>
      <c r="JVY8" s="1243"/>
      <c r="JVZ8" s="1243"/>
      <c r="JWA8" s="1243"/>
      <c r="JWB8" s="1243"/>
      <c r="JWC8" s="1243"/>
      <c r="JWD8" s="1243"/>
      <c r="JWE8" s="1243"/>
      <c r="JWF8" s="1243"/>
      <c r="JWG8" s="1243"/>
      <c r="JWH8" s="1243"/>
      <c r="JWI8" s="1243"/>
      <c r="JWJ8" s="1243"/>
      <c r="JWK8" s="1243"/>
      <c r="JWL8" s="1243"/>
      <c r="JWM8" s="1243"/>
      <c r="JWN8" s="1243"/>
      <c r="JWO8" s="1243"/>
      <c r="JWP8" s="1243"/>
      <c r="JWQ8" s="1243"/>
      <c r="JWR8" s="1243"/>
      <c r="JWS8" s="1243"/>
      <c r="JWT8" s="1243"/>
      <c r="JWU8" s="1243"/>
      <c r="JWV8" s="1243"/>
      <c r="JWW8" s="1243"/>
      <c r="JWX8" s="1243"/>
      <c r="JWY8" s="1243"/>
      <c r="JWZ8" s="1243"/>
      <c r="JXA8" s="1243"/>
      <c r="JXB8" s="1243"/>
      <c r="JXC8" s="1243"/>
      <c r="JXD8" s="1243"/>
      <c r="JXE8" s="1243"/>
      <c r="JXF8" s="1243"/>
      <c r="JXG8" s="1243"/>
      <c r="JXH8" s="1243"/>
      <c r="JXI8" s="1243"/>
      <c r="JXJ8" s="1243"/>
      <c r="JXK8" s="1243"/>
      <c r="JXL8" s="1243"/>
      <c r="JXM8" s="1243"/>
      <c r="JXN8" s="1243"/>
      <c r="JXO8" s="1243"/>
      <c r="JXP8" s="1243"/>
      <c r="JXQ8" s="1243"/>
      <c r="JXR8" s="1243"/>
      <c r="JXS8" s="1243"/>
      <c r="JXT8" s="1243"/>
      <c r="JXU8" s="1243"/>
      <c r="JXV8" s="1243"/>
      <c r="JXW8" s="1243"/>
      <c r="JXX8" s="1243"/>
      <c r="JXY8" s="1243"/>
      <c r="JXZ8" s="1243"/>
      <c r="JYA8" s="1243"/>
      <c r="JYB8" s="1243"/>
      <c r="JYC8" s="1243"/>
      <c r="JYD8" s="1243"/>
      <c r="JYE8" s="1243"/>
      <c r="JYF8" s="1243"/>
      <c r="JYG8" s="1243"/>
      <c r="JYH8" s="1243"/>
      <c r="JYI8" s="1243"/>
      <c r="JYJ8" s="1243"/>
      <c r="JYK8" s="1243"/>
      <c r="JYL8" s="1243"/>
      <c r="JYM8" s="1243"/>
      <c r="JYN8" s="1243"/>
      <c r="JYO8" s="1243"/>
      <c r="JYP8" s="1243"/>
      <c r="JYQ8" s="1243"/>
      <c r="JYR8" s="1243"/>
      <c r="JYS8" s="1243"/>
      <c r="JYT8" s="1243"/>
      <c r="JYU8" s="1243"/>
      <c r="JYV8" s="1243"/>
      <c r="JYW8" s="1243"/>
      <c r="JYX8" s="1243"/>
      <c r="JYY8" s="1243"/>
      <c r="JYZ8" s="1243"/>
      <c r="JZA8" s="1243"/>
      <c r="JZB8" s="1243"/>
      <c r="JZC8" s="1243"/>
      <c r="JZD8" s="1243"/>
      <c r="JZE8" s="1243"/>
      <c r="JZF8" s="1243"/>
      <c r="JZG8" s="1243"/>
      <c r="JZH8" s="1243"/>
      <c r="JZI8" s="1243"/>
      <c r="JZJ8" s="1243"/>
      <c r="JZK8" s="1243"/>
      <c r="JZL8" s="1243"/>
      <c r="JZM8" s="1243"/>
      <c r="JZN8" s="1243"/>
      <c r="JZO8" s="1243"/>
      <c r="JZP8" s="1243"/>
      <c r="JZQ8" s="1243"/>
      <c r="JZR8" s="1243"/>
      <c r="JZS8" s="1243"/>
      <c r="JZT8" s="1243"/>
      <c r="JZU8" s="1243"/>
      <c r="JZV8" s="1243"/>
      <c r="JZW8" s="1243"/>
      <c r="JZX8" s="1243"/>
      <c r="JZY8" s="1243"/>
      <c r="JZZ8" s="1243"/>
      <c r="KAA8" s="1243"/>
      <c r="KAB8" s="1243"/>
      <c r="KAC8" s="1243"/>
      <c r="KAD8" s="1243"/>
      <c r="KAE8" s="1243"/>
      <c r="KAF8" s="1243"/>
      <c r="KAG8" s="1243"/>
      <c r="KAH8" s="1243"/>
      <c r="KAI8" s="1243"/>
      <c r="KAJ8" s="1243"/>
      <c r="KAK8" s="1243"/>
      <c r="KAL8" s="1243"/>
      <c r="KAM8" s="1243"/>
      <c r="KAN8" s="1243"/>
      <c r="KAO8" s="1243"/>
      <c r="KAP8" s="1243"/>
      <c r="KAQ8" s="1243"/>
      <c r="KAR8" s="1243"/>
      <c r="KAS8" s="1243"/>
      <c r="KAT8" s="1243"/>
      <c r="KAU8" s="1243"/>
      <c r="KAV8" s="1243"/>
      <c r="KAW8" s="1243"/>
      <c r="KAX8" s="1243"/>
      <c r="KAY8" s="1243"/>
      <c r="KAZ8" s="1243"/>
      <c r="KBA8" s="1243"/>
      <c r="KBB8" s="1243"/>
      <c r="KBC8" s="1243"/>
      <c r="KBD8" s="1243"/>
      <c r="KBE8" s="1243"/>
      <c r="KBF8" s="1243"/>
      <c r="KBG8" s="1243"/>
      <c r="KBH8" s="1243"/>
      <c r="KBI8" s="1243"/>
      <c r="KBJ8" s="1243"/>
      <c r="KBK8" s="1243"/>
      <c r="KBL8" s="1243"/>
      <c r="KBM8" s="1243"/>
      <c r="KBN8" s="1243"/>
      <c r="KBO8" s="1243"/>
      <c r="KBP8" s="1243"/>
      <c r="KBQ8" s="1243"/>
      <c r="KBR8" s="1243"/>
      <c r="KBS8" s="1243"/>
      <c r="KBT8" s="1243"/>
      <c r="KBU8" s="1243"/>
      <c r="KBV8" s="1243"/>
      <c r="KBW8" s="1243"/>
      <c r="KBX8" s="1243"/>
      <c r="KBY8" s="1243"/>
      <c r="KBZ8" s="1243"/>
      <c r="KCA8" s="1243"/>
      <c r="KCB8" s="1243"/>
      <c r="KCC8" s="1243"/>
      <c r="KCD8" s="1243"/>
      <c r="KCE8" s="1243"/>
      <c r="KCF8" s="1243"/>
      <c r="KCG8" s="1243"/>
      <c r="KCH8" s="1243"/>
      <c r="KCI8" s="1243"/>
      <c r="KCJ8" s="1243"/>
      <c r="KCK8" s="1243"/>
      <c r="KCL8" s="1243"/>
      <c r="KCM8" s="1243"/>
      <c r="KCN8" s="1243"/>
      <c r="KCO8" s="1243"/>
      <c r="KCP8" s="1243"/>
      <c r="KCQ8" s="1243"/>
      <c r="KCR8" s="1243"/>
      <c r="KCS8" s="1243"/>
      <c r="KCT8" s="1243"/>
      <c r="KCU8" s="1243"/>
      <c r="KCV8" s="1243"/>
      <c r="KCW8" s="1243"/>
      <c r="KCX8" s="1243"/>
      <c r="KCY8" s="1243"/>
      <c r="KCZ8" s="1243"/>
      <c r="KDA8" s="1243"/>
      <c r="KDB8" s="1243"/>
      <c r="KDC8" s="1243"/>
      <c r="KDD8" s="1243"/>
      <c r="KDE8" s="1243"/>
      <c r="KDF8" s="1243"/>
      <c r="KDG8" s="1243"/>
      <c r="KDH8" s="1243"/>
      <c r="KDI8" s="1243"/>
      <c r="KDJ8" s="1243"/>
      <c r="KDK8" s="1243"/>
      <c r="KDL8" s="1243"/>
      <c r="KDM8" s="1243"/>
      <c r="KDN8" s="1243"/>
      <c r="KDO8" s="1243"/>
      <c r="KDP8" s="1243"/>
      <c r="KDQ8" s="1243"/>
      <c r="KDR8" s="1243"/>
      <c r="KDS8" s="1243"/>
      <c r="KDT8" s="1243"/>
      <c r="KDU8" s="1243"/>
      <c r="KDV8" s="1243"/>
      <c r="KDW8" s="1243"/>
      <c r="KDX8" s="1243"/>
      <c r="KDY8" s="1243"/>
      <c r="KDZ8" s="1243"/>
      <c r="KEA8" s="1243"/>
      <c r="KEB8" s="1243"/>
      <c r="KEC8" s="1243"/>
      <c r="KED8" s="1243"/>
      <c r="KEE8" s="1243"/>
      <c r="KEF8" s="1243"/>
      <c r="KEG8" s="1243"/>
      <c r="KEH8" s="1243"/>
      <c r="KEI8" s="1243"/>
      <c r="KEJ8" s="1243"/>
      <c r="KEK8" s="1243"/>
      <c r="KEL8" s="1243"/>
      <c r="KEM8" s="1243"/>
      <c r="KEN8" s="1243"/>
      <c r="KEO8" s="1243"/>
      <c r="KEP8" s="1243"/>
      <c r="KEQ8" s="1243"/>
      <c r="KER8" s="1243"/>
      <c r="KES8" s="1243"/>
      <c r="KET8" s="1243"/>
      <c r="KEU8" s="1243"/>
      <c r="KEV8" s="1243"/>
      <c r="KEW8" s="1243"/>
      <c r="KEX8" s="1243"/>
      <c r="KEY8" s="1243"/>
      <c r="KEZ8" s="1243"/>
      <c r="KFA8" s="1243"/>
      <c r="KFB8" s="1243"/>
      <c r="KFC8" s="1243"/>
      <c r="KFD8" s="1243"/>
      <c r="KFE8" s="1243"/>
      <c r="KFF8" s="1243"/>
      <c r="KFG8" s="1243"/>
      <c r="KFH8" s="1243"/>
      <c r="KFI8" s="1243"/>
      <c r="KFJ8" s="1243"/>
      <c r="KFK8" s="1243"/>
      <c r="KFL8" s="1243"/>
      <c r="KFM8" s="1243"/>
      <c r="KFN8" s="1243"/>
      <c r="KFO8" s="1243"/>
      <c r="KFP8" s="1243"/>
      <c r="KFQ8" s="1243"/>
      <c r="KFR8" s="1243"/>
      <c r="KFS8" s="1243"/>
      <c r="KFT8" s="1243"/>
      <c r="KFU8" s="1243"/>
      <c r="KFV8" s="1243"/>
      <c r="KFW8" s="1243"/>
      <c r="KFX8" s="1243"/>
      <c r="KFY8" s="1243"/>
      <c r="KFZ8" s="1243"/>
      <c r="KGA8" s="1243"/>
      <c r="KGB8" s="1243"/>
      <c r="KGC8" s="1243"/>
      <c r="KGD8" s="1243"/>
      <c r="KGE8" s="1243"/>
      <c r="KGF8" s="1243"/>
      <c r="KGG8" s="1243"/>
      <c r="KGH8" s="1243"/>
      <c r="KGI8" s="1243"/>
      <c r="KGJ8" s="1243"/>
      <c r="KGK8" s="1243"/>
      <c r="KGL8" s="1243"/>
      <c r="KGM8" s="1243"/>
      <c r="KGN8" s="1243"/>
      <c r="KGO8" s="1243"/>
      <c r="KGP8" s="1243"/>
      <c r="KGQ8" s="1243"/>
      <c r="KGR8" s="1243"/>
      <c r="KGS8" s="1243"/>
      <c r="KGT8" s="1243"/>
      <c r="KGU8" s="1243"/>
      <c r="KGV8" s="1243"/>
      <c r="KGW8" s="1243"/>
      <c r="KGX8" s="1243"/>
      <c r="KGY8" s="1243"/>
      <c r="KGZ8" s="1243"/>
      <c r="KHA8" s="1243"/>
      <c r="KHB8" s="1243"/>
      <c r="KHC8" s="1243"/>
      <c r="KHD8" s="1243"/>
      <c r="KHE8" s="1243"/>
      <c r="KHF8" s="1243"/>
      <c r="KHG8" s="1243"/>
      <c r="KHH8" s="1243"/>
      <c r="KHI8" s="1243"/>
      <c r="KHJ8" s="1243"/>
      <c r="KHK8" s="1243"/>
      <c r="KHL8" s="1243"/>
      <c r="KHM8" s="1243"/>
      <c r="KHN8" s="1243"/>
      <c r="KHO8" s="1243"/>
      <c r="KHP8" s="1243"/>
      <c r="KHQ8" s="1243"/>
      <c r="KHR8" s="1243"/>
      <c r="KHS8" s="1243"/>
      <c r="KHT8" s="1243"/>
      <c r="KHU8" s="1243"/>
      <c r="KHV8" s="1243"/>
      <c r="KHW8" s="1243"/>
      <c r="KHX8" s="1243"/>
      <c r="KHY8" s="1243"/>
      <c r="KHZ8" s="1243"/>
      <c r="KIA8" s="1243"/>
      <c r="KIB8" s="1243"/>
      <c r="KIC8" s="1243"/>
      <c r="KID8" s="1243"/>
      <c r="KIE8" s="1243"/>
      <c r="KIF8" s="1243"/>
      <c r="KIG8" s="1243"/>
      <c r="KIH8" s="1243"/>
      <c r="KII8" s="1243"/>
      <c r="KIJ8" s="1243"/>
      <c r="KIK8" s="1243"/>
      <c r="KIL8" s="1243"/>
      <c r="KIM8" s="1243"/>
      <c r="KIN8" s="1243"/>
      <c r="KIO8" s="1243"/>
      <c r="KIP8" s="1243"/>
      <c r="KIQ8" s="1243"/>
      <c r="KIR8" s="1243"/>
      <c r="KIS8" s="1243"/>
      <c r="KIT8" s="1243"/>
      <c r="KIU8" s="1243"/>
      <c r="KIV8" s="1243"/>
      <c r="KIW8" s="1243"/>
      <c r="KIX8" s="1243"/>
      <c r="KIY8" s="1243"/>
      <c r="KIZ8" s="1243"/>
      <c r="KJA8" s="1243"/>
      <c r="KJB8" s="1243"/>
      <c r="KJC8" s="1243"/>
      <c r="KJD8" s="1243"/>
      <c r="KJE8" s="1243"/>
      <c r="KJF8" s="1243"/>
      <c r="KJG8" s="1243"/>
      <c r="KJH8" s="1243"/>
      <c r="KJI8" s="1243"/>
      <c r="KJJ8" s="1243"/>
      <c r="KJK8" s="1243"/>
      <c r="KJL8" s="1243"/>
      <c r="KJM8" s="1243"/>
      <c r="KJN8" s="1243"/>
      <c r="KJO8" s="1243"/>
      <c r="KJP8" s="1243"/>
      <c r="KJQ8" s="1243"/>
      <c r="KJR8" s="1243"/>
      <c r="KJS8" s="1243"/>
      <c r="KJT8" s="1243"/>
      <c r="KJU8" s="1243"/>
      <c r="KJV8" s="1243"/>
      <c r="KJW8" s="1243"/>
      <c r="KJX8" s="1243"/>
      <c r="KJY8" s="1243"/>
      <c r="KJZ8" s="1243"/>
      <c r="KKA8" s="1243"/>
      <c r="KKB8" s="1243"/>
      <c r="KKC8" s="1243"/>
      <c r="KKD8" s="1243"/>
      <c r="KKE8" s="1243"/>
      <c r="KKF8" s="1243"/>
      <c r="KKG8" s="1243"/>
      <c r="KKH8" s="1243"/>
      <c r="KKI8" s="1243"/>
      <c r="KKJ8" s="1243"/>
      <c r="KKK8" s="1243"/>
      <c r="KKL8" s="1243"/>
      <c r="KKM8" s="1243"/>
      <c r="KKN8" s="1243"/>
      <c r="KKO8" s="1243"/>
      <c r="KKP8" s="1243"/>
      <c r="KKQ8" s="1243"/>
      <c r="KKR8" s="1243"/>
      <c r="KKS8" s="1243"/>
      <c r="KKT8" s="1243"/>
      <c r="KKU8" s="1243"/>
      <c r="KKV8" s="1243"/>
      <c r="KKW8" s="1243"/>
      <c r="KKX8" s="1243"/>
      <c r="KKY8" s="1243"/>
      <c r="KKZ8" s="1243"/>
      <c r="KLA8" s="1243"/>
      <c r="KLB8" s="1243"/>
      <c r="KLC8" s="1243"/>
      <c r="KLD8" s="1243"/>
      <c r="KLE8" s="1243"/>
      <c r="KLF8" s="1243"/>
      <c r="KLG8" s="1243"/>
      <c r="KLH8" s="1243"/>
      <c r="KLI8" s="1243"/>
      <c r="KLJ8" s="1243"/>
      <c r="KLK8" s="1243"/>
      <c r="KLL8" s="1243"/>
      <c r="KLM8" s="1243"/>
      <c r="KLN8" s="1243"/>
      <c r="KLO8" s="1243"/>
      <c r="KLP8" s="1243"/>
      <c r="KLQ8" s="1243"/>
      <c r="KLR8" s="1243"/>
      <c r="KLS8" s="1243"/>
      <c r="KLT8" s="1243"/>
      <c r="KLU8" s="1243"/>
      <c r="KLV8" s="1243"/>
      <c r="KLW8" s="1243"/>
      <c r="KLX8" s="1243"/>
      <c r="KLY8" s="1243"/>
      <c r="KLZ8" s="1243"/>
      <c r="KMA8" s="1243"/>
      <c r="KMB8" s="1243"/>
      <c r="KMC8" s="1243"/>
      <c r="KMD8" s="1243"/>
      <c r="KME8" s="1243"/>
      <c r="KMF8" s="1243"/>
      <c r="KMG8" s="1243"/>
      <c r="KMH8" s="1243"/>
      <c r="KMI8" s="1243"/>
      <c r="KMJ8" s="1243"/>
      <c r="KMK8" s="1243"/>
      <c r="KML8" s="1243"/>
      <c r="KMM8" s="1243"/>
      <c r="KMN8" s="1243"/>
      <c r="KMO8" s="1243"/>
      <c r="KMP8" s="1243"/>
      <c r="KMQ8" s="1243"/>
      <c r="KMR8" s="1243"/>
      <c r="KMS8" s="1243"/>
      <c r="KMT8" s="1243"/>
      <c r="KMU8" s="1243"/>
      <c r="KMV8" s="1243"/>
      <c r="KMW8" s="1243"/>
      <c r="KMX8" s="1243"/>
      <c r="KMY8" s="1243"/>
      <c r="KMZ8" s="1243"/>
      <c r="KNA8" s="1243"/>
      <c r="KNB8" s="1243"/>
      <c r="KNC8" s="1243"/>
      <c r="KND8" s="1243"/>
      <c r="KNE8" s="1243"/>
      <c r="KNF8" s="1243"/>
      <c r="KNG8" s="1243"/>
      <c r="KNH8" s="1243"/>
      <c r="KNI8" s="1243"/>
      <c r="KNJ8" s="1243"/>
      <c r="KNK8" s="1243"/>
      <c r="KNL8" s="1243"/>
      <c r="KNM8" s="1243"/>
      <c r="KNN8" s="1243"/>
      <c r="KNO8" s="1243"/>
      <c r="KNP8" s="1243"/>
      <c r="KNQ8" s="1243"/>
      <c r="KNR8" s="1243"/>
      <c r="KNS8" s="1243"/>
      <c r="KNT8" s="1243"/>
      <c r="KNU8" s="1243"/>
      <c r="KNV8" s="1243"/>
      <c r="KNW8" s="1243"/>
      <c r="KNX8" s="1243"/>
      <c r="KNY8" s="1243"/>
      <c r="KNZ8" s="1243"/>
      <c r="KOA8" s="1243"/>
      <c r="KOB8" s="1243"/>
      <c r="KOC8" s="1243"/>
      <c r="KOD8" s="1243"/>
      <c r="KOE8" s="1243"/>
      <c r="KOF8" s="1243"/>
      <c r="KOG8" s="1243"/>
      <c r="KOH8" s="1243"/>
      <c r="KOI8" s="1243"/>
      <c r="KOJ8" s="1243"/>
      <c r="KOK8" s="1243"/>
      <c r="KOL8" s="1243"/>
      <c r="KOM8" s="1243"/>
      <c r="KON8" s="1243"/>
      <c r="KOO8" s="1243"/>
      <c r="KOP8" s="1243"/>
      <c r="KOQ8" s="1243"/>
      <c r="KOR8" s="1243"/>
      <c r="KOS8" s="1243"/>
      <c r="KOT8" s="1243"/>
      <c r="KOU8" s="1243"/>
      <c r="KOV8" s="1243"/>
      <c r="KOW8" s="1243"/>
      <c r="KOX8" s="1243"/>
      <c r="KOY8" s="1243"/>
      <c r="KOZ8" s="1243"/>
      <c r="KPA8" s="1243"/>
      <c r="KPB8" s="1243"/>
      <c r="KPC8" s="1243"/>
      <c r="KPD8" s="1243"/>
      <c r="KPE8" s="1243"/>
      <c r="KPF8" s="1243"/>
      <c r="KPG8" s="1243"/>
      <c r="KPH8" s="1243"/>
      <c r="KPI8" s="1243"/>
      <c r="KPJ8" s="1243"/>
      <c r="KPK8" s="1243"/>
      <c r="KPL8" s="1243"/>
      <c r="KPM8" s="1243"/>
      <c r="KPN8" s="1243"/>
      <c r="KPO8" s="1243"/>
      <c r="KPP8" s="1243"/>
      <c r="KPQ8" s="1243"/>
      <c r="KPR8" s="1243"/>
      <c r="KPS8" s="1243"/>
      <c r="KPT8" s="1243"/>
      <c r="KPU8" s="1243"/>
      <c r="KPV8" s="1243"/>
      <c r="KPW8" s="1243"/>
      <c r="KPX8" s="1243"/>
      <c r="KPY8" s="1243"/>
      <c r="KPZ8" s="1243"/>
      <c r="KQA8" s="1243"/>
      <c r="KQB8" s="1243"/>
      <c r="KQC8" s="1243"/>
      <c r="KQD8" s="1243"/>
      <c r="KQE8" s="1243"/>
      <c r="KQF8" s="1243"/>
      <c r="KQG8" s="1243"/>
      <c r="KQH8" s="1243"/>
      <c r="KQI8" s="1243"/>
      <c r="KQJ8" s="1243"/>
      <c r="KQK8" s="1243"/>
      <c r="KQL8" s="1243"/>
      <c r="KQM8" s="1243"/>
      <c r="KQN8" s="1243"/>
      <c r="KQO8" s="1243"/>
      <c r="KQP8" s="1243"/>
      <c r="KQQ8" s="1243"/>
      <c r="KQR8" s="1243"/>
      <c r="KQS8" s="1243"/>
      <c r="KQT8" s="1243"/>
      <c r="KQU8" s="1243"/>
      <c r="KQV8" s="1243"/>
      <c r="KQW8" s="1243"/>
      <c r="KQX8" s="1243"/>
      <c r="KQY8" s="1243"/>
      <c r="KQZ8" s="1243"/>
      <c r="KRA8" s="1243"/>
      <c r="KRB8" s="1243"/>
      <c r="KRC8" s="1243"/>
      <c r="KRD8" s="1243"/>
      <c r="KRE8" s="1243"/>
      <c r="KRF8" s="1243"/>
      <c r="KRG8" s="1243"/>
      <c r="KRH8" s="1243"/>
      <c r="KRI8" s="1243"/>
      <c r="KRJ8" s="1243"/>
      <c r="KRK8" s="1243"/>
      <c r="KRL8" s="1243"/>
      <c r="KRM8" s="1243"/>
      <c r="KRN8" s="1243"/>
      <c r="KRO8" s="1243"/>
      <c r="KRP8" s="1243"/>
      <c r="KRQ8" s="1243"/>
      <c r="KRR8" s="1243"/>
      <c r="KRS8" s="1243"/>
      <c r="KRT8" s="1243"/>
      <c r="KRU8" s="1243"/>
      <c r="KRV8" s="1243"/>
      <c r="KRW8" s="1243"/>
      <c r="KRX8" s="1243"/>
      <c r="KRY8" s="1243"/>
      <c r="KRZ8" s="1243"/>
      <c r="KSA8" s="1243"/>
      <c r="KSB8" s="1243"/>
      <c r="KSC8" s="1243"/>
      <c r="KSD8" s="1243"/>
      <c r="KSE8" s="1243"/>
      <c r="KSF8" s="1243"/>
      <c r="KSG8" s="1243"/>
      <c r="KSH8" s="1243"/>
      <c r="KSI8" s="1243"/>
      <c r="KSJ8" s="1243"/>
      <c r="KSK8" s="1243"/>
      <c r="KSL8" s="1243"/>
      <c r="KSM8" s="1243"/>
      <c r="KSN8" s="1243"/>
      <c r="KSO8" s="1243"/>
      <c r="KSP8" s="1243"/>
      <c r="KSQ8" s="1243"/>
      <c r="KSR8" s="1243"/>
      <c r="KSS8" s="1243"/>
      <c r="KST8" s="1243"/>
      <c r="KSU8" s="1243"/>
      <c r="KSV8" s="1243"/>
      <c r="KSW8" s="1243"/>
      <c r="KSX8" s="1243"/>
      <c r="KSY8" s="1243"/>
      <c r="KSZ8" s="1243"/>
      <c r="KTA8" s="1243"/>
      <c r="KTB8" s="1243"/>
      <c r="KTC8" s="1243"/>
      <c r="KTD8" s="1243"/>
      <c r="KTE8" s="1243"/>
      <c r="KTF8" s="1243"/>
      <c r="KTG8" s="1243"/>
      <c r="KTH8" s="1243"/>
      <c r="KTI8" s="1243"/>
      <c r="KTJ8" s="1243"/>
      <c r="KTK8" s="1243"/>
      <c r="KTL8" s="1243"/>
      <c r="KTM8" s="1243"/>
      <c r="KTN8" s="1243"/>
      <c r="KTO8" s="1243"/>
      <c r="KTP8" s="1243"/>
      <c r="KTQ8" s="1243"/>
      <c r="KTR8" s="1243"/>
      <c r="KTS8" s="1243"/>
      <c r="KTT8" s="1243"/>
      <c r="KTU8" s="1243"/>
      <c r="KTV8" s="1243"/>
      <c r="KTW8" s="1243"/>
      <c r="KTX8" s="1243"/>
      <c r="KTY8" s="1243"/>
      <c r="KTZ8" s="1243"/>
      <c r="KUA8" s="1243"/>
      <c r="KUB8" s="1243"/>
      <c r="KUC8" s="1243"/>
      <c r="KUD8" s="1243"/>
      <c r="KUE8" s="1243"/>
      <c r="KUF8" s="1243"/>
      <c r="KUG8" s="1243"/>
      <c r="KUH8" s="1243"/>
      <c r="KUI8" s="1243"/>
      <c r="KUJ8" s="1243"/>
      <c r="KUK8" s="1243"/>
      <c r="KUL8" s="1243"/>
      <c r="KUM8" s="1243"/>
      <c r="KUN8" s="1243"/>
      <c r="KUO8" s="1243"/>
      <c r="KUP8" s="1243"/>
      <c r="KUQ8" s="1243"/>
      <c r="KUR8" s="1243"/>
      <c r="KUS8" s="1243"/>
      <c r="KUT8" s="1243"/>
      <c r="KUU8" s="1243"/>
      <c r="KUV8" s="1243"/>
      <c r="KUW8" s="1243"/>
      <c r="KUX8" s="1243"/>
      <c r="KUY8" s="1243"/>
      <c r="KUZ8" s="1243"/>
      <c r="KVA8" s="1243"/>
      <c r="KVB8" s="1243"/>
      <c r="KVC8" s="1243"/>
      <c r="KVD8" s="1243"/>
      <c r="KVE8" s="1243"/>
      <c r="KVF8" s="1243"/>
      <c r="KVG8" s="1243"/>
      <c r="KVH8" s="1243"/>
      <c r="KVI8" s="1243"/>
      <c r="KVJ8" s="1243"/>
      <c r="KVK8" s="1243"/>
      <c r="KVL8" s="1243"/>
      <c r="KVM8" s="1243"/>
      <c r="KVN8" s="1243"/>
      <c r="KVO8" s="1243"/>
      <c r="KVP8" s="1243"/>
      <c r="KVQ8" s="1243"/>
      <c r="KVR8" s="1243"/>
      <c r="KVS8" s="1243"/>
      <c r="KVT8" s="1243"/>
      <c r="KVU8" s="1243"/>
      <c r="KVV8" s="1243"/>
      <c r="KVW8" s="1243"/>
      <c r="KVX8" s="1243"/>
      <c r="KVY8" s="1243"/>
      <c r="KVZ8" s="1243"/>
      <c r="KWA8" s="1243"/>
      <c r="KWB8" s="1243"/>
      <c r="KWC8" s="1243"/>
      <c r="KWD8" s="1243"/>
      <c r="KWE8" s="1243"/>
      <c r="KWF8" s="1243"/>
      <c r="KWG8" s="1243"/>
      <c r="KWH8" s="1243"/>
      <c r="KWI8" s="1243"/>
      <c r="KWJ8" s="1243"/>
      <c r="KWK8" s="1243"/>
      <c r="KWL8" s="1243"/>
      <c r="KWM8" s="1243"/>
      <c r="KWN8" s="1243"/>
      <c r="KWO8" s="1243"/>
      <c r="KWP8" s="1243"/>
      <c r="KWQ8" s="1243"/>
      <c r="KWR8" s="1243"/>
      <c r="KWS8" s="1243"/>
      <c r="KWT8" s="1243"/>
      <c r="KWU8" s="1243"/>
      <c r="KWV8" s="1243"/>
      <c r="KWW8" s="1243"/>
      <c r="KWX8" s="1243"/>
      <c r="KWY8" s="1243"/>
      <c r="KWZ8" s="1243"/>
      <c r="KXA8" s="1243"/>
      <c r="KXB8" s="1243"/>
      <c r="KXC8" s="1243"/>
      <c r="KXD8" s="1243"/>
      <c r="KXE8" s="1243"/>
      <c r="KXF8" s="1243"/>
      <c r="KXG8" s="1243"/>
      <c r="KXH8" s="1243"/>
      <c r="KXI8" s="1243"/>
      <c r="KXJ8" s="1243"/>
      <c r="KXK8" s="1243"/>
      <c r="KXL8" s="1243"/>
      <c r="KXM8" s="1243"/>
      <c r="KXN8" s="1243"/>
      <c r="KXO8" s="1243"/>
      <c r="KXP8" s="1243"/>
      <c r="KXQ8" s="1243"/>
      <c r="KXR8" s="1243"/>
      <c r="KXS8" s="1243"/>
      <c r="KXT8" s="1243"/>
      <c r="KXU8" s="1243"/>
      <c r="KXV8" s="1243"/>
      <c r="KXW8" s="1243"/>
      <c r="KXX8" s="1243"/>
      <c r="KXY8" s="1243"/>
      <c r="KXZ8" s="1243"/>
      <c r="KYA8" s="1243"/>
      <c r="KYB8" s="1243"/>
      <c r="KYC8" s="1243"/>
      <c r="KYD8" s="1243"/>
      <c r="KYE8" s="1243"/>
      <c r="KYF8" s="1243"/>
      <c r="KYG8" s="1243"/>
      <c r="KYH8" s="1243"/>
      <c r="KYI8" s="1243"/>
      <c r="KYJ8" s="1243"/>
      <c r="KYK8" s="1243"/>
      <c r="KYL8" s="1243"/>
      <c r="KYM8" s="1243"/>
      <c r="KYN8" s="1243"/>
      <c r="KYO8" s="1243"/>
      <c r="KYP8" s="1243"/>
      <c r="KYQ8" s="1243"/>
      <c r="KYR8" s="1243"/>
      <c r="KYS8" s="1243"/>
      <c r="KYT8" s="1243"/>
      <c r="KYU8" s="1243"/>
      <c r="KYV8" s="1243"/>
      <c r="KYW8" s="1243"/>
      <c r="KYX8" s="1243"/>
      <c r="KYY8" s="1243"/>
      <c r="KYZ8" s="1243"/>
      <c r="KZA8" s="1243"/>
      <c r="KZB8" s="1243"/>
      <c r="KZC8" s="1243"/>
      <c r="KZD8" s="1243"/>
      <c r="KZE8" s="1243"/>
      <c r="KZF8" s="1243"/>
      <c r="KZG8" s="1243"/>
      <c r="KZH8" s="1243"/>
      <c r="KZI8" s="1243"/>
      <c r="KZJ8" s="1243"/>
      <c r="KZK8" s="1243"/>
      <c r="KZL8" s="1243"/>
      <c r="KZM8" s="1243"/>
      <c r="KZN8" s="1243"/>
      <c r="KZO8" s="1243"/>
      <c r="KZP8" s="1243"/>
      <c r="KZQ8" s="1243"/>
      <c r="KZR8" s="1243"/>
      <c r="KZS8" s="1243"/>
      <c r="KZT8" s="1243"/>
      <c r="KZU8" s="1243"/>
      <c r="KZV8" s="1243"/>
      <c r="KZW8" s="1243"/>
      <c r="KZX8" s="1243"/>
      <c r="KZY8" s="1243"/>
      <c r="KZZ8" s="1243"/>
      <c r="LAA8" s="1243"/>
      <c r="LAB8" s="1243"/>
      <c r="LAC8" s="1243"/>
      <c r="LAD8" s="1243"/>
      <c r="LAE8" s="1243"/>
      <c r="LAF8" s="1243"/>
      <c r="LAG8" s="1243"/>
      <c r="LAH8" s="1243"/>
      <c r="LAI8" s="1243"/>
      <c r="LAJ8" s="1243"/>
      <c r="LAK8" s="1243"/>
      <c r="LAL8" s="1243"/>
      <c r="LAM8" s="1243"/>
      <c r="LAN8" s="1243"/>
      <c r="LAO8" s="1243"/>
      <c r="LAP8" s="1243"/>
      <c r="LAQ8" s="1243"/>
      <c r="LAR8" s="1243"/>
      <c r="LAS8" s="1243"/>
      <c r="LAT8" s="1243"/>
      <c r="LAU8" s="1243"/>
      <c r="LAV8" s="1243"/>
      <c r="LAW8" s="1243"/>
      <c r="LAX8" s="1243"/>
      <c r="LAY8" s="1243"/>
      <c r="LAZ8" s="1243"/>
      <c r="LBA8" s="1243"/>
      <c r="LBB8" s="1243"/>
      <c r="LBC8" s="1243"/>
      <c r="LBD8" s="1243"/>
      <c r="LBE8" s="1243"/>
      <c r="LBF8" s="1243"/>
      <c r="LBG8" s="1243"/>
      <c r="LBH8" s="1243"/>
      <c r="LBI8" s="1243"/>
      <c r="LBJ8" s="1243"/>
      <c r="LBK8" s="1243"/>
      <c r="LBL8" s="1243"/>
      <c r="LBM8" s="1243"/>
      <c r="LBN8" s="1243"/>
      <c r="LBO8" s="1243"/>
      <c r="LBP8" s="1243"/>
      <c r="LBQ8" s="1243"/>
      <c r="LBR8" s="1243"/>
      <c r="LBS8" s="1243"/>
      <c r="LBT8" s="1243"/>
      <c r="LBU8" s="1243"/>
      <c r="LBV8" s="1243"/>
      <c r="LBW8" s="1243"/>
      <c r="LBX8" s="1243"/>
      <c r="LBY8" s="1243"/>
      <c r="LBZ8" s="1243"/>
      <c r="LCA8" s="1243"/>
      <c r="LCB8" s="1243"/>
      <c r="LCC8" s="1243"/>
      <c r="LCD8" s="1243"/>
      <c r="LCE8" s="1243"/>
      <c r="LCF8" s="1243"/>
      <c r="LCG8" s="1243"/>
      <c r="LCH8" s="1243"/>
      <c r="LCI8" s="1243"/>
      <c r="LCJ8" s="1243"/>
      <c r="LCK8" s="1243"/>
      <c r="LCL8" s="1243"/>
      <c r="LCM8" s="1243"/>
      <c r="LCN8" s="1243"/>
      <c r="LCO8" s="1243"/>
      <c r="LCP8" s="1243"/>
      <c r="LCQ8" s="1243"/>
      <c r="LCR8" s="1243"/>
      <c r="LCS8" s="1243"/>
      <c r="LCT8" s="1243"/>
      <c r="LCU8" s="1243"/>
      <c r="LCV8" s="1243"/>
      <c r="LCW8" s="1243"/>
      <c r="LCX8" s="1243"/>
      <c r="LCY8" s="1243"/>
      <c r="LCZ8" s="1243"/>
      <c r="LDA8" s="1243"/>
      <c r="LDB8" s="1243"/>
      <c r="LDC8" s="1243"/>
      <c r="LDD8" s="1243"/>
      <c r="LDE8" s="1243"/>
      <c r="LDF8" s="1243"/>
      <c r="LDG8" s="1243"/>
      <c r="LDH8" s="1243"/>
      <c r="LDI8" s="1243"/>
      <c r="LDJ8" s="1243"/>
      <c r="LDK8" s="1243"/>
      <c r="LDL8" s="1243"/>
      <c r="LDM8" s="1243"/>
      <c r="LDN8" s="1243"/>
      <c r="LDO8" s="1243"/>
      <c r="LDP8" s="1243"/>
      <c r="LDQ8" s="1243"/>
      <c r="LDR8" s="1243"/>
      <c r="LDS8" s="1243"/>
      <c r="LDT8" s="1243"/>
      <c r="LDU8" s="1243"/>
      <c r="LDV8" s="1243"/>
      <c r="LDW8" s="1243"/>
      <c r="LDX8" s="1243"/>
      <c r="LDY8" s="1243"/>
      <c r="LDZ8" s="1243"/>
      <c r="LEA8" s="1243"/>
      <c r="LEB8" s="1243"/>
      <c r="LEC8" s="1243"/>
      <c r="LED8" s="1243"/>
      <c r="LEE8" s="1243"/>
      <c r="LEF8" s="1243"/>
      <c r="LEG8" s="1243"/>
      <c r="LEH8" s="1243"/>
      <c r="LEI8" s="1243"/>
      <c r="LEJ8" s="1243"/>
      <c r="LEK8" s="1243"/>
      <c r="LEL8" s="1243"/>
      <c r="LEM8" s="1243"/>
      <c r="LEN8" s="1243"/>
      <c r="LEO8" s="1243"/>
      <c r="LEP8" s="1243"/>
      <c r="LEQ8" s="1243"/>
      <c r="LER8" s="1243"/>
      <c r="LES8" s="1243"/>
      <c r="LET8" s="1243"/>
      <c r="LEU8" s="1243"/>
      <c r="LEV8" s="1243"/>
      <c r="LEW8" s="1243"/>
      <c r="LEX8" s="1243"/>
      <c r="LEY8" s="1243"/>
      <c r="LEZ8" s="1243"/>
      <c r="LFA8" s="1243"/>
      <c r="LFB8" s="1243"/>
      <c r="LFC8" s="1243"/>
      <c r="LFD8" s="1243"/>
      <c r="LFE8" s="1243"/>
      <c r="LFF8" s="1243"/>
      <c r="LFG8" s="1243"/>
      <c r="LFH8" s="1243"/>
      <c r="LFI8" s="1243"/>
      <c r="LFJ8" s="1243"/>
      <c r="LFK8" s="1243"/>
      <c r="LFL8" s="1243"/>
      <c r="LFM8" s="1243"/>
      <c r="LFN8" s="1243"/>
      <c r="LFO8" s="1243"/>
      <c r="LFP8" s="1243"/>
      <c r="LFQ8" s="1243"/>
      <c r="LFR8" s="1243"/>
      <c r="LFS8" s="1243"/>
      <c r="LFT8" s="1243"/>
      <c r="LFU8" s="1243"/>
      <c r="LFV8" s="1243"/>
      <c r="LFW8" s="1243"/>
      <c r="LFX8" s="1243"/>
      <c r="LFY8" s="1243"/>
      <c r="LFZ8" s="1243"/>
      <c r="LGA8" s="1243"/>
      <c r="LGB8" s="1243"/>
      <c r="LGC8" s="1243"/>
      <c r="LGD8" s="1243"/>
      <c r="LGE8" s="1243"/>
      <c r="LGF8" s="1243"/>
      <c r="LGG8" s="1243"/>
      <c r="LGH8" s="1243"/>
      <c r="LGI8" s="1243"/>
      <c r="LGJ8" s="1243"/>
      <c r="LGK8" s="1243"/>
      <c r="LGL8" s="1243"/>
      <c r="LGM8" s="1243"/>
      <c r="LGN8" s="1243"/>
      <c r="LGO8" s="1243"/>
      <c r="LGP8" s="1243"/>
      <c r="LGQ8" s="1243"/>
      <c r="LGR8" s="1243"/>
      <c r="LGS8" s="1243"/>
      <c r="LGT8" s="1243"/>
      <c r="LGU8" s="1243"/>
      <c r="LGV8" s="1243"/>
      <c r="LGW8" s="1243"/>
      <c r="LGX8" s="1243"/>
      <c r="LGY8" s="1243"/>
      <c r="LGZ8" s="1243"/>
      <c r="LHA8" s="1243"/>
      <c r="LHB8" s="1243"/>
      <c r="LHC8" s="1243"/>
      <c r="LHD8" s="1243"/>
      <c r="LHE8" s="1243"/>
      <c r="LHF8" s="1243"/>
      <c r="LHG8" s="1243"/>
      <c r="LHH8" s="1243"/>
      <c r="LHI8" s="1243"/>
      <c r="LHJ8" s="1243"/>
      <c r="LHK8" s="1243"/>
      <c r="LHL8" s="1243"/>
      <c r="LHM8" s="1243"/>
      <c r="LHN8" s="1243"/>
      <c r="LHO8" s="1243"/>
      <c r="LHP8" s="1243"/>
      <c r="LHQ8" s="1243"/>
      <c r="LHR8" s="1243"/>
      <c r="LHS8" s="1243"/>
      <c r="LHT8" s="1243"/>
      <c r="LHU8" s="1243"/>
      <c r="LHV8" s="1243"/>
      <c r="LHW8" s="1243"/>
      <c r="LHX8" s="1243"/>
      <c r="LHY8" s="1243"/>
      <c r="LHZ8" s="1243"/>
      <c r="LIA8" s="1243"/>
      <c r="LIB8" s="1243"/>
      <c r="LIC8" s="1243"/>
      <c r="LID8" s="1243"/>
      <c r="LIE8" s="1243"/>
      <c r="LIF8" s="1243"/>
      <c r="LIG8" s="1243"/>
      <c r="LIH8" s="1243"/>
      <c r="LII8" s="1243"/>
      <c r="LIJ8" s="1243"/>
      <c r="LIK8" s="1243"/>
      <c r="LIL8" s="1243"/>
      <c r="LIM8" s="1243"/>
      <c r="LIN8" s="1243"/>
      <c r="LIO8" s="1243"/>
      <c r="LIP8" s="1243"/>
      <c r="LIQ8" s="1243"/>
      <c r="LIR8" s="1243"/>
      <c r="LIS8" s="1243"/>
      <c r="LIT8" s="1243"/>
      <c r="LIU8" s="1243"/>
      <c r="LIV8" s="1243"/>
      <c r="LIW8" s="1243"/>
      <c r="LIX8" s="1243"/>
      <c r="LIY8" s="1243"/>
      <c r="LIZ8" s="1243"/>
      <c r="LJA8" s="1243"/>
      <c r="LJB8" s="1243"/>
      <c r="LJC8" s="1243"/>
      <c r="LJD8" s="1243"/>
      <c r="LJE8" s="1243"/>
      <c r="LJF8" s="1243"/>
      <c r="LJG8" s="1243"/>
      <c r="LJH8" s="1243"/>
      <c r="LJI8" s="1243"/>
      <c r="LJJ8" s="1243"/>
      <c r="LJK8" s="1243"/>
      <c r="LJL8" s="1243"/>
      <c r="LJM8" s="1243"/>
      <c r="LJN8" s="1243"/>
      <c r="LJO8" s="1243"/>
      <c r="LJP8" s="1243"/>
      <c r="LJQ8" s="1243"/>
      <c r="LJR8" s="1243"/>
      <c r="LJS8" s="1243"/>
      <c r="LJT8" s="1243"/>
      <c r="LJU8" s="1243"/>
      <c r="LJV8" s="1243"/>
      <c r="LJW8" s="1243"/>
      <c r="LJX8" s="1243"/>
      <c r="LJY8" s="1243"/>
      <c r="LJZ8" s="1243"/>
      <c r="LKA8" s="1243"/>
      <c r="LKB8" s="1243"/>
      <c r="LKC8" s="1243"/>
      <c r="LKD8" s="1243"/>
      <c r="LKE8" s="1243"/>
      <c r="LKF8" s="1243"/>
      <c r="LKG8" s="1243"/>
      <c r="LKH8" s="1243"/>
      <c r="LKI8" s="1243"/>
      <c r="LKJ8" s="1243"/>
      <c r="LKK8" s="1243"/>
      <c r="LKL8" s="1243"/>
      <c r="LKM8" s="1243"/>
      <c r="LKN8" s="1243"/>
      <c r="LKO8" s="1243"/>
      <c r="LKP8" s="1243"/>
      <c r="LKQ8" s="1243"/>
      <c r="LKR8" s="1243"/>
      <c r="LKS8" s="1243"/>
      <c r="LKT8" s="1243"/>
      <c r="LKU8" s="1243"/>
      <c r="LKV8" s="1243"/>
      <c r="LKW8" s="1243"/>
      <c r="LKX8" s="1243"/>
      <c r="LKY8" s="1243"/>
      <c r="LKZ8" s="1243"/>
      <c r="LLA8" s="1243"/>
      <c r="LLB8" s="1243"/>
      <c r="LLC8" s="1243"/>
      <c r="LLD8" s="1243"/>
      <c r="LLE8" s="1243"/>
      <c r="LLF8" s="1243"/>
      <c r="LLG8" s="1243"/>
      <c r="LLH8" s="1243"/>
      <c r="LLI8" s="1243"/>
      <c r="LLJ8" s="1243"/>
      <c r="LLK8" s="1243"/>
      <c r="LLL8" s="1243"/>
      <c r="LLM8" s="1243"/>
      <c r="LLN8" s="1243"/>
      <c r="LLO8" s="1243"/>
      <c r="LLP8" s="1243"/>
      <c r="LLQ8" s="1243"/>
      <c r="LLR8" s="1243"/>
      <c r="LLS8" s="1243"/>
      <c r="LLT8" s="1243"/>
      <c r="LLU8" s="1243"/>
      <c r="LLV8" s="1243"/>
      <c r="LLW8" s="1243"/>
      <c r="LLX8" s="1243"/>
      <c r="LLY8" s="1243"/>
      <c r="LLZ8" s="1243"/>
      <c r="LMA8" s="1243"/>
      <c r="LMB8" s="1243"/>
      <c r="LMC8" s="1243"/>
      <c r="LMD8" s="1243"/>
      <c r="LME8" s="1243"/>
      <c r="LMF8" s="1243"/>
      <c r="LMG8" s="1243"/>
      <c r="LMH8" s="1243"/>
      <c r="LMI8" s="1243"/>
      <c r="LMJ8" s="1243"/>
      <c r="LMK8" s="1243"/>
      <c r="LML8" s="1243"/>
      <c r="LMM8" s="1243"/>
      <c r="LMN8" s="1243"/>
      <c r="LMO8" s="1243"/>
      <c r="LMP8" s="1243"/>
      <c r="LMQ8" s="1243"/>
      <c r="LMR8" s="1243"/>
      <c r="LMS8" s="1243"/>
      <c r="LMT8" s="1243"/>
      <c r="LMU8" s="1243"/>
      <c r="LMV8" s="1243"/>
      <c r="LMW8" s="1243"/>
      <c r="LMX8" s="1243"/>
      <c r="LMY8" s="1243"/>
      <c r="LMZ8" s="1243"/>
      <c r="LNA8" s="1243"/>
      <c r="LNB8" s="1243"/>
      <c r="LNC8" s="1243"/>
      <c r="LND8" s="1243"/>
      <c r="LNE8" s="1243"/>
      <c r="LNF8" s="1243"/>
      <c r="LNG8" s="1243"/>
      <c r="LNH8" s="1243"/>
      <c r="LNI8" s="1243"/>
      <c r="LNJ8" s="1243"/>
      <c r="LNK8" s="1243"/>
      <c r="LNL8" s="1243"/>
      <c r="LNM8" s="1243"/>
      <c r="LNN8" s="1243"/>
      <c r="LNO8" s="1243"/>
      <c r="LNP8" s="1243"/>
      <c r="LNQ8" s="1243"/>
      <c r="LNR8" s="1243"/>
      <c r="LNS8" s="1243"/>
      <c r="LNT8" s="1243"/>
      <c r="LNU8" s="1243"/>
      <c r="LNV8" s="1243"/>
      <c r="LNW8" s="1243"/>
      <c r="LNX8" s="1243"/>
      <c r="LNY8" s="1243"/>
      <c r="LNZ8" s="1243"/>
      <c r="LOA8" s="1243"/>
      <c r="LOB8" s="1243"/>
      <c r="LOC8" s="1243"/>
      <c r="LOD8" s="1243"/>
      <c r="LOE8" s="1243"/>
      <c r="LOF8" s="1243"/>
      <c r="LOG8" s="1243"/>
      <c r="LOH8" s="1243"/>
      <c r="LOI8" s="1243"/>
      <c r="LOJ8" s="1243"/>
      <c r="LOK8" s="1243"/>
      <c r="LOL8" s="1243"/>
      <c r="LOM8" s="1243"/>
      <c r="LON8" s="1243"/>
      <c r="LOO8" s="1243"/>
      <c r="LOP8" s="1243"/>
      <c r="LOQ8" s="1243"/>
      <c r="LOR8" s="1243"/>
      <c r="LOS8" s="1243"/>
      <c r="LOT8" s="1243"/>
      <c r="LOU8" s="1243"/>
      <c r="LOV8" s="1243"/>
      <c r="LOW8" s="1243"/>
      <c r="LOX8" s="1243"/>
      <c r="LOY8" s="1243"/>
      <c r="LOZ8" s="1243"/>
      <c r="LPA8" s="1243"/>
      <c r="LPB8" s="1243"/>
      <c r="LPC8" s="1243"/>
      <c r="LPD8" s="1243"/>
      <c r="LPE8" s="1243"/>
      <c r="LPF8" s="1243"/>
      <c r="LPG8" s="1243"/>
      <c r="LPH8" s="1243"/>
      <c r="LPI8" s="1243"/>
      <c r="LPJ8" s="1243"/>
      <c r="LPK8" s="1243"/>
      <c r="LPL8" s="1243"/>
      <c r="LPM8" s="1243"/>
      <c r="LPN8" s="1243"/>
      <c r="LPO8" s="1243"/>
      <c r="LPP8" s="1243"/>
      <c r="LPQ8" s="1243"/>
      <c r="LPR8" s="1243"/>
      <c r="LPS8" s="1243"/>
      <c r="LPT8" s="1243"/>
      <c r="LPU8" s="1243"/>
      <c r="LPV8" s="1243"/>
      <c r="LPW8" s="1243"/>
      <c r="LPX8" s="1243"/>
      <c r="LPY8" s="1243"/>
      <c r="LPZ8" s="1243"/>
      <c r="LQA8" s="1243"/>
      <c r="LQB8" s="1243"/>
      <c r="LQC8" s="1243"/>
      <c r="LQD8" s="1243"/>
      <c r="LQE8" s="1243"/>
      <c r="LQF8" s="1243"/>
      <c r="LQG8" s="1243"/>
      <c r="LQH8" s="1243"/>
      <c r="LQI8" s="1243"/>
      <c r="LQJ8" s="1243"/>
      <c r="LQK8" s="1243"/>
      <c r="LQL8" s="1243"/>
      <c r="LQM8" s="1243"/>
      <c r="LQN8" s="1243"/>
      <c r="LQO8" s="1243"/>
      <c r="LQP8" s="1243"/>
      <c r="LQQ8" s="1243"/>
      <c r="LQR8" s="1243"/>
      <c r="LQS8" s="1243"/>
      <c r="LQT8" s="1243"/>
      <c r="LQU8" s="1243"/>
      <c r="LQV8" s="1243"/>
      <c r="LQW8" s="1243"/>
      <c r="LQX8" s="1243"/>
      <c r="LQY8" s="1243"/>
      <c r="LQZ8" s="1243"/>
      <c r="LRA8" s="1243"/>
      <c r="LRB8" s="1243"/>
      <c r="LRC8" s="1243"/>
      <c r="LRD8" s="1243"/>
      <c r="LRE8" s="1243"/>
      <c r="LRF8" s="1243"/>
      <c r="LRG8" s="1243"/>
      <c r="LRH8" s="1243"/>
      <c r="LRI8" s="1243"/>
      <c r="LRJ8" s="1243"/>
      <c r="LRK8" s="1243"/>
      <c r="LRL8" s="1243"/>
      <c r="LRM8" s="1243"/>
      <c r="LRN8" s="1243"/>
      <c r="LRO8" s="1243"/>
      <c r="LRP8" s="1243"/>
      <c r="LRQ8" s="1243"/>
      <c r="LRR8" s="1243"/>
      <c r="LRS8" s="1243"/>
      <c r="LRT8" s="1243"/>
      <c r="LRU8" s="1243"/>
      <c r="LRV8" s="1243"/>
      <c r="LRW8" s="1243"/>
      <c r="LRX8" s="1243"/>
      <c r="LRY8" s="1243"/>
      <c r="LRZ8" s="1243"/>
      <c r="LSA8" s="1243"/>
      <c r="LSB8" s="1243"/>
      <c r="LSC8" s="1243"/>
      <c r="LSD8" s="1243"/>
      <c r="LSE8" s="1243"/>
      <c r="LSF8" s="1243"/>
      <c r="LSG8" s="1243"/>
      <c r="LSH8" s="1243"/>
      <c r="LSI8" s="1243"/>
      <c r="LSJ8" s="1243"/>
      <c r="LSK8" s="1243"/>
      <c r="LSL8" s="1243"/>
      <c r="LSM8" s="1243"/>
      <c r="LSN8" s="1243"/>
      <c r="LSO8" s="1243"/>
      <c r="LSP8" s="1243"/>
      <c r="LSQ8" s="1243"/>
      <c r="LSR8" s="1243"/>
      <c r="LSS8" s="1243"/>
      <c r="LST8" s="1243"/>
      <c r="LSU8" s="1243"/>
      <c r="LSV8" s="1243"/>
      <c r="LSW8" s="1243"/>
      <c r="LSX8" s="1243"/>
      <c r="LSY8" s="1243"/>
      <c r="LSZ8" s="1243"/>
      <c r="LTA8" s="1243"/>
      <c r="LTB8" s="1243"/>
      <c r="LTC8" s="1243"/>
      <c r="LTD8" s="1243"/>
      <c r="LTE8" s="1243"/>
      <c r="LTF8" s="1243"/>
      <c r="LTG8" s="1243"/>
      <c r="LTH8" s="1243"/>
      <c r="LTI8" s="1243"/>
      <c r="LTJ8" s="1243"/>
      <c r="LTK8" s="1243"/>
      <c r="LTL8" s="1243"/>
      <c r="LTM8" s="1243"/>
      <c r="LTN8" s="1243"/>
      <c r="LTO8" s="1243"/>
      <c r="LTP8" s="1243"/>
      <c r="LTQ8" s="1243"/>
      <c r="LTR8" s="1243"/>
      <c r="LTS8" s="1243"/>
      <c r="LTT8" s="1243"/>
      <c r="LTU8" s="1243"/>
      <c r="LTV8" s="1243"/>
      <c r="LTW8" s="1243"/>
      <c r="LTX8" s="1243"/>
      <c r="LTY8" s="1243"/>
      <c r="LTZ8" s="1243"/>
      <c r="LUA8" s="1243"/>
      <c r="LUB8" s="1243"/>
      <c r="LUC8" s="1243"/>
      <c r="LUD8" s="1243"/>
      <c r="LUE8" s="1243"/>
      <c r="LUF8" s="1243"/>
      <c r="LUG8" s="1243"/>
      <c r="LUH8" s="1243"/>
      <c r="LUI8" s="1243"/>
      <c r="LUJ8" s="1243"/>
      <c r="LUK8" s="1243"/>
      <c r="LUL8" s="1243"/>
      <c r="LUM8" s="1243"/>
      <c r="LUN8" s="1243"/>
      <c r="LUO8" s="1243"/>
      <c r="LUP8" s="1243"/>
      <c r="LUQ8" s="1243"/>
      <c r="LUR8" s="1243"/>
      <c r="LUS8" s="1243"/>
      <c r="LUT8" s="1243"/>
      <c r="LUU8" s="1243"/>
      <c r="LUV8" s="1243"/>
      <c r="LUW8" s="1243"/>
      <c r="LUX8" s="1243"/>
      <c r="LUY8" s="1243"/>
      <c r="LUZ8" s="1243"/>
      <c r="LVA8" s="1243"/>
      <c r="LVB8" s="1243"/>
      <c r="LVC8" s="1243"/>
      <c r="LVD8" s="1243"/>
      <c r="LVE8" s="1243"/>
      <c r="LVF8" s="1243"/>
      <c r="LVG8" s="1243"/>
      <c r="LVH8" s="1243"/>
      <c r="LVI8" s="1243"/>
      <c r="LVJ8" s="1243"/>
      <c r="LVK8" s="1243"/>
      <c r="LVL8" s="1243"/>
      <c r="LVM8" s="1243"/>
      <c r="LVN8" s="1243"/>
      <c r="LVO8" s="1243"/>
      <c r="LVP8" s="1243"/>
      <c r="LVQ8" s="1243"/>
      <c r="LVR8" s="1243"/>
      <c r="LVS8" s="1243"/>
      <c r="LVT8" s="1243"/>
      <c r="LVU8" s="1243"/>
      <c r="LVV8" s="1243"/>
      <c r="LVW8" s="1243"/>
      <c r="LVX8" s="1243"/>
      <c r="LVY8" s="1243"/>
      <c r="LVZ8" s="1243"/>
      <c r="LWA8" s="1243"/>
      <c r="LWB8" s="1243"/>
      <c r="LWC8" s="1243"/>
      <c r="LWD8" s="1243"/>
      <c r="LWE8" s="1243"/>
      <c r="LWF8" s="1243"/>
      <c r="LWG8" s="1243"/>
      <c r="LWH8" s="1243"/>
      <c r="LWI8" s="1243"/>
      <c r="LWJ8" s="1243"/>
      <c r="LWK8" s="1243"/>
      <c r="LWL8" s="1243"/>
      <c r="LWM8" s="1243"/>
      <c r="LWN8" s="1243"/>
      <c r="LWO8" s="1243"/>
      <c r="LWP8" s="1243"/>
      <c r="LWQ8" s="1243"/>
      <c r="LWR8" s="1243"/>
      <c r="LWS8" s="1243"/>
      <c r="LWT8" s="1243"/>
      <c r="LWU8" s="1243"/>
      <c r="LWV8" s="1243"/>
      <c r="LWW8" s="1243"/>
      <c r="LWX8" s="1243"/>
      <c r="LWY8" s="1243"/>
      <c r="LWZ8" s="1243"/>
      <c r="LXA8" s="1243"/>
      <c r="LXB8" s="1243"/>
      <c r="LXC8" s="1243"/>
      <c r="LXD8" s="1243"/>
      <c r="LXE8" s="1243"/>
      <c r="LXF8" s="1243"/>
      <c r="LXG8" s="1243"/>
      <c r="LXH8" s="1243"/>
      <c r="LXI8" s="1243"/>
      <c r="LXJ8" s="1243"/>
      <c r="LXK8" s="1243"/>
      <c r="LXL8" s="1243"/>
      <c r="LXM8" s="1243"/>
      <c r="LXN8" s="1243"/>
      <c r="LXO8" s="1243"/>
      <c r="LXP8" s="1243"/>
      <c r="LXQ8" s="1243"/>
      <c r="LXR8" s="1243"/>
      <c r="LXS8" s="1243"/>
      <c r="LXT8" s="1243"/>
      <c r="LXU8" s="1243"/>
      <c r="LXV8" s="1243"/>
      <c r="LXW8" s="1243"/>
      <c r="LXX8" s="1243"/>
      <c r="LXY8" s="1243"/>
      <c r="LXZ8" s="1243"/>
      <c r="LYA8" s="1243"/>
      <c r="LYB8" s="1243"/>
      <c r="LYC8" s="1243"/>
      <c r="LYD8" s="1243"/>
      <c r="LYE8" s="1243"/>
      <c r="LYF8" s="1243"/>
      <c r="LYG8" s="1243"/>
      <c r="LYH8" s="1243"/>
      <c r="LYI8" s="1243"/>
      <c r="LYJ8" s="1243"/>
      <c r="LYK8" s="1243"/>
      <c r="LYL8" s="1243"/>
      <c r="LYM8" s="1243"/>
      <c r="LYN8" s="1243"/>
      <c r="LYO8" s="1243"/>
      <c r="LYP8" s="1243"/>
      <c r="LYQ8" s="1243"/>
      <c r="LYR8" s="1243"/>
      <c r="LYS8" s="1243"/>
      <c r="LYT8" s="1243"/>
      <c r="LYU8" s="1243"/>
      <c r="LYV8" s="1243"/>
      <c r="LYW8" s="1243"/>
      <c r="LYX8" s="1243"/>
      <c r="LYY8" s="1243"/>
      <c r="LYZ8" s="1243"/>
      <c r="LZA8" s="1243"/>
      <c r="LZB8" s="1243"/>
      <c r="LZC8" s="1243"/>
      <c r="LZD8" s="1243"/>
      <c r="LZE8" s="1243"/>
      <c r="LZF8" s="1243"/>
      <c r="LZG8" s="1243"/>
      <c r="LZH8" s="1243"/>
      <c r="LZI8" s="1243"/>
      <c r="LZJ8" s="1243"/>
      <c r="LZK8" s="1243"/>
      <c r="LZL8" s="1243"/>
      <c r="LZM8" s="1243"/>
      <c r="LZN8" s="1243"/>
      <c r="LZO8" s="1243"/>
      <c r="LZP8" s="1243"/>
      <c r="LZQ8" s="1243"/>
      <c r="LZR8" s="1243"/>
      <c r="LZS8" s="1243"/>
      <c r="LZT8" s="1243"/>
      <c r="LZU8" s="1243"/>
      <c r="LZV8" s="1243"/>
      <c r="LZW8" s="1243"/>
      <c r="LZX8" s="1243"/>
      <c r="LZY8" s="1243"/>
      <c r="LZZ8" s="1243"/>
      <c r="MAA8" s="1243"/>
      <c r="MAB8" s="1243"/>
      <c r="MAC8" s="1243"/>
      <c r="MAD8" s="1243"/>
      <c r="MAE8" s="1243"/>
      <c r="MAF8" s="1243"/>
      <c r="MAG8" s="1243"/>
      <c r="MAH8" s="1243"/>
      <c r="MAI8" s="1243"/>
      <c r="MAJ8" s="1243"/>
      <c r="MAK8" s="1243"/>
      <c r="MAL8" s="1243"/>
      <c r="MAM8" s="1243"/>
      <c r="MAN8" s="1243"/>
      <c r="MAO8" s="1243"/>
      <c r="MAP8" s="1243"/>
      <c r="MAQ8" s="1243"/>
      <c r="MAR8" s="1243"/>
      <c r="MAS8" s="1243"/>
      <c r="MAT8" s="1243"/>
      <c r="MAU8" s="1243"/>
      <c r="MAV8" s="1243"/>
      <c r="MAW8" s="1243"/>
      <c r="MAX8" s="1243"/>
      <c r="MAY8" s="1243"/>
      <c r="MAZ8" s="1243"/>
      <c r="MBA8" s="1243"/>
      <c r="MBB8" s="1243"/>
      <c r="MBC8" s="1243"/>
      <c r="MBD8" s="1243"/>
      <c r="MBE8" s="1243"/>
      <c r="MBF8" s="1243"/>
      <c r="MBG8" s="1243"/>
      <c r="MBH8" s="1243"/>
      <c r="MBI8" s="1243"/>
      <c r="MBJ8" s="1243"/>
      <c r="MBK8" s="1243"/>
      <c r="MBL8" s="1243"/>
      <c r="MBM8" s="1243"/>
      <c r="MBN8" s="1243"/>
      <c r="MBO8" s="1243"/>
      <c r="MBP8" s="1243"/>
      <c r="MBQ8" s="1243"/>
      <c r="MBR8" s="1243"/>
      <c r="MBS8" s="1243"/>
      <c r="MBT8" s="1243"/>
      <c r="MBU8" s="1243"/>
      <c r="MBV8" s="1243"/>
      <c r="MBW8" s="1243"/>
      <c r="MBX8" s="1243"/>
      <c r="MBY8" s="1243"/>
      <c r="MBZ8" s="1243"/>
      <c r="MCA8" s="1243"/>
      <c r="MCB8" s="1243"/>
      <c r="MCC8" s="1243"/>
      <c r="MCD8" s="1243"/>
      <c r="MCE8" s="1243"/>
      <c r="MCF8" s="1243"/>
      <c r="MCG8" s="1243"/>
      <c r="MCH8" s="1243"/>
      <c r="MCI8" s="1243"/>
      <c r="MCJ8" s="1243"/>
      <c r="MCK8" s="1243"/>
      <c r="MCL8" s="1243"/>
      <c r="MCM8" s="1243"/>
      <c r="MCN8" s="1243"/>
      <c r="MCO8" s="1243"/>
      <c r="MCP8" s="1243"/>
      <c r="MCQ8" s="1243"/>
      <c r="MCR8" s="1243"/>
      <c r="MCS8" s="1243"/>
      <c r="MCT8" s="1243"/>
      <c r="MCU8" s="1243"/>
      <c r="MCV8" s="1243"/>
      <c r="MCW8" s="1243"/>
      <c r="MCX8" s="1243"/>
      <c r="MCY8" s="1243"/>
      <c r="MCZ8" s="1243"/>
      <c r="MDA8" s="1243"/>
      <c r="MDB8" s="1243"/>
      <c r="MDC8" s="1243"/>
      <c r="MDD8" s="1243"/>
      <c r="MDE8" s="1243"/>
      <c r="MDF8" s="1243"/>
      <c r="MDG8" s="1243"/>
      <c r="MDH8" s="1243"/>
      <c r="MDI8" s="1243"/>
      <c r="MDJ8" s="1243"/>
      <c r="MDK8" s="1243"/>
      <c r="MDL8" s="1243"/>
      <c r="MDM8" s="1243"/>
      <c r="MDN8" s="1243"/>
      <c r="MDO8" s="1243"/>
      <c r="MDP8" s="1243"/>
      <c r="MDQ8" s="1243"/>
      <c r="MDR8" s="1243"/>
      <c r="MDS8" s="1243"/>
      <c r="MDT8" s="1243"/>
      <c r="MDU8" s="1243"/>
      <c r="MDV8" s="1243"/>
      <c r="MDW8" s="1243"/>
      <c r="MDX8" s="1243"/>
      <c r="MDY8" s="1243"/>
      <c r="MDZ8" s="1243"/>
      <c r="MEA8" s="1243"/>
      <c r="MEB8" s="1243"/>
      <c r="MEC8" s="1243"/>
      <c r="MED8" s="1243"/>
      <c r="MEE8" s="1243"/>
      <c r="MEF8" s="1243"/>
      <c r="MEG8" s="1243"/>
      <c r="MEH8" s="1243"/>
      <c r="MEI8" s="1243"/>
      <c r="MEJ8" s="1243"/>
      <c r="MEK8" s="1243"/>
      <c r="MEL8" s="1243"/>
      <c r="MEM8" s="1243"/>
      <c r="MEN8" s="1243"/>
      <c r="MEO8" s="1243"/>
      <c r="MEP8" s="1243"/>
      <c r="MEQ8" s="1243"/>
      <c r="MER8" s="1243"/>
      <c r="MES8" s="1243"/>
      <c r="MET8" s="1243"/>
      <c r="MEU8" s="1243"/>
      <c r="MEV8" s="1243"/>
      <c r="MEW8" s="1243"/>
      <c r="MEX8" s="1243"/>
      <c r="MEY8" s="1243"/>
      <c r="MEZ8" s="1243"/>
      <c r="MFA8" s="1243"/>
      <c r="MFB8" s="1243"/>
      <c r="MFC8" s="1243"/>
      <c r="MFD8" s="1243"/>
      <c r="MFE8" s="1243"/>
      <c r="MFF8" s="1243"/>
      <c r="MFG8" s="1243"/>
      <c r="MFH8" s="1243"/>
      <c r="MFI8" s="1243"/>
      <c r="MFJ8" s="1243"/>
      <c r="MFK8" s="1243"/>
      <c r="MFL8" s="1243"/>
      <c r="MFM8" s="1243"/>
      <c r="MFN8" s="1243"/>
      <c r="MFO8" s="1243"/>
      <c r="MFP8" s="1243"/>
      <c r="MFQ8" s="1243"/>
      <c r="MFR8" s="1243"/>
      <c r="MFS8" s="1243"/>
      <c r="MFT8" s="1243"/>
      <c r="MFU8" s="1243"/>
      <c r="MFV8" s="1243"/>
      <c r="MFW8" s="1243"/>
      <c r="MFX8" s="1243"/>
      <c r="MFY8" s="1243"/>
      <c r="MFZ8" s="1243"/>
      <c r="MGA8" s="1243"/>
      <c r="MGB8" s="1243"/>
      <c r="MGC8" s="1243"/>
      <c r="MGD8" s="1243"/>
      <c r="MGE8" s="1243"/>
      <c r="MGF8" s="1243"/>
      <c r="MGG8" s="1243"/>
      <c r="MGH8" s="1243"/>
      <c r="MGI8" s="1243"/>
      <c r="MGJ8" s="1243"/>
      <c r="MGK8" s="1243"/>
      <c r="MGL8" s="1243"/>
      <c r="MGM8" s="1243"/>
      <c r="MGN8" s="1243"/>
      <c r="MGO8" s="1243"/>
      <c r="MGP8" s="1243"/>
      <c r="MGQ8" s="1243"/>
      <c r="MGR8" s="1243"/>
      <c r="MGS8" s="1243"/>
      <c r="MGT8" s="1243"/>
      <c r="MGU8" s="1243"/>
      <c r="MGV8" s="1243"/>
      <c r="MGW8" s="1243"/>
      <c r="MGX8" s="1243"/>
      <c r="MGY8" s="1243"/>
      <c r="MGZ8" s="1243"/>
      <c r="MHA8" s="1243"/>
      <c r="MHB8" s="1243"/>
      <c r="MHC8" s="1243"/>
      <c r="MHD8" s="1243"/>
      <c r="MHE8" s="1243"/>
      <c r="MHF8" s="1243"/>
      <c r="MHG8" s="1243"/>
      <c r="MHH8" s="1243"/>
      <c r="MHI8" s="1243"/>
      <c r="MHJ8" s="1243"/>
      <c r="MHK8" s="1243"/>
      <c r="MHL8" s="1243"/>
      <c r="MHM8" s="1243"/>
      <c r="MHN8" s="1243"/>
      <c r="MHO8" s="1243"/>
      <c r="MHP8" s="1243"/>
      <c r="MHQ8" s="1243"/>
      <c r="MHR8" s="1243"/>
      <c r="MHS8" s="1243"/>
      <c r="MHT8" s="1243"/>
      <c r="MHU8" s="1243"/>
      <c r="MHV8" s="1243"/>
      <c r="MHW8" s="1243"/>
      <c r="MHX8" s="1243"/>
      <c r="MHY8" s="1243"/>
      <c r="MHZ8" s="1243"/>
      <c r="MIA8" s="1243"/>
      <c r="MIB8" s="1243"/>
      <c r="MIC8" s="1243"/>
      <c r="MID8" s="1243"/>
      <c r="MIE8" s="1243"/>
      <c r="MIF8" s="1243"/>
      <c r="MIG8" s="1243"/>
      <c r="MIH8" s="1243"/>
      <c r="MII8" s="1243"/>
      <c r="MIJ8" s="1243"/>
      <c r="MIK8" s="1243"/>
      <c r="MIL8" s="1243"/>
      <c r="MIM8" s="1243"/>
      <c r="MIN8" s="1243"/>
      <c r="MIO8" s="1243"/>
      <c r="MIP8" s="1243"/>
      <c r="MIQ8" s="1243"/>
      <c r="MIR8" s="1243"/>
      <c r="MIS8" s="1243"/>
      <c r="MIT8" s="1243"/>
      <c r="MIU8" s="1243"/>
      <c r="MIV8" s="1243"/>
      <c r="MIW8" s="1243"/>
      <c r="MIX8" s="1243"/>
      <c r="MIY8" s="1243"/>
      <c r="MIZ8" s="1243"/>
      <c r="MJA8" s="1243"/>
      <c r="MJB8" s="1243"/>
      <c r="MJC8" s="1243"/>
      <c r="MJD8" s="1243"/>
      <c r="MJE8" s="1243"/>
      <c r="MJF8" s="1243"/>
      <c r="MJG8" s="1243"/>
      <c r="MJH8" s="1243"/>
      <c r="MJI8" s="1243"/>
      <c r="MJJ8" s="1243"/>
      <c r="MJK8" s="1243"/>
      <c r="MJL8" s="1243"/>
      <c r="MJM8" s="1243"/>
      <c r="MJN8" s="1243"/>
      <c r="MJO8" s="1243"/>
      <c r="MJP8" s="1243"/>
      <c r="MJQ8" s="1243"/>
      <c r="MJR8" s="1243"/>
      <c r="MJS8" s="1243"/>
      <c r="MJT8" s="1243"/>
      <c r="MJU8" s="1243"/>
      <c r="MJV8" s="1243"/>
      <c r="MJW8" s="1243"/>
      <c r="MJX8" s="1243"/>
      <c r="MJY8" s="1243"/>
      <c r="MJZ8" s="1243"/>
      <c r="MKA8" s="1243"/>
      <c r="MKB8" s="1243"/>
      <c r="MKC8" s="1243"/>
      <c r="MKD8" s="1243"/>
      <c r="MKE8" s="1243"/>
      <c r="MKF8" s="1243"/>
      <c r="MKG8" s="1243"/>
      <c r="MKH8" s="1243"/>
      <c r="MKI8" s="1243"/>
      <c r="MKJ8" s="1243"/>
      <c r="MKK8" s="1243"/>
      <c r="MKL8" s="1243"/>
      <c r="MKM8" s="1243"/>
      <c r="MKN8" s="1243"/>
      <c r="MKO8" s="1243"/>
      <c r="MKP8" s="1243"/>
      <c r="MKQ8" s="1243"/>
      <c r="MKR8" s="1243"/>
      <c r="MKS8" s="1243"/>
      <c r="MKT8" s="1243"/>
      <c r="MKU8" s="1243"/>
      <c r="MKV8" s="1243"/>
      <c r="MKW8" s="1243"/>
      <c r="MKX8" s="1243"/>
      <c r="MKY8" s="1243"/>
      <c r="MKZ8" s="1243"/>
      <c r="MLA8" s="1243"/>
      <c r="MLB8" s="1243"/>
      <c r="MLC8" s="1243"/>
      <c r="MLD8" s="1243"/>
      <c r="MLE8" s="1243"/>
      <c r="MLF8" s="1243"/>
      <c r="MLG8" s="1243"/>
      <c r="MLH8" s="1243"/>
      <c r="MLI8" s="1243"/>
      <c r="MLJ8" s="1243"/>
      <c r="MLK8" s="1243"/>
      <c r="MLL8" s="1243"/>
      <c r="MLM8" s="1243"/>
      <c r="MLN8" s="1243"/>
      <c r="MLO8" s="1243"/>
      <c r="MLP8" s="1243"/>
      <c r="MLQ8" s="1243"/>
      <c r="MLR8" s="1243"/>
      <c r="MLS8" s="1243"/>
      <c r="MLT8" s="1243"/>
      <c r="MLU8" s="1243"/>
      <c r="MLV8" s="1243"/>
      <c r="MLW8" s="1243"/>
      <c r="MLX8" s="1243"/>
      <c r="MLY8" s="1243"/>
      <c r="MLZ8" s="1243"/>
      <c r="MMA8" s="1243"/>
      <c r="MMB8" s="1243"/>
      <c r="MMC8" s="1243"/>
      <c r="MMD8" s="1243"/>
      <c r="MME8" s="1243"/>
      <c r="MMF8" s="1243"/>
      <c r="MMG8" s="1243"/>
      <c r="MMH8" s="1243"/>
      <c r="MMI8" s="1243"/>
      <c r="MMJ8" s="1243"/>
      <c r="MMK8" s="1243"/>
      <c r="MML8" s="1243"/>
      <c r="MMM8" s="1243"/>
      <c r="MMN8" s="1243"/>
      <c r="MMO8" s="1243"/>
      <c r="MMP8" s="1243"/>
      <c r="MMQ8" s="1243"/>
      <c r="MMR8" s="1243"/>
      <c r="MMS8" s="1243"/>
      <c r="MMT8" s="1243"/>
      <c r="MMU8" s="1243"/>
      <c r="MMV8" s="1243"/>
      <c r="MMW8" s="1243"/>
      <c r="MMX8" s="1243"/>
      <c r="MMY8" s="1243"/>
      <c r="MMZ8" s="1243"/>
      <c r="MNA8" s="1243"/>
      <c r="MNB8" s="1243"/>
      <c r="MNC8" s="1243"/>
      <c r="MND8" s="1243"/>
      <c r="MNE8" s="1243"/>
      <c r="MNF8" s="1243"/>
      <c r="MNG8" s="1243"/>
      <c r="MNH8" s="1243"/>
      <c r="MNI8" s="1243"/>
      <c r="MNJ8" s="1243"/>
      <c r="MNK8" s="1243"/>
      <c r="MNL8" s="1243"/>
      <c r="MNM8" s="1243"/>
      <c r="MNN8" s="1243"/>
      <c r="MNO8" s="1243"/>
      <c r="MNP8" s="1243"/>
      <c r="MNQ8" s="1243"/>
      <c r="MNR8" s="1243"/>
      <c r="MNS8" s="1243"/>
      <c r="MNT8" s="1243"/>
      <c r="MNU8" s="1243"/>
      <c r="MNV8" s="1243"/>
      <c r="MNW8" s="1243"/>
      <c r="MNX8" s="1243"/>
      <c r="MNY8" s="1243"/>
      <c r="MNZ8" s="1243"/>
      <c r="MOA8" s="1243"/>
      <c r="MOB8" s="1243"/>
      <c r="MOC8" s="1243"/>
      <c r="MOD8" s="1243"/>
      <c r="MOE8" s="1243"/>
      <c r="MOF8" s="1243"/>
      <c r="MOG8" s="1243"/>
      <c r="MOH8" s="1243"/>
      <c r="MOI8" s="1243"/>
      <c r="MOJ8" s="1243"/>
      <c r="MOK8" s="1243"/>
      <c r="MOL8" s="1243"/>
      <c r="MOM8" s="1243"/>
      <c r="MON8" s="1243"/>
      <c r="MOO8" s="1243"/>
      <c r="MOP8" s="1243"/>
      <c r="MOQ8" s="1243"/>
      <c r="MOR8" s="1243"/>
      <c r="MOS8" s="1243"/>
      <c r="MOT8" s="1243"/>
      <c r="MOU8" s="1243"/>
      <c r="MOV8" s="1243"/>
      <c r="MOW8" s="1243"/>
      <c r="MOX8" s="1243"/>
      <c r="MOY8" s="1243"/>
      <c r="MOZ8" s="1243"/>
      <c r="MPA8" s="1243"/>
      <c r="MPB8" s="1243"/>
      <c r="MPC8" s="1243"/>
      <c r="MPD8" s="1243"/>
      <c r="MPE8" s="1243"/>
      <c r="MPF8" s="1243"/>
      <c r="MPG8" s="1243"/>
      <c r="MPH8" s="1243"/>
      <c r="MPI8" s="1243"/>
      <c r="MPJ8" s="1243"/>
      <c r="MPK8" s="1243"/>
      <c r="MPL8" s="1243"/>
      <c r="MPM8" s="1243"/>
      <c r="MPN8" s="1243"/>
      <c r="MPO8" s="1243"/>
      <c r="MPP8" s="1243"/>
      <c r="MPQ8" s="1243"/>
      <c r="MPR8" s="1243"/>
      <c r="MPS8" s="1243"/>
      <c r="MPT8" s="1243"/>
      <c r="MPU8" s="1243"/>
      <c r="MPV8" s="1243"/>
      <c r="MPW8" s="1243"/>
      <c r="MPX8" s="1243"/>
      <c r="MPY8" s="1243"/>
      <c r="MPZ8" s="1243"/>
      <c r="MQA8" s="1243"/>
      <c r="MQB8" s="1243"/>
      <c r="MQC8" s="1243"/>
      <c r="MQD8" s="1243"/>
      <c r="MQE8" s="1243"/>
      <c r="MQF8" s="1243"/>
      <c r="MQG8" s="1243"/>
      <c r="MQH8" s="1243"/>
      <c r="MQI8" s="1243"/>
      <c r="MQJ8" s="1243"/>
      <c r="MQK8" s="1243"/>
      <c r="MQL8" s="1243"/>
      <c r="MQM8" s="1243"/>
      <c r="MQN8" s="1243"/>
      <c r="MQO8" s="1243"/>
      <c r="MQP8" s="1243"/>
      <c r="MQQ8" s="1243"/>
      <c r="MQR8" s="1243"/>
      <c r="MQS8" s="1243"/>
      <c r="MQT8" s="1243"/>
      <c r="MQU8" s="1243"/>
      <c r="MQV8" s="1243"/>
      <c r="MQW8" s="1243"/>
      <c r="MQX8" s="1243"/>
      <c r="MQY8" s="1243"/>
      <c r="MQZ8" s="1243"/>
      <c r="MRA8" s="1243"/>
      <c r="MRB8" s="1243"/>
      <c r="MRC8" s="1243"/>
      <c r="MRD8" s="1243"/>
      <c r="MRE8" s="1243"/>
      <c r="MRF8" s="1243"/>
      <c r="MRG8" s="1243"/>
      <c r="MRH8" s="1243"/>
      <c r="MRI8" s="1243"/>
      <c r="MRJ8" s="1243"/>
      <c r="MRK8" s="1243"/>
      <c r="MRL8" s="1243"/>
      <c r="MRM8" s="1243"/>
      <c r="MRN8" s="1243"/>
      <c r="MRO8" s="1243"/>
      <c r="MRP8" s="1243"/>
      <c r="MRQ8" s="1243"/>
      <c r="MRR8" s="1243"/>
      <c r="MRS8" s="1243"/>
      <c r="MRT8" s="1243"/>
      <c r="MRU8" s="1243"/>
      <c r="MRV8" s="1243"/>
      <c r="MRW8" s="1243"/>
      <c r="MRX8" s="1243"/>
      <c r="MRY8" s="1243"/>
      <c r="MRZ8" s="1243"/>
      <c r="MSA8" s="1243"/>
      <c r="MSB8" s="1243"/>
      <c r="MSC8" s="1243"/>
      <c r="MSD8" s="1243"/>
      <c r="MSE8" s="1243"/>
      <c r="MSF8" s="1243"/>
      <c r="MSG8" s="1243"/>
      <c r="MSH8" s="1243"/>
      <c r="MSI8" s="1243"/>
      <c r="MSJ8" s="1243"/>
      <c r="MSK8" s="1243"/>
      <c r="MSL8" s="1243"/>
      <c r="MSM8" s="1243"/>
      <c r="MSN8" s="1243"/>
      <c r="MSO8" s="1243"/>
      <c r="MSP8" s="1243"/>
      <c r="MSQ8" s="1243"/>
      <c r="MSR8" s="1243"/>
      <c r="MSS8" s="1243"/>
      <c r="MST8" s="1243"/>
      <c r="MSU8" s="1243"/>
      <c r="MSV8" s="1243"/>
      <c r="MSW8" s="1243"/>
      <c r="MSX8" s="1243"/>
      <c r="MSY8" s="1243"/>
      <c r="MSZ8" s="1243"/>
      <c r="MTA8" s="1243"/>
      <c r="MTB8" s="1243"/>
      <c r="MTC8" s="1243"/>
      <c r="MTD8" s="1243"/>
      <c r="MTE8" s="1243"/>
      <c r="MTF8" s="1243"/>
      <c r="MTG8" s="1243"/>
      <c r="MTH8" s="1243"/>
      <c r="MTI8" s="1243"/>
      <c r="MTJ8" s="1243"/>
      <c r="MTK8" s="1243"/>
      <c r="MTL8" s="1243"/>
      <c r="MTM8" s="1243"/>
      <c r="MTN8" s="1243"/>
      <c r="MTO8" s="1243"/>
      <c r="MTP8" s="1243"/>
      <c r="MTQ8" s="1243"/>
      <c r="MTR8" s="1243"/>
      <c r="MTS8" s="1243"/>
      <c r="MTT8" s="1243"/>
      <c r="MTU8" s="1243"/>
      <c r="MTV8" s="1243"/>
      <c r="MTW8" s="1243"/>
      <c r="MTX8" s="1243"/>
      <c r="MTY8" s="1243"/>
      <c r="MTZ8" s="1243"/>
      <c r="MUA8" s="1243"/>
      <c r="MUB8" s="1243"/>
      <c r="MUC8" s="1243"/>
      <c r="MUD8" s="1243"/>
      <c r="MUE8" s="1243"/>
      <c r="MUF8" s="1243"/>
      <c r="MUG8" s="1243"/>
      <c r="MUH8" s="1243"/>
      <c r="MUI8" s="1243"/>
      <c r="MUJ8" s="1243"/>
      <c r="MUK8" s="1243"/>
      <c r="MUL8" s="1243"/>
      <c r="MUM8" s="1243"/>
      <c r="MUN8" s="1243"/>
      <c r="MUO8" s="1243"/>
      <c r="MUP8" s="1243"/>
      <c r="MUQ8" s="1243"/>
      <c r="MUR8" s="1243"/>
      <c r="MUS8" s="1243"/>
      <c r="MUT8" s="1243"/>
      <c r="MUU8" s="1243"/>
      <c r="MUV8" s="1243"/>
      <c r="MUW8" s="1243"/>
      <c r="MUX8" s="1243"/>
      <c r="MUY8" s="1243"/>
      <c r="MUZ8" s="1243"/>
      <c r="MVA8" s="1243"/>
      <c r="MVB8" s="1243"/>
      <c r="MVC8" s="1243"/>
      <c r="MVD8" s="1243"/>
      <c r="MVE8" s="1243"/>
      <c r="MVF8" s="1243"/>
      <c r="MVG8" s="1243"/>
      <c r="MVH8" s="1243"/>
      <c r="MVI8" s="1243"/>
      <c r="MVJ8" s="1243"/>
      <c r="MVK8" s="1243"/>
      <c r="MVL8" s="1243"/>
      <c r="MVM8" s="1243"/>
      <c r="MVN8" s="1243"/>
      <c r="MVO8" s="1243"/>
      <c r="MVP8" s="1243"/>
      <c r="MVQ8" s="1243"/>
      <c r="MVR8" s="1243"/>
      <c r="MVS8" s="1243"/>
      <c r="MVT8" s="1243"/>
      <c r="MVU8" s="1243"/>
      <c r="MVV8" s="1243"/>
      <c r="MVW8" s="1243"/>
      <c r="MVX8" s="1243"/>
      <c r="MVY8" s="1243"/>
      <c r="MVZ8" s="1243"/>
      <c r="MWA8" s="1243"/>
      <c r="MWB8" s="1243"/>
      <c r="MWC8" s="1243"/>
      <c r="MWD8" s="1243"/>
      <c r="MWE8" s="1243"/>
      <c r="MWF8" s="1243"/>
      <c r="MWG8" s="1243"/>
      <c r="MWH8" s="1243"/>
      <c r="MWI8" s="1243"/>
      <c r="MWJ8" s="1243"/>
      <c r="MWK8" s="1243"/>
      <c r="MWL8" s="1243"/>
      <c r="MWM8" s="1243"/>
      <c r="MWN8" s="1243"/>
      <c r="MWO8" s="1243"/>
      <c r="MWP8" s="1243"/>
      <c r="MWQ8" s="1243"/>
      <c r="MWR8" s="1243"/>
      <c r="MWS8" s="1243"/>
      <c r="MWT8" s="1243"/>
      <c r="MWU8" s="1243"/>
      <c r="MWV8" s="1243"/>
      <c r="MWW8" s="1243"/>
      <c r="MWX8" s="1243"/>
      <c r="MWY8" s="1243"/>
      <c r="MWZ8" s="1243"/>
      <c r="MXA8" s="1243"/>
      <c r="MXB8" s="1243"/>
      <c r="MXC8" s="1243"/>
      <c r="MXD8" s="1243"/>
      <c r="MXE8" s="1243"/>
      <c r="MXF8" s="1243"/>
      <c r="MXG8" s="1243"/>
      <c r="MXH8" s="1243"/>
      <c r="MXI8" s="1243"/>
      <c r="MXJ8" s="1243"/>
      <c r="MXK8" s="1243"/>
      <c r="MXL8" s="1243"/>
      <c r="MXM8" s="1243"/>
      <c r="MXN8" s="1243"/>
      <c r="MXO8" s="1243"/>
      <c r="MXP8" s="1243"/>
      <c r="MXQ8" s="1243"/>
      <c r="MXR8" s="1243"/>
      <c r="MXS8" s="1243"/>
      <c r="MXT8" s="1243"/>
      <c r="MXU8" s="1243"/>
      <c r="MXV8" s="1243"/>
      <c r="MXW8" s="1243"/>
      <c r="MXX8" s="1243"/>
      <c r="MXY8" s="1243"/>
      <c r="MXZ8" s="1243"/>
      <c r="MYA8" s="1243"/>
      <c r="MYB8" s="1243"/>
      <c r="MYC8" s="1243"/>
      <c r="MYD8" s="1243"/>
      <c r="MYE8" s="1243"/>
      <c r="MYF8" s="1243"/>
      <c r="MYG8" s="1243"/>
      <c r="MYH8" s="1243"/>
      <c r="MYI8" s="1243"/>
      <c r="MYJ8" s="1243"/>
      <c r="MYK8" s="1243"/>
      <c r="MYL8" s="1243"/>
      <c r="MYM8" s="1243"/>
      <c r="MYN8" s="1243"/>
      <c r="MYO8" s="1243"/>
      <c r="MYP8" s="1243"/>
      <c r="MYQ8" s="1243"/>
      <c r="MYR8" s="1243"/>
      <c r="MYS8" s="1243"/>
      <c r="MYT8" s="1243"/>
      <c r="MYU8" s="1243"/>
      <c r="MYV8" s="1243"/>
      <c r="MYW8" s="1243"/>
      <c r="MYX8" s="1243"/>
      <c r="MYY8" s="1243"/>
      <c r="MYZ8" s="1243"/>
      <c r="MZA8" s="1243"/>
      <c r="MZB8" s="1243"/>
      <c r="MZC8" s="1243"/>
      <c r="MZD8" s="1243"/>
      <c r="MZE8" s="1243"/>
      <c r="MZF8" s="1243"/>
      <c r="MZG8" s="1243"/>
      <c r="MZH8" s="1243"/>
      <c r="MZI8" s="1243"/>
      <c r="MZJ8" s="1243"/>
      <c r="MZK8" s="1243"/>
      <c r="MZL8" s="1243"/>
      <c r="MZM8" s="1243"/>
      <c r="MZN8" s="1243"/>
      <c r="MZO8" s="1243"/>
      <c r="MZP8" s="1243"/>
      <c r="MZQ8" s="1243"/>
      <c r="MZR8" s="1243"/>
      <c r="MZS8" s="1243"/>
      <c r="MZT8" s="1243"/>
      <c r="MZU8" s="1243"/>
      <c r="MZV8" s="1243"/>
      <c r="MZW8" s="1243"/>
      <c r="MZX8" s="1243"/>
      <c r="MZY8" s="1243"/>
      <c r="MZZ8" s="1243"/>
      <c r="NAA8" s="1243"/>
      <c r="NAB8" s="1243"/>
      <c r="NAC8" s="1243"/>
      <c r="NAD8" s="1243"/>
      <c r="NAE8" s="1243"/>
      <c r="NAF8" s="1243"/>
      <c r="NAG8" s="1243"/>
      <c r="NAH8" s="1243"/>
      <c r="NAI8" s="1243"/>
      <c r="NAJ8" s="1243"/>
      <c r="NAK8" s="1243"/>
      <c r="NAL8" s="1243"/>
      <c r="NAM8" s="1243"/>
      <c r="NAN8" s="1243"/>
      <c r="NAO8" s="1243"/>
      <c r="NAP8" s="1243"/>
      <c r="NAQ8" s="1243"/>
      <c r="NAR8" s="1243"/>
      <c r="NAS8" s="1243"/>
      <c r="NAT8" s="1243"/>
      <c r="NAU8" s="1243"/>
      <c r="NAV8" s="1243"/>
      <c r="NAW8" s="1243"/>
      <c r="NAX8" s="1243"/>
      <c r="NAY8" s="1243"/>
      <c r="NAZ8" s="1243"/>
      <c r="NBA8" s="1243"/>
      <c r="NBB8" s="1243"/>
      <c r="NBC8" s="1243"/>
      <c r="NBD8" s="1243"/>
      <c r="NBE8" s="1243"/>
      <c r="NBF8" s="1243"/>
      <c r="NBG8" s="1243"/>
      <c r="NBH8" s="1243"/>
      <c r="NBI8" s="1243"/>
      <c r="NBJ8" s="1243"/>
      <c r="NBK8" s="1243"/>
      <c r="NBL8" s="1243"/>
      <c r="NBM8" s="1243"/>
      <c r="NBN8" s="1243"/>
      <c r="NBO8" s="1243"/>
      <c r="NBP8" s="1243"/>
      <c r="NBQ8" s="1243"/>
      <c r="NBR8" s="1243"/>
      <c r="NBS8" s="1243"/>
      <c r="NBT8" s="1243"/>
      <c r="NBU8" s="1243"/>
      <c r="NBV8" s="1243"/>
      <c r="NBW8" s="1243"/>
      <c r="NBX8" s="1243"/>
      <c r="NBY8" s="1243"/>
      <c r="NBZ8" s="1243"/>
      <c r="NCA8" s="1243"/>
      <c r="NCB8" s="1243"/>
      <c r="NCC8" s="1243"/>
      <c r="NCD8" s="1243"/>
      <c r="NCE8" s="1243"/>
      <c r="NCF8" s="1243"/>
      <c r="NCG8" s="1243"/>
      <c r="NCH8" s="1243"/>
      <c r="NCI8" s="1243"/>
      <c r="NCJ8" s="1243"/>
      <c r="NCK8" s="1243"/>
      <c r="NCL8" s="1243"/>
      <c r="NCM8" s="1243"/>
      <c r="NCN8" s="1243"/>
      <c r="NCO8" s="1243"/>
      <c r="NCP8" s="1243"/>
      <c r="NCQ8" s="1243"/>
      <c r="NCR8" s="1243"/>
      <c r="NCS8" s="1243"/>
      <c r="NCT8" s="1243"/>
      <c r="NCU8" s="1243"/>
      <c r="NCV8" s="1243"/>
      <c r="NCW8" s="1243"/>
      <c r="NCX8" s="1243"/>
      <c r="NCY8" s="1243"/>
      <c r="NCZ8" s="1243"/>
      <c r="NDA8" s="1243"/>
      <c r="NDB8" s="1243"/>
      <c r="NDC8" s="1243"/>
      <c r="NDD8" s="1243"/>
      <c r="NDE8" s="1243"/>
      <c r="NDF8" s="1243"/>
      <c r="NDG8" s="1243"/>
      <c r="NDH8" s="1243"/>
      <c r="NDI8" s="1243"/>
      <c r="NDJ8" s="1243"/>
      <c r="NDK8" s="1243"/>
      <c r="NDL8" s="1243"/>
      <c r="NDM8" s="1243"/>
      <c r="NDN8" s="1243"/>
      <c r="NDO8" s="1243"/>
      <c r="NDP8" s="1243"/>
      <c r="NDQ8" s="1243"/>
      <c r="NDR8" s="1243"/>
      <c r="NDS8" s="1243"/>
      <c r="NDT8" s="1243"/>
      <c r="NDU8" s="1243"/>
      <c r="NDV8" s="1243"/>
      <c r="NDW8" s="1243"/>
      <c r="NDX8" s="1243"/>
      <c r="NDY8" s="1243"/>
      <c r="NDZ8" s="1243"/>
      <c r="NEA8" s="1243"/>
      <c r="NEB8" s="1243"/>
      <c r="NEC8" s="1243"/>
      <c r="NED8" s="1243"/>
      <c r="NEE8" s="1243"/>
      <c r="NEF8" s="1243"/>
      <c r="NEG8" s="1243"/>
      <c r="NEH8" s="1243"/>
      <c r="NEI8" s="1243"/>
      <c r="NEJ8" s="1243"/>
      <c r="NEK8" s="1243"/>
      <c r="NEL8" s="1243"/>
      <c r="NEM8" s="1243"/>
      <c r="NEN8" s="1243"/>
      <c r="NEO8" s="1243"/>
      <c r="NEP8" s="1243"/>
      <c r="NEQ8" s="1243"/>
      <c r="NER8" s="1243"/>
      <c r="NES8" s="1243"/>
      <c r="NET8" s="1243"/>
      <c r="NEU8" s="1243"/>
      <c r="NEV8" s="1243"/>
      <c r="NEW8" s="1243"/>
      <c r="NEX8" s="1243"/>
      <c r="NEY8" s="1243"/>
      <c r="NEZ8" s="1243"/>
      <c r="NFA8" s="1243"/>
      <c r="NFB8" s="1243"/>
      <c r="NFC8" s="1243"/>
      <c r="NFD8" s="1243"/>
      <c r="NFE8" s="1243"/>
      <c r="NFF8" s="1243"/>
      <c r="NFG8" s="1243"/>
      <c r="NFH8" s="1243"/>
      <c r="NFI8" s="1243"/>
      <c r="NFJ8" s="1243"/>
      <c r="NFK8" s="1243"/>
      <c r="NFL8" s="1243"/>
      <c r="NFM8" s="1243"/>
      <c r="NFN8" s="1243"/>
      <c r="NFO8" s="1243"/>
      <c r="NFP8" s="1243"/>
      <c r="NFQ8" s="1243"/>
      <c r="NFR8" s="1243"/>
      <c r="NFS8" s="1243"/>
      <c r="NFT8" s="1243"/>
      <c r="NFU8" s="1243"/>
      <c r="NFV8" s="1243"/>
      <c r="NFW8" s="1243"/>
      <c r="NFX8" s="1243"/>
      <c r="NFY8" s="1243"/>
      <c r="NFZ8" s="1243"/>
      <c r="NGA8" s="1243"/>
      <c r="NGB8" s="1243"/>
      <c r="NGC8" s="1243"/>
      <c r="NGD8" s="1243"/>
      <c r="NGE8" s="1243"/>
      <c r="NGF8" s="1243"/>
      <c r="NGG8" s="1243"/>
      <c r="NGH8" s="1243"/>
      <c r="NGI8" s="1243"/>
      <c r="NGJ8" s="1243"/>
      <c r="NGK8" s="1243"/>
      <c r="NGL8" s="1243"/>
      <c r="NGM8" s="1243"/>
      <c r="NGN8" s="1243"/>
      <c r="NGO8" s="1243"/>
      <c r="NGP8" s="1243"/>
      <c r="NGQ8" s="1243"/>
      <c r="NGR8" s="1243"/>
      <c r="NGS8" s="1243"/>
      <c r="NGT8" s="1243"/>
      <c r="NGU8" s="1243"/>
      <c r="NGV8" s="1243"/>
      <c r="NGW8" s="1243"/>
      <c r="NGX8" s="1243"/>
      <c r="NGY8" s="1243"/>
      <c r="NGZ8" s="1243"/>
      <c r="NHA8" s="1243"/>
      <c r="NHB8" s="1243"/>
      <c r="NHC8" s="1243"/>
      <c r="NHD8" s="1243"/>
      <c r="NHE8" s="1243"/>
      <c r="NHF8" s="1243"/>
      <c r="NHG8" s="1243"/>
      <c r="NHH8" s="1243"/>
      <c r="NHI8" s="1243"/>
      <c r="NHJ8" s="1243"/>
      <c r="NHK8" s="1243"/>
      <c r="NHL8" s="1243"/>
      <c r="NHM8" s="1243"/>
      <c r="NHN8" s="1243"/>
      <c r="NHO8" s="1243"/>
      <c r="NHP8" s="1243"/>
      <c r="NHQ8" s="1243"/>
      <c r="NHR8" s="1243"/>
      <c r="NHS8" s="1243"/>
      <c r="NHT8" s="1243"/>
      <c r="NHU8" s="1243"/>
      <c r="NHV8" s="1243"/>
      <c r="NHW8" s="1243"/>
      <c r="NHX8" s="1243"/>
      <c r="NHY8" s="1243"/>
      <c r="NHZ8" s="1243"/>
      <c r="NIA8" s="1243"/>
      <c r="NIB8" s="1243"/>
      <c r="NIC8" s="1243"/>
      <c r="NID8" s="1243"/>
      <c r="NIE8" s="1243"/>
      <c r="NIF8" s="1243"/>
      <c r="NIG8" s="1243"/>
      <c r="NIH8" s="1243"/>
      <c r="NII8" s="1243"/>
      <c r="NIJ8" s="1243"/>
      <c r="NIK8" s="1243"/>
      <c r="NIL8" s="1243"/>
      <c r="NIM8" s="1243"/>
      <c r="NIN8" s="1243"/>
      <c r="NIO8" s="1243"/>
      <c r="NIP8" s="1243"/>
      <c r="NIQ8" s="1243"/>
      <c r="NIR8" s="1243"/>
      <c r="NIS8" s="1243"/>
      <c r="NIT8" s="1243"/>
      <c r="NIU8" s="1243"/>
      <c r="NIV8" s="1243"/>
      <c r="NIW8" s="1243"/>
      <c r="NIX8" s="1243"/>
      <c r="NIY8" s="1243"/>
      <c r="NIZ8" s="1243"/>
      <c r="NJA8" s="1243"/>
      <c r="NJB8" s="1243"/>
      <c r="NJC8" s="1243"/>
      <c r="NJD8" s="1243"/>
      <c r="NJE8" s="1243"/>
      <c r="NJF8" s="1243"/>
      <c r="NJG8" s="1243"/>
      <c r="NJH8" s="1243"/>
      <c r="NJI8" s="1243"/>
      <c r="NJJ8" s="1243"/>
      <c r="NJK8" s="1243"/>
      <c r="NJL8" s="1243"/>
      <c r="NJM8" s="1243"/>
      <c r="NJN8" s="1243"/>
      <c r="NJO8" s="1243"/>
      <c r="NJP8" s="1243"/>
      <c r="NJQ8" s="1243"/>
      <c r="NJR8" s="1243"/>
      <c r="NJS8" s="1243"/>
      <c r="NJT8" s="1243"/>
      <c r="NJU8" s="1243"/>
      <c r="NJV8" s="1243"/>
      <c r="NJW8" s="1243"/>
      <c r="NJX8" s="1243"/>
      <c r="NJY8" s="1243"/>
      <c r="NJZ8" s="1243"/>
      <c r="NKA8" s="1243"/>
      <c r="NKB8" s="1243"/>
      <c r="NKC8" s="1243"/>
      <c r="NKD8" s="1243"/>
      <c r="NKE8" s="1243"/>
      <c r="NKF8" s="1243"/>
      <c r="NKG8" s="1243"/>
      <c r="NKH8" s="1243"/>
      <c r="NKI8" s="1243"/>
      <c r="NKJ8" s="1243"/>
      <c r="NKK8" s="1243"/>
      <c r="NKL8" s="1243"/>
      <c r="NKM8" s="1243"/>
      <c r="NKN8" s="1243"/>
      <c r="NKO8" s="1243"/>
      <c r="NKP8" s="1243"/>
      <c r="NKQ8" s="1243"/>
      <c r="NKR8" s="1243"/>
      <c r="NKS8" s="1243"/>
      <c r="NKT8" s="1243"/>
      <c r="NKU8" s="1243"/>
      <c r="NKV8" s="1243"/>
      <c r="NKW8" s="1243"/>
      <c r="NKX8" s="1243"/>
      <c r="NKY8" s="1243"/>
      <c r="NKZ8" s="1243"/>
      <c r="NLA8" s="1243"/>
      <c r="NLB8" s="1243"/>
      <c r="NLC8" s="1243"/>
      <c r="NLD8" s="1243"/>
      <c r="NLE8" s="1243"/>
      <c r="NLF8" s="1243"/>
      <c r="NLG8" s="1243"/>
      <c r="NLH8" s="1243"/>
      <c r="NLI8" s="1243"/>
      <c r="NLJ8" s="1243"/>
      <c r="NLK8" s="1243"/>
      <c r="NLL8" s="1243"/>
      <c r="NLM8" s="1243"/>
      <c r="NLN8" s="1243"/>
      <c r="NLO8" s="1243"/>
      <c r="NLP8" s="1243"/>
      <c r="NLQ8" s="1243"/>
      <c r="NLR8" s="1243"/>
      <c r="NLS8" s="1243"/>
      <c r="NLT8" s="1243"/>
      <c r="NLU8" s="1243"/>
      <c r="NLV8" s="1243"/>
      <c r="NLW8" s="1243"/>
      <c r="NLX8" s="1243"/>
      <c r="NLY8" s="1243"/>
      <c r="NLZ8" s="1243"/>
      <c r="NMA8" s="1243"/>
      <c r="NMB8" s="1243"/>
      <c r="NMC8" s="1243"/>
      <c r="NMD8" s="1243"/>
      <c r="NME8" s="1243"/>
      <c r="NMF8" s="1243"/>
      <c r="NMG8" s="1243"/>
      <c r="NMH8" s="1243"/>
      <c r="NMI8" s="1243"/>
      <c r="NMJ8" s="1243"/>
      <c r="NMK8" s="1243"/>
      <c r="NML8" s="1243"/>
      <c r="NMM8" s="1243"/>
      <c r="NMN8" s="1243"/>
      <c r="NMO8" s="1243"/>
      <c r="NMP8" s="1243"/>
      <c r="NMQ8" s="1243"/>
      <c r="NMR8" s="1243"/>
      <c r="NMS8" s="1243"/>
      <c r="NMT8" s="1243"/>
      <c r="NMU8" s="1243"/>
      <c r="NMV8" s="1243"/>
      <c r="NMW8" s="1243"/>
      <c r="NMX8" s="1243"/>
      <c r="NMY8" s="1243"/>
      <c r="NMZ8" s="1243"/>
      <c r="NNA8" s="1243"/>
      <c r="NNB8" s="1243"/>
      <c r="NNC8" s="1243"/>
      <c r="NND8" s="1243"/>
      <c r="NNE8" s="1243"/>
      <c r="NNF8" s="1243"/>
      <c r="NNG8" s="1243"/>
      <c r="NNH8" s="1243"/>
      <c r="NNI8" s="1243"/>
      <c r="NNJ8" s="1243"/>
      <c r="NNK8" s="1243"/>
      <c r="NNL8" s="1243"/>
      <c r="NNM8" s="1243"/>
      <c r="NNN8" s="1243"/>
      <c r="NNO8" s="1243"/>
      <c r="NNP8" s="1243"/>
      <c r="NNQ8" s="1243"/>
      <c r="NNR8" s="1243"/>
      <c r="NNS8" s="1243"/>
      <c r="NNT8" s="1243"/>
      <c r="NNU8" s="1243"/>
      <c r="NNV8" s="1243"/>
      <c r="NNW8" s="1243"/>
      <c r="NNX8" s="1243"/>
      <c r="NNY8" s="1243"/>
      <c r="NNZ8" s="1243"/>
      <c r="NOA8" s="1243"/>
      <c r="NOB8" s="1243"/>
      <c r="NOC8" s="1243"/>
      <c r="NOD8" s="1243"/>
      <c r="NOE8" s="1243"/>
      <c r="NOF8" s="1243"/>
      <c r="NOG8" s="1243"/>
      <c r="NOH8" s="1243"/>
      <c r="NOI8" s="1243"/>
      <c r="NOJ8" s="1243"/>
      <c r="NOK8" s="1243"/>
      <c r="NOL8" s="1243"/>
      <c r="NOM8" s="1243"/>
      <c r="NON8" s="1243"/>
      <c r="NOO8" s="1243"/>
      <c r="NOP8" s="1243"/>
      <c r="NOQ8" s="1243"/>
      <c r="NOR8" s="1243"/>
      <c r="NOS8" s="1243"/>
      <c r="NOT8" s="1243"/>
      <c r="NOU8" s="1243"/>
      <c r="NOV8" s="1243"/>
      <c r="NOW8" s="1243"/>
      <c r="NOX8" s="1243"/>
      <c r="NOY8" s="1243"/>
      <c r="NOZ8" s="1243"/>
      <c r="NPA8" s="1243"/>
      <c r="NPB8" s="1243"/>
      <c r="NPC8" s="1243"/>
      <c r="NPD8" s="1243"/>
      <c r="NPE8" s="1243"/>
      <c r="NPF8" s="1243"/>
      <c r="NPG8" s="1243"/>
      <c r="NPH8" s="1243"/>
      <c r="NPI8" s="1243"/>
      <c r="NPJ8" s="1243"/>
      <c r="NPK8" s="1243"/>
      <c r="NPL8" s="1243"/>
      <c r="NPM8" s="1243"/>
      <c r="NPN8" s="1243"/>
      <c r="NPO8" s="1243"/>
      <c r="NPP8" s="1243"/>
      <c r="NPQ8" s="1243"/>
      <c r="NPR8" s="1243"/>
      <c r="NPS8" s="1243"/>
      <c r="NPT8" s="1243"/>
      <c r="NPU8" s="1243"/>
      <c r="NPV8" s="1243"/>
      <c r="NPW8" s="1243"/>
      <c r="NPX8" s="1243"/>
      <c r="NPY8" s="1243"/>
      <c r="NPZ8" s="1243"/>
      <c r="NQA8" s="1243"/>
      <c r="NQB8" s="1243"/>
      <c r="NQC8" s="1243"/>
      <c r="NQD8" s="1243"/>
      <c r="NQE8" s="1243"/>
      <c r="NQF8" s="1243"/>
      <c r="NQG8" s="1243"/>
      <c r="NQH8" s="1243"/>
      <c r="NQI8" s="1243"/>
      <c r="NQJ8" s="1243"/>
      <c r="NQK8" s="1243"/>
      <c r="NQL8" s="1243"/>
      <c r="NQM8" s="1243"/>
      <c r="NQN8" s="1243"/>
      <c r="NQO8" s="1243"/>
      <c r="NQP8" s="1243"/>
      <c r="NQQ8" s="1243"/>
      <c r="NQR8" s="1243"/>
      <c r="NQS8" s="1243"/>
      <c r="NQT8" s="1243"/>
      <c r="NQU8" s="1243"/>
      <c r="NQV8" s="1243"/>
      <c r="NQW8" s="1243"/>
      <c r="NQX8" s="1243"/>
      <c r="NQY8" s="1243"/>
      <c r="NQZ8" s="1243"/>
      <c r="NRA8" s="1243"/>
      <c r="NRB8" s="1243"/>
      <c r="NRC8" s="1243"/>
      <c r="NRD8" s="1243"/>
      <c r="NRE8" s="1243"/>
      <c r="NRF8" s="1243"/>
      <c r="NRG8" s="1243"/>
      <c r="NRH8" s="1243"/>
      <c r="NRI8" s="1243"/>
      <c r="NRJ8" s="1243"/>
      <c r="NRK8" s="1243"/>
      <c r="NRL8" s="1243"/>
      <c r="NRM8" s="1243"/>
      <c r="NRN8" s="1243"/>
      <c r="NRO8" s="1243"/>
      <c r="NRP8" s="1243"/>
      <c r="NRQ8" s="1243"/>
      <c r="NRR8" s="1243"/>
      <c r="NRS8" s="1243"/>
      <c r="NRT8" s="1243"/>
      <c r="NRU8" s="1243"/>
      <c r="NRV8" s="1243"/>
      <c r="NRW8" s="1243"/>
      <c r="NRX8" s="1243"/>
      <c r="NRY8" s="1243"/>
      <c r="NRZ8" s="1243"/>
      <c r="NSA8" s="1243"/>
      <c r="NSB8" s="1243"/>
      <c r="NSC8" s="1243"/>
      <c r="NSD8" s="1243"/>
      <c r="NSE8" s="1243"/>
      <c r="NSF8" s="1243"/>
      <c r="NSG8" s="1243"/>
      <c r="NSH8" s="1243"/>
      <c r="NSI8" s="1243"/>
      <c r="NSJ8" s="1243"/>
      <c r="NSK8" s="1243"/>
      <c r="NSL8" s="1243"/>
      <c r="NSM8" s="1243"/>
      <c r="NSN8" s="1243"/>
      <c r="NSO8" s="1243"/>
      <c r="NSP8" s="1243"/>
      <c r="NSQ8" s="1243"/>
      <c r="NSR8" s="1243"/>
      <c r="NSS8" s="1243"/>
      <c r="NST8" s="1243"/>
      <c r="NSU8" s="1243"/>
      <c r="NSV8" s="1243"/>
      <c r="NSW8" s="1243"/>
      <c r="NSX8" s="1243"/>
      <c r="NSY8" s="1243"/>
      <c r="NSZ8" s="1243"/>
      <c r="NTA8" s="1243"/>
      <c r="NTB8" s="1243"/>
      <c r="NTC8" s="1243"/>
      <c r="NTD8" s="1243"/>
      <c r="NTE8" s="1243"/>
      <c r="NTF8" s="1243"/>
      <c r="NTG8" s="1243"/>
      <c r="NTH8" s="1243"/>
      <c r="NTI8" s="1243"/>
      <c r="NTJ8" s="1243"/>
      <c r="NTK8" s="1243"/>
      <c r="NTL8" s="1243"/>
      <c r="NTM8" s="1243"/>
      <c r="NTN8" s="1243"/>
      <c r="NTO8" s="1243"/>
      <c r="NTP8" s="1243"/>
      <c r="NTQ8" s="1243"/>
      <c r="NTR8" s="1243"/>
      <c r="NTS8" s="1243"/>
      <c r="NTT8" s="1243"/>
      <c r="NTU8" s="1243"/>
      <c r="NTV8" s="1243"/>
      <c r="NTW8" s="1243"/>
      <c r="NTX8" s="1243"/>
      <c r="NTY8" s="1243"/>
      <c r="NTZ8" s="1243"/>
      <c r="NUA8" s="1243"/>
      <c r="NUB8" s="1243"/>
      <c r="NUC8" s="1243"/>
      <c r="NUD8" s="1243"/>
      <c r="NUE8" s="1243"/>
      <c r="NUF8" s="1243"/>
      <c r="NUG8" s="1243"/>
      <c r="NUH8" s="1243"/>
      <c r="NUI8" s="1243"/>
      <c r="NUJ8" s="1243"/>
      <c r="NUK8" s="1243"/>
      <c r="NUL8" s="1243"/>
      <c r="NUM8" s="1243"/>
      <c r="NUN8" s="1243"/>
      <c r="NUO8" s="1243"/>
      <c r="NUP8" s="1243"/>
      <c r="NUQ8" s="1243"/>
      <c r="NUR8" s="1243"/>
      <c r="NUS8" s="1243"/>
      <c r="NUT8" s="1243"/>
      <c r="NUU8" s="1243"/>
      <c r="NUV8" s="1243"/>
      <c r="NUW8" s="1243"/>
      <c r="NUX8" s="1243"/>
      <c r="NUY8" s="1243"/>
      <c r="NUZ8" s="1243"/>
      <c r="NVA8" s="1243"/>
      <c r="NVB8" s="1243"/>
      <c r="NVC8" s="1243"/>
      <c r="NVD8" s="1243"/>
      <c r="NVE8" s="1243"/>
      <c r="NVF8" s="1243"/>
      <c r="NVG8" s="1243"/>
      <c r="NVH8" s="1243"/>
      <c r="NVI8" s="1243"/>
      <c r="NVJ8" s="1243"/>
      <c r="NVK8" s="1243"/>
      <c r="NVL8" s="1243"/>
      <c r="NVM8" s="1243"/>
      <c r="NVN8" s="1243"/>
      <c r="NVO8" s="1243"/>
      <c r="NVP8" s="1243"/>
      <c r="NVQ8" s="1243"/>
      <c r="NVR8" s="1243"/>
      <c r="NVS8" s="1243"/>
      <c r="NVT8" s="1243"/>
      <c r="NVU8" s="1243"/>
      <c r="NVV8" s="1243"/>
      <c r="NVW8" s="1243"/>
      <c r="NVX8" s="1243"/>
      <c r="NVY8" s="1243"/>
      <c r="NVZ8" s="1243"/>
      <c r="NWA8" s="1243"/>
      <c r="NWB8" s="1243"/>
      <c r="NWC8" s="1243"/>
      <c r="NWD8" s="1243"/>
      <c r="NWE8" s="1243"/>
      <c r="NWF8" s="1243"/>
      <c r="NWG8" s="1243"/>
      <c r="NWH8" s="1243"/>
      <c r="NWI8" s="1243"/>
      <c r="NWJ8" s="1243"/>
      <c r="NWK8" s="1243"/>
      <c r="NWL8" s="1243"/>
      <c r="NWM8" s="1243"/>
      <c r="NWN8" s="1243"/>
      <c r="NWO8" s="1243"/>
      <c r="NWP8" s="1243"/>
      <c r="NWQ8" s="1243"/>
      <c r="NWR8" s="1243"/>
      <c r="NWS8" s="1243"/>
      <c r="NWT8" s="1243"/>
      <c r="NWU8" s="1243"/>
      <c r="NWV8" s="1243"/>
      <c r="NWW8" s="1243"/>
      <c r="NWX8" s="1243"/>
      <c r="NWY8" s="1243"/>
      <c r="NWZ8" s="1243"/>
      <c r="NXA8" s="1243"/>
      <c r="NXB8" s="1243"/>
      <c r="NXC8" s="1243"/>
      <c r="NXD8" s="1243"/>
      <c r="NXE8" s="1243"/>
      <c r="NXF8" s="1243"/>
      <c r="NXG8" s="1243"/>
      <c r="NXH8" s="1243"/>
      <c r="NXI8" s="1243"/>
      <c r="NXJ8" s="1243"/>
      <c r="NXK8" s="1243"/>
      <c r="NXL8" s="1243"/>
      <c r="NXM8" s="1243"/>
      <c r="NXN8" s="1243"/>
      <c r="NXO8" s="1243"/>
      <c r="NXP8" s="1243"/>
      <c r="NXQ8" s="1243"/>
      <c r="NXR8" s="1243"/>
      <c r="NXS8" s="1243"/>
      <c r="NXT8" s="1243"/>
      <c r="NXU8" s="1243"/>
      <c r="NXV8" s="1243"/>
      <c r="NXW8" s="1243"/>
      <c r="NXX8" s="1243"/>
      <c r="NXY8" s="1243"/>
      <c r="NXZ8" s="1243"/>
      <c r="NYA8" s="1243"/>
      <c r="NYB8" s="1243"/>
      <c r="NYC8" s="1243"/>
      <c r="NYD8" s="1243"/>
      <c r="NYE8" s="1243"/>
      <c r="NYF8" s="1243"/>
      <c r="NYG8" s="1243"/>
      <c r="NYH8" s="1243"/>
      <c r="NYI8" s="1243"/>
      <c r="NYJ8" s="1243"/>
      <c r="NYK8" s="1243"/>
      <c r="NYL8" s="1243"/>
      <c r="NYM8" s="1243"/>
      <c r="NYN8" s="1243"/>
      <c r="NYO8" s="1243"/>
      <c r="NYP8" s="1243"/>
      <c r="NYQ8" s="1243"/>
      <c r="NYR8" s="1243"/>
      <c r="NYS8" s="1243"/>
      <c r="NYT8" s="1243"/>
      <c r="NYU8" s="1243"/>
      <c r="NYV8" s="1243"/>
      <c r="NYW8" s="1243"/>
      <c r="NYX8" s="1243"/>
      <c r="NYY8" s="1243"/>
      <c r="NYZ8" s="1243"/>
      <c r="NZA8" s="1243"/>
      <c r="NZB8" s="1243"/>
      <c r="NZC8" s="1243"/>
      <c r="NZD8" s="1243"/>
      <c r="NZE8" s="1243"/>
      <c r="NZF8" s="1243"/>
      <c r="NZG8" s="1243"/>
      <c r="NZH8" s="1243"/>
      <c r="NZI8" s="1243"/>
      <c r="NZJ8" s="1243"/>
      <c r="NZK8" s="1243"/>
      <c r="NZL8" s="1243"/>
      <c r="NZM8" s="1243"/>
      <c r="NZN8" s="1243"/>
      <c r="NZO8" s="1243"/>
      <c r="NZP8" s="1243"/>
      <c r="NZQ8" s="1243"/>
      <c r="NZR8" s="1243"/>
      <c r="NZS8" s="1243"/>
      <c r="NZT8" s="1243"/>
      <c r="NZU8" s="1243"/>
      <c r="NZV8" s="1243"/>
      <c r="NZW8" s="1243"/>
      <c r="NZX8" s="1243"/>
      <c r="NZY8" s="1243"/>
      <c r="NZZ8" s="1243"/>
      <c r="OAA8" s="1243"/>
      <c r="OAB8" s="1243"/>
      <c r="OAC8" s="1243"/>
      <c r="OAD8" s="1243"/>
      <c r="OAE8" s="1243"/>
      <c r="OAF8" s="1243"/>
      <c r="OAG8" s="1243"/>
      <c r="OAH8" s="1243"/>
      <c r="OAI8" s="1243"/>
      <c r="OAJ8" s="1243"/>
      <c r="OAK8" s="1243"/>
      <c r="OAL8" s="1243"/>
      <c r="OAM8" s="1243"/>
      <c r="OAN8" s="1243"/>
      <c r="OAO8" s="1243"/>
      <c r="OAP8" s="1243"/>
      <c r="OAQ8" s="1243"/>
      <c r="OAR8" s="1243"/>
      <c r="OAS8" s="1243"/>
      <c r="OAT8" s="1243"/>
      <c r="OAU8" s="1243"/>
      <c r="OAV8" s="1243"/>
      <c r="OAW8" s="1243"/>
      <c r="OAX8" s="1243"/>
      <c r="OAY8" s="1243"/>
      <c r="OAZ8" s="1243"/>
      <c r="OBA8" s="1243"/>
      <c r="OBB8" s="1243"/>
      <c r="OBC8" s="1243"/>
      <c r="OBD8" s="1243"/>
      <c r="OBE8" s="1243"/>
      <c r="OBF8" s="1243"/>
      <c r="OBG8" s="1243"/>
      <c r="OBH8" s="1243"/>
      <c r="OBI8" s="1243"/>
      <c r="OBJ8" s="1243"/>
      <c r="OBK8" s="1243"/>
      <c r="OBL8" s="1243"/>
      <c r="OBM8" s="1243"/>
      <c r="OBN8" s="1243"/>
      <c r="OBO8" s="1243"/>
      <c r="OBP8" s="1243"/>
      <c r="OBQ8" s="1243"/>
      <c r="OBR8" s="1243"/>
      <c r="OBS8" s="1243"/>
      <c r="OBT8" s="1243"/>
      <c r="OBU8" s="1243"/>
      <c r="OBV8" s="1243"/>
      <c r="OBW8" s="1243"/>
      <c r="OBX8" s="1243"/>
      <c r="OBY8" s="1243"/>
      <c r="OBZ8" s="1243"/>
      <c r="OCA8" s="1243"/>
      <c r="OCB8" s="1243"/>
      <c r="OCC8" s="1243"/>
      <c r="OCD8" s="1243"/>
      <c r="OCE8" s="1243"/>
      <c r="OCF8" s="1243"/>
      <c r="OCG8" s="1243"/>
      <c r="OCH8" s="1243"/>
      <c r="OCI8" s="1243"/>
      <c r="OCJ8" s="1243"/>
      <c r="OCK8" s="1243"/>
      <c r="OCL8" s="1243"/>
      <c r="OCM8" s="1243"/>
      <c r="OCN8" s="1243"/>
      <c r="OCO8" s="1243"/>
      <c r="OCP8" s="1243"/>
      <c r="OCQ8" s="1243"/>
      <c r="OCR8" s="1243"/>
      <c r="OCS8" s="1243"/>
      <c r="OCT8" s="1243"/>
      <c r="OCU8" s="1243"/>
      <c r="OCV8" s="1243"/>
      <c r="OCW8" s="1243"/>
      <c r="OCX8" s="1243"/>
      <c r="OCY8" s="1243"/>
      <c r="OCZ8" s="1243"/>
      <c r="ODA8" s="1243"/>
      <c r="ODB8" s="1243"/>
      <c r="ODC8" s="1243"/>
      <c r="ODD8" s="1243"/>
      <c r="ODE8" s="1243"/>
      <c r="ODF8" s="1243"/>
      <c r="ODG8" s="1243"/>
      <c r="ODH8" s="1243"/>
      <c r="ODI8" s="1243"/>
      <c r="ODJ8" s="1243"/>
      <c r="ODK8" s="1243"/>
      <c r="ODL8" s="1243"/>
      <c r="ODM8" s="1243"/>
      <c r="ODN8" s="1243"/>
      <c r="ODO8" s="1243"/>
      <c r="ODP8" s="1243"/>
      <c r="ODQ8" s="1243"/>
      <c r="ODR8" s="1243"/>
      <c r="ODS8" s="1243"/>
      <c r="ODT8" s="1243"/>
      <c r="ODU8" s="1243"/>
      <c r="ODV8" s="1243"/>
      <c r="ODW8" s="1243"/>
      <c r="ODX8" s="1243"/>
      <c r="ODY8" s="1243"/>
      <c r="ODZ8" s="1243"/>
      <c r="OEA8" s="1243"/>
      <c r="OEB8" s="1243"/>
      <c r="OEC8" s="1243"/>
      <c r="OED8" s="1243"/>
      <c r="OEE8" s="1243"/>
      <c r="OEF8" s="1243"/>
      <c r="OEG8" s="1243"/>
      <c r="OEH8" s="1243"/>
      <c r="OEI8" s="1243"/>
      <c r="OEJ8" s="1243"/>
      <c r="OEK8" s="1243"/>
      <c r="OEL8" s="1243"/>
      <c r="OEM8" s="1243"/>
      <c r="OEN8" s="1243"/>
      <c r="OEO8" s="1243"/>
      <c r="OEP8" s="1243"/>
      <c r="OEQ8" s="1243"/>
      <c r="OER8" s="1243"/>
      <c r="OES8" s="1243"/>
      <c r="OET8" s="1243"/>
      <c r="OEU8" s="1243"/>
      <c r="OEV8" s="1243"/>
      <c r="OEW8" s="1243"/>
      <c r="OEX8" s="1243"/>
      <c r="OEY8" s="1243"/>
      <c r="OEZ8" s="1243"/>
      <c r="OFA8" s="1243"/>
      <c r="OFB8" s="1243"/>
      <c r="OFC8" s="1243"/>
      <c r="OFD8" s="1243"/>
      <c r="OFE8" s="1243"/>
      <c r="OFF8" s="1243"/>
      <c r="OFG8" s="1243"/>
      <c r="OFH8" s="1243"/>
      <c r="OFI8" s="1243"/>
      <c r="OFJ8" s="1243"/>
      <c r="OFK8" s="1243"/>
      <c r="OFL8" s="1243"/>
      <c r="OFM8" s="1243"/>
      <c r="OFN8" s="1243"/>
      <c r="OFO8" s="1243"/>
      <c r="OFP8" s="1243"/>
      <c r="OFQ8" s="1243"/>
      <c r="OFR8" s="1243"/>
      <c r="OFS8" s="1243"/>
      <c r="OFT8" s="1243"/>
      <c r="OFU8" s="1243"/>
      <c r="OFV8" s="1243"/>
      <c r="OFW8" s="1243"/>
      <c r="OFX8" s="1243"/>
      <c r="OFY8" s="1243"/>
      <c r="OFZ8" s="1243"/>
      <c r="OGA8" s="1243"/>
      <c r="OGB8" s="1243"/>
      <c r="OGC8" s="1243"/>
      <c r="OGD8" s="1243"/>
      <c r="OGE8" s="1243"/>
      <c r="OGF8" s="1243"/>
      <c r="OGG8" s="1243"/>
      <c r="OGH8" s="1243"/>
      <c r="OGI8" s="1243"/>
      <c r="OGJ8" s="1243"/>
      <c r="OGK8" s="1243"/>
      <c r="OGL8" s="1243"/>
      <c r="OGM8" s="1243"/>
      <c r="OGN8" s="1243"/>
      <c r="OGO8" s="1243"/>
      <c r="OGP8" s="1243"/>
      <c r="OGQ8" s="1243"/>
      <c r="OGR8" s="1243"/>
      <c r="OGS8" s="1243"/>
      <c r="OGT8" s="1243"/>
      <c r="OGU8" s="1243"/>
      <c r="OGV8" s="1243"/>
      <c r="OGW8" s="1243"/>
      <c r="OGX8" s="1243"/>
      <c r="OGY8" s="1243"/>
      <c r="OGZ8" s="1243"/>
      <c r="OHA8" s="1243"/>
      <c r="OHB8" s="1243"/>
      <c r="OHC8" s="1243"/>
      <c r="OHD8" s="1243"/>
      <c r="OHE8" s="1243"/>
      <c r="OHF8" s="1243"/>
      <c r="OHG8" s="1243"/>
      <c r="OHH8" s="1243"/>
      <c r="OHI8" s="1243"/>
      <c r="OHJ8" s="1243"/>
      <c r="OHK8" s="1243"/>
      <c r="OHL8" s="1243"/>
      <c r="OHM8" s="1243"/>
      <c r="OHN8" s="1243"/>
      <c r="OHO8" s="1243"/>
      <c r="OHP8" s="1243"/>
      <c r="OHQ8" s="1243"/>
      <c r="OHR8" s="1243"/>
      <c r="OHS8" s="1243"/>
      <c r="OHT8" s="1243"/>
      <c r="OHU8" s="1243"/>
      <c r="OHV8" s="1243"/>
      <c r="OHW8" s="1243"/>
      <c r="OHX8" s="1243"/>
      <c r="OHY8" s="1243"/>
      <c r="OHZ8" s="1243"/>
      <c r="OIA8" s="1243"/>
      <c r="OIB8" s="1243"/>
      <c r="OIC8" s="1243"/>
      <c r="OID8" s="1243"/>
      <c r="OIE8" s="1243"/>
      <c r="OIF8" s="1243"/>
      <c r="OIG8" s="1243"/>
      <c r="OIH8" s="1243"/>
      <c r="OII8" s="1243"/>
      <c r="OIJ8" s="1243"/>
      <c r="OIK8" s="1243"/>
      <c r="OIL8" s="1243"/>
      <c r="OIM8" s="1243"/>
      <c r="OIN8" s="1243"/>
      <c r="OIO8" s="1243"/>
      <c r="OIP8" s="1243"/>
      <c r="OIQ8" s="1243"/>
      <c r="OIR8" s="1243"/>
      <c r="OIS8" s="1243"/>
      <c r="OIT8" s="1243"/>
      <c r="OIU8" s="1243"/>
      <c r="OIV8" s="1243"/>
      <c r="OIW8" s="1243"/>
      <c r="OIX8" s="1243"/>
      <c r="OIY8" s="1243"/>
      <c r="OIZ8" s="1243"/>
      <c r="OJA8" s="1243"/>
      <c r="OJB8" s="1243"/>
      <c r="OJC8" s="1243"/>
      <c r="OJD8" s="1243"/>
      <c r="OJE8" s="1243"/>
      <c r="OJF8" s="1243"/>
      <c r="OJG8" s="1243"/>
      <c r="OJH8" s="1243"/>
      <c r="OJI8" s="1243"/>
      <c r="OJJ8" s="1243"/>
      <c r="OJK8" s="1243"/>
      <c r="OJL8" s="1243"/>
      <c r="OJM8" s="1243"/>
      <c r="OJN8" s="1243"/>
      <c r="OJO8" s="1243"/>
      <c r="OJP8" s="1243"/>
      <c r="OJQ8" s="1243"/>
      <c r="OJR8" s="1243"/>
      <c r="OJS8" s="1243"/>
      <c r="OJT8" s="1243"/>
      <c r="OJU8" s="1243"/>
      <c r="OJV8" s="1243"/>
      <c r="OJW8" s="1243"/>
      <c r="OJX8" s="1243"/>
      <c r="OJY8" s="1243"/>
      <c r="OJZ8" s="1243"/>
      <c r="OKA8" s="1243"/>
      <c r="OKB8" s="1243"/>
      <c r="OKC8" s="1243"/>
      <c r="OKD8" s="1243"/>
      <c r="OKE8" s="1243"/>
      <c r="OKF8" s="1243"/>
      <c r="OKG8" s="1243"/>
      <c r="OKH8" s="1243"/>
      <c r="OKI8" s="1243"/>
      <c r="OKJ8" s="1243"/>
      <c r="OKK8" s="1243"/>
      <c r="OKL8" s="1243"/>
      <c r="OKM8" s="1243"/>
      <c r="OKN8" s="1243"/>
      <c r="OKO8" s="1243"/>
      <c r="OKP8" s="1243"/>
      <c r="OKQ8" s="1243"/>
      <c r="OKR8" s="1243"/>
      <c r="OKS8" s="1243"/>
      <c r="OKT8" s="1243"/>
      <c r="OKU8" s="1243"/>
      <c r="OKV8" s="1243"/>
      <c r="OKW8" s="1243"/>
      <c r="OKX8" s="1243"/>
      <c r="OKY8" s="1243"/>
      <c r="OKZ8" s="1243"/>
      <c r="OLA8" s="1243"/>
      <c r="OLB8" s="1243"/>
      <c r="OLC8" s="1243"/>
      <c r="OLD8" s="1243"/>
      <c r="OLE8" s="1243"/>
      <c r="OLF8" s="1243"/>
      <c r="OLG8" s="1243"/>
      <c r="OLH8" s="1243"/>
      <c r="OLI8" s="1243"/>
      <c r="OLJ8" s="1243"/>
      <c r="OLK8" s="1243"/>
      <c r="OLL8" s="1243"/>
      <c r="OLM8" s="1243"/>
      <c r="OLN8" s="1243"/>
      <c r="OLO8" s="1243"/>
      <c r="OLP8" s="1243"/>
      <c r="OLQ8" s="1243"/>
      <c r="OLR8" s="1243"/>
      <c r="OLS8" s="1243"/>
      <c r="OLT8" s="1243"/>
      <c r="OLU8" s="1243"/>
      <c r="OLV8" s="1243"/>
      <c r="OLW8" s="1243"/>
      <c r="OLX8" s="1243"/>
      <c r="OLY8" s="1243"/>
      <c r="OLZ8" s="1243"/>
      <c r="OMA8" s="1243"/>
      <c r="OMB8" s="1243"/>
      <c r="OMC8" s="1243"/>
      <c r="OMD8" s="1243"/>
      <c r="OME8" s="1243"/>
      <c r="OMF8" s="1243"/>
      <c r="OMG8" s="1243"/>
      <c r="OMH8" s="1243"/>
      <c r="OMI8" s="1243"/>
      <c r="OMJ8" s="1243"/>
      <c r="OMK8" s="1243"/>
      <c r="OML8" s="1243"/>
      <c r="OMM8" s="1243"/>
      <c r="OMN8" s="1243"/>
      <c r="OMO8" s="1243"/>
      <c r="OMP8" s="1243"/>
      <c r="OMQ8" s="1243"/>
      <c r="OMR8" s="1243"/>
      <c r="OMS8" s="1243"/>
      <c r="OMT8" s="1243"/>
      <c r="OMU8" s="1243"/>
      <c r="OMV8" s="1243"/>
      <c r="OMW8" s="1243"/>
      <c r="OMX8" s="1243"/>
      <c r="OMY8" s="1243"/>
      <c r="OMZ8" s="1243"/>
      <c r="ONA8" s="1243"/>
      <c r="ONB8" s="1243"/>
      <c r="ONC8" s="1243"/>
      <c r="OND8" s="1243"/>
      <c r="ONE8" s="1243"/>
      <c r="ONF8" s="1243"/>
      <c r="ONG8" s="1243"/>
      <c r="ONH8" s="1243"/>
      <c r="ONI8" s="1243"/>
      <c r="ONJ8" s="1243"/>
      <c r="ONK8" s="1243"/>
      <c r="ONL8" s="1243"/>
      <c r="ONM8" s="1243"/>
      <c r="ONN8" s="1243"/>
      <c r="ONO8" s="1243"/>
      <c r="ONP8" s="1243"/>
      <c r="ONQ8" s="1243"/>
      <c r="ONR8" s="1243"/>
      <c r="ONS8" s="1243"/>
      <c r="ONT8" s="1243"/>
      <c r="ONU8" s="1243"/>
      <c r="ONV8" s="1243"/>
      <c r="ONW8" s="1243"/>
      <c r="ONX8" s="1243"/>
      <c r="ONY8" s="1243"/>
      <c r="ONZ8" s="1243"/>
      <c r="OOA8" s="1243"/>
      <c r="OOB8" s="1243"/>
      <c r="OOC8" s="1243"/>
      <c r="OOD8" s="1243"/>
      <c r="OOE8" s="1243"/>
      <c r="OOF8" s="1243"/>
      <c r="OOG8" s="1243"/>
      <c r="OOH8" s="1243"/>
      <c r="OOI8" s="1243"/>
      <c r="OOJ8" s="1243"/>
      <c r="OOK8" s="1243"/>
      <c r="OOL8" s="1243"/>
      <c r="OOM8" s="1243"/>
      <c r="OON8" s="1243"/>
      <c r="OOO8" s="1243"/>
      <c r="OOP8" s="1243"/>
      <c r="OOQ8" s="1243"/>
      <c r="OOR8" s="1243"/>
      <c r="OOS8" s="1243"/>
      <c r="OOT8" s="1243"/>
      <c r="OOU8" s="1243"/>
      <c r="OOV8" s="1243"/>
      <c r="OOW8" s="1243"/>
      <c r="OOX8" s="1243"/>
      <c r="OOY8" s="1243"/>
      <c r="OOZ8" s="1243"/>
      <c r="OPA8" s="1243"/>
      <c r="OPB8" s="1243"/>
      <c r="OPC8" s="1243"/>
      <c r="OPD8" s="1243"/>
      <c r="OPE8" s="1243"/>
      <c r="OPF8" s="1243"/>
      <c r="OPG8" s="1243"/>
      <c r="OPH8" s="1243"/>
      <c r="OPI8" s="1243"/>
      <c r="OPJ8" s="1243"/>
      <c r="OPK8" s="1243"/>
      <c r="OPL8" s="1243"/>
      <c r="OPM8" s="1243"/>
      <c r="OPN8" s="1243"/>
      <c r="OPO8" s="1243"/>
      <c r="OPP8" s="1243"/>
      <c r="OPQ8" s="1243"/>
      <c r="OPR8" s="1243"/>
      <c r="OPS8" s="1243"/>
      <c r="OPT8" s="1243"/>
      <c r="OPU8" s="1243"/>
      <c r="OPV8" s="1243"/>
      <c r="OPW8" s="1243"/>
      <c r="OPX8" s="1243"/>
      <c r="OPY8" s="1243"/>
      <c r="OPZ8" s="1243"/>
      <c r="OQA8" s="1243"/>
      <c r="OQB8" s="1243"/>
      <c r="OQC8" s="1243"/>
      <c r="OQD8" s="1243"/>
      <c r="OQE8" s="1243"/>
      <c r="OQF8" s="1243"/>
      <c r="OQG8" s="1243"/>
      <c r="OQH8" s="1243"/>
      <c r="OQI8" s="1243"/>
      <c r="OQJ8" s="1243"/>
      <c r="OQK8" s="1243"/>
      <c r="OQL8" s="1243"/>
      <c r="OQM8" s="1243"/>
      <c r="OQN8" s="1243"/>
      <c r="OQO8" s="1243"/>
      <c r="OQP8" s="1243"/>
      <c r="OQQ8" s="1243"/>
      <c r="OQR8" s="1243"/>
      <c r="OQS8" s="1243"/>
      <c r="OQT8" s="1243"/>
      <c r="OQU8" s="1243"/>
      <c r="OQV8" s="1243"/>
      <c r="OQW8" s="1243"/>
      <c r="OQX8" s="1243"/>
      <c r="OQY8" s="1243"/>
      <c r="OQZ8" s="1243"/>
      <c r="ORA8" s="1243"/>
      <c r="ORB8" s="1243"/>
      <c r="ORC8" s="1243"/>
      <c r="ORD8" s="1243"/>
      <c r="ORE8" s="1243"/>
      <c r="ORF8" s="1243"/>
      <c r="ORG8" s="1243"/>
      <c r="ORH8" s="1243"/>
      <c r="ORI8" s="1243"/>
      <c r="ORJ8" s="1243"/>
      <c r="ORK8" s="1243"/>
      <c r="ORL8" s="1243"/>
      <c r="ORM8" s="1243"/>
      <c r="ORN8" s="1243"/>
      <c r="ORO8" s="1243"/>
      <c r="ORP8" s="1243"/>
      <c r="ORQ8" s="1243"/>
      <c r="ORR8" s="1243"/>
      <c r="ORS8" s="1243"/>
      <c r="ORT8" s="1243"/>
      <c r="ORU8" s="1243"/>
      <c r="ORV8" s="1243"/>
      <c r="ORW8" s="1243"/>
      <c r="ORX8" s="1243"/>
      <c r="ORY8" s="1243"/>
      <c r="ORZ8" s="1243"/>
      <c r="OSA8" s="1243"/>
      <c r="OSB8" s="1243"/>
      <c r="OSC8" s="1243"/>
      <c r="OSD8" s="1243"/>
      <c r="OSE8" s="1243"/>
      <c r="OSF8" s="1243"/>
      <c r="OSG8" s="1243"/>
      <c r="OSH8" s="1243"/>
      <c r="OSI8" s="1243"/>
      <c r="OSJ8" s="1243"/>
      <c r="OSK8" s="1243"/>
      <c r="OSL8" s="1243"/>
      <c r="OSM8" s="1243"/>
      <c r="OSN8" s="1243"/>
      <c r="OSO8" s="1243"/>
      <c r="OSP8" s="1243"/>
      <c r="OSQ8" s="1243"/>
      <c r="OSR8" s="1243"/>
      <c r="OSS8" s="1243"/>
      <c r="OST8" s="1243"/>
      <c r="OSU8" s="1243"/>
      <c r="OSV8" s="1243"/>
      <c r="OSW8" s="1243"/>
      <c r="OSX8" s="1243"/>
      <c r="OSY8" s="1243"/>
      <c r="OSZ8" s="1243"/>
      <c r="OTA8" s="1243"/>
      <c r="OTB8" s="1243"/>
      <c r="OTC8" s="1243"/>
      <c r="OTD8" s="1243"/>
      <c r="OTE8" s="1243"/>
      <c r="OTF8" s="1243"/>
      <c r="OTG8" s="1243"/>
      <c r="OTH8" s="1243"/>
      <c r="OTI8" s="1243"/>
      <c r="OTJ8" s="1243"/>
      <c r="OTK8" s="1243"/>
      <c r="OTL8" s="1243"/>
      <c r="OTM8" s="1243"/>
      <c r="OTN8" s="1243"/>
      <c r="OTO8" s="1243"/>
      <c r="OTP8" s="1243"/>
      <c r="OTQ8" s="1243"/>
      <c r="OTR8" s="1243"/>
      <c r="OTS8" s="1243"/>
      <c r="OTT8" s="1243"/>
      <c r="OTU8" s="1243"/>
      <c r="OTV8" s="1243"/>
      <c r="OTW8" s="1243"/>
      <c r="OTX8" s="1243"/>
      <c r="OTY8" s="1243"/>
      <c r="OTZ8" s="1243"/>
      <c r="OUA8" s="1243"/>
      <c r="OUB8" s="1243"/>
      <c r="OUC8" s="1243"/>
      <c r="OUD8" s="1243"/>
      <c r="OUE8" s="1243"/>
      <c r="OUF8" s="1243"/>
      <c r="OUG8" s="1243"/>
      <c r="OUH8" s="1243"/>
      <c r="OUI8" s="1243"/>
      <c r="OUJ8" s="1243"/>
      <c r="OUK8" s="1243"/>
      <c r="OUL8" s="1243"/>
      <c r="OUM8" s="1243"/>
      <c r="OUN8" s="1243"/>
      <c r="OUO8" s="1243"/>
      <c r="OUP8" s="1243"/>
      <c r="OUQ8" s="1243"/>
      <c r="OUR8" s="1243"/>
      <c r="OUS8" s="1243"/>
      <c r="OUT8" s="1243"/>
      <c r="OUU8" s="1243"/>
      <c r="OUV8" s="1243"/>
      <c r="OUW8" s="1243"/>
      <c r="OUX8" s="1243"/>
      <c r="OUY8" s="1243"/>
      <c r="OUZ8" s="1243"/>
      <c r="OVA8" s="1243"/>
      <c r="OVB8" s="1243"/>
      <c r="OVC8" s="1243"/>
      <c r="OVD8" s="1243"/>
      <c r="OVE8" s="1243"/>
      <c r="OVF8" s="1243"/>
      <c r="OVG8" s="1243"/>
      <c r="OVH8" s="1243"/>
      <c r="OVI8" s="1243"/>
      <c r="OVJ8" s="1243"/>
      <c r="OVK8" s="1243"/>
      <c r="OVL8" s="1243"/>
      <c r="OVM8" s="1243"/>
      <c r="OVN8" s="1243"/>
      <c r="OVO8" s="1243"/>
      <c r="OVP8" s="1243"/>
      <c r="OVQ8" s="1243"/>
      <c r="OVR8" s="1243"/>
      <c r="OVS8" s="1243"/>
      <c r="OVT8" s="1243"/>
      <c r="OVU8" s="1243"/>
      <c r="OVV8" s="1243"/>
      <c r="OVW8" s="1243"/>
      <c r="OVX8" s="1243"/>
      <c r="OVY8" s="1243"/>
      <c r="OVZ8" s="1243"/>
      <c r="OWA8" s="1243"/>
      <c r="OWB8" s="1243"/>
      <c r="OWC8" s="1243"/>
      <c r="OWD8" s="1243"/>
      <c r="OWE8" s="1243"/>
      <c r="OWF8" s="1243"/>
      <c r="OWG8" s="1243"/>
      <c r="OWH8" s="1243"/>
      <c r="OWI8" s="1243"/>
      <c r="OWJ8" s="1243"/>
      <c r="OWK8" s="1243"/>
      <c r="OWL8" s="1243"/>
      <c r="OWM8" s="1243"/>
      <c r="OWN8" s="1243"/>
      <c r="OWO8" s="1243"/>
      <c r="OWP8" s="1243"/>
      <c r="OWQ8" s="1243"/>
      <c r="OWR8" s="1243"/>
      <c r="OWS8" s="1243"/>
      <c r="OWT8" s="1243"/>
      <c r="OWU8" s="1243"/>
      <c r="OWV8" s="1243"/>
      <c r="OWW8" s="1243"/>
      <c r="OWX8" s="1243"/>
      <c r="OWY8" s="1243"/>
      <c r="OWZ8" s="1243"/>
      <c r="OXA8" s="1243"/>
      <c r="OXB8" s="1243"/>
      <c r="OXC8" s="1243"/>
      <c r="OXD8" s="1243"/>
      <c r="OXE8" s="1243"/>
      <c r="OXF8" s="1243"/>
      <c r="OXG8" s="1243"/>
      <c r="OXH8" s="1243"/>
      <c r="OXI8" s="1243"/>
      <c r="OXJ8" s="1243"/>
      <c r="OXK8" s="1243"/>
      <c r="OXL8" s="1243"/>
      <c r="OXM8" s="1243"/>
      <c r="OXN8" s="1243"/>
      <c r="OXO8" s="1243"/>
      <c r="OXP8" s="1243"/>
      <c r="OXQ8" s="1243"/>
      <c r="OXR8" s="1243"/>
      <c r="OXS8" s="1243"/>
      <c r="OXT8" s="1243"/>
      <c r="OXU8" s="1243"/>
      <c r="OXV8" s="1243"/>
      <c r="OXW8" s="1243"/>
      <c r="OXX8" s="1243"/>
      <c r="OXY8" s="1243"/>
      <c r="OXZ8" s="1243"/>
      <c r="OYA8" s="1243"/>
      <c r="OYB8" s="1243"/>
      <c r="OYC8" s="1243"/>
      <c r="OYD8" s="1243"/>
      <c r="OYE8" s="1243"/>
      <c r="OYF8" s="1243"/>
      <c r="OYG8" s="1243"/>
      <c r="OYH8" s="1243"/>
      <c r="OYI8" s="1243"/>
      <c r="OYJ8" s="1243"/>
      <c r="OYK8" s="1243"/>
      <c r="OYL8" s="1243"/>
      <c r="OYM8" s="1243"/>
      <c r="OYN8" s="1243"/>
      <c r="OYO8" s="1243"/>
      <c r="OYP8" s="1243"/>
      <c r="OYQ8" s="1243"/>
      <c r="OYR8" s="1243"/>
      <c r="OYS8" s="1243"/>
      <c r="OYT8" s="1243"/>
      <c r="OYU8" s="1243"/>
      <c r="OYV8" s="1243"/>
      <c r="OYW8" s="1243"/>
      <c r="OYX8" s="1243"/>
      <c r="OYY8" s="1243"/>
      <c r="OYZ8" s="1243"/>
      <c r="OZA8" s="1243"/>
      <c r="OZB8" s="1243"/>
      <c r="OZC8" s="1243"/>
      <c r="OZD8" s="1243"/>
      <c r="OZE8" s="1243"/>
      <c r="OZF8" s="1243"/>
      <c r="OZG8" s="1243"/>
      <c r="OZH8" s="1243"/>
      <c r="OZI8" s="1243"/>
      <c r="OZJ8" s="1243"/>
      <c r="OZK8" s="1243"/>
      <c r="OZL8" s="1243"/>
      <c r="OZM8" s="1243"/>
      <c r="OZN8" s="1243"/>
      <c r="OZO8" s="1243"/>
      <c r="OZP8" s="1243"/>
      <c r="OZQ8" s="1243"/>
      <c r="OZR8" s="1243"/>
      <c r="OZS8" s="1243"/>
      <c r="OZT8" s="1243"/>
      <c r="OZU8" s="1243"/>
      <c r="OZV8" s="1243"/>
      <c r="OZW8" s="1243"/>
      <c r="OZX8" s="1243"/>
      <c r="OZY8" s="1243"/>
      <c r="OZZ8" s="1243"/>
      <c r="PAA8" s="1243"/>
      <c r="PAB8" s="1243"/>
      <c r="PAC8" s="1243"/>
      <c r="PAD8" s="1243"/>
      <c r="PAE8" s="1243"/>
      <c r="PAF8" s="1243"/>
      <c r="PAG8" s="1243"/>
      <c r="PAH8" s="1243"/>
      <c r="PAI8" s="1243"/>
      <c r="PAJ8" s="1243"/>
      <c r="PAK8" s="1243"/>
      <c r="PAL8" s="1243"/>
      <c r="PAM8" s="1243"/>
      <c r="PAN8" s="1243"/>
      <c r="PAO8" s="1243"/>
      <c r="PAP8" s="1243"/>
      <c r="PAQ8" s="1243"/>
      <c r="PAR8" s="1243"/>
      <c r="PAS8" s="1243"/>
      <c r="PAT8" s="1243"/>
      <c r="PAU8" s="1243"/>
      <c r="PAV8" s="1243"/>
      <c r="PAW8" s="1243"/>
      <c r="PAX8" s="1243"/>
      <c r="PAY8" s="1243"/>
      <c r="PAZ8" s="1243"/>
      <c r="PBA8" s="1243"/>
      <c r="PBB8" s="1243"/>
      <c r="PBC8" s="1243"/>
      <c r="PBD8" s="1243"/>
      <c r="PBE8" s="1243"/>
      <c r="PBF8" s="1243"/>
      <c r="PBG8" s="1243"/>
      <c r="PBH8" s="1243"/>
      <c r="PBI8" s="1243"/>
      <c r="PBJ8" s="1243"/>
      <c r="PBK8" s="1243"/>
      <c r="PBL8" s="1243"/>
      <c r="PBM8" s="1243"/>
      <c r="PBN8" s="1243"/>
      <c r="PBO8" s="1243"/>
      <c r="PBP8" s="1243"/>
      <c r="PBQ8" s="1243"/>
      <c r="PBR8" s="1243"/>
      <c r="PBS8" s="1243"/>
      <c r="PBT8" s="1243"/>
      <c r="PBU8" s="1243"/>
      <c r="PBV8" s="1243"/>
      <c r="PBW8" s="1243"/>
      <c r="PBX8" s="1243"/>
      <c r="PBY8" s="1243"/>
      <c r="PBZ8" s="1243"/>
      <c r="PCA8" s="1243"/>
      <c r="PCB8" s="1243"/>
      <c r="PCC8" s="1243"/>
      <c r="PCD8" s="1243"/>
      <c r="PCE8" s="1243"/>
      <c r="PCF8" s="1243"/>
      <c r="PCG8" s="1243"/>
      <c r="PCH8" s="1243"/>
      <c r="PCI8" s="1243"/>
      <c r="PCJ8" s="1243"/>
      <c r="PCK8" s="1243"/>
      <c r="PCL8" s="1243"/>
      <c r="PCM8" s="1243"/>
      <c r="PCN8" s="1243"/>
      <c r="PCO8" s="1243"/>
      <c r="PCP8" s="1243"/>
      <c r="PCQ8" s="1243"/>
      <c r="PCR8" s="1243"/>
      <c r="PCS8" s="1243"/>
      <c r="PCT8" s="1243"/>
      <c r="PCU8" s="1243"/>
      <c r="PCV8" s="1243"/>
      <c r="PCW8" s="1243"/>
      <c r="PCX8" s="1243"/>
      <c r="PCY8" s="1243"/>
      <c r="PCZ8" s="1243"/>
      <c r="PDA8" s="1243"/>
      <c r="PDB8" s="1243"/>
      <c r="PDC8" s="1243"/>
      <c r="PDD8" s="1243"/>
      <c r="PDE8" s="1243"/>
      <c r="PDF8" s="1243"/>
      <c r="PDG8" s="1243"/>
      <c r="PDH8" s="1243"/>
      <c r="PDI8" s="1243"/>
      <c r="PDJ8" s="1243"/>
      <c r="PDK8" s="1243"/>
      <c r="PDL8" s="1243"/>
      <c r="PDM8" s="1243"/>
      <c r="PDN8" s="1243"/>
      <c r="PDO8" s="1243"/>
      <c r="PDP8" s="1243"/>
      <c r="PDQ8" s="1243"/>
      <c r="PDR8" s="1243"/>
      <c r="PDS8" s="1243"/>
      <c r="PDT8" s="1243"/>
      <c r="PDU8" s="1243"/>
      <c r="PDV8" s="1243"/>
      <c r="PDW8" s="1243"/>
      <c r="PDX8" s="1243"/>
      <c r="PDY8" s="1243"/>
      <c r="PDZ8" s="1243"/>
      <c r="PEA8" s="1243"/>
      <c r="PEB8" s="1243"/>
      <c r="PEC8" s="1243"/>
      <c r="PED8" s="1243"/>
      <c r="PEE8" s="1243"/>
      <c r="PEF8" s="1243"/>
      <c r="PEG8" s="1243"/>
      <c r="PEH8" s="1243"/>
      <c r="PEI8" s="1243"/>
      <c r="PEJ8" s="1243"/>
      <c r="PEK8" s="1243"/>
      <c r="PEL8" s="1243"/>
      <c r="PEM8" s="1243"/>
      <c r="PEN8" s="1243"/>
      <c r="PEO8" s="1243"/>
      <c r="PEP8" s="1243"/>
      <c r="PEQ8" s="1243"/>
      <c r="PER8" s="1243"/>
      <c r="PES8" s="1243"/>
      <c r="PET8" s="1243"/>
      <c r="PEU8" s="1243"/>
      <c r="PEV8" s="1243"/>
      <c r="PEW8" s="1243"/>
      <c r="PEX8" s="1243"/>
      <c r="PEY8" s="1243"/>
      <c r="PEZ8" s="1243"/>
      <c r="PFA8" s="1243"/>
      <c r="PFB8" s="1243"/>
      <c r="PFC8" s="1243"/>
      <c r="PFD8" s="1243"/>
      <c r="PFE8" s="1243"/>
      <c r="PFF8" s="1243"/>
      <c r="PFG8" s="1243"/>
      <c r="PFH8" s="1243"/>
      <c r="PFI8" s="1243"/>
      <c r="PFJ8" s="1243"/>
      <c r="PFK8" s="1243"/>
      <c r="PFL8" s="1243"/>
      <c r="PFM8" s="1243"/>
      <c r="PFN8" s="1243"/>
      <c r="PFO8" s="1243"/>
      <c r="PFP8" s="1243"/>
      <c r="PFQ8" s="1243"/>
      <c r="PFR8" s="1243"/>
      <c r="PFS8" s="1243"/>
      <c r="PFT8" s="1243"/>
      <c r="PFU8" s="1243"/>
      <c r="PFV8" s="1243"/>
      <c r="PFW8" s="1243"/>
      <c r="PFX8" s="1243"/>
      <c r="PFY8" s="1243"/>
      <c r="PFZ8" s="1243"/>
      <c r="PGA8" s="1243"/>
      <c r="PGB8" s="1243"/>
      <c r="PGC8" s="1243"/>
      <c r="PGD8" s="1243"/>
      <c r="PGE8" s="1243"/>
      <c r="PGF8" s="1243"/>
      <c r="PGG8" s="1243"/>
      <c r="PGH8" s="1243"/>
      <c r="PGI8" s="1243"/>
      <c r="PGJ8" s="1243"/>
      <c r="PGK8" s="1243"/>
      <c r="PGL8" s="1243"/>
      <c r="PGM8" s="1243"/>
      <c r="PGN8" s="1243"/>
      <c r="PGO8" s="1243"/>
      <c r="PGP8" s="1243"/>
      <c r="PGQ8" s="1243"/>
      <c r="PGR8" s="1243"/>
      <c r="PGS8" s="1243"/>
      <c r="PGT8" s="1243"/>
      <c r="PGU8" s="1243"/>
      <c r="PGV8" s="1243"/>
      <c r="PGW8" s="1243"/>
      <c r="PGX8" s="1243"/>
      <c r="PGY8" s="1243"/>
      <c r="PGZ8" s="1243"/>
      <c r="PHA8" s="1243"/>
      <c r="PHB8" s="1243"/>
      <c r="PHC8" s="1243"/>
      <c r="PHD8" s="1243"/>
      <c r="PHE8" s="1243"/>
      <c r="PHF8" s="1243"/>
      <c r="PHG8" s="1243"/>
      <c r="PHH8" s="1243"/>
      <c r="PHI8" s="1243"/>
      <c r="PHJ8" s="1243"/>
      <c r="PHK8" s="1243"/>
      <c r="PHL8" s="1243"/>
      <c r="PHM8" s="1243"/>
      <c r="PHN8" s="1243"/>
      <c r="PHO8" s="1243"/>
      <c r="PHP8" s="1243"/>
      <c r="PHQ8" s="1243"/>
      <c r="PHR8" s="1243"/>
      <c r="PHS8" s="1243"/>
      <c r="PHT8" s="1243"/>
      <c r="PHU8" s="1243"/>
      <c r="PHV8" s="1243"/>
      <c r="PHW8" s="1243"/>
      <c r="PHX8" s="1243"/>
      <c r="PHY8" s="1243"/>
      <c r="PHZ8" s="1243"/>
      <c r="PIA8" s="1243"/>
      <c r="PIB8" s="1243"/>
      <c r="PIC8" s="1243"/>
      <c r="PID8" s="1243"/>
      <c r="PIE8" s="1243"/>
      <c r="PIF8" s="1243"/>
      <c r="PIG8" s="1243"/>
      <c r="PIH8" s="1243"/>
      <c r="PII8" s="1243"/>
      <c r="PIJ8" s="1243"/>
      <c r="PIK8" s="1243"/>
      <c r="PIL8" s="1243"/>
      <c r="PIM8" s="1243"/>
      <c r="PIN8" s="1243"/>
      <c r="PIO8" s="1243"/>
      <c r="PIP8" s="1243"/>
      <c r="PIQ8" s="1243"/>
      <c r="PIR8" s="1243"/>
      <c r="PIS8" s="1243"/>
      <c r="PIT8" s="1243"/>
      <c r="PIU8" s="1243"/>
      <c r="PIV8" s="1243"/>
      <c r="PIW8" s="1243"/>
      <c r="PIX8" s="1243"/>
      <c r="PIY8" s="1243"/>
      <c r="PIZ8" s="1243"/>
      <c r="PJA8" s="1243"/>
      <c r="PJB8" s="1243"/>
      <c r="PJC8" s="1243"/>
      <c r="PJD8" s="1243"/>
      <c r="PJE8" s="1243"/>
      <c r="PJF8" s="1243"/>
      <c r="PJG8" s="1243"/>
      <c r="PJH8" s="1243"/>
      <c r="PJI8" s="1243"/>
      <c r="PJJ8" s="1243"/>
      <c r="PJK8" s="1243"/>
      <c r="PJL8" s="1243"/>
      <c r="PJM8" s="1243"/>
      <c r="PJN8" s="1243"/>
      <c r="PJO8" s="1243"/>
      <c r="PJP8" s="1243"/>
      <c r="PJQ8" s="1243"/>
      <c r="PJR8" s="1243"/>
      <c r="PJS8" s="1243"/>
      <c r="PJT8" s="1243"/>
      <c r="PJU8" s="1243"/>
      <c r="PJV8" s="1243"/>
      <c r="PJW8" s="1243"/>
      <c r="PJX8" s="1243"/>
      <c r="PJY8" s="1243"/>
      <c r="PJZ8" s="1243"/>
      <c r="PKA8" s="1243"/>
      <c r="PKB8" s="1243"/>
      <c r="PKC8" s="1243"/>
      <c r="PKD8" s="1243"/>
      <c r="PKE8" s="1243"/>
      <c r="PKF8" s="1243"/>
      <c r="PKG8" s="1243"/>
      <c r="PKH8" s="1243"/>
      <c r="PKI8" s="1243"/>
      <c r="PKJ8" s="1243"/>
      <c r="PKK8" s="1243"/>
      <c r="PKL8" s="1243"/>
      <c r="PKM8" s="1243"/>
      <c r="PKN8" s="1243"/>
      <c r="PKO8" s="1243"/>
      <c r="PKP8" s="1243"/>
      <c r="PKQ8" s="1243"/>
      <c r="PKR8" s="1243"/>
      <c r="PKS8" s="1243"/>
      <c r="PKT8" s="1243"/>
      <c r="PKU8" s="1243"/>
      <c r="PKV8" s="1243"/>
      <c r="PKW8" s="1243"/>
      <c r="PKX8" s="1243"/>
      <c r="PKY8" s="1243"/>
      <c r="PKZ8" s="1243"/>
      <c r="PLA8" s="1243"/>
      <c r="PLB8" s="1243"/>
      <c r="PLC8" s="1243"/>
      <c r="PLD8" s="1243"/>
      <c r="PLE8" s="1243"/>
      <c r="PLF8" s="1243"/>
      <c r="PLG8" s="1243"/>
      <c r="PLH8" s="1243"/>
      <c r="PLI8" s="1243"/>
      <c r="PLJ8" s="1243"/>
      <c r="PLK8" s="1243"/>
      <c r="PLL8" s="1243"/>
      <c r="PLM8" s="1243"/>
      <c r="PLN8" s="1243"/>
      <c r="PLO8" s="1243"/>
      <c r="PLP8" s="1243"/>
      <c r="PLQ8" s="1243"/>
      <c r="PLR8" s="1243"/>
      <c r="PLS8" s="1243"/>
      <c r="PLT8" s="1243"/>
      <c r="PLU8" s="1243"/>
      <c r="PLV8" s="1243"/>
      <c r="PLW8" s="1243"/>
      <c r="PLX8" s="1243"/>
      <c r="PLY8" s="1243"/>
      <c r="PLZ8" s="1243"/>
      <c r="PMA8" s="1243"/>
      <c r="PMB8" s="1243"/>
      <c r="PMC8" s="1243"/>
      <c r="PMD8" s="1243"/>
      <c r="PME8" s="1243"/>
      <c r="PMF8" s="1243"/>
      <c r="PMG8" s="1243"/>
      <c r="PMH8" s="1243"/>
      <c r="PMI8" s="1243"/>
      <c r="PMJ8" s="1243"/>
      <c r="PMK8" s="1243"/>
      <c r="PML8" s="1243"/>
      <c r="PMM8" s="1243"/>
      <c r="PMN8" s="1243"/>
      <c r="PMO8" s="1243"/>
      <c r="PMP8" s="1243"/>
      <c r="PMQ8" s="1243"/>
      <c r="PMR8" s="1243"/>
      <c r="PMS8" s="1243"/>
      <c r="PMT8" s="1243"/>
      <c r="PMU8" s="1243"/>
      <c r="PMV8" s="1243"/>
      <c r="PMW8" s="1243"/>
      <c r="PMX8" s="1243"/>
      <c r="PMY8" s="1243"/>
      <c r="PMZ8" s="1243"/>
      <c r="PNA8" s="1243"/>
      <c r="PNB8" s="1243"/>
      <c r="PNC8" s="1243"/>
      <c r="PND8" s="1243"/>
      <c r="PNE8" s="1243"/>
      <c r="PNF8" s="1243"/>
      <c r="PNG8" s="1243"/>
      <c r="PNH8" s="1243"/>
      <c r="PNI8" s="1243"/>
      <c r="PNJ8" s="1243"/>
      <c r="PNK8" s="1243"/>
      <c r="PNL8" s="1243"/>
      <c r="PNM8" s="1243"/>
      <c r="PNN8" s="1243"/>
      <c r="PNO8" s="1243"/>
      <c r="PNP8" s="1243"/>
      <c r="PNQ8" s="1243"/>
      <c r="PNR8" s="1243"/>
      <c r="PNS8" s="1243"/>
      <c r="PNT8" s="1243"/>
      <c r="PNU8" s="1243"/>
      <c r="PNV8" s="1243"/>
      <c r="PNW8" s="1243"/>
      <c r="PNX8" s="1243"/>
      <c r="PNY8" s="1243"/>
      <c r="PNZ8" s="1243"/>
      <c r="POA8" s="1243"/>
      <c r="POB8" s="1243"/>
      <c r="POC8" s="1243"/>
      <c r="POD8" s="1243"/>
      <c r="POE8" s="1243"/>
      <c r="POF8" s="1243"/>
      <c r="POG8" s="1243"/>
      <c r="POH8" s="1243"/>
      <c r="POI8" s="1243"/>
      <c r="POJ8" s="1243"/>
      <c r="POK8" s="1243"/>
      <c r="POL8" s="1243"/>
      <c r="POM8" s="1243"/>
      <c r="PON8" s="1243"/>
      <c r="POO8" s="1243"/>
      <c r="POP8" s="1243"/>
      <c r="POQ8" s="1243"/>
      <c r="POR8" s="1243"/>
      <c r="POS8" s="1243"/>
      <c r="POT8" s="1243"/>
      <c r="POU8" s="1243"/>
      <c r="POV8" s="1243"/>
      <c r="POW8" s="1243"/>
      <c r="POX8" s="1243"/>
      <c r="POY8" s="1243"/>
      <c r="POZ8" s="1243"/>
      <c r="PPA8" s="1243"/>
      <c r="PPB8" s="1243"/>
      <c r="PPC8" s="1243"/>
      <c r="PPD8" s="1243"/>
      <c r="PPE8" s="1243"/>
      <c r="PPF8" s="1243"/>
      <c r="PPG8" s="1243"/>
      <c r="PPH8" s="1243"/>
      <c r="PPI8" s="1243"/>
      <c r="PPJ8" s="1243"/>
      <c r="PPK8" s="1243"/>
      <c r="PPL8" s="1243"/>
      <c r="PPM8" s="1243"/>
      <c r="PPN8" s="1243"/>
      <c r="PPO8" s="1243"/>
      <c r="PPP8" s="1243"/>
      <c r="PPQ8" s="1243"/>
      <c r="PPR8" s="1243"/>
      <c r="PPS8" s="1243"/>
      <c r="PPT8" s="1243"/>
      <c r="PPU8" s="1243"/>
      <c r="PPV8" s="1243"/>
      <c r="PPW8" s="1243"/>
      <c r="PPX8" s="1243"/>
      <c r="PPY8" s="1243"/>
      <c r="PPZ8" s="1243"/>
      <c r="PQA8" s="1243"/>
      <c r="PQB8" s="1243"/>
      <c r="PQC8" s="1243"/>
      <c r="PQD8" s="1243"/>
      <c r="PQE8" s="1243"/>
      <c r="PQF8" s="1243"/>
      <c r="PQG8" s="1243"/>
      <c r="PQH8" s="1243"/>
      <c r="PQI8" s="1243"/>
      <c r="PQJ8" s="1243"/>
      <c r="PQK8" s="1243"/>
      <c r="PQL8" s="1243"/>
      <c r="PQM8" s="1243"/>
      <c r="PQN8" s="1243"/>
      <c r="PQO8" s="1243"/>
      <c r="PQP8" s="1243"/>
      <c r="PQQ8" s="1243"/>
      <c r="PQR8" s="1243"/>
      <c r="PQS8" s="1243"/>
      <c r="PQT8" s="1243"/>
      <c r="PQU8" s="1243"/>
      <c r="PQV8" s="1243"/>
      <c r="PQW8" s="1243"/>
      <c r="PQX8" s="1243"/>
      <c r="PQY8" s="1243"/>
      <c r="PQZ8" s="1243"/>
      <c r="PRA8" s="1243"/>
      <c r="PRB8" s="1243"/>
      <c r="PRC8" s="1243"/>
      <c r="PRD8" s="1243"/>
      <c r="PRE8" s="1243"/>
      <c r="PRF8" s="1243"/>
      <c r="PRG8" s="1243"/>
      <c r="PRH8" s="1243"/>
      <c r="PRI8" s="1243"/>
      <c r="PRJ8" s="1243"/>
      <c r="PRK8" s="1243"/>
      <c r="PRL8" s="1243"/>
      <c r="PRM8" s="1243"/>
      <c r="PRN8" s="1243"/>
      <c r="PRO8" s="1243"/>
      <c r="PRP8" s="1243"/>
      <c r="PRQ8" s="1243"/>
      <c r="PRR8" s="1243"/>
      <c r="PRS8" s="1243"/>
      <c r="PRT8" s="1243"/>
      <c r="PRU8" s="1243"/>
      <c r="PRV8" s="1243"/>
      <c r="PRW8" s="1243"/>
      <c r="PRX8" s="1243"/>
      <c r="PRY8" s="1243"/>
      <c r="PRZ8" s="1243"/>
      <c r="PSA8" s="1243"/>
      <c r="PSB8" s="1243"/>
      <c r="PSC8" s="1243"/>
      <c r="PSD8" s="1243"/>
      <c r="PSE8" s="1243"/>
      <c r="PSF8" s="1243"/>
      <c r="PSG8" s="1243"/>
      <c r="PSH8" s="1243"/>
      <c r="PSI8" s="1243"/>
      <c r="PSJ8" s="1243"/>
      <c r="PSK8" s="1243"/>
      <c r="PSL8" s="1243"/>
      <c r="PSM8" s="1243"/>
      <c r="PSN8" s="1243"/>
      <c r="PSO8" s="1243"/>
      <c r="PSP8" s="1243"/>
      <c r="PSQ8" s="1243"/>
      <c r="PSR8" s="1243"/>
      <c r="PSS8" s="1243"/>
      <c r="PST8" s="1243"/>
      <c r="PSU8" s="1243"/>
      <c r="PSV8" s="1243"/>
      <c r="PSW8" s="1243"/>
      <c r="PSX8" s="1243"/>
      <c r="PSY8" s="1243"/>
      <c r="PSZ8" s="1243"/>
      <c r="PTA8" s="1243"/>
      <c r="PTB8" s="1243"/>
      <c r="PTC8" s="1243"/>
      <c r="PTD8" s="1243"/>
      <c r="PTE8" s="1243"/>
      <c r="PTF8" s="1243"/>
      <c r="PTG8" s="1243"/>
      <c r="PTH8" s="1243"/>
      <c r="PTI8" s="1243"/>
      <c r="PTJ8" s="1243"/>
      <c r="PTK8" s="1243"/>
      <c r="PTL8" s="1243"/>
      <c r="PTM8" s="1243"/>
      <c r="PTN8" s="1243"/>
      <c r="PTO8" s="1243"/>
      <c r="PTP8" s="1243"/>
      <c r="PTQ8" s="1243"/>
      <c r="PTR8" s="1243"/>
      <c r="PTS8" s="1243"/>
      <c r="PTT8" s="1243"/>
      <c r="PTU8" s="1243"/>
      <c r="PTV8" s="1243"/>
      <c r="PTW8" s="1243"/>
      <c r="PTX8" s="1243"/>
      <c r="PTY8" s="1243"/>
      <c r="PTZ8" s="1243"/>
      <c r="PUA8" s="1243"/>
      <c r="PUB8" s="1243"/>
      <c r="PUC8" s="1243"/>
      <c r="PUD8" s="1243"/>
      <c r="PUE8" s="1243"/>
      <c r="PUF8" s="1243"/>
      <c r="PUG8" s="1243"/>
      <c r="PUH8" s="1243"/>
      <c r="PUI8" s="1243"/>
      <c r="PUJ8" s="1243"/>
      <c r="PUK8" s="1243"/>
      <c r="PUL8" s="1243"/>
      <c r="PUM8" s="1243"/>
      <c r="PUN8" s="1243"/>
      <c r="PUO8" s="1243"/>
      <c r="PUP8" s="1243"/>
      <c r="PUQ8" s="1243"/>
      <c r="PUR8" s="1243"/>
      <c r="PUS8" s="1243"/>
      <c r="PUT8" s="1243"/>
      <c r="PUU8" s="1243"/>
      <c r="PUV8" s="1243"/>
      <c r="PUW8" s="1243"/>
      <c r="PUX8" s="1243"/>
      <c r="PUY8" s="1243"/>
      <c r="PUZ8" s="1243"/>
      <c r="PVA8" s="1243"/>
      <c r="PVB8" s="1243"/>
      <c r="PVC8" s="1243"/>
      <c r="PVD8" s="1243"/>
      <c r="PVE8" s="1243"/>
      <c r="PVF8" s="1243"/>
      <c r="PVG8" s="1243"/>
      <c r="PVH8" s="1243"/>
      <c r="PVI8" s="1243"/>
      <c r="PVJ8" s="1243"/>
      <c r="PVK8" s="1243"/>
      <c r="PVL8" s="1243"/>
      <c r="PVM8" s="1243"/>
      <c r="PVN8" s="1243"/>
      <c r="PVO8" s="1243"/>
      <c r="PVP8" s="1243"/>
      <c r="PVQ8" s="1243"/>
      <c r="PVR8" s="1243"/>
      <c r="PVS8" s="1243"/>
      <c r="PVT8" s="1243"/>
      <c r="PVU8" s="1243"/>
      <c r="PVV8" s="1243"/>
      <c r="PVW8" s="1243"/>
      <c r="PVX8" s="1243"/>
      <c r="PVY8" s="1243"/>
      <c r="PVZ8" s="1243"/>
      <c r="PWA8" s="1243"/>
      <c r="PWB8" s="1243"/>
      <c r="PWC8" s="1243"/>
      <c r="PWD8" s="1243"/>
      <c r="PWE8" s="1243"/>
      <c r="PWF8" s="1243"/>
      <c r="PWG8" s="1243"/>
      <c r="PWH8" s="1243"/>
      <c r="PWI8" s="1243"/>
      <c r="PWJ8" s="1243"/>
      <c r="PWK8" s="1243"/>
      <c r="PWL8" s="1243"/>
      <c r="PWM8" s="1243"/>
      <c r="PWN8" s="1243"/>
      <c r="PWO8" s="1243"/>
      <c r="PWP8" s="1243"/>
      <c r="PWQ8" s="1243"/>
      <c r="PWR8" s="1243"/>
      <c r="PWS8" s="1243"/>
      <c r="PWT8" s="1243"/>
      <c r="PWU8" s="1243"/>
      <c r="PWV8" s="1243"/>
      <c r="PWW8" s="1243"/>
      <c r="PWX8" s="1243"/>
      <c r="PWY8" s="1243"/>
      <c r="PWZ8" s="1243"/>
      <c r="PXA8" s="1243"/>
      <c r="PXB8" s="1243"/>
      <c r="PXC8" s="1243"/>
      <c r="PXD8" s="1243"/>
      <c r="PXE8" s="1243"/>
      <c r="PXF8" s="1243"/>
      <c r="PXG8" s="1243"/>
      <c r="PXH8" s="1243"/>
      <c r="PXI8" s="1243"/>
      <c r="PXJ8" s="1243"/>
      <c r="PXK8" s="1243"/>
      <c r="PXL8" s="1243"/>
      <c r="PXM8" s="1243"/>
      <c r="PXN8" s="1243"/>
      <c r="PXO8" s="1243"/>
      <c r="PXP8" s="1243"/>
      <c r="PXQ8" s="1243"/>
      <c r="PXR8" s="1243"/>
      <c r="PXS8" s="1243"/>
      <c r="PXT8" s="1243"/>
      <c r="PXU8" s="1243"/>
      <c r="PXV8" s="1243"/>
      <c r="PXW8" s="1243"/>
      <c r="PXX8" s="1243"/>
      <c r="PXY8" s="1243"/>
      <c r="PXZ8" s="1243"/>
      <c r="PYA8" s="1243"/>
      <c r="PYB8" s="1243"/>
      <c r="PYC8" s="1243"/>
      <c r="PYD8" s="1243"/>
      <c r="PYE8" s="1243"/>
      <c r="PYF8" s="1243"/>
      <c r="PYG8" s="1243"/>
      <c r="PYH8" s="1243"/>
      <c r="PYI8" s="1243"/>
      <c r="PYJ8" s="1243"/>
      <c r="PYK8" s="1243"/>
      <c r="PYL8" s="1243"/>
      <c r="PYM8" s="1243"/>
      <c r="PYN8" s="1243"/>
      <c r="PYO8" s="1243"/>
      <c r="PYP8" s="1243"/>
      <c r="PYQ8" s="1243"/>
      <c r="PYR8" s="1243"/>
      <c r="PYS8" s="1243"/>
      <c r="PYT8" s="1243"/>
      <c r="PYU8" s="1243"/>
      <c r="PYV8" s="1243"/>
      <c r="PYW8" s="1243"/>
      <c r="PYX8" s="1243"/>
      <c r="PYY8" s="1243"/>
      <c r="PYZ8" s="1243"/>
      <c r="PZA8" s="1243"/>
      <c r="PZB8" s="1243"/>
      <c r="PZC8" s="1243"/>
      <c r="PZD8" s="1243"/>
      <c r="PZE8" s="1243"/>
      <c r="PZF8" s="1243"/>
      <c r="PZG8" s="1243"/>
      <c r="PZH8" s="1243"/>
      <c r="PZI8" s="1243"/>
      <c r="PZJ8" s="1243"/>
      <c r="PZK8" s="1243"/>
      <c r="PZL8" s="1243"/>
      <c r="PZM8" s="1243"/>
      <c r="PZN8" s="1243"/>
      <c r="PZO8" s="1243"/>
      <c r="PZP8" s="1243"/>
      <c r="PZQ8" s="1243"/>
      <c r="PZR8" s="1243"/>
      <c r="PZS8" s="1243"/>
      <c r="PZT8" s="1243"/>
      <c r="PZU8" s="1243"/>
      <c r="PZV8" s="1243"/>
      <c r="PZW8" s="1243"/>
      <c r="PZX8" s="1243"/>
      <c r="PZY8" s="1243"/>
      <c r="PZZ8" s="1243"/>
      <c r="QAA8" s="1243"/>
      <c r="QAB8" s="1243"/>
      <c r="QAC8" s="1243"/>
      <c r="QAD8" s="1243"/>
      <c r="QAE8" s="1243"/>
      <c r="QAF8" s="1243"/>
      <c r="QAG8" s="1243"/>
      <c r="QAH8" s="1243"/>
      <c r="QAI8" s="1243"/>
      <c r="QAJ8" s="1243"/>
      <c r="QAK8" s="1243"/>
      <c r="QAL8" s="1243"/>
      <c r="QAM8" s="1243"/>
      <c r="QAN8" s="1243"/>
      <c r="QAO8" s="1243"/>
      <c r="QAP8" s="1243"/>
      <c r="QAQ8" s="1243"/>
      <c r="QAR8" s="1243"/>
      <c r="QAS8" s="1243"/>
      <c r="QAT8" s="1243"/>
      <c r="QAU8" s="1243"/>
      <c r="QAV8" s="1243"/>
      <c r="QAW8" s="1243"/>
      <c r="QAX8" s="1243"/>
      <c r="QAY8" s="1243"/>
      <c r="QAZ8" s="1243"/>
      <c r="QBA8" s="1243"/>
      <c r="QBB8" s="1243"/>
      <c r="QBC8" s="1243"/>
      <c r="QBD8" s="1243"/>
      <c r="QBE8" s="1243"/>
      <c r="QBF8" s="1243"/>
      <c r="QBG8" s="1243"/>
      <c r="QBH8" s="1243"/>
      <c r="QBI8" s="1243"/>
      <c r="QBJ8" s="1243"/>
      <c r="QBK8" s="1243"/>
      <c r="QBL8" s="1243"/>
      <c r="QBM8" s="1243"/>
      <c r="QBN8" s="1243"/>
      <c r="QBO8" s="1243"/>
      <c r="QBP8" s="1243"/>
      <c r="QBQ8" s="1243"/>
      <c r="QBR8" s="1243"/>
      <c r="QBS8" s="1243"/>
      <c r="QBT8" s="1243"/>
      <c r="QBU8" s="1243"/>
      <c r="QBV8" s="1243"/>
      <c r="QBW8" s="1243"/>
      <c r="QBX8" s="1243"/>
      <c r="QBY8" s="1243"/>
      <c r="QBZ8" s="1243"/>
      <c r="QCA8" s="1243"/>
      <c r="QCB8" s="1243"/>
      <c r="QCC8" s="1243"/>
      <c r="QCD8" s="1243"/>
      <c r="QCE8" s="1243"/>
      <c r="QCF8" s="1243"/>
      <c r="QCG8" s="1243"/>
      <c r="QCH8" s="1243"/>
      <c r="QCI8" s="1243"/>
      <c r="QCJ8" s="1243"/>
      <c r="QCK8" s="1243"/>
      <c r="QCL8" s="1243"/>
      <c r="QCM8" s="1243"/>
      <c r="QCN8" s="1243"/>
      <c r="QCO8" s="1243"/>
      <c r="QCP8" s="1243"/>
      <c r="QCQ8" s="1243"/>
      <c r="QCR8" s="1243"/>
      <c r="QCS8" s="1243"/>
      <c r="QCT8" s="1243"/>
      <c r="QCU8" s="1243"/>
      <c r="QCV8" s="1243"/>
      <c r="QCW8" s="1243"/>
      <c r="QCX8" s="1243"/>
      <c r="QCY8" s="1243"/>
      <c r="QCZ8" s="1243"/>
      <c r="QDA8" s="1243"/>
      <c r="QDB8" s="1243"/>
      <c r="QDC8" s="1243"/>
      <c r="QDD8" s="1243"/>
      <c r="QDE8" s="1243"/>
      <c r="QDF8" s="1243"/>
      <c r="QDG8" s="1243"/>
      <c r="QDH8" s="1243"/>
      <c r="QDI8" s="1243"/>
      <c r="QDJ8" s="1243"/>
      <c r="QDK8" s="1243"/>
      <c r="QDL8" s="1243"/>
      <c r="QDM8" s="1243"/>
      <c r="QDN8" s="1243"/>
      <c r="QDO8" s="1243"/>
      <c r="QDP8" s="1243"/>
      <c r="QDQ8" s="1243"/>
      <c r="QDR8" s="1243"/>
      <c r="QDS8" s="1243"/>
      <c r="QDT8" s="1243"/>
      <c r="QDU8" s="1243"/>
      <c r="QDV8" s="1243"/>
      <c r="QDW8" s="1243"/>
      <c r="QDX8" s="1243"/>
      <c r="QDY8" s="1243"/>
      <c r="QDZ8" s="1243"/>
      <c r="QEA8" s="1243"/>
      <c r="QEB8" s="1243"/>
      <c r="QEC8" s="1243"/>
      <c r="QED8" s="1243"/>
      <c r="QEE8" s="1243"/>
      <c r="QEF8" s="1243"/>
      <c r="QEG8" s="1243"/>
      <c r="QEH8" s="1243"/>
      <c r="QEI8" s="1243"/>
      <c r="QEJ8" s="1243"/>
      <c r="QEK8" s="1243"/>
      <c r="QEL8" s="1243"/>
      <c r="QEM8" s="1243"/>
      <c r="QEN8" s="1243"/>
      <c r="QEO8" s="1243"/>
      <c r="QEP8" s="1243"/>
      <c r="QEQ8" s="1243"/>
      <c r="QER8" s="1243"/>
      <c r="QES8" s="1243"/>
      <c r="QET8" s="1243"/>
      <c r="QEU8" s="1243"/>
      <c r="QEV8" s="1243"/>
      <c r="QEW8" s="1243"/>
      <c r="QEX8" s="1243"/>
      <c r="QEY8" s="1243"/>
      <c r="QEZ8" s="1243"/>
      <c r="QFA8" s="1243"/>
      <c r="QFB8" s="1243"/>
      <c r="QFC8" s="1243"/>
      <c r="QFD8" s="1243"/>
      <c r="QFE8" s="1243"/>
      <c r="QFF8" s="1243"/>
      <c r="QFG8" s="1243"/>
      <c r="QFH8" s="1243"/>
      <c r="QFI8" s="1243"/>
      <c r="QFJ8" s="1243"/>
      <c r="QFK8" s="1243"/>
      <c r="QFL8" s="1243"/>
      <c r="QFM8" s="1243"/>
      <c r="QFN8" s="1243"/>
      <c r="QFO8" s="1243"/>
      <c r="QFP8" s="1243"/>
      <c r="QFQ8" s="1243"/>
      <c r="QFR8" s="1243"/>
      <c r="QFS8" s="1243"/>
      <c r="QFT8" s="1243"/>
      <c r="QFU8" s="1243"/>
      <c r="QFV8" s="1243"/>
      <c r="QFW8" s="1243"/>
      <c r="QFX8" s="1243"/>
      <c r="QFY8" s="1243"/>
      <c r="QFZ8" s="1243"/>
      <c r="QGA8" s="1243"/>
      <c r="QGB8" s="1243"/>
      <c r="QGC8" s="1243"/>
      <c r="QGD8" s="1243"/>
      <c r="QGE8" s="1243"/>
      <c r="QGF8" s="1243"/>
      <c r="QGG8" s="1243"/>
      <c r="QGH8" s="1243"/>
      <c r="QGI8" s="1243"/>
      <c r="QGJ8" s="1243"/>
      <c r="QGK8" s="1243"/>
      <c r="QGL8" s="1243"/>
      <c r="QGM8" s="1243"/>
      <c r="QGN8" s="1243"/>
      <c r="QGO8" s="1243"/>
      <c r="QGP8" s="1243"/>
      <c r="QGQ8" s="1243"/>
      <c r="QGR8" s="1243"/>
      <c r="QGS8" s="1243"/>
      <c r="QGT8" s="1243"/>
      <c r="QGU8" s="1243"/>
      <c r="QGV8" s="1243"/>
      <c r="QGW8" s="1243"/>
      <c r="QGX8" s="1243"/>
      <c r="QGY8" s="1243"/>
      <c r="QGZ8" s="1243"/>
      <c r="QHA8" s="1243"/>
      <c r="QHB8" s="1243"/>
      <c r="QHC8" s="1243"/>
      <c r="QHD8" s="1243"/>
      <c r="QHE8" s="1243"/>
      <c r="QHF8" s="1243"/>
      <c r="QHG8" s="1243"/>
      <c r="QHH8" s="1243"/>
      <c r="QHI8" s="1243"/>
      <c r="QHJ8" s="1243"/>
      <c r="QHK8" s="1243"/>
      <c r="QHL8" s="1243"/>
      <c r="QHM8" s="1243"/>
      <c r="QHN8" s="1243"/>
      <c r="QHO8" s="1243"/>
      <c r="QHP8" s="1243"/>
      <c r="QHQ8" s="1243"/>
      <c r="QHR8" s="1243"/>
      <c r="QHS8" s="1243"/>
      <c r="QHT8" s="1243"/>
      <c r="QHU8" s="1243"/>
      <c r="QHV8" s="1243"/>
      <c r="QHW8" s="1243"/>
      <c r="QHX8" s="1243"/>
      <c r="QHY8" s="1243"/>
      <c r="QHZ8" s="1243"/>
      <c r="QIA8" s="1243"/>
      <c r="QIB8" s="1243"/>
      <c r="QIC8" s="1243"/>
      <c r="QID8" s="1243"/>
      <c r="QIE8" s="1243"/>
      <c r="QIF8" s="1243"/>
      <c r="QIG8" s="1243"/>
      <c r="QIH8" s="1243"/>
      <c r="QII8" s="1243"/>
      <c r="QIJ8" s="1243"/>
      <c r="QIK8" s="1243"/>
      <c r="QIL8" s="1243"/>
      <c r="QIM8" s="1243"/>
      <c r="QIN8" s="1243"/>
      <c r="QIO8" s="1243"/>
      <c r="QIP8" s="1243"/>
      <c r="QIQ8" s="1243"/>
      <c r="QIR8" s="1243"/>
      <c r="QIS8" s="1243"/>
      <c r="QIT8" s="1243"/>
      <c r="QIU8" s="1243"/>
      <c r="QIV8" s="1243"/>
      <c r="QIW8" s="1243"/>
      <c r="QIX8" s="1243"/>
      <c r="QIY8" s="1243"/>
      <c r="QIZ8" s="1243"/>
      <c r="QJA8" s="1243"/>
      <c r="QJB8" s="1243"/>
      <c r="QJC8" s="1243"/>
      <c r="QJD8" s="1243"/>
      <c r="QJE8" s="1243"/>
      <c r="QJF8" s="1243"/>
      <c r="QJG8" s="1243"/>
      <c r="QJH8" s="1243"/>
      <c r="QJI8" s="1243"/>
      <c r="QJJ8" s="1243"/>
      <c r="QJK8" s="1243"/>
      <c r="QJL8" s="1243"/>
      <c r="QJM8" s="1243"/>
      <c r="QJN8" s="1243"/>
      <c r="QJO8" s="1243"/>
      <c r="QJP8" s="1243"/>
      <c r="QJQ8" s="1243"/>
      <c r="QJR8" s="1243"/>
      <c r="QJS8" s="1243"/>
      <c r="QJT8" s="1243"/>
      <c r="QJU8" s="1243"/>
      <c r="QJV8" s="1243"/>
      <c r="QJW8" s="1243"/>
      <c r="QJX8" s="1243"/>
      <c r="QJY8" s="1243"/>
      <c r="QJZ8" s="1243"/>
      <c r="QKA8" s="1243"/>
      <c r="QKB8" s="1243"/>
      <c r="QKC8" s="1243"/>
      <c r="QKD8" s="1243"/>
      <c r="QKE8" s="1243"/>
      <c r="QKF8" s="1243"/>
      <c r="QKG8" s="1243"/>
      <c r="QKH8" s="1243"/>
      <c r="QKI8" s="1243"/>
      <c r="QKJ8" s="1243"/>
      <c r="QKK8" s="1243"/>
      <c r="QKL8" s="1243"/>
      <c r="QKM8" s="1243"/>
      <c r="QKN8" s="1243"/>
      <c r="QKO8" s="1243"/>
      <c r="QKP8" s="1243"/>
      <c r="QKQ8" s="1243"/>
      <c r="QKR8" s="1243"/>
      <c r="QKS8" s="1243"/>
      <c r="QKT8" s="1243"/>
      <c r="QKU8" s="1243"/>
      <c r="QKV8" s="1243"/>
      <c r="QKW8" s="1243"/>
      <c r="QKX8" s="1243"/>
      <c r="QKY8" s="1243"/>
      <c r="QKZ8" s="1243"/>
      <c r="QLA8" s="1243"/>
      <c r="QLB8" s="1243"/>
      <c r="QLC8" s="1243"/>
      <c r="QLD8" s="1243"/>
      <c r="QLE8" s="1243"/>
      <c r="QLF8" s="1243"/>
      <c r="QLG8" s="1243"/>
      <c r="QLH8" s="1243"/>
      <c r="QLI8" s="1243"/>
      <c r="QLJ8" s="1243"/>
      <c r="QLK8" s="1243"/>
      <c r="QLL8" s="1243"/>
      <c r="QLM8" s="1243"/>
      <c r="QLN8" s="1243"/>
      <c r="QLO8" s="1243"/>
      <c r="QLP8" s="1243"/>
      <c r="QLQ8" s="1243"/>
      <c r="QLR8" s="1243"/>
      <c r="QLS8" s="1243"/>
      <c r="QLT8" s="1243"/>
      <c r="QLU8" s="1243"/>
      <c r="QLV8" s="1243"/>
      <c r="QLW8" s="1243"/>
      <c r="QLX8" s="1243"/>
      <c r="QLY8" s="1243"/>
      <c r="QLZ8" s="1243"/>
      <c r="QMA8" s="1243"/>
      <c r="QMB8" s="1243"/>
      <c r="QMC8" s="1243"/>
      <c r="QMD8" s="1243"/>
      <c r="QME8" s="1243"/>
      <c r="QMF8" s="1243"/>
      <c r="QMG8" s="1243"/>
      <c r="QMH8" s="1243"/>
      <c r="QMI8" s="1243"/>
      <c r="QMJ8" s="1243"/>
      <c r="QMK8" s="1243"/>
      <c r="QML8" s="1243"/>
      <c r="QMM8" s="1243"/>
      <c r="QMN8" s="1243"/>
      <c r="QMO8" s="1243"/>
      <c r="QMP8" s="1243"/>
      <c r="QMQ8" s="1243"/>
      <c r="QMR8" s="1243"/>
      <c r="QMS8" s="1243"/>
      <c r="QMT8" s="1243"/>
      <c r="QMU8" s="1243"/>
      <c r="QMV8" s="1243"/>
      <c r="QMW8" s="1243"/>
      <c r="QMX8" s="1243"/>
      <c r="QMY8" s="1243"/>
      <c r="QMZ8" s="1243"/>
      <c r="QNA8" s="1243"/>
      <c r="QNB8" s="1243"/>
      <c r="QNC8" s="1243"/>
      <c r="QND8" s="1243"/>
      <c r="QNE8" s="1243"/>
      <c r="QNF8" s="1243"/>
      <c r="QNG8" s="1243"/>
      <c r="QNH8" s="1243"/>
      <c r="QNI8" s="1243"/>
      <c r="QNJ8" s="1243"/>
      <c r="QNK8" s="1243"/>
      <c r="QNL8" s="1243"/>
      <c r="QNM8" s="1243"/>
      <c r="QNN8" s="1243"/>
      <c r="QNO8" s="1243"/>
      <c r="QNP8" s="1243"/>
      <c r="QNQ8" s="1243"/>
      <c r="QNR8" s="1243"/>
      <c r="QNS8" s="1243"/>
      <c r="QNT8" s="1243"/>
      <c r="QNU8" s="1243"/>
      <c r="QNV8" s="1243"/>
      <c r="QNW8" s="1243"/>
      <c r="QNX8" s="1243"/>
      <c r="QNY8" s="1243"/>
      <c r="QNZ8" s="1243"/>
      <c r="QOA8" s="1243"/>
      <c r="QOB8" s="1243"/>
      <c r="QOC8" s="1243"/>
      <c r="QOD8" s="1243"/>
      <c r="QOE8" s="1243"/>
      <c r="QOF8" s="1243"/>
      <c r="QOG8" s="1243"/>
      <c r="QOH8" s="1243"/>
      <c r="QOI8" s="1243"/>
      <c r="QOJ8" s="1243"/>
      <c r="QOK8" s="1243"/>
      <c r="QOL8" s="1243"/>
      <c r="QOM8" s="1243"/>
      <c r="QON8" s="1243"/>
      <c r="QOO8" s="1243"/>
      <c r="QOP8" s="1243"/>
      <c r="QOQ8" s="1243"/>
      <c r="QOR8" s="1243"/>
      <c r="QOS8" s="1243"/>
      <c r="QOT8" s="1243"/>
      <c r="QOU8" s="1243"/>
      <c r="QOV8" s="1243"/>
      <c r="QOW8" s="1243"/>
      <c r="QOX8" s="1243"/>
      <c r="QOY8" s="1243"/>
      <c r="QOZ8" s="1243"/>
      <c r="QPA8" s="1243"/>
      <c r="QPB8" s="1243"/>
      <c r="QPC8" s="1243"/>
      <c r="QPD8" s="1243"/>
      <c r="QPE8" s="1243"/>
      <c r="QPF8" s="1243"/>
      <c r="QPG8" s="1243"/>
      <c r="QPH8" s="1243"/>
      <c r="QPI8" s="1243"/>
      <c r="QPJ8" s="1243"/>
      <c r="QPK8" s="1243"/>
      <c r="QPL8" s="1243"/>
      <c r="QPM8" s="1243"/>
      <c r="QPN8" s="1243"/>
      <c r="QPO8" s="1243"/>
      <c r="QPP8" s="1243"/>
      <c r="QPQ8" s="1243"/>
      <c r="QPR8" s="1243"/>
      <c r="QPS8" s="1243"/>
      <c r="QPT8" s="1243"/>
      <c r="QPU8" s="1243"/>
      <c r="QPV8" s="1243"/>
      <c r="QPW8" s="1243"/>
      <c r="QPX8" s="1243"/>
      <c r="QPY8" s="1243"/>
      <c r="QPZ8" s="1243"/>
      <c r="QQA8" s="1243"/>
      <c r="QQB8" s="1243"/>
      <c r="QQC8" s="1243"/>
      <c r="QQD8" s="1243"/>
      <c r="QQE8" s="1243"/>
      <c r="QQF8" s="1243"/>
      <c r="QQG8" s="1243"/>
      <c r="QQH8" s="1243"/>
      <c r="QQI8" s="1243"/>
      <c r="QQJ8" s="1243"/>
      <c r="QQK8" s="1243"/>
      <c r="QQL8" s="1243"/>
      <c r="QQM8" s="1243"/>
      <c r="QQN8" s="1243"/>
      <c r="QQO8" s="1243"/>
      <c r="QQP8" s="1243"/>
      <c r="QQQ8" s="1243"/>
      <c r="QQR8" s="1243"/>
      <c r="QQS8" s="1243"/>
      <c r="QQT8" s="1243"/>
      <c r="QQU8" s="1243"/>
      <c r="QQV8" s="1243"/>
      <c r="QQW8" s="1243"/>
      <c r="QQX8" s="1243"/>
      <c r="QQY8" s="1243"/>
      <c r="QQZ8" s="1243"/>
      <c r="QRA8" s="1243"/>
      <c r="QRB8" s="1243"/>
      <c r="QRC8" s="1243"/>
      <c r="QRD8" s="1243"/>
      <c r="QRE8" s="1243"/>
      <c r="QRF8" s="1243"/>
      <c r="QRG8" s="1243"/>
      <c r="QRH8" s="1243"/>
      <c r="QRI8" s="1243"/>
      <c r="QRJ8" s="1243"/>
      <c r="QRK8" s="1243"/>
      <c r="QRL8" s="1243"/>
      <c r="QRM8" s="1243"/>
      <c r="QRN8" s="1243"/>
      <c r="QRO8" s="1243"/>
      <c r="QRP8" s="1243"/>
      <c r="QRQ8" s="1243"/>
      <c r="QRR8" s="1243"/>
      <c r="QRS8" s="1243"/>
      <c r="QRT8" s="1243"/>
      <c r="QRU8" s="1243"/>
      <c r="QRV8" s="1243"/>
      <c r="QRW8" s="1243"/>
      <c r="QRX8" s="1243"/>
      <c r="QRY8" s="1243"/>
      <c r="QRZ8" s="1243"/>
      <c r="QSA8" s="1243"/>
      <c r="QSB8" s="1243"/>
      <c r="QSC8" s="1243"/>
      <c r="QSD8" s="1243"/>
      <c r="QSE8" s="1243"/>
      <c r="QSF8" s="1243"/>
      <c r="QSG8" s="1243"/>
      <c r="QSH8" s="1243"/>
      <c r="QSI8" s="1243"/>
      <c r="QSJ8" s="1243"/>
      <c r="QSK8" s="1243"/>
      <c r="QSL8" s="1243"/>
      <c r="QSM8" s="1243"/>
      <c r="QSN8" s="1243"/>
      <c r="QSO8" s="1243"/>
      <c r="QSP8" s="1243"/>
      <c r="QSQ8" s="1243"/>
      <c r="QSR8" s="1243"/>
      <c r="QSS8" s="1243"/>
      <c r="QST8" s="1243"/>
      <c r="QSU8" s="1243"/>
      <c r="QSV8" s="1243"/>
      <c r="QSW8" s="1243"/>
      <c r="QSX8" s="1243"/>
      <c r="QSY8" s="1243"/>
      <c r="QSZ8" s="1243"/>
      <c r="QTA8" s="1243"/>
      <c r="QTB8" s="1243"/>
      <c r="QTC8" s="1243"/>
      <c r="QTD8" s="1243"/>
      <c r="QTE8" s="1243"/>
      <c r="QTF8" s="1243"/>
      <c r="QTG8" s="1243"/>
      <c r="QTH8" s="1243"/>
      <c r="QTI8" s="1243"/>
      <c r="QTJ8" s="1243"/>
      <c r="QTK8" s="1243"/>
      <c r="QTL8" s="1243"/>
      <c r="QTM8" s="1243"/>
      <c r="QTN8" s="1243"/>
      <c r="QTO8" s="1243"/>
      <c r="QTP8" s="1243"/>
      <c r="QTQ8" s="1243"/>
      <c r="QTR8" s="1243"/>
      <c r="QTS8" s="1243"/>
      <c r="QTT8" s="1243"/>
      <c r="QTU8" s="1243"/>
      <c r="QTV8" s="1243"/>
      <c r="QTW8" s="1243"/>
      <c r="QTX8" s="1243"/>
      <c r="QTY8" s="1243"/>
      <c r="QTZ8" s="1243"/>
      <c r="QUA8" s="1243"/>
      <c r="QUB8" s="1243"/>
      <c r="QUC8" s="1243"/>
      <c r="QUD8" s="1243"/>
      <c r="QUE8" s="1243"/>
      <c r="QUF8" s="1243"/>
      <c r="QUG8" s="1243"/>
      <c r="QUH8" s="1243"/>
      <c r="QUI8" s="1243"/>
      <c r="QUJ8" s="1243"/>
      <c r="QUK8" s="1243"/>
      <c r="QUL8" s="1243"/>
      <c r="QUM8" s="1243"/>
      <c r="QUN8" s="1243"/>
      <c r="QUO8" s="1243"/>
      <c r="QUP8" s="1243"/>
      <c r="QUQ8" s="1243"/>
      <c r="QUR8" s="1243"/>
      <c r="QUS8" s="1243"/>
      <c r="QUT8" s="1243"/>
      <c r="QUU8" s="1243"/>
      <c r="QUV8" s="1243"/>
      <c r="QUW8" s="1243"/>
      <c r="QUX8" s="1243"/>
      <c r="QUY8" s="1243"/>
      <c r="QUZ8" s="1243"/>
      <c r="QVA8" s="1243"/>
      <c r="QVB8" s="1243"/>
      <c r="QVC8" s="1243"/>
      <c r="QVD8" s="1243"/>
      <c r="QVE8" s="1243"/>
      <c r="QVF8" s="1243"/>
      <c r="QVG8" s="1243"/>
      <c r="QVH8" s="1243"/>
      <c r="QVI8" s="1243"/>
      <c r="QVJ8" s="1243"/>
      <c r="QVK8" s="1243"/>
      <c r="QVL8" s="1243"/>
      <c r="QVM8" s="1243"/>
      <c r="QVN8" s="1243"/>
      <c r="QVO8" s="1243"/>
      <c r="QVP8" s="1243"/>
      <c r="QVQ8" s="1243"/>
      <c r="QVR8" s="1243"/>
      <c r="QVS8" s="1243"/>
      <c r="QVT8" s="1243"/>
      <c r="QVU8" s="1243"/>
      <c r="QVV8" s="1243"/>
      <c r="QVW8" s="1243"/>
      <c r="QVX8" s="1243"/>
      <c r="QVY8" s="1243"/>
      <c r="QVZ8" s="1243"/>
      <c r="QWA8" s="1243"/>
      <c r="QWB8" s="1243"/>
      <c r="QWC8" s="1243"/>
      <c r="QWD8" s="1243"/>
      <c r="QWE8" s="1243"/>
      <c r="QWF8" s="1243"/>
      <c r="QWG8" s="1243"/>
      <c r="QWH8" s="1243"/>
      <c r="QWI8" s="1243"/>
      <c r="QWJ8" s="1243"/>
      <c r="QWK8" s="1243"/>
      <c r="QWL8" s="1243"/>
      <c r="QWM8" s="1243"/>
      <c r="QWN8" s="1243"/>
      <c r="QWO8" s="1243"/>
      <c r="QWP8" s="1243"/>
      <c r="QWQ8" s="1243"/>
      <c r="QWR8" s="1243"/>
      <c r="QWS8" s="1243"/>
      <c r="QWT8" s="1243"/>
      <c r="QWU8" s="1243"/>
      <c r="QWV8" s="1243"/>
      <c r="QWW8" s="1243"/>
      <c r="QWX8" s="1243"/>
      <c r="QWY8" s="1243"/>
      <c r="QWZ8" s="1243"/>
      <c r="QXA8" s="1243"/>
      <c r="QXB8" s="1243"/>
      <c r="QXC8" s="1243"/>
      <c r="QXD8" s="1243"/>
      <c r="QXE8" s="1243"/>
      <c r="QXF8" s="1243"/>
      <c r="QXG8" s="1243"/>
      <c r="QXH8" s="1243"/>
      <c r="QXI8" s="1243"/>
      <c r="QXJ8" s="1243"/>
      <c r="QXK8" s="1243"/>
      <c r="QXL8" s="1243"/>
      <c r="QXM8" s="1243"/>
      <c r="QXN8" s="1243"/>
      <c r="QXO8" s="1243"/>
      <c r="QXP8" s="1243"/>
      <c r="QXQ8" s="1243"/>
      <c r="QXR8" s="1243"/>
      <c r="QXS8" s="1243"/>
      <c r="QXT8" s="1243"/>
      <c r="QXU8" s="1243"/>
      <c r="QXV8" s="1243"/>
      <c r="QXW8" s="1243"/>
      <c r="QXX8" s="1243"/>
      <c r="QXY8" s="1243"/>
      <c r="QXZ8" s="1243"/>
      <c r="QYA8" s="1243"/>
      <c r="QYB8" s="1243"/>
      <c r="QYC8" s="1243"/>
      <c r="QYD8" s="1243"/>
      <c r="QYE8" s="1243"/>
      <c r="QYF8" s="1243"/>
      <c r="QYG8" s="1243"/>
      <c r="QYH8" s="1243"/>
      <c r="QYI8" s="1243"/>
      <c r="QYJ8" s="1243"/>
      <c r="QYK8" s="1243"/>
      <c r="QYL8" s="1243"/>
      <c r="QYM8" s="1243"/>
      <c r="QYN8" s="1243"/>
      <c r="QYO8" s="1243"/>
      <c r="QYP8" s="1243"/>
      <c r="QYQ8" s="1243"/>
      <c r="QYR8" s="1243"/>
      <c r="QYS8" s="1243"/>
      <c r="QYT8" s="1243"/>
      <c r="QYU8" s="1243"/>
      <c r="QYV8" s="1243"/>
      <c r="QYW8" s="1243"/>
      <c r="QYX8" s="1243"/>
      <c r="QYY8" s="1243"/>
      <c r="QYZ8" s="1243"/>
      <c r="QZA8" s="1243"/>
      <c r="QZB8" s="1243"/>
      <c r="QZC8" s="1243"/>
      <c r="QZD8" s="1243"/>
      <c r="QZE8" s="1243"/>
      <c r="QZF8" s="1243"/>
      <c r="QZG8" s="1243"/>
      <c r="QZH8" s="1243"/>
      <c r="QZI8" s="1243"/>
      <c r="QZJ8" s="1243"/>
      <c r="QZK8" s="1243"/>
      <c r="QZL8" s="1243"/>
      <c r="QZM8" s="1243"/>
      <c r="QZN8" s="1243"/>
      <c r="QZO8" s="1243"/>
      <c r="QZP8" s="1243"/>
      <c r="QZQ8" s="1243"/>
      <c r="QZR8" s="1243"/>
      <c r="QZS8" s="1243"/>
      <c r="QZT8" s="1243"/>
      <c r="QZU8" s="1243"/>
      <c r="QZV8" s="1243"/>
      <c r="QZW8" s="1243"/>
      <c r="QZX8" s="1243"/>
      <c r="QZY8" s="1243"/>
      <c r="QZZ8" s="1243"/>
      <c r="RAA8" s="1243"/>
      <c r="RAB8" s="1243"/>
      <c r="RAC8" s="1243"/>
      <c r="RAD8" s="1243"/>
      <c r="RAE8" s="1243"/>
      <c r="RAF8" s="1243"/>
      <c r="RAG8" s="1243"/>
      <c r="RAH8" s="1243"/>
      <c r="RAI8" s="1243"/>
      <c r="RAJ8" s="1243"/>
      <c r="RAK8" s="1243"/>
      <c r="RAL8" s="1243"/>
      <c r="RAM8" s="1243"/>
      <c r="RAN8" s="1243"/>
      <c r="RAO8" s="1243"/>
      <c r="RAP8" s="1243"/>
      <c r="RAQ8" s="1243"/>
      <c r="RAR8" s="1243"/>
      <c r="RAS8" s="1243"/>
      <c r="RAT8" s="1243"/>
      <c r="RAU8" s="1243"/>
      <c r="RAV8" s="1243"/>
      <c r="RAW8" s="1243"/>
      <c r="RAX8" s="1243"/>
      <c r="RAY8" s="1243"/>
      <c r="RAZ8" s="1243"/>
      <c r="RBA8" s="1243"/>
      <c r="RBB8" s="1243"/>
      <c r="RBC8" s="1243"/>
      <c r="RBD8" s="1243"/>
      <c r="RBE8" s="1243"/>
      <c r="RBF8" s="1243"/>
      <c r="RBG8" s="1243"/>
      <c r="RBH8" s="1243"/>
      <c r="RBI8" s="1243"/>
      <c r="RBJ8" s="1243"/>
      <c r="RBK8" s="1243"/>
      <c r="RBL8" s="1243"/>
      <c r="RBM8" s="1243"/>
      <c r="RBN8" s="1243"/>
      <c r="RBO8" s="1243"/>
      <c r="RBP8" s="1243"/>
      <c r="RBQ8" s="1243"/>
      <c r="RBR8" s="1243"/>
      <c r="RBS8" s="1243"/>
      <c r="RBT8" s="1243"/>
      <c r="RBU8" s="1243"/>
      <c r="RBV8" s="1243"/>
      <c r="RBW8" s="1243"/>
      <c r="RBX8" s="1243"/>
      <c r="RBY8" s="1243"/>
      <c r="RBZ8" s="1243"/>
      <c r="RCA8" s="1243"/>
      <c r="RCB8" s="1243"/>
      <c r="RCC8" s="1243"/>
      <c r="RCD8" s="1243"/>
      <c r="RCE8" s="1243"/>
      <c r="RCF8" s="1243"/>
      <c r="RCG8" s="1243"/>
      <c r="RCH8" s="1243"/>
      <c r="RCI8" s="1243"/>
      <c r="RCJ8" s="1243"/>
      <c r="RCK8" s="1243"/>
      <c r="RCL8" s="1243"/>
      <c r="RCM8" s="1243"/>
      <c r="RCN8" s="1243"/>
      <c r="RCO8" s="1243"/>
      <c r="RCP8" s="1243"/>
      <c r="RCQ8" s="1243"/>
      <c r="RCR8" s="1243"/>
      <c r="RCS8" s="1243"/>
      <c r="RCT8" s="1243"/>
      <c r="RCU8" s="1243"/>
      <c r="RCV8" s="1243"/>
      <c r="RCW8" s="1243"/>
      <c r="RCX8" s="1243"/>
      <c r="RCY8" s="1243"/>
      <c r="RCZ8" s="1243"/>
      <c r="RDA8" s="1243"/>
      <c r="RDB8" s="1243"/>
      <c r="RDC8" s="1243"/>
      <c r="RDD8" s="1243"/>
      <c r="RDE8" s="1243"/>
      <c r="RDF8" s="1243"/>
      <c r="RDG8" s="1243"/>
      <c r="RDH8" s="1243"/>
      <c r="RDI8" s="1243"/>
      <c r="RDJ8" s="1243"/>
      <c r="RDK8" s="1243"/>
      <c r="RDL8" s="1243"/>
      <c r="RDM8" s="1243"/>
      <c r="RDN8" s="1243"/>
      <c r="RDO8" s="1243"/>
      <c r="RDP8" s="1243"/>
      <c r="RDQ8" s="1243"/>
      <c r="RDR8" s="1243"/>
      <c r="RDS8" s="1243"/>
      <c r="RDT8" s="1243"/>
      <c r="RDU8" s="1243"/>
      <c r="RDV8" s="1243"/>
      <c r="RDW8" s="1243"/>
      <c r="RDX8" s="1243"/>
      <c r="RDY8" s="1243"/>
      <c r="RDZ8" s="1243"/>
      <c r="REA8" s="1243"/>
      <c r="REB8" s="1243"/>
      <c r="REC8" s="1243"/>
      <c r="RED8" s="1243"/>
      <c r="REE8" s="1243"/>
      <c r="REF8" s="1243"/>
      <c r="REG8" s="1243"/>
      <c r="REH8" s="1243"/>
      <c r="REI8" s="1243"/>
      <c r="REJ8" s="1243"/>
      <c r="REK8" s="1243"/>
      <c r="REL8" s="1243"/>
      <c r="REM8" s="1243"/>
      <c r="REN8" s="1243"/>
      <c r="REO8" s="1243"/>
      <c r="REP8" s="1243"/>
      <c r="REQ8" s="1243"/>
      <c r="RER8" s="1243"/>
      <c r="RES8" s="1243"/>
      <c r="RET8" s="1243"/>
      <c r="REU8" s="1243"/>
      <c r="REV8" s="1243"/>
      <c r="REW8" s="1243"/>
      <c r="REX8" s="1243"/>
      <c r="REY8" s="1243"/>
      <c r="REZ8" s="1243"/>
      <c r="RFA8" s="1243"/>
      <c r="RFB8" s="1243"/>
      <c r="RFC8" s="1243"/>
      <c r="RFD8" s="1243"/>
      <c r="RFE8" s="1243"/>
      <c r="RFF8" s="1243"/>
      <c r="RFG8" s="1243"/>
      <c r="RFH8" s="1243"/>
      <c r="RFI8" s="1243"/>
      <c r="RFJ8" s="1243"/>
      <c r="RFK8" s="1243"/>
      <c r="RFL8" s="1243"/>
      <c r="RFM8" s="1243"/>
      <c r="RFN8" s="1243"/>
      <c r="RFO8" s="1243"/>
      <c r="RFP8" s="1243"/>
      <c r="RFQ8" s="1243"/>
      <c r="RFR8" s="1243"/>
      <c r="RFS8" s="1243"/>
      <c r="RFT8" s="1243"/>
      <c r="RFU8" s="1243"/>
      <c r="RFV8" s="1243"/>
      <c r="RFW8" s="1243"/>
      <c r="RFX8" s="1243"/>
      <c r="RFY8" s="1243"/>
      <c r="RFZ8" s="1243"/>
      <c r="RGA8" s="1243"/>
      <c r="RGB8" s="1243"/>
      <c r="RGC8" s="1243"/>
      <c r="RGD8" s="1243"/>
      <c r="RGE8" s="1243"/>
      <c r="RGF8" s="1243"/>
      <c r="RGG8" s="1243"/>
      <c r="RGH8" s="1243"/>
      <c r="RGI8" s="1243"/>
      <c r="RGJ8" s="1243"/>
      <c r="RGK8" s="1243"/>
      <c r="RGL8" s="1243"/>
      <c r="RGM8" s="1243"/>
      <c r="RGN8" s="1243"/>
      <c r="RGO8" s="1243"/>
      <c r="RGP8" s="1243"/>
      <c r="RGQ8" s="1243"/>
      <c r="RGR8" s="1243"/>
      <c r="RGS8" s="1243"/>
      <c r="RGT8" s="1243"/>
      <c r="RGU8" s="1243"/>
      <c r="RGV8" s="1243"/>
      <c r="RGW8" s="1243"/>
      <c r="RGX8" s="1243"/>
      <c r="RGY8" s="1243"/>
      <c r="RGZ8" s="1243"/>
      <c r="RHA8" s="1243"/>
      <c r="RHB8" s="1243"/>
      <c r="RHC8" s="1243"/>
      <c r="RHD8" s="1243"/>
      <c r="RHE8" s="1243"/>
      <c r="RHF8" s="1243"/>
      <c r="RHG8" s="1243"/>
      <c r="RHH8" s="1243"/>
      <c r="RHI8" s="1243"/>
      <c r="RHJ8" s="1243"/>
      <c r="RHK8" s="1243"/>
      <c r="RHL8" s="1243"/>
      <c r="RHM8" s="1243"/>
      <c r="RHN8" s="1243"/>
      <c r="RHO8" s="1243"/>
      <c r="RHP8" s="1243"/>
      <c r="RHQ8" s="1243"/>
      <c r="RHR8" s="1243"/>
      <c r="RHS8" s="1243"/>
      <c r="RHT8" s="1243"/>
      <c r="RHU8" s="1243"/>
      <c r="RHV8" s="1243"/>
      <c r="RHW8" s="1243"/>
      <c r="RHX8" s="1243"/>
      <c r="RHY8" s="1243"/>
      <c r="RHZ8" s="1243"/>
      <c r="RIA8" s="1243"/>
      <c r="RIB8" s="1243"/>
      <c r="RIC8" s="1243"/>
      <c r="RID8" s="1243"/>
      <c r="RIE8" s="1243"/>
      <c r="RIF8" s="1243"/>
      <c r="RIG8" s="1243"/>
      <c r="RIH8" s="1243"/>
      <c r="RII8" s="1243"/>
      <c r="RIJ8" s="1243"/>
      <c r="RIK8" s="1243"/>
      <c r="RIL8" s="1243"/>
      <c r="RIM8" s="1243"/>
      <c r="RIN8" s="1243"/>
      <c r="RIO8" s="1243"/>
      <c r="RIP8" s="1243"/>
      <c r="RIQ8" s="1243"/>
      <c r="RIR8" s="1243"/>
      <c r="RIS8" s="1243"/>
      <c r="RIT8" s="1243"/>
      <c r="RIU8" s="1243"/>
      <c r="RIV8" s="1243"/>
      <c r="RIW8" s="1243"/>
      <c r="RIX8" s="1243"/>
      <c r="RIY8" s="1243"/>
      <c r="RIZ8" s="1243"/>
      <c r="RJA8" s="1243"/>
      <c r="RJB8" s="1243"/>
      <c r="RJC8" s="1243"/>
      <c r="RJD8" s="1243"/>
      <c r="RJE8" s="1243"/>
      <c r="RJF8" s="1243"/>
      <c r="RJG8" s="1243"/>
      <c r="RJH8" s="1243"/>
      <c r="RJI8" s="1243"/>
      <c r="RJJ8" s="1243"/>
      <c r="RJK8" s="1243"/>
      <c r="RJL8" s="1243"/>
      <c r="RJM8" s="1243"/>
      <c r="RJN8" s="1243"/>
      <c r="RJO8" s="1243"/>
      <c r="RJP8" s="1243"/>
      <c r="RJQ8" s="1243"/>
      <c r="RJR8" s="1243"/>
      <c r="RJS8" s="1243"/>
      <c r="RJT8" s="1243"/>
      <c r="RJU8" s="1243"/>
      <c r="RJV8" s="1243"/>
      <c r="RJW8" s="1243"/>
      <c r="RJX8" s="1243"/>
      <c r="RJY8" s="1243"/>
      <c r="RJZ8" s="1243"/>
      <c r="RKA8" s="1243"/>
      <c r="RKB8" s="1243"/>
      <c r="RKC8" s="1243"/>
      <c r="RKD8" s="1243"/>
      <c r="RKE8" s="1243"/>
      <c r="RKF8" s="1243"/>
      <c r="RKG8" s="1243"/>
      <c r="RKH8" s="1243"/>
      <c r="RKI8" s="1243"/>
      <c r="RKJ8" s="1243"/>
      <c r="RKK8" s="1243"/>
      <c r="RKL8" s="1243"/>
      <c r="RKM8" s="1243"/>
      <c r="RKN8" s="1243"/>
      <c r="RKO8" s="1243"/>
      <c r="RKP8" s="1243"/>
      <c r="RKQ8" s="1243"/>
      <c r="RKR8" s="1243"/>
      <c r="RKS8" s="1243"/>
      <c r="RKT8" s="1243"/>
      <c r="RKU8" s="1243"/>
      <c r="RKV8" s="1243"/>
      <c r="RKW8" s="1243"/>
      <c r="RKX8" s="1243"/>
      <c r="RKY8" s="1243"/>
      <c r="RKZ8" s="1243"/>
      <c r="RLA8" s="1243"/>
      <c r="RLB8" s="1243"/>
      <c r="RLC8" s="1243"/>
      <c r="RLD8" s="1243"/>
      <c r="RLE8" s="1243"/>
      <c r="RLF8" s="1243"/>
      <c r="RLG8" s="1243"/>
      <c r="RLH8" s="1243"/>
      <c r="RLI8" s="1243"/>
      <c r="RLJ8" s="1243"/>
      <c r="RLK8" s="1243"/>
      <c r="RLL8" s="1243"/>
      <c r="RLM8" s="1243"/>
      <c r="RLN8" s="1243"/>
      <c r="RLO8" s="1243"/>
      <c r="RLP8" s="1243"/>
      <c r="RLQ8" s="1243"/>
      <c r="RLR8" s="1243"/>
      <c r="RLS8" s="1243"/>
      <c r="RLT8" s="1243"/>
      <c r="RLU8" s="1243"/>
      <c r="RLV8" s="1243"/>
      <c r="RLW8" s="1243"/>
      <c r="RLX8" s="1243"/>
      <c r="RLY8" s="1243"/>
      <c r="RLZ8" s="1243"/>
      <c r="RMA8" s="1243"/>
      <c r="RMB8" s="1243"/>
      <c r="RMC8" s="1243"/>
      <c r="RMD8" s="1243"/>
      <c r="RME8" s="1243"/>
      <c r="RMF8" s="1243"/>
      <c r="RMG8" s="1243"/>
      <c r="RMH8" s="1243"/>
      <c r="RMI8" s="1243"/>
      <c r="RMJ8" s="1243"/>
      <c r="RMK8" s="1243"/>
      <c r="RML8" s="1243"/>
      <c r="RMM8" s="1243"/>
      <c r="RMN8" s="1243"/>
      <c r="RMO8" s="1243"/>
      <c r="RMP8" s="1243"/>
      <c r="RMQ8" s="1243"/>
      <c r="RMR8" s="1243"/>
      <c r="RMS8" s="1243"/>
      <c r="RMT8" s="1243"/>
      <c r="RMU8" s="1243"/>
      <c r="RMV8" s="1243"/>
      <c r="RMW8" s="1243"/>
      <c r="RMX8" s="1243"/>
      <c r="RMY8" s="1243"/>
      <c r="RMZ8" s="1243"/>
      <c r="RNA8" s="1243"/>
      <c r="RNB8" s="1243"/>
      <c r="RNC8" s="1243"/>
      <c r="RND8" s="1243"/>
      <c r="RNE8" s="1243"/>
      <c r="RNF8" s="1243"/>
      <c r="RNG8" s="1243"/>
      <c r="RNH8" s="1243"/>
      <c r="RNI8" s="1243"/>
      <c r="RNJ8" s="1243"/>
      <c r="RNK8" s="1243"/>
      <c r="RNL8" s="1243"/>
      <c r="RNM8" s="1243"/>
      <c r="RNN8" s="1243"/>
      <c r="RNO8" s="1243"/>
      <c r="RNP8" s="1243"/>
      <c r="RNQ8" s="1243"/>
      <c r="RNR8" s="1243"/>
      <c r="RNS8" s="1243"/>
      <c r="RNT8" s="1243"/>
      <c r="RNU8" s="1243"/>
      <c r="RNV8" s="1243"/>
      <c r="RNW8" s="1243"/>
      <c r="RNX8" s="1243"/>
      <c r="RNY8" s="1243"/>
      <c r="RNZ8" s="1243"/>
      <c r="ROA8" s="1243"/>
      <c r="ROB8" s="1243"/>
      <c r="ROC8" s="1243"/>
      <c r="ROD8" s="1243"/>
      <c r="ROE8" s="1243"/>
      <c r="ROF8" s="1243"/>
      <c r="ROG8" s="1243"/>
      <c r="ROH8" s="1243"/>
      <c r="ROI8" s="1243"/>
      <c r="ROJ8" s="1243"/>
      <c r="ROK8" s="1243"/>
      <c r="ROL8" s="1243"/>
      <c r="ROM8" s="1243"/>
      <c r="RON8" s="1243"/>
      <c r="ROO8" s="1243"/>
      <c r="ROP8" s="1243"/>
      <c r="ROQ8" s="1243"/>
      <c r="ROR8" s="1243"/>
      <c r="ROS8" s="1243"/>
      <c r="ROT8" s="1243"/>
      <c r="ROU8" s="1243"/>
      <c r="ROV8" s="1243"/>
      <c r="ROW8" s="1243"/>
      <c r="ROX8" s="1243"/>
      <c r="ROY8" s="1243"/>
      <c r="ROZ8" s="1243"/>
      <c r="RPA8" s="1243"/>
      <c r="RPB8" s="1243"/>
      <c r="RPC8" s="1243"/>
      <c r="RPD8" s="1243"/>
      <c r="RPE8" s="1243"/>
      <c r="RPF8" s="1243"/>
      <c r="RPG8" s="1243"/>
      <c r="RPH8" s="1243"/>
      <c r="RPI8" s="1243"/>
      <c r="RPJ8" s="1243"/>
      <c r="RPK8" s="1243"/>
      <c r="RPL8" s="1243"/>
      <c r="RPM8" s="1243"/>
      <c r="RPN8" s="1243"/>
      <c r="RPO8" s="1243"/>
      <c r="RPP8" s="1243"/>
      <c r="RPQ8" s="1243"/>
      <c r="RPR8" s="1243"/>
      <c r="RPS8" s="1243"/>
      <c r="RPT8" s="1243"/>
      <c r="RPU8" s="1243"/>
      <c r="RPV8" s="1243"/>
      <c r="RPW8" s="1243"/>
      <c r="RPX8" s="1243"/>
      <c r="RPY8" s="1243"/>
      <c r="RPZ8" s="1243"/>
      <c r="RQA8" s="1243"/>
      <c r="RQB8" s="1243"/>
      <c r="RQC8" s="1243"/>
      <c r="RQD8" s="1243"/>
      <c r="RQE8" s="1243"/>
      <c r="RQF8" s="1243"/>
      <c r="RQG8" s="1243"/>
      <c r="RQH8" s="1243"/>
      <c r="RQI8" s="1243"/>
      <c r="RQJ8" s="1243"/>
      <c r="RQK8" s="1243"/>
      <c r="RQL8" s="1243"/>
      <c r="RQM8" s="1243"/>
      <c r="RQN8" s="1243"/>
      <c r="RQO8" s="1243"/>
      <c r="RQP8" s="1243"/>
      <c r="RQQ8" s="1243"/>
      <c r="RQR8" s="1243"/>
      <c r="RQS8" s="1243"/>
      <c r="RQT8" s="1243"/>
      <c r="RQU8" s="1243"/>
      <c r="RQV8" s="1243"/>
      <c r="RQW8" s="1243"/>
      <c r="RQX8" s="1243"/>
      <c r="RQY8" s="1243"/>
      <c r="RQZ8" s="1243"/>
      <c r="RRA8" s="1243"/>
      <c r="RRB8" s="1243"/>
      <c r="RRC8" s="1243"/>
      <c r="RRD8" s="1243"/>
      <c r="RRE8" s="1243"/>
      <c r="RRF8" s="1243"/>
      <c r="RRG8" s="1243"/>
      <c r="RRH8" s="1243"/>
      <c r="RRI8" s="1243"/>
      <c r="RRJ8" s="1243"/>
      <c r="RRK8" s="1243"/>
      <c r="RRL8" s="1243"/>
      <c r="RRM8" s="1243"/>
      <c r="RRN8" s="1243"/>
      <c r="RRO8" s="1243"/>
      <c r="RRP8" s="1243"/>
      <c r="RRQ8" s="1243"/>
      <c r="RRR8" s="1243"/>
      <c r="RRS8" s="1243"/>
      <c r="RRT8" s="1243"/>
      <c r="RRU8" s="1243"/>
      <c r="RRV8" s="1243"/>
      <c r="RRW8" s="1243"/>
      <c r="RRX8" s="1243"/>
      <c r="RRY8" s="1243"/>
      <c r="RRZ8" s="1243"/>
      <c r="RSA8" s="1243"/>
      <c r="RSB8" s="1243"/>
      <c r="RSC8" s="1243"/>
      <c r="RSD8" s="1243"/>
      <c r="RSE8" s="1243"/>
      <c r="RSF8" s="1243"/>
      <c r="RSG8" s="1243"/>
      <c r="RSH8" s="1243"/>
      <c r="RSI8" s="1243"/>
      <c r="RSJ8" s="1243"/>
      <c r="RSK8" s="1243"/>
      <c r="RSL8" s="1243"/>
      <c r="RSM8" s="1243"/>
      <c r="RSN8" s="1243"/>
      <c r="RSO8" s="1243"/>
      <c r="RSP8" s="1243"/>
      <c r="RSQ8" s="1243"/>
      <c r="RSR8" s="1243"/>
      <c r="RSS8" s="1243"/>
      <c r="RST8" s="1243"/>
      <c r="RSU8" s="1243"/>
      <c r="RSV8" s="1243"/>
      <c r="RSW8" s="1243"/>
      <c r="RSX8" s="1243"/>
      <c r="RSY8" s="1243"/>
      <c r="RSZ8" s="1243"/>
      <c r="RTA8" s="1243"/>
      <c r="RTB8" s="1243"/>
      <c r="RTC8" s="1243"/>
      <c r="RTD8" s="1243"/>
      <c r="RTE8" s="1243"/>
      <c r="RTF8" s="1243"/>
      <c r="RTG8" s="1243"/>
      <c r="RTH8" s="1243"/>
      <c r="RTI8" s="1243"/>
      <c r="RTJ8" s="1243"/>
      <c r="RTK8" s="1243"/>
      <c r="RTL8" s="1243"/>
      <c r="RTM8" s="1243"/>
      <c r="RTN8" s="1243"/>
      <c r="RTO8" s="1243"/>
      <c r="RTP8" s="1243"/>
      <c r="RTQ8" s="1243"/>
      <c r="RTR8" s="1243"/>
      <c r="RTS8" s="1243"/>
      <c r="RTT8" s="1243"/>
      <c r="RTU8" s="1243"/>
      <c r="RTV8" s="1243"/>
      <c r="RTW8" s="1243"/>
      <c r="RTX8" s="1243"/>
      <c r="RTY8" s="1243"/>
      <c r="RTZ8" s="1243"/>
      <c r="RUA8" s="1243"/>
      <c r="RUB8" s="1243"/>
      <c r="RUC8" s="1243"/>
      <c r="RUD8" s="1243"/>
      <c r="RUE8" s="1243"/>
      <c r="RUF8" s="1243"/>
      <c r="RUG8" s="1243"/>
      <c r="RUH8" s="1243"/>
      <c r="RUI8" s="1243"/>
      <c r="RUJ8" s="1243"/>
      <c r="RUK8" s="1243"/>
      <c r="RUL8" s="1243"/>
      <c r="RUM8" s="1243"/>
      <c r="RUN8" s="1243"/>
      <c r="RUO8" s="1243"/>
      <c r="RUP8" s="1243"/>
      <c r="RUQ8" s="1243"/>
      <c r="RUR8" s="1243"/>
      <c r="RUS8" s="1243"/>
      <c r="RUT8" s="1243"/>
      <c r="RUU8" s="1243"/>
      <c r="RUV8" s="1243"/>
      <c r="RUW8" s="1243"/>
      <c r="RUX8" s="1243"/>
      <c r="RUY8" s="1243"/>
      <c r="RUZ8" s="1243"/>
      <c r="RVA8" s="1243"/>
      <c r="RVB8" s="1243"/>
      <c r="RVC8" s="1243"/>
      <c r="RVD8" s="1243"/>
      <c r="RVE8" s="1243"/>
      <c r="RVF8" s="1243"/>
      <c r="RVG8" s="1243"/>
      <c r="RVH8" s="1243"/>
      <c r="RVI8" s="1243"/>
      <c r="RVJ8" s="1243"/>
      <c r="RVK8" s="1243"/>
      <c r="RVL8" s="1243"/>
      <c r="RVM8" s="1243"/>
      <c r="RVN8" s="1243"/>
      <c r="RVO8" s="1243"/>
      <c r="RVP8" s="1243"/>
      <c r="RVQ8" s="1243"/>
      <c r="RVR8" s="1243"/>
      <c r="RVS8" s="1243"/>
      <c r="RVT8" s="1243"/>
      <c r="RVU8" s="1243"/>
      <c r="RVV8" s="1243"/>
      <c r="RVW8" s="1243"/>
      <c r="RVX8" s="1243"/>
      <c r="RVY8" s="1243"/>
      <c r="RVZ8" s="1243"/>
      <c r="RWA8" s="1243"/>
      <c r="RWB8" s="1243"/>
      <c r="RWC8" s="1243"/>
      <c r="RWD8" s="1243"/>
      <c r="RWE8" s="1243"/>
      <c r="RWF8" s="1243"/>
      <c r="RWG8" s="1243"/>
      <c r="RWH8" s="1243"/>
      <c r="RWI8" s="1243"/>
      <c r="RWJ8" s="1243"/>
      <c r="RWK8" s="1243"/>
      <c r="RWL8" s="1243"/>
      <c r="RWM8" s="1243"/>
      <c r="RWN8" s="1243"/>
      <c r="RWO8" s="1243"/>
      <c r="RWP8" s="1243"/>
      <c r="RWQ8" s="1243"/>
      <c r="RWR8" s="1243"/>
      <c r="RWS8" s="1243"/>
      <c r="RWT8" s="1243"/>
      <c r="RWU8" s="1243"/>
      <c r="RWV8" s="1243"/>
      <c r="RWW8" s="1243"/>
      <c r="RWX8" s="1243"/>
      <c r="RWY8" s="1243"/>
      <c r="RWZ8" s="1243"/>
      <c r="RXA8" s="1243"/>
      <c r="RXB8" s="1243"/>
      <c r="RXC8" s="1243"/>
      <c r="RXD8" s="1243"/>
      <c r="RXE8" s="1243"/>
      <c r="RXF8" s="1243"/>
      <c r="RXG8" s="1243"/>
      <c r="RXH8" s="1243"/>
      <c r="RXI8" s="1243"/>
      <c r="RXJ8" s="1243"/>
      <c r="RXK8" s="1243"/>
      <c r="RXL8" s="1243"/>
      <c r="RXM8" s="1243"/>
      <c r="RXN8" s="1243"/>
      <c r="RXO8" s="1243"/>
      <c r="RXP8" s="1243"/>
      <c r="RXQ8" s="1243"/>
      <c r="RXR8" s="1243"/>
      <c r="RXS8" s="1243"/>
      <c r="RXT8" s="1243"/>
      <c r="RXU8" s="1243"/>
      <c r="RXV8" s="1243"/>
      <c r="RXW8" s="1243"/>
      <c r="RXX8" s="1243"/>
      <c r="RXY8" s="1243"/>
      <c r="RXZ8" s="1243"/>
      <c r="RYA8" s="1243"/>
      <c r="RYB8" s="1243"/>
      <c r="RYC8" s="1243"/>
      <c r="RYD8" s="1243"/>
      <c r="RYE8" s="1243"/>
      <c r="RYF8" s="1243"/>
      <c r="RYG8" s="1243"/>
      <c r="RYH8" s="1243"/>
      <c r="RYI8" s="1243"/>
      <c r="RYJ8" s="1243"/>
      <c r="RYK8" s="1243"/>
      <c r="RYL8" s="1243"/>
      <c r="RYM8" s="1243"/>
      <c r="RYN8" s="1243"/>
      <c r="RYO8" s="1243"/>
      <c r="RYP8" s="1243"/>
      <c r="RYQ8" s="1243"/>
      <c r="RYR8" s="1243"/>
      <c r="RYS8" s="1243"/>
      <c r="RYT8" s="1243"/>
      <c r="RYU8" s="1243"/>
      <c r="RYV8" s="1243"/>
      <c r="RYW8" s="1243"/>
      <c r="RYX8" s="1243"/>
      <c r="RYY8" s="1243"/>
      <c r="RYZ8" s="1243"/>
      <c r="RZA8" s="1243"/>
      <c r="RZB8" s="1243"/>
      <c r="RZC8" s="1243"/>
      <c r="RZD8" s="1243"/>
      <c r="RZE8" s="1243"/>
      <c r="RZF8" s="1243"/>
      <c r="RZG8" s="1243"/>
      <c r="RZH8" s="1243"/>
      <c r="RZI8" s="1243"/>
      <c r="RZJ8" s="1243"/>
      <c r="RZK8" s="1243"/>
      <c r="RZL8" s="1243"/>
      <c r="RZM8" s="1243"/>
      <c r="RZN8" s="1243"/>
      <c r="RZO8" s="1243"/>
      <c r="RZP8" s="1243"/>
      <c r="RZQ8" s="1243"/>
      <c r="RZR8" s="1243"/>
      <c r="RZS8" s="1243"/>
      <c r="RZT8" s="1243"/>
      <c r="RZU8" s="1243"/>
      <c r="RZV8" s="1243"/>
      <c r="RZW8" s="1243"/>
      <c r="RZX8" s="1243"/>
      <c r="RZY8" s="1243"/>
      <c r="RZZ8" s="1243"/>
      <c r="SAA8" s="1243"/>
      <c r="SAB8" s="1243"/>
      <c r="SAC8" s="1243"/>
      <c r="SAD8" s="1243"/>
      <c r="SAE8" s="1243"/>
      <c r="SAF8" s="1243"/>
      <c r="SAG8" s="1243"/>
      <c r="SAH8" s="1243"/>
      <c r="SAI8" s="1243"/>
      <c r="SAJ8" s="1243"/>
      <c r="SAK8" s="1243"/>
      <c r="SAL8" s="1243"/>
      <c r="SAM8" s="1243"/>
      <c r="SAN8" s="1243"/>
      <c r="SAO8" s="1243"/>
      <c r="SAP8" s="1243"/>
      <c r="SAQ8" s="1243"/>
      <c r="SAR8" s="1243"/>
      <c r="SAS8" s="1243"/>
      <c r="SAT8" s="1243"/>
      <c r="SAU8" s="1243"/>
      <c r="SAV8" s="1243"/>
      <c r="SAW8" s="1243"/>
      <c r="SAX8" s="1243"/>
      <c r="SAY8" s="1243"/>
      <c r="SAZ8" s="1243"/>
      <c r="SBA8" s="1243"/>
      <c r="SBB8" s="1243"/>
      <c r="SBC8" s="1243"/>
      <c r="SBD8" s="1243"/>
      <c r="SBE8" s="1243"/>
      <c r="SBF8" s="1243"/>
      <c r="SBG8" s="1243"/>
      <c r="SBH8" s="1243"/>
      <c r="SBI8" s="1243"/>
      <c r="SBJ8" s="1243"/>
      <c r="SBK8" s="1243"/>
      <c r="SBL8" s="1243"/>
      <c r="SBM8" s="1243"/>
      <c r="SBN8" s="1243"/>
      <c r="SBO8" s="1243"/>
      <c r="SBP8" s="1243"/>
      <c r="SBQ8" s="1243"/>
      <c r="SBR8" s="1243"/>
      <c r="SBS8" s="1243"/>
      <c r="SBT8" s="1243"/>
      <c r="SBU8" s="1243"/>
      <c r="SBV8" s="1243"/>
      <c r="SBW8" s="1243"/>
      <c r="SBX8" s="1243"/>
      <c r="SBY8" s="1243"/>
      <c r="SBZ8" s="1243"/>
      <c r="SCA8" s="1243"/>
      <c r="SCB8" s="1243"/>
      <c r="SCC8" s="1243"/>
      <c r="SCD8" s="1243"/>
      <c r="SCE8" s="1243"/>
      <c r="SCF8" s="1243"/>
      <c r="SCG8" s="1243"/>
      <c r="SCH8" s="1243"/>
      <c r="SCI8" s="1243"/>
      <c r="SCJ8" s="1243"/>
      <c r="SCK8" s="1243"/>
      <c r="SCL8" s="1243"/>
      <c r="SCM8" s="1243"/>
      <c r="SCN8" s="1243"/>
      <c r="SCO8" s="1243"/>
      <c r="SCP8" s="1243"/>
      <c r="SCQ8" s="1243"/>
      <c r="SCR8" s="1243"/>
      <c r="SCS8" s="1243"/>
      <c r="SCT8" s="1243"/>
      <c r="SCU8" s="1243"/>
      <c r="SCV8" s="1243"/>
      <c r="SCW8" s="1243"/>
      <c r="SCX8" s="1243"/>
      <c r="SCY8" s="1243"/>
      <c r="SCZ8" s="1243"/>
      <c r="SDA8" s="1243"/>
      <c r="SDB8" s="1243"/>
      <c r="SDC8" s="1243"/>
      <c r="SDD8" s="1243"/>
      <c r="SDE8" s="1243"/>
      <c r="SDF8" s="1243"/>
      <c r="SDG8" s="1243"/>
      <c r="SDH8" s="1243"/>
      <c r="SDI8" s="1243"/>
      <c r="SDJ8" s="1243"/>
      <c r="SDK8" s="1243"/>
      <c r="SDL8" s="1243"/>
      <c r="SDM8" s="1243"/>
      <c r="SDN8" s="1243"/>
      <c r="SDO8" s="1243"/>
      <c r="SDP8" s="1243"/>
      <c r="SDQ8" s="1243"/>
      <c r="SDR8" s="1243"/>
      <c r="SDS8" s="1243"/>
      <c r="SDT8" s="1243"/>
      <c r="SDU8" s="1243"/>
      <c r="SDV8" s="1243"/>
      <c r="SDW8" s="1243"/>
      <c r="SDX8" s="1243"/>
      <c r="SDY8" s="1243"/>
      <c r="SDZ8" s="1243"/>
      <c r="SEA8" s="1243"/>
      <c r="SEB8" s="1243"/>
      <c r="SEC8" s="1243"/>
      <c r="SED8" s="1243"/>
      <c r="SEE8" s="1243"/>
      <c r="SEF8" s="1243"/>
      <c r="SEG8" s="1243"/>
      <c r="SEH8" s="1243"/>
      <c r="SEI8" s="1243"/>
      <c r="SEJ8" s="1243"/>
      <c r="SEK8" s="1243"/>
      <c r="SEL8" s="1243"/>
      <c r="SEM8" s="1243"/>
      <c r="SEN8" s="1243"/>
      <c r="SEO8" s="1243"/>
      <c r="SEP8" s="1243"/>
      <c r="SEQ8" s="1243"/>
      <c r="SER8" s="1243"/>
      <c r="SES8" s="1243"/>
      <c r="SET8" s="1243"/>
      <c r="SEU8" s="1243"/>
      <c r="SEV8" s="1243"/>
      <c r="SEW8" s="1243"/>
      <c r="SEX8" s="1243"/>
      <c r="SEY8" s="1243"/>
      <c r="SEZ8" s="1243"/>
      <c r="SFA8" s="1243"/>
      <c r="SFB8" s="1243"/>
      <c r="SFC8" s="1243"/>
      <c r="SFD8" s="1243"/>
      <c r="SFE8" s="1243"/>
      <c r="SFF8" s="1243"/>
      <c r="SFG8" s="1243"/>
      <c r="SFH8" s="1243"/>
      <c r="SFI8" s="1243"/>
      <c r="SFJ8" s="1243"/>
      <c r="SFK8" s="1243"/>
      <c r="SFL8" s="1243"/>
      <c r="SFM8" s="1243"/>
      <c r="SFN8" s="1243"/>
      <c r="SFO8" s="1243"/>
      <c r="SFP8" s="1243"/>
      <c r="SFQ8" s="1243"/>
      <c r="SFR8" s="1243"/>
      <c r="SFS8" s="1243"/>
      <c r="SFT8" s="1243"/>
      <c r="SFU8" s="1243"/>
      <c r="SFV8" s="1243"/>
      <c r="SFW8" s="1243"/>
      <c r="SFX8" s="1243"/>
      <c r="SFY8" s="1243"/>
      <c r="SFZ8" s="1243"/>
      <c r="SGA8" s="1243"/>
      <c r="SGB8" s="1243"/>
      <c r="SGC8" s="1243"/>
      <c r="SGD8" s="1243"/>
      <c r="SGE8" s="1243"/>
      <c r="SGF8" s="1243"/>
      <c r="SGG8" s="1243"/>
      <c r="SGH8" s="1243"/>
      <c r="SGI8" s="1243"/>
      <c r="SGJ8" s="1243"/>
      <c r="SGK8" s="1243"/>
      <c r="SGL8" s="1243"/>
      <c r="SGM8" s="1243"/>
      <c r="SGN8" s="1243"/>
      <c r="SGO8" s="1243"/>
      <c r="SGP8" s="1243"/>
      <c r="SGQ8" s="1243"/>
      <c r="SGR8" s="1243"/>
      <c r="SGS8" s="1243"/>
      <c r="SGT8" s="1243"/>
      <c r="SGU8" s="1243"/>
      <c r="SGV8" s="1243"/>
      <c r="SGW8" s="1243"/>
      <c r="SGX8" s="1243"/>
      <c r="SGY8" s="1243"/>
      <c r="SGZ8" s="1243"/>
      <c r="SHA8" s="1243"/>
      <c r="SHB8" s="1243"/>
      <c r="SHC8" s="1243"/>
      <c r="SHD8" s="1243"/>
      <c r="SHE8" s="1243"/>
      <c r="SHF8" s="1243"/>
      <c r="SHG8" s="1243"/>
      <c r="SHH8" s="1243"/>
      <c r="SHI8" s="1243"/>
      <c r="SHJ8" s="1243"/>
      <c r="SHK8" s="1243"/>
      <c r="SHL8" s="1243"/>
      <c r="SHM8" s="1243"/>
      <c r="SHN8" s="1243"/>
      <c r="SHO8" s="1243"/>
      <c r="SHP8" s="1243"/>
      <c r="SHQ8" s="1243"/>
      <c r="SHR8" s="1243"/>
      <c r="SHS8" s="1243"/>
      <c r="SHT8" s="1243"/>
      <c r="SHU8" s="1243"/>
      <c r="SHV8" s="1243"/>
      <c r="SHW8" s="1243"/>
      <c r="SHX8" s="1243"/>
      <c r="SHY8" s="1243"/>
      <c r="SHZ8" s="1243"/>
      <c r="SIA8" s="1243"/>
      <c r="SIB8" s="1243"/>
      <c r="SIC8" s="1243"/>
      <c r="SID8" s="1243"/>
      <c r="SIE8" s="1243"/>
      <c r="SIF8" s="1243"/>
      <c r="SIG8" s="1243"/>
      <c r="SIH8" s="1243"/>
      <c r="SII8" s="1243"/>
      <c r="SIJ8" s="1243"/>
      <c r="SIK8" s="1243"/>
      <c r="SIL8" s="1243"/>
      <c r="SIM8" s="1243"/>
      <c r="SIN8" s="1243"/>
      <c r="SIO8" s="1243"/>
      <c r="SIP8" s="1243"/>
      <c r="SIQ8" s="1243"/>
      <c r="SIR8" s="1243"/>
      <c r="SIS8" s="1243"/>
      <c r="SIT8" s="1243"/>
      <c r="SIU8" s="1243"/>
      <c r="SIV8" s="1243"/>
      <c r="SIW8" s="1243"/>
      <c r="SIX8" s="1243"/>
      <c r="SIY8" s="1243"/>
      <c r="SIZ8" s="1243"/>
      <c r="SJA8" s="1243"/>
      <c r="SJB8" s="1243"/>
      <c r="SJC8" s="1243"/>
      <c r="SJD8" s="1243"/>
      <c r="SJE8" s="1243"/>
      <c r="SJF8" s="1243"/>
      <c r="SJG8" s="1243"/>
      <c r="SJH8" s="1243"/>
      <c r="SJI8" s="1243"/>
      <c r="SJJ8" s="1243"/>
      <c r="SJK8" s="1243"/>
      <c r="SJL8" s="1243"/>
      <c r="SJM8" s="1243"/>
      <c r="SJN8" s="1243"/>
      <c r="SJO8" s="1243"/>
      <c r="SJP8" s="1243"/>
      <c r="SJQ8" s="1243"/>
      <c r="SJR8" s="1243"/>
      <c r="SJS8" s="1243"/>
      <c r="SJT8" s="1243"/>
      <c r="SJU8" s="1243"/>
      <c r="SJV8" s="1243"/>
      <c r="SJW8" s="1243"/>
      <c r="SJX8" s="1243"/>
      <c r="SJY8" s="1243"/>
      <c r="SJZ8" s="1243"/>
      <c r="SKA8" s="1243"/>
      <c r="SKB8" s="1243"/>
      <c r="SKC8" s="1243"/>
      <c r="SKD8" s="1243"/>
      <c r="SKE8" s="1243"/>
      <c r="SKF8" s="1243"/>
      <c r="SKG8" s="1243"/>
      <c r="SKH8" s="1243"/>
      <c r="SKI8" s="1243"/>
      <c r="SKJ8" s="1243"/>
      <c r="SKK8" s="1243"/>
      <c r="SKL8" s="1243"/>
      <c r="SKM8" s="1243"/>
      <c r="SKN8" s="1243"/>
      <c r="SKO8" s="1243"/>
      <c r="SKP8" s="1243"/>
      <c r="SKQ8" s="1243"/>
      <c r="SKR8" s="1243"/>
      <c r="SKS8" s="1243"/>
      <c r="SKT8" s="1243"/>
      <c r="SKU8" s="1243"/>
      <c r="SKV8" s="1243"/>
      <c r="SKW8" s="1243"/>
      <c r="SKX8" s="1243"/>
      <c r="SKY8" s="1243"/>
      <c r="SKZ8" s="1243"/>
      <c r="SLA8" s="1243"/>
      <c r="SLB8" s="1243"/>
      <c r="SLC8" s="1243"/>
      <c r="SLD8" s="1243"/>
      <c r="SLE8" s="1243"/>
      <c r="SLF8" s="1243"/>
      <c r="SLG8" s="1243"/>
      <c r="SLH8" s="1243"/>
      <c r="SLI8" s="1243"/>
      <c r="SLJ8" s="1243"/>
      <c r="SLK8" s="1243"/>
      <c r="SLL8" s="1243"/>
      <c r="SLM8" s="1243"/>
      <c r="SLN8" s="1243"/>
      <c r="SLO8" s="1243"/>
      <c r="SLP8" s="1243"/>
      <c r="SLQ8" s="1243"/>
      <c r="SLR8" s="1243"/>
      <c r="SLS8" s="1243"/>
      <c r="SLT8" s="1243"/>
      <c r="SLU8" s="1243"/>
      <c r="SLV8" s="1243"/>
      <c r="SLW8" s="1243"/>
      <c r="SLX8" s="1243"/>
      <c r="SLY8" s="1243"/>
      <c r="SLZ8" s="1243"/>
      <c r="SMA8" s="1243"/>
      <c r="SMB8" s="1243"/>
      <c r="SMC8" s="1243"/>
      <c r="SMD8" s="1243"/>
      <c r="SME8" s="1243"/>
      <c r="SMF8" s="1243"/>
      <c r="SMG8" s="1243"/>
      <c r="SMH8" s="1243"/>
      <c r="SMI8" s="1243"/>
      <c r="SMJ8" s="1243"/>
      <c r="SMK8" s="1243"/>
      <c r="SML8" s="1243"/>
      <c r="SMM8" s="1243"/>
      <c r="SMN8" s="1243"/>
      <c r="SMO8" s="1243"/>
      <c r="SMP8" s="1243"/>
      <c r="SMQ8" s="1243"/>
      <c r="SMR8" s="1243"/>
      <c r="SMS8" s="1243"/>
      <c r="SMT8" s="1243"/>
      <c r="SMU8" s="1243"/>
      <c r="SMV8" s="1243"/>
      <c r="SMW8" s="1243"/>
      <c r="SMX8" s="1243"/>
      <c r="SMY8" s="1243"/>
      <c r="SMZ8" s="1243"/>
      <c r="SNA8" s="1243"/>
      <c r="SNB8" s="1243"/>
      <c r="SNC8" s="1243"/>
      <c r="SND8" s="1243"/>
      <c r="SNE8" s="1243"/>
      <c r="SNF8" s="1243"/>
      <c r="SNG8" s="1243"/>
      <c r="SNH8" s="1243"/>
      <c r="SNI8" s="1243"/>
      <c r="SNJ8" s="1243"/>
      <c r="SNK8" s="1243"/>
      <c r="SNL8" s="1243"/>
      <c r="SNM8" s="1243"/>
      <c r="SNN8" s="1243"/>
      <c r="SNO8" s="1243"/>
      <c r="SNP8" s="1243"/>
      <c r="SNQ8" s="1243"/>
      <c r="SNR8" s="1243"/>
      <c r="SNS8" s="1243"/>
      <c r="SNT8" s="1243"/>
      <c r="SNU8" s="1243"/>
      <c r="SNV8" s="1243"/>
      <c r="SNW8" s="1243"/>
      <c r="SNX8" s="1243"/>
      <c r="SNY8" s="1243"/>
      <c r="SNZ8" s="1243"/>
      <c r="SOA8" s="1243"/>
      <c r="SOB8" s="1243"/>
      <c r="SOC8" s="1243"/>
      <c r="SOD8" s="1243"/>
      <c r="SOE8" s="1243"/>
      <c r="SOF8" s="1243"/>
      <c r="SOG8" s="1243"/>
      <c r="SOH8" s="1243"/>
      <c r="SOI8" s="1243"/>
      <c r="SOJ8" s="1243"/>
      <c r="SOK8" s="1243"/>
      <c r="SOL8" s="1243"/>
      <c r="SOM8" s="1243"/>
      <c r="SON8" s="1243"/>
      <c r="SOO8" s="1243"/>
      <c r="SOP8" s="1243"/>
      <c r="SOQ8" s="1243"/>
      <c r="SOR8" s="1243"/>
      <c r="SOS8" s="1243"/>
      <c r="SOT8" s="1243"/>
      <c r="SOU8" s="1243"/>
      <c r="SOV8" s="1243"/>
      <c r="SOW8" s="1243"/>
      <c r="SOX8" s="1243"/>
      <c r="SOY8" s="1243"/>
      <c r="SOZ8" s="1243"/>
      <c r="SPA8" s="1243"/>
      <c r="SPB8" s="1243"/>
      <c r="SPC8" s="1243"/>
      <c r="SPD8" s="1243"/>
      <c r="SPE8" s="1243"/>
      <c r="SPF8" s="1243"/>
      <c r="SPG8" s="1243"/>
      <c r="SPH8" s="1243"/>
      <c r="SPI8" s="1243"/>
      <c r="SPJ8" s="1243"/>
      <c r="SPK8" s="1243"/>
      <c r="SPL8" s="1243"/>
      <c r="SPM8" s="1243"/>
      <c r="SPN8" s="1243"/>
      <c r="SPO8" s="1243"/>
      <c r="SPP8" s="1243"/>
      <c r="SPQ8" s="1243"/>
      <c r="SPR8" s="1243"/>
      <c r="SPS8" s="1243"/>
      <c r="SPT8" s="1243"/>
      <c r="SPU8" s="1243"/>
      <c r="SPV8" s="1243"/>
      <c r="SPW8" s="1243"/>
      <c r="SPX8" s="1243"/>
      <c r="SPY8" s="1243"/>
      <c r="SPZ8" s="1243"/>
      <c r="SQA8" s="1243"/>
      <c r="SQB8" s="1243"/>
      <c r="SQC8" s="1243"/>
      <c r="SQD8" s="1243"/>
      <c r="SQE8" s="1243"/>
      <c r="SQF8" s="1243"/>
      <c r="SQG8" s="1243"/>
      <c r="SQH8" s="1243"/>
      <c r="SQI8" s="1243"/>
      <c r="SQJ8" s="1243"/>
      <c r="SQK8" s="1243"/>
      <c r="SQL8" s="1243"/>
      <c r="SQM8" s="1243"/>
      <c r="SQN8" s="1243"/>
      <c r="SQO8" s="1243"/>
      <c r="SQP8" s="1243"/>
      <c r="SQQ8" s="1243"/>
      <c r="SQR8" s="1243"/>
      <c r="SQS8" s="1243"/>
      <c r="SQT8" s="1243"/>
      <c r="SQU8" s="1243"/>
      <c r="SQV8" s="1243"/>
      <c r="SQW8" s="1243"/>
      <c r="SQX8" s="1243"/>
      <c r="SQY8" s="1243"/>
      <c r="SQZ8" s="1243"/>
      <c r="SRA8" s="1243"/>
      <c r="SRB8" s="1243"/>
      <c r="SRC8" s="1243"/>
      <c r="SRD8" s="1243"/>
      <c r="SRE8" s="1243"/>
      <c r="SRF8" s="1243"/>
      <c r="SRG8" s="1243"/>
      <c r="SRH8" s="1243"/>
      <c r="SRI8" s="1243"/>
      <c r="SRJ8" s="1243"/>
      <c r="SRK8" s="1243"/>
      <c r="SRL8" s="1243"/>
      <c r="SRM8" s="1243"/>
      <c r="SRN8" s="1243"/>
      <c r="SRO8" s="1243"/>
      <c r="SRP8" s="1243"/>
      <c r="SRQ8" s="1243"/>
      <c r="SRR8" s="1243"/>
      <c r="SRS8" s="1243"/>
      <c r="SRT8" s="1243"/>
      <c r="SRU8" s="1243"/>
      <c r="SRV8" s="1243"/>
      <c r="SRW8" s="1243"/>
      <c r="SRX8" s="1243"/>
      <c r="SRY8" s="1243"/>
      <c r="SRZ8" s="1243"/>
      <c r="SSA8" s="1243"/>
      <c r="SSB8" s="1243"/>
      <c r="SSC8" s="1243"/>
      <c r="SSD8" s="1243"/>
      <c r="SSE8" s="1243"/>
      <c r="SSF8" s="1243"/>
      <c r="SSG8" s="1243"/>
      <c r="SSH8" s="1243"/>
      <c r="SSI8" s="1243"/>
      <c r="SSJ8" s="1243"/>
      <c r="SSK8" s="1243"/>
      <c r="SSL8" s="1243"/>
      <c r="SSM8" s="1243"/>
      <c r="SSN8" s="1243"/>
      <c r="SSO8" s="1243"/>
      <c r="SSP8" s="1243"/>
      <c r="SSQ8" s="1243"/>
      <c r="SSR8" s="1243"/>
      <c r="SSS8" s="1243"/>
      <c r="SST8" s="1243"/>
      <c r="SSU8" s="1243"/>
      <c r="SSV8" s="1243"/>
      <c r="SSW8" s="1243"/>
      <c r="SSX8" s="1243"/>
      <c r="SSY8" s="1243"/>
      <c r="SSZ8" s="1243"/>
      <c r="STA8" s="1243"/>
      <c r="STB8" s="1243"/>
      <c r="STC8" s="1243"/>
      <c r="STD8" s="1243"/>
      <c r="STE8" s="1243"/>
      <c r="STF8" s="1243"/>
      <c r="STG8" s="1243"/>
      <c r="STH8" s="1243"/>
      <c r="STI8" s="1243"/>
      <c r="STJ8" s="1243"/>
      <c r="STK8" s="1243"/>
      <c r="STL8" s="1243"/>
      <c r="STM8" s="1243"/>
      <c r="STN8" s="1243"/>
      <c r="STO8" s="1243"/>
      <c r="STP8" s="1243"/>
      <c r="STQ8" s="1243"/>
      <c r="STR8" s="1243"/>
      <c r="STS8" s="1243"/>
      <c r="STT8" s="1243"/>
      <c r="STU8" s="1243"/>
      <c r="STV8" s="1243"/>
      <c r="STW8" s="1243"/>
      <c r="STX8" s="1243"/>
      <c r="STY8" s="1243"/>
      <c r="STZ8" s="1243"/>
      <c r="SUA8" s="1243"/>
      <c r="SUB8" s="1243"/>
      <c r="SUC8" s="1243"/>
      <c r="SUD8" s="1243"/>
      <c r="SUE8" s="1243"/>
      <c r="SUF8" s="1243"/>
      <c r="SUG8" s="1243"/>
      <c r="SUH8" s="1243"/>
      <c r="SUI8" s="1243"/>
      <c r="SUJ8" s="1243"/>
      <c r="SUK8" s="1243"/>
      <c r="SUL8" s="1243"/>
      <c r="SUM8" s="1243"/>
      <c r="SUN8" s="1243"/>
      <c r="SUO8" s="1243"/>
      <c r="SUP8" s="1243"/>
      <c r="SUQ8" s="1243"/>
      <c r="SUR8" s="1243"/>
      <c r="SUS8" s="1243"/>
      <c r="SUT8" s="1243"/>
      <c r="SUU8" s="1243"/>
      <c r="SUV8" s="1243"/>
      <c r="SUW8" s="1243"/>
      <c r="SUX8" s="1243"/>
      <c r="SUY8" s="1243"/>
      <c r="SUZ8" s="1243"/>
      <c r="SVA8" s="1243"/>
      <c r="SVB8" s="1243"/>
      <c r="SVC8" s="1243"/>
      <c r="SVD8" s="1243"/>
      <c r="SVE8" s="1243"/>
      <c r="SVF8" s="1243"/>
      <c r="SVG8" s="1243"/>
      <c r="SVH8" s="1243"/>
      <c r="SVI8" s="1243"/>
      <c r="SVJ8" s="1243"/>
      <c r="SVK8" s="1243"/>
      <c r="SVL8" s="1243"/>
      <c r="SVM8" s="1243"/>
      <c r="SVN8" s="1243"/>
      <c r="SVO8" s="1243"/>
      <c r="SVP8" s="1243"/>
      <c r="SVQ8" s="1243"/>
      <c r="SVR8" s="1243"/>
      <c r="SVS8" s="1243"/>
      <c r="SVT8" s="1243"/>
      <c r="SVU8" s="1243"/>
      <c r="SVV8" s="1243"/>
      <c r="SVW8" s="1243"/>
      <c r="SVX8" s="1243"/>
      <c r="SVY8" s="1243"/>
      <c r="SVZ8" s="1243"/>
      <c r="SWA8" s="1243"/>
      <c r="SWB8" s="1243"/>
      <c r="SWC8" s="1243"/>
      <c r="SWD8" s="1243"/>
      <c r="SWE8" s="1243"/>
      <c r="SWF8" s="1243"/>
      <c r="SWG8" s="1243"/>
      <c r="SWH8" s="1243"/>
      <c r="SWI8" s="1243"/>
      <c r="SWJ8" s="1243"/>
      <c r="SWK8" s="1243"/>
      <c r="SWL8" s="1243"/>
      <c r="SWM8" s="1243"/>
      <c r="SWN8" s="1243"/>
      <c r="SWO8" s="1243"/>
      <c r="SWP8" s="1243"/>
      <c r="SWQ8" s="1243"/>
      <c r="SWR8" s="1243"/>
      <c r="SWS8" s="1243"/>
      <c r="SWT8" s="1243"/>
      <c r="SWU8" s="1243"/>
      <c r="SWV8" s="1243"/>
      <c r="SWW8" s="1243"/>
      <c r="SWX8" s="1243"/>
      <c r="SWY8" s="1243"/>
      <c r="SWZ8" s="1243"/>
      <c r="SXA8" s="1243"/>
      <c r="SXB8" s="1243"/>
      <c r="SXC8" s="1243"/>
      <c r="SXD8" s="1243"/>
      <c r="SXE8" s="1243"/>
      <c r="SXF8" s="1243"/>
      <c r="SXG8" s="1243"/>
      <c r="SXH8" s="1243"/>
      <c r="SXI8" s="1243"/>
      <c r="SXJ8" s="1243"/>
      <c r="SXK8" s="1243"/>
      <c r="SXL8" s="1243"/>
      <c r="SXM8" s="1243"/>
      <c r="SXN8" s="1243"/>
      <c r="SXO8" s="1243"/>
      <c r="SXP8" s="1243"/>
      <c r="SXQ8" s="1243"/>
      <c r="SXR8" s="1243"/>
      <c r="SXS8" s="1243"/>
      <c r="SXT8" s="1243"/>
      <c r="SXU8" s="1243"/>
      <c r="SXV8" s="1243"/>
      <c r="SXW8" s="1243"/>
      <c r="SXX8" s="1243"/>
      <c r="SXY8" s="1243"/>
      <c r="SXZ8" s="1243"/>
      <c r="SYA8" s="1243"/>
      <c r="SYB8" s="1243"/>
      <c r="SYC8" s="1243"/>
      <c r="SYD8" s="1243"/>
      <c r="SYE8" s="1243"/>
      <c r="SYF8" s="1243"/>
      <c r="SYG8" s="1243"/>
      <c r="SYH8" s="1243"/>
      <c r="SYI8" s="1243"/>
      <c r="SYJ8" s="1243"/>
      <c r="SYK8" s="1243"/>
      <c r="SYL8" s="1243"/>
      <c r="SYM8" s="1243"/>
      <c r="SYN8" s="1243"/>
      <c r="SYO8" s="1243"/>
      <c r="SYP8" s="1243"/>
      <c r="SYQ8" s="1243"/>
      <c r="SYR8" s="1243"/>
      <c r="SYS8" s="1243"/>
      <c r="SYT8" s="1243"/>
      <c r="SYU8" s="1243"/>
      <c r="SYV8" s="1243"/>
      <c r="SYW8" s="1243"/>
      <c r="SYX8" s="1243"/>
      <c r="SYY8" s="1243"/>
      <c r="SYZ8" s="1243"/>
      <c r="SZA8" s="1243"/>
      <c r="SZB8" s="1243"/>
      <c r="SZC8" s="1243"/>
      <c r="SZD8" s="1243"/>
      <c r="SZE8" s="1243"/>
      <c r="SZF8" s="1243"/>
      <c r="SZG8" s="1243"/>
      <c r="SZH8" s="1243"/>
      <c r="SZI8" s="1243"/>
      <c r="SZJ8" s="1243"/>
      <c r="SZK8" s="1243"/>
      <c r="SZL8" s="1243"/>
      <c r="SZM8" s="1243"/>
      <c r="SZN8" s="1243"/>
      <c r="SZO8" s="1243"/>
      <c r="SZP8" s="1243"/>
      <c r="SZQ8" s="1243"/>
      <c r="SZR8" s="1243"/>
      <c r="SZS8" s="1243"/>
      <c r="SZT8" s="1243"/>
      <c r="SZU8" s="1243"/>
      <c r="SZV8" s="1243"/>
      <c r="SZW8" s="1243"/>
      <c r="SZX8" s="1243"/>
      <c r="SZY8" s="1243"/>
      <c r="SZZ8" s="1243"/>
      <c r="TAA8" s="1243"/>
      <c r="TAB8" s="1243"/>
      <c r="TAC8" s="1243"/>
      <c r="TAD8" s="1243"/>
      <c r="TAE8" s="1243"/>
      <c r="TAF8" s="1243"/>
      <c r="TAG8" s="1243"/>
      <c r="TAH8" s="1243"/>
      <c r="TAI8" s="1243"/>
      <c r="TAJ8" s="1243"/>
      <c r="TAK8" s="1243"/>
      <c r="TAL8" s="1243"/>
      <c r="TAM8" s="1243"/>
      <c r="TAN8" s="1243"/>
      <c r="TAO8" s="1243"/>
      <c r="TAP8" s="1243"/>
      <c r="TAQ8" s="1243"/>
      <c r="TAR8" s="1243"/>
      <c r="TAS8" s="1243"/>
      <c r="TAT8" s="1243"/>
      <c r="TAU8" s="1243"/>
      <c r="TAV8" s="1243"/>
      <c r="TAW8" s="1243"/>
      <c r="TAX8" s="1243"/>
      <c r="TAY8" s="1243"/>
      <c r="TAZ8" s="1243"/>
      <c r="TBA8" s="1243"/>
      <c r="TBB8" s="1243"/>
      <c r="TBC8" s="1243"/>
      <c r="TBD8" s="1243"/>
      <c r="TBE8" s="1243"/>
      <c r="TBF8" s="1243"/>
      <c r="TBG8" s="1243"/>
      <c r="TBH8" s="1243"/>
      <c r="TBI8" s="1243"/>
      <c r="TBJ8" s="1243"/>
      <c r="TBK8" s="1243"/>
      <c r="TBL8" s="1243"/>
      <c r="TBM8" s="1243"/>
      <c r="TBN8" s="1243"/>
      <c r="TBO8" s="1243"/>
      <c r="TBP8" s="1243"/>
      <c r="TBQ8" s="1243"/>
      <c r="TBR8" s="1243"/>
      <c r="TBS8" s="1243"/>
      <c r="TBT8" s="1243"/>
      <c r="TBU8" s="1243"/>
      <c r="TBV8" s="1243"/>
      <c r="TBW8" s="1243"/>
      <c r="TBX8" s="1243"/>
      <c r="TBY8" s="1243"/>
      <c r="TBZ8" s="1243"/>
      <c r="TCA8" s="1243"/>
      <c r="TCB8" s="1243"/>
      <c r="TCC8" s="1243"/>
      <c r="TCD8" s="1243"/>
      <c r="TCE8" s="1243"/>
      <c r="TCF8" s="1243"/>
      <c r="TCG8" s="1243"/>
      <c r="TCH8" s="1243"/>
      <c r="TCI8" s="1243"/>
      <c r="TCJ8" s="1243"/>
      <c r="TCK8" s="1243"/>
      <c r="TCL8" s="1243"/>
      <c r="TCM8" s="1243"/>
      <c r="TCN8" s="1243"/>
      <c r="TCO8" s="1243"/>
      <c r="TCP8" s="1243"/>
      <c r="TCQ8" s="1243"/>
      <c r="TCR8" s="1243"/>
      <c r="TCS8" s="1243"/>
      <c r="TCT8" s="1243"/>
      <c r="TCU8" s="1243"/>
      <c r="TCV8" s="1243"/>
      <c r="TCW8" s="1243"/>
      <c r="TCX8" s="1243"/>
      <c r="TCY8" s="1243"/>
      <c r="TCZ8" s="1243"/>
      <c r="TDA8" s="1243"/>
      <c r="TDB8" s="1243"/>
      <c r="TDC8" s="1243"/>
      <c r="TDD8" s="1243"/>
      <c r="TDE8" s="1243"/>
      <c r="TDF8" s="1243"/>
      <c r="TDG8" s="1243"/>
      <c r="TDH8" s="1243"/>
      <c r="TDI8" s="1243"/>
      <c r="TDJ8" s="1243"/>
      <c r="TDK8" s="1243"/>
      <c r="TDL8" s="1243"/>
      <c r="TDM8" s="1243"/>
      <c r="TDN8" s="1243"/>
      <c r="TDO8" s="1243"/>
      <c r="TDP8" s="1243"/>
      <c r="TDQ8" s="1243"/>
      <c r="TDR8" s="1243"/>
      <c r="TDS8" s="1243"/>
      <c r="TDT8" s="1243"/>
      <c r="TDU8" s="1243"/>
      <c r="TDV8" s="1243"/>
      <c r="TDW8" s="1243"/>
      <c r="TDX8" s="1243"/>
      <c r="TDY8" s="1243"/>
      <c r="TDZ8" s="1243"/>
      <c r="TEA8" s="1243"/>
      <c r="TEB8" s="1243"/>
      <c r="TEC8" s="1243"/>
      <c r="TED8" s="1243"/>
      <c r="TEE8" s="1243"/>
      <c r="TEF8" s="1243"/>
      <c r="TEG8" s="1243"/>
      <c r="TEH8" s="1243"/>
      <c r="TEI8" s="1243"/>
      <c r="TEJ8" s="1243"/>
      <c r="TEK8" s="1243"/>
      <c r="TEL8" s="1243"/>
      <c r="TEM8" s="1243"/>
      <c r="TEN8" s="1243"/>
      <c r="TEO8" s="1243"/>
      <c r="TEP8" s="1243"/>
      <c r="TEQ8" s="1243"/>
      <c r="TER8" s="1243"/>
      <c r="TES8" s="1243"/>
      <c r="TET8" s="1243"/>
      <c r="TEU8" s="1243"/>
      <c r="TEV8" s="1243"/>
      <c r="TEW8" s="1243"/>
      <c r="TEX8" s="1243"/>
      <c r="TEY8" s="1243"/>
      <c r="TEZ8" s="1243"/>
      <c r="TFA8" s="1243"/>
      <c r="TFB8" s="1243"/>
      <c r="TFC8" s="1243"/>
      <c r="TFD8" s="1243"/>
      <c r="TFE8" s="1243"/>
      <c r="TFF8" s="1243"/>
      <c r="TFG8" s="1243"/>
      <c r="TFH8" s="1243"/>
      <c r="TFI8" s="1243"/>
      <c r="TFJ8" s="1243"/>
      <c r="TFK8" s="1243"/>
      <c r="TFL8" s="1243"/>
      <c r="TFM8" s="1243"/>
      <c r="TFN8" s="1243"/>
      <c r="TFO8" s="1243"/>
      <c r="TFP8" s="1243"/>
      <c r="TFQ8" s="1243"/>
      <c r="TFR8" s="1243"/>
      <c r="TFS8" s="1243"/>
      <c r="TFT8" s="1243"/>
      <c r="TFU8" s="1243"/>
      <c r="TFV8" s="1243"/>
      <c r="TFW8" s="1243"/>
      <c r="TFX8" s="1243"/>
      <c r="TFY8" s="1243"/>
      <c r="TFZ8" s="1243"/>
      <c r="TGA8" s="1243"/>
      <c r="TGB8" s="1243"/>
      <c r="TGC8" s="1243"/>
      <c r="TGD8" s="1243"/>
      <c r="TGE8" s="1243"/>
      <c r="TGF8" s="1243"/>
      <c r="TGG8" s="1243"/>
      <c r="TGH8" s="1243"/>
      <c r="TGI8" s="1243"/>
      <c r="TGJ8" s="1243"/>
      <c r="TGK8" s="1243"/>
      <c r="TGL8" s="1243"/>
      <c r="TGM8" s="1243"/>
      <c r="TGN8" s="1243"/>
      <c r="TGO8" s="1243"/>
      <c r="TGP8" s="1243"/>
      <c r="TGQ8" s="1243"/>
      <c r="TGR8" s="1243"/>
      <c r="TGS8" s="1243"/>
      <c r="TGT8" s="1243"/>
      <c r="TGU8" s="1243"/>
      <c r="TGV8" s="1243"/>
      <c r="TGW8" s="1243"/>
      <c r="TGX8" s="1243"/>
      <c r="TGY8" s="1243"/>
      <c r="TGZ8" s="1243"/>
      <c r="THA8" s="1243"/>
      <c r="THB8" s="1243"/>
      <c r="THC8" s="1243"/>
      <c r="THD8" s="1243"/>
      <c r="THE8" s="1243"/>
      <c r="THF8" s="1243"/>
      <c r="THG8" s="1243"/>
      <c r="THH8" s="1243"/>
      <c r="THI8" s="1243"/>
      <c r="THJ8" s="1243"/>
      <c r="THK8" s="1243"/>
      <c r="THL8" s="1243"/>
      <c r="THM8" s="1243"/>
      <c r="THN8" s="1243"/>
      <c r="THO8" s="1243"/>
      <c r="THP8" s="1243"/>
      <c r="THQ8" s="1243"/>
      <c r="THR8" s="1243"/>
      <c r="THS8" s="1243"/>
      <c r="THT8" s="1243"/>
      <c r="THU8" s="1243"/>
      <c r="THV8" s="1243"/>
      <c r="THW8" s="1243"/>
      <c r="THX8" s="1243"/>
      <c r="THY8" s="1243"/>
      <c r="THZ8" s="1243"/>
      <c r="TIA8" s="1243"/>
      <c r="TIB8" s="1243"/>
      <c r="TIC8" s="1243"/>
      <c r="TID8" s="1243"/>
      <c r="TIE8" s="1243"/>
      <c r="TIF8" s="1243"/>
      <c r="TIG8" s="1243"/>
      <c r="TIH8" s="1243"/>
      <c r="TII8" s="1243"/>
      <c r="TIJ8" s="1243"/>
      <c r="TIK8" s="1243"/>
      <c r="TIL8" s="1243"/>
      <c r="TIM8" s="1243"/>
      <c r="TIN8" s="1243"/>
      <c r="TIO8" s="1243"/>
      <c r="TIP8" s="1243"/>
      <c r="TIQ8" s="1243"/>
      <c r="TIR8" s="1243"/>
      <c r="TIS8" s="1243"/>
      <c r="TIT8" s="1243"/>
      <c r="TIU8" s="1243"/>
      <c r="TIV8" s="1243"/>
      <c r="TIW8" s="1243"/>
      <c r="TIX8" s="1243"/>
      <c r="TIY8" s="1243"/>
      <c r="TIZ8" s="1243"/>
      <c r="TJA8" s="1243"/>
      <c r="TJB8" s="1243"/>
      <c r="TJC8" s="1243"/>
      <c r="TJD8" s="1243"/>
      <c r="TJE8" s="1243"/>
      <c r="TJF8" s="1243"/>
      <c r="TJG8" s="1243"/>
      <c r="TJH8" s="1243"/>
      <c r="TJI8" s="1243"/>
      <c r="TJJ8" s="1243"/>
      <c r="TJK8" s="1243"/>
      <c r="TJL8" s="1243"/>
      <c r="TJM8" s="1243"/>
      <c r="TJN8" s="1243"/>
      <c r="TJO8" s="1243"/>
      <c r="TJP8" s="1243"/>
      <c r="TJQ8" s="1243"/>
      <c r="TJR8" s="1243"/>
      <c r="TJS8" s="1243"/>
      <c r="TJT8" s="1243"/>
      <c r="TJU8" s="1243"/>
      <c r="TJV8" s="1243"/>
      <c r="TJW8" s="1243"/>
      <c r="TJX8" s="1243"/>
      <c r="TJY8" s="1243"/>
      <c r="TJZ8" s="1243"/>
      <c r="TKA8" s="1243"/>
      <c r="TKB8" s="1243"/>
      <c r="TKC8" s="1243"/>
      <c r="TKD8" s="1243"/>
      <c r="TKE8" s="1243"/>
      <c r="TKF8" s="1243"/>
      <c r="TKG8" s="1243"/>
      <c r="TKH8" s="1243"/>
      <c r="TKI8" s="1243"/>
      <c r="TKJ8" s="1243"/>
      <c r="TKK8" s="1243"/>
      <c r="TKL8" s="1243"/>
      <c r="TKM8" s="1243"/>
      <c r="TKN8" s="1243"/>
      <c r="TKO8" s="1243"/>
      <c r="TKP8" s="1243"/>
      <c r="TKQ8" s="1243"/>
      <c r="TKR8" s="1243"/>
      <c r="TKS8" s="1243"/>
      <c r="TKT8" s="1243"/>
      <c r="TKU8" s="1243"/>
      <c r="TKV8" s="1243"/>
      <c r="TKW8" s="1243"/>
      <c r="TKX8" s="1243"/>
      <c r="TKY8" s="1243"/>
      <c r="TKZ8" s="1243"/>
      <c r="TLA8" s="1243"/>
      <c r="TLB8" s="1243"/>
      <c r="TLC8" s="1243"/>
      <c r="TLD8" s="1243"/>
      <c r="TLE8" s="1243"/>
      <c r="TLF8" s="1243"/>
      <c r="TLG8" s="1243"/>
      <c r="TLH8" s="1243"/>
      <c r="TLI8" s="1243"/>
      <c r="TLJ8" s="1243"/>
      <c r="TLK8" s="1243"/>
      <c r="TLL8" s="1243"/>
      <c r="TLM8" s="1243"/>
      <c r="TLN8" s="1243"/>
      <c r="TLO8" s="1243"/>
      <c r="TLP8" s="1243"/>
      <c r="TLQ8" s="1243"/>
      <c r="TLR8" s="1243"/>
      <c r="TLS8" s="1243"/>
      <c r="TLT8" s="1243"/>
      <c r="TLU8" s="1243"/>
      <c r="TLV8" s="1243"/>
      <c r="TLW8" s="1243"/>
      <c r="TLX8" s="1243"/>
      <c r="TLY8" s="1243"/>
      <c r="TLZ8" s="1243"/>
      <c r="TMA8" s="1243"/>
      <c r="TMB8" s="1243"/>
      <c r="TMC8" s="1243"/>
      <c r="TMD8" s="1243"/>
      <c r="TME8" s="1243"/>
      <c r="TMF8" s="1243"/>
      <c r="TMG8" s="1243"/>
      <c r="TMH8" s="1243"/>
      <c r="TMI8" s="1243"/>
      <c r="TMJ8" s="1243"/>
      <c r="TMK8" s="1243"/>
      <c r="TML8" s="1243"/>
      <c r="TMM8" s="1243"/>
      <c r="TMN8" s="1243"/>
      <c r="TMO8" s="1243"/>
      <c r="TMP8" s="1243"/>
      <c r="TMQ8" s="1243"/>
      <c r="TMR8" s="1243"/>
      <c r="TMS8" s="1243"/>
      <c r="TMT8" s="1243"/>
      <c r="TMU8" s="1243"/>
      <c r="TMV8" s="1243"/>
      <c r="TMW8" s="1243"/>
      <c r="TMX8" s="1243"/>
      <c r="TMY8" s="1243"/>
      <c r="TMZ8" s="1243"/>
      <c r="TNA8" s="1243"/>
      <c r="TNB8" s="1243"/>
      <c r="TNC8" s="1243"/>
      <c r="TND8" s="1243"/>
      <c r="TNE8" s="1243"/>
      <c r="TNF8" s="1243"/>
      <c r="TNG8" s="1243"/>
      <c r="TNH8" s="1243"/>
      <c r="TNI8" s="1243"/>
      <c r="TNJ8" s="1243"/>
      <c r="TNK8" s="1243"/>
      <c r="TNL8" s="1243"/>
      <c r="TNM8" s="1243"/>
      <c r="TNN8" s="1243"/>
      <c r="TNO8" s="1243"/>
      <c r="TNP8" s="1243"/>
      <c r="TNQ8" s="1243"/>
      <c r="TNR8" s="1243"/>
      <c r="TNS8" s="1243"/>
      <c r="TNT8" s="1243"/>
      <c r="TNU8" s="1243"/>
      <c r="TNV8" s="1243"/>
      <c r="TNW8" s="1243"/>
      <c r="TNX8" s="1243"/>
      <c r="TNY8" s="1243"/>
      <c r="TNZ8" s="1243"/>
      <c r="TOA8" s="1243"/>
      <c r="TOB8" s="1243"/>
      <c r="TOC8" s="1243"/>
      <c r="TOD8" s="1243"/>
      <c r="TOE8" s="1243"/>
      <c r="TOF8" s="1243"/>
      <c r="TOG8" s="1243"/>
      <c r="TOH8" s="1243"/>
      <c r="TOI8" s="1243"/>
      <c r="TOJ8" s="1243"/>
      <c r="TOK8" s="1243"/>
      <c r="TOL8" s="1243"/>
      <c r="TOM8" s="1243"/>
      <c r="TON8" s="1243"/>
      <c r="TOO8" s="1243"/>
      <c r="TOP8" s="1243"/>
      <c r="TOQ8" s="1243"/>
      <c r="TOR8" s="1243"/>
      <c r="TOS8" s="1243"/>
      <c r="TOT8" s="1243"/>
      <c r="TOU8" s="1243"/>
      <c r="TOV8" s="1243"/>
      <c r="TOW8" s="1243"/>
      <c r="TOX8" s="1243"/>
      <c r="TOY8" s="1243"/>
      <c r="TOZ8" s="1243"/>
      <c r="TPA8" s="1243"/>
      <c r="TPB8" s="1243"/>
      <c r="TPC8" s="1243"/>
      <c r="TPD8" s="1243"/>
      <c r="TPE8" s="1243"/>
      <c r="TPF8" s="1243"/>
      <c r="TPG8" s="1243"/>
      <c r="TPH8" s="1243"/>
      <c r="TPI8" s="1243"/>
      <c r="TPJ8" s="1243"/>
      <c r="TPK8" s="1243"/>
      <c r="TPL8" s="1243"/>
      <c r="TPM8" s="1243"/>
      <c r="TPN8" s="1243"/>
      <c r="TPO8" s="1243"/>
      <c r="TPP8" s="1243"/>
      <c r="TPQ8" s="1243"/>
      <c r="TPR8" s="1243"/>
      <c r="TPS8" s="1243"/>
      <c r="TPT8" s="1243"/>
      <c r="TPU8" s="1243"/>
      <c r="TPV8" s="1243"/>
      <c r="TPW8" s="1243"/>
      <c r="TPX8" s="1243"/>
      <c r="TPY8" s="1243"/>
      <c r="TPZ8" s="1243"/>
      <c r="TQA8" s="1243"/>
      <c r="TQB8" s="1243"/>
      <c r="TQC8" s="1243"/>
      <c r="TQD8" s="1243"/>
      <c r="TQE8" s="1243"/>
      <c r="TQF8" s="1243"/>
      <c r="TQG8" s="1243"/>
      <c r="TQH8" s="1243"/>
      <c r="TQI8" s="1243"/>
      <c r="TQJ8" s="1243"/>
      <c r="TQK8" s="1243"/>
      <c r="TQL8" s="1243"/>
      <c r="TQM8" s="1243"/>
      <c r="TQN8" s="1243"/>
      <c r="TQO8" s="1243"/>
      <c r="TQP8" s="1243"/>
      <c r="TQQ8" s="1243"/>
      <c r="TQR8" s="1243"/>
      <c r="TQS8" s="1243"/>
      <c r="TQT8" s="1243"/>
      <c r="TQU8" s="1243"/>
      <c r="TQV8" s="1243"/>
      <c r="TQW8" s="1243"/>
      <c r="TQX8" s="1243"/>
      <c r="TQY8" s="1243"/>
      <c r="TQZ8" s="1243"/>
      <c r="TRA8" s="1243"/>
      <c r="TRB8" s="1243"/>
      <c r="TRC8" s="1243"/>
      <c r="TRD8" s="1243"/>
      <c r="TRE8" s="1243"/>
      <c r="TRF8" s="1243"/>
      <c r="TRG8" s="1243"/>
      <c r="TRH8" s="1243"/>
      <c r="TRI8" s="1243"/>
      <c r="TRJ8" s="1243"/>
      <c r="TRK8" s="1243"/>
      <c r="TRL8" s="1243"/>
      <c r="TRM8" s="1243"/>
      <c r="TRN8" s="1243"/>
      <c r="TRO8" s="1243"/>
      <c r="TRP8" s="1243"/>
      <c r="TRQ8" s="1243"/>
      <c r="TRR8" s="1243"/>
      <c r="TRS8" s="1243"/>
      <c r="TRT8" s="1243"/>
      <c r="TRU8" s="1243"/>
      <c r="TRV8" s="1243"/>
      <c r="TRW8" s="1243"/>
      <c r="TRX8" s="1243"/>
      <c r="TRY8" s="1243"/>
      <c r="TRZ8" s="1243"/>
      <c r="TSA8" s="1243"/>
      <c r="TSB8" s="1243"/>
      <c r="TSC8" s="1243"/>
      <c r="TSD8" s="1243"/>
      <c r="TSE8" s="1243"/>
      <c r="TSF8" s="1243"/>
      <c r="TSG8" s="1243"/>
      <c r="TSH8" s="1243"/>
      <c r="TSI8" s="1243"/>
      <c r="TSJ8" s="1243"/>
      <c r="TSK8" s="1243"/>
      <c r="TSL8" s="1243"/>
      <c r="TSM8" s="1243"/>
      <c r="TSN8" s="1243"/>
      <c r="TSO8" s="1243"/>
      <c r="TSP8" s="1243"/>
      <c r="TSQ8" s="1243"/>
      <c r="TSR8" s="1243"/>
      <c r="TSS8" s="1243"/>
      <c r="TST8" s="1243"/>
      <c r="TSU8" s="1243"/>
      <c r="TSV8" s="1243"/>
      <c r="TSW8" s="1243"/>
      <c r="TSX8" s="1243"/>
      <c r="TSY8" s="1243"/>
      <c r="TSZ8" s="1243"/>
      <c r="TTA8" s="1243"/>
      <c r="TTB8" s="1243"/>
      <c r="TTC8" s="1243"/>
      <c r="TTD8" s="1243"/>
      <c r="TTE8" s="1243"/>
      <c r="TTF8" s="1243"/>
      <c r="TTG8" s="1243"/>
      <c r="TTH8" s="1243"/>
      <c r="TTI8" s="1243"/>
      <c r="TTJ8" s="1243"/>
      <c r="TTK8" s="1243"/>
      <c r="TTL8" s="1243"/>
      <c r="TTM8" s="1243"/>
      <c r="TTN8" s="1243"/>
      <c r="TTO8" s="1243"/>
      <c r="TTP8" s="1243"/>
      <c r="TTQ8" s="1243"/>
      <c r="TTR8" s="1243"/>
      <c r="TTS8" s="1243"/>
      <c r="TTT8" s="1243"/>
      <c r="TTU8" s="1243"/>
      <c r="TTV8" s="1243"/>
      <c r="TTW8" s="1243"/>
      <c r="TTX8" s="1243"/>
      <c r="TTY8" s="1243"/>
      <c r="TTZ8" s="1243"/>
      <c r="TUA8" s="1243"/>
      <c r="TUB8" s="1243"/>
      <c r="TUC8" s="1243"/>
      <c r="TUD8" s="1243"/>
      <c r="TUE8" s="1243"/>
      <c r="TUF8" s="1243"/>
      <c r="TUG8" s="1243"/>
      <c r="TUH8" s="1243"/>
      <c r="TUI8" s="1243"/>
      <c r="TUJ8" s="1243"/>
      <c r="TUK8" s="1243"/>
      <c r="TUL8" s="1243"/>
      <c r="TUM8" s="1243"/>
      <c r="TUN8" s="1243"/>
      <c r="TUO8" s="1243"/>
      <c r="TUP8" s="1243"/>
      <c r="TUQ8" s="1243"/>
      <c r="TUR8" s="1243"/>
      <c r="TUS8" s="1243"/>
      <c r="TUT8" s="1243"/>
      <c r="TUU8" s="1243"/>
      <c r="TUV8" s="1243"/>
      <c r="TUW8" s="1243"/>
      <c r="TUX8" s="1243"/>
      <c r="TUY8" s="1243"/>
      <c r="TUZ8" s="1243"/>
      <c r="TVA8" s="1243"/>
      <c r="TVB8" s="1243"/>
      <c r="TVC8" s="1243"/>
      <c r="TVD8" s="1243"/>
      <c r="TVE8" s="1243"/>
      <c r="TVF8" s="1243"/>
      <c r="TVG8" s="1243"/>
      <c r="TVH8" s="1243"/>
      <c r="TVI8" s="1243"/>
      <c r="TVJ8" s="1243"/>
      <c r="TVK8" s="1243"/>
      <c r="TVL8" s="1243"/>
      <c r="TVM8" s="1243"/>
      <c r="TVN8" s="1243"/>
      <c r="TVO8" s="1243"/>
      <c r="TVP8" s="1243"/>
      <c r="TVQ8" s="1243"/>
      <c r="TVR8" s="1243"/>
      <c r="TVS8" s="1243"/>
      <c r="TVT8" s="1243"/>
      <c r="TVU8" s="1243"/>
      <c r="TVV8" s="1243"/>
      <c r="TVW8" s="1243"/>
      <c r="TVX8" s="1243"/>
      <c r="TVY8" s="1243"/>
      <c r="TVZ8" s="1243"/>
      <c r="TWA8" s="1243"/>
      <c r="TWB8" s="1243"/>
      <c r="TWC8" s="1243"/>
      <c r="TWD8" s="1243"/>
      <c r="TWE8" s="1243"/>
      <c r="TWF8" s="1243"/>
      <c r="TWG8" s="1243"/>
      <c r="TWH8" s="1243"/>
      <c r="TWI8" s="1243"/>
      <c r="TWJ8" s="1243"/>
      <c r="TWK8" s="1243"/>
      <c r="TWL8" s="1243"/>
      <c r="TWM8" s="1243"/>
      <c r="TWN8" s="1243"/>
      <c r="TWO8" s="1243"/>
      <c r="TWP8" s="1243"/>
      <c r="TWQ8" s="1243"/>
      <c r="TWR8" s="1243"/>
      <c r="TWS8" s="1243"/>
      <c r="TWT8" s="1243"/>
      <c r="TWU8" s="1243"/>
      <c r="TWV8" s="1243"/>
      <c r="TWW8" s="1243"/>
      <c r="TWX8" s="1243"/>
      <c r="TWY8" s="1243"/>
      <c r="TWZ8" s="1243"/>
      <c r="TXA8" s="1243"/>
      <c r="TXB8" s="1243"/>
      <c r="TXC8" s="1243"/>
      <c r="TXD8" s="1243"/>
      <c r="TXE8" s="1243"/>
      <c r="TXF8" s="1243"/>
      <c r="TXG8" s="1243"/>
      <c r="TXH8" s="1243"/>
      <c r="TXI8" s="1243"/>
      <c r="TXJ8" s="1243"/>
      <c r="TXK8" s="1243"/>
      <c r="TXL8" s="1243"/>
      <c r="TXM8" s="1243"/>
      <c r="TXN8" s="1243"/>
      <c r="TXO8" s="1243"/>
      <c r="TXP8" s="1243"/>
      <c r="TXQ8" s="1243"/>
      <c r="TXR8" s="1243"/>
      <c r="TXS8" s="1243"/>
      <c r="TXT8" s="1243"/>
      <c r="TXU8" s="1243"/>
      <c r="TXV8" s="1243"/>
      <c r="TXW8" s="1243"/>
      <c r="TXX8" s="1243"/>
      <c r="TXY8" s="1243"/>
      <c r="TXZ8" s="1243"/>
      <c r="TYA8" s="1243"/>
      <c r="TYB8" s="1243"/>
      <c r="TYC8" s="1243"/>
      <c r="TYD8" s="1243"/>
      <c r="TYE8" s="1243"/>
      <c r="TYF8" s="1243"/>
      <c r="TYG8" s="1243"/>
      <c r="TYH8" s="1243"/>
      <c r="TYI8" s="1243"/>
      <c r="TYJ8" s="1243"/>
      <c r="TYK8" s="1243"/>
      <c r="TYL8" s="1243"/>
      <c r="TYM8" s="1243"/>
      <c r="TYN8" s="1243"/>
      <c r="TYO8" s="1243"/>
      <c r="TYP8" s="1243"/>
      <c r="TYQ8" s="1243"/>
      <c r="TYR8" s="1243"/>
      <c r="TYS8" s="1243"/>
      <c r="TYT8" s="1243"/>
      <c r="TYU8" s="1243"/>
      <c r="TYV8" s="1243"/>
      <c r="TYW8" s="1243"/>
      <c r="TYX8" s="1243"/>
      <c r="TYY8" s="1243"/>
      <c r="TYZ8" s="1243"/>
      <c r="TZA8" s="1243"/>
      <c r="TZB8" s="1243"/>
      <c r="TZC8" s="1243"/>
      <c r="TZD8" s="1243"/>
      <c r="TZE8" s="1243"/>
      <c r="TZF8" s="1243"/>
      <c r="TZG8" s="1243"/>
      <c r="TZH8" s="1243"/>
      <c r="TZI8" s="1243"/>
      <c r="TZJ8" s="1243"/>
      <c r="TZK8" s="1243"/>
      <c r="TZL8" s="1243"/>
      <c r="TZM8" s="1243"/>
      <c r="TZN8" s="1243"/>
      <c r="TZO8" s="1243"/>
      <c r="TZP8" s="1243"/>
      <c r="TZQ8" s="1243"/>
      <c r="TZR8" s="1243"/>
      <c r="TZS8" s="1243"/>
      <c r="TZT8" s="1243"/>
      <c r="TZU8" s="1243"/>
      <c r="TZV8" s="1243"/>
      <c r="TZW8" s="1243"/>
      <c r="TZX8" s="1243"/>
      <c r="TZY8" s="1243"/>
      <c r="TZZ8" s="1243"/>
      <c r="UAA8" s="1243"/>
      <c r="UAB8" s="1243"/>
      <c r="UAC8" s="1243"/>
      <c r="UAD8" s="1243"/>
      <c r="UAE8" s="1243"/>
      <c r="UAF8" s="1243"/>
      <c r="UAG8" s="1243"/>
      <c r="UAH8" s="1243"/>
      <c r="UAI8" s="1243"/>
      <c r="UAJ8" s="1243"/>
      <c r="UAK8" s="1243"/>
      <c r="UAL8" s="1243"/>
      <c r="UAM8" s="1243"/>
      <c r="UAN8" s="1243"/>
      <c r="UAO8" s="1243"/>
      <c r="UAP8" s="1243"/>
      <c r="UAQ8" s="1243"/>
      <c r="UAR8" s="1243"/>
      <c r="UAS8" s="1243"/>
      <c r="UAT8" s="1243"/>
      <c r="UAU8" s="1243"/>
      <c r="UAV8" s="1243"/>
      <c r="UAW8" s="1243"/>
      <c r="UAX8" s="1243"/>
      <c r="UAY8" s="1243"/>
      <c r="UAZ8" s="1243"/>
      <c r="UBA8" s="1243"/>
      <c r="UBB8" s="1243"/>
      <c r="UBC8" s="1243"/>
      <c r="UBD8" s="1243"/>
      <c r="UBE8" s="1243"/>
      <c r="UBF8" s="1243"/>
      <c r="UBG8" s="1243"/>
      <c r="UBH8" s="1243"/>
      <c r="UBI8" s="1243"/>
      <c r="UBJ8" s="1243"/>
      <c r="UBK8" s="1243"/>
      <c r="UBL8" s="1243"/>
      <c r="UBM8" s="1243"/>
      <c r="UBN8" s="1243"/>
      <c r="UBO8" s="1243"/>
      <c r="UBP8" s="1243"/>
      <c r="UBQ8" s="1243"/>
      <c r="UBR8" s="1243"/>
      <c r="UBS8" s="1243"/>
      <c r="UBT8" s="1243"/>
      <c r="UBU8" s="1243"/>
      <c r="UBV8" s="1243"/>
      <c r="UBW8" s="1243"/>
      <c r="UBX8" s="1243"/>
      <c r="UBY8" s="1243"/>
      <c r="UBZ8" s="1243"/>
      <c r="UCA8" s="1243"/>
      <c r="UCB8" s="1243"/>
      <c r="UCC8" s="1243"/>
      <c r="UCD8" s="1243"/>
      <c r="UCE8" s="1243"/>
      <c r="UCF8" s="1243"/>
      <c r="UCG8" s="1243"/>
      <c r="UCH8" s="1243"/>
      <c r="UCI8" s="1243"/>
      <c r="UCJ8" s="1243"/>
      <c r="UCK8" s="1243"/>
      <c r="UCL8" s="1243"/>
      <c r="UCM8" s="1243"/>
      <c r="UCN8" s="1243"/>
      <c r="UCO8" s="1243"/>
      <c r="UCP8" s="1243"/>
      <c r="UCQ8" s="1243"/>
      <c r="UCR8" s="1243"/>
      <c r="UCS8" s="1243"/>
      <c r="UCT8" s="1243"/>
      <c r="UCU8" s="1243"/>
      <c r="UCV8" s="1243"/>
      <c r="UCW8" s="1243"/>
      <c r="UCX8" s="1243"/>
      <c r="UCY8" s="1243"/>
      <c r="UCZ8" s="1243"/>
      <c r="UDA8" s="1243"/>
      <c r="UDB8" s="1243"/>
      <c r="UDC8" s="1243"/>
      <c r="UDD8" s="1243"/>
      <c r="UDE8" s="1243"/>
      <c r="UDF8" s="1243"/>
      <c r="UDG8" s="1243"/>
      <c r="UDH8" s="1243"/>
      <c r="UDI8" s="1243"/>
      <c r="UDJ8" s="1243"/>
      <c r="UDK8" s="1243"/>
      <c r="UDL8" s="1243"/>
      <c r="UDM8" s="1243"/>
      <c r="UDN8" s="1243"/>
      <c r="UDO8" s="1243"/>
      <c r="UDP8" s="1243"/>
      <c r="UDQ8" s="1243"/>
      <c r="UDR8" s="1243"/>
      <c r="UDS8" s="1243"/>
      <c r="UDT8" s="1243"/>
      <c r="UDU8" s="1243"/>
      <c r="UDV8" s="1243"/>
      <c r="UDW8" s="1243"/>
      <c r="UDX8" s="1243"/>
      <c r="UDY8" s="1243"/>
      <c r="UDZ8" s="1243"/>
      <c r="UEA8" s="1243"/>
      <c r="UEB8" s="1243"/>
      <c r="UEC8" s="1243"/>
      <c r="UED8" s="1243"/>
      <c r="UEE8" s="1243"/>
      <c r="UEF8" s="1243"/>
      <c r="UEG8" s="1243"/>
      <c r="UEH8" s="1243"/>
      <c r="UEI8" s="1243"/>
      <c r="UEJ8" s="1243"/>
      <c r="UEK8" s="1243"/>
      <c r="UEL8" s="1243"/>
      <c r="UEM8" s="1243"/>
      <c r="UEN8" s="1243"/>
      <c r="UEO8" s="1243"/>
      <c r="UEP8" s="1243"/>
      <c r="UEQ8" s="1243"/>
      <c r="UER8" s="1243"/>
      <c r="UES8" s="1243"/>
      <c r="UET8" s="1243"/>
      <c r="UEU8" s="1243"/>
      <c r="UEV8" s="1243"/>
      <c r="UEW8" s="1243"/>
      <c r="UEX8" s="1243"/>
      <c r="UEY8" s="1243"/>
      <c r="UEZ8" s="1243"/>
      <c r="UFA8" s="1243"/>
      <c r="UFB8" s="1243"/>
      <c r="UFC8" s="1243"/>
      <c r="UFD8" s="1243"/>
      <c r="UFE8" s="1243"/>
      <c r="UFF8" s="1243"/>
      <c r="UFG8" s="1243"/>
      <c r="UFH8" s="1243"/>
      <c r="UFI8" s="1243"/>
      <c r="UFJ8" s="1243"/>
      <c r="UFK8" s="1243"/>
      <c r="UFL8" s="1243"/>
      <c r="UFM8" s="1243"/>
      <c r="UFN8" s="1243"/>
      <c r="UFO8" s="1243"/>
      <c r="UFP8" s="1243"/>
      <c r="UFQ8" s="1243"/>
      <c r="UFR8" s="1243"/>
      <c r="UFS8" s="1243"/>
      <c r="UFT8" s="1243"/>
      <c r="UFU8" s="1243"/>
      <c r="UFV8" s="1243"/>
      <c r="UFW8" s="1243"/>
      <c r="UFX8" s="1243"/>
      <c r="UFY8" s="1243"/>
      <c r="UFZ8" s="1243"/>
      <c r="UGA8" s="1243"/>
      <c r="UGB8" s="1243"/>
      <c r="UGC8" s="1243"/>
      <c r="UGD8" s="1243"/>
      <c r="UGE8" s="1243"/>
      <c r="UGF8" s="1243"/>
      <c r="UGG8" s="1243"/>
      <c r="UGH8" s="1243"/>
      <c r="UGI8" s="1243"/>
      <c r="UGJ8" s="1243"/>
      <c r="UGK8" s="1243"/>
      <c r="UGL8" s="1243"/>
      <c r="UGM8" s="1243"/>
      <c r="UGN8" s="1243"/>
      <c r="UGO8" s="1243"/>
      <c r="UGP8" s="1243"/>
      <c r="UGQ8" s="1243"/>
      <c r="UGR8" s="1243"/>
      <c r="UGS8" s="1243"/>
      <c r="UGT8" s="1243"/>
      <c r="UGU8" s="1243"/>
      <c r="UGV8" s="1243"/>
      <c r="UGW8" s="1243"/>
      <c r="UGX8" s="1243"/>
      <c r="UGY8" s="1243"/>
      <c r="UGZ8" s="1243"/>
      <c r="UHA8" s="1243"/>
      <c r="UHB8" s="1243"/>
      <c r="UHC8" s="1243"/>
      <c r="UHD8" s="1243"/>
      <c r="UHE8" s="1243"/>
      <c r="UHF8" s="1243"/>
      <c r="UHG8" s="1243"/>
      <c r="UHH8" s="1243"/>
      <c r="UHI8" s="1243"/>
      <c r="UHJ8" s="1243"/>
      <c r="UHK8" s="1243"/>
      <c r="UHL8" s="1243"/>
      <c r="UHM8" s="1243"/>
      <c r="UHN8" s="1243"/>
      <c r="UHO8" s="1243"/>
      <c r="UHP8" s="1243"/>
      <c r="UHQ8" s="1243"/>
      <c r="UHR8" s="1243"/>
      <c r="UHS8" s="1243"/>
      <c r="UHT8" s="1243"/>
      <c r="UHU8" s="1243"/>
      <c r="UHV8" s="1243"/>
      <c r="UHW8" s="1243"/>
      <c r="UHX8" s="1243"/>
      <c r="UHY8" s="1243"/>
      <c r="UHZ8" s="1243"/>
      <c r="UIA8" s="1243"/>
      <c r="UIB8" s="1243"/>
      <c r="UIC8" s="1243"/>
      <c r="UID8" s="1243"/>
      <c r="UIE8" s="1243"/>
      <c r="UIF8" s="1243"/>
      <c r="UIG8" s="1243"/>
      <c r="UIH8" s="1243"/>
      <c r="UII8" s="1243"/>
      <c r="UIJ8" s="1243"/>
      <c r="UIK8" s="1243"/>
      <c r="UIL8" s="1243"/>
      <c r="UIM8" s="1243"/>
      <c r="UIN8" s="1243"/>
      <c r="UIO8" s="1243"/>
      <c r="UIP8" s="1243"/>
      <c r="UIQ8" s="1243"/>
      <c r="UIR8" s="1243"/>
      <c r="UIS8" s="1243"/>
      <c r="UIT8" s="1243"/>
      <c r="UIU8" s="1243"/>
      <c r="UIV8" s="1243"/>
      <c r="UIW8" s="1243"/>
      <c r="UIX8" s="1243"/>
      <c r="UIY8" s="1243"/>
      <c r="UIZ8" s="1243"/>
      <c r="UJA8" s="1243"/>
      <c r="UJB8" s="1243"/>
      <c r="UJC8" s="1243"/>
      <c r="UJD8" s="1243"/>
      <c r="UJE8" s="1243"/>
      <c r="UJF8" s="1243"/>
      <c r="UJG8" s="1243"/>
      <c r="UJH8" s="1243"/>
      <c r="UJI8" s="1243"/>
      <c r="UJJ8" s="1243"/>
      <c r="UJK8" s="1243"/>
      <c r="UJL8" s="1243"/>
      <c r="UJM8" s="1243"/>
      <c r="UJN8" s="1243"/>
      <c r="UJO8" s="1243"/>
      <c r="UJP8" s="1243"/>
      <c r="UJQ8" s="1243"/>
      <c r="UJR8" s="1243"/>
      <c r="UJS8" s="1243"/>
      <c r="UJT8" s="1243"/>
      <c r="UJU8" s="1243"/>
      <c r="UJV8" s="1243"/>
      <c r="UJW8" s="1243"/>
      <c r="UJX8" s="1243"/>
      <c r="UJY8" s="1243"/>
      <c r="UJZ8" s="1243"/>
      <c r="UKA8" s="1243"/>
      <c r="UKB8" s="1243"/>
      <c r="UKC8" s="1243"/>
      <c r="UKD8" s="1243"/>
      <c r="UKE8" s="1243"/>
      <c r="UKF8" s="1243"/>
      <c r="UKG8" s="1243"/>
      <c r="UKH8" s="1243"/>
      <c r="UKI8" s="1243"/>
      <c r="UKJ8" s="1243"/>
      <c r="UKK8" s="1243"/>
      <c r="UKL8" s="1243"/>
      <c r="UKM8" s="1243"/>
      <c r="UKN8" s="1243"/>
      <c r="UKO8" s="1243"/>
      <c r="UKP8" s="1243"/>
      <c r="UKQ8" s="1243"/>
      <c r="UKR8" s="1243"/>
      <c r="UKS8" s="1243"/>
      <c r="UKT8" s="1243"/>
      <c r="UKU8" s="1243"/>
      <c r="UKV8" s="1243"/>
      <c r="UKW8" s="1243"/>
      <c r="UKX8" s="1243"/>
      <c r="UKY8" s="1243"/>
      <c r="UKZ8" s="1243"/>
      <c r="ULA8" s="1243"/>
      <c r="ULB8" s="1243"/>
      <c r="ULC8" s="1243"/>
      <c r="ULD8" s="1243"/>
      <c r="ULE8" s="1243"/>
      <c r="ULF8" s="1243"/>
      <c r="ULG8" s="1243"/>
      <c r="ULH8" s="1243"/>
      <c r="ULI8" s="1243"/>
      <c r="ULJ8" s="1243"/>
      <c r="ULK8" s="1243"/>
      <c r="ULL8" s="1243"/>
      <c r="ULM8" s="1243"/>
      <c r="ULN8" s="1243"/>
      <c r="ULO8" s="1243"/>
      <c r="ULP8" s="1243"/>
      <c r="ULQ8" s="1243"/>
      <c r="ULR8" s="1243"/>
      <c r="ULS8" s="1243"/>
      <c r="ULT8" s="1243"/>
      <c r="ULU8" s="1243"/>
      <c r="ULV8" s="1243"/>
      <c r="ULW8" s="1243"/>
      <c r="ULX8" s="1243"/>
      <c r="ULY8" s="1243"/>
      <c r="ULZ8" s="1243"/>
      <c r="UMA8" s="1243"/>
      <c r="UMB8" s="1243"/>
      <c r="UMC8" s="1243"/>
      <c r="UMD8" s="1243"/>
      <c r="UME8" s="1243"/>
      <c r="UMF8" s="1243"/>
      <c r="UMG8" s="1243"/>
      <c r="UMH8" s="1243"/>
      <c r="UMI8" s="1243"/>
      <c r="UMJ8" s="1243"/>
      <c r="UMK8" s="1243"/>
      <c r="UML8" s="1243"/>
      <c r="UMM8" s="1243"/>
      <c r="UMN8" s="1243"/>
      <c r="UMO8" s="1243"/>
      <c r="UMP8" s="1243"/>
      <c r="UMQ8" s="1243"/>
      <c r="UMR8" s="1243"/>
      <c r="UMS8" s="1243"/>
      <c r="UMT8" s="1243"/>
      <c r="UMU8" s="1243"/>
      <c r="UMV8" s="1243"/>
      <c r="UMW8" s="1243"/>
      <c r="UMX8" s="1243"/>
      <c r="UMY8" s="1243"/>
      <c r="UMZ8" s="1243"/>
      <c r="UNA8" s="1243"/>
      <c r="UNB8" s="1243"/>
      <c r="UNC8" s="1243"/>
      <c r="UND8" s="1243"/>
      <c r="UNE8" s="1243"/>
      <c r="UNF8" s="1243"/>
      <c r="UNG8" s="1243"/>
      <c r="UNH8" s="1243"/>
      <c r="UNI8" s="1243"/>
      <c r="UNJ8" s="1243"/>
      <c r="UNK8" s="1243"/>
      <c r="UNL8" s="1243"/>
      <c r="UNM8" s="1243"/>
      <c r="UNN8" s="1243"/>
      <c r="UNO8" s="1243"/>
      <c r="UNP8" s="1243"/>
      <c r="UNQ8" s="1243"/>
      <c r="UNR8" s="1243"/>
      <c r="UNS8" s="1243"/>
      <c r="UNT8" s="1243"/>
      <c r="UNU8" s="1243"/>
      <c r="UNV8" s="1243"/>
      <c r="UNW8" s="1243"/>
      <c r="UNX8" s="1243"/>
      <c r="UNY8" s="1243"/>
      <c r="UNZ8" s="1243"/>
      <c r="UOA8" s="1243"/>
      <c r="UOB8" s="1243"/>
      <c r="UOC8" s="1243"/>
      <c r="UOD8" s="1243"/>
      <c r="UOE8" s="1243"/>
      <c r="UOF8" s="1243"/>
      <c r="UOG8" s="1243"/>
      <c r="UOH8" s="1243"/>
      <c r="UOI8" s="1243"/>
      <c r="UOJ8" s="1243"/>
      <c r="UOK8" s="1243"/>
      <c r="UOL8" s="1243"/>
      <c r="UOM8" s="1243"/>
      <c r="UON8" s="1243"/>
      <c r="UOO8" s="1243"/>
      <c r="UOP8" s="1243"/>
      <c r="UOQ8" s="1243"/>
      <c r="UOR8" s="1243"/>
      <c r="UOS8" s="1243"/>
      <c r="UOT8" s="1243"/>
      <c r="UOU8" s="1243"/>
      <c r="UOV8" s="1243"/>
      <c r="UOW8" s="1243"/>
      <c r="UOX8" s="1243"/>
      <c r="UOY8" s="1243"/>
      <c r="UOZ8" s="1243"/>
      <c r="UPA8" s="1243"/>
      <c r="UPB8" s="1243"/>
      <c r="UPC8" s="1243"/>
      <c r="UPD8" s="1243"/>
      <c r="UPE8" s="1243"/>
      <c r="UPF8" s="1243"/>
      <c r="UPG8" s="1243"/>
      <c r="UPH8" s="1243"/>
      <c r="UPI8" s="1243"/>
      <c r="UPJ8" s="1243"/>
      <c r="UPK8" s="1243"/>
      <c r="UPL8" s="1243"/>
      <c r="UPM8" s="1243"/>
      <c r="UPN8" s="1243"/>
      <c r="UPO8" s="1243"/>
      <c r="UPP8" s="1243"/>
      <c r="UPQ8" s="1243"/>
      <c r="UPR8" s="1243"/>
      <c r="UPS8" s="1243"/>
      <c r="UPT8" s="1243"/>
      <c r="UPU8" s="1243"/>
      <c r="UPV8" s="1243"/>
      <c r="UPW8" s="1243"/>
      <c r="UPX8" s="1243"/>
      <c r="UPY8" s="1243"/>
      <c r="UPZ8" s="1243"/>
      <c r="UQA8" s="1243"/>
      <c r="UQB8" s="1243"/>
      <c r="UQC8" s="1243"/>
      <c r="UQD8" s="1243"/>
      <c r="UQE8" s="1243"/>
      <c r="UQF8" s="1243"/>
      <c r="UQG8" s="1243"/>
      <c r="UQH8" s="1243"/>
      <c r="UQI8" s="1243"/>
      <c r="UQJ8" s="1243"/>
      <c r="UQK8" s="1243"/>
      <c r="UQL8" s="1243"/>
      <c r="UQM8" s="1243"/>
      <c r="UQN8" s="1243"/>
      <c r="UQO8" s="1243"/>
      <c r="UQP8" s="1243"/>
      <c r="UQQ8" s="1243"/>
      <c r="UQR8" s="1243"/>
      <c r="UQS8" s="1243"/>
      <c r="UQT8" s="1243"/>
      <c r="UQU8" s="1243"/>
      <c r="UQV8" s="1243"/>
      <c r="UQW8" s="1243"/>
      <c r="UQX8" s="1243"/>
      <c r="UQY8" s="1243"/>
      <c r="UQZ8" s="1243"/>
      <c r="URA8" s="1243"/>
      <c r="URB8" s="1243"/>
      <c r="URC8" s="1243"/>
      <c r="URD8" s="1243"/>
      <c r="URE8" s="1243"/>
      <c r="URF8" s="1243"/>
      <c r="URG8" s="1243"/>
      <c r="URH8" s="1243"/>
      <c r="URI8" s="1243"/>
      <c r="URJ8" s="1243"/>
      <c r="URK8" s="1243"/>
      <c r="URL8" s="1243"/>
      <c r="URM8" s="1243"/>
      <c r="URN8" s="1243"/>
      <c r="URO8" s="1243"/>
      <c r="URP8" s="1243"/>
      <c r="URQ8" s="1243"/>
      <c r="URR8" s="1243"/>
      <c r="URS8" s="1243"/>
      <c r="URT8" s="1243"/>
      <c r="URU8" s="1243"/>
      <c r="URV8" s="1243"/>
      <c r="URW8" s="1243"/>
      <c r="URX8" s="1243"/>
      <c r="URY8" s="1243"/>
      <c r="URZ8" s="1243"/>
      <c r="USA8" s="1243"/>
      <c r="USB8" s="1243"/>
      <c r="USC8" s="1243"/>
      <c r="USD8" s="1243"/>
      <c r="USE8" s="1243"/>
      <c r="USF8" s="1243"/>
      <c r="USG8" s="1243"/>
      <c r="USH8" s="1243"/>
      <c r="USI8" s="1243"/>
      <c r="USJ8" s="1243"/>
      <c r="USK8" s="1243"/>
      <c r="USL8" s="1243"/>
      <c r="USM8" s="1243"/>
      <c r="USN8" s="1243"/>
      <c r="USO8" s="1243"/>
      <c r="USP8" s="1243"/>
      <c r="USQ8" s="1243"/>
      <c r="USR8" s="1243"/>
      <c r="USS8" s="1243"/>
      <c r="UST8" s="1243"/>
      <c r="USU8" s="1243"/>
      <c r="USV8" s="1243"/>
      <c r="USW8" s="1243"/>
      <c r="USX8" s="1243"/>
      <c r="USY8" s="1243"/>
      <c r="USZ8" s="1243"/>
      <c r="UTA8" s="1243"/>
      <c r="UTB8" s="1243"/>
      <c r="UTC8" s="1243"/>
      <c r="UTD8" s="1243"/>
      <c r="UTE8" s="1243"/>
      <c r="UTF8" s="1243"/>
      <c r="UTG8" s="1243"/>
      <c r="UTH8" s="1243"/>
      <c r="UTI8" s="1243"/>
      <c r="UTJ8" s="1243"/>
      <c r="UTK8" s="1243"/>
      <c r="UTL8" s="1243"/>
      <c r="UTM8" s="1243"/>
      <c r="UTN8" s="1243"/>
      <c r="UTO8" s="1243"/>
      <c r="UTP8" s="1243"/>
      <c r="UTQ8" s="1243"/>
      <c r="UTR8" s="1243"/>
      <c r="UTS8" s="1243"/>
      <c r="UTT8" s="1243"/>
      <c r="UTU8" s="1243"/>
      <c r="UTV8" s="1243"/>
      <c r="UTW8" s="1243"/>
      <c r="UTX8" s="1243"/>
      <c r="UTY8" s="1243"/>
      <c r="UTZ8" s="1243"/>
      <c r="UUA8" s="1243"/>
      <c r="UUB8" s="1243"/>
      <c r="UUC8" s="1243"/>
      <c r="UUD8" s="1243"/>
      <c r="UUE8" s="1243"/>
      <c r="UUF8" s="1243"/>
      <c r="UUG8" s="1243"/>
      <c r="UUH8" s="1243"/>
      <c r="UUI8" s="1243"/>
      <c r="UUJ8" s="1243"/>
      <c r="UUK8" s="1243"/>
      <c r="UUL8" s="1243"/>
      <c r="UUM8" s="1243"/>
      <c r="UUN8" s="1243"/>
      <c r="UUO8" s="1243"/>
      <c r="UUP8" s="1243"/>
      <c r="UUQ8" s="1243"/>
      <c r="UUR8" s="1243"/>
      <c r="UUS8" s="1243"/>
      <c r="UUT8" s="1243"/>
      <c r="UUU8" s="1243"/>
      <c r="UUV8" s="1243"/>
      <c r="UUW8" s="1243"/>
      <c r="UUX8" s="1243"/>
      <c r="UUY8" s="1243"/>
      <c r="UUZ8" s="1243"/>
      <c r="UVA8" s="1243"/>
      <c r="UVB8" s="1243"/>
      <c r="UVC8" s="1243"/>
      <c r="UVD8" s="1243"/>
      <c r="UVE8" s="1243"/>
      <c r="UVF8" s="1243"/>
      <c r="UVG8" s="1243"/>
      <c r="UVH8" s="1243"/>
      <c r="UVI8" s="1243"/>
      <c r="UVJ8" s="1243"/>
      <c r="UVK8" s="1243"/>
      <c r="UVL8" s="1243"/>
      <c r="UVM8" s="1243"/>
      <c r="UVN8" s="1243"/>
      <c r="UVO8" s="1243"/>
      <c r="UVP8" s="1243"/>
      <c r="UVQ8" s="1243"/>
      <c r="UVR8" s="1243"/>
      <c r="UVS8" s="1243"/>
      <c r="UVT8" s="1243"/>
      <c r="UVU8" s="1243"/>
      <c r="UVV8" s="1243"/>
      <c r="UVW8" s="1243"/>
      <c r="UVX8" s="1243"/>
      <c r="UVY8" s="1243"/>
      <c r="UVZ8" s="1243"/>
      <c r="UWA8" s="1243"/>
      <c r="UWB8" s="1243"/>
      <c r="UWC8" s="1243"/>
      <c r="UWD8" s="1243"/>
      <c r="UWE8" s="1243"/>
      <c r="UWF8" s="1243"/>
      <c r="UWG8" s="1243"/>
      <c r="UWH8" s="1243"/>
      <c r="UWI8" s="1243"/>
      <c r="UWJ8" s="1243"/>
      <c r="UWK8" s="1243"/>
      <c r="UWL8" s="1243"/>
      <c r="UWM8" s="1243"/>
      <c r="UWN8" s="1243"/>
      <c r="UWO8" s="1243"/>
      <c r="UWP8" s="1243"/>
      <c r="UWQ8" s="1243"/>
      <c r="UWR8" s="1243"/>
      <c r="UWS8" s="1243"/>
      <c r="UWT8" s="1243"/>
      <c r="UWU8" s="1243"/>
      <c r="UWV8" s="1243"/>
      <c r="UWW8" s="1243"/>
      <c r="UWX8" s="1243"/>
      <c r="UWY8" s="1243"/>
      <c r="UWZ8" s="1243"/>
      <c r="UXA8" s="1243"/>
      <c r="UXB8" s="1243"/>
      <c r="UXC8" s="1243"/>
      <c r="UXD8" s="1243"/>
      <c r="UXE8" s="1243"/>
      <c r="UXF8" s="1243"/>
      <c r="UXG8" s="1243"/>
      <c r="UXH8" s="1243"/>
      <c r="UXI8" s="1243"/>
      <c r="UXJ8" s="1243"/>
      <c r="UXK8" s="1243"/>
      <c r="UXL8" s="1243"/>
      <c r="UXM8" s="1243"/>
      <c r="UXN8" s="1243"/>
      <c r="UXO8" s="1243"/>
      <c r="UXP8" s="1243"/>
      <c r="UXQ8" s="1243"/>
      <c r="UXR8" s="1243"/>
      <c r="UXS8" s="1243"/>
      <c r="UXT8" s="1243"/>
      <c r="UXU8" s="1243"/>
      <c r="UXV8" s="1243"/>
      <c r="UXW8" s="1243"/>
      <c r="UXX8" s="1243"/>
      <c r="UXY8" s="1243"/>
      <c r="UXZ8" s="1243"/>
      <c r="UYA8" s="1243"/>
      <c r="UYB8" s="1243"/>
      <c r="UYC8" s="1243"/>
      <c r="UYD8" s="1243"/>
      <c r="UYE8" s="1243"/>
      <c r="UYF8" s="1243"/>
      <c r="UYG8" s="1243"/>
      <c r="UYH8" s="1243"/>
      <c r="UYI8" s="1243"/>
      <c r="UYJ8" s="1243"/>
      <c r="UYK8" s="1243"/>
      <c r="UYL8" s="1243"/>
      <c r="UYM8" s="1243"/>
      <c r="UYN8" s="1243"/>
      <c r="UYO8" s="1243"/>
      <c r="UYP8" s="1243"/>
      <c r="UYQ8" s="1243"/>
      <c r="UYR8" s="1243"/>
      <c r="UYS8" s="1243"/>
      <c r="UYT8" s="1243"/>
      <c r="UYU8" s="1243"/>
      <c r="UYV8" s="1243"/>
      <c r="UYW8" s="1243"/>
      <c r="UYX8" s="1243"/>
      <c r="UYY8" s="1243"/>
      <c r="UYZ8" s="1243"/>
      <c r="UZA8" s="1243"/>
      <c r="UZB8" s="1243"/>
      <c r="UZC8" s="1243"/>
      <c r="UZD8" s="1243"/>
      <c r="UZE8" s="1243"/>
      <c r="UZF8" s="1243"/>
      <c r="UZG8" s="1243"/>
      <c r="UZH8" s="1243"/>
      <c r="UZI8" s="1243"/>
      <c r="UZJ8" s="1243"/>
      <c r="UZK8" s="1243"/>
      <c r="UZL8" s="1243"/>
      <c r="UZM8" s="1243"/>
      <c r="UZN8" s="1243"/>
      <c r="UZO8" s="1243"/>
      <c r="UZP8" s="1243"/>
      <c r="UZQ8" s="1243"/>
      <c r="UZR8" s="1243"/>
      <c r="UZS8" s="1243"/>
      <c r="UZT8" s="1243"/>
      <c r="UZU8" s="1243"/>
      <c r="UZV8" s="1243"/>
      <c r="UZW8" s="1243"/>
      <c r="UZX8" s="1243"/>
      <c r="UZY8" s="1243"/>
      <c r="UZZ8" s="1243"/>
      <c r="VAA8" s="1243"/>
      <c r="VAB8" s="1243"/>
      <c r="VAC8" s="1243"/>
      <c r="VAD8" s="1243"/>
      <c r="VAE8" s="1243"/>
      <c r="VAF8" s="1243"/>
      <c r="VAG8" s="1243"/>
      <c r="VAH8" s="1243"/>
      <c r="VAI8" s="1243"/>
      <c r="VAJ8" s="1243"/>
      <c r="VAK8" s="1243"/>
      <c r="VAL8" s="1243"/>
      <c r="VAM8" s="1243"/>
      <c r="VAN8" s="1243"/>
      <c r="VAO8" s="1243"/>
      <c r="VAP8" s="1243"/>
      <c r="VAQ8" s="1243"/>
      <c r="VAR8" s="1243"/>
      <c r="VAS8" s="1243"/>
      <c r="VAT8" s="1243"/>
      <c r="VAU8" s="1243"/>
      <c r="VAV8" s="1243"/>
      <c r="VAW8" s="1243"/>
      <c r="VAX8" s="1243"/>
      <c r="VAY8" s="1243"/>
      <c r="VAZ8" s="1243"/>
      <c r="VBA8" s="1243"/>
      <c r="VBB8" s="1243"/>
      <c r="VBC8" s="1243"/>
      <c r="VBD8" s="1243"/>
      <c r="VBE8" s="1243"/>
      <c r="VBF8" s="1243"/>
      <c r="VBG8" s="1243"/>
      <c r="VBH8" s="1243"/>
      <c r="VBI8" s="1243"/>
      <c r="VBJ8" s="1243"/>
      <c r="VBK8" s="1243"/>
      <c r="VBL8" s="1243"/>
      <c r="VBM8" s="1243"/>
      <c r="VBN8" s="1243"/>
      <c r="VBO8" s="1243"/>
      <c r="VBP8" s="1243"/>
      <c r="VBQ8" s="1243"/>
      <c r="VBR8" s="1243"/>
      <c r="VBS8" s="1243"/>
      <c r="VBT8" s="1243"/>
      <c r="VBU8" s="1243"/>
      <c r="VBV8" s="1243"/>
      <c r="VBW8" s="1243"/>
      <c r="VBX8" s="1243"/>
      <c r="VBY8" s="1243"/>
      <c r="VBZ8" s="1243"/>
      <c r="VCA8" s="1243"/>
      <c r="VCB8" s="1243"/>
      <c r="VCC8" s="1243"/>
      <c r="VCD8" s="1243"/>
      <c r="VCE8" s="1243"/>
      <c r="VCF8" s="1243"/>
      <c r="VCG8" s="1243"/>
      <c r="VCH8" s="1243"/>
      <c r="VCI8" s="1243"/>
      <c r="VCJ8" s="1243"/>
      <c r="VCK8" s="1243"/>
      <c r="VCL8" s="1243"/>
      <c r="VCM8" s="1243"/>
      <c r="VCN8" s="1243"/>
      <c r="VCO8" s="1243"/>
      <c r="VCP8" s="1243"/>
      <c r="VCQ8" s="1243"/>
      <c r="VCR8" s="1243"/>
      <c r="VCS8" s="1243"/>
      <c r="VCT8" s="1243"/>
      <c r="VCU8" s="1243"/>
      <c r="VCV8" s="1243"/>
      <c r="VCW8" s="1243"/>
      <c r="VCX8" s="1243"/>
      <c r="VCY8" s="1243"/>
      <c r="VCZ8" s="1243"/>
      <c r="VDA8" s="1243"/>
      <c r="VDB8" s="1243"/>
      <c r="VDC8" s="1243"/>
      <c r="VDD8" s="1243"/>
      <c r="VDE8" s="1243"/>
      <c r="VDF8" s="1243"/>
      <c r="VDG8" s="1243"/>
      <c r="VDH8" s="1243"/>
      <c r="VDI8" s="1243"/>
      <c r="VDJ8" s="1243"/>
      <c r="VDK8" s="1243"/>
      <c r="VDL8" s="1243"/>
      <c r="VDM8" s="1243"/>
      <c r="VDN8" s="1243"/>
      <c r="VDO8" s="1243"/>
      <c r="VDP8" s="1243"/>
      <c r="VDQ8" s="1243"/>
      <c r="VDR8" s="1243"/>
      <c r="VDS8" s="1243"/>
      <c r="VDT8" s="1243"/>
      <c r="VDU8" s="1243"/>
      <c r="VDV8" s="1243"/>
      <c r="VDW8" s="1243"/>
      <c r="VDX8" s="1243"/>
      <c r="VDY8" s="1243"/>
      <c r="VDZ8" s="1243"/>
      <c r="VEA8" s="1243"/>
      <c r="VEB8" s="1243"/>
      <c r="VEC8" s="1243"/>
      <c r="VED8" s="1243"/>
      <c r="VEE8" s="1243"/>
      <c r="VEF8" s="1243"/>
      <c r="VEG8" s="1243"/>
      <c r="VEH8" s="1243"/>
      <c r="VEI8" s="1243"/>
      <c r="VEJ8" s="1243"/>
      <c r="VEK8" s="1243"/>
      <c r="VEL8" s="1243"/>
      <c r="VEM8" s="1243"/>
      <c r="VEN8" s="1243"/>
      <c r="VEO8" s="1243"/>
      <c r="VEP8" s="1243"/>
      <c r="VEQ8" s="1243"/>
      <c r="VER8" s="1243"/>
      <c r="VES8" s="1243"/>
      <c r="VET8" s="1243"/>
      <c r="VEU8" s="1243"/>
      <c r="VEV8" s="1243"/>
      <c r="VEW8" s="1243"/>
      <c r="VEX8" s="1243"/>
      <c r="VEY8" s="1243"/>
      <c r="VEZ8" s="1243"/>
      <c r="VFA8" s="1243"/>
      <c r="VFB8" s="1243"/>
      <c r="VFC8" s="1243"/>
      <c r="VFD8" s="1243"/>
      <c r="VFE8" s="1243"/>
      <c r="VFF8" s="1243"/>
      <c r="VFG8" s="1243"/>
      <c r="VFH8" s="1243"/>
      <c r="VFI8" s="1243"/>
      <c r="VFJ8" s="1243"/>
      <c r="VFK8" s="1243"/>
      <c r="VFL8" s="1243"/>
      <c r="VFM8" s="1243"/>
      <c r="VFN8" s="1243"/>
      <c r="VFO8" s="1243"/>
      <c r="VFP8" s="1243"/>
      <c r="VFQ8" s="1243"/>
      <c r="VFR8" s="1243"/>
      <c r="VFS8" s="1243"/>
      <c r="VFT8" s="1243"/>
      <c r="VFU8" s="1243"/>
      <c r="VFV8" s="1243"/>
      <c r="VFW8" s="1243"/>
      <c r="VFX8" s="1243"/>
      <c r="VFY8" s="1243"/>
      <c r="VFZ8" s="1243"/>
      <c r="VGA8" s="1243"/>
      <c r="VGB8" s="1243"/>
      <c r="VGC8" s="1243"/>
      <c r="VGD8" s="1243"/>
      <c r="VGE8" s="1243"/>
      <c r="VGF8" s="1243"/>
      <c r="VGG8" s="1243"/>
      <c r="VGH8" s="1243"/>
      <c r="VGI8" s="1243"/>
      <c r="VGJ8" s="1243"/>
      <c r="VGK8" s="1243"/>
      <c r="VGL8" s="1243"/>
      <c r="VGM8" s="1243"/>
      <c r="VGN8" s="1243"/>
      <c r="VGO8" s="1243"/>
      <c r="VGP8" s="1243"/>
      <c r="VGQ8" s="1243"/>
      <c r="VGR8" s="1243"/>
      <c r="VGS8" s="1243"/>
      <c r="VGT8" s="1243"/>
      <c r="VGU8" s="1243"/>
      <c r="VGV8" s="1243"/>
      <c r="VGW8" s="1243"/>
      <c r="VGX8" s="1243"/>
      <c r="VGY8" s="1243"/>
      <c r="VGZ8" s="1243"/>
      <c r="VHA8" s="1243"/>
      <c r="VHB8" s="1243"/>
      <c r="VHC8" s="1243"/>
      <c r="VHD8" s="1243"/>
      <c r="VHE8" s="1243"/>
      <c r="VHF8" s="1243"/>
      <c r="VHG8" s="1243"/>
      <c r="VHH8" s="1243"/>
      <c r="VHI8" s="1243"/>
      <c r="VHJ8" s="1243"/>
      <c r="VHK8" s="1243"/>
      <c r="VHL8" s="1243"/>
      <c r="VHM8" s="1243"/>
      <c r="VHN8" s="1243"/>
      <c r="VHO8" s="1243"/>
      <c r="VHP8" s="1243"/>
      <c r="VHQ8" s="1243"/>
      <c r="VHR8" s="1243"/>
      <c r="VHS8" s="1243"/>
      <c r="VHT8" s="1243"/>
      <c r="VHU8" s="1243"/>
      <c r="VHV8" s="1243"/>
      <c r="VHW8" s="1243"/>
      <c r="VHX8" s="1243"/>
      <c r="VHY8" s="1243"/>
      <c r="VHZ8" s="1243"/>
      <c r="VIA8" s="1243"/>
      <c r="VIB8" s="1243"/>
      <c r="VIC8" s="1243"/>
      <c r="VID8" s="1243"/>
      <c r="VIE8" s="1243"/>
      <c r="VIF8" s="1243"/>
      <c r="VIG8" s="1243"/>
      <c r="VIH8" s="1243"/>
      <c r="VII8" s="1243"/>
      <c r="VIJ8" s="1243"/>
      <c r="VIK8" s="1243"/>
      <c r="VIL8" s="1243"/>
      <c r="VIM8" s="1243"/>
      <c r="VIN8" s="1243"/>
      <c r="VIO8" s="1243"/>
      <c r="VIP8" s="1243"/>
      <c r="VIQ8" s="1243"/>
      <c r="VIR8" s="1243"/>
      <c r="VIS8" s="1243"/>
      <c r="VIT8" s="1243"/>
      <c r="VIU8" s="1243"/>
      <c r="VIV8" s="1243"/>
      <c r="VIW8" s="1243"/>
      <c r="VIX8" s="1243"/>
      <c r="VIY8" s="1243"/>
      <c r="VIZ8" s="1243"/>
      <c r="VJA8" s="1243"/>
      <c r="VJB8" s="1243"/>
      <c r="VJC8" s="1243"/>
      <c r="VJD8" s="1243"/>
      <c r="VJE8" s="1243"/>
      <c r="VJF8" s="1243"/>
      <c r="VJG8" s="1243"/>
      <c r="VJH8" s="1243"/>
      <c r="VJI8" s="1243"/>
      <c r="VJJ8" s="1243"/>
      <c r="VJK8" s="1243"/>
      <c r="VJL8" s="1243"/>
      <c r="VJM8" s="1243"/>
      <c r="VJN8" s="1243"/>
      <c r="VJO8" s="1243"/>
      <c r="VJP8" s="1243"/>
      <c r="VJQ8" s="1243"/>
      <c r="VJR8" s="1243"/>
      <c r="VJS8" s="1243"/>
      <c r="VJT8" s="1243"/>
      <c r="VJU8" s="1243"/>
      <c r="VJV8" s="1243"/>
      <c r="VJW8" s="1243"/>
      <c r="VJX8" s="1243"/>
      <c r="VJY8" s="1243"/>
      <c r="VJZ8" s="1243"/>
      <c r="VKA8" s="1243"/>
      <c r="VKB8" s="1243"/>
      <c r="VKC8" s="1243"/>
      <c r="VKD8" s="1243"/>
      <c r="VKE8" s="1243"/>
      <c r="VKF8" s="1243"/>
      <c r="VKG8" s="1243"/>
      <c r="VKH8" s="1243"/>
      <c r="VKI8" s="1243"/>
      <c r="VKJ8" s="1243"/>
      <c r="VKK8" s="1243"/>
      <c r="VKL8" s="1243"/>
      <c r="VKM8" s="1243"/>
      <c r="VKN8" s="1243"/>
      <c r="VKO8" s="1243"/>
      <c r="VKP8" s="1243"/>
      <c r="VKQ8" s="1243"/>
      <c r="VKR8" s="1243"/>
      <c r="VKS8" s="1243"/>
      <c r="VKT8" s="1243"/>
      <c r="VKU8" s="1243"/>
      <c r="VKV8" s="1243"/>
      <c r="VKW8" s="1243"/>
      <c r="VKX8" s="1243"/>
      <c r="VKY8" s="1243"/>
      <c r="VKZ8" s="1243"/>
      <c r="VLA8" s="1243"/>
      <c r="VLB8" s="1243"/>
      <c r="VLC8" s="1243"/>
      <c r="VLD8" s="1243"/>
      <c r="VLE8" s="1243"/>
      <c r="VLF8" s="1243"/>
      <c r="VLG8" s="1243"/>
      <c r="VLH8" s="1243"/>
      <c r="VLI8" s="1243"/>
      <c r="VLJ8" s="1243"/>
      <c r="VLK8" s="1243"/>
      <c r="VLL8" s="1243"/>
      <c r="VLM8" s="1243"/>
      <c r="VLN8" s="1243"/>
      <c r="VLO8" s="1243"/>
      <c r="VLP8" s="1243"/>
      <c r="VLQ8" s="1243"/>
      <c r="VLR8" s="1243"/>
      <c r="VLS8" s="1243"/>
      <c r="VLT8" s="1243"/>
      <c r="VLU8" s="1243"/>
      <c r="VLV8" s="1243"/>
      <c r="VLW8" s="1243"/>
      <c r="VLX8" s="1243"/>
      <c r="VLY8" s="1243"/>
      <c r="VLZ8" s="1243"/>
      <c r="VMA8" s="1243"/>
      <c r="VMB8" s="1243"/>
      <c r="VMC8" s="1243"/>
      <c r="VMD8" s="1243"/>
      <c r="VME8" s="1243"/>
      <c r="VMF8" s="1243"/>
      <c r="VMG8" s="1243"/>
      <c r="VMH8" s="1243"/>
      <c r="VMI8" s="1243"/>
      <c r="VMJ8" s="1243"/>
      <c r="VMK8" s="1243"/>
      <c r="VML8" s="1243"/>
      <c r="VMM8" s="1243"/>
      <c r="VMN8" s="1243"/>
      <c r="VMO8" s="1243"/>
      <c r="VMP8" s="1243"/>
      <c r="VMQ8" s="1243"/>
      <c r="VMR8" s="1243"/>
      <c r="VMS8" s="1243"/>
      <c r="VMT8" s="1243"/>
      <c r="VMU8" s="1243"/>
      <c r="VMV8" s="1243"/>
      <c r="VMW8" s="1243"/>
      <c r="VMX8" s="1243"/>
      <c r="VMY8" s="1243"/>
      <c r="VMZ8" s="1243"/>
      <c r="VNA8" s="1243"/>
      <c r="VNB8" s="1243"/>
      <c r="VNC8" s="1243"/>
      <c r="VND8" s="1243"/>
      <c r="VNE8" s="1243"/>
      <c r="VNF8" s="1243"/>
      <c r="VNG8" s="1243"/>
      <c r="VNH8" s="1243"/>
      <c r="VNI8" s="1243"/>
      <c r="VNJ8" s="1243"/>
      <c r="VNK8" s="1243"/>
      <c r="VNL8" s="1243"/>
      <c r="VNM8" s="1243"/>
      <c r="VNN8" s="1243"/>
      <c r="VNO8" s="1243"/>
      <c r="VNP8" s="1243"/>
      <c r="VNQ8" s="1243"/>
      <c r="VNR8" s="1243"/>
      <c r="VNS8" s="1243"/>
      <c r="VNT8" s="1243"/>
      <c r="VNU8" s="1243"/>
      <c r="VNV8" s="1243"/>
      <c r="VNW8" s="1243"/>
      <c r="VNX8" s="1243"/>
      <c r="VNY8" s="1243"/>
      <c r="VNZ8" s="1243"/>
      <c r="VOA8" s="1243"/>
      <c r="VOB8" s="1243"/>
      <c r="VOC8" s="1243"/>
      <c r="VOD8" s="1243"/>
      <c r="VOE8" s="1243"/>
      <c r="VOF8" s="1243"/>
      <c r="VOG8" s="1243"/>
      <c r="VOH8" s="1243"/>
      <c r="VOI8" s="1243"/>
      <c r="VOJ8" s="1243"/>
      <c r="VOK8" s="1243"/>
      <c r="VOL8" s="1243"/>
      <c r="VOM8" s="1243"/>
      <c r="VON8" s="1243"/>
      <c r="VOO8" s="1243"/>
      <c r="VOP8" s="1243"/>
      <c r="VOQ8" s="1243"/>
      <c r="VOR8" s="1243"/>
      <c r="VOS8" s="1243"/>
      <c r="VOT8" s="1243"/>
      <c r="VOU8" s="1243"/>
      <c r="VOV8" s="1243"/>
      <c r="VOW8" s="1243"/>
      <c r="VOX8" s="1243"/>
      <c r="VOY8" s="1243"/>
      <c r="VOZ8" s="1243"/>
      <c r="VPA8" s="1243"/>
      <c r="VPB8" s="1243"/>
      <c r="VPC8" s="1243"/>
      <c r="VPD8" s="1243"/>
      <c r="VPE8" s="1243"/>
      <c r="VPF8" s="1243"/>
      <c r="VPG8" s="1243"/>
      <c r="VPH8" s="1243"/>
      <c r="VPI8" s="1243"/>
      <c r="VPJ8" s="1243"/>
      <c r="VPK8" s="1243"/>
      <c r="VPL8" s="1243"/>
      <c r="VPM8" s="1243"/>
      <c r="VPN8" s="1243"/>
      <c r="VPO8" s="1243"/>
      <c r="VPP8" s="1243"/>
      <c r="VPQ8" s="1243"/>
      <c r="VPR8" s="1243"/>
      <c r="VPS8" s="1243"/>
      <c r="VPT8" s="1243"/>
      <c r="VPU8" s="1243"/>
      <c r="VPV8" s="1243"/>
      <c r="VPW8" s="1243"/>
      <c r="VPX8" s="1243"/>
      <c r="VPY8" s="1243"/>
      <c r="VPZ8" s="1243"/>
      <c r="VQA8" s="1243"/>
      <c r="VQB8" s="1243"/>
      <c r="VQC8" s="1243"/>
      <c r="VQD8" s="1243"/>
      <c r="VQE8" s="1243"/>
      <c r="VQF8" s="1243"/>
      <c r="VQG8" s="1243"/>
      <c r="VQH8" s="1243"/>
      <c r="VQI8" s="1243"/>
      <c r="VQJ8" s="1243"/>
      <c r="VQK8" s="1243"/>
      <c r="VQL8" s="1243"/>
      <c r="VQM8" s="1243"/>
      <c r="VQN8" s="1243"/>
      <c r="VQO8" s="1243"/>
      <c r="VQP8" s="1243"/>
      <c r="VQQ8" s="1243"/>
      <c r="VQR8" s="1243"/>
      <c r="VQS8" s="1243"/>
      <c r="VQT8" s="1243"/>
      <c r="VQU8" s="1243"/>
      <c r="VQV8" s="1243"/>
      <c r="VQW8" s="1243"/>
      <c r="VQX8" s="1243"/>
      <c r="VQY8" s="1243"/>
      <c r="VQZ8" s="1243"/>
      <c r="VRA8" s="1243"/>
      <c r="VRB8" s="1243"/>
      <c r="VRC8" s="1243"/>
      <c r="VRD8" s="1243"/>
      <c r="VRE8" s="1243"/>
      <c r="VRF8" s="1243"/>
      <c r="VRG8" s="1243"/>
      <c r="VRH8" s="1243"/>
      <c r="VRI8" s="1243"/>
      <c r="VRJ8" s="1243"/>
      <c r="VRK8" s="1243"/>
      <c r="VRL8" s="1243"/>
      <c r="VRM8" s="1243"/>
      <c r="VRN8" s="1243"/>
      <c r="VRO8" s="1243"/>
      <c r="VRP8" s="1243"/>
      <c r="VRQ8" s="1243"/>
      <c r="VRR8" s="1243"/>
      <c r="VRS8" s="1243"/>
      <c r="VRT8" s="1243"/>
      <c r="VRU8" s="1243"/>
      <c r="VRV8" s="1243"/>
      <c r="VRW8" s="1243"/>
      <c r="VRX8" s="1243"/>
      <c r="VRY8" s="1243"/>
      <c r="VRZ8" s="1243"/>
      <c r="VSA8" s="1243"/>
      <c r="VSB8" s="1243"/>
      <c r="VSC8" s="1243"/>
      <c r="VSD8" s="1243"/>
      <c r="VSE8" s="1243"/>
      <c r="VSF8" s="1243"/>
      <c r="VSG8" s="1243"/>
      <c r="VSH8" s="1243"/>
      <c r="VSI8" s="1243"/>
      <c r="VSJ8" s="1243"/>
      <c r="VSK8" s="1243"/>
      <c r="VSL8" s="1243"/>
      <c r="VSM8" s="1243"/>
      <c r="VSN8" s="1243"/>
      <c r="VSO8" s="1243"/>
      <c r="VSP8" s="1243"/>
      <c r="VSQ8" s="1243"/>
      <c r="VSR8" s="1243"/>
      <c r="VSS8" s="1243"/>
      <c r="VST8" s="1243"/>
      <c r="VSU8" s="1243"/>
      <c r="VSV8" s="1243"/>
      <c r="VSW8" s="1243"/>
      <c r="VSX8" s="1243"/>
      <c r="VSY8" s="1243"/>
      <c r="VSZ8" s="1243"/>
      <c r="VTA8" s="1243"/>
      <c r="VTB8" s="1243"/>
      <c r="VTC8" s="1243"/>
      <c r="VTD8" s="1243"/>
      <c r="VTE8" s="1243"/>
      <c r="VTF8" s="1243"/>
      <c r="VTG8" s="1243"/>
      <c r="VTH8" s="1243"/>
      <c r="VTI8" s="1243"/>
      <c r="VTJ8" s="1243"/>
      <c r="VTK8" s="1243"/>
      <c r="VTL8" s="1243"/>
      <c r="VTM8" s="1243"/>
      <c r="VTN8" s="1243"/>
      <c r="VTO8" s="1243"/>
      <c r="VTP8" s="1243"/>
      <c r="VTQ8" s="1243"/>
      <c r="VTR8" s="1243"/>
      <c r="VTS8" s="1243"/>
      <c r="VTT8" s="1243"/>
      <c r="VTU8" s="1243"/>
      <c r="VTV8" s="1243"/>
      <c r="VTW8" s="1243"/>
      <c r="VTX8" s="1243"/>
      <c r="VTY8" s="1243"/>
      <c r="VTZ8" s="1243"/>
      <c r="VUA8" s="1243"/>
      <c r="VUB8" s="1243"/>
      <c r="VUC8" s="1243"/>
      <c r="VUD8" s="1243"/>
      <c r="VUE8" s="1243"/>
      <c r="VUF8" s="1243"/>
      <c r="VUG8" s="1243"/>
      <c r="VUH8" s="1243"/>
      <c r="VUI8" s="1243"/>
      <c r="VUJ8" s="1243"/>
      <c r="VUK8" s="1243"/>
      <c r="VUL8" s="1243"/>
      <c r="VUM8" s="1243"/>
      <c r="VUN8" s="1243"/>
      <c r="VUO8" s="1243"/>
      <c r="VUP8" s="1243"/>
      <c r="VUQ8" s="1243"/>
      <c r="VUR8" s="1243"/>
      <c r="VUS8" s="1243"/>
      <c r="VUT8" s="1243"/>
      <c r="VUU8" s="1243"/>
      <c r="VUV8" s="1243"/>
      <c r="VUW8" s="1243"/>
      <c r="VUX8" s="1243"/>
      <c r="VUY8" s="1243"/>
      <c r="VUZ8" s="1243"/>
      <c r="VVA8" s="1243"/>
      <c r="VVB8" s="1243"/>
      <c r="VVC8" s="1243"/>
      <c r="VVD8" s="1243"/>
      <c r="VVE8" s="1243"/>
      <c r="VVF8" s="1243"/>
      <c r="VVG8" s="1243"/>
      <c r="VVH8" s="1243"/>
      <c r="VVI8" s="1243"/>
      <c r="VVJ8" s="1243"/>
      <c r="VVK8" s="1243"/>
      <c r="VVL8" s="1243"/>
      <c r="VVM8" s="1243"/>
      <c r="VVN8" s="1243"/>
      <c r="VVO8" s="1243"/>
      <c r="VVP8" s="1243"/>
      <c r="VVQ8" s="1243"/>
      <c r="VVR8" s="1243"/>
      <c r="VVS8" s="1243"/>
      <c r="VVT8" s="1243"/>
      <c r="VVU8" s="1243"/>
      <c r="VVV8" s="1243"/>
      <c r="VVW8" s="1243"/>
      <c r="VVX8" s="1243"/>
      <c r="VVY8" s="1243"/>
      <c r="VVZ8" s="1243"/>
      <c r="VWA8" s="1243"/>
      <c r="VWB8" s="1243"/>
      <c r="VWC8" s="1243"/>
      <c r="VWD8" s="1243"/>
      <c r="VWE8" s="1243"/>
      <c r="VWF8" s="1243"/>
      <c r="VWG8" s="1243"/>
      <c r="VWH8" s="1243"/>
      <c r="VWI8" s="1243"/>
      <c r="VWJ8" s="1243"/>
      <c r="VWK8" s="1243"/>
      <c r="VWL8" s="1243"/>
      <c r="VWM8" s="1243"/>
      <c r="VWN8" s="1243"/>
      <c r="VWO8" s="1243"/>
      <c r="VWP8" s="1243"/>
      <c r="VWQ8" s="1243"/>
      <c r="VWR8" s="1243"/>
      <c r="VWS8" s="1243"/>
      <c r="VWT8" s="1243"/>
      <c r="VWU8" s="1243"/>
      <c r="VWV8" s="1243"/>
      <c r="VWW8" s="1243"/>
      <c r="VWX8" s="1243"/>
      <c r="VWY8" s="1243"/>
      <c r="VWZ8" s="1243"/>
      <c r="VXA8" s="1243"/>
      <c r="VXB8" s="1243"/>
      <c r="VXC8" s="1243"/>
      <c r="VXD8" s="1243"/>
      <c r="VXE8" s="1243"/>
      <c r="VXF8" s="1243"/>
      <c r="VXG8" s="1243"/>
      <c r="VXH8" s="1243"/>
      <c r="VXI8" s="1243"/>
      <c r="VXJ8" s="1243"/>
      <c r="VXK8" s="1243"/>
      <c r="VXL8" s="1243"/>
      <c r="VXM8" s="1243"/>
      <c r="VXN8" s="1243"/>
      <c r="VXO8" s="1243"/>
      <c r="VXP8" s="1243"/>
      <c r="VXQ8" s="1243"/>
      <c r="VXR8" s="1243"/>
      <c r="VXS8" s="1243"/>
      <c r="VXT8" s="1243"/>
      <c r="VXU8" s="1243"/>
      <c r="VXV8" s="1243"/>
      <c r="VXW8" s="1243"/>
      <c r="VXX8" s="1243"/>
      <c r="VXY8" s="1243"/>
      <c r="VXZ8" s="1243"/>
      <c r="VYA8" s="1243"/>
      <c r="VYB8" s="1243"/>
      <c r="VYC8" s="1243"/>
      <c r="VYD8" s="1243"/>
      <c r="VYE8" s="1243"/>
      <c r="VYF8" s="1243"/>
      <c r="VYG8" s="1243"/>
      <c r="VYH8" s="1243"/>
      <c r="VYI8" s="1243"/>
      <c r="VYJ8" s="1243"/>
      <c r="VYK8" s="1243"/>
      <c r="VYL8" s="1243"/>
      <c r="VYM8" s="1243"/>
      <c r="VYN8" s="1243"/>
      <c r="VYO8" s="1243"/>
      <c r="VYP8" s="1243"/>
      <c r="VYQ8" s="1243"/>
      <c r="VYR8" s="1243"/>
      <c r="VYS8" s="1243"/>
      <c r="VYT8" s="1243"/>
      <c r="VYU8" s="1243"/>
      <c r="VYV8" s="1243"/>
      <c r="VYW8" s="1243"/>
      <c r="VYX8" s="1243"/>
      <c r="VYY8" s="1243"/>
      <c r="VYZ8" s="1243"/>
      <c r="VZA8" s="1243"/>
      <c r="VZB8" s="1243"/>
      <c r="VZC8" s="1243"/>
      <c r="VZD8" s="1243"/>
      <c r="VZE8" s="1243"/>
      <c r="VZF8" s="1243"/>
      <c r="VZG8" s="1243"/>
      <c r="VZH8" s="1243"/>
      <c r="VZI8" s="1243"/>
      <c r="VZJ8" s="1243"/>
      <c r="VZK8" s="1243"/>
      <c r="VZL8" s="1243"/>
      <c r="VZM8" s="1243"/>
      <c r="VZN8" s="1243"/>
      <c r="VZO8" s="1243"/>
      <c r="VZP8" s="1243"/>
      <c r="VZQ8" s="1243"/>
      <c r="VZR8" s="1243"/>
      <c r="VZS8" s="1243"/>
      <c r="VZT8" s="1243"/>
      <c r="VZU8" s="1243"/>
      <c r="VZV8" s="1243"/>
      <c r="VZW8" s="1243"/>
      <c r="VZX8" s="1243"/>
      <c r="VZY8" s="1243"/>
      <c r="VZZ8" s="1243"/>
      <c r="WAA8" s="1243"/>
      <c r="WAB8" s="1243"/>
      <c r="WAC8" s="1243"/>
      <c r="WAD8" s="1243"/>
      <c r="WAE8" s="1243"/>
      <c r="WAF8" s="1243"/>
      <c r="WAG8" s="1243"/>
      <c r="WAH8" s="1243"/>
      <c r="WAI8" s="1243"/>
      <c r="WAJ8" s="1243"/>
      <c r="WAK8" s="1243"/>
      <c r="WAL8" s="1243"/>
      <c r="WAM8" s="1243"/>
      <c r="WAN8" s="1243"/>
      <c r="WAO8" s="1243"/>
      <c r="WAP8" s="1243"/>
      <c r="WAQ8" s="1243"/>
      <c r="WAR8" s="1243"/>
      <c r="WAS8" s="1243"/>
      <c r="WAT8" s="1243"/>
      <c r="WAU8" s="1243"/>
      <c r="WAV8" s="1243"/>
      <c r="WAW8" s="1243"/>
      <c r="WAX8" s="1243"/>
      <c r="WAY8" s="1243"/>
      <c r="WAZ8" s="1243"/>
      <c r="WBA8" s="1243"/>
      <c r="WBB8" s="1243"/>
      <c r="WBC8" s="1243"/>
      <c r="WBD8" s="1243"/>
      <c r="WBE8" s="1243"/>
      <c r="WBF8" s="1243"/>
      <c r="WBG8" s="1243"/>
      <c r="WBH8" s="1243"/>
      <c r="WBI8" s="1243"/>
      <c r="WBJ8" s="1243"/>
      <c r="WBK8" s="1243"/>
      <c r="WBL8" s="1243"/>
      <c r="WBM8" s="1243"/>
      <c r="WBN8" s="1243"/>
      <c r="WBO8" s="1243"/>
      <c r="WBP8" s="1243"/>
      <c r="WBQ8" s="1243"/>
      <c r="WBR8" s="1243"/>
      <c r="WBS8" s="1243"/>
      <c r="WBT8" s="1243"/>
      <c r="WBU8" s="1243"/>
      <c r="WBV8" s="1243"/>
      <c r="WBW8" s="1243"/>
      <c r="WBX8" s="1243"/>
      <c r="WBY8" s="1243"/>
      <c r="WBZ8" s="1243"/>
      <c r="WCA8" s="1243"/>
      <c r="WCB8" s="1243"/>
      <c r="WCC8" s="1243"/>
      <c r="WCD8" s="1243"/>
      <c r="WCE8" s="1243"/>
      <c r="WCF8" s="1243"/>
      <c r="WCG8" s="1243"/>
      <c r="WCH8" s="1243"/>
      <c r="WCI8" s="1243"/>
      <c r="WCJ8" s="1243"/>
      <c r="WCK8" s="1243"/>
      <c r="WCL8" s="1243"/>
      <c r="WCM8" s="1243"/>
      <c r="WCN8" s="1243"/>
      <c r="WCO8" s="1243"/>
      <c r="WCP8" s="1243"/>
      <c r="WCQ8" s="1243"/>
      <c r="WCR8" s="1243"/>
      <c r="WCS8" s="1243"/>
      <c r="WCT8" s="1243"/>
      <c r="WCU8" s="1243"/>
      <c r="WCV8" s="1243"/>
      <c r="WCW8" s="1243"/>
      <c r="WCX8" s="1243"/>
      <c r="WCY8" s="1243"/>
      <c r="WCZ8" s="1243"/>
      <c r="WDA8" s="1243"/>
      <c r="WDB8" s="1243"/>
      <c r="WDC8" s="1243"/>
      <c r="WDD8" s="1243"/>
      <c r="WDE8" s="1243"/>
      <c r="WDF8" s="1243"/>
      <c r="WDG8" s="1243"/>
      <c r="WDH8" s="1243"/>
      <c r="WDI8" s="1243"/>
      <c r="WDJ8" s="1243"/>
      <c r="WDK8" s="1243"/>
      <c r="WDL8" s="1243"/>
      <c r="WDM8" s="1243"/>
      <c r="WDN8" s="1243"/>
      <c r="WDO8" s="1243"/>
      <c r="WDP8" s="1243"/>
      <c r="WDQ8" s="1243"/>
      <c r="WDR8" s="1243"/>
      <c r="WDS8" s="1243"/>
      <c r="WDT8" s="1243"/>
      <c r="WDU8" s="1243"/>
      <c r="WDV8" s="1243"/>
      <c r="WDW8" s="1243"/>
      <c r="WDX8" s="1243"/>
      <c r="WDY8" s="1243"/>
      <c r="WDZ8" s="1243"/>
      <c r="WEA8" s="1243"/>
      <c r="WEB8" s="1243"/>
      <c r="WEC8" s="1243"/>
      <c r="WED8" s="1243"/>
      <c r="WEE8" s="1243"/>
      <c r="WEF8" s="1243"/>
      <c r="WEG8" s="1243"/>
      <c r="WEH8" s="1243"/>
      <c r="WEI8" s="1243"/>
      <c r="WEJ8" s="1243"/>
      <c r="WEK8" s="1243"/>
      <c r="WEL8" s="1243"/>
      <c r="WEM8" s="1243"/>
      <c r="WEN8" s="1243"/>
      <c r="WEO8" s="1243"/>
      <c r="WEP8" s="1243"/>
      <c r="WEQ8" s="1243"/>
      <c r="WER8" s="1243"/>
      <c r="WES8" s="1243"/>
      <c r="WET8" s="1243"/>
      <c r="WEU8" s="1243"/>
      <c r="WEV8" s="1243"/>
      <c r="WEW8" s="1243"/>
      <c r="WEX8" s="1243"/>
      <c r="WEY8" s="1243"/>
      <c r="WEZ8" s="1243"/>
      <c r="WFA8" s="1243"/>
      <c r="WFB8" s="1243"/>
      <c r="WFC8" s="1243"/>
      <c r="WFD8" s="1243"/>
      <c r="WFE8" s="1243"/>
      <c r="WFF8" s="1243"/>
      <c r="WFG8" s="1243"/>
      <c r="WFH8" s="1243"/>
      <c r="WFI8" s="1243"/>
      <c r="WFJ8" s="1243"/>
      <c r="WFK8" s="1243"/>
      <c r="WFL8" s="1243"/>
      <c r="WFM8" s="1243"/>
      <c r="WFN8" s="1243"/>
      <c r="WFO8" s="1243"/>
      <c r="WFP8" s="1243"/>
      <c r="WFQ8" s="1243"/>
      <c r="WFR8" s="1243"/>
      <c r="WFS8" s="1243"/>
      <c r="WFT8" s="1243"/>
      <c r="WFU8" s="1243"/>
      <c r="WFV8" s="1243"/>
      <c r="WFW8" s="1243"/>
      <c r="WFX8" s="1243"/>
      <c r="WFY8" s="1243"/>
      <c r="WFZ8" s="1243"/>
      <c r="WGA8" s="1243"/>
      <c r="WGB8" s="1243"/>
      <c r="WGC8" s="1243"/>
      <c r="WGD8" s="1243"/>
      <c r="WGE8" s="1243"/>
      <c r="WGF8" s="1243"/>
      <c r="WGG8" s="1243"/>
      <c r="WGH8" s="1243"/>
      <c r="WGI8" s="1243"/>
      <c r="WGJ8" s="1243"/>
      <c r="WGK8" s="1243"/>
      <c r="WGL8" s="1243"/>
      <c r="WGM8" s="1243"/>
      <c r="WGN8" s="1243"/>
      <c r="WGO8" s="1243"/>
      <c r="WGP8" s="1243"/>
      <c r="WGQ8" s="1243"/>
      <c r="WGR8" s="1243"/>
      <c r="WGS8" s="1243"/>
      <c r="WGT8" s="1243"/>
      <c r="WGU8" s="1243"/>
      <c r="WGV8" s="1243"/>
      <c r="WGW8" s="1243"/>
      <c r="WGX8" s="1243"/>
      <c r="WGY8" s="1243"/>
      <c r="WGZ8" s="1243"/>
      <c r="WHA8" s="1243"/>
      <c r="WHB8" s="1243"/>
      <c r="WHC8" s="1243"/>
      <c r="WHD8" s="1243"/>
      <c r="WHE8" s="1243"/>
      <c r="WHF8" s="1243"/>
      <c r="WHG8" s="1243"/>
      <c r="WHH8" s="1243"/>
      <c r="WHI8" s="1243"/>
      <c r="WHJ8" s="1243"/>
      <c r="WHK8" s="1243"/>
      <c r="WHL8" s="1243"/>
      <c r="WHM8" s="1243"/>
      <c r="WHN8" s="1243"/>
      <c r="WHO8" s="1243"/>
      <c r="WHP8" s="1243"/>
      <c r="WHQ8" s="1243"/>
      <c r="WHR8" s="1243"/>
      <c r="WHS8" s="1243"/>
      <c r="WHT8" s="1243"/>
      <c r="WHU8" s="1243"/>
      <c r="WHV8" s="1243"/>
      <c r="WHW8" s="1243"/>
      <c r="WHX8" s="1243"/>
      <c r="WHY8" s="1243"/>
      <c r="WHZ8" s="1243"/>
      <c r="WIA8" s="1243"/>
      <c r="WIB8" s="1243"/>
      <c r="WIC8" s="1243"/>
      <c r="WID8" s="1243"/>
      <c r="WIE8" s="1243"/>
      <c r="WIF8" s="1243"/>
      <c r="WIG8" s="1243"/>
      <c r="WIH8" s="1243"/>
      <c r="WII8" s="1243"/>
      <c r="WIJ8" s="1243"/>
      <c r="WIK8" s="1243"/>
      <c r="WIL8" s="1243"/>
      <c r="WIM8" s="1243"/>
      <c r="WIN8" s="1243"/>
      <c r="WIO8" s="1243"/>
      <c r="WIP8" s="1243"/>
      <c r="WIQ8" s="1243"/>
      <c r="WIR8" s="1243"/>
      <c r="WIS8" s="1243"/>
      <c r="WIT8" s="1243"/>
      <c r="WIU8" s="1243"/>
      <c r="WIV8" s="1243"/>
      <c r="WIW8" s="1243"/>
      <c r="WIX8" s="1243"/>
      <c r="WIY8" s="1243"/>
      <c r="WIZ8" s="1243"/>
      <c r="WJA8" s="1243"/>
      <c r="WJB8" s="1243"/>
      <c r="WJC8" s="1243"/>
      <c r="WJD8" s="1243"/>
      <c r="WJE8" s="1243"/>
      <c r="WJF8" s="1243"/>
      <c r="WJG8" s="1243"/>
      <c r="WJH8" s="1243"/>
      <c r="WJI8" s="1243"/>
      <c r="WJJ8" s="1243"/>
      <c r="WJK8" s="1243"/>
      <c r="WJL8" s="1243"/>
      <c r="WJM8" s="1243"/>
      <c r="WJN8" s="1243"/>
      <c r="WJO8" s="1243"/>
      <c r="WJP8" s="1243"/>
      <c r="WJQ8" s="1243"/>
      <c r="WJR8" s="1243"/>
      <c r="WJS8" s="1243"/>
      <c r="WJT8" s="1243"/>
      <c r="WJU8" s="1243"/>
      <c r="WJV8" s="1243"/>
      <c r="WJW8" s="1243"/>
      <c r="WJX8" s="1243"/>
      <c r="WJY8" s="1243"/>
      <c r="WJZ8" s="1243"/>
      <c r="WKA8" s="1243"/>
      <c r="WKB8" s="1243"/>
      <c r="WKC8" s="1243"/>
      <c r="WKD8" s="1243"/>
      <c r="WKE8" s="1243"/>
      <c r="WKF8" s="1243"/>
      <c r="WKG8" s="1243"/>
      <c r="WKH8" s="1243"/>
      <c r="WKI8" s="1243"/>
      <c r="WKJ8" s="1243"/>
      <c r="WKK8" s="1243"/>
      <c r="WKL8" s="1243"/>
      <c r="WKM8" s="1243"/>
      <c r="WKN8" s="1243"/>
      <c r="WKO8" s="1243"/>
      <c r="WKP8" s="1243"/>
      <c r="WKQ8" s="1243"/>
      <c r="WKR8" s="1243"/>
      <c r="WKS8" s="1243"/>
      <c r="WKT8" s="1243"/>
      <c r="WKU8" s="1243"/>
      <c r="WKV8" s="1243"/>
      <c r="WKW8" s="1243"/>
      <c r="WKX8" s="1243"/>
      <c r="WKY8" s="1243"/>
      <c r="WKZ8" s="1243"/>
      <c r="WLA8" s="1243"/>
      <c r="WLB8" s="1243"/>
      <c r="WLC8" s="1243"/>
      <c r="WLD8" s="1243"/>
      <c r="WLE8" s="1243"/>
      <c r="WLF8" s="1243"/>
      <c r="WLG8" s="1243"/>
      <c r="WLH8" s="1243"/>
      <c r="WLI8" s="1243"/>
      <c r="WLJ8" s="1243"/>
      <c r="WLK8" s="1243"/>
      <c r="WLL8" s="1243"/>
      <c r="WLM8" s="1243"/>
      <c r="WLN8" s="1243"/>
      <c r="WLO8" s="1243"/>
      <c r="WLP8" s="1243"/>
      <c r="WLQ8" s="1243"/>
      <c r="WLR8" s="1243"/>
      <c r="WLS8" s="1243"/>
      <c r="WLT8" s="1243"/>
      <c r="WLU8" s="1243"/>
      <c r="WLV8" s="1243"/>
      <c r="WLW8" s="1243"/>
      <c r="WLX8" s="1243"/>
      <c r="WLY8" s="1243"/>
      <c r="WLZ8" s="1243"/>
      <c r="WMA8" s="1243"/>
      <c r="WMB8" s="1243"/>
      <c r="WMC8" s="1243"/>
      <c r="WMD8" s="1243"/>
      <c r="WME8" s="1243"/>
      <c r="WMF8" s="1243"/>
      <c r="WMG8" s="1243"/>
      <c r="WMH8" s="1243"/>
      <c r="WMI8" s="1243"/>
      <c r="WMJ8" s="1243"/>
      <c r="WMK8" s="1243"/>
      <c r="WML8" s="1243"/>
      <c r="WMM8" s="1243"/>
      <c r="WMN8" s="1243"/>
      <c r="WMO8" s="1243"/>
      <c r="WMP8" s="1243"/>
      <c r="WMQ8" s="1243"/>
      <c r="WMR8" s="1243"/>
      <c r="WMS8" s="1243"/>
      <c r="WMT8" s="1243"/>
      <c r="WMU8" s="1243"/>
      <c r="WMV8" s="1243"/>
      <c r="WMW8" s="1243"/>
      <c r="WMX8" s="1243"/>
      <c r="WMY8" s="1243"/>
      <c r="WMZ8" s="1243"/>
      <c r="WNA8" s="1243"/>
      <c r="WNB8" s="1243"/>
      <c r="WNC8" s="1243"/>
      <c r="WND8" s="1243"/>
      <c r="WNE8" s="1243"/>
      <c r="WNF8" s="1243"/>
      <c r="WNG8" s="1243"/>
      <c r="WNH8" s="1243"/>
      <c r="WNI8" s="1243"/>
      <c r="WNJ8" s="1243"/>
      <c r="WNK8" s="1243"/>
      <c r="WNL8" s="1243"/>
      <c r="WNM8" s="1243"/>
      <c r="WNN8" s="1243"/>
      <c r="WNO8" s="1243"/>
      <c r="WNP8" s="1243"/>
      <c r="WNQ8" s="1243"/>
      <c r="WNR8" s="1243"/>
      <c r="WNS8" s="1243"/>
      <c r="WNT8" s="1243"/>
      <c r="WNU8" s="1243"/>
      <c r="WNV8" s="1243"/>
      <c r="WNW8" s="1243"/>
      <c r="WNX8" s="1243"/>
      <c r="WNY8" s="1243"/>
      <c r="WNZ8" s="1243"/>
      <c r="WOA8" s="1243"/>
      <c r="WOB8" s="1243"/>
      <c r="WOC8" s="1243"/>
      <c r="WOD8" s="1243"/>
      <c r="WOE8" s="1243"/>
      <c r="WOF8" s="1243"/>
      <c r="WOG8" s="1243"/>
      <c r="WOH8" s="1243"/>
      <c r="WOI8" s="1243"/>
      <c r="WOJ8" s="1243"/>
      <c r="WOK8" s="1243"/>
      <c r="WOL8" s="1243"/>
      <c r="WOM8" s="1243"/>
      <c r="WON8" s="1243"/>
      <c r="WOO8" s="1243"/>
      <c r="WOP8" s="1243"/>
      <c r="WOQ8" s="1243"/>
      <c r="WOR8" s="1243"/>
      <c r="WOS8" s="1243"/>
      <c r="WOT8" s="1243"/>
      <c r="WOU8" s="1243"/>
      <c r="WOV8" s="1243"/>
      <c r="WOW8" s="1243"/>
      <c r="WOX8" s="1243"/>
      <c r="WOY8" s="1243"/>
      <c r="WOZ8" s="1243"/>
      <c r="WPA8" s="1243"/>
      <c r="WPB8" s="1243"/>
      <c r="WPC8" s="1243"/>
      <c r="WPD8" s="1243"/>
      <c r="WPE8" s="1243"/>
      <c r="WPF8" s="1243"/>
      <c r="WPG8" s="1243"/>
      <c r="WPH8" s="1243"/>
      <c r="WPI8" s="1243"/>
      <c r="WPJ8" s="1243"/>
      <c r="WPK8" s="1243"/>
      <c r="WPL8" s="1243"/>
      <c r="WPM8" s="1243"/>
      <c r="WPN8" s="1243"/>
      <c r="WPO8" s="1243"/>
      <c r="WPP8" s="1243"/>
      <c r="WPQ8" s="1243"/>
      <c r="WPR8" s="1243"/>
      <c r="WPS8" s="1243"/>
      <c r="WPT8" s="1243"/>
      <c r="WPU8" s="1243"/>
      <c r="WPV8" s="1243"/>
      <c r="WPW8" s="1243"/>
      <c r="WPX8" s="1243"/>
      <c r="WPY8" s="1243"/>
      <c r="WPZ8" s="1243"/>
      <c r="WQA8" s="1243"/>
      <c r="WQB8" s="1243"/>
      <c r="WQC8" s="1243"/>
      <c r="WQD8" s="1243"/>
      <c r="WQE8" s="1243"/>
      <c r="WQF8" s="1243"/>
      <c r="WQG8" s="1243"/>
      <c r="WQH8" s="1243"/>
      <c r="WQI8" s="1243"/>
      <c r="WQJ8" s="1243"/>
      <c r="WQK8" s="1243"/>
      <c r="WQL8" s="1243"/>
      <c r="WQM8" s="1243"/>
      <c r="WQN8" s="1243"/>
      <c r="WQO8" s="1243"/>
      <c r="WQP8" s="1243"/>
      <c r="WQQ8" s="1243"/>
      <c r="WQR8" s="1243"/>
      <c r="WQS8" s="1243"/>
      <c r="WQT8" s="1243"/>
      <c r="WQU8" s="1243"/>
      <c r="WQV8" s="1243"/>
      <c r="WQW8" s="1243"/>
      <c r="WQX8" s="1243"/>
      <c r="WQY8" s="1243"/>
      <c r="WQZ8" s="1243"/>
      <c r="WRA8" s="1243"/>
      <c r="WRB8" s="1243"/>
      <c r="WRC8" s="1243"/>
      <c r="WRD8" s="1243"/>
      <c r="WRE8" s="1243"/>
      <c r="WRF8" s="1243"/>
      <c r="WRG8" s="1243"/>
      <c r="WRH8" s="1243"/>
      <c r="WRI8" s="1243"/>
      <c r="WRJ8" s="1243"/>
      <c r="WRK8" s="1243"/>
      <c r="WRL8" s="1243"/>
      <c r="WRM8" s="1243"/>
      <c r="WRN8" s="1243"/>
      <c r="WRO8" s="1243"/>
      <c r="WRP8" s="1243"/>
      <c r="WRQ8" s="1243"/>
      <c r="WRR8" s="1243"/>
      <c r="WRS8" s="1243"/>
      <c r="WRT8" s="1243"/>
      <c r="WRU8" s="1243"/>
      <c r="WRV8" s="1243"/>
      <c r="WRW8" s="1243"/>
      <c r="WRX8" s="1243"/>
      <c r="WRY8" s="1243"/>
      <c r="WRZ8" s="1243"/>
      <c r="WSA8" s="1243"/>
      <c r="WSB8" s="1243"/>
      <c r="WSC8" s="1243"/>
      <c r="WSD8" s="1243"/>
      <c r="WSE8" s="1243"/>
      <c r="WSF8" s="1243"/>
      <c r="WSG8" s="1243"/>
      <c r="WSH8" s="1243"/>
      <c r="WSI8" s="1243"/>
      <c r="WSJ8" s="1243"/>
      <c r="WSK8" s="1243"/>
      <c r="WSL8" s="1243"/>
      <c r="WSM8" s="1243"/>
      <c r="WSN8" s="1243"/>
      <c r="WSO8" s="1243"/>
      <c r="WSP8" s="1243"/>
      <c r="WSQ8" s="1243"/>
      <c r="WSR8" s="1243"/>
      <c r="WSS8" s="1243"/>
      <c r="WST8" s="1243"/>
      <c r="WSU8" s="1243"/>
      <c r="WSV8" s="1243"/>
      <c r="WSW8" s="1243"/>
      <c r="WSX8" s="1243"/>
      <c r="WSY8" s="1243"/>
      <c r="WSZ8" s="1243"/>
      <c r="WTA8" s="1243"/>
      <c r="WTB8" s="1243"/>
      <c r="WTC8" s="1243"/>
      <c r="WTD8" s="1243"/>
      <c r="WTE8" s="1243"/>
      <c r="WTF8" s="1243"/>
      <c r="WTG8" s="1243"/>
      <c r="WTH8" s="1243"/>
      <c r="WTI8" s="1243"/>
      <c r="WTJ8" s="1243"/>
      <c r="WTK8" s="1243"/>
      <c r="WTL8" s="1243"/>
      <c r="WTM8" s="1243"/>
      <c r="WTN8" s="1243"/>
      <c r="WTO8" s="1243"/>
      <c r="WTP8" s="1243"/>
      <c r="WTQ8" s="1243"/>
      <c r="WTR8" s="1243"/>
      <c r="WTS8" s="1243"/>
      <c r="WTT8" s="1243"/>
      <c r="WTU8" s="1243"/>
      <c r="WTV8" s="1243"/>
      <c r="WTW8" s="1243"/>
      <c r="WTX8" s="1243"/>
      <c r="WTY8" s="1243"/>
      <c r="WTZ8" s="1243"/>
      <c r="WUA8" s="1243"/>
      <c r="WUB8" s="1243"/>
      <c r="WUC8" s="1243"/>
      <c r="WUD8" s="1243"/>
      <c r="WUE8" s="1243"/>
      <c r="WUF8" s="1243"/>
      <c r="WUG8" s="1243"/>
      <c r="WUH8" s="1243"/>
      <c r="WUI8" s="1243"/>
      <c r="WUJ8" s="1243"/>
      <c r="WUK8" s="1243"/>
      <c r="WUL8" s="1243"/>
      <c r="WUM8" s="1243"/>
      <c r="WUN8" s="1243"/>
      <c r="WUO8" s="1243"/>
      <c r="WUP8" s="1243"/>
      <c r="WUQ8" s="1243"/>
      <c r="WUR8" s="1243"/>
      <c r="WUS8" s="1243"/>
      <c r="WUT8" s="1243"/>
      <c r="WUU8" s="1243"/>
      <c r="WUV8" s="1243"/>
      <c r="WUW8" s="1243"/>
      <c r="WUX8" s="1243"/>
      <c r="WUY8" s="1243"/>
      <c r="WUZ8" s="1243"/>
      <c r="WVA8" s="1243"/>
      <c r="WVB8" s="1243"/>
      <c r="WVC8" s="1243"/>
      <c r="WVD8" s="1243"/>
      <c r="WVE8" s="1243"/>
      <c r="WVF8" s="1243"/>
      <c r="WVG8" s="1243"/>
      <c r="WVH8" s="1243"/>
      <c r="WVI8" s="1243"/>
      <c r="WVJ8" s="1243"/>
      <c r="WVK8" s="1243"/>
      <c r="WVL8" s="1243"/>
      <c r="WVM8" s="1243"/>
      <c r="WVN8" s="1243"/>
      <c r="WVO8" s="1243"/>
      <c r="WVP8" s="1243"/>
      <c r="WVQ8" s="1243"/>
      <c r="WVR8" s="1243"/>
      <c r="WVS8" s="1243"/>
      <c r="WVT8" s="1243"/>
      <c r="WVU8" s="1243"/>
      <c r="WVV8" s="1243"/>
      <c r="WVW8" s="1243"/>
      <c r="WVX8" s="1243"/>
      <c r="WVY8" s="1243"/>
      <c r="WVZ8" s="1243"/>
      <c r="WWA8" s="1243"/>
      <c r="WWB8" s="1243"/>
      <c r="WWC8" s="1243"/>
      <c r="WWD8" s="1243"/>
      <c r="WWE8" s="1243"/>
      <c r="WWF8" s="1243"/>
      <c r="WWG8" s="1243"/>
      <c r="WWH8" s="1243"/>
      <c r="WWI8" s="1243"/>
      <c r="WWJ8" s="1243"/>
      <c r="WWK8" s="1243"/>
      <c r="WWL8" s="1243"/>
      <c r="WWM8" s="1243"/>
      <c r="WWN8" s="1243"/>
      <c r="WWO8" s="1243"/>
      <c r="WWP8" s="1243"/>
      <c r="WWQ8" s="1243"/>
      <c r="WWR8" s="1243"/>
      <c r="WWS8" s="1243"/>
      <c r="WWT8" s="1243"/>
      <c r="WWU8" s="1243"/>
      <c r="WWV8" s="1243"/>
      <c r="WWW8" s="1243"/>
      <c r="WWX8" s="1243"/>
      <c r="WWY8" s="1243"/>
      <c r="WWZ8" s="1243"/>
      <c r="WXA8" s="1243"/>
      <c r="WXB8" s="1243"/>
      <c r="WXC8" s="1243"/>
      <c r="WXD8" s="1243"/>
      <c r="WXE8" s="1243"/>
      <c r="WXF8" s="1243"/>
      <c r="WXG8" s="1243"/>
      <c r="WXH8" s="1243"/>
      <c r="WXI8" s="1243"/>
      <c r="WXJ8" s="1243"/>
      <c r="WXK8" s="1243"/>
      <c r="WXL8" s="1243"/>
      <c r="WXM8" s="1243"/>
      <c r="WXN8" s="1243"/>
      <c r="WXO8" s="1243"/>
      <c r="WXP8" s="1243"/>
      <c r="WXQ8" s="1243"/>
      <c r="WXR8" s="1243"/>
      <c r="WXS8" s="1243"/>
      <c r="WXT8" s="1243"/>
      <c r="WXU8" s="1243"/>
      <c r="WXV8" s="1243"/>
      <c r="WXW8" s="1243"/>
      <c r="WXX8" s="1243"/>
      <c r="WXY8" s="1243"/>
      <c r="WXZ8" s="1243"/>
      <c r="WYA8" s="1243"/>
      <c r="WYB8" s="1243"/>
      <c r="WYC8" s="1243"/>
      <c r="WYD8" s="1243"/>
      <c r="WYE8" s="1243"/>
      <c r="WYF8" s="1243"/>
      <c r="WYG8" s="1243"/>
      <c r="WYH8" s="1243"/>
      <c r="WYI8" s="1243"/>
      <c r="WYJ8" s="1243"/>
      <c r="WYK8" s="1243"/>
      <c r="WYL8" s="1243"/>
      <c r="WYM8" s="1243"/>
      <c r="WYN8" s="1243"/>
      <c r="WYO8" s="1243"/>
      <c r="WYP8" s="1243"/>
      <c r="WYQ8" s="1243"/>
      <c r="WYR8" s="1243"/>
      <c r="WYS8" s="1243"/>
      <c r="WYT8" s="1243"/>
      <c r="WYU8" s="1243"/>
      <c r="WYV8" s="1243"/>
      <c r="WYW8" s="1243"/>
      <c r="WYX8" s="1243"/>
      <c r="WYY8" s="1243"/>
      <c r="WYZ8" s="1243"/>
      <c r="WZA8" s="1243"/>
      <c r="WZB8" s="1243"/>
      <c r="WZC8" s="1243"/>
      <c r="WZD8" s="1243"/>
      <c r="WZE8" s="1243"/>
      <c r="WZF8" s="1243"/>
      <c r="WZG8" s="1243"/>
      <c r="WZH8" s="1243"/>
      <c r="WZI8" s="1243"/>
      <c r="WZJ8" s="1243"/>
      <c r="WZK8" s="1243"/>
      <c r="WZL8" s="1243"/>
      <c r="WZM8" s="1243"/>
      <c r="WZN8" s="1243"/>
      <c r="WZO8" s="1243"/>
      <c r="WZP8" s="1243"/>
      <c r="WZQ8" s="1243"/>
      <c r="WZR8" s="1243"/>
      <c r="WZS8" s="1243"/>
      <c r="WZT8" s="1243"/>
      <c r="WZU8" s="1243"/>
      <c r="WZV8" s="1243"/>
      <c r="WZW8" s="1243"/>
      <c r="WZX8" s="1243"/>
      <c r="WZY8" s="1243"/>
      <c r="WZZ8" s="1243"/>
      <c r="XAA8" s="1243"/>
      <c r="XAB8" s="1243"/>
      <c r="XAC8" s="1243"/>
      <c r="XAD8" s="1243"/>
      <c r="XAE8" s="1243"/>
      <c r="XAF8" s="1243"/>
      <c r="XAG8" s="1243"/>
      <c r="XAH8" s="1243"/>
      <c r="XAI8" s="1243"/>
      <c r="XAJ8" s="1243"/>
      <c r="XAK8" s="1243"/>
      <c r="XAL8" s="1243"/>
      <c r="XAM8" s="1243"/>
      <c r="XAN8" s="1243"/>
      <c r="XAO8" s="1243"/>
      <c r="XAP8" s="1243"/>
      <c r="XAQ8" s="1243"/>
      <c r="XAR8" s="1243"/>
      <c r="XAS8" s="1243"/>
      <c r="XAT8" s="1243"/>
      <c r="XAU8" s="1243"/>
      <c r="XAV8" s="1243"/>
      <c r="XAW8" s="1243"/>
      <c r="XAX8" s="1243"/>
      <c r="XAY8" s="1243"/>
      <c r="XAZ8" s="1243"/>
      <c r="XBA8" s="1243"/>
      <c r="XBB8" s="1243"/>
      <c r="XBC8" s="1243"/>
      <c r="XBD8" s="1243"/>
      <c r="XBE8" s="1243"/>
      <c r="XBF8" s="1243"/>
      <c r="XBG8" s="1243"/>
      <c r="XBH8" s="1243"/>
      <c r="XBI8" s="1243"/>
      <c r="XBJ8" s="1243"/>
      <c r="XBK8" s="1243"/>
      <c r="XBL8" s="1243"/>
      <c r="XBM8" s="1243"/>
      <c r="XBN8" s="1243"/>
      <c r="XBO8" s="1243"/>
      <c r="XBP8" s="1243"/>
      <c r="XBQ8" s="1243"/>
      <c r="XBR8" s="1243"/>
      <c r="XBS8" s="1243"/>
      <c r="XBT8" s="1243"/>
      <c r="XBU8" s="1243"/>
      <c r="XBV8" s="1243"/>
      <c r="XBW8" s="1243"/>
      <c r="XBX8" s="1243"/>
      <c r="XBY8" s="1243"/>
      <c r="XBZ8" s="1243"/>
      <c r="XCA8" s="1243"/>
      <c r="XCB8" s="1243"/>
      <c r="XCC8" s="1243"/>
      <c r="XCD8" s="1243"/>
      <c r="XCE8" s="1243"/>
      <c r="XCF8" s="1243"/>
      <c r="XCG8" s="1243"/>
      <c r="XCH8" s="1243"/>
      <c r="XCI8" s="1243"/>
      <c r="XCJ8" s="1243"/>
      <c r="XCK8" s="1243"/>
      <c r="XCL8" s="1243"/>
      <c r="XCM8" s="1243"/>
      <c r="XCN8" s="1243"/>
      <c r="XCO8" s="1243"/>
      <c r="XCP8" s="1243"/>
      <c r="XCQ8" s="1243"/>
      <c r="XCR8" s="1243"/>
      <c r="XCS8" s="1243"/>
      <c r="XCT8" s="1243"/>
      <c r="XCU8" s="1243"/>
      <c r="XCV8" s="1243"/>
      <c r="XCW8" s="1243"/>
      <c r="XCX8" s="1243"/>
      <c r="XCY8" s="1243"/>
      <c r="XCZ8" s="1243"/>
      <c r="XDA8" s="1243"/>
      <c r="XDB8" s="1243"/>
      <c r="XDC8" s="1243"/>
      <c r="XDD8" s="1243"/>
      <c r="XDE8" s="1243"/>
      <c r="XDF8" s="1243"/>
      <c r="XDG8" s="1243"/>
      <c r="XDH8" s="1243"/>
      <c r="XDI8" s="1243"/>
      <c r="XDJ8" s="1243"/>
      <c r="XDK8" s="1243"/>
      <c r="XDL8" s="1243"/>
      <c r="XDM8" s="1243"/>
      <c r="XDN8" s="1243"/>
      <c r="XDO8" s="1243"/>
      <c r="XDP8" s="1243"/>
      <c r="XDQ8" s="1243"/>
      <c r="XDR8" s="1243"/>
      <c r="XDS8" s="1243"/>
      <c r="XDT8" s="1243"/>
      <c r="XDU8" s="1243"/>
      <c r="XDV8" s="1243"/>
      <c r="XDW8" s="1243"/>
      <c r="XDX8" s="1243"/>
      <c r="XDY8" s="1243"/>
      <c r="XDZ8" s="1243"/>
      <c r="XEA8" s="1243"/>
      <c r="XEB8" s="1243"/>
      <c r="XEC8" s="1243"/>
      <c r="XED8" s="1243"/>
      <c r="XEE8" s="1243"/>
      <c r="XEF8" s="1243"/>
      <c r="XEG8" s="1243"/>
      <c r="XEH8" s="1243"/>
      <c r="XEI8" s="1243"/>
      <c r="XEJ8" s="1243"/>
      <c r="XEK8" s="1243"/>
      <c r="XEL8" s="1243"/>
      <c r="XEM8" s="1243"/>
      <c r="XEN8" s="1243"/>
      <c r="XEO8" s="1243"/>
      <c r="XEP8" s="1243"/>
      <c r="XEQ8" s="1243"/>
      <c r="XER8" s="1243"/>
      <c r="XES8" s="1243"/>
      <c r="XET8" s="1243"/>
      <c r="XEU8" s="1243"/>
      <c r="XEV8" s="1243"/>
      <c r="XEW8" s="1243"/>
      <c r="XEX8" s="1243"/>
      <c r="XEY8" s="1243"/>
      <c r="XEZ8" s="1243"/>
      <c r="XFA8" s="1243"/>
      <c r="XFB8" s="1243"/>
      <c r="XFC8" s="1243"/>
      <c r="XFD8" s="1243"/>
    </row>
    <row r="9" spans="2:16384" s="1246" customFormat="1" ht="18.75" customHeight="1" x14ac:dyDescent="0.25">
      <c r="B9" s="1231" t="s">
        <v>1366</v>
      </c>
      <c r="C9" s="1245">
        <f>'B. Docentes Dedicacion'!C9+'B. Docentes Dedicacion'!E9</f>
        <v>2</v>
      </c>
      <c r="D9" s="1245">
        <f>'B. Docentes Dedicacion'!D9+'B. Docentes Dedicacion'!F9</f>
        <v>0</v>
      </c>
      <c r="E9" s="925">
        <f t="shared" si="0"/>
        <v>2</v>
      </c>
      <c r="F9" s="599"/>
      <c r="G9" s="599"/>
      <c r="H9" s="599">
        <v>1</v>
      </c>
      <c r="I9" s="599">
        <v>1</v>
      </c>
    </row>
    <row r="10" spans="2:16384" ht="18.75" customHeight="1" x14ac:dyDescent="0.25">
      <c r="B10" s="1231" t="s">
        <v>1367</v>
      </c>
      <c r="C10" s="1245">
        <f>'B. Docentes Dedicacion'!C10+'B. Docentes Dedicacion'!E10</f>
        <v>4</v>
      </c>
      <c r="D10" s="1245">
        <f>'B. Docentes Dedicacion'!D10+'B. Docentes Dedicacion'!F10</f>
        <v>0</v>
      </c>
      <c r="E10" s="925">
        <f t="shared" si="0"/>
        <v>4</v>
      </c>
      <c r="F10" s="599"/>
      <c r="G10" s="599"/>
      <c r="H10" s="599">
        <v>3</v>
      </c>
      <c r="I10" s="599">
        <v>1</v>
      </c>
    </row>
    <row r="11" spans="2:16384" ht="18.75" customHeight="1" x14ac:dyDescent="0.25">
      <c r="B11" s="1231" t="s">
        <v>526</v>
      </c>
      <c r="C11" s="1245">
        <f>'B. Docentes Dedicacion'!C11+'B. Docentes Dedicacion'!E11</f>
        <v>15</v>
      </c>
      <c r="D11" s="1245">
        <f>'B. Docentes Dedicacion'!D11+'B. Docentes Dedicacion'!F11</f>
        <v>0</v>
      </c>
      <c r="E11" s="925">
        <f t="shared" si="0"/>
        <v>15</v>
      </c>
      <c r="F11" s="599">
        <v>3</v>
      </c>
      <c r="G11" s="599">
        <v>1</v>
      </c>
      <c r="H11" s="599">
        <v>7</v>
      </c>
      <c r="I11" s="599">
        <v>4</v>
      </c>
    </row>
    <row r="12" spans="2:16384" ht="18.75" customHeight="1" x14ac:dyDescent="0.25">
      <c r="B12" s="1231" t="s">
        <v>1368</v>
      </c>
      <c r="C12" s="1245">
        <f>'B. Docentes Dedicacion'!C12+'B. Docentes Dedicacion'!E12</f>
        <v>13</v>
      </c>
      <c r="D12" s="1245">
        <f>'B. Docentes Dedicacion'!D12+'B. Docentes Dedicacion'!F12</f>
        <v>1</v>
      </c>
      <c r="E12" s="925">
        <f t="shared" si="0"/>
        <v>14</v>
      </c>
      <c r="F12" s="599">
        <v>3</v>
      </c>
      <c r="G12" s="599">
        <v>2</v>
      </c>
      <c r="H12" s="599">
        <v>7</v>
      </c>
      <c r="I12" s="599">
        <v>2</v>
      </c>
    </row>
    <row r="13" spans="2:16384" ht="18.75" customHeight="1" x14ac:dyDescent="0.25">
      <c r="B13" s="1231" t="s">
        <v>1369</v>
      </c>
      <c r="C13" s="1245">
        <f>'B. Docentes Dedicacion'!C13+'B. Docentes Dedicacion'!E13</f>
        <v>12</v>
      </c>
      <c r="D13" s="1245">
        <f>'B. Docentes Dedicacion'!D13+'B. Docentes Dedicacion'!F13</f>
        <v>0</v>
      </c>
      <c r="E13" s="925">
        <f t="shared" si="0"/>
        <v>12</v>
      </c>
      <c r="F13" s="599">
        <v>3</v>
      </c>
      <c r="G13" s="599">
        <v>2</v>
      </c>
      <c r="H13" s="599">
        <v>7</v>
      </c>
      <c r="I13" s="599"/>
    </row>
    <row r="14" spans="2:16384" ht="18.75" customHeight="1" x14ac:dyDescent="0.25">
      <c r="B14" s="1231" t="s">
        <v>1370</v>
      </c>
      <c r="C14" s="1245">
        <f>'B. Docentes Dedicacion'!C14+'B. Docentes Dedicacion'!E14</f>
        <v>7</v>
      </c>
      <c r="D14" s="1245">
        <f>'B. Docentes Dedicacion'!D14+'B. Docentes Dedicacion'!F14</f>
        <v>0</v>
      </c>
      <c r="E14" s="925">
        <f t="shared" si="0"/>
        <v>7</v>
      </c>
      <c r="F14" s="599">
        <v>4</v>
      </c>
      <c r="G14" s="599">
        <v>2</v>
      </c>
      <c r="H14" s="599">
        <v>1</v>
      </c>
      <c r="I14" s="599"/>
    </row>
    <row r="15" spans="2:16384" ht="18.75" customHeight="1" x14ac:dyDescent="0.25">
      <c r="B15" s="1231" t="s">
        <v>1371</v>
      </c>
      <c r="C15" s="1245">
        <f>'B. Docentes Dedicacion'!C15+'B. Docentes Dedicacion'!E15</f>
        <v>15</v>
      </c>
      <c r="D15" s="1245">
        <f>'B. Docentes Dedicacion'!D15+'B. Docentes Dedicacion'!F15</f>
        <v>0</v>
      </c>
      <c r="E15" s="925">
        <f t="shared" si="0"/>
        <v>15</v>
      </c>
      <c r="F15" s="599">
        <v>6</v>
      </c>
      <c r="G15" s="599">
        <v>6</v>
      </c>
      <c r="H15" s="599">
        <v>3</v>
      </c>
      <c r="I15" s="599"/>
    </row>
    <row r="16" spans="2:16384" ht="18.75" customHeight="1" x14ac:dyDescent="0.25">
      <c r="B16" s="1231" t="s">
        <v>1113</v>
      </c>
      <c r="C16" s="1245">
        <f>'B. Docentes Dedicacion'!C16+'B. Docentes Dedicacion'!E16</f>
        <v>17</v>
      </c>
      <c r="D16" s="1245">
        <f>'B. Docentes Dedicacion'!D16+'B. Docentes Dedicacion'!F16</f>
        <v>1</v>
      </c>
      <c r="E16" s="925">
        <f t="shared" si="0"/>
        <v>18</v>
      </c>
      <c r="F16" s="599">
        <v>2</v>
      </c>
      <c r="G16" s="599">
        <v>1</v>
      </c>
      <c r="H16" s="599">
        <v>5</v>
      </c>
      <c r="I16" s="599">
        <v>10</v>
      </c>
    </row>
    <row r="17" spans="2:11" ht="18.75" customHeight="1" x14ac:dyDescent="0.25">
      <c r="B17" s="1231" t="s">
        <v>493</v>
      </c>
      <c r="C17" s="1245">
        <f>'B. Docentes Dedicacion'!C17+'B. Docentes Dedicacion'!E17</f>
        <v>4</v>
      </c>
      <c r="D17" s="1245">
        <f>'B. Docentes Dedicacion'!D17+'B. Docentes Dedicacion'!F17</f>
        <v>0</v>
      </c>
      <c r="E17" s="925">
        <f t="shared" si="0"/>
        <v>4</v>
      </c>
      <c r="F17" s="599"/>
      <c r="G17" s="599">
        <v>1</v>
      </c>
      <c r="H17" s="599">
        <v>3</v>
      </c>
      <c r="I17" s="599"/>
    </row>
    <row r="18" spans="2:11" ht="18.75" customHeight="1" x14ac:dyDescent="0.25">
      <c r="B18" s="1231" t="s">
        <v>498</v>
      </c>
      <c r="C18" s="1245">
        <f>'B. Docentes Dedicacion'!C18+'B. Docentes Dedicacion'!E18</f>
        <v>16</v>
      </c>
      <c r="D18" s="1245">
        <f>'B. Docentes Dedicacion'!D18+'B. Docentes Dedicacion'!F18</f>
        <v>1</v>
      </c>
      <c r="E18" s="925">
        <f t="shared" si="0"/>
        <v>17</v>
      </c>
      <c r="F18" s="599">
        <v>1</v>
      </c>
      <c r="G18" s="599">
        <v>6</v>
      </c>
      <c r="H18" s="599">
        <v>8</v>
      </c>
      <c r="I18" s="599">
        <v>2</v>
      </c>
    </row>
    <row r="19" spans="2:11" ht="18.75" customHeight="1" x14ac:dyDescent="0.25">
      <c r="B19" s="1231" t="s">
        <v>1372</v>
      </c>
      <c r="C19" s="1245">
        <f>'B. Docentes Dedicacion'!C19+'B. Docentes Dedicacion'!E19</f>
        <v>19</v>
      </c>
      <c r="D19" s="1245">
        <f>'B. Docentes Dedicacion'!D19+'B. Docentes Dedicacion'!F19</f>
        <v>0</v>
      </c>
      <c r="E19" s="925">
        <f t="shared" si="0"/>
        <v>19</v>
      </c>
      <c r="F19" s="599">
        <v>6</v>
      </c>
      <c r="G19" s="599">
        <v>3</v>
      </c>
      <c r="H19" s="599">
        <v>10</v>
      </c>
      <c r="I19" s="599"/>
    </row>
    <row r="20" spans="2:11" ht="18.75" customHeight="1" x14ac:dyDescent="0.25">
      <c r="B20" s="1231" t="s">
        <v>1373</v>
      </c>
      <c r="C20" s="1245">
        <f>'B. Docentes Dedicacion'!C20+'B. Docentes Dedicacion'!E20</f>
        <v>2</v>
      </c>
      <c r="D20" s="1245">
        <f>'B. Docentes Dedicacion'!D20+'B. Docentes Dedicacion'!F20</f>
        <v>0</v>
      </c>
      <c r="E20" s="925">
        <f t="shared" si="0"/>
        <v>2</v>
      </c>
      <c r="F20" s="599"/>
      <c r="G20" s="599"/>
      <c r="H20" s="599">
        <v>2</v>
      </c>
      <c r="I20" s="599"/>
    </row>
    <row r="21" spans="2:11" ht="18.75" customHeight="1" x14ac:dyDescent="0.25">
      <c r="B21" s="1231" t="s">
        <v>1374</v>
      </c>
      <c r="C21" s="1245">
        <f>'B. Docentes Dedicacion'!C21+'B. Docentes Dedicacion'!E21</f>
        <v>15</v>
      </c>
      <c r="D21" s="1245">
        <f>'B. Docentes Dedicacion'!D21+'B. Docentes Dedicacion'!F21</f>
        <v>0</v>
      </c>
      <c r="E21" s="925">
        <f t="shared" si="0"/>
        <v>15</v>
      </c>
      <c r="F21" s="599">
        <v>7</v>
      </c>
      <c r="G21" s="599">
        <v>1</v>
      </c>
      <c r="H21" s="599">
        <v>6</v>
      </c>
      <c r="I21" s="599">
        <v>1</v>
      </c>
    </row>
    <row r="22" spans="2:11" ht="18.75" customHeight="1" x14ac:dyDescent="0.25">
      <c r="B22" s="1231" t="s">
        <v>1375</v>
      </c>
      <c r="C22" s="1245">
        <f>'B. Docentes Dedicacion'!C22+'B. Docentes Dedicacion'!E22</f>
        <v>4</v>
      </c>
      <c r="D22" s="1245">
        <f>'B. Docentes Dedicacion'!D22+'B. Docentes Dedicacion'!F22</f>
        <v>0</v>
      </c>
      <c r="E22" s="925">
        <f t="shared" si="0"/>
        <v>4</v>
      </c>
      <c r="F22" s="599">
        <v>2</v>
      </c>
      <c r="G22" s="599">
        <v>4</v>
      </c>
      <c r="H22" s="599">
        <v>8</v>
      </c>
      <c r="I22" s="599"/>
    </row>
    <row r="23" spans="2:11" ht="18.75" customHeight="1" x14ac:dyDescent="0.25">
      <c r="B23" s="1231" t="s">
        <v>1376</v>
      </c>
      <c r="C23" s="1245">
        <f>'B. Docentes Dedicacion'!C23+'B. Docentes Dedicacion'!E23</f>
        <v>14</v>
      </c>
      <c r="D23" s="1245">
        <f>'B. Docentes Dedicacion'!D23+'B. Docentes Dedicacion'!F23</f>
        <v>0</v>
      </c>
      <c r="E23" s="925">
        <f t="shared" si="0"/>
        <v>14</v>
      </c>
      <c r="F23" s="599"/>
      <c r="G23" s="599">
        <v>1</v>
      </c>
      <c r="H23" s="599">
        <v>3</v>
      </c>
      <c r="I23" s="599"/>
      <c r="J23" s="1096"/>
      <c r="K23" s="1096"/>
    </row>
    <row r="24" spans="2:11" ht="31.5" x14ac:dyDescent="0.25">
      <c r="B24" s="1231" t="s">
        <v>773</v>
      </c>
      <c r="C24" s="1245">
        <f>'B. Docentes Dedicacion'!C24+'B. Docentes Dedicacion'!E24</f>
        <v>11</v>
      </c>
      <c r="D24" s="1245">
        <f>'B. Docentes Dedicacion'!D24+'B. Docentes Dedicacion'!F24</f>
        <v>0</v>
      </c>
      <c r="E24" s="925">
        <f t="shared" si="0"/>
        <v>11</v>
      </c>
      <c r="F24" s="599"/>
      <c r="G24" s="599">
        <v>8</v>
      </c>
      <c r="H24" s="599">
        <v>3</v>
      </c>
      <c r="I24" s="599"/>
    </row>
    <row r="25" spans="2:11" ht="31.5" x14ac:dyDescent="0.25">
      <c r="B25" s="1231" t="s">
        <v>1377</v>
      </c>
      <c r="C25" s="1245">
        <f>'B. Docentes Dedicacion'!C25+'B. Docentes Dedicacion'!E25</f>
        <v>8</v>
      </c>
      <c r="D25" s="1245">
        <f>'B. Docentes Dedicacion'!D25+'B. Docentes Dedicacion'!F25</f>
        <v>0</v>
      </c>
      <c r="E25" s="925">
        <f t="shared" si="0"/>
        <v>8</v>
      </c>
      <c r="F25" s="599">
        <v>1</v>
      </c>
      <c r="G25" s="599">
        <v>2</v>
      </c>
      <c r="H25" s="599">
        <v>5</v>
      </c>
      <c r="I25" s="599"/>
    </row>
    <row r="26" spans="2:11" ht="18.75" customHeight="1" x14ac:dyDescent="0.25">
      <c r="B26" s="1231" t="s">
        <v>1378</v>
      </c>
      <c r="C26" s="1245">
        <f>'B. Docentes Dedicacion'!C26+'B. Docentes Dedicacion'!E26</f>
        <v>6</v>
      </c>
      <c r="D26" s="1245">
        <f>'B. Docentes Dedicacion'!D26+'B. Docentes Dedicacion'!F26</f>
        <v>0</v>
      </c>
      <c r="E26" s="925">
        <f t="shared" si="0"/>
        <v>6</v>
      </c>
      <c r="F26" s="599">
        <v>2</v>
      </c>
      <c r="G26" s="599">
        <v>3</v>
      </c>
      <c r="H26" s="599">
        <v>1</v>
      </c>
      <c r="I26" s="599"/>
      <c r="J26" s="1096"/>
      <c r="K26" s="1096"/>
    </row>
    <row r="27" spans="2:11" ht="18.75" customHeight="1" x14ac:dyDescent="0.25">
      <c r="B27" s="1231" t="s">
        <v>1379</v>
      </c>
      <c r="C27" s="1245">
        <f>'B. Docentes Dedicacion'!C27+'B. Docentes Dedicacion'!E27</f>
        <v>12</v>
      </c>
      <c r="D27" s="1245">
        <f>'B. Docentes Dedicacion'!D27+'B. Docentes Dedicacion'!F27</f>
        <v>0</v>
      </c>
      <c r="E27" s="925">
        <f t="shared" si="0"/>
        <v>12</v>
      </c>
      <c r="F27" s="599">
        <v>4</v>
      </c>
      <c r="G27" s="599">
        <v>4</v>
      </c>
      <c r="H27" s="599">
        <v>4</v>
      </c>
      <c r="I27" s="599"/>
    </row>
    <row r="28" spans="2:11" ht="18.75" customHeight="1" x14ac:dyDescent="0.25">
      <c r="B28" s="1231" t="s">
        <v>1380</v>
      </c>
      <c r="C28" s="1245">
        <f>'B. Docentes Dedicacion'!C28+'B. Docentes Dedicacion'!E28</f>
        <v>10</v>
      </c>
      <c r="D28" s="1245">
        <f>'B. Docentes Dedicacion'!D28+'B. Docentes Dedicacion'!F28</f>
        <v>1</v>
      </c>
      <c r="E28" s="925">
        <f t="shared" si="0"/>
        <v>11</v>
      </c>
      <c r="F28" s="599">
        <v>3</v>
      </c>
      <c r="G28" s="599">
        <v>6</v>
      </c>
      <c r="H28" s="599">
        <v>1</v>
      </c>
      <c r="I28" s="599">
        <v>1</v>
      </c>
    </row>
    <row r="29" spans="2:11" ht="18.75" customHeight="1" x14ac:dyDescent="0.25">
      <c r="B29" s="1231" t="s">
        <v>1381</v>
      </c>
      <c r="C29" s="1245">
        <f>'B. Docentes Dedicacion'!C29+'B. Docentes Dedicacion'!E29</f>
        <v>6</v>
      </c>
      <c r="D29" s="1245">
        <f>'B. Docentes Dedicacion'!D29+'B. Docentes Dedicacion'!F29</f>
        <v>0</v>
      </c>
      <c r="E29" s="925">
        <f t="shared" si="0"/>
        <v>6</v>
      </c>
      <c r="F29" s="599">
        <v>2</v>
      </c>
      <c r="G29" s="599"/>
      <c r="H29" s="599">
        <v>4</v>
      </c>
      <c r="I29" s="599"/>
    </row>
    <row r="30" spans="2:11" ht="18.75" customHeight="1" x14ac:dyDescent="0.25">
      <c r="B30" s="1231" t="s">
        <v>573</v>
      </c>
      <c r="C30" s="1245">
        <f>'B. Docentes Dedicacion'!C30+'B. Docentes Dedicacion'!E30</f>
        <v>9</v>
      </c>
      <c r="D30" s="1245">
        <f>'B. Docentes Dedicacion'!D30+'B. Docentes Dedicacion'!F30</f>
        <v>0</v>
      </c>
      <c r="E30" s="925">
        <f t="shared" si="0"/>
        <v>9</v>
      </c>
      <c r="F30" s="599"/>
      <c r="G30" s="599">
        <v>2</v>
      </c>
      <c r="H30" s="599">
        <v>7</v>
      </c>
      <c r="I30" s="599"/>
    </row>
    <row r="31" spans="2:11" ht="18.75" customHeight="1" x14ac:dyDescent="0.25">
      <c r="B31" s="1231" t="s">
        <v>1382</v>
      </c>
      <c r="C31" s="1245">
        <f>'B. Docentes Dedicacion'!C31+'B. Docentes Dedicacion'!E31</f>
        <v>10</v>
      </c>
      <c r="D31" s="1245">
        <f>'B. Docentes Dedicacion'!D31+'B. Docentes Dedicacion'!F31</f>
        <v>4</v>
      </c>
      <c r="E31" s="925">
        <f t="shared" si="0"/>
        <v>14</v>
      </c>
      <c r="F31" s="599">
        <v>4</v>
      </c>
      <c r="G31" s="599">
        <v>4</v>
      </c>
      <c r="H31" s="599">
        <v>6</v>
      </c>
      <c r="I31" s="599"/>
    </row>
    <row r="32" spans="2:11" ht="18.75" customHeight="1" x14ac:dyDescent="0.25">
      <c r="B32" s="1231" t="s">
        <v>1383</v>
      </c>
      <c r="C32" s="1245">
        <f>'B. Docentes Dedicacion'!C32+'B. Docentes Dedicacion'!E32</f>
        <v>6</v>
      </c>
      <c r="D32" s="1245">
        <f>'B. Docentes Dedicacion'!D32+'B. Docentes Dedicacion'!F32</f>
        <v>38</v>
      </c>
      <c r="E32" s="925">
        <f t="shared" si="0"/>
        <v>44</v>
      </c>
      <c r="F32" s="599">
        <v>4</v>
      </c>
      <c r="G32" s="599">
        <v>8</v>
      </c>
      <c r="H32" s="599">
        <v>32</v>
      </c>
      <c r="I32" s="599"/>
    </row>
    <row r="33" spans="2:11" ht="18.75" customHeight="1" x14ac:dyDescent="0.25">
      <c r="B33" s="1231" t="s">
        <v>1384</v>
      </c>
      <c r="C33" s="1245">
        <f>'B. Docentes Dedicacion'!C33+'B. Docentes Dedicacion'!E33</f>
        <v>7</v>
      </c>
      <c r="D33" s="1245">
        <f>'B. Docentes Dedicacion'!D33+'B. Docentes Dedicacion'!F33</f>
        <v>2</v>
      </c>
      <c r="E33" s="925">
        <f t="shared" si="0"/>
        <v>9</v>
      </c>
      <c r="F33" s="599">
        <v>2</v>
      </c>
      <c r="G33" s="599">
        <v>3</v>
      </c>
      <c r="H33" s="599">
        <v>1</v>
      </c>
      <c r="I33" s="599">
        <v>3</v>
      </c>
    </row>
    <row r="34" spans="2:11" ht="18.75" customHeight="1" x14ac:dyDescent="0.25">
      <c r="B34" s="1231" t="s">
        <v>776</v>
      </c>
      <c r="C34" s="1245">
        <f>'B. Docentes Dedicacion'!C34+'B. Docentes Dedicacion'!E34</f>
        <v>14</v>
      </c>
      <c r="D34" s="1245">
        <f>'B. Docentes Dedicacion'!D34+'B. Docentes Dedicacion'!F34</f>
        <v>0</v>
      </c>
      <c r="E34" s="925">
        <f t="shared" si="0"/>
        <v>14</v>
      </c>
      <c r="F34" s="599">
        <v>2</v>
      </c>
      <c r="G34" s="599">
        <v>2</v>
      </c>
      <c r="H34" s="599">
        <v>9</v>
      </c>
      <c r="I34" s="599">
        <v>1</v>
      </c>
    </row>
    <row r="35" spans="2:11" ht="18.75" customHeight="1" x14ac:dyDescent="0.25">
      <c r="B35" s="1231" t="s">
        <v>772</v>
      </c>
      <c r="C35" s="1245">
        <f>'B. Docentes Dedicacion'!C35+'B. Docentes Dedicacion'!E35</f>
        <v>0</v>
      </c>
      <c r="D35" s="1245">
        <f>'B. Docentes Dedicacion'!D35+'B. Docentes Dedicacion'!F35</f>
        <v>0</v>
      </c>
      <c r="E35" s="925">
        <f t="shared" si="0"/>
        <v>0</v>
      </c>
      <c r="F35" s="599"/>
      <c r="G35" s="599"/>
      <c r="H35" s="599"/>
      <c r="I35" s="599"/>
    </row>
    <row r="36" spans="2:11" ht="18.75" customHeight="1" x14ac:dyDescent="0.25">
      <c r="B36" s="1231" t="s">
        <v>1385</v>
      </c>
      <c r="C36" s="1245">
        <f>'B. Docentes Dedicacion'!C36+'B. Docentes Dedicacion'!E36</f>
        <v>0</v>
      </c>
      <c r="D36" s="1245">
        <f>'B. Docentes Dedicacion'!D36+'B. Docentes Dedicacion'!F36</f>
        <v>0</v>
      </c>
      <c r="E36" s="925">
        <f t="shared" si="0"/>
        <v>0</v>
      </c>
      <c r="F36" s="599"/>
      <c r="G36" s="599"/>
      <c r="H36" s="599"/>
      <c r="I36" s="599"/>
    </row>
    <row r="37" spans="2:11" ht="18.75" customHeight="1" x14ac:dyDescent="0.25">
      <c r="B37" s="1231" t="s">
        <v>1386</v>
      </c>
      <c r="C37" s="1245">
        <f>'B. Docentes Dedicacion'!C37+'B. Docentes Dedicacion'!E37</f>
        <v>0</v>
      </c>
      <c r="D37" s="1245">
        <f>'B. Docentes Dedicacion'!D37+'B. Docentes Dedicacion'!F37</f>
        <v>0</v>
      </c>
      <c r="E37" s="925">
        <f t="shared" si="0"/>
        <v>0</v>
      </c>
      <c r="F37" s="599"/>
      <c r="G37" s="599"/>
      <c r="H37" s="599"/>
      <c r="I37" s="599"/>
      <c r="J37" s="1096"/>
      <c r="K37" s="1096"/>
    </row>
    <row r="38" spans="2:11" ht="18.75" customHeight="1" x14ac:dyDescent="0.25">
      <c r="B38" s="1046" t="s">
        <v>211</v>
      </c>
      <c r="C38" s="925">
        <f>SUM(C8:C37)</f>
        <v>279</v>
      </c>
      <c r="D38" s="925">
        <f t="shared" ref="D38:I38" si="1">SUM(D8:D37)</f>
        <v>48</v>
      </c>
      <c r="E38" s="925">
        <f t="shared" si="1"/>
        <v>327</v>
      </c>
      <c r="F38" s="925">
        <f t="shared" si="1"/>
        <v>68</v>
      </c>
      <c r="G38" s="925">
        <f t="shared" si="1"/>
        <v>80</v>
      </c>
      <c r="H38" s="925">
        <f t="shared" si="1"/>
        <v>153</v>
      </c>
      <c r="I38" s="925">
        <f t="shared" si="1"/>
        <v>26</v>
      </c>
      <c r="J38" s="1096"/>
      <c r="K38" s="1096"/>
    </row>
    <row r="39" spans="2:11" ht="11.25" customHeight="1" x14ac:dyDescent="0.25">
      <c r="B39" s="919" t="s">
        <v>836</v>
      </c>
      <c r="C39" s="1236"/>
      <c r="D39" s="1236"/>
      <c r="E39" s="1236"/>
      <c r="F39" s="1236"/>
      <c r="G39" s="1236"/>
      <c r="H39" s="1236"/>
      <c r="I39" s="1236"/>
    </row>
    <row r="40" spans="2:11" ht="11.25" customHeight="1" x14ac:dyDescent="0.25">
      <c r="B40" s="919" t="s">
        <v>837</v>
      </c>
      <c r="C40" s="1236"/>
      <c r="D40" s="1236"/>
      <c r="E40" s="1236"/>
      <c r="F40" s="1236"/>
      <c r="G40" s="1236"/>
      <c r="H40" s="1236"/>
      <c r="I40" s="1236"/>
    </row>
    <row r="41" spans="2:11" ht="15.75" x14ac:dyDescent="0.25">
      <c r="B41" s="1238"/>
      <c r="C41" s="1236"/>
      <c r="D41" s="1236"/>
      <c r="E41" s="1236"/>
      <c r="F41" s="1236"/>
      <c r="G41" s="1236"/>
      <c r="H41" s="1236"/>
      <c r="I41" s="1236"/>
    </row>
    <row r="42" spans="2:11" ht="15" hidden="1" customHeight="1" x14ac:dyDescent="0.25"/>
  </sheetData>
  <sheetProtection sheet="1" objects="1" scenarios="1"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T308"/>
  <sheetViews>
    <sheetView showGridLines="0" zoomScaleNormal="100" workbookViewId="0">
      <pane xSplit="1" ySplit="4" topLeftCell="B23" activePane="bottomRight" state="frozen"/>
      <selection activeCell="C5" sqref="C5"/>
      <selection pane="topRight" activeCell="C5" sqref="C5"/>
      <selection pane="bottomLeft" activeCell="C5" sqref="C5"/>
      <selection pane="bottomRight" activeCell="B1" sqref="B1:L3"/>
    </sheetView>
  </sheetViews>
  <sheetFormatPr baseColWidth="10" defaultColWidth="0" defaultRowHeight="0" customHeight="1" zeroHeight="1" x14ac:dyDescent="0.25"/>
  <cols>
    <col min="1" max="1" width="3.5703125" style="1" customWidth="1"/>
    <col min="2" max="12" width="15" style="1" customWidth="1"/>
    <col min="13" max="13" width="5" style="1" customWidth="1"/>
    <col min="14" max="20" width="0" style="1" hidden="1" customWidth="1"/>
    <col min="21" max="16384" width="9.140625" style="1"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s="4" customFormat="1" ht="21.75" thickBot="1" x14ac:dyDescent="0.4">
      <c r="B4" s="1789" t="s">
        <v>2658</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42"/>
      <c r="N5" s="42"/>
    </row>
    <row r="6" spans="2:14" s="5" customFormat="1" ht="19.5" customHeight="1" x14ac:dyDescent="0.25">
      <c r="B6" s="484"/>
      <c r="C6" s="485"/>
      <c r="D6" s="485"/>
      <c r="E6" s="485"/>
      <c r="F6" s="485"/>
      <c r="G6" s="485"/>
      <c r="H6" s="485"/>
      <c r="I6" s="485"/>
      <c r="J6" s="485"/>
      <c r="K6" s="485"/>
      <c r="L6" s="486"/>
      <c r="M6" s="42"/>
      <c r="N6" s="42"/>
    </row>
    <row r="7" spans="2:14" s="5" customFormat="1" ht="18.75" customHeight="1" x14ac:dyDescent="0.25">
      <c r="B7" s="487"/>
      <c r="C7" s="483"/>
      <c r="D7" s="483"/>
      <c r="E7" s="483"/>
      <c r="F7" s="483"/>
      <c r="G7" s="483"/>
      <c r="H7" s="483"/>
      <c r="I7" s="483"/>
      <c r="J7" s="483"/>
      <c r="K7" s="483"/>
      <c r="L7" s="488"/>
      <c r="M7" s="42"/>
      <c r="N7" s="42"/>
    </row>
    <row r="8" spans="2:14" s="5" customFormat="1" ht="18.75" customHeight="1" x14ac:dyDescent="0.25">
      <c r="B8" s="487"/>
      <c r="C8" s="483"/>
      <c r="D8" s="483"/>
      <c r="E8" s="483"/>
      <c r="F8" s="483"/>
      <c r="G8" s="483"/>
      <c r="H8" s="483"/>
      <c r="I8" s="483"/>
      <c r="J8" s="483"/>
      <c r="K8" s="483"/>
      <c r="L8" s="488"/>
      <c r="M8" s="42"/>
      <c r="N8" s="42"/>
    </row>
    <row r="9" spans="2:14" s="6" customFormat="1" ht="18.75" customHeight="1" x14ac:dyDescent="0.25">
      <c r="B9" s="487"/>
      <c r="C9" s="483"/>
      <c r="D9" s="483"/>
      <c r="E9" s="483"/>
      <c r="F9" s="483"/>
      <c r="G9" s="483"/>
      <c r="H9" s="483"/>
      <c r="I9" s="483"/>
      <c r="J9" s="483"/>
      <c r="K9" s="483"/>
      <c r="L9" s="488"/>
    </row>
    <row r="10" spans="2:14" ht="18.75" customHeight="1" x14ac:dyDescent="0.25">
      <c r="B10" s="487"/>
      <c r="C10" s="483"/>
      <c r="D10" s="483"/>
      <c r="E10" s="483"/>
      <c r="F10" s="483"/>
      <c r="G10" s="483"/>
      <c r="H10" s="483"/>
      <c r="I10" s="483"/>
      <c r="J10" s="483"/>
      <c r="K10" s="483"/>
      <c r="L10" s="488"/>
    </row>
    <row r="11" spans="2:14" ht="18.75" customHeight="1" x14ac:dyDescent="0.25">
      <c r="B11" s="487"/>
      <c r="C11" s="483"/>
      <c r="D11" s="483"/>
      <c r="E11" s="483"/>
      <c r="F11" s="483"/>
      <c r="G11" s="483"/>
      <c r="H11" s="483"/>
      <c r="I11" s="483"/>
      <c r="J11" s="483"/>
      <c r="K11" s="483"/>
      <c r="L11" s="488"/>
    </row>
    <row r="12" spans="2:14" ht="18.75" customHeight="1" x14ac:dyDescent="0.25">
      <c r="B12" s="487"/>
      <c r="C12" s="483"/>
      <c r="D12" s="483"/>
      <c r="E12" s="483"/>
      <c r="F12" s="483"/>
      <c r="G12" s="483"/>
      <c r="H12" s="483"/>
      <c r="I12" s="483"/>
      <c r="J12" s="483"/>
      <c r="K12" s="483"/>
      <c r="L12" s="488"/>
    </row>
    <row r="13" spans="2:14" ht="18.75" customHeight="1" x14ac:dyDescent="0.25">
      <c r="B13" s="487"/>
      <c r="C13" s="483"/>
      <c r="D13" s="483"/>
      <c r="E13" s="483"/>
      <c r="F13" s="483"/>
      <c r="G13" s="483"/>
      <c r="H13" s="483"/>
      <c r="I13" s="483"/>
      <c r="J13" s="483"/>
      <c r="K13" s="483"/>
      <c r="L13" s="488"/>
    </row>
    <row r="14" spans="2:14" ht="18.75" customHeight="1" x14ac:dyDescent="0.25">
      <c r="B14" s="487"/>
      <c r="C14" s="483"/>
      <c r="D14" s="483"/>
      <c r="E14" s="483"/>
      <c r="F14" s="483"/>
      <c r="G14" s="483"/>
      <c r="H14" s="483"/>
      <c r="I14" s="483"/>
      <c r="J14" s="483"/>
      <c r="K14" s="483"/>
      <c r="L14" s="488"/>
    </row>
    <row r="15" spans="2:14" ht="18.75" customHeight="1" x14ac:dyDescent="0.25">
      <c r="B15" s="487"/>
      <c r="C15" s="483"/>
      <c r="D15" s="483"/>
      <c r="E15" s="483"/>
      <c r="F15" s="483"/>
      <c r="G15" s="483"/>
      <c r="H15" s="483"/>
      <c r="I15" s="483"/>
      <c r="J15" s="483"/>
      <c r="K15" s="483"/>
      <c r="L15" s="488"/>
    </row>
    <row r="16" spans="2:14" ht="18.75" customHeight="1" x14ac:dyDescent="0.25">
      <c r="B16" s="487"/>
      <c r="C16" s="483"/>
      <c r="D16" s="483"/>
      <c r="E16" s="483"/>
      <c r="F16" s="483"/>
      <c r="G16" s="483"/>
      <c r="H16" s="483"/>
      <c r="I16" s="483"/>
      <c r="J16" s="483"/>
      <c r="K16" s="483"/>
      <c r="L16" s="488"/>
    </row>
    <row r="17" spans="2:12" ht="18.75" customHeight="1" x14ac:dyDescent="0.25">
      <c r="B17" s="487"/>
      <c r="C17" s="483"/>
      <c r="D17" s="483"/>
      <c r="E17" s="483"/>
      <c r="F17" s="483"/>
      <c r="G17" s="483"/>
      <c r="H17" s="483"/>
      <c r="I17" s="483"/>
      <c r="J17" s="483"/>
      <c r="K17" s="483"/>
      <c r="L17" s="488"/>
    </row>
    <row r="18" spans="2:12" ht="18.75" customHeight="1" x14ac:dyDescent="0.25">
      <c r="B18" s="487"/>
      <c r="C18" s="483"/>
      <c r="D18" s="483"/>
      <c r="E18" s="483"/>
      <c r="F18" s="483"/>
      <c r="G18" s="483"/>
      <c r="H18" s="483"/>
      <c r="I18" s="483"/>
      <c r="J18" s="483"/>
      <c r="K18" s="483"/>
      <c r="L18" s="488"/>
    </row>
    <row r="19" spans="2:12" ht="18.75" customHeight="1" x14ac:dyDescent="0.25">
      <c r="B19" s="487"/>
      <c r="C19" s="483"/>
      <c r="D19" s="483"/>
      <c r="E19" s="483"/>
      <c r="F19" s="483"/>
      <c r="G19" s="483"/>
      <c r="H19" s="483"/>
      <c r="I19" s="483"/>
      <c r="J19" s="483"/>
      <c r="K19" s="483"/>
      <c r="L19" s="488"/>
    </row>
    <row r="20" spans="2:12" ht="18.75" customHeight="1" x14ac:dyDescent="0.25">
      <c r="B20" s="487"/>
      <c r="C20" s="483"/>
      <c r="D20" s="483"/>
      <c r="E20" s="483"/>
      <c r="F20" s="483"/>
      <c r="G20" s="483"/>
      <c r="H20" s="483"/>
      <c r="I20" s="483"/>
      <c r="J20" s="483"/>
      <c r="K20" s="483"/>
      <c r="L20" s="488"/>
    </row>
    <row r="21" spans="2:12" ht="18.75" customHeight="1" x14ac:dyDescent="0.25">
      <c r="B21" s="487"/>
      <c r="C21" s="483"/>
      <c r="D21" s="483"/>
      <c r="E21" s="483"/>
      <c r="F21" s="483"/>
      <c r="G21" s="483"/>
      <c r="H21" s="483"/>
      <c r="I21" s="483"/>
      <c r="J21" s="483"/>
      <c r="K21" s="483"/>
      <c r="L21" s="488"/>
    </row>
    <row r="22" spans="2:12" ht="18.75" customHeight="1" x14ac:dyDescent="0.25">
      <c r="B22" s="487"/>
      <c r="C22" s="483"/>
      <c r="D22" s="483"/>
      <c r="E22" s="483"/>
      <c r="F22" s="483"/>
      <c r="G22" s="483"/>
      <c r="H22" s="483"/>
      <c r="I22" s="483"/>
      <c r="J22" s="483"/>
      <c r="K22" s="483"/>
      <c r="L22" s="488"/>
    </row>
    <row r="23" spans="2:12" ht="18.75" customHeight="1" x14ac:dyDescent="0.25">
      <c r="B23" s="487"/>
      <c r="C23" s="483"/>
      <c r="D23" s="483"/>
      <c r="E23" s="483"/>
      <c r="F23" s="483"/>
      <c r="G23" s="483"/>
      <c r="H23" s="483"/>
      <c r="I23" s="483"/>
      <c r="J23" s="483"/>
      <c r="K23" s="483"/>
      <c r="L23" s="488"/>
    </row>
    <row r="24" spans="2:12" ht="18.75" customHeight="1" x14ac:dyDescent="0.25">
      <c r="B24" s="487"/>
      <c r="C24" s="483"/>
      <c r="D24" s="483"/>
      <c r="E24" s="483"/>
      <c r="F24" s="483"/>
      <c r="G24" s="483"/>
      <c r="H24" s="483"/>
      <c r="I24" s="483"/>
      <c r="J24" s="483"/>
      <c r="K24" s="483"/>
      <c r="L24" s="488"/>
    </row>
    <row r="25" spans="2:12" ht="18.75" customHeight="1" x14ac:dyDescent="0.25">
      <c r="B25" s="487"/>
      <c r="C25" s="483"/>
      <c r="D25" s="483"/>
      <c r="E25" s="483"/>
      <c r="F25" s="483"/>
      <c r="G25" s="483"/>
      <c r="H25" s="483"/>
      <c r="I25" s="483"/>
      <c r="J25" s="483"/>
      <c r="K25" s="483"/>
      <c r="L25" s="488"/>
    </row>
    <row r="26" spans="2:12" ht="18.75" customHeight="1" x14ac:dyDescent="0.25">
      <c r="B26" s="487"/>
      <c r="C26" s="483"/>
      <c r="D26" s="483"/>
      <c r="E26" s="483"/>
      <c r="F26" s="483"/>
      <c r="G26" s="483"/>
      <c r="H26" s="483"/>
      <c r="I26" s="483"/>
      <c r="J26" s="483"/>
      <c r="K26" s="483"/>
      <c r="L26" s="488"/>
    </row>
    <row r="27" spans="2:12" ht="18.75" customHeight="1" x14ac:dyDescent="0.25">
      <c r="B27" s="487"/>
      <c r="C27" s="483"/>
      <c r="D27" s="483"/>
      <c r="E27" s="483"/>
      <c r="F27" s="483"/>
      <c r="G27" s="483"/>
      <c r="H27" s="483"/>
      <c r="I27" s="483"/>
      <c r="J27" s="483"/>
      <c r="K27" s="483"/>
      <c r="L27" s="488"/>
    </row>
    <row r="28" spans="2:12" ht="18.75" customHeight="1" x14ac:dyDescent="0.25">
      <c r="B28" s="487"/>
      <c r="C28" s="483"/>
      <c r="D28" s="483"/>
      <c r="E28" s="483"/>
      <c r="F28" s="483"/>
      <c r="G28" s="483"/>
      <c r="H28" s="483"/>
      <c r="I28" s="483"/>
      <c r="J28" s="483"/>
      <c r="K28" s="483"/>
      <c r="L28" s="488"/>
    </row>
    <row r="29" spans="2:12" ht="18.75" customHeight="1" x14ac:dyDescent="0.25">
      <c r="B29" s="487"/>
      <c r="C29" s="483"/>
      <c r="D29" s="483"/>
      <c r="E29" s="483"/>
      <c r="F29" s="483"/>
      <c r="G29" s="483"/>
      <c r="H29" s="483"/>
      <c r="I29" s="483"/>
      <c r="J29" s="483"/>
      <c r="K29" s="483"/>
      <c r="L29" s="488"/>
    </row>
    <row r="30" spans="2:12" ht="18.75" customHeight="1" x14ac:dyDescent="0.25">
      <c r="B30" s="487"/>
      <c r="C30" s="483"/>
      <c r="D30" s="483"/>
      <c r="E30" s="483"/>
      <c r="F30" s="483"/>
      <c r="G30" s="483"/>
      <c r="H30" s="483"/>
      <c r="I30" s="483"/>
      <c r="J30" s="483"/>
      <c r="K30" s="483"/>
      <c r="L30" s="488"/>
    </row>
    <row r="31" spans="2:12" s="4" customFormat="1" ht="18.75" customHeight="1" x14ac:dyDescent="0.25">
      <c r="B31" s="487"/>
      <c r="C31" s="483"/>
      <c r="D31" s="483"/>
      <c r="E31" s="483"/>
      <c r="F31" s="483"/>
      <c r="G31" s="483"/>
      <c r="H31" s="483"/>
      <c r="I31" s="483"/>
      <c r="J31" s="483"/>
      <c r="K31" s="483"/>
      <c r="L31" s="488"/>
    </row>
    <row r="32" spans="2:12" ht="18.75" customHeight="1" x14ac:dyDescent="0.25">
      <c r="B32" s="487"/>
      <c r="C32" s="483"/>
      <c r="D32" s="483"/>
      <c r="E32" s="483"/>
      <c r="F32" s="483"/>
      <c r="G32" s="483"/>
      <c r="H32" s="483"/>
      <c r="I32" s="483"/>
      <c r="J32" s="483"/>
      <c r="K32" s="483"/>
      <c r="L32" s="488"/>
    </row>
    <row r="33" spans="2:12" ht="18.75" customHeight="1" x14ac:dyDescent="0.25">
      <c r="B33" s="487"/>
      <c r="C33" s="483"/>
      <c r="D33" s="483"/>
      <c r="E33" s="483"/>
      <c r="F33" s="483"/>
      <c r="G33" s="483"/>
      <c r="H33" s="483"/>
      <c r="I33" s="483"/>
      <c r="J33" s="483"/>
      <c r="K33" s="483"/>
      <c r="L33" s="488"/>
    </row>
    <row r="34" spans="2:12" ht="18.75" customHeight="1" x14ac:dyDescent="0.25">
      <c r="B34" s="487"/>
      <c r="C34" s="483"/>
      <c r="D34" s="483"/>
      <c r="E34" s="483"/>
      <c r="F34" s="483"/>
      <c r="G34" s="483"/>
      <c r="H34" s="483"/>
      <c r="I34" s="483"/>
      <c r="J34" s="483"/>
      <c r="K34" s="483"/>
      <c r="L34" s="488"/>
    </row>
    <row r="35" spans="2:12" ht="18.75" customHeight="1" x14ac:dyDescent="0.25">
      <c r="B35" s="487"/>
      <c r="C35" s="483"/>
      <c r="D35" s="483"/>
      <c r="E35" s="483"/>
      <c r="F35" s="483"/>
      <c r="G35" s="483"/>
      <c r="H35" s="483"/>
      <c r="I35" s="483"/>
      <c r="J35" s="483"/>
      <c r="K35" s="483"/>
      <c r="L35" s="488"/>
    </row>
    <row r="36" spans="2:12" ht="18.75" customHeight="1" x14ac:dyDescent="0.25">
      <c r="B36" s="487"/>
      <c r="C36" s="483"/>
      <c r="D36" s="483"/>
      <c r="E36" s="483"/>
      <c r="F36" s="483"/>
      <c r="G36" s="483"/>
      <c r="H36" s="483"/>
      <c r="I36" s="483"/>
      <c r="J36" s="483"/>
      <c r="K36" s="483"/>
      <c r="L36" s="488"/>
    </row>
    <row r="37" spans="2:12" ht="18.75" customHeight="1" x14ac:dyDescent="0.25">
      <c r="B37" s="489"/>
      <c r="C37" s="490"/>
      <c r="D37" s="490"/>
      <c r="E37" s="490"/>
      <c r="F37" s="490"/>
      <c r="G37" s="490"/>
      <c r="H37" s="490"/>
      <c r="I37" s="490"/>
      <c r="J37" s="490"/>
      <c r="K37" s="490"/>
      <c r="L37" s="491"/>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H40"/>
  <sheetViews>
    <sheetView showGridLines="0" zoomScaleNormal="100" workbookViewId="0">
      <pane xSplit="1" ySplit="7" topLeftCell="B34" activePane="bottomRight" state="frozen"/>
      <selection activeCell="C5" sqref="C5"/>
      <selection pane="topRight" activeCell="C5" sqref="C5"/>
      <selection pane="bottomLeft" activeCell="C5" sqref="C5"/>
      <selection pane="bottomRight" activeCell="D37" sqref="D37"/>
    </sheetView>
  </sheetViews>
  <sheetFormatPr baseColWidth="10" defaultColWidth="0" defaultRowHeight="0" customHeight="1" zeroHeight="1" x14ac:dyDescent="0.25"/>
  <cols>
    <col min="1" max="1" width="4.28515625" style="930" customWidth="1"/>
    <col min="2" max="2" width="51.85546875" style="930" customWidth="1"/>
    <col min="3" max="3" width="17.140625" style="930" customWidth="1"/>
    <col min="4" max="5" width="15.140625" style="930" customWidth="1"/>
    <col min="6" max="6" width="17.140625" style="930" customWidth="1"/>
    <col min="7" max="7" width="18.28515625" style="930" customWidth="1"/>
    <col min="8" max="8" width="2.85546875" style="930" customWidth="1"/>
    <col min="9" max="16384" width="9.140625" style="930" hidden="1"/>
  </cols>
  <sheetData>
    <row r="1" spans="2:8" ht="15.75" x14ac:dyDescent="0.25">
      <c r="B1" s="2100"/>
      <c r="C1" s="2101"/>
      <c r="D1" s="2101"/>
      <c r="E1" s="2101"/>
      <c r="F1" s="2101"/>
      <c r="G1" s="2102"/>
    </row>
    <row r="2" spans="2:8" ht="15.75" x14ac:dyDescent="0.25">
      <c r="B2" s="2103"/>
      <c r="C2" s="2104"/>
      <c r="D2" s="2104"/>
      <c r="E2" s="2104"/>
      <c r="F2" s="2104"/>
      <c r="G2" s="2105"/>
    </row>
    <row r="3" spans="2:8" ht="16.5" thickBot="1" x14ac:dyDescent="0.3">
      <c r="B3" s="2106"/>
      <c r="C3" s="2107"/>
      <c r="D3" s="2107"/>
      <c r="E3" s="2107"/>
      <c r="F3" s="2107"/>
      <c r="G3" s="2108"/>
      <c r="H3" s="776"/>
    </row>
    <row r="4" spans="2:8" s="776" customFormat="1" ht="21.75" thickBot="1" x14ac:dyDescent="0.4">
      <c r="B4" s="2115" t="s">
        <v>3099</v>
      </c>
      <c r="C4" s="2116"/>
      <c r="D4" s="2116"/>
      <c r="E4" s="2116"/>
      <c r="F4" s="2116"/>
      <c r="G4" s="2117"/>
    </row>
    <row r="5" spans="2:8" s="1043" customFormat="1" ht="15.75" x14ac:dyDescent="0.25">
      <c r="B5" s="1086"/>
      <c r="C5" s="1086"/>
      <c r="D5" s="1086"/>
      <c r="E5" s="1086"/>
      <c r="F5" s="1086"/>
      <c r="G5" s="1086"/>
    </row>
    <row r="6" spans="2:8" s="1242" customFormat="1" ht="15.75" customHeight="1" x14ac:dyDescent="0.25">
      <c r="B6" s="1943" t="s">
        <v>1387</v>
      </c>
      <c r="C6" s="1943" t="s">
        <v>1363</v>
      </c>
      <c r="D6" s="1943"/>
      <c r="E6" s="1943" t="s">
        <v>1388</v>
      </c>
      <c r="F6" s="1943" t="s">
        <v>1399</v>
      </c>
      <c r="G6" s="1943"/>
    </row>
    <row r="7" spans="2:8" s="1249" customFormat="1" ht="31.5" x14ac:dyDescent="0.25">
      <c r="B7" s="1943"/>
      <c r="C7" s="1046" t="s">
        <v>225</v>
      </c>
      <c r="D7" s="1046" t="s">
        <v>220</v>
      </c>
      <c r="E7" s="1943"/>
      <c r="F7" s="1046" t="s">
        <v>356</v>
      </c>
      <c r="G7" s="1046" t="s">
        <v>355</v>
      </c>
    </row>
    <row r="8" spans="2:8" s="1250" customFormat="1" ht="18.75" customHeight="1" x14ac:dyDescent="0.25">
      <c r="B8" s="1231" t="s">
        <v>1365</v>
      </c>
      <c r="C8" s="1241">
        <f>'A. Docentes Dedicacion '!C8+'A. Docentes Dedicacion '!E8</f>
        <v>21</v>
      </c>
      <c r="D8" s="1241">
        <f>'A. Docentes Dedicacion '!D8+'A. Docentes Dedicacion '!F8</f>
        <v>0</v>
      </c>
      <c r="E8" s="1237">
        <f>SUM(C8:D8)</f>
        <v>21</v>
      </c>
      <c r="F8" s="599">
        <v>1</v>
      </c>
      <c r="G8" s="599">
        <v>20</v>
      </c>
      <c r="H8" s="1243"/>
    </row>
    <row r="9" spans="2:8" s="1250" customFormat="1" ht="18.75" customHeight="1" x14ac:dyDescent="0.25">
      <c r="B9" s="1231" t="s">
        <v>1366</v>
      </c>
      <c r="C9" s="1241">
        <f>'A. Docentes Dedicacion '!C9+'A. Docentes Dedicacion '!E9</f>
        <v>2</v>
      </c>
      <c r="D9" s="1241">
        <f>'A. Docentes Dedicacion '!D9+'A. Docentes Dedicacion '!F9</f>
        <v>0</v>
      </c>
      <c r="E9" s="1237">
        <f t="shared" ref="E9:E36" si="0">SUM(C9:D9)</f>
        <v>2</v>
      </c>
      <c r="F9" s="599">
        <v>0</v>
      </c>
      <c r="G9" s="599">
        <v>2</v>
      </c>
    </row>
    <row r="10" spans="2:8" ht="18.75" customHeight="1" x14ac:dyDescent="0.25">
      <c r="B10" s="1231" t="s">
        <v>1367</v>
      </c>
      <c r="C10" s="1241">
        <f>'A. Docentes Dedicacion '!C10+'A. Docentes Dedicacion '!E10</f>
        <v>4</v>
      </c>
      <c r="D10" s="1241">
        <f>'A. Docentes Dedicacion '!D10+'A. Docentes Dedicacion '!F10</f>
        <v>0</v>
      </c>
      <c r="E10" s="1237">
        <f t="shared" si="0"/>
        <v>4</v>
      </c>
      <c r="F10" s="599">
        <v>2</v>
      </c>
      <c r="G10" s="599">
        <v>2</v>
      </c>
    </row>
    <row r="11" spans="2:8" ht="18.75" customHeight="1" x14ac:dyDescent="0.25">
      <c r="B11" s="1231" t="s">
        <v>526</v>
      </c>
      <c r="C11" s="1241">
        <f>'A. Docentes Dedicacion '!C11+'A. Docentes Dedicacion '!E11</f>
        <v>15</v>
      </c>
      <c r="D11" s="1241">
        <f>'A. Docentes Dedicacion '!D11+'A. Docentes Dedicacion '!F11</f>
        <v>0</v>
      </c>
      <c r="E11" s="1237">
        <f t="shared" si="0"/>
        <v>15</v>
      </c>
      <c r="F11" s="599">
        <v>6</v>
      </c>
      <c r="G11" s="599">
        <v>9</v>
      </c>
    </row>
    <row r="12" spans="2:8" ht="18.75" customHeight="1" x14ac:dyDescent="0.25">
      <c r="B12" s="1231" t="s">
        <v>1368</v>
      </c>
      <c r="C12" s="1241">
        <f>'A. Docentes Dedicacion '!C12+'A. Docentes Dedicacion '!E12</f>
        <v>14</v>
      </c>
      <c r="D12" s="1241">
        <f>'A. Docentes Dedicacion '!D12+'A. Docentes Dedicacion '!F12</f>
        <v>1</v>
      </c>
      <c r="E12" s="1237">
        <f t="shared" si="0"/>
        <v>15</v>
      </c>
      <c r="F12" s="599">
        <v>4</v>
      </c>
      <c r="G12" s="599">
        <v>11</v>
      </c>
    </row>
    <row r="13" spans="2:8" ht="18.75" customHeight="1" x14ac:dyDescent="0.25">
      <c r="B13" s="1231" t="s">
        <v>1369</v>
      </c>
      <c r="C13" s="1241">
        <f>'A. Docentes Dedicacion '!C13+'A. Docentes Dedicacion '!E13</f>
        <v>12</v>
      </c>
      <c r="D13" s="1241">
        <f>'A. Docentes Dedicacion '!D13+'A. Docentes Dedicacion '!F13</f>
        <v>0</v>
      </c>
      <c r="E13" s="1237">
        <f t="shared" si="0"/>
        <v>12</v>
      </c>
      <c r="F13" s="599">
        <v>3</v>
      </c>
      <c r="G13" s="599">
        <v>9</v>
      </c>
    </row>
    <row r="14" spans="2:8" ht="18.75" customHeight="1" x14ac:dyDescent="0.25">
      <c r="B14" s="1231" t="s">
        <v>1370</v>
      </c>
      <c r="C14" s="1241">
        <f>'A. Docentes Dedicacion '!C14+'A. Docentes Dedicacion '!E14</f>
        <v>7</v>
      </c>
      <c r="D14" s="1241">
        <f>'A. Docentes Dedicacion '!D14+'A. Docentes Dedicacion '!F14</f>
        <v>0</v>
      </c>
      <c r="E14" s="1237">
        <f t="shared" si="0"/>
        <v>7</v>
      </c>
      <c r="F14" s="599">
        <v>2</v>
      </c>
      <c r="G14" s="599">
        <v>5</v>
      </c>
    </row>
    <row r="15" spans="2:8" ht="18.75" customHeight="1" x14ac:dyDescent="0.25">
      <c r="B15" s="1231" t="s">
        <v>1371</v>
      </c>
      <c r="C15" s="1241">
        <f>'A. Docentes Dedicacion '!C15+'A. Docentes Dedicacion '!E15</f>
        <v>15</v>
      </c>
      <c r="D15" s="1241">
        <f>'A. Docentes Dedicacion '!D15+'A. Docentes Dedicacion '!F15</f>
        <v>0</v>
      </c>
      <c r="E15" s="1237">
        <f t="shared" si="0"/>
        <v>15</v>
      </c>
      <c r="F15" s="599">
        <v>6</v>
      </c>
      <c r="G15" s="599">
        <v>9</v>
      </c>
    </row>
    <row r="16" spans="2:8" ht="18.75" customHeight="1" x14ac:dyDescent="0.25">
      <c r="B16" s="1231" t="s">
        <v>1113</v>
      </c>
      <c r="C16" s="1241">
        <f>'A. Docentes Dedicacion '!C16+'A. Docentes Dedicacion '!E16</f>
        <v>19</v>
      </c>
      <c r="D16" s="1241">
        <f>'A. Docentes Dedicacion '!D16+'A. Docentes Dedicacion '!F16</f>
        <v>1</v>
      </c>
      <c r="E16" s="1237">
        <f t="shared" si="0"/>
        <v>20</v>
      </c>
      <c r="F16" s="599">
        <v>4</v>
      </c>
      <c r="G16" s="599">
        <v>16</v>
      </c>
    </row>
    <row r="17" spans="2:8" ht="18.75" customHeight="1" x14ac:dyDescent="0.25">
      <c r="B17" s="1231" t="s">
        <v>493</v>
      </c>
      <c r="C17" s="1241">
        <f>'A. Docentes Dedicacion '!C17+'A. Docentes Dedicacion '!E17</f>
        <v>4</v>
      </c>
      <c r="D17" s="1241">
        <f>'A. Docentes Dedicacion '!D17+'A. Docentes Dedicacion '!F17</f>
        <v>0</v>
      </c>
      <c r="E17" s="1237">
        <f t="shared" si="0"/>
        <v>4</v>
      </c>
      <c r="F17" s="599">
        <v>1</v>
      </c>
      <c r="G17" s="599">
        <v>3</v>
      </c>
    </row>
    <row r="18" spans="2:8" ht="18.75" customHeight="1" x14ac:dyDescent="0.25">
      <c r="B18" s="1231" t="s">
        <v>498</v>
      </c>
      <c r="C18" s="1241">
        <f>'A. Docentes Dedicacion '!C18+'A. Docentes Dedicacion '!E18</f>
        <v>16</v>
      </c>
      <c r="D18" s="1241">
        <f>'A. Docentes Dedicacion '!D18+'A. Docentes Dedicacion '!F18</f>
        <v>1</v>
      </c>
      <c r="E18" s="1237">
        <f t="shared" si="0"/>
        <v>17</v>
      </c>
      <c r="F18" s="599">
        <v>13</v>
      </c>
      <c r="G18" s="599">
        <v>4</v>
      </c>
    </row>
    <row r="19" spans="2:8" ht="18.75" customHeight="1" x14ac:dyDescent="0.25">
      <c r="B19" s="1231" t="s">
        <v>1372</v>
      </c>
      <c r="C19" s="1241">
        <f>'A. Docentes Dedicacion '!C19+'A. Docentes Dedicacion '!E19</f>
        <v>19</v>
      </c>
      <c r="D19" s="1241">
        <f>'A. Docentes Dedicacion '!D19+'A. Docentes Dedicacion '!F19</f>
        <v>0</v>
      </c>
      <c r="E19" s="1237">
        <f t="shared" si="0"/>
        <v>19</v>
      </c>
      <c r="F19" s="599">
        <v>4</v>
      </c>
      <c r="G19" s="599">
        <v>15</v>
      </c>
    </row>
    <row r="20" spans="2:8" ht="18.75" customHeight="1" x14ac:dyDescent="0.25">
      <c r="B20" s="1231" t="s">
        <v>1373</v>
      </c>
      <c r="C20" s="1241">
        <f>'A. Docentes Dedicacion '!C20+'A. Docentes Dedicacion '!E20</f>
        <v>2</v>
      </c>
      <c r="D20" s="1241">
        <f>'A. Docentes Dedicacion '!D20+'A. Docentes Dedicacion '!F20</f>
        <v>0</v>
      </c>
      <c r="E20" s="1237">
        <f t="shared" si="0"/>
        <v>2</v>
      </c>
      <c r="F20" s="599">
        <v>5</v>
      </c>
      <c r="G20" s="599">
        <v>9</v>
      </c>
    </row>
    <row r="21" spans="2:8" ht="18.75" customHeight="1" x14ac:dyDescent="0.25">
      <c r="B21" s="1231" t="s">
        <v>1374</v>
      </c>
      <c r="C21" s="1241">
        <f>'A. Docentes Dedicacion '!C21+'A. Docentes Dedicacion '!E21</f>
        <v>14</v>
      </c>
      <c r="D21" s="1241">
        <f>'A. Docentes Dedicacion '!D21+'A. Docentes Dedicacion '!F21</f>
        <v>0</v>
      </c>
      <c r="E21" s="1237">
        <f t="shared" si="0"/>
        <v>14</v>
      </c>
      <c r="F21" s="599">
        <v>1</v>
      </c>
      <c r="G21" s="599">
        <v>1</v>
      </c>
    </row>
    <row r="22" spans="2:8" ht="18.75" customHeight="1" x14ac:dyDescent="0.25">
      <c r="B22" s="1231" t="s">
        <v>1375</v>
      </c>
      <c r="C22" s="1241">
        <f>'A. Docentes Dedicacion '!C22+'A. Docentes Dedicacion '!E22</f>
        <v>4</v>
      </c>
      <c r="D22" s="1241">
        <f>'A. Docentes Dedicacion '!D22+'A. Docentes Dedicacion '!F22</f>
        <v>0</v>
      </c>
      <c r="E22" s="1237">
        <f t="shared" si="0"/>
        <v>4</v>
      </c>
      <c r="F22" s="599">
        <v>0</v>
      </c>
      <c r="G22" s="599">
        <v>14</v>
      </c>
    </row>
    <row r="23" spans="2:8" ht="18.75" customHeight="1" x14ac:dyDescent="0.25">
      <c r="B23" s="1231" t="s">
        <v>1376</v>
      </c>
      <c r="C23" s="1241">
        <f>'A. Docentes Dedicacion '!C23+'A. Docentes Dedicacion '!E23</f>
        <v>14</v>
      </c>
      <c r="D23" s="1241">
        <f>'A. Docentes Dedicacion '!D23+'A. Docentes Dedicacion '!F23</f>
        <v>0</v>
      </c>
      <c r="E23" s="1237">
        <f t="shared" si="0"/>
        <v>14</v>
      </c>
      <c r="F23" s="599">
        <v>0</v>
      </c>
      <c r="G23" s="599">
        <v>4</v>
      </c>
      <c r="H23" s="1096"/>
    </row>
    <row r="24" spans="2:8" ht="31.5" x14ac:dyDescent="0.25">
      <c r="B24" s="1231" t="s">
        <v>773</v>
      </c>
      <c r="C24" s="1241">
        <f>'A. Docentes Dedicacion '!C24+'A. Docentes Dedicacion '!E24</f>
        <v>11</v>
      </c>
      <c r="D24" s="1241">
        <f>'A. Docentes Dedicacion '!D24+'A. Docentes Dedicacion '!F24</f>
        <v>0</v>
      </c>
      <c r="E24" s="1237">
        <f t="shared" si="0"/>
        <v>11</v>
      </c>
      <c r="F24" s="599">
        <v>4</v>
      </c>
      <c r="G24" s="599">
        <v>7</v>
      </c>
    </row>
    <row r="25" spans="2:8" ht="31.5" x14ac:dyDescent="0.25">
      <c r="B25" s="1231" t="s">
        <v>1377</v>
      </c>
      <c r="C25" s="1241">
        <f>'A. Docentes Dedicacion '!C25+'A. Docentes Dedicacion '!E25</f>
        <v>8</v>
      </c>
      <c r="D25" s="1241">
        <f>'A. Docentes Dedicacion '!D25+'A. Docentes Dedicacion '!F25</f>
        <v>0</v>
      </c>
      <c r="E25" s="1237">
        <f t="shared" si="0"/>
        <v>8</v>
      </c>
      <c r="F25" s="599">
        <v>3</v>
      </c>
      <c r="G25" s="599">
        <v>5</v>
      </c>
    </row>
    <row r="26" spans="2:8" ht="18.75" customHeight="1" x14ac:dyDescent="0.25">
      <c r="B26" s="1231" t="s">
        <v>1378</v>
      </c>
      <c r="C26" s="1241">
        <f>'A. Docentes Dedicacion '!C26+'A. Docentes Dedicacion '!E26</f>
        <v>6</v>
      </c>
      <c r="D26" s="1241">
        <f>'A. Docentes Dedicacion '!D26+'A. Docentes Dedicacion '!F26</f>
        <v>0</v>
      </c>
      <c r="E26" s="1237">
        <f t="shared" si="0"/>
        <v>6</v>
      </c>
      <c r="F26" s="599">
        <v>1</v>
      </c>
      <c r="G26" s="599">
        <v>5</v>
      </c>
      <c r="H26" s="1096"/>
    </row>
    <row r="27" spans="2:8" ht="18.75" customHeight="1" x14ac:dyDescent="0.25">
      <c r="B27" s="1231" t="s">
        <v>1379</v>
      </c>
      <c r="C27" s="1241">
        <f>'A. Docentes Dedicacion '!C27+'A. Docentes Dedicacion '!E27</f>
        <v>12</v>
      </c>
      <c r="D27" s="1241">
        <f>'A. Docentes Dedicacion '!D27+'A. Docentes Dedicacion '!F27</f>
        <v>0</v>
      </c>
      <c r="E27" s="1237">
        <f t="shared" si="0"/>
        <v>12</v>
      </c>
      <c r="F27" s="599">
        <v>0</v>
      </c>
      <c r="G27" s="599">
        <v>12</v>
      </c>
    </row>
    <row r="28" spans="2:8" ht="18.75" customHeight="1" x14ac:dyDescent="0.25">
      <c r="B28" s="1231" t="s">
        <v>1380</v>
      </c>
      <c r="C28" s="1241">
        <f>'A. Docentes Dedicacion '!C28+'A. Docentes Dedicacion '!E28</f>
        <v>11</v>
      </c>
      <c r="D28" s="1241">
        <f>'A. Docentes Dedicacion '!D28+'A. Docentes Dedicacion '!F28</f>
        <v>1</v>
      </c>
      <c r="E28" s="1237">
        <f t="shared" si="0"/>
        <v>12</v>
      </c>
      <c r="F28" s="599">
        <v>6</v>
      </c>
      <c r="G28" s="599">
        <v>6</v>
      </c>
    </row>
    <row r="29" spans="2:8" ht="18.75" customHeight="1" x14ac:dyDescent="0.25">
      <c r="B29" s="1231" t="s">
        <v>1381</v>
      </c>
      <c r="C29" s="1241">
        <f>'A. Docentes Dedicacion '!C29+'A. Docentes Dedicacion '!E29</f>
        <v>6</v>
      </c>
      <c r="D29" s="1241">
        <f>'A. Docentes Dedicacion '!D29+'A. Docentes Dedicacion '!F29</f>
        <v>0</v>
      </c>
      <c r="E29" s="1237">
        <f t="shared" si="0"/>
        <v>6</v>
      </c>
      <c r="F29" s="599">
        <v>1</v>
      </c>
      <c r="G29" s="599">
        <v>5</v>
      </c>
    </row>
    <row r="30" spans="2:8" ht="18.75" customHeight="1" x14ac:dyDescent="0.25">
      <c r="B30" s="1231" t="s">
        <v>573</v>
      </c>
      <c r="C30" s="1241">
        <f>'A. Docentes Dedicacion '!C30+'A. Docentes Dedicacion '!E30</f>
        <v>9</v>
      </c>
      <c r="D30" s="1241">
        <f>'A. Docentes Dedicacion '!D30+'A. Docentes Dedicacion '!F30</f>
        <v>0</v>
      </c>
      <c r="E30" s="1237">
        <f t="shared" si="0"/>
        <v>9</v>
      </c>
      <c r="F30" s="599">
        <v>9</v>
      </c>
      <c r="G30" s="599">
        <v>0</v>
      </c>
    </row>
    <row r="31" spans="2:8" ht="18.75" customHeight="1" x14ac:dyDescent="0.25">
      <c r="B31" s="1231" t="s">
        <v>1382</v>
      </c>
      <c r="C31" s="1241">
        <f>'A. Docentes Dedicacion '!C31+'A. Docentes Dedicacion '!E31</f>
        <v>10</v>
      </c>
      <c r="D31" s="1241">
        <f>'A. Docentes Dedicacion '!D31+'A. Docentes Dedicacion '!F31</f>
        <v>4</v>
      </c>
      <c r="E31" s="1237">
        <f t="shared" si="0"/>
        <v>14</v>
      </c>
      <c r="F31" s="599">
        <v>3</v>
      </c>
      <c r="G31" s="599">
        <v>11</v>
      </c>
    </row>
    <row r="32" spans="2:8" ht="18.75" customHeight="1" x14ac:dyDescent="0.25">
      <c r="B32" s="1231" t="s">
        <v>1383</v>
      </c>
      <c r="C32" s="1241">
        <f>'A. Docentes Dedicacion '!C32+'A. Docentes Dedicacion '!E32</f>
        <v>6</v>
      </c>
      <c r="D32" s="1241">
        <f>'A. Docentes Dedicacion '!D32+'A. Docentes Dedicacion '!F32</f>
        <v>37</v>
      </c>
      <c r="E32" s="1237">
        <f t="shared" si="0"/>
        <v>43</v>
      </c>
      <c r="F32" s="599">
        <v>4</v>
      </c>
      <c r="G32" s="599">
        <v>39</v>
      </c>
    </row>
    <row r="33" spans="2:7" ht="18.75" customHeight="1" x14ac:dyDescent="0.25">
      <c r="B33" s="1231" t="s">
        <v>1384</v>
      </c>
      <c r="C33" s="1241">
        <f>'A. Docentes Dedicacion '!C33+'A. Docentes Dedicacion '!E33</f>
        <v>7</v>
      </c>
      <c r="D33" s="1241">
        <f>'A. Docentes Dedicacion '!D33+'A. Docentes Dedicacion '!F33</f>
        <v>2</v>
      </c>
      <c r="E33" s="1237">
        <f t="shared" si="0"/>
        <v>9</v>
      </c>
      <c r="F33" s="599">
        <v>5</v>
      </c>
      <c r="G33" s="599">
        <v>4</v>
      </c>
    </row>
    <row r="34" spans="2:7" ht="18.75" customHeight="1" x14ac:dyDescent="0.25">
      <c r="B34" s="1231" t="s">
        <v>776</v>
      </c>
      <c r="C34" s="1241">
        <f>'A. Docentes Dedicacion '!C34+'A. Docentes Dedicacion '!E34</f>
        <v>14</v>
      </c>
      <c r="D34" s="1241">
        <f>'A. Docentes Dedicacion '!D34+'A. Docentes Dedicacion '!F34</f>
        <v>1</v>
      </c>
      <c r="E34" s="1237">
        <f t="shared" si="0"/>
        <v>15</v>
      </c>
      <c r="F34" s="599">
        <v>8</v>
      </c>
      <c r="G34" s="599">
        <v>7</v>
      </c>
    </row>
    <row r="35" spans="2:7" ht="18.75" customHeight="1" x14ac:dyDescent="0.25">
      <c r="B35" s="1231" t="s">
        <v>772</v>
      </c>
      <c r="C35" s="1241">
        <f>'A. Docentes Dedicacion '!C35+'A. Docentes Dedicacion '!E35</f>
        <v>2</v>
      </c>
      <c r="D35" s="1241">
        <f>'A. Docentes Dedicacion '!D35+'A. Docentes Dedicacion '!F35</f>
        <v>0</v>
      </c>
      <c r="E35" s="1237">
        <f t="shared" si="0"/>
        <v>2</v>
      </c>
      <c r="F35" s="599">
        <v>0</v>
      </c>
      <c r="G35" s="599">
        <v>2</v>
      </c>
    </row>
    <row r="36" spans="2:7" ht="18.75" customHeight="1" x14ac:dyDescent="0.25">
      <c r="B36" s="1231" t="s">
        <v>1385</v>
      </c>
      <c r="C36" s="1241">
        <f>'A. Docentes Dedicacion '!C36+'A. Docentes Dedicacion '!E36</f>
        <v>0</v>
      </c>
      <c r="D36" s="1241">
        <f>'A. Docentes Dedicacion '!D36+'A. Docentes Dedicacion '!F36</f>
        <v>0</v>
      </c>
      <c r="E36" s="1237">
        <f t="shared" si="0"/>
        <v>0</v>
      </c>
      <c r="F36" s="599"/>
      <c r="G36" s="599"/>
    </row>
    <row r="37" spans="2:7" ht="18.75" customHeight="1" x14ac:dyDescent="0.25">
      <c r="B37" s="1251" t="s">
        <v>211</v>
      </c>
      <c r="C37" s="1252">
        <f>SUM(C8:C36)</f>
        <v>284</v>
      </c>
      <c r="D37" s="1252">
        <f>SUM(D8:D36)</f>
        <v>48</v>
      </c>
      <c r="E37" s="1252">
        <f>SUM(E8:E36)</f>
        <v>332</v>
      </c>
      <c r="F37" s="1252">
        <f>SUM(F8:F36)</f>
        <v>96</v>
      </c>
      <c r="G37" s="1252">
        <f>SUM(G8:G36)</f>
        <v>236</v>
      </c>
    </row>
    <row r="38" spans="2:7" s="776" customFormat="1" ht="11.25" customHeight="1" x14ac:dyDescent="0.25">
      <c r="B38" s="919" t="s">
        <v>836</v>
      </c>
      <c r="C38" s="1236"/>
      <c r="D38" s="1236"/>
      <c r="E38" s="1236"/>
      <c r="F38" s="1236"/>
      <c r="G38" s="1236"/>
    </row>
    <row r="39" spans="2:7" s="776" customFormat="1" ht="11.25" customHeight="1" x14ac:dyDescent="0.25">
      <c r="B39" s="919" t="s">
        <v>837</v>
      </c>
      <c r="C39" s="1236"/>
      <c r="D39" s="1236"/>
      <c r="E39" s="1236"/>
      <c r="F39" s="1236"/>
      <c r="G39" s="1236"/>
    </row>
    <row r="40" spans="2:7" ht="15" customHeight="1" x14ac:dyDescent="0.25"/>
  </sheetData>
  <sheetProtection sheet="1" objects="1" scenarios="1"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H40"/>
  <sheetViews>
    <sheetView showGridLines="0" zoomScaleNormal="100" workbookViewId="0">
      <pane xSplit="1" ySplit="7" topLeftCell="B34" activePane="bottomRight" state="frozen"/>
      <selection activeCell="C5" sqref="C5"/>
      <selection pane="topRight" activeCell="C5" sqref="C5"/>
      <selection pane="bottomLeft" activeCell="C5" sqref="C5"/>
      <selection pane="bottomRight" activeCell="C34" sqref="C34:D34"/>
    </sheetView>
  </sheetViews>
  <sheetFormatPr baseColWidth="10" defaultColWidth="0" defaultRowHeight="0" customHeight="1" zeroHeight="1" x14ac:dyDescent="0.25"/>
  <cols>
    <col min="1" max="1" width="5.5703125" style="930" customWidth="1"/>
    <col min="2" max="2" width="51.85546875" style="930" customWidth="1"/>
    <col min="3" max="3" width="17.140625" style="930" customWidth="1"/>
    <col min="4" max="4" width="15.140625" style="930" customWidth="1"/>
    <col min="5" max="5" width="15.140625" style="1258" customWidth="1"/>
    <col min="6" max="6" width="17.140625" style="930" customWidth="1"/>
    <col min="7" max="7" width="18.28515625" style="930" customWidth="1"/>
    <col min="8" max="8" width="2.85546875" style="930" customWidth="1"/>
    <col min="9" max="16384" width="9.140625" style="930" hidden="1"/>
  </cols>
  <sheetData>
    <row r="1" spans="2:8" ht="15.75" x14ac:dyDescent="0.25">
      <c r="B1" s="2100"/>
      <c r="C1" s="2101"/>
      <c r="D1" s="2101"/>
      <c r="E1" s="2101"/>
      <c r="F1" s="2101"/>
      <c r="G1" s="2102"/>
    </row>
    <row r="2" spans="2:8" ht="15.75" x14ac:dyDescent="0.25">
      <c r="B2" s="2103"/>
      <c r="C2" s="2104"/>
      <c r="D2" s="2104"/>
      <c r="E2" s="2104"/>
      <c r="F2" s="2104"/>
      <c r="G2" s="2105"/>
    </row>
    <row r="3" spans="2:8" ht="16.5" thickBot="1" x14ac:dyDescent="0.3">
      <c r="B3" s="2106"/>
      <c r="C3" s="2107"/>
      <c r="D3" s="2107"/>
      <c r="E3" s="2107"/>
      <c r="F3" s="2107"/>
      <c r="G3" s="2108"/>
      <c r="H3" s="776"/>
    </row>
    <row r="4" spans="2:8" s="776" customFormat="1" ht="21.75" thickBot="1" x14ac:dyDescent="0.4">
      <c r="B4" s="2115" t="s">
        <v>3100</v>
      </c>
      <c r="C4" s="2116"/>
      <c r="D4" s="2116"/>
      <c r="E4" s="2116"/>
      <c r="F4" s="2116"/>
      <c r="G4" s="2117"/>
    </row>
    <row r="5" spans="2:8" s="1043" customFormat="1" ht="15.75" x14ac:dyDescent="0.25">
      <c r="B5" s="1086"/>
      <c r="C5" s="1086"/>
      <c r="D5" s="1086"/>
      <c r="E5" s="1253"/>
      <c r="F5" s="1086"/>
      <c r="G5" s="1086"/>
    </row>
    <row r="6" spans="2:8" s="1254" customFormat="1" ht="15.75" customHeight="1" x14ac:dyDescent="0.25">
      <c r="B6" s="1943" t="s">
        <v>1387</v>
      </c>
      <c r="C6" s="1943" t="s">
        <v>1363</v>
      </c>
      <c r="D6" s="1943"/>
      <c r="E6" s="1943" t="s">
        <v>1388</v>
      </c>
      <c r="F6" s="1943" t="s">
        <v>1399</v>
      </c>
      <c r="G6" s="1943"/>
    </row>
    <row r="7" spans="2:8" s="1255" customFormat="1" ht="31.5" x14ac:dyDescent="0.25">
      <c r="B7" s="1943"/>
      <c r="C7" s="1046" t="s">
        <v>225</v>
      </c>
      <c r="D7" s="1046" t="s">
        <v>220</v>
      </c>
      <c r="E7" s="1943"/>
      <c r="F7" s="1046" t="s">
        <v>356</v>
      </c>
      <c r="G7" s="1046" t="s">
        <v>355</v>
      </c>
    </row>
    <row r="8" spans="2:8" s="1250" customFormat="1" ht="18.75" customHeight="1" x14ac:dyDescent="0.25">
      <c r="B8" s="1231" t="s">
        <v>1365</v>
      </c>
      <c r="C8" s="1245">
        <f>'B. Docentes Dedicacion'!C8+'B. Docentes Dedicacion'!E8</f>
        <v>21</v>
      </c>
      <c r="D8" s="1245">
        <f>'B. Docentes Dedicacion'!D8+'B. Docentes Dedicacion'!F8</f>
        <v>0</v>
      </c>
      <c r="E8" s="1237">
        <f t="shared" ref="E8:E36" si="0">SUM(C8:D8)</f>
        <v>21</v>
      </c>
      <c r="F8" s="1233">
        <v>1</v>
      </c>
      <c r="G8" s="1233">
        <v>20</v>
      </c>
      <c r="H8" s="1243"/>
    </row>
    <row r="9" spans="2:8" s="1250" customFormat="1" ht="18.75" customHeight="1" x14ac:dyDescent="0.25">
      <c r="B9" s="1231" t="s">
        <v>1366</v>
      </c>
      <c r="C9" s="1245">
        <f>'B. Docentes Dedicacion'!C9+'B. Docentes Dedicacion'!E9</f>
        <v>2</v>
      </c>
      <c r="D9" s="1245">
        <f>'B. Docentes Dedicacion'!D9+'B. Docentes Dedicacion'!F9</f>
        <v>0</v>
      </c>
      <c r="E9" s="1237">
        <f t="shared" si="0"/>
        <v>2</v>
      </c>
      <c r="F9" s="1233"/>
      <c r="G9" s="1233">
        <v>2</v>
      </c>
    </row>
    <row r="10" spans="2:8" ht="18.75" customHeight="1" x14ac:dyDescent="0.25">
      <c r="B10" s="1231" t="s">
        <v>1367</v>
      </c>
      <c r="C10" s="1245">
        <f>'B. Docentes Dedicacion'!C10+'B. Docentes Dedicacion'!E10</f>
        <v>4</v>
      </c>
      <c r="D10" s="1245">
        <f>'B. Docentes Dedicacion'!D10+'B. Docentes Dedicacion'!F10</f>
        <v>0</v>
      </c>
      <c r="E10" s="1237">
        <f t="shared" si="0"/>
        <v>4</v>
      </c>
      <c r="F10" s="1233">
        <v>2</v>
      </c>
      <c r="G10" s="1233">
        <v>2</v>
      </c>
    </row>
    <row r="11" spans="2:8" ht="18.75" customHeight="1" x14ac:dyDescent="0.25">
      <c r="B11" s="1231" t="s">
        <v>526</v>
      </c>
      <c r="C11" s="1245">
        <f>'B. Docentes Dedicacion'!C11+'B. Docentes Dedicacion'!E11</f>
        <v>15</v>
      </c>
      <c r="D11" s="1245">
        <f>'B. Docentes Dedicacion'!D11+'B. Docentes Dedicacion'!F11</f>
        <v>0</v>
      </c>
      <c r="E11" s="1237">
        <f t="shared" si="0"/>
        <v>15</v>
      </c>
      <c r="F11" s="1233">
        <v>6</v>
      </c>
      <c r="G11" s="1233">
        <v>9</v>
      </c>
    </row>
    <row r="12" spans="2:8" ht="18.75" customHeight="1" x14ac:dyDescent="0.25">
      <c r="B12" s="1231" t="s">
        <v>1368</v>
      </c>
      <c r="C12" s="1245">
        <f>'B. Docentes Dedicacion'!C12+'B. Docentes Dedicacion'!E12</f>
        <v>13</v>
      </c>
      <c r="D12" s="1245">
        <f>'B. Docentes Dedicacion'!D12+'B. Docentes Dedicacion'!F12</f>
        <v>1</v>
      </c>
      <c r="E12" s="1237">
        <f t="shared" si="0"/>
        <v>14</v>
      </c>
      <c r="F12" s="1233">
        <v>4</v>
      </c>
      <c r="G12" s="1233">
        <v>10</v>
      </c>
    </row>
    <row r="13" spans="2:8" ht="18.75" customHeight="1" x14ac:dyDescent="0.25">
      <c r="B13" s="1231" t="s">
        <v>1369</v>
      </c>
      <c r="C13" s="1245">
        <f>'B. Docentes Dedicacion'!C13+'B. Docentes Dedicacion'!E13</f>
        <v>12</v>
      </c>
      <c r="D13" s="1245">
        <f>'B. Docentes Dedicacion'!D13+'B. Docentes Dedicacion'!F13</f>
        <v>0</v>
      </c>
      <c r="E13" s="1237">
        <f t="shared" si="0"/>
        <v>12</v>
      </c>
      <c r="F13" s="1233">
        <v>3</v>
      </c>
      <c r="G13" s="1233">
        <v>9</v>
      </c>
    </row>
    <row r="14" spans="2:8" ht="18.75" customHeight="1" x14ac:dyDescent="0.25">
      <c r="B14" s="1231" t="s">
        <v>1370</v>
      </c>
      <c r="C14" s="1245">
        <f>'B. Docentes Dedicacion'!C14+'B. Docentes Dedicacion'!E14</f>
        <v>7</v>
      </c>
      <c r="D14" s="1245">
        <f>'B. Docentes Dedicacion'!D14+'B. Docentes Dedicacion'!F14</f>
        <v>0</v>
      </c>
      <c r="E14" s="1237">
        <f t="shared" si="0"/>
        <v>7</v>
      </c>
      <c r="F14" s="1233">
        <v>2</v>
      </c>
      <c r="G14" s="1233">
        <v>5</v>
      </c>
    </row>
    <row r="15" spans="2:8" ht="18.75" customHeight="1" x14ac:dyDescent="0.25">
      <c r="B15" s="1231" t="s">
        <v>1371</v>
      </c>
      <c r="C15" s="1245">
        <f>'B. Docentes Dedicacion'!C15+'B. Docentes Dedicacion'!E15</f>
        <v>15</v>
      </c>
      <c r="D15" s="1245">
        <f>'B. Docentes Dedicacion'!D15+'B. Docentes Dedicacion'!F15</f>
        <v>0</v>
      </c>
      <c r="E15" s="1237">
        <f t="shared" si="0"/>
        <v>15</v>
      </c>
      <c r="F15" s="1233">
        <v>6</v>
      </c>
      <c r="G15" s="1233">
        <v>9</v>
      </c>
    </row>
    <row r="16" spans="2:8" ht="18.75" customHeight="1" x14ac:dyDescent="0.25">
      <c r="B16" s="1231" t="s">
        <v>1113</v>
      </c>
      <c r="C16" s="1245">
        <f>'B. Docentes Dedicacion'!C16+'B. Docentes Dedicacion'!E16</f>
        <v>17</v>
      </c>
      <c r="D16" s="1245">
        <f>'B. Docentes Dedicacion'!D16+'B. Docentes Dedicacion'!F16</f>
        <v>1</v>
      </c>
      <c r="E16" s="1237">
        <f t="shared" si="0"/>
        <v>18</v>
      </c>
      <c r="F16" s="1233">
        <v>3</v>
      </c>
      <c r="G16" s="1233">
        <v>15</v>
      </c>
    </row>
    <row r="17" spans="2:8" ht="18.75" customHeight="1" x14ac:dyDescent="0.25">
      <c r="B17" s="1231" t="s">
        <v>493</v>
      </c>
      <c r="C17" s="1245">
        <f>'B. Docentes Dedicacion'!C17+'B. Docentes Dedicacion'!E17</f>
        <v>4</v>
      </c>
      <c r="D17" s="1245">
        <f>'B. Docentes Dedicacion'!D17+'B. Docentes Dedicacion'!F17</f>
        <v>0</v>
      </c>
      <c r="E17" s="1237">
        <f t="shared" si="0"/>
        <v>4</v>
      </c>
      <c r="F17" s="1233">
        <v>1</v>
      </c>
      <c r="G17" s="1233">
        <v>3</v>
      </c>
    </row>
    <row r="18" spans="2:8" ht="18.75" customHeight="1" x14ac:dyDescent="0.25">
      <c r="B18" s="1231" t="s">
        <v>498</v>
      </c>
      <c r="C18" s="1245">
        <f>'B. Docentes Dedicacion'!C18+'B. Docentes Dedicacion'!E18</f>
        <v>16</v>
      </c>
      <c r="D18" s="1245">
        <f>'B. Docentes Dedicacion'!D18+'B. Docentes Dedicacion'!F18</f>
        <v>1</v>
      </c>
      <c r="E18" s="1237">
        <f t="shared" si="0"/>
        <v>17</v>
      </c>
      <c r="F18" s="1233">
        <v>13</v>
      </c>
      <c r="G18" s="1233">
        <v>4</v>
      </c>
    </row>
    <row r="19" spans="2:8" ht="18.75" customHeight="1" x14ac:dyDescent="0.25">
      <c r="B19" s="1231" t="s">
        <v>1372</v>
      </c>
      <c r="C19" s="1245">
        <f>'B. Docentes Dedicacion'!C19+'B. Docentes Dedicacion'!E19</f>
        <v>19</v>
      </c>
      <c r="D19" s="1245">
        <f>'B. Docentes Dedicacion'!D19+'B. Docentes Dedicacion'!F19</f>
        <v>0</v>
      </c>
      <c r="E19" s="1237">
        <f t="shared" si="0"/>
        <v>19</v>
      </c>
      <c r="F19" s="1233">
        <v>4</v>
      </c>
      <c r="G19" s="1233">
        <v>15</v>
      </c>
    </row>
    <row r="20" spans="2:8" ht="18.75" customHeight="1" x14ac:dyDescent="0.25">
      <c r="B20" s="1231" t="s">
        <v>1373</v>
      </c>
      <c r="C20" s="1245">
        <f>'B. Docentes Dedicacion'!C20+'B. Docentes Dedicacion'!E20</f>
        <v>2</v>
      </c>
      <c r="D20" s="1245">
        <f>'B. Docentes Dedicacion'!D20+'B. Docentes Dedicacion'!F20</f>
        <v>0</v>
      </c>
      <c r="E20" s="1237">
        <f t="shared" si="0"/>
        <v>2</v>
      </c>
      <c r="F20" s="1233">
        <v>1</v>
      </c>
      <c r="G20" s="1233">
        <v>1</v>
      </c>
    </row>
    <row r="21" spans="2:8" ht="18.75" customHeight="1" x14ac:dyDescent="0.25">
      <c r="B21" s="1231" t="s">
        <v>1374</v>
      </c>
      <c r="C21" s="1245">
        <f>'B. Docentes Dedicacion'!C21+'B. Docentes Dedicacion'!E21</f>
        <v>15</v>
      </c>
      <c r="D21" s="1245">
        <f>'B. Docentes Dedicacion'!D21+'B. Docentes Dedicacion'!F21</f>
        <v>0</v>
      </c>
      <c r="E21" s="1237">
        <f t="shared" si="0"/>
        <v>15</v>
      </c>
      <c r="F21" s="1233">
        <v>5</v>
      </c>
      <c r="G21" s="1233">
        <v>10</v>
      </c>
    </row>
    <row r="22" spans="2:8" ht="18.75" customHeight="1" x14ac:dyDescent="0.25">
      <c r="B22" s="1231" t="s">
        <v>1375</v>
      </c>
      <c r="C22" s="1245">
        <f>'B. Docentes Dedicacion'!C22+'B. Docentes Dedicacion'!E22</f>
        <v>4</v>
      </c>
      <c r="D22" s="1245">
        <f>'B. Docentes Dedicacion'!D22+'B. Docentes Dedicacion'!F22</f>
        <v>0</v>
      </c>
      <c r="E22" s="1237">
        <f t="shared" si="0"/>
        <v>4</v>
      </c>
      <c r="F22" s="1233"/>
      <c r="G22" s="1233">
        <v>14</v>
      </c>
    </row>
    <row r="23" spans="2:8" ht="18.75" customHeight="1" x14ac:dyDescent="0.25">
      <c r="B23" s="1231" t="s">
        <v>1376</v>
      </c>
      <c r="C23" s="1245">
        <f>'B. Docentes Dedicacion'!C23+'B. Docentes Dedicacion'!E23</f>
        <v>14</v>
      </c>
      <c r="D23" s="1245">
        <f>'B. Docentes Dedicacion'!D23+'B. Docentes Dedicacion'!F23</f>
        <v>0</v>
      </c>
      <c r="E23" s="1237">
        <f t="shared" si="0"/>
        <v>14</v>
      </c>
      <c r="F23" s="1233"/>
      <c r="G23" s="1233">
        <v>4</v>
      </c>
      <c r="H23" s="1096"/>
    </row>
    <row r="24" spans="2:8" ht="18.75" customHeight="1" x14ac:dyDescent="0.25">
      <c r="B24" s="1231" t="s">
        <v>773</v>
      </c>
      <c r="C24" s="1245">
        <f>'B. Docentes Dedicacion'!C24+'B. Docentes Dedicacion'!E24</f>
        <v>11</v>
      </c>
      <c r="D24" s="1245">
        <f>'B. Docentes Dedicacion'!D24+'B. Docentes Dedicacion'!F24</f>
        <v>0</v>
      </c>
      <c r="E24" s="1237">
        <f t="shared" si="0"/>
        <v>11</v>
      </c>
      <c r="F24" s="1233">
        <v>4</v>
      </c>
      <c r="G24" s="1233">
        <v>7</v>
      </c>
    </row>
    <row r="25" spans="2:8" ht="18.75" customHeight="1" x14ac:dyDescent="0.25">
      <c r="B25" s="1231" t="s">
        <v>1377</v>
      </c>
      <c r="C25" s="1245">
        <f>'B. Docentes Dedicacion'!C25+'B. Docentes Dedicacion'!E25</f>
        <v>8</v>
      </c>
      <c r="D25" s="1245">
        <f>'B. Docentes Dedicacion'!D25+'B. Docentes Dedicacion'!F25</f>
        <v>0</v>
      </c>
      <c r="E25" s="1237">
        <f t="shared" si="0"/>
        <v>8</v>
      </c>
      <c r="F25" s="1233">
        <v>3</v>
      </c>
      <c r="G25" s="1233">
        <v>5</v>
      </c>
    </row>
    <row r="26" spans="2:8" ht="18.75" customHeight="1" x14ac:dyDescent="0.25">
      <c r="B26" s="1231" t="s">
        <v>1378</v>
      </c>
      <c r="C26" s="1245">
        <f>'B. Docentes Dedicacion'!C26+'B. Docentes Dedicacion'!E26</f>
        <v>6</v>
      </c>
      <c r="D26" s="1245">
        <f>'B. Docentes Dedicacion'!D26+'B. Docentes Dedicacion'!F26</f>
        <v>0</v>
      </c>
      <c r="E26" s="1237">
        <f t="shared" si="0"/>
        <v>6</v>
      </c>
      <c r="F26" s="1233">
        <v>1</v>
      </c>
      <c r="G26" s="1233">
        <v>5</v>
      </c>
      <c r="H26" s="1096"/>
    </row>
    <row r="27" spans="2:8" ht="18.75" customHeight="1" x14ac:dyDescent="0.25">
      <c r="B27" s="1231" t="s">
        <v>1379</v>
      </c>
      <c r="C27" s="1245">
        <f>'B. Docentes Dedicacion'!C27+'B. Docentes Dedicacion'!E27</f>
        <v>12</v>
      </c>
      <c r="D27" s="1245">
        <f>'B. Docentes Dedicacion'!D27+'B. Docentes Dedicacion'!F27</f>
        <v>0</v>
      </c>
      <c r="E27" s="1237">
        <f t="shared" si="0"/>
        <v>12</v>
      </c>
      <c r="F27" s="1233"/>
      <c r="G27" s="1233">
        <v>12</v>
      </c>
    </row>
    <row r="28" spans="2:8" ht="18.75" customHeight="1" x14ac:dyDescent="0.25">
      <c r="B28" s="1231" t="s">
        <v>1380</v>
      </c>
      <c r="C28" s="1245">
        <f>'B. Docentes Dedicacion'!C28+'B. Docentes Dedicacion'!E28</f>
        <v>10</v>
      </c>
      <c r="D28" s="1245">
        <f>'B. Docentes Dedicacion'!D28+'B. Docentes Dedicacion'!F28</f>
        <v>1</v>
      </c>
      <c r="E28" s="1237">
        <f t="shared" si="0"/>
        <v>11</v>
      </c>
      <c r="F28" s="1233">
        <v>5</v>
      </c>
      <c r="G28" s="1233">
        <v>6</v>
      </c>
    </row>
    <row r="29" spans="2:8" ht="18.75" customHeight="1" x14ac:dyDescent="0.25">
      <c r="B29" s="1231" t="s">
        <v>1381</v>
      </c>
      <c r="C29" s="1245">
        <f>'B. Docentes Dedicacion'!C29+'B. Docentes Dedicacion'!E29</f>
        <v>6</v>
      </c>
      <c r="D29" s="1245">
        <f>'B. Docentes Dedicacion'!D29+'B. Docentes Dedicacion'!F29</f>
        <v>0</v>
      </c>
      <c r="E29" s="1237">
        <f t="shared" si="0"/>
        <v>6</v>
      </c>
      <c r="F29" s="1233">
        <v>1</v>
      </c>
      <c r="G29" s="1233">
        <v>5</v>
      </c>
    </row>
    <row r="30" spans="2:8" ht="18.75" customHeight="1" x14ac:dyDescent="0.25">
      <c r="B30" s="1231" t="s">
        <v>573</v>
      </c>
      <c r="C30" s="1245">
        <f>'B. Docentes Dedicacion'!C30+'B. Docentes Dedicacion'!E30</f>
        <v>9</v>
      </c>
      <c r="D30" s="1245">
        <f>'B. Docentes Dedicacion'!D30+'B. Docentes Dedicacion'!F30</f>
        <v>0</v>
      </c>
      <c r="E30" s="1237">
        <f t="shared" si="0"/>
        <v>9</v>
      </c>
      <c r="F30" s="1233">
        <v>9</v>
      </c>
      <c r="G30" s="1233"/>
    </row>
    <row r="31" spans="2:8" ht="18.75" customHeight="1" x14ac:dyDescent="0.25">
      <c r="B31" s="1231" t="s">
        <v>1382</v>
      </c>
      <c r="C31" s="1245">
        <f>'B. Docentes Dedicacion'!C31+'B. Docentes Dedicacion'!E31</f>
        <v>10</v>
      </c>
      <c r="D31" s="1245">
        <f>'B. Docentes Dedicacion'!D31+'B. Docentes Dedicacion'!F31</f>
        <v>4</v>
      </c>
      <c r="E31" s="1237">
        <f t="shared" si="0"/>
        <v>14</v>
      </c>
      <c r="F31" s="1233">
        <v>3</v>
      </c>
      <c r="G31" s="1233">
        <v>11</v>
      </c>
    </row>
    <row r="32" spans="2:8" ht="18.75" customHeight="1" x14ac:dyDescent="0.25">
      <c r="B32" s="1231" t="s">
        <v>1383</v>
      </c>
      <c r="C32" s="1245">
        <f>'B. Docentes Dedicacion'!C32+'B. Docentes Dedicacion'!E32</f>
        <v>6</v>
      </c>
      <c r="D32" s="1245">
        <f>'B. Docentes Dedicacion'!D32+'B. Docentes Dedicacion'!F32</f>
        <v>38</v>
      </c>
      <c r="E32" s="1237">
        <f t="shared" si="0"/>
        <v>44</v>
      </c>
      <c r="F32" s="1233">
        <v>4</v>
      </c>
      <c r="G32" s="1233">
        <v>40</v>
      </c>
    </row>
    <row r="33" spans="2:7" ht="18.75" customHeight="1" x14ac:dyDescent="0.25">
      <c r="B33" s="1231" t="s">
        <v>1384</v>
      </c>
      <c r="C33" s="1245">
        <f>'B. Docentes Dedicacion'!C33+'B. Docentes Dedicacion'!E33</f>
        <v>7</v>
      </c>
      <c r="D33" s="1245">
        <f>'B. Docentes Dedicacion'!D33+'B. Docentes Dedicacion'!F33</f>
        <v>2</v>
      </c>
      <c r="E33" s="1237">
        <f t="shared" si="0"/>
        <v>9</v>
      </c>
      <c r="F33" s="1233">
        <v>5</v>
      </c>
      <c r="G33" s="1233">
        <v>4</v>
      </c>
    </row>
    <row r="34" spans="2:7" ht="18.75" customHeight="1" x14ac:dyDescent="0.25">
      <c r="B34" s="1231" t="s">
        <v>776</v>
      </c>
      <c r="C34" s="1245">
        <f>'B. Docentes Dedicacion'!C34+'B. Docentes Dedicacion'!E34</f>
        <v>14</v>
      </c>
      <c r="D34" s="1245">
        <f>'B. Docentes Dedicacion'!D34+'B. Docentes Dedicacion'!F34</f>
        <v>0</v>
      </c>
      <c r="E34" s="1237">
        <f t="shared" si="0"/>
        <v>14</v>
      </c>
      <c r="F34" s="1233">
        <v>7</v>
      </c>
      <c r="G34" s="1233">
        <v>7</v>
      </c>
    </row>
    <row r="35" spans="2:7" ht="18.75" customHeight="1" x14ac:dyDescent="0.25">
      <c r="B35" s="1231" t="s">
        <v>772</v>
      </c>
      <c r="C35" s="1245">
        <f>'B. Docentes Dedicacion'!C35+'B. Docentes Dedicacion'!E35</f>
        <v>0</v>
      </c>
      <c r="D35" s="1245">
        <f>'B. Docentes Dedicacion'!D35+'B. Docentes Dedicacion'!F35</f>
        <v>0</v>
      </c>
      <c r="E35" s="1237">
        <f t="shared" si="0"/>
        <v>0</v>
      </c>
      <c r="F35" s="1233"/>
      <c r="G35" s="1233"/>
    </row>
    <row r="36" spans="2:7" ht="18.75" customHeight="1" x14ac:dyDescent="0.25">
      <c r="B36" s="1231" t="s">
        <v>1385</v>
      </c>
      <c r="C36" s="1245">
        <f>'B. Docentes Dedicacion'!C36+'B. Docentes Dedicacion'!E36</f>
        <v>0</v>
      </c>
      <c r="D36" s="1245">
        <f>'B. Docentes Dedicacion'!D36+'B. Docentes Dedicacion'!F36</f>
        <v>0</v>
      </c>
      <c r="E36" s="1237">
        <f t="shared" si="0"/>
        <v>0</v>
      </c>
      <c r="F36" s="1233"/>
      <c r="G36" s="1233"/>
    </row>
    <row r="37" spans="2:7" ht="18.75" customHeight="1" x14ac:dyDescent="0.25">
      <c r="B37" s="1256" t="s">
        <v>211</v>
      </c>
      <c r="C37" s="1259">
        <f>SUM(C8:C36)</f>
        <v>279</v>
      </c>
      <c r="D37" s="1259">
        <f>SUM(D8:D36)</f>
        <v>48</v>
      </c>
      <c r="E37" s="925">
        <f>SUM(E8:E36)</f>
        <v>327</v>
      </c>
      <c r="F37" s="1259">
        <f>SUM(F8:F36)</f>
        <v>93</v>
      </c>
      <c r="G37" s="1259">
        <f>SUM(G8:G36)</f>
        <v>234</v>
      </c>
    </row>
    <row r="38" spans="2:7" s="776" customFormat="1" ht="11.25" customHeight="1" x14ac:dyDescent="0.25">
      <c r="B38" s="919" t="s">
        <v>836</v>
      </c>
      <c r="C38" s="1236"/>
      <c r="D38" s="1236"/>
      <c r="E38" s="1257"/>
      <c r="F38" s="1236"/>
      <c r="G38" s="1236"/>
    </row>
    <row r="39" spans="2:7" s="776" customFormat="1" ht="11.25" customHeight="1" x14ac:dyDescent="0.25">
      <c r="B39" s="919" t="s">
        <v>837</v>
      </c>
      <c r="C39" s="1236"/>
      <c r="D39" s="1236"/>
      <c r="E39" s="1257"/>
      <c r="F39" s="1236"/>
      <c r="G39" s="1236"/>
    </row>
    <row r="40" spans="2:7" ht="15" customHeight="1" x14ac:dyDescent="0.25"/>
  </sheetData>
  <sheetProtection sheet="1" objects="1" scenarios="1"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T308"/>
  <sheetViews>
    <sheetView showGridLines="0" zoomScale="70" zoomScaleNormal="70" workbookViewId="0">
      <pane xSplit="1" ySplit="4" topLeftCell="B23"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12" width="15" style="1" customWidth="1"/>
    <col min="13" max="13" width="5" style="1" customWidth="1"/>
    <col min="14" max="20" width="0" style="1" hidden="1" customWidth="1"/>
    <col min="21" max="16384" width="9.140625" style="1"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s="4" customFormat="1" ht="21.75" thickBot="1" x14ac:dyDescent="0.4">
      <c r="B4" s="1789" t="s">
        <v>2659</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42"/>
      <c r="N5" s="42"/>
    </row>
    <row r="6" spans="2:14" s="5" customFormat="1" ht="19.5" customHeight="1" x14ac:dyDescent="0.25">
      <c r="B6" s="122"/>
      <c r="C6" s="123"/>
      <c r="D6" s="123"/>
      <c r="E6" s="123"/>
      <c r="F6" s="123"/>
      <c r="G6" s="123"/>
      <c r="H6" s="123"/>
      <c r="I6" s="123"/>
      <c r="J6" s="123"/>
      <c r="K6" s="123"/>
      <c r="L6" s="124"/>
      <c r="M6" s="42"/>
      <c r="N6" s="42"/>
    </row>
    <row r="7" spans="2:14" s="5" customFormat="1" ht="18.75" customHeight="1" x14ac:dyDescent="0.25">
      <c r="B7" s="125"/>
      <c r="C7" s="121"/>
      <c r="D7" s="121"/>
      <c r="E7" s="121"/>
      <c r="F7" s="121"/>
      <c r="G7" s="121"/>
      <c r="H7" s="121"/>
      <c r="I7" s="121"/>
      <c r="J7" s="121"/>
      <c r="K7" s="121"/>
      <c r="L7" s="126"/>
      <c r="M7" s="42"/>
      <c r="N7" s="42"/>
    </row>
    <row r="8" spans="2:14" s="5" customFormat="1" ht="18.75" customHeight="1" x14ac:dyDescent="0.25">
      <c r="B8" s="125"/>
      <c r="C8" s="121"/>
      <c r="D8" s="121"/>
      <c r="E8" s="121"/>
      <c r="F8" s="121"/>
      <c r="G8" s="121"/>
      <c r="H8" s="121"/>
      <c r="I8" s="121"/>
      <c r="J8" s="121"/>
      <c r="K8" s="121"/>
      <c r="L8" s="126"/>
      <c r="M8" s="42"/>
      <c r="N8" s="42"/>
    </row>
    <row r="9" spans="2:14" s="6"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s="4" customFormat="1" ht="18.75" customHeight="1" x14ac:dyDescent="0.25">
      <c r="B31" s="125"/>
      <c r="C31" s="121"/>
      <c r="D31" s="121"/>
      <c r="E31" s="121"/>
      <c r="F31" s="121"/>
      <c r="G31" s="121"/>
      <c r="H31" s="121"/>
      <c r="I31" s="121"/>
      <c r="J31" s="121"/>
      <c r="K31" s="121"/>
      <c r="L31" s="126"/>
    </row>
    <row r="32" spans="2:12" ht="18.75" customHeight="1" x14ac:dyDescent="0.25">
      <c r="B32" s="125"/>
      <c r="C32" s="121"/>
      <c r="D32" s="121"/>
      <c r="E32" s="121"/>
      <c r="F32" s="121"/>
      <c r="G32" s="121"/>
      <c r="H32" s="121"/>
      <c r="I32" s="121"/>
      <c r="J32" s="121"/>
      <c r="K32" s="121"/>
      <c r="L32" s="126"/>
    </row>
    <row r="33" spans="2:12" ht="18.75" customHeight="1" x14ac:dyDescent="0.25">
      <c r="B33" s="125"/>
      <c r="C33" s="121"/>
      <c r="D33" s="121"/>
      <c r="E33" s="121"/>
      <c r="F33" s="121"/>
      <c r="G33" s="121"/>
      <c r="H33" s="121"/>
      <c r="I33" s="121"/>
      <c r="J33" s="121"/>
      <c r="K33" s="121"/>
      <c r="L33" s="126"/>
    </row>
    <row r="34" spans="2:12" ht="18.75" customHeight="1" x14ac:dyDescent="0.25">
      <c r="B34" s="125"/>
      <c r="C34" s="121"/>
      <c r="D34" s="121"/>
      <c r="E34" s="121"/>
      <c r="F34" s="121"/>
      <c r="G34" s="121"/>
      <c r="H34" s="121"/>
      <c r="I34" s="121"/>
      <c r="J34" s="121"/>
      <c r="K34" s="121"/>
      <c r="L34" s="126"/>
    </row>
    <row r="35" spans="2:12" ht="18.75" customHeight="1" x14ac:dyDescent="0.25">
      <c r="B35" s="125"/>
      <c r="C35" s="121"/>
      <c r="D35" s="121"/>
      <c r="E35" s="121"/>
      <c r="F35" s="121"/>
      <c r="G35" s="121"/>
      <c r="H35" s="121"/>
      <c r="I35" s="121"/>
      <c r="J35" s="121"/>
      <c r="K35" s="121"/>
      <c r="L35" s="126"/>
    </row>
    <row r="36" spans="2:12" ht="18.75" customHeight="1" x14ac:dyDescent="0.25">
      <c r="B36" s="125"/>
      <c r="C36" s="121"/>
      <c r="D36" s="121"/>
      <c r="E36" s="121"/>
      <c r="F36" s="121"/>
      <c r="G36" s="121"/>
      <c r="H36" s="121"/>
      <c r="I36" s="121"/>
      <c r="J36" s="121"/>
      <c r="K36" s="121"/>
      <c r="L36" s="126"/>
    </row>
    <row r="37" spans="2:12" ht="18.75" customHeight="1" x14ac:dyDescent="0.25">
      <c r="B37" s="127"/>
      <c r="C37" s="128"/>
      <c r="D37" s="128"/>
      <c r="E37" s="128"/>
      <c r="F37" s="128"/>
      <c r="G37" s="128"/>
      <c r="H37" s="128"/>
      <c r="I37" s="128"/>
      <c r="J37" s="128"/>
      <c r="K37" s="128"/>
      <c r="L37" s="129"/>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1:R43"/>
  <sheetViews>
    <sheetView showGridLines="0" zoomScale="70" zoomScaleNormal="70" workbookViewId="0">
      <pane xSplit="1" ySplit="7" topLeftCell="B26" activePane="bottomRight" state="frozen"/>
      <selection activeCell="C5" sqref="C5"/>
      <selection pane="topRight" activeCell="C5" sqref="C5"/>
      <selection pane="bottomLeft" activeCell="C5" sqref="C5"/>
      <selection pane="bottomRight" activeCell="G23" sqref="G23"/>
    </sheetView>
  </sheetViews>
  <sheetFormatPr baseColWidth="10" defaultColWidth="0" defaultRowHeight="0" customHeight="1" zeroHeight="1" x14ac:dyDescent="0.25"/>
  <cols>
    <col min="1" max="1" width="5.5703125" style="930" customWidth="1"/>
    <col min="2" max="2" width="51.85546875" style="930" customWidth="1"/>
    <col min="3" max="9" width="17.140625" style="930" customWidth="1"/>
    <col min="10" max="12" width="15.140625" style="930" customWidth="1"/>
    <col min="13" max="13" width="17.140625" style="930" customWidth="1"/>
    <col min="14" max="14" width="2.85546875" style="930" customWidth="1"/>
    <col min="15" max="18" width="0" style="930" hidden="1" customWidth="1"/>
    <col min="19" max="16384" width="9.140625" style="930" hidden="1"/>
  </cols>
  <sheetData>
    <row r="1" spans="1:14" ht="15.75" x14ac:dyDescent="0.25">
      <c r="B1" s="2100"/>
      <c r="C1" s="2101"/>
      <c r="D1" s="2101"/>
      <c r="E1" s="2101"/>
      <c r="F1" s="2101"/>
      <c r="G1" s="2101"/>
      <c r="H1" s="2101"/>
      <c r="I1" s="2101"/>
      <c r="J1" s="2101"/>
      <c r="K1" s="2101"/>
      <c r="L1" s="2101"/>
      <c r="M1" s="2101"/>
    </row>
    <row r="2" spans="1:14" ht="15.75" x14ac:dyDescent="0.25">
      <c r="B2" s="2103"/>
      <c r="C2" s="2104"/>
      <c r="D2" s="2104"/>
      <c r="E2" s="2104"/>
      <c r="F2" s="2104"/>
      <c r="G2" s="2104"/>
      <c r="H2" s="2104"/>
      <c r="I2" s="2104"/>
      <c r="J2" s="2104"/>
      <c r="K2" s="2104"/>
      <c r="L2" s="2104"/>
      <c r="M2" s="2104"/>
    </row>
    <row r="3" spans="1:14" ht="16.5" thickBot="1" x14ac:dyDescent="0.3">
      <c r="B3" s="2106"/>
      <c r="C3" s="2107"/>
      <c r="D3" s="2107"/>
      <c r="E3" s="2107"/>
      <c r="F3" s="2107"/>
      <c r="G3" s="2107"/>
      <c r="H3" s="2107"/>
      <c r="I3" s="2107"/>
      <c r="J3" s="2107"/>
      <c r="K3" s="2107"/>
      <c r="L3" s="2107"/>
      <c r="M3" s="2107"/>
      <c r="N3" s="776"/>
    </row>
    <row r="4" spans="1:14" s="776" customFormat="1" ht="21.75" thickBot="1" x14ac:dyDescent="0.4">
      <c r="B4" s="2115" t="s">
        <v>3114</v>
      </c>
      <c r="C4" s="2116"/>
      <c r="D4" s="2116"/>
      <c r="E4" s="2116"/>
      <c r="F4" s="2116"/>
      <c r="G4" s="2116"/>
      <c r="H4" s="2116"/>
      <c r="I4" s="2116"/>
      <c r="J4" s="2116"/>
      <c r="K4" s="2116"/>
      <c r="L4" s="2116"/>
      <c r="M4" s="2116"/>
    </row>
    <row r="5" spans="1:14" s="1043" customFormat="1" ht="15.75" x14ac:dyDescent="0.25">
      <c r="B5" s="1086"/>
      <c r="C5" s="1086"/>
      <c r="D5" s="1086"/>
      <c r="E5" s="1086"/>
      <c r="F5" s="1086"/>
      <c r="G5" s="1086"/>
      <c r="H5" s="1086"/>
      <c r="I5" s="1086"/>
      <c r="J5" s="1086"/>
      <c r="K5" s="1086"/>
      <c r="L5" s="1086"/>
      <c r="M5" s="1086"/>
    </row>
    <row r="6" spans="1:14" s="1242" customFormat="1" ht="15.75" customHeight="1" x14ac:dyDescent="0.25">
      <c r="A6" s="1260"/>
      <c r="B6" s="1902" t="s">
        <v>1359</v>
      </c>
      <c r="C6" s="1962" t="s">
        <v>3119</v>
      </c>
      <c r="D6" s="1961"/>
      <c r="E6" s="1962" t="s">
        <v>3120</v>
      </c>
      <c r="F6" s="2131"/>
      <c r="G6" s="2131"/>
      <c r="H6" s="1961"/>
      <c r="I6" s="1962" t="s">
        <v>3121</v>
      </c>
      <c r="J6" s="2131"/>
      <c r="K6" s="2131"/>
      <c r="L6" s="1961"/>
      <c r="M6" s="2132" t="s">
        <v>3118</v>
      </c>
    </row>
    <row r="7" spans="1:14" s="1249" customFormat="1" ht="18.75" x14ac:dyDescent="0.25">
      <c r="A7" s="1261"/>
      <c r="B7" s="1902"/>
      <c r="C7" s="1235" t="s">
        <v>3116</v>
      </c>
      <c r="D7" s="1235" t="s">
        <v>3117</v>
      </c>
      <c r="E7" s="1235" t="s">
        <v>1390</v>
      </c>
      <c r="F7" s="1235" t="s">
        <v>1391</v>
      </c>
      <c r="G7" s="1235" t="s">
        <v>1392</v>
      </c>
      <c r="H7" s="1235" t="s">
        <v>1393</v>
      </c>
      <c r="I7" s="1235" t="s">
        <v>1395</v>
      </c>
      <c r="J7" s="1235" t="s">
        <v>1396</v>
      </c>
      <c r="K7" s="1235" t="s">
        <v>1397</v>
      </c>
      <c r="L7" s="1235" t="s">
        <v>1398</v>
      </c>
      <c r="M7" s="2133"/>
    </row>
    <row r="8" spans="1:14" s="1250" customFormat="1" ht="18.75" customHeight="1" x14ac:dyDescent="0.25">
      <c r="B8" s="1231" t="s">
        <v>1101</v>
      </c>
      <c r="C8" s="1233">
        <v>3</v>
      </c>
      <c r="D8" s="1233">
        <v>19</v>
      </c>
      <c r="E8" s="1384"/>
      <c r="F8" s="1384">
        <v>8</v>
      </c>
      <c r="G8" s="1385">
        <v>14</v>
      </c>
      <c r="H8" s="1385"/>
      <c r="I8" s="1387"/>
      <c r="J8" s="1387">
        <v>1</v>
      </c>
      <c r="K8" s="1387">
        <v>12</v>
      </c>
      <c r="L8" s="1387">
        <v>9</v>
      </c>
      <c r="M8" s="1237">
        <f>SUM(C8:D8)</f>
        <v>22</v>
      </c>
      <c r="N8" s="1243"/>
    </row>
    <row r="9" spans="1:14" s="1250" customFormat="1" ht="18.75" customHeight="1" x14ac:dyDescent="0.25">
      <c r="B9" s="1231" t="s">
        <v>1114</v>
      </c>
      <c r="C9" s="1233"/>
      <c r="D9" s="1233">
        <v>2</v>
      </c>
      <c r="E9" s="1384"/>
      <c r="F9" s="1384"/>
      <c r="G9" s="1385">
        <v>2</v>
      </c>
      <c r="H9" s="1385"/>
      <c r="I9" s="1387"/>
      <c r="J9" s="1387"/>
      <c r="K9" s="1387"/>
      <c r="L9" s="1387">
        <v>2</v>
      </c>
      <c r="M9" s="1237">
        <f t="shared" ref="M9:M37" si="0">SUM(C9:D9)</f>
        <v>2</v>
      </c>
    </row>
    <row r="10" spans="1:14" ht="18.75" customHeight="1" x14ac:dyDescent="0.25">
      <c r="B10" s="1231" t="s">
        <v>1367</v>
      </c>
      <c r="C10" s="1233">
        <v>3</v>
      </c>
      <c r="D10" s="1233">
        <v>7</v>
      </c>
      <c r="E10" s="1384"/>
      <c r="F10" s="1384">
        <v>4</v>
      </c>
      <c r="G10" s="1385">
        <v>3</v>
      </c>
      <c r="H10" s="1385">
        <v>3</v>
      </c>
      <c r="I10" s="1387"/>
      <c r="J10" s="1387"/>
      <c r="K10" s="1387">
        <v>4</v>
      </c>
      <c r="L10" s="1387">
        <v>6</v>
      </c>
      <c r="M10" s="1237">
        <f t="shared" si="0"/>
        <v>10</v>
      </c>
    </row>
    <row r="11" spans="1:14" s="1258" customFormat="1" ht="18.75" customHeight="1" x14ac:dyDescent="0.25">
      <c r="B11" s="1231" t="s">
        <v>526</v>
      </c>
      <c r="C11" s="1233">
        <v>4</v>
      </c>
      <c r="D11" s="1233">
        <v>7</v>
      </c>
      <c r="E11" s="1384">
        <v>2</v>
      </c>
      <c r="F11" s="1384">
        <v>5</v>
      </c>
      <c r="G11" s="1385">
        <v>3</v>
      </c>
      <c r="H11" s="1385">
        <v>1</v>
      </c>
      <c r="I11" s="1387">
        <v>1</v>
      </c>
      <c r="J11" s="1387">
        <v>1</v>
      </c>
      <c r="K11" s="1387">
        <v>6</v>
      </c>
      <c r="L11" s="1387">
        <v>3</v>
      </c>
      <c r="M11" s="1237">
        <f t="shared" si="0"/>
        <v>11</v>
      </c>
    </row>
    <row r="12" spans="1:14" ht="18.75" customHeight="1" x14ac:dyDescent="0.25">
      <c r="B12" s="1231" t="s">
        <v>1102</v>
      </c>
      <c r="C12" s="1233">
        <v>8</v>
      </c>
      <c r="D12" s="1233">
        <v>10</v>
      </c>
      <c r="E12" s="1384"/>
      <c r="F12" s="1384">
        <v>1</v>
      </c>
      <c r="G12" s="1385">
        <v>16</v>
      </c>
      <c r="H12" s="1385">
        <v>1</v>
      </c>
      <c r="I12" s="1387">
        <v>1</v>
      </c>
      <c r="J12" s="1387">
        <v>3</v>
      </c>
      <c r="K12" s="1387">
        <v>3</v>
      </c>
      <c r="L12" s="1387">
        <v>11</v>
      </c>
      <c r="M12" s="1237">
        <f t="shared" si="0"/>
        <v>18</v>
      </c>
    </row>
    <row r="13" spans="1:14" ht="18.75" customHeight="1" x14ac:dyDescent="0.25">
      <c r="B13" s="1231" t="s">
        <v>1369</v>
      </c>
      <c r="C13" s="1233">
        <v>5</v>
      </c>
      <c r="D13" s="1233">
        <v>22</v>
      </c>
      <c r="E13" s="1384"/>
      <c r="F13" s="1384">
        <v>12</v>
      </c>
      <c r="G13" s="1385">
        <v>8</v>
      </c>
      <c r="H13" s="1385">
        <v>7</v>
      </c>
      <c r="I13" s="1387"/>
      <c r="J13" s="1387">
        <v>1</v>
      </c>
      <c r="K13" s="1387">
        <v>15</v>
      </c>
      <c r="L13" s="1387">
        <v>11</v>
      </c>
      <c r="M13" s="1237">
        <f t="shared" si="0"/>
        <v>27</v>
      </c>
    </row>
    <row r="14" spans="1:14" s="1258" customFormat="1" ht="18.75" customHeight="1" x14ac:dyDescent="0.25">
      <c r="B14" s="1231" t="s">
        <v>3080</v>
      </c>
      <c r="C14" s="1233">
        <v>7</v>
      </c>
      <c r="D14" s="1233">
        <v>40</v>
      </c>
      <c r="E14" s="1384"/>
      <c r="F14" s="1384">
        <v>14</v>
      </c>
      <c r="G14" s="1385">
        <v>25</v>
      </c>
      <c r="H14" s="1385">
        <v>8</v>
      </c>
      <c r="I14" s="1387">
        <v>2</v>
      </c>
      <c r="J14" s="1387">
        <v>1</v>
      </c>
      <c r="K14" s="1387">
        <v>22</v>
      </c>
      <c r="L14" s="1387">
        <v>22</v>
      </c>
      <c r="M14" s="1237">
        <f t="shared" si="0"/>
        <v>47</v>
      </c>
    </row>
    <row r="15" spans="1:14" ht="18.75" customHeight="1" x14ac:dyDescent="0.25">
      <c r="B15" s="1231" t="s">
        <v>3081</v>
      </c>
      <c r="C15" s="1233">
        <v>7</v>
      </c>
      <c r="D15" s="1233">
        <v>21</v>
      </c>
      <c r="E15" s="1384">
        <v>2</v>
      </c>
      <c r="F15" s="1384">
        <v>17</v>
      </c>
      <c r="G15" s="1385">
        <v>7</v>
      </c>
      <c r="H15" s="1385">
        <v>2</v>
      </c>
      <c r="I15" s="1387">
        <v>3</v>
      </c>
      <c r="J15" s="1387">
        <v>3</v>
      </c>
      <c r="K15" s="1387">
        <v>16</v>
      </c>
      <c r="L15" s="1387">
        <v>6</v>
      </c>
      <c r="M15" s="1237">
        <f t="shared" si="0"/>
        <v>28</v>
      </c>
    </row>
    <row r="16" spans="1:14" ht="18.75" customHeight="1" x14ac:dyDescent="0.25">
      <c r="B16" s="1231" t="s">
        <v>1113</v>
      </c>
      <c r="C16" s="1233">
        <v>12</v>
      </c>
      <c r="D16" s="1233">
        <v>26</v>
      </c>
      <c r="E16" s="1384"/>
      <c r="F16" s="1384">
        <v>3</v>
      </c>
      <c r="G16" s="1385">
        <v>30</v>
      </c>
      <c r="H16" s="1385">
        <v>5</v>
      </c>
      <c r="I16" s="1387"/>
      <c r="J16" s="1387">
        <v>1</v>
      </c>
      <c r="K16" s="1387">
        <v>4</v>
      </c>
      <c r="L16" s="1387">
        <v>33</v>
      </c>
      <c r="M16" s="1237">
        <f t="shared" si="0"/>
        <v>38</v>
      </c>
    </row>
    <row r="17" spans="2:14" s="1258" customFormat="1" ht="18.75" customHeight="1" x14ac:dyDescent="0.25">
      <c r="B17" s="1231" t="s">
        <v>1064</v>
      </c>
      <c r="C17" s="1233">
        <v>1</v>
      </c>
      <c r="D17" s="1233">
        <v>4</v>
      </c>
      <c r="E17" s="1384"/>
      <c r="F17" s="1384">
        <v>1</v>
      </c>
      <c r="G17" s="1385">
        <v>3</v>
      </c>
      <c r="H17" s="1385">
        <v>1</v>
      </c>
      <c r="I17" s="1387"/>
      <c r="J17" s="1387"/>
      <c r="K17" s="1387">
        <v>3</v>
      </c>
      <c r="L17" s="1387">
        <v>2</v>
      </c>
      <c r="M17" s="1237">
        <f t="shared" si="0"/>
        <v>5</v>
      </c>
    </row>
    <row r="18" spans="2:14" ht="18.75" customHeight="1" x14ac:dyDescent="0.25">
      <c r="B18" s="1231" t="s">
        <v>1067</v>
      </c>
      <c r="C18" s="1233">
        <v>28</v>
      </c>
      <c r="D18" s="1233">
        <v>5</v>
      </c>
      <c r="E18" s="1384"/>
      <c r="F18" s="1384">
        <v>5</v>
      </c>
      <c r="G18" s="1385">
        <v>19</v>
      </c>
      <c r="H18" s="1385">
        <v>9</v>
      </c>
      <c r="I18" s="1387"/>
      <c r="J18" s="1387">
        <v>1</v>
      </c>
      <c r="K18" s="1387">
        <v>5</v>
      </c>
      <c r="L18" s="1387">
        <v>27</v>
      </c>
      <c r="M18" s="1237">
        <f t="shared" si="0"/>
        <v>33</v>
      </c>
    </row>
    <row r="19" spans="2:14" ht="18.75" customHeight="1" x14ac:dyDescent="0.25">
      <c r="B19" s="1231" t="s">
        <v>1070</v>
      </c>
      <c r="C19" s="1233">
        <v>7</v>
      </c>
      <c r="D19" s="1233">
        <v>33</v>
      </c>
      <c r="E19" s="1384"/>
      <c r="F19" s="1384">
        <v>3</v>
      </c>
      <c r="G19" s="1385">
        <v>12</v>
      </c>
      <c r="H19" s="1385">
        <v>25</v>
      </c>
      <c r="I19" s="1387">
        <v>1</v>
      </c>
      <c r="J19" s="1387">
        <v>2</v>
      </c>
      <c r="K19" s="1387">
        <v>3</v>
      </c>
      <c r="L19" s="1387">
        <v>34</v>
      </c>
      <c r="M19" s="1237">
        <f t="shared" si="0"/>
        <v>40</v>
      </c>
    </row>
    <row r="20" spans="2:14" ht="18.75" customHeight="1" x14ac:dyDescent="0.25">
      <c r="B20" s="1231" t="s">
        <v>1072</v>
      </c>
      <c r="C20" s="1233">
        <v>1</v>
      </c>
      <c r="D20" s="1233">
        <v>5</v>
      </c>
      <c r="E20" s="1384"/>
      <c r="F20" s="1384"/>
      <c r="G20" s="1385">
        <v>3</v>
      </c>
      <c r="H20" s="1385">
        <v>3</v>
      </c>
      <c r="I20" s="1387"/>
      <c r="J20" s="1387"/>
      <c r="K20" s="1387">
        <v>2</v>
      </c>
      <c r="L20" s="1387">
        <v>4</v>
      </c>
      <c r="M20" s="1237">
        <f t="shared" si="0"/>
        <v>6</v>
      </c>
    </row>
    <row r="21" spans="2:14" ht="18.75" customHeight="1" x14ac:dyDescent="0.25">
      <c r="B21" s="1231" t="s">
        <v>508</v>
      </c>
      <c r="C21" s="1233"/>
      <c r="D21" s="1233">
        <v>3</v>
      </c>
      <c r="E21" s="1384"/>
      <c r="F21" s="1384">
        <v>1</v>
      </c>
      <c r="G21" s="1385">
        <v>1</v>
      </c>
      <c r="H21" s="1385">
        <v>1</v>
      </c>
      <c r="I21" s="1387"/>
      <c r="J21" s="1387"/>
      <c r="K21" s="1387">
        <v>1</v>
      </c>
      <c r="L21" s="1387">
        <v>2</v>
      </c>
      <c r="M21" s="1237">
        <f t="shared" si="0"/>
        <v>3</v>
      </c>
    </row>
    <row r="22" spans="2:14" ht="18.75" customHeight="1" x14ac:dyDescent="0.25">
      <c r="B22" s="1231" t="s">
        <v>3082</v>
      </c>
      <c r="C22" s="1233"/>
      <c r="D22" s="1233">
        <v>1</v>
      </c>
      <c r="E22" s="1384"/>
      <c r="F22" s="1384">
        <v>1</v>
      </c>
      <c r="G22" s="1385"/>
      <c r="H22" s="1385"/>
      <c r="I22" s="1387">
        <v>1</v>
      </c>
      <c r="J22" s="1387"/>
      <c r="K22" s="1387"/>
      <c r="L22" s="1387"/>
      <c r="M22" s="1237">
        <f t="shared" si="0"/>
        <v>1</v>
      </c>
    </row>
    <row r="23" spans="2:14" s="1258" customFormat="1" ht="18.75" customHeight="1" x14ac:dyDescent="0.25">
      <c r="B23" s="1231" t="s">
        <v>509</v>
      </c>
      <c r="C23" s="1233">
        <v>1</v>
      </c>
      <c r="D23" s="1233">
        <v>5</v>
      </c>
      <c r="E23" s="1384"/>
      <c r="F23" s="1384">
        <v>1</v>
      </c>
      <c r="G23" s="1385">
        <v>2</v>
      </c>
      <c r="H23" s="1385">
        <v>3</v>
      </c>
      <c r="I23" s="1387"/>
      <c r="J23" s="1387"/>
      <c r="K23" s="1387">
        <v>2</v>
      </c>
      <c r="L23" s="1387">
        <v>4</v>
      </c>
      <c r="M23" s="1237">
        <f t="shared" si="0"/>
        <v>6</v>
      </c>
    </row>
    <row r="24" spans="2:14" ht="31.5" x14ac:dyDescent="0.25">
      <c r="B24" s="1231" t="s">
        <v>3083</v>
      </c>
      <c r="C24" s="1233">
        <v>28</v>
      </c>
      <c r="D24" s="1233">
        <v>17</v>
      </c>
      <c r="E24" s="1384"/>
      <c r="F24" s="1384">
        <v>16</v>
      </c>
      <c r="G24" s="1385">
        <v>8</v>
      </c>
      <c r="H24" s="1385">
        <v>21</v>
      </c>
      <c r="I24" s="1387"/>
      <c r="J24" s="1387"/>
      <c r="K24" s="1387">
        <v>27</v>
      </c>
      <c r="L24" s="1387">
        <v>18</v>
      </c>
      <c r="M24" s="1237">
        <f t="shared" si="0"/>
        <v>45</v>
      </c>
      <c r="N24" s="1096"/>
    </row>
    <row r="25" spans="2:14" ht="31.5" x14ac:dyDescent="0.25">
      <c r="B25" s="1231" t="s">
        <v>3115</v>
      </c>
      <c r="C25" s="1233">
        <v>4</v>
      </c>
      <c r="D25" s="1233">
        <v>7</v>
      </c>
      <c r="E25" s="1384"/>
      <c r="F25" s="1384">
        <v>3</v>
      </c>
      <c r="G25" s="1385">
        <v>5</v>
      </c>
      <c r="H25" s="1385">
        <v>3</v>
      </c>
      <c r="I25" s="1387"/>
      <c r="J25" s="1387">
        <v>1</v>
      </c>
      <c r="K25" s="1387">
        <v>6</v>
      </c>
      <c r="L25" s="1387">
        <v>4</v>
      </c>
      <c r="M25" s="1237">
        <f t="shared" si="0"/>
        <v>11</v>
      </c>
    </row>
    <row r="26" spans="2:14" ht="18.75" customHeight="1" x14ac:dyDescent="0.25">
      <c r="B26" s="1231" t="s">
        <v>3085</v>
      </c>
      <c r="C26" s="1233">
        <v>5</v>
      </c>
      <c r="D26" s="1233">
        <v>11</v>
      </c>
      <c r="E26" s="1384"/>
      <c r="F26" s="1384">
        <v>2</v>
      </c>
      <c r="G26" s="1385">
        <v>6</v>
      </c>
      <c r="H26" s="1385">
        <v>8</v>
      </c>
      <c r="I26" s="1387"/>
      <c r="J26" s="1387"/>
      <c r="K26" s="1387">
        <v>3</v>
      </c>
      <c r="L26" s="1387">
        <v>13</v>
      </c>
      <c r="M26" s="1237">
        <f t="shared" si="0"/>
        <v>16</v>
      </c>
    </row>
    <row r="27" spans="2:14" ht="18.75" customHeight="1" x14ac:dyDescent="0.25">
      <c r="B27" s="1231" t="s">
        <v>3092</v>
      </c>
      <c r="C27" s="1233">
        <v>5</v>
      </c>
      <c r="D27" s="1233">
        <v>28</v>
      </c>
      <c r="E27" s="1384"/>
      <c r="F27" s="1384">
        <v>7</v>
      </c>
      <c r="G27" s="1385">
        <v>11</v>
      </c>
      <c r="H27" s="1385">
        <v>15</v>
      </c>
      <c r="I27" s="1387">
        <v>2</v>
      </c>
      <c r="J27" s="1387">
        <v>1</v>
      </c>
      <c r="K27" s="1387">
        <v>8</v>
      </c>
      <c r="L27" s="1387">
        <v>22</v>
      </c>
      <c r="M27" s="1237">
        <f t="shared" si="0"/>
        <v>33</v>
      </c>
      <c r="N27" s="1096"/>
    </row>
    <row r="28" spans="2:14" ht="18.75" customHeight="1" x14ac:dyDescent="0.25">
      <c r="B28" s="1231" t="s">
        <v>1380</v>
      </c>
      <c r="C28" s="1233">
        <v>17</v>
      </c>
      <c r="D28" s="1233">
        <v>10</v>
      </c>
      <c r="E28" s="1384"/>
      <c r="F28" s="1384">
        <v>13</v>
      </c>
      <c r="G28" s="1385">
        <v>9</v>
      </c>
      <c r="H28" s="1385">
        <v>5</v>
      </c>
      <c r="I28" s="1387">
        <v>5</v>
      </c>
      <c r="J28" s="1387">
        <v>1</v>
      </c>
      <c r="K28" s="1387">
        <v>12</v>
      </c>
      <c r="L28" s="1387">
        <v>9</v>
      </c>
      <c r="M28" s="1237">
        <f t="shared" si="0"/>
        <v>27</v>
      </c>
    </row>
    <row r="29" spans="2:14" ht="18.75" customHeight="1" x14ac:dyDescent="0.25">
      <c r="B29" s="1231" t="s">
        <v>567</v>
      </c>
      <c r="C29" s="1233">
        <v>3</v>
      </c>
      <c r="D29" s="1233">
        <v>5</v>
      </c>
      <c r="E29" s="1384"/>
      <c r="F29" s="1384">
        <v>4</v>
      </c>
      <c r="G29" s="1385">
        <v>2</v>
      </c>
      <c r="H29" s="1385">
        <v>2</v>
      </c>
      <c r="I29" s="1387"/>
      <c r="J29" s="1387"/>
      <c r="K29" s="1387">
        <v>6</v>
      </c>
      <c r="L29" s="1387">
        <v>2</v>
      </c>
      <c r="M29" s="1237">
        <f t="shared" si="0"/>
        <v>8</v>
      </c>
    </row>
    <row r="30" spans="2:14" ht="18.75" customHeight="1" x14ac:dyDescent="0.25">
      <c r="B30" s="1231" t="s">
        <v>573</v>
      </c>
      <c r="C30" s="1233">
        <v>14</v>
      </c>
      <c r="D30" s="1233"/>
      <c r="E30" s="1384"/>
      <c r="F30" s="1384">
        <v>3</v>
      </c>
      <c r="G30" s="1385">
        <v>11</v>
      </c>
      <c r="H30" s="1385"/>
      <c r="I30" s="1387"/>
      <c r="J30" s="1387"/>
      <c r="K30" s="1387">
        <v>9</v>
      </c>
      <c r="L30" s="1387">
        <v>5</v>
      </c>
      <c r="M30" s="1237">
        <f t="shared" si="0"/>
        <v>14</v>
      </c>
    </row>
    <row r="31" spans="2:14" s="1258" customFormat="1" ht="18.75" customHeight="1" x14ac:dyDescent="0.25">
      <c r="B31" s="1231" t="s">
        <v>3087</v>
      </c>
      <c r="C31" s="1233">
        <v>3</v>
      </c>
      <c r="D31" s="1233">
        <v>9</v>
      </c>
      <c r="E31" s="1384"/>
      <c r="F31" s="1384">
        <v>5</v>
      </c>
      <c r="G31" s="1385">
        <v>2</v>
      </c>
      <c r="H31" s="1385">
        <v>5</v>
      </c>
      <c r="I31" s="1387">
        <v>1</v>
      </c>
      <c r="J31" s="1387">
        <v>1</v>
      </c>
      <c r="K31" s="1387">
        <v>5</v>
      </c>
      <c r="L31" s="1387">
        <v>5</v>
      </c>
      <c r="M31" s="1237">
        <f t="shared" si="0"/>
        <v>12</v>
      </c>
    </row>
    <row r="32" spans="2:14" ht="18.75" customHeight="1" x14ac:dyDescent="0.25">
      <c r="B32" s="1231" t="s">
        <v>3088</v>
      </c>
      <c r="C32" s="1233">
        <v>14</v>
      </c>
      <c r="D32" s="1233">
        <v>40</v>
      </c>
      <c r="E32" s="1384"/>
      <c r="F32" s="1384">
        <v>18</v>
      </c>
      <c r="G32" s="1385">
        <v>6</v>
      </c>
      <c r="H32" s="1385">
        <v>30</v>
      </c>
      <c r="I32" s="1387">
        <v>2</v>
      </c>
      <c r="J32" s="1387">
        <v>4</v>
      </c>
      <c r="K32" s="1387">
        <v>43</v>
      </c>
      <c r="L32" s="1387">
        <v>5</v>
      </c>
      <c r="M32" s="1237">
        <f t="shared" si="0"/>
        <v>54</v>
      </c>
    </row>
    <row r="33" spans="2:13" ht="18.75" customHeight="1" x14ac:dyDescent="0.25">
      <c r="B33" s="1231" t="s">
        <v>3089</v>
      </c>
      <c r="C33" s="1233">
        <v>5</v>
      </c>
      <c r="D33" s="1233">
        <v>5</v>
      </c>
      <c r="E33" s="1384"/>
      <c r="F33" s="1384">
        <v>2</v>
      </c>
      <c r="G33" s="1385">
        <v>6</v>
      </c>
      <c r="H33" s="1385">
        <v>2</v>
      </c>
      <c r="I33" s="1387"/>
      <c r="J33" s="1387"/>
      <c r="K33" s="1387">
        <v>6</v>
      </c>
      <c r="L33" s="1387">
        <v>4</v>
      </c>
      <c r="M33" s="1237">
        <f t="shared" si="0"/>
        <v>10</v>
      </c>
    </row>
    <row r="34" spans="2:13" ht="18.75" customHeight="1" x14ac:dyDescent="0.25">
      <c r="B34" s="1231" t="s">
        <v>500</v>
      </c>
      <c r="C34" s="1233">
        <v>11</v>
      </c>
      <c r="D34" s="1233">
        <v>9</v>
      </c>
      <c r="E34" s="1384"/>
      <c r="F34" s="1384">
        <v>5</v>
      </c>
      <c r="G34" s="1385">
        <v>9</v>
      </c>
      <c r="H34" s="1385">
        <v>6</v>
      </c>
      <c r="I34" s="1387"/>
      <c r="J34" s="1387"/>
      <c r="K34" s="1387">
        <v>10</v>
      </c>
      <c r="L34" s="1387">
        <v>10</v>
      </c>
      <c r="M34" s="1237">
        <f t="shared" si="0"/>
        <v>20</v>
      </c>
    </row>
    <row r="35" spans="2:13" ht="18.75" customHeight="1" x14ac:dyDescent="0.25">
      <c r="B35" s="1231" t="s">
        <v>2955</v>
      </c>
      <c r="C35" s="1233">
        <v>5</v>
      </c>
      <c r="D35" s="1233">
        <v>6</v>
      </c>
      <c r="E35" s="1384"/>
      <c r="F35" s="1384">
        <v>4</v>
      </c>
      <c r="G35" s="1385">
        <v>4</v>
      </c>
      <c r="H35" s="1385">
        <v>3</v>
      </c>
      <c r="I35" s="1387"/>
      <c r="J35" s="1387"/>
      <c r="K35" s="1387">
        <v>6</v>
      </c>
      <c r="L35" s="1387">
        <v>5</v>
      </c>
      <c r="M35" s="1237">
        <f t="shared" si="0"/>
        <v>11</v>
      </c>
    </row>
    <row r="36" spans="2:13" ht="18.75" customHeight="1" x14ac:dyDescent="0.25">
      <c r="B36" s="1231" t="s">
        <v>3090</v>
      </c>
      <c r="C36" s="1233">
        <v>1</v>
      </c>
      <c r="D36" s="1233">
        <v>1</v>
      </c>
      <c r="E36" s="1384"/>
      <c r="F36" s="1384"/>
      <c r="G36" s="1385">
        <v>2</v>
      </c>
      <c r="H36" s="1385"/>
      <c r="I36" s="1387"/>
      <c r="J36" s="1387"/>
      <c r="K36" s="1387"/>
      <c r="L36" s="1387">
        <v>2</v>
      </c>
      <c r="M36" s="1237">
        <f t="shared" si="0"/>
        <v>2</v>
      </c>
    </row>
    <row r="37" spans="2:13" ht="18.75" customHeight="1" x14ac:dyDescent="0.25">
      <c r="B37" s="1231" t="s">
        <v>3091</v>
      </c>
      <c r="C37" s="1233">
        <v>1</v>
      </c>
      <c r="D37" s="1233">
        <v>4</v>
      </c>
      <c r="E37" s="1384"/>
      <c r="F37" s="1384"/>
      <c r="G37" s="1385">
        <v>3</v>
      </c>
      <c r="H37" s="1385">
        <v>2</v>
      </c>
      <c r="I37" s="1387"/>
      <c r="J37" s="1387"/>
      <c r="K37" s="1387"/>
      <c r="L37" s="1387">
        <v>5</v>
      </c>
      <c r="M37" s="1237">
        <f t="shared" si="0"/>
        <v>5</v>
      </c>
    </row>
    <row r="38" spans="2:13" s="1258" customFormat="1" ht="15.75" x14ac:dyDescent="0.25">
      <c r="B38" s="1046" t="s">
        <v>211</v>
      </c>
      <c r="C38" s="1115">
        <f>SUM(C8:C37)</f>
        <v>203</v>
      </c>
      <c r="D38" s="1115">
        <f t="shared" ref="D38:L38" si="1">SUM(D8:D37)</f>
        <v>362</v>
      </c>
      <c r="E38" s="1115">
        <f t="shared" si="1"/>
        <v>4</v>
      </c>
      <c r="F38" s="1115">
        <f t="shared" si="1"/>
        <v>158</v>
      </c>
      <c r="G38" s="1115">
        <f t="shared" si="1"/>
        <v>232</v>
      </c>
      <c r="H38" s="1115">
        <f t="shared" si="1"/>
        <v>171</v>
      </c>
      <c r="I38" s="1115">
        <f t="shared" si="1"/>
        <v>19</v>
      </c>
      <c r="J38" s="1115">
        <f t="shared" si="1"/>
        <v>22</v>
      </c>
      <c r="K38" s="1115">
        <f t="shared" si="1"/>
        <v>239</v>
      </c>
      <c r="L38" s="1115">
        <f t="shared" si="1"/>
        <v>285</v>
      </c>
      <c r="M38" s="1115">
        <f>SUM(M8:M37)</f>
        <v>565</v>
      </c>
    </row>
    <row r="39" spans="2:13" s="776" customFormat="1" ht="15.75" x14ac:dyDescent="0.25">
      <c r="B39" s="1262" t="s">
        <v>1423</v>
      </c>
      <c r="C39" s="1262"/>
      <c r="D39" s="1262"/>
      <c r="E39" s="1262"/>
      <c r="F39" s="1262"/>
      <c r="G39" s="1262"/>
      <c r="H39" s="1262"/>
      <c r="I39" s="1262"/>
      <c r="J39" s="1262"/>
      <c r="K39" s="1263"/>
      <c r="L39" s="1263"/>
      <c r="M39" s="1263"/>
    </row>
    <row r="40" spans="2:13" s="776" customFormat="1" ht="15.75" x14ac:dyDescent="0.25">
      <c r="B40" s="2130" t="s">
        <v>1424</v>
      </c>
      <c r="C40" s="2130"/>
      <c r="D40" s="2130"/>
      <c r="E40" s="2130"/>
      <c r="F40" s="2130"/>
      <c r="G40" s="2130"/>
      <c r="H40" s="2130"/>
      <c r="I40" s="2130"/>
      <c r="J40" s="2130"/>
      <c r="K40" s="1263"/>
      <c r="L40" s="1263"/>
      <c r="M40" s="1263"/>
    </row>
    <row r="41" spans="2:13" s="776" customFormat="1" ht="15.75" x14ac:dyDescent="0.25"/>
    <row r="42" spans="2:13" ht="15.75" hidden="1" x14ac:dyDescent="0.25"/>
    <row r="43" spans="2:13" ht="15.75" hidden="1" x14ac:dyDescent="0.25"/>
  </sheetData>
  <mergeCells count="8">
    <mergeCell ref="B1:M3"/>
    <mergeCell ref="B4:M4"/>
    <mergeCell ref="B6:B7"/>
    <mergeCell ref="B40:J40"/>
    <mergeCell ref="C6:D6"/>
    <mergeCell ref="E6:H6"/>
    <mergeCell ref="I6:L6"/>
    <mergeCell ref="M6:M7"/>
  </mergeCells>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R43"/>
  <sheetViews>
    <sheetView showGridLines="0" zoomScale="80" zoomScaleNormal="80" workbookViewId="0">
      <pane xSplit="1" ySplit="7" topLeftCell="B26" activePane="bottomRight" state="frozen"/>
      <selection activeCell="C5" sqref="C5"/>
      <selection pane="topRight" activeCell="C5" sqref="C5"/>
      <selection pane="bottomLeft" activeCell="C5" sqref="C5"/>
      <selection pane="bottomRight" activeCell="G21" sqref="G21"/>
    </sheetView>
  </sheetViews>
  <sheetFormatPr baseColWidth="10" defaultColWidth="0" defaultRowHeight="0" customHeight="1" zeroHeight="1" x14ac:dyDescent="0.25"/>
  <cols>
    <col min="1" max="1" width="5.5703125" style="930" customWidth="1"/>
    <col min="2" max="2" width="51.85546875" style="930" customWidth="1"/>
    <col min="3" max="9" width="17.140625" style="930" customWidth="1"/>
    <col min="10" max="12" width="15.140625" style="930" customWidth="1"/>
    <col min="13" max="13" width="17.140625" style="930" customWidth="1"/>
    <col min="14" max="14" width="2.85546875" style="930" customWidth="1"/>
    <col min="15" max="18" width="0" style="930" hidden="1" customWidth="1"/>
    <col min="19" max="16384" width="9.140625" style="930" hidden="1"/>
  </cols>
  <sheetData>
    <row r="1" spans="1:14" ht="15.75" x14ac:dyDescent="0.25">
      <c r="B1" s="2100"/>
      <c r="C1" s="2101"/>
      <c r="D1" s="2101"/>
      <c r="E1" s="2101"/>
      <c r="F1" s="2101"/>
      <c r="G1" s="2101"/>
      <c r="H1" s="2101"/>
      <c r="I1" s="2101"/>
      <c r="J1" s="2101"/>
      <c r="K1" s="2101"/>
      <c r="L1" s="2101"/>
      <c r="M1" s="2101"/>
    </row>
    <row r="2" spans="1:14" ht="15.75" x14ac:dyDescent="0.25">
      <c r="B2" s="2103"/>
      <c r="C2" s="2104"/>
      <c r="D2" s="2104"/>
      <c r="E2" s="2104"/>
      <c r="F2" s="2104"/>
      <c r="G2" s="2104"/>
      <c r="H2" s="2104"/>
      <c r="I2" s="2104"/>
      <c r="J2" s="2104"/>
      <c r="K2" s="2104"/>
      <c r="L2" s="2104"/>
      <c r="M2" s="2104"/>
    </row>
    <row r="3" spans="1:14" ht="16.5" thickBot="1" x14ac:dyDescent="0.3">
      <c r="B3" s="2106"/>
      <c r="C3" s="2107"/>
      <c r="D3" s="2107"/>
      <c r="E3" s="2107"/>
      <c r="F3" s="2107"/>
      <c r="G3" s="2107"/>
      <c r="H3" s="2107"/>
      <c r="I3" s="2107"/>
      <c r="J3" s="2107"/>
      <c r="K3" s="2107"/>
      <c r="L3" s="2107"/>
      <c r="M3" s="2107"/>
      <c r="N3" s="776"/>
    </row>
    <row r="4" spans="1:14" s="776" customFormat="1" ht="21.75" thickBot="1" x14ac:dyDescent="0.4">
      <c r="B4" s="2115" t="s">
        <v>3122</v>
      </c>
      <c r="C4" s="2116"/>
      <c r="D4" s="2116"/>
      <c r="E4" s="2116"/>
      <c r="F4" s="2116"/>
      <c r="G4" s="2116"/>
      <c r="H4" s="2116"/>
      <c r="I4" s="2116"/>
      <c r="J4" s="2116"/>
      <c r="K4" s="2116"/>
      <c r="L4" s="2116"/>
      <c r="M4" s="2116"/>
    </row>
    <row r="5" spans="1:14" s="1043" customFormat="1" ht="15.75" x14ac:dyDescent="0.25">
      <c r="B5" s="1086"/>
      <c r="C5" s="1086"/>
      <c r="D5" s="1086"/>
      <c r="E5" s="1086"/>
      <c r="F5" s="1086"/>
      <c r="G5" s="1086"/>
      <c r="H5" s="1086"/>
      <c r="I5" s="1086"/>
      <c r="J5" s="1086"/>
      <c r="K5" s="1086"/>
      <c r="L5" s="1086"/>
      <c r="M5" s="1086"/>
    </row>
    <row r="6" spans="1:14" s="1242" customFormat="1" ht="15.75" customHeight="1" x14ac:dyDescent="0.25">
      <c r="A6" s="1260"/>
      <c r="B6" s="1902" t="s">
        <v>1359</v>
      </c>
      <c r="C6" s="1962" t="s">
        <v>3119</v>
      </c>
      <c r="D6" s="1961"/>
      <c r="E6" s="1962" t="s">
        <v>3120</v>
      </c>
      <c r="F6" s="2131"/>
      <c r="G6" s="2131"/>
      <c r="H6" s="1961"/>
      <c r="I6" s="1962" t="s">
        <v>3121</v>
      </c>
      <c r="J6" s="2131"/>
      <c r="K6" s="2131"/>
      <c r="L6" s="1961"/>
      <c r="M6" s="2132" t="s">
        <v>3118</v>
      </c>
    </row>
    <row r="7" spans="1:14" s="1249" customFormat="1" ht="18.75" x14ac:dyDescent="0.25">
      <c r="A7" s="1261"/>
      <c r="B7" s="1902"/>
      <c r="C7" s="1235" t="s">
        <v>3116</v>
      </c>
      <c r="D7" s="1235" t="s">
        <v>3117</v>
      </c>
      <c r="E7" s="1235" t="s">
        <v>1390</v>
      </c>
      <c r="F7" s="1235" t="s">
        <v>1391</v>
      </c>
      <c r="G7" s="1235" t="s">
        <v>1392</v>
      </c>
      <c r="H7" s="1235" t="s">
        <v>1393</v>
      </c>
      <c r="I7" s="1235" t="s">
        <v>1395</v>
      </c>
      <c r="J7" s="1235" t="s">
        <v>1396</v>
      </c>
      <c r="K7" s="1235" t="s">
        <v>1397</v>
      </c>
      <c r="L7" s="1235" t="s">
        <v>1398</v>
      </c>
      <c r="M7" s="2133"/>
    </row>
    <row r="8" spans="1:14" s="1250" customFormat="1" ht="18.75" customHeight="1" x14ac:dyDescent="0.25">
      <c r="B8" s="1231" t="s">
        <v>1101</v>
      </c>
      <c r="C8" s="1233">
        <v>3</v>
      </c>
      <c r="D8" s="1233">
        <v>18</v>
      </c>
      <c r="E8" s="1384"/>
      <c r="F8" s="1384">
        <v>7</v>
      </c>
      <c r="G8" s="1385">
        <v>14</v>
      </c>
      <c r="H8" s="1385"/>
      <c r="I8" s="1386"/>
      <c r="J8" s="1386">
        <v>1</v>
      </c>
      <c r="K8" s="1386">
        <v>11</v>
      </c>
      <c r="L8" s="1386">
        <v>9</v>
      </c>
      <c r="M8" s="1237">
        <f>SUM(C8:D8)</f>
        <v>21</v>
      </c>
      <c r="N8" s="1243"/>
    </row>
    <row r="9" spans="1:14" s="1250" customFormat="1" ht="18.75" customHeight="1" x14ac:dyDescent="0.25">
      <c r="B9" s="1231" t="s">
        <v>1114</v>
      </c>
      <c r="C9" s="1233"/>
      <c r="D9" s="1233">
        <v>1</v>
      </c>
      <c r="E9" s="1384"/>
      <c r="F9" s="1384"/>
      <c r="G9" s="1385">
        <v>1</v>
      </c>
      <c r="H9" s="1385"/>
      <c r="I9" s="1386"/>
      <c r="J9" s="1386"/>
      <c r="K9" s="1386"/>
      <c r="L9" s="1386">
        <v>1</v>
      </c>
      <c r="M9" s="1237">
        <f t="shared" ref="M9:M37" si="0">SUM(C9:D9)</f>
        <v>1</v>
      </c>
    </row>
    <row r="10" spans="1:14" ht="18.75" customHeight="1" x14ac:dyDescent="0.25">
      <c r="B10" s="1231" t="s">
        <v>1367</v>
      </c>
      <c r="C10" s="1233">
        <v>3</v>
      </c>
      <c r="D10" s="1233">
        <v>7</v>
      </c>
      <c r="E10" s="1384"/>
      <c r="F10" s="1384">
        <v>4</v>
      </c>
      <c r="G10" s="1385">
        <v>4</v>
      </c>
      <c r="H10" s="1385">
        <v>2</v>
      </c>
      <c r="I10" s="1386"/>
      <c r="J10" s="1386"/>
      <c r="K10" s="1386">
        <v>5</v>
      </c>
      <c r="L10" s="1386">
        <v>5</v>
      </c>
      <c r="M10" s="1237">
        <f t="shared" si="0"/>
        <v>10</v>
      </c>
    </row>
    <row r="11" spans="1:14" s="1258" customFormat="1" ht="18.75" customHeight="1" x14ac:dyDescent="0.25">
      <c r="B11" s="1231" t="s">
        <v>526</v>
      </c>
      <c r="C11" s="1233">
        <v>5</v>
      </c>
      <c r="D11" s="1233">
        <v>8</v>
      </c>
      <c r="E11" s="1384">
        <v>1</v>
      </c>
      <c r="F11" s="1384">
        <v>5</v>
      </c>
      <c r="G11" s="1385">
        <v>4</v>
      </c>
      <c r="H11" s="1385">
        <v>3</v>
      </c>
      <c r="I11" s="1386">
        <v>1</v>
      </c>
      <c r="J11" s="1386">
        <v>1</v>
      </c>
      <c r="K11" s="1386">
        <v>6</v>
      </c>
      <c r="L11" s="1386">
        <v>5</v>
      </c>
      <c r="M11" s="1237">
        <f t="shared" si="0"/>
        <v>13</v>
      </c>
    </row>
    <row r="12" spans="1:14" ht="18.75" customHeight="1" x14ac:dyDescent="0.25">
      <c r="B12" s="1231" t="s">
        <v>1102</v>
      </c>
      <c r="C12" s="1233">
        <v>11</v>
      </c>
      <c r="D12" s="1233">
        <v>10</v>
      </c>
      <c r="E12" s="1384"/>
      <c r="F12" s="1384">
        <v>3</v>
      </c>
      <c r="G12" s="1385">
        <v>17</v>
      </c>
      <c r="H12" s="1385">
        <v>1</v>
      </c>
      <c r="I12" s="1386">
        <v>1</v>
      </c>
      <c r="J12" s="1386">
        <v>3</v>
      </c>
      <c r="K12" s="1386">
        <v>3</v>
      </c>
      <c r="L12" s="1386">
        <v>14</v>
      </c>
      <c r="M12" s="1237">
        <f t="shared" si="0"/>
        <v>21</v>
      </c>
    </row>
    <row r="13" spans="1:14" ht="18.75" customHeight="1" x14ac:dyDescent="0.25">
      <c r="B13" s="1231" t="s">
        <v>1369</v>
      </c>
      <c r="C13" s="1233">
        <v>7</v>
      </c>
      <c r="D13" s="1233">
        <v>19</v>
      </c>
      <c r="E13" s="1384"/>
      <c r="F13" s="1384">
        <v>12</v>
      </c>
      <c r="G13" s="1385">
        <v>7</v>
      </c>
      <c r="H13" s="1385">
        <v>7</v>
      </c>
      <c r="I13" s="1386"/>
      <c r="J13" s="1386">
        <v>1</v>
      </c>
      <c r="K13" s="1386">
        <v>16</v>
      </c>
      <c r="L13" s="1386">
        <v>9</v>
      </c>
      <c r="M13" s="1237">
        <f t="shared" si="0"/>
        <v>26</v>
      </c>
    </row>
    <row r="14" spans="1:14" s="1258" customFormat="1" ht="18.75" customHeight="1" x14ac:dyDescent="0.25">
      <c r="B14" s="1231" t="s">
        <v>3080</v>
      </c>
      <c r="C14" s="1233">
        <v>8</v>
      </c>
      <c r="D14" s="1233">
        <v>40</v>
      </c>
      <c r="E14" s="1384"/>
      <c r="F14" s="1384">
        <v>16</v>
      </c>
      <c r="G14" s="1385">
        <v>25</v>
      </c>
      <c r="H14" s="1385">
        <v>7</v>
      </c>
      <c r="I14" s="1386">
        <v>2</v>
      </c>
      <c r="J14" s="1386">
        <v>1</v>
      </c>
      <c r="K14" s="1386">
        <v>27</v>
      </c>
      <c r="L14" s="1386">
        <v>18</v>
      </c>
      <c r="M14" s="1237">
        <f t="shared" si="0"/>
        <v>48</v>
      </c>
    </row>
    <row r="15" spans="1:14" ht="18.75" customHeight="1" x14ac:dyDescent="0.25">
      <c r="B15" s="1231" t="s">
        <v>3081</v>
      </c>
      <c r="C15" s="1233">
        <v>9</v>
      </c>
      <c r="D15" s="1233">
        <v>22</v>
      </c>
      <c r="E15" s="1384">
        <v>2</v>
      </c>
      <c r="F15" s="1384">
        <v>19</v>
      </c>
      <c r="G15" s="1385">
        <v>8</v>
      </c>
      <c r="H15" s="1385">
        <v>2</v>
      </c>
      <c r="I15" s="1386">
        <v>3</v>
      </c>
      <c r="J15" s="1386">
        <v>2</v>
      </c>
      <c r="K15" s="1386">
        <v>19</v>
      </c>
      <c r="L15" s="1386">
        <v>7</v>
      </c>
      <c r="M15" s="1237">
        <f t="shared" si="0"/>
        <v>31</v>
      </c>
    </row>
    <row r="16" spans="1:14" ht="18.75" customHeight="1" x14ac:dyDescent="0.25">
      <c r="B16" s="1231" t="s">
        <v>1113</v>
      </c>
      <c r="C16" s="1233">
        <v>11</v>
      </c>
      <c r="D16" s="1233">
        <v>33</v>
      </c>
      <c r="E16" s="1384"/>
      <c r="F16" s="1384">
        <v>6</v>
      </c>
      <c r="G16" s="1385">
        <v>34</v>
      </c>
      <c r="H16" s="1385">
        <v>4</v>
      </c>
      <c r="I16" s="1386"/>
      <c r="J16" s="1386">
        <v>1</v>
      </c>
      <c r="K16" s="1386">
        <v>10</v>
      </c>
      <c r="L16" s="1386">
        <v>33</v>
      </c>
      <c r="M16" s="1237">
        <f t="shared" si="0"/>
        <v>44</v>
      </c>
    </row>
    <row r="17" spans="2:14" s="1258" customFormat="1" ht="18.75" customHeight="1" x14ac:dyDescent="0.25">
      <c r="B17" s="1231" t="s">
        <v>1064</v>
      </c>
      <c r="C17" s="1233">
        <v>1</v>
      </c>
      <c r="D17" s="1233">
        <v>5</v>
      </c>
      <c r="E17" s="1384"/>
      <c r="F17" s="1384">
        <v>1</v>
      </c>
      <c r="G17" s="1385">
        <v>3</v>
      </c>
      <c r="H17" s="1385">
        <v>2</v>
      </c>
      <c r="I17" s="1386"/>
      <c r="J17" s="1386"/>
      <c r="K17" s="1386">
        <v>3</v>
      </c>
      <c r="L17" s="1386">
        <v>3</v>
      </c>
      <c r="M17" s="1237">
        <f t="shared" si="0"/>
        <v>6</v>
      </c>
    </row>
    <row r="18" spans="2:14" ht="18.75" customHeight="1" x14ac:dyDescent="0.25">
      <c r="B18" s="1231" t="s">
        <v>1067</v>
      </c>
      <c r="C18" s="1233">
        <v>25</v>
      </c>
      <c r="D18" s="1233">
        <v>9</v>
      </c>
      <c r="E18" s="1384"/>
      <c r="F18" s="1384">
        <v>5</v>
      </c>
      <c r="G18" s="1385">
        <v>19</v>
      </c>
      <c r="H18" s="1385">
        <v>10</v>
      </c>
      <c r="I18" s="1386">
        <v>1</v>
      </c>
      <c r="J18" s="1386"/>
      <c r="K18" s="1386">
        <v>5</v>
      </c>
      <c r="L18" s="1386">
        <v>28</v>
      </c>
      <c r="M18" s="1237">
        <f t="shared" si="0"/>
        <v>34</v>
      </c>
    </row>
    <row r="19" spans="2:14" ht="18.75" customHeight="1" x14ac:dyDescent="0.25">
      <c r="B19" s="1231" t="s">
        <v>1070</v>
      </c>
      <c r="C19" s="1233">
        <v>6</v>
      </c>
      <c r="D19" s="1233">
        <v>33</v>
      </c>
      <c r="E19" s="1384"/>
      <c r="F19" s="1384">
        <v>3</v>
      </c>
      <c r="G19" s="1385">
        <v>12</v>
      </c>
      <c r="H19" s="1385">
        <v>24</v>
      </c>
      <c r="I19" s="1386">
        <v>1</v>
      </c>
      <c r="J19" s="1386">
        <v>2</v>
      </c>
      <c r="K19" s="1386">
        <v>4</v>
      </c>
      <c r="L19" s="1386">
        <v>32</v>
      </c>
      <c r="M19" s="1237">
        <f t="shared" si="0"/>
        <v>39</v>
      </c>
    </row>
    <row r="20" spans="2:14" ht="18.75" customHeight="1" x14ac:dyDescent="0.25">
      <c r="B20" s="1231" t="s">
        <v>1072</v>
      </c>
      <c r="C20" s="1233">
        <v>0</v>
      </c>
      <c r="D20" s="1233">
        <v>4</v>
      </c>
      <c r="E20" s="1384"/>
      <c r="F20" s="1384">
        <v>1</v>
      </c>
      <c r="G20" s="1385">
        <v>2</v>
      </c>
      <c r="H20" s="1385">
        <v>1</v>
      </c>
      <c r="I20" s="1386"/>
      <c r="J20" s="1386"/>
      <c r="K20" s="1386">
        <v>1</v>
      </c>
      <c r="L20" s="1386">
        <v>3</v>
      </c>
      <c r="M20" s="1237">
        <f t="shared" si="0"/>
        <v>4</v>
      </c>
    </row>
    <row r="21" spans="2:14" ht="18.75" customHeight="1" x14ac:dyDescent="0.25">
      <c r="B21" s="1231" t="s">
        <v>508</v>
      </c>
      <c r="C21" s="1233">
        <v>1</v>
      </c>
      <c r="D21" s="1233">
        <v>4</v>
      </c>
      <c r="E21" s="1384">
        <v>1</v>
      </c>
      <c r="F21" s="1384">
        <v>2</v>
      </c>
      <c r="G21" s="1385">
        <v>1</v>
      </c>
      <c r="H21" s="1385">
        <v>1</v>
      </c>
      <c r="I21" s="1386"/>
      <c r="J21" s="1386"/>
      <c r="K21" s="1386">
        <v>3</v>
      </c>
      <c r="L21" s="1386">
        <v>2</v>
      </c>
      <c r="M21" s="1237">
        <f t="shared" si="0"/>
        <v>5</v>
      </c>
    </row>
    <row r="22" spans="2:14" ht="18.75" customHeight="1" x14ac:dyDescent="0.25">
      <c r="B22" s="1231" t="s">
        <v>3082</v>
      </c>
      <c r="C22" s="1233">
        <v>1</v>
      </c>
      <c r="D22" s="1233">
        <v>10</v>
      </c>
      <c r="E22" s="1384"/>
      <c r="F22" s="1384">
        <v>1</v>
      </c>
      <c r="G22" s="1385">
        <v>6</v>
      </c>
      <c r="H22" s="1385">
        <v>4</v>
      </c>
      <c r="I22" s="1386"/>
      <c r="J22" s="1386"/>
      <c r="K22" s="1386">
        <v>3</v>
      </c>
      <c r="L22" s="1386">
        <v>8</v>
      </c>
      <c r="M22" s="1237">
        <f t="shared" si="0"/>
        <v>11</v>
      </c>
    </row>
    <row r="23" spans="2:14" s="1258" customFormat="1" ht="18.75" customHeight="1" x14ac:dyDescent="0.25">
      <c r="B23" s="1231" t="s">
        <v>509</v>
      </c>
      <c r="C23" s="1233"/>
      <c r="D23" s="1233"/>
      <c r="E23" s="1384"/>
      <c r="F23" s="1384"/>
      <c r="G23" s="1385"/>
      <c r="H23" s="1385"/>
      <c r="I23" s="1386"/>
      <c r="J23" s="1386"/>
      <c r="K23" s="1386"/>
      <c r="L23" s="1386"/>
      <c r="M23" s="1237">
        <f t="shared" si="0"/>
        <v>0</v>
      </c>
    </row>
    <row r="24" spans="2:14" ht="31.5" x14ac:dyDescent="0.25">
      <c r="B24" s="1231" t="s">
        <v>3083</v>
      </c>
      <c r="C24" s="1233">
        <v>31</v>
      </c>
      <c r="D24" s="1233">
        <v>18</v>
      </c>
      <c r="E24" s="1384"/>
      <c r="F24" s="1384">
        <v>19</v>
      </c>
      <c r="G24" s="1385">
        <v>9</v>
      </c>
      <c r="H24" s="1385">
        <v>21</v>
      </c>
      <c r="I24" s="1386"/>
      <c r="J24" s="1386">
        <v>1</v>
      </c>
      <c r="K24" s="1386">
        <v>30</v>
      </c>
      <c r="L24" s="1386">
        <v>18</v>
      </c>
      <c r="M24" s="1237">
        <f t="shared" si="0"/>
        <v>49</v>
      </c>
      <c r="N24" s="1096"/>
    </row>
    <row r="25" spans="2:14" ht="31.5" x14ac:dyDescent="0.25">
      <c r="B25" s="1231" t="s">
        <v>3115</v>
      </c>
      <c r="C25" s="1233">
        <v>4</v>
      </c>
      <c r="D25" s="1233">
        <v>8</v>
      </c>
      <c r="E25" s="1384"/>
      <c r="F25" s="1384">
        <v>3</v>
      </c>
      <c r="G25" s="1385">
        <v>6</v>
      </c>
      <c r="H25" s="1385">
        <v>3</v>
      </c>
      <c r="I25" s="1386"/>
      <c r="J25" s="1386">
        <v>1</v>
      </c>
      <c r="K25" s="1386">
        <v>6</v>
      </c>
      <c r="L25" s="1386">
        <v>5</v>
      </c>
      <c r="M25" s="1237">
        <f t="shared" si="0"/>
        <v>12</v>
      </c>
    </row>
    <row r="26" spans="2:14" ht="18.75" customHeight="1" x14ac:dyDescent="0.25">
      <c r="B26" s="1231" t="s">
        <v>3085</v>
      </c>
      <c r="C26" s="1233">
        <v>5</v>
      </c>
      <c r="D26" s="1233">
        <v>12</v>
      </c>
      <c r="E26" s="1384"/>
      <c r="F26" s="1384">
        <v>3</v>
      </c>
      <c r="G26" s="1385">
        <v>6</v>
      </c>
      <c r="H26" s="1385">
        <v>8</v>
      </c>
      <c r="I26" s="1386"/>
      <c r="J26" s="1386"/>
      <c r="K26" s="1386">
        <v>4</v>
      </c>
      <c r="L26" s="1386">
        <v>13</v>
      </c>
      <c r="M26" s="1237">
        <f t="shared" si="0"/>
        <v>17</v>
      </c>
    </row>
    <row r="27" spans="2:14" ht="18.75" customHeight="1" x14ac:dyDescent="0.25">
      <c r="B27" s="1231" t="s">
        <v>3092</v>
      </c>
      <c r="C27" s="1233">
        <v>5</v>
      </c>
      <c r="D27" s="1233">
        <v>28</v>
      </c>
      <c r="E27" s="1384"/>
      <c r="F27" s="1384">
        <v>8</v>
      </c>
      <c r="G27" s="1385">
        <v>12</v>
      </c>
      <c r="H27" s="1385">
        <v>13</v>
      </c>
      <c r="I27" s="1386">
        <v>2</v>
      </c>
      <c r="J27" s="1386">
        <v>1</v>
      </c>
      <c r="K27" s="1386">
        <v>8</v>
      </c>
      <c r="L27" s="1386">
        <v>22</v>
      </c>
      <c r="M27" s="1237">
        <f t="shared" si="0"/>
        <v>33</v>
      </c>
      <c r="N27" s="1096"/>
    </row>
    <row r="28" spans="2:14" ht="18.75" customHeight="1" x14ac:dyDescent="0.25">
      <c r="B28" s="1231" t="s">
        <v>1380</v>
      </c>
      <c r="C28" s="1233">
        <v>16</v>
      </c>
      <c r="D28" s="1233">
        <v>10</v>
      </c>
      <c r="E28" s="1384"/>
      <c r="F28" s="1384">
        <v>13</v>
      </c>
      <c r="G28" s="1385">
        <v>9</v>
      </c>
      <c r="H28" s="1385">
        <v>4</v>
      </c>
      <c r="I28" s="1386">
        <v>5</v>
      </c>
      <c r="J28" s="1386">
        <v>1</v>
      </c>
      <c r="K28" s="1386">
        <v>11</v>
      </c>
      <c r="L28" s="1386">
        <v>9</v>
      </c>
      <c r="M28" s="1237">
        <f t="shared" si="0"/>
        <v>26</v>
      </c>
    </row>
    <row r="29" spans="2:14" ht="18.75" customHeight="1" x14ac:dyDescent="0.25">
      <c r="B29" s="1231" t="s">
        <v>567</v>
      </c>
      <c r="C29" s="1233">
        <v>3</v>
      </c>
      <c r="D29" s="1233">
        <v>4</v>
      </c>
      <c r="E29" s="1384"/>
      <c r="F29" s="1384">
        <v>4</v>
      </c>
      <c r="G29" s="1385">
        <v>2</v>
      </c>
      <c r="H29" s="1385">
        <v>1</v>
      </c>
      <c r="I29" s="1386"/>
      <c r="J29" s="1386">
        <v>1</v>
      </c>
      <c r="K29" s="1386">
        <v>5</v>
      </c>
      <c r="L29" s="1386">
        <v>1</v>
      </c>
      <c r="M29" s="1237">
        <f t="shared" si="0"/>
        <v>7</v>
      </c>
    </row>
    <row r="30" spans="2:14" ht="18.75" customHeight="1" x14ac:dyDescent="0.25">
      <c r="B30" s="1231" t="s">
        <v>573</v>
      </c>
      <c r="C30" s="1233">
        <v>13</v>
      </c>
      <c r="D30" s="1233"/>
      <c r="E30" s="1384"/>
      <c r="F30" s="1384">
        <v>3</v>
      </c>
      <c r="G30" s="1385">
        <v>10</v>
      </c>
      <c r="H30" s="1385"/>
      <c r="I30" s="1386"/>
      <c r="J30" s="1386"/>
      <c r="K30" s="1386">
        <v>8</v>
      </c>
      <c r="L30" s="1386">
        <v>5</v>
      </c>
      <c r="M30" s="1237">
        <f t="shared" si="0"/>
        <v>13</v>
      </c>
    </row>
    <row r="31" spans="2:14" s="1258" customFormat="1" ht="18.75" customHeight="1" x14ac:dyDescent="0.25">
      <c r="B31" s="1231" t="s">
        <v>3087</v>
      </c>
      <c r="C31" s="1233">
        <v>3</v>
      </c>
      <c r="D31" s="1233">
        <v>9</v>
      </c>
      <c r="E31" s="1384"/>
      <c r="F31" s="1384">
        <v>3</v>
      </c>
      <c r="G31" s="1385">
        <v>2</v>
      </c>
      <c r="H31" s="1385">
        <v>7</v>
      </c>
      <c r="I31" s="1386"/>
      <c r="J31" s="1386">
        <v>1</v>
      </c>
      <c r="K31" s="1386">
        <v>6</v>
      </c>
      <c r="L31" s="1386">
        <v>5</v>
      </c>
      <c r="M31" s="1237">
        <f t="shared" si="0"/>
        <v>12</v>
      </c>
    </row>
    <row r="32" spans="2:14" ht="18.75" customHeight="1" x14ac:dyDescent="0.25">
      <c r="B32" s="1231" t="s">
        <v>3088</v>
      </c>
      <c r="C32" s="1233">
        <v>15</v>
      </c>
      <c r="D32" s="1233">
        <v>40</v>
      </c>
      <c r="E32" s="1384"/>
      <c r="F32" s="1384">
        <v>7</v>
      </c>
      <c r="G32" s="1385">
        <v>17</v>
      </c>
      <c r="H32" s="1385">
        <v>31</v>
      </c>
      <c r="I32" s="1386">
        <v>2</v>
      </c>
      <c r="J32" s="1386">
        <v>4</v>
      </c>
      <c r="K32" s="1386">
        <v>44</v>
      </c>
      <c r="L32" s="1386">
        <v>5</v>
      </c>
      <c r="M32" s="1237">
        <f t="shared" si="0"/>
        <v>55</v>
      </c>
    </row>
    <row r="33" spans="2:13" ht="18.75" customHeight="1" x14ac:dyDescent="0.25">
      <c r="B33" s="1231" t="s">
        <v>3089</v>
      </c>
      <c r="C33" s="1233">
        <v>4</v>
      </c>
      <c r="D33" s="1233">
        <v>5</v>
      </c>
      <c r="E33" s="1384"/>
      <c r="F33" s="1384">
        <v>2</v>
      </c>
      <c r="G33" s="1385">
        <v>6</v>
      </c>
      <c r="H33" s="1385">
        <v>1</v>
      </c>
      <c r="I33" s="1386"/>
      <c r="J33" s="1386"/>
      <c r="K33" s="1386">
        <v>6</v>
      </c>
      <c r="L33" s="1386">
        <v>3</v>
      </c>
      <c r="M33" s="1237">
        <f t="shared" si="0"/>
        <v>9</v>
      </c>
    </row>
    <row r="34" spans="2:13" ht="18.75" customHeight="1" x14ac:dyDescent="0.25">
      <c r="B34" s="1231" t="s">
        <v>500</v>
      </c>
      <c r="C34" s="1233">
        <v>14</v>
      </c>
      <c r="D34" s="1233">
        <v>9</v>
      </c>
      <c r="E34" s="1384"/>
      <c r="F34" s="1384">
        <v>7</v>
      </c>
      <c r="G34" s="1385">
        <v>10</v>
      </c>
      <c r="H34" s="1385">
        <v>6</v>
      </c>
      <c r="I34" s="1386"/>
      <c r="J34" s="1386"/>
      <c r="K34" s="1386">
        <v>12</v>
      </c>
      <c r="L34" s="1386">
        <v>11</v>
      </c>
      <c r="M34" s="1237">
        <f t="shared" si="0"/>
        <v>23</v>
      </c>
    </row>
    <row r="35" spans="2:13" ht="18.75" customHeight="1" x14ac:dyDescent="0.25">
      <c r="B35" s="1231" t="s">
        <v>2955</v>
      </c>
      <c r="C35" s="1233">
        <v>5</v>
      </c>
      <c r="D35" s="1233">
        <v>5</v>
      </c>
      <c r="E35" s="1384"/>
      <c r="F35" s="1384">
        <v>4</v>
      </c>
      <c r="G35" s="1385">
        <v>3</v>
      </c>
      <c r="H35" s="1385">
        <v>3</v>
      </c>
      <c r="I35" s="1386"/>
      <c r="J35" s="1386"/>
      <c r="K35" s="1386">
        <v>6</v>
      </c>
      <c r="L35" s="1386">
        <v>4</v>
      </c>
      <c r="M35" s="1237">
        <f t="shared" si="0"/>
        <v>10</v>
      </c>
    </row>
    <row r="36" spans="2:13" ht="18.75" customHeight="1" x14ac:dyDescent="0.25">
      <c r="B36" s="1231" t="s">
        <v>3090</v>
      </c>
      <c r="C36" s="1233">
        <v>1</v>
      </c>
      <c r="D36" s="1233">
        <v>2</v>
      </c>
      <c r="E36" s="1384"/>
      <c r="F36" s="1384"/>
      <c r="G36" s="1385">
        <v>3</v>
      </c>
      <c r="H36" s="1385"/>
      <c r="I36" s="1386"/>
      <c r="J36" s="1386"/>
      <c r="K36" s="1386"/>
      <c r="L36" s="1386">
        <v>3</v>
      </c>
      <c r="M36" s="1237">
        <f t="shared" si="0"/>
        <v>3</v>
      </c>
    </row>
    <row r="37" spans="2:13" ht="18.75" customHeight="1" x14ac:dyDescent="0.25">
      <c r="B37" s="1231" t="s">
        <v>3091</v>
      </c>
      <c r="C37" s="1233">
        <v>1</v>
      </c>
      <c r="D37" s="1233">
        <v>6</v>
      </c>
      <c r="E37" s="1384"/>
      <c r="F37" s="1384">
        <v>1</v>
      </c>
      <c r="G37" s="1385">
        <v>3</v>
      </c>
      <c r="H37" s="1385">
        <v>3</v>
      </c>
      <c r="I37" s="1386"/>
      <c r="J37" s="1386"/>
      <c r="K37" s="1386">
        <v>2</v>
      </c>
      <c r="L37" s="1386">
        <v>5</v>
      </c>
      <c r="M37" s="1237">
        <f t="shared" si="0"/>
        <v>7</v>
      </c>
    </row>
    <row r="38" spans="2:13" s="1258" customFormat="1" ht="15.75" x14ac:dyDescent="0.25">
      <c r="B38" s="1046" t="s">
        <v>211</v>
      </c>
      <c r="C38" s="1115">
        <f>SUM(C8:C37)</f>
        <v>211</v>
      </c>
      <c r="D38" s="1115">
        <f t="shared" ref="D38:L38" si="1">SUM(D8:D37)</f>
        <v>379</v>
      </c>
      <c r="E38" s="1115">
        <f t="shared" si="1"/>
        <v>4</v>
      </c>
      <c r="F38" s="1115">
        <f t="shared" si="1"/>
        <v>162</v>
      </c>
      <c r="G38" s="1115">
        <f t="shared" si="1"/>
        <v>255</v>
      </c>
      <c r="H38" s="1115">
        <f t="shared" si="1"/>
        <v>169</v>
      </c>
      <c r="I38" s="1115">
        <f t="shared" si="1"/>
        <v>18</v>
      </c>
      <c r="J38" s="1115">
        <f t="shared" si="1"/>
        <v>22</v>
      </c>
      <c r="K38" s="1115">
        <f t="shared" si="1"/>
        <v>264</v>
      </c>
      <c r="L38" s="1115">
        <f t="shared" si="1"/>
        <v>286</v>
      </c>
      <c r="M38" s="1115">
        <f>SUM(M8:M37)</f>
        <v>590</v>
      </c>
    </row>
    <row r="39" spans="2:13" s="776" customFormat="1" ht="15.75" x14ac:dyDescent="0.25">
      <c r="B39" s="1262" t="s">
        <v>1423</v>
      </c>
      <c r="C39" s="1262"/>
      <c r="D39" s="1262"/>
      <c r="E39" s="1262"/>
      <c r="F39" s="1262"/>
      <c r="G39" s="1262"/>
      <c r="H39" s="1262"/>
      <c r="I39" s="1262"/>
      <c r="J39" s="1262"/>
      <c r="K39" s="1263"/>
      <c r="L39" s="1263"/>
      <c r="M39" s="1263"/>
    </row>
    <row r="40" spans="2:13" s="776" customFormat="1" ht="15.75" x14ac:dyDescent="0.25">
      <c r="B40" s="2130" t="s">
        <v>1424</v>
      </c>
      <c r="C40" s="2130"/>
      <c r="D40" s="2130"/>
      <c r="E40" s="2130"/>
      <c r="F40" s="2130"/>
      <c r="G40" s="2130"/>
      <c r="H40" s="2130"/>
      <c r="I40" s="2130"/>
      <c r="J40" s="2130"/>
      <c r="K40" s="1263"/>
      <c r="L40" s="1263"/>
      <c r="M40" s="1263"/>
    </row>
    <row r="41" spans="2:13" s="776" customFormat="1" ht="15.75" x14ac:dyDescent="0.25"/>
    <row r="42" spans="2:13" ht="15.75" hidden="1" x14ac:dyDescent="0.25"/>
    <row r="43" spans="2:13" ht="15.75" hidden="1" x14ac:dyDescent="0.25"/>
  </sheetData>
  <sheetProtection sheet="1" objects="1" scenarios="1" formatCells="0" formatColumns="0" formatRows="0" insertColumns="0" insertRows="0" deleteColumns="0" deleteRows="0" sort="0"/>
  <mergeCells count="8">
    <mergeCell ref="B40:J40"/>
    <mergeCell ref="B1:M3"/>
    <mergeCell ref="B4:M4"/>
    <mergeCell ref="B6:B7"/>
    <mergeCell ref="C6:D6"/>
    <mergeCell ref="E6:H6"/>
    <mergeCell ref="I6:L6"/>
    <mergeCell ref="M6:M7"/>
  </mergeCell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I50"/>
  <sheetViews>
    <sheetView showGridLines="0" zoomScaleNormal="100" workbookViewId="0">
      <pane xSplit="1" ySplit="7" topLeftCell="B8" activePane="bottomRight" state="frozen"/>
      <selection activeCell="C5" sqref="C5"/>
      <selection pane="topRight" activeCell="C5" sqref="C5"/>
      <selection pane="bottomLeft" activeCell="C5" sqref="C5"/>
      <selection pane="bottomRight" activeCell="C40" sqref="C40"/>
    </sheetView>
  </sheetViews>
  <sheetFormatPr baseColWidth="10" defaultColWidth="0" defaultRowHeight="15.75" zeroHeight="1" x14ac:dyDescent="0.25"/>
  <cols>
    <col min="1" max="1" width="5.5703125" style="930" customWidth="1"/>
    <col min="2" max="2" width="51.85546875" style="930" customWidth="1"/>
    <col min="3" max="3" width="17.140625" style="930" customWidth="1"/>
    <col min="4" max="6" width="15.140625" style="930" customWidth="1"/>
    <col min="7" max="7" width="17.140625" style="930" customWidth="1"/>
    <col min="8" max="8" width="18.28515625" style="1258" customWidth="1"/>
    <col min="9" max="9" width="2.85546875" style="930" customWidth="1"/>
    <col min="10" max="16384" width="9.140625" style="930" hidden="1"/>
  </cols>
  <sheetData>
    <row r="1" spans="1:9" x14ac:dyDescent="0.25">
      <c r="B1" s="2100"/>
      <c r="C1" s="2101"/>
      <c r="D1" s="2101"/>
      <c r="E1" s="2101"/>
      <c r="F1" s="2101"/>
      <c r="G1" s="2101"/>
      <c r="H1" s="2102"/>
    </row>
    <row r="2" spans="1:9" x14ac:dyDescent="0.25">
      <c r="B2" s="2103"/>
      <c r="C2" s="2104"/>
      <c r="D2" s="2104"/>
      <c r="E2" s="2104"/>
      <c r="F2" s="2104"/>
      <c r="G2" s="2104"/>
      <c r="H2" s="2105"/>
    </row>
    <row r="3" spans="1:9" ht="16.5" thickBot="1" x14ac:dyDescent="0.3">
      <c r="B3" s="2106"/>
      <c r="C3" s="2107"/>
      <c r="D3" s="2107"/>
      <c r="E3" s="2107"/>
      <c r="F3" s="2107"/>
      <c r="G3" s="2107"/>
      <c r="H3" s="2108"/>
      <c r="I3" s="776"/>
    </row>
    <row r="4" spans="1:9" s="776" customFormat="1" ht="21.75" thickBot="1" x14ac:dyDescent="0.4">
      <c r="B4" s="2115" t="s">
        <v>3103</v>
      </c>
      <c r="C4" s="2116"/>
      <c r="D4" s="2116"/>
      <c r="E4" s="2116"/>
      <c r="F4" s="2116"/>
      <c r="G4" s="2116"/>
      <c r="H4" s="2117"/>
    </row>
    <row r="5" spans="1:9" s="1043" customFormat="1" x14ac:dyDescent="0.25">
      <c r="B5" s="1086"/>
      <c r="C5" s="1086"/>
      <c r="D5" s="1086"/>
      <c r="E5" s="1086"/>
      <c r="F5" s="1086"/>
      <c r="G5" s="1086"/>
      <c r="H5" s="1253"/>
    </row>
    <row r="6" spans="1:9" s="1242" customFormat="1" ht="15.75" customHeight="1" x14ac:dyDescent="0.25">
      <c r="A6" s="1260"/>
      <c r="B6" s="1902" t="s">
        <v>1359</v>
      </c>
      <c r="C6" s="1943" t="s">
        <v>1400</v>
      </c>
      <c r="D6" s="1943"/>
      <c r="E6" s="1943"/>
      <c r="F6" s="1943"/>
      <c r="G6" s="1943"/>
      <c r="H6" s="1943"/>
    </row>
    <row r="7" spans="1:9" s="1249" customFormat="1" ht="31.5" x14ac:dyDescent="0.25">
      <c r="A7" s="1261"/>
      <c r="B7" s="1902"/>
      <c r="C7" s="1235" t="s">
        <v>1390</v>
      </c>
      <c r="D7" s="1235" t="s">
        <v>1391</v>
      </c>
      <c r="E7" s="1235" t="s">
        <v>1392</v>
      </c>
      <c r="F7" s="1235" t="s">
        <v>358</v>
      </c>
      <c r="G7" s="1235" t="s">
        <v>1401</v>
      </c>
      <c r="H7" s="1046" t="s">
        <v>1402</v>
      </c>
    </row>
    <row r="8" spans="1:9" s="1250" customFormat="1" ht="18.75" customHeight="1" x14ac:dyDescent="0.25">
      <c r="B8" s="1264" t="s">
        <v>297</v>
      </c>
      <c r="C8" s="1115">
        <f>SUM(C9:C10)</f>
        <v>0</v>
      </c>
      <c r="D8" s="1115">
        <f t="shared" ref="D8:F8" si="0">SUM(D9:D10)</f>
        <v>4508</v>
      </c>
      <c r="E8" s="1115">
        <f t="shared" si="0"/>
        <v>6039</v>
      </c>
      <c r="F8" s="1115">
        <f t="shared" si="0"/>
        <v>2594</v>
      </c>
      <c r="G8" s="1115">
        <f>SUM(C8:F8)</f>
        <v>13141</v>
      </c>
      <c r="H8" s="1266">
        <f t="shared" ref="H8:H44" si="1">G8/$H$46</f>
        <v>18.25138888888889</v>
      </c>
      <c r="I8" s="1243"/>
    </row>
    <row r="9" spans="1:9" s="1250" customFormat="1" ht="18.75" customHeight="1" x14ac:dyDescent="0.25">
      <c r="B9" s="1231" t="s">
        <v>1369</v>
      </c>
      <c r="C9" s="1271"/>
      <c r="D9" s="1271">
        <v>1744</v>
      </c>
      <c r="E9" s="1271">
        <v>1276</v>
      </c>
      <c r="F9" s="1271">
        <v>1200</v>
      </c>
      <c r="G9" s="1267">
        <f>SUM(C9:F9)</f>
        <v>4220</v>
      </c>
      <c r="H9" s="1266">
        <f t="shared" si="1"/>
        <v>5.8611111111111107</v>
      </c>
    </row>
    <row r="10" spans="1:9" ht="18.75" customHeight="1" x14ac:dyDescent="0.25">
      <c r="B10" s="1231" t="s">
        <v>1403</v>
      </c>
      <c r="C10" s="1271"/>
      <c r="D10" s="1271">
        <v>2764</v>
      </c>
      <c r="E10" s="1271">
        <v>4763</v>
      </c>
      <c r="F10" s="1271">
        <v>1394</v>
      </c>
      <c r="G10" s="1267">
        <f>SUM(C10:F10)</f>
        <v>8921</v>
      </c>
      <c r="H10" s="1266">
        <f t="shared" si="1"/>
        <v>12.390277777777778</v>
      </c>
    </row>
    <row r="11" spans="1:9" s="1258" customFormat="1" ht="18.75" customHeight="1" x14ac:dyDescent="0.25">
      <c r="B11" s="1264" t="s">
        <v>692</v>
      </c>
      <c r="C11" s="1115">
        <f>SUM(C12:C13)</f>
        <v>510</v>
      </c>
      <c r="D11" s="1115">
        <f t="shared" ref="D11" si="2">SUM(D12:D13)</f>
        <v>1665</v>
      </c>
      <c r="E11" s="1115">
        <f t="shared" ref="E11" si="3">SUM(E12:E13)</f>
        <v>2144</v>
      </c>
      <c r="F11" s="1115">
        <f t="shared" ref="F11" si="4">SUM(F12:F13)</f>
        <v>1048</v>
      </c>
      <c r="G11" s="1115">
        <f t="shared" ref="G11:G44" si="5">SUM(C11:F11)</f>
        <v>5367</v>
      </c>
      <c r="H11" s="1266">
        <f t="shared" si="1"/>
        <v>7.4541666666666666</v>
      </c>
    </row>
    <row r="12" spans="1:9" ht="18.75" customHeight="1" x14ac:dyDescent="0.25">
      <c r="B12" s="1231" t="s">
        <v>775</v>
      </c>
      <c r="C12" s="1271">
        <v>510</v>
      </c>
      <c r="D12" s="1271">
        <v>905</v>
      </c>
      <c r="E12" s="1271">
        <v>624</v>
      </c>
      <c r="F12" s="1271">
        <v>160</v>
      </c>
      <c r="G12" s="1267">
        <f t="shared" si="5"/>
        <v>2199</v>
      </c>
      <c r="H12" s="1266">
        <f t="shared" si="1"/>
        <v>3.0541666666666667</v>
      </c>
    </row>
    <row r="13" spans="1:9" ht="18.75" customHeight="1" x14ac:dyDescent="0.25">
      <c r="B13" s="1231" t="s">
        <v>776</v>
      </c>
      <c r="C13" s="1271"/>
      <c r="D13" s="1271">
        <v>760</v>
      </c>
      <c r="E13" s="1271">
        <v>1520</v>
      </c>
      <c r="F13" s="1271">
        <v>888</v>
      </c>
      <c r="G13" s="1267">
        <f t="shared" si="5"/>
        <v>3168</v>
      </c>
      <c r="H13" s="1266">
        <f t="shared" si="1"/>
        <v>4.4000000000000004</v>
      </c>
    </row>
    <row r="14" spans="1:9" s="1258" customFormat="1" ht="18.75" customHeight="1" x14ac:dyDescent="0.25">
      <c r="B14" s="1264" t="s">
        <v>291</v>
      </c>
      <c r="C14" s="1115">
        <f>SUM(C15:C16)</f>
        <v>0</v>
      </c>
      <c r="D14" s="1115">
        <f t="shared" ref="D14" si="6">SUM(D15:D16)</f>
        <v>1248</v>
      </c>
      <c r="E14" s="1115">
        <f t="shared" ref="E14" si="7">SUM(E15:E16)</f>
        <v>5054</v>
      </c>
      <c r="F14" s="1115">
        <f t="shared" ref="F14" si="8">SUM(F15:F16)</f>
        <v>1501</v>
      </c>
      <c r="G14" s="1115">
        <f t="shared" si="5"/>
        <v>7803</v>
      </c>
      <c r="H14" s="1266">
        <f t="shared" si="1"/>
        <v>10.8375</v>
      </c>
    </row>
    <row r="15" spans="1:9" ht="18.75" customHeight="1" x14ac:dyDescent="0.25">
      <c r="B15" s="1231" t="s">
        <v>1113</v>
      </c>
      <c r="C15" s="1271"/>
      <c r="D15" s="1271">
        <v>608</v>
      </c>
      <c r="E15" s="1271">
        <v>4734</v>
      </c>
      <c r="F15" s="1271">
        <v>946</v>
      </c>
      <c r="G15" s="1267">
        <f t="shared" si="5"/>
        <v>6288</v>
      </c>
      <c r="H15" s="1266">
        <f t="shared" si="1"/>
        <v>8.7333333333333325</v>
      </c>
    </row>
    <row r="16" spans="1:9" ht="18.75" customHeight="1" x14ac:dyDescent="0.25">
      <c r="B16" s="1231" t="s">
        <v>1404</v>
      </c>
      <c r="C16" s="1271"/>
      <c r="D16" s="1271">
        <v>640</v>
      </c>
      <c r="E16" s="1271">
        <v>320</v>
      </c>
      <c r="F16" s="1271">
        <v>555</v>
      </c>
      <c r="G16" s="1267">
        <f t="shared" si="5"/>
        <v>1515</v>
      </c>
      <c r="H16" s="1266">
        <f t="shared" si="1"/>
        <v>2.1041666666666665</v>
      </c>
    </row>
    <row r="17" spans="2:9" s="1258" customFormat="1" ht="18.75" customHeight="1" x14ac:dyDescent="0.25">
      <c r="B17" s="1264" t="s">
        <v>1405</v>
      </c>
      <c r="C17" s="1115">
        <f>SUM(C18:C22)</f>
        <v>0</v>
      </c>
      <c r="D17" s="1115">
        <f>SUM(D18:D22)</f>
        <v>2144</v>
      </c>
      <c r="E17" s="1115">
        <f>SUM(E18:E22)</f>
        <v>7814</v>
      </c>
      <c r="F17" s="1115">
        <f>SUM(F18:F22)</f>
        <v>448</v>
      </c>
      <c r="G17" s="1115">
        <f t="shared" si="5"/>
        <v>10406</v>
      </c>
      <c r="H17" s="1266">
        <f t="shared" si="1"/>
        <v>14.452777777777778</v>
      </c>
    </row>
    <row r="18" spans="2:9" ht="18.75" customHeight="1" x14ac:dyDescent="0.25">
      <c r="B18" s="1231" t="s">
        <v>1406</v>
      </c>
      <c r="C18" s="1271"/>
      <c r="D18" s="1271">
        <v>1824</v>
      </c>
      <c r="E18" s="1271">
        <v>2992</v>
      </c>
      <c r="F18" s="1271"/>
      <c r="G18" s="1267">
        <f t="shared" si="5"/>
        <v>4816</v>
      </c>
      <c r="H18" s="1266">
        <f t="shared" si="1"/>
        <v>6.6888888888888891</v>
      </c>
    </row>
    <row r="19" spans="2:9" ht="18.75" customHeight="1" x14ac:dyDescent="0.25">
      <c r="B19" s="1231" t="s">
        <v>1407</v>
      </c>
      <c r="C19" s="1271"/>
      <c r="D19" s="1271">
        <v>224</v>
      </c>
      <c r="E19" s="1271">
        <v>3222</v>
      </c>
      <c r="F19" s="1271">
        <v>304</v>
      </c>
      <c r="G19" s="1267">
        <f t="shared" si="5"/>
        <v>3750</v>
      </c>
      <c r="H19" s="1266">
        <f t="shared" si="1"/>
        <v>5.208333333333333</v>
      </c>
    </row>
    <row r="20" spans="2:9" ht="18.75" customHeight="1" x14ac:dyDescent="0.25">
      <c r="B20" s="1231" t="s">
        <v>493</v>
      </c>
      <c r="C20" s="1271"/>
      <c r="D20" s="1271">
        <v>96</v>
      </c>
      <c r="E20" s="1271">
        <v>672</v>
      </c>
      <c r="F20" s="1271">
        <v>144</v>
      </c>
      <c r="G20" s="1267">
        <f t="shared" si="5"/>
        <v>912</v>
      </c>
      <c r="H20" s="1266">
        <f t="shared" si="1"/>
        <v>1.2666666666666666</v>
      </c>
    </row>
    <row r="21" spans="2:9" ht="18.75" customHeight="1" x14ac:dyDescent="0.25">
      <c r="B21" s="1231" t="s">
        <v>1114</v>
      </c>
      <c r="C21" s="1271"/>
      <c r="D21" s="1271"/>
      <c r="E21" s="1271">
        <v>512</v>
      </c>
      <c r="F21" s="1271"/>
      <c r="G21" s="1267">
        <f t="shared" si="5"/>
        <v>512</v>
      </c>
      <c r="H21" s="1266">
        <f t="shared" si="1"/>
        <v>0.71111111111111114</v>
      </c>
    </row>
    <row r="22" spans="2:9" ht="18.75" customHeight="1" x14ac:dyDescent="0.25">
      <c r="B22" s="1231" t="s">
        <v>1408</v>
      </c>
      <c r="C22" s="1271"/>
      <c r="D22" s="1271"/>
      <c r="E22" s="1271">
        <v>416</v>
      </c>
      <c r="F22" s="1271"/>
      <c r="G22" s="1267">
        <f t="shared" si="5"/>
        <v>416</v>
      </c>
      <c r="H22" s="1266">
        <f t="shared" si="1"/>
        <v>0.57777777777777772</v>
      </c>
    </row>
    <row r="23" spans="2:9" s="1258" customFormat="1" ht="18.75" customHeight="1" x14ac:dyDescent="0.25">
      <c r="B23" s="1264" t="s">
        <v>1409</v>
      </c>
      <c r="C23" s="1115">
        <f>SUM(C24:C30)</f>
        <v>0</v>
      </c>
      <c r="D23" s="1115">
        <f t="shared" ref="D23:F23" si="9">SUM(D24:D30)</f>
        <v>2030</v>
      </c>
      <c r="E23" s="1115">
        <f t="shared" si="9"/>
        <v>4126</v>
      </c>
      <c r="F23" s="1115">
        <f t="shared" si="9"/>
        <v>6606</v>
      </c>
      <c r="G23" s="1115">
        <f t="shared" si="5"/>
        <v>12762</v>
      </c>
      <c r="H23" s="1266">
        <f t="shared" si="1"/>
        <v>17.725000000000001</v>
      </c>
    </row>
    <row r="24" spans="2:9" ht="18.75" customHeight="1" x14ac:dyDescent="0.25">
      <c r="B24" s="1231" t="s">
        <v>1372</v>
      </c>
      <c r="C24" s="1271"/>
      <c r="D24" s="1271">
        <v>798</v>
      </c>
      <c r="E24" s="1271">
        <v>1982</v>
      </c>
      <c r="F24" s="1271">
        <v>4942</v>
      </c>
      <c r="G24" s="1267">
        <f t="shared" si="5"/>
        <v>7722</v>
      </c>
      <c r="H24" s="1266">
        <f t="shared" si="1"/>
        <v>10.725</v>
      </c>
      <c r="I24" s="1096"/>
    </row>
    <row r="25" spans="2:9" ht="18.75" customHeight="1" x14ac:dyDescent="0.25">
      <c r="B25" s="1231" t="s">
        <v>1374</v>
      </c>
      <c r="C25" s="1271"/>
      <c r="D25" s="1271">
        <v>224</v>
      </c>
      <c r="E25" s="1271">
        <v>240</v>
      </c>
      <c r="F25" s="1271">
        <v>240</v>
      </c>
      <c r="G25" s="1267">
        <f t="shared" si="5"/>
        <v>704</v>
      </c>
      <c r="H25" s="1266">
        <f t="shared" si="1"/>
        <v>0.97777777777777775</v>
      </c>
    </row>
    <row r="26" spans="2:9" ht="18.75" customHeight="1" x14ac:dyDescent="0.25">
      <c r="B26" s="1231" t="s">
        <v>1373</v>
      </c>
      <c r="C26" s="1271"/>
      <c r="D26" s="1271"/>
      <c r="E26" s="1271">
        <v>256</v>
      </c>
      <c r="F26" s="1271">
        <v>288</v>
      </c>
      <c r="G26" s="1267">
        <f t="shared" si="5"/>
        <v>544</v>
      </c>
      <c r="H26" s="1266">
        <f t="shared" si="1"/>
        <v>0.75555555555555554</v>
      </c>
    </row>
    <row r="27" spans="2:9" ht="18.75" customHeight="1" x14ac:dyDescent="0.25">
      <c r="B27" s="1231" t="s">
        <v>1376</v>
      </c>
      <c r="C27" s="1271"/>
      <c r="D27" s="1271">
        <v>112</v>
      </c>
      <c r="E27" s="1271"/>
      <c r="F27" s="1271"/>
      <c r="G27" s="1267">
        <f t="shared" si="5"/>
        <v>112</v>
      </c>
      <c r="H27" s="1266">
        <f t="shared" si="1"/>
        <v>0.15555555555555556</v>
      </c>
      <c r="I27" s="1096"/>
    </row>
    <row r="28" spans="2:9" ht="18.75" customHeight="1" x14ac:dyDescent="0.25">
      <c r="B28" s="1231" t="s">
        <v>1410</v>
      </c>
      <c r="C28" s="1271"/>
      <c r="D28" s="1271">
        <v>160</v>
      </c>
      <c r="E28" s="1271">
        <v>448</v>
      </c>
      <c r="F28" s="1271">
        <v>384</v>
      </c>
      <c r="G28" s="1267">
        <f t="shared" si="5"/>
        <v>992</v>
      </c>
      <c r="H28" s="1266">
        <f t="shared" si="1"/>
        <v>1.3777777777777778</v>
      </c>
    </row>
    <row r="29" spans="2:9" ht="18.75" customHeight="1" x14ac:dyDescent="0.25">
      <c r="B29" s="1231" t="s">
        <v>1411</v>
      </c>
      <c r="C29" s="1271"/>
      <c r="D29" s="1271">
        <v>736</v>
      </c>
      <c r="E29" s="1271">
        <v>640</v>
      </c>
      <c r="F29" s="1271">
        <v>624</v>
      </c>
      <c r="G29" s="1267">
        <f t="shared" si="5"/>
        <v>2000</v>
      </c>
      <c r="H29" s="1266">
        <f t="shared" si="1"/>
        <v>2.7777777777777777</v>
      </c>
    </row>
    <row r="30" spans="2:9" ht="18.75" customHeight="1" x14ac:dyDescent="0.25">
      <c r="B30" s="1231" t="s">
        <v>1412</v>
      </c>
      <c r="C30" s="1271"/>
      <c r="D30" s="1271"/>
      <c r="E30" s="1271">
        <v>560</v>
      </c>
      <c r="F30" s="1271">
        <v>128</v>
      </c>
      <c r="G30" s="1267">
        <f t="shared" si="5"/>
        <v>688</v>
      </c>
      <c r="H30" s="1266">
        <f t="shared" si="1"/>
        <v>0.9555555555555556</v>
      </c>
    </row>
    <row r="31" spans="2:9" s="1258" customFormat="1" ht="18.75" customHeight="1" x14ac:dyDescent="0.25">
      <c r="B31" s="1264" t="s">
        <v>283</v>
      </c>
      <c r="C31" s="1115">
        <f>SUM(C32:C39)</f>
        <v>320</v>
      </c>
      <c r="D31" s="1115">
        <f t="shared" ref="D31:F31" si="10">SUM(D32:D39)</f>
        <v>12246</v>
      </c>
      <c r="E31" s="1115">
        <f t="shared" si="10"/>
        <v>10701</v>
      </c>
      <c r="F31" s="1115">
        <f t="shared" si="10"/>
        <v>10636</v>
      </c>
      <c r="G31" s="1115">
        <f t="shared" si="5"/>
        <v>33903</v>
      </c>
      <c r="H31" s="1266">
        <f t="shared" si="1"/>
        <v>47.087499999999999</v>
      </c>
    </row>
    <row r="32" spans="2:9" ht="18.75" customHeight="1" x14ac:dyDescent="0.25">
      <c r="B32" s="1231" t="s">
        <v>1413</v>
      </c>
      <c r="C32" s="1271"/>
      <c r="D32" s="1271">
        <v>364</v>
      </c>
      <c r="E32" s="1271">
        <v>1094</v>
      </c>
      <c r="F32" s="1271">
        <v>1573</v>
      </c>
      <c r="G32" s="1267">
        <f t="shared" si="5"/>
        <v>3031</v>
      </c>
      <c r="H32" s="1266">
        <f t="shared" si="1"/>
        <v>4.2097222222222221</v>
      </c>
    </row>
    <row r="33" spans="2:8" ht="18.75" customHeight="1" x14ac:dyDescent="0.25">
      <c r="B33" s="1231" t="s">
        <v>1414</v>
      </c>
      <c r="C33" s="1271"/>
      <c r="D33" s="1271">
        <v>460</v>
      </c>
      <c r="E33" s="1271">
        <v>1610</v>
      </c>
      <c r="F33" s="1271"/>
      <c r="G33" s="1267">
        <f t="shared" si="5"/>
        <v>2070</v>
      </c>
      <c r="H33" s="1266">
        <f t="shared" si="1"/>
        <v>2.875</v>
      </c>
    </row>
    <row r="34" spans="2:8" ht="18.75" customHeight="1" x14ac:dyDescent="0.25">
      <c r="B34" s="1231" t="s">
        <v>1415</v>
      </c>
      <c r="C34" s="1271"/>
      <c r="D34" s="1271">
        <v>580</v>
      </c>
      <c r="E34" s="1271">
        <v>1077</v>
      </c>
      <c r="F34" s="1271">
        <v>549</v>
      </c>
      <c r="G34" s="1267">
        <f t="shared" si="5"/>
        <v>2206</v>
      </c>
      <c r="H34" s="1266">
        <f t="shared" si="1"/>
        <v>3.0638888888888891</v>
      </c>
    </row>
    <row r="35" spans="2:8" ht="18.75" customHeight="1" x14ac:dyDescent="0.25">
      <c r="B35" s="1231" t="s">
        <v>1416</v>
      </c>
      <c r="C35" s="1271"/>
      <c r="D35" s="1271">
        <v>1286</v>
      </c>
      <c r="E35" s="1271">
        <v>2057</v>
      </c>
      <c r="F35" s="1271">
        <v>2758</v>
      </c>
      <c r="G35" s="1267">
        <f t="shared" si="5"/>
        <v>6101</v>
      </c>
      <c r="H35" s="1266">
        <f t="shared" si="1"/>
        <v>8.4736111111111114</v>
      </c>
    </row>
    <row r="36" spans="2:8" ht="18.75" customHeight="1" x14ac:dyDescent="0.25">
      <c r="B36" s="1231" t="s">
        <v>1417</v>
      </c>
      <c r="C36" s="1271"/>
      <c r="D36" s="1271">
        <v>2748</v>
      </c>
      <c r="E36" s="1271">
        <v>1927</v>
      </c>
      <c r="F36" s="1271">
        <v>680</v>
      </c>
      <c r="G36" s="1267">
        <f t="shared" si="5"/>
        <v>5355</v>
      </c>
      <c r="H36" s="1266">
        <f t="shared" si="1"/>
        <v>7.4375</v>
      </c>
    </row>
    <row r="37" spans="2:8" ht="18.75" customHeight="1" x14ac:dyDescent="0.25">
      <c r="B37" s="1231" t="s">
        <v>1418</v>
      </c>
      <c r="C37" s="1271"/>
      <c r="D37" s="1271">
        <v>3254</v>
      </c>
      <c r="E37" s="1271">
        <v>1553</v>
      </c>
      <c r="F37" s="1271">
        <v>4058</v>
      </c>
      <c r="G37" s="1267">
        <f t="shared" si="5"/>
        <v>8865</v>
      </c>
      <c r="H37" s="1266">
        <f t="shared" si="1"/>
        <v>12.3125</v>
      </c>
    </row>
    <row r="38" spans="2:8" ht="18.75" customHeight="1" x14ac:dyDescent="0.25">
      <c r="B38" s="1231" t="s">
        <v>1419</v>
      </c>
      <c r="C38" s="1271"/>
      <c r="D38" s="1271">
        <v>753</v>
      </c>
      <c r="E38" s="1271">
        <v>311</v>
      </c>
      <c r="F38" s="1271">
        <v>418</v>
      </c>
      <c r="G38" s="1267">
        <f t="shared" si="5"/>
        <v>1482</v>
      </c>
      <c r="H38" s="1266">
        <f t="shared" si="1"/>
        <v>2.0583333333333331</v>
      </c>
    </row>
    <row r="39" spans="2:8" ht="18.75" customHeight="1" x14ac:dyDescent="0.25">
      <c r="B39" s="1231" t="s">
        <v>1420</v>
      </c>
      <c r="C39" s="1271">
        <v>320</v>
      </c>
      <c r="D39" s="1271">
        <v>2801</v>
      </c>
      <c r="E39" s="1271">
        <v>1072</v>
      </c>
      <c r="F39" s="1271">
        <v>600</v>
      </c>
      <c r="G39" s="1267">
        <f t="shared" si="5"/>
        <v>4793</v>
      </c>
      <c r="H39" s="1266">
        <f t="shared" si="1"/>
        <v>6.6569444444444441</v>
      </c>
    </row>
    <row r="40" spans="2:8" s="1258" customFormat="1" ht="18.75" customHeight="1" x14ac:dyDescent="0.25">
      <c r="B40" s="1264" t="s">
        <v>326</v>
      </c>
      <c r="C40" s="1115">
        <f>SUM(C41:C44)</f>
        <v>0</v>
      </c>
      <c r="D40" s="1115">
        <f t="shared" ref="D40:F40" si="11">SUM(D41:D44)</f>
        <v>7054</v>
      </c>
      <c r="E40" s="1115">
        <f t="shared" si="11"/>
        <v>6556</v>
      </c>
      <c r="F40" s="1115">
        <f t="shared" si="11"/>
        <v>10520</v>
      </c>
      <c r="G40" s="1115">
        <f t="shared" si="5"/>
        <v>24130</v>
      </c>
      <c r="H40" s="1266">
        <f t="shared" si="1"/>
        <v>33.513888888888886</v>
      </c>
    </row>
    <row r="41" spans="2:8" ht="18.75" customHeight="1" x14ac:dyDescent="0.25">
      <c r="B41" s="1231" t="s">
        <v>498</v>
      </c>
      <c r="C41" s="1272"/>
      <c r="D41" s="1272">
        <v>1120</v>
      </c>
      <c r="E41" s="1272">
        <v>3936</v>
      </c>
      <c r="F41" s="1272">
        <v>1888</v>
      </c>
      <c r="G41" s="1267">
        <f t="shared" si="5"/>
        <v>6944</v>
      </c>
      <c r="H41" s="1266">
        <f t="shared" si="1"/>
        <v>9.6444444444444439</v>
      </c>
    </row>
    <row r="42" spans="2:8" ht="18.75" customHeight="1" x14ac:dyDescent="0.25">
      <c r="B42" s="1231" t="s">
        <v>1421</v>
      </c>
      <c r="C42" s="1272"/>
      <c r="D42" s="1272">
        <v>1038</v>
      </c>
      <c r="E42" s="1272">
        <v>308</v>
      </c>
      <c r="F42" s="1272">
        <v>1072</v>
      </c>
      <c r="G42" s="1267">
        <f t="shared" si="5"/>
        <v>2418</v>
      </c>
      <c r="H42" s="1266">
        <f t="shared" si="1"/>
        <v>3.3583333333333334</v>
      </c>
    </row>
    <row r="43" spans="2:8" ht="18.75" customHeight="1" x14ac:dyDescent="0.25">
      <c r="B43" s="1231" t="s">
        <v>1422</v>
      </c>
      <c r="C43" s="1272"/>
      <c r="D43" s="1272">
        <v>4500</v>
      </c>
      <c r="E43" s="1272">
        <v>1404</v>
      </c>
      <c r="F43" s="1272">
        <v>7182</v>
      </c>
      <c r="G43" s="1267">
        <f t="shared" si="5"/>
        <v>13086</v>
      </c>
      <c r="H43" s="1266">
        <f t="shared" si="1"/>
        <v>18.175000000000001</v>
      </c>
    </row>
    <row r="44" spans="2:8" ht="18.75" customHeight="1" x14ac:dyDescent="0.25">
      <c r="B44" s="1231" t="s">
        <v>1384</v>
      </c>
      <c r="C44" s="1272"/>
      <c r="D44" s="1272">
        <v>396</v>
      </c>
      <c r="E44" s="1272">
        <v>908</v>
      </c>
      <c r="F44" s="1272">
        <v>378</v>
      </c>
      <c r="G44" s="1267">
        <f t="shared" si="5"/>
        <v>1682</v>
      </c>
      <c r="H44" s="1266">
        <f t="shared" si="1"/>
        <v>2.3361111111111112</v>
      </c>
    </row>
    <row r="45" spans="2:8" s="1258" customFormat="1" x14ac:dyDescent="0.25">
      <c r="B45" s="1046" t="s">
        <v>211</v>
      </c>
      <c r="C45" s="1115">
        <f>C8+C11+C14+C17+C23+C31+C40</f>
        <v>830</v>
      </c>
      <c r="D45" s="1115">
        <f>D8+D11+D14+D17+D23+D31+D40</f>
        <v>30895</v>
      </c>
      <c r="E45" s="1115">
        <f>E8+E11+E14+E17+E23+E31+E40</f>
        <v>42434</v>
      </c>
      <c r="F45" s="1115">
        <f>F8+F11+F14+F17+F23+F31+F40</f>
        <v>33353</v>
      </c>
      <c r="G45" s="1115">
        <f>G8+G11+G14+G17+G23+G31+G40</f>
        <v>107512</v>
      </c>
      <c r="H45" s="1266">
        <f>H8+H11+H17+H23+H31+H40+H14</f>
        <v>149.32222222222222</v>
      </c>
    </row>
    <row r="46" spans="2:8" s="776" customFormat="1" x14ac:dyDescent="0.25">
      <c r="B46" s="1262" t="s">
        <v>1423</v>
      </c>
      <c r="C46" s="1268">
        <f>IFERROR(C45/$H$46,0)</f>
        <v>1.1527777777777777</v>
      </c>
      <c r="D46" s="1268">
        <f t="shared" ref="D46:G46" si="12">IFERROR(D45/$H$46,0)</f>
        <v>42.909722222222221</v>
      </c>
      <c r="E46" s="1268">
        <f t="shared" si="12"/>
        <v>58.93611111111111</v>
      </c>
      <c r="F46" s="1268">
        <f t="shared" si="12"/>
        <v>46.323611111111113</v>
      </c>
      <c r="G46" s="1268">
        <f t="shared" si="12"/>
        <v>149.32222222222222</v>
      </c>
      <c r="H46" s="1269">
        <v>720</v>
      </c>
    </row>
    <row r="47" spans="2:8" s="776" customFormat="1" x14ac:dyDescent="0.25">
      <c r="B47" s="2130" t="s">
        <v>1424</v>
      </c>
      <c r="C47" s="2130"/>
      <c r="D47" s="2130"/>
      <c r="E47" s="1263"/>
      <c r="F47" s="1263"/>
      <c r="G47" s="1263"/>
      <c r="H47" s="1265"/>
    </row>
    <row r="48" spans="2:8" s="776" customFormat="1" x14ac:dyDescent="0.25">
      <c r="H48" s="1118"/>
    </row>
    <row r="49" hidden="1" x14ac:dyDescent="0.25"/>
    <row r="50" hidden="1" x14ac:dyDescent="0.25"/>
  </sheetData>
  <sheetProtection sheet="1" objects="1" scenarios="1" formatCells="0" formatColumns="0" formatRows="0" insertColumns="0" insertRows="0" deleteColumns="0" deleteRows="0" sort="0"/>
  <mergeCells count="5">
    <mergeCell ref="B47:D47"/>
    <mergeCell ref="B4:H4"/>
    <mergeCell ref="B6:B7"/>
    <mergeCell ref="C6:H6"/>
    <mergeCell ref="B1:H3"/>
  </mergeCell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XFB47"/>
  <sheetViews>
    <sheetView showGridLines="0" zoomScaleNormal="100" workbookViewId="0">
      <pane xSplit="1" ySplit="7" topLeftCell="B37" activePane="bottomRight" state="frozen"/>
      <selection activeCell="C5" sqref="C5"/>
      <selection pane="topRight" activeCell="C5" sqref="C5"/>
      <selection pane="bottomLeft" activeCell="C5" sqref="C5"/>
      <selection pane="bottomRight" activeCell="C8" sqref="C8:F45"/>
    </sheetView>
  </sheetViews>
  <sheetFormatPr baseColWidth="10" defaultColWidth="0" defaultRowHeight="15.75" x14ac:dyDescent="0.25"/>
  <cols>
    <col min="1" max="1" width="5.5703125" style="776" customWidth="1"/>
    <col min="2" max="2" width="51.85546875" style="930" customWidth="1"/>
    <col min="3" max="3" width="17.140625" style="930" customWidth="1"/>
    <col min="4" max="6" width="15.140625" style="930" customWidth="1"/>
    <col min="7" max="7" width="17.140625" style="930" customWidth="1"/>
    <col min="8" max="8" width="18.28515625" style="1258" customWidth="1"/>
    <col min="9" max="9" width="2.85546875" style="930" customWidth="1"/>
    <col min="10" max="16384" width="9.140625" style="930" hidden="1"/>
  </cols>
  <sheetData>
    <row r="1" spans="1:16382" x14ac:dyDescent="0.25">
      <c r="B1" s="2100"/>
      <c r="C1" s="2101"/>
      <c r="D1" s="2101"/>
      <c r="E1" s="2101"/>
      <c r="F1" s="2101"/>
      <c r="G1" s="2101"/>
      <c r="H1" s="2102"/>
    </row>
    <row r="2" spans="1:16382" x14ac:dyDescent="0.25">
      <c r="B2" s="2103"/>
      <c r="C2" s="2104"/>
      <c r="D2" s="2104"/>
      <c r="E2" s="2104"/>
      <c r="F2" s="2104"/>
      <c r="G2" s="2104"/>
      <c r="H2" s="2105"/>
    </row>
    <row r="3" spans="1:16382" ht="16.5" thickBot="1" x14ac:dyDescent="0.3">
      <c r="B3" s="2106"/>
      <c r="C3" s="2107"/>
      <c r="D3" s="2107"/>
      <c r="E3" s="2107"/>
      <c r="F3" s="2107"/>
      <c r="G3" s="2107"/>
      <c r="H3" s="2108"/>
      <c r="I3" s="776"/>
      <c r="J3" s="776"/>
    </row>
    <row r="4" spans="1:16382" s="776" customFormat="1" ht="21.75" thickBot="1" x14ac:dyDescent="0.4">
      <c r="B4" s="2115" t="s">
        <v>3104</v>
      </c>
      <c r="C4" s="2116"/>
      <c r="D4" s="2116"/>
      <c r="E4" s="2116"/>
      <c r="F4" s="2116"/>
      <c r="G4" s="2116"/>
      <c r="H4" s="2117"/>
    </row>
    <row r="5" spans="1:16382" s="1043" customFormat="1" x14ac:dyDescent="0.25">
      <c r="B5" s="1086"/>
      <c r="C5" s="1086"/>
      <c r="D5" s="1086"/>
      <c r="E5" s="1086"/>
      <c r="F5" s="1086"/>
      <c r="G5" s="1086"/>
      <c r="H5" s="1253"/>
    </row>
    <row r="6" spans="1:16382" s="1242" customFormat="1" ht="15.75" customHeight="1" x14ac:dyDescent="0.25">
      <c r="B6" s="2134" t="s">
        <v>1359</v>
      </c>
      <c r="C6" s="1943" t="s">
        <v>1400</v>
      </c>
      <c r="D6" s="1943"/>
      <c r="E6" s="1943"/>
      <c r="F6" s="1943"/>
      <c r="G6" s="1943"/>
      <c r="H6" s="1943"/>
    </row>
    <row r="7" spans="1:16382" s="1249" customFormat="1" ht="31.5" x14ac:dyDescent="0.25">
      <c r="A7" s="1242"/>
      <c r="B7" s="2134"/>
      <c r="C7" s="1046" t="s">
        <v>1390</v>
      </c>
      <c r="D7" s="1046" t="s">
        <v>1391</v>
      </c>
      <c r="E7" s="1046" t="s">
        <v>1392</v>
      </c>
      <c r="F7" s="1046" t="s">
        <v>358</v>
      </c>
      <c r="G7" s="1046" t="s">
        <v>1401</v>
      </c>
      <c r="H7" s="1046" t="s">
        <v>1402</v>
      </c>
    </row>
    <row r="8" spans="1:16382" s="1250" customFormat="1" ht="18.75" customHeight="1" x14ac:dyDescent="0.25">
      <c r="A8" s="1246"/>
      <c r="B8" s="1264" t="s">
        <v>297</v>
      </c>
      <c r="C8" s="1115">
        <f>SUM(C9:C10)</f>
        <v>0</v>
      </c>
      <c r="D8" s="1115">
        <f t="shared" ref="D8:F8" si="0">SUM(D9:D10)</f>
        <v>5044</v>
      </c>
      <c r="E8" s="1115">
        <f t="shared" si="0"/>
        <v>6038</v>
      </c>
      <c r="F8" s="1115">
        <f t="shared" si="0"/>
        <v>2381</v>
      </c>
      <c r="G8" s="1115">
        <f>SUM(C8:F8)</f>
        <v>13463</v>
      </c>
      <c r="H8" s="1266">
        <f t="shared" ref="H8:H45" si="1">G8/$H$46</f>
        <v>18.698611111111113</v>
      </c>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3"/>
      <c r="EV8" s="1243"/>
      <c r="EW8" s="1243"/>
      <c r="EX8" s="1243"/>
      <c r="EY8" s="1243"/>
      <c r="EZ8" s="1243"/>
      <c r="FA8" s="1243"/>
      <c r="FB8" s="1243"/>
      <c r="FC8" s="1243"/>
      <c r="FD8" s="1243"/>
      <c r="FE8" s="1243"/>
      <c r="FF8" s="1243"/>
      <c r="FG8" s="1243"/>
      <c r="FH8" s="1243"/>
      <c r="FI8" s="1243"/>
      <c r="FJ8" s="1243"/>
      <c r="FK8" s="1243"/>
      <c r="FL8" s="1243"/>
      <c r="FM8" s="1243"/>
      <c r="FN8" s="1243"/>
      <c r="FO8" s="1243"/>
      <c r="FP8" s="1243"/>
      <c r="FQ8" s="1243"/>
      <c r="FR8" s="1243"/>
      <c r="FS8" s="1243"/>
      <c r="FT8" s="1243"/>
      <c r="FU8" s="1243"/>
      <c r="FV8" s="1243"/>
      <c r="FW8" s="1243"/>
      <c r="FX8" s="1243"/>
      <c r="FY8" s="1243"/>
      <c r="FZ8" s="1243"/>
      <c r="GA8" s="1243"/>
      <c r="GB8" s="1243"/>
      <c r="GC8" s="1243"/>
      <c r="GD8" s="1243"/>
      <c r="GE8" s="1243"/>
      <c r="GF8" s="1243"/>
      <c r="GG8" s="1243"/>
      <c r="GH8" s="1243"/>
      <c r="GI8" s="1243"/>
      <c r="GJ8" s="1243"/>
      <c r="GK8" s="1243"/>
      <c r="GL8" s="1243"/>
      <c r="GM8" s="1243"/>
      <c r="GN8" s="1243"/>
      <c r="GO8" s="1243"/>
      <c r="GP8" s="1243"/>
      <c r="GQ8" s="1243"/>
      <c r="GR8" s="1243"/>
      <c r="GS8" s="1243"/>
      <c r="GT8" s="1243"/>
      <c r="GU8" s="1243"/>
      <c r="GV8" s="1243"/>
      <c r="GW8" s="1243"/>
      <c r="GX8" s="1243"/>
      <c r="GY8" s="1243"/>
      <c r="GZ8" s="1243"/>
      <c r="HA8" s="1243"/>
      <c r="HB8" s="1243"/>
      <c r="HC8" s="1243"/>
      <c r="HD8" s="1243"/>
      <c r="HE8" s="1243"/>
      <c r="HF8" s="1243"/>
      <c r="HG8" s="1243"/>
      <c r="HH8" s="1243"/>
      <c r="HI8" s="1243"/>
      <c r="HJ8" s="1243"/>
      <c r="HK8" s="1243"/>
      <c r="HL8" s="1243"/>
      <c r="HM8" s="1243"/>
      <c r="HN8" s="1243"/>
      <c r="HO8" s="1243"/>
      <c r="HP8" s="1243"/>
      <c r="HQ8" s="1243"/>
      <c r="HR8" s="1243"/>
      <c r="HS8" s="1243"/>
      <c r="HT8" s="1243"/>
      <c r="HU8" s="1243"/>
      <c r="HV8" s="1243"/>
      <c r="HW8" s="1243"/>
      <c r="HX8" s="1243"/>
      <c r="HY8" s="1243"/>
      <c r="HZ8" s="1243"/>
      <c r="IA8" s="1243"/>
      <c r="IB8" s="1243"/>
      <c r="IC8" s="1243"/>
      <c r="ID8" s="1243"/>
      <c r="IE8" s="1243"/>
      <c r="IF8" s="1243"/>
      <c r="IG8" s="1243"/>
      <c r="IH8" s="1243"/>
      <c r="II8" s="1243"/>
      <c r="IJ8" s="1243"/>
      <c r="IK8" s="1243"/>
      <c r="IL8" s="1243"/>
      <c r="IM8" s="1243"/>
      <c r="IN8" s="1243"/>
      <c r="IO8" s="1243"/>
      <c r="IP8" s="1243"/>
      <c r="IQ8" s="1243"/>
      <c r="IR8" s="1243"/>
      <c r="IS8" s="1243"/>
      <c r="IT8" s="1243"/>
      <c r="IU8" s="1243"/>
      <c r="IV8" s="1243"/>
      <c r="IW8" s="1243"/>
      <c r="IX8" s="1243"/>
      <c r="IY8" s="1243"/>
      <c r="IZ8" s="1243"/>
      <c r="JA8" s="1243"/>
      <c r="JB8" s="1243"/>
      <c r="JC8" s="1243"/>
      <c r="JD8" s="1243"/>
      <c r="JE8" s="1243"/>
      <c r="JF8" s="1243"/>
      <c r="JG8" s="1243"/>
      <c r="JH8" s="1243"/>
      <c r="JI8" s="1243"/>
      <c r="JJ8" s="1243"/>
      <c r="JK8" s="1243"/>
      <c r="JL8" s="1243"/>
      <c r="JM8" s="1243"/>
      <c r="JN8" s="1243"/>
      <c r="JO8" s="1243"/>
      <c r="JP8" s="1243"/>
      <c r="JQ8" s="1243"/>
      <c r="JR8" s="1243"/>
      <c r="JS8" s="1243"/>
      <c r="JT8" s="1243"/>
      <c r="JU8" s="1243"/>
      <c r="JV8" s="1243"/>
      <c r="JW8" s="1243"/>
      <c r="JX8" s="1243"/>
      <c r="JY8" s="1243"/>
      <c r="JZ8" s="1243"/>
      <c r="KA8" s="1243"/>
      <c r="KB8" s="1243"/>
      <c r="KC8" s="1243"/>
      <c r="KD8" s="1243"/>
      <c r="KE8" s="1243"/>
      <c r="KF8" s="1243"/>
      <c r="KG8" s="1243"/>
      <c r="KH8" s="1243"/>
      <c r="KI8" s="1243"/>
      <c r="KJ8" s="1243"/>
      <c r="KK8" s="1243"/>
      <c r="KL8" s="1243"/>
      <c r="KM8" s="1243"/>
      <c r="KN8" s="1243"/>
      <c r="KO8" s="1243"/>
      <c r="KP8" s="1243"/>
      <c r="KQ8" s="1243"/>
      <c r="KR8" s="1243"/>
      <c r="KS8" s="1243"/>
      <c r="KT8" s="1243"/>
      <c r="KU8" s="1243"/>
      <c r="KV8" s="1243"/>
      <c r="KW8" s="1243"/>
      <c r="KX8" s="1243"/>
      <c r="KY8" s="1243"/>
      <c r="KZ8" s="1243"/>
      <c r="LA8" s="1243"/>
      <c r="LB8" s="1243"/>
      <c r="LC8" s="1243"/>
      <c r="LD8" s="1243"/>
      <c r="LE8" s="1243"/>
      <c r="LF8" s="1243"/>
      <c r="LG8" s="1243"/>
      <c r="LH8" s="1243"/>
      <c r="LI8" s="1243"/>
      <c r="LJ8" s="1243"/>
      <c r="LK8" s="1243"/>
      <c r="LL8" s="1243"/>
      <c r="LM8" s="1243"/>
      <c r="LN8" s="1243"/>
      <c r="LO8" s="1243"/>
      <c r="LP8" s="1243"/>
      <c r="LQ8" s="1243"/>
      <c r="LR8" s="1243"/>
      <c r="LS8" s="1243"/>
      <c r="LT8" s="1243"/>
      <c r="LU8" s="1243"/>
      <c r="LV8" s="1243"/>
      <c r="LW8" s="1243"/>
      <c r="LX8" s="1243"/>
      <c r="LY8" s="1243"/>
      <c r="LZ8" s="1243"/>
      <c r="MA8" s="1243"/>
      <c r="MB8" s="1243"/>
      <c r="MC8" s="1243"/>
      <c r="MD8" s="1243"/>
      <c r="ME8" s="1243"/>
      <c r="MF8" s="1243"/>
      <c r="MG8" s="1243"/>
      <c r="MH8" s="1243"/>
      <c r="MI8" s="1243"/>
      <c r="MJ8" s="1243"/>
      <c r="MK8" s="1243"/>
      <c r="ML8" s="1243"/>
      <c r="MM8" s="1243"/>
      <c r="MN8" s="1243"/>
      <c r="MO8" s="1243"/>
      <c r="MP8" s="1243"/>
      <c r="MQ8" s="1243"/>
      <c r="MR8" s="1243"/>
      <c r="MS8" s="1243"/>
      <c r="MT8" s="1243"/>
      <c r="MU8" s="1243"/>
      <c r="MV8" s="1243"/>
      <c r="MW8" s="1243"/>
      <c r="MX8" s="1243"/>
      <c r="MY8" s="1243"/>
      <c r="MZ8" s="1243"/>
      <c r="NA8" s="1243"/>
      <c r="NB8" s="1243"/>
      <c r="NC8" s="1243"/>
      <c r="ND8" s="1243"/>
      <c r="NE8" s="1243"/>
      <c r="NF8" s="1243"/>
      <c r="NG8" s="1243"/>
      <c r="NH8" s="1243"/>
      <c r="NI8" s="1243"/>
      <c r="NJ8" s="1243"/>
      <c r="NK8" s="1243"/>
      <c r="NL8" s="1243"/>
      <c r="NM8" s="1243"/>
      <c r="NN8" s="1243"/>
      <c r="NO8" s="1243"/>
      <c r="NP8" s="1243"/>
      <c r="NQ8" s="1243"/>
      <c r="NR8" s="1243"/>
      <c r="NS8" s="1243"/>
      <c r="NT8" s="1243"/>
      <c r="NU8" s="1243"/>
      <c r="NV8" s="1243"/>
      <c r="NW8" s="1243"/>
      <c r="NX8" s="1243"/>
      <c r="NY8" s="1243"/>
      <c r="NZ8" s="1243"/>
      <c r="OA8" s="1243"/>
      <c r="OB8" s="1243"/>
      <c r="OC8" s="1243"/>
      <c r="OD8" s="1243"/>
      <c r="OE8" s="1243"/>
      <c r="OF8" s="1243"/>
      <c r="OG8" s="1243"/>
      <c r="OH8" s="1243"/>
      <c r="OI8" s="1243"/>
      <c r="OJ8" s="1243"/>
      <c r="OK8" s="1243"/>
      <c r="OL8" s="1243"/>
      <c r="OM8" s="1243"/>
      <c r="ON8" s="1243"/>
      <c r="OO8" s="1243"/>
      <c r="OP8" s="1243"/>
      <c r="OQ8" s="1243"/>
      <c r="OR8" s="1243"/>
      <c r="OS8" s="1243"/>
      <c r="OT8" s="1243"/>
      <c r="OU8" s="1243"/>
      <c r="OV8" s="1243"/>
      <c r="OW8" s="1243"/>
      <c r="OX8" s="1243"/>
      <c r="OY8" s="1243"/>
      <c r="OZ8" s="1243"/>
      <c r="PA8" s="1243"/>
      <c r="PB8" s="1243"/>
      <c r="PC8" s="1243"/>
      <c r="PD8" s="1243"/>
      <c r="PE8" s="1243"/>
      <c r="PF8" s="1243"/>
      <c r="PG8" s="1243"/>
      <c r="PH8" s="1243"/>
      <c r="PI8" s="1243"/>
      <c r="PJ8" s="1243"/>
      <c r="PK8" s="1243"/>
      <c r="PL8" s="1243"/>
      <c r="PM8" s="1243"/>
      <c r="PN8" s="1243"/>
      <c r="PO8" s="1243"/>
      <c r="PP8" s="1243"/>
      <c r="PQ8" s="1243"/>
      <c r="PR8" s="1243"/>
      <c r="PS8" s="1243"/>
      <c r="PT8" s="1243"/>
      <c r="PU8" s="1243"/>
      <c r="PV8" s="1243"/>
      <c r="PW8" s="1243"/>
      <c r="PX8" s="1243"/>
      <c r="PY8" s="1243"/>
      <c r="PZ8" s="1243"/>
      <c r="QA8" s="1243"/>
      <c r="QB8" s="1243"/>
      <c r="QC8" s="1243"/>
      <c r="QD8" s="1243"/>
      <c r="QE8" s="1243"/>
      <c r="QF8" s="1243"/>
      <c r="QG8" s="1243"/>
      <c r="QH8" s="1243"/>
      <c r="QI8" s="1243"/>
      <c r="QJ8" s="1243"/>
      <c r="QK8" s="1243"/>
      <c r="QL8" s="1243"/>
      <c r="QM8" s="1243"/>
      <c r="QN8" s="1243"/>
      <c r="QO8" s="1243"/>
      <c r="QP8" s="1243"/>
      <c r="QQ8" s="1243"/>
      <c r="QR8" s="1243"/>
      <c r="QS8" s="1243"/>
      <c r="QT8" s="1243"/>
      <c r="QU8" s="1243"/>
      <c r="QV8" s="1243"/>
      <c r="QW8" s="1243"/>
      <c r="QX8" s="1243"/>
      <c r="QY8" s="1243"/>
      <c r="QZ8" s="1243"/>
      <c r="RA8" s="1243"/>
      <c r="RB8" s="1243"/>
      <c r="RC8" s="1243"/>
      <c r="RD8" s="1243"/>
      <c r="RE8" s="1243"/>
      <c r="RF8" s="1243"/>
      <c r="RG8" s="1243"/>
      <c r="RH8" s="1243"/>
      <c r="RI8" s="1243"/>
      <c r="RJ8" s="1243"/>
      <c r="RK8" s="1243"/>
      <c r="RL8" s="1243"/>
      <c r="RM8" s="1243"/>
      <c r="RN8" s="1243"/>
      <c r="RO8" s="1243"/>
      <c r="RP8" s="1243"/>
      <c r="RQ8" s="1243"/>
      <c r="RR8" s="1243"/>
      <c r="RS8" s="1243"/>
      <c r="RT8" s="1243"/>
      <c r="RU8" s="1243"/>
      <c r="RV8" s="1243"/>
      <c r="RW8" s="1243"/>
      <c r="RX8" s="1243"/>
      <c r="RY8" s="1243"/>
      <c r="RZ8" s="1243"/>
      <c r="SA8" s="1243"/>
      <c r="SB8" s="1243"/>
      <c r="SC8" s="1243"/>
      <c r="SD8" s="1243"/>
      <c r="SE8" s="1243"/>
      <c r="SF8" s="1243"/>
      <c r="SG8" s="1243"/>
      <c r="SH8" s="1243"/>
      <c r="SI8" s="1243"/>
      <c r="SJ8" s="1243"/>
      <c r="SK8" s="1243"/>
      <c r="SL8" s="1243"/>
      <c r="SM8" s="1243"/>
      <c r="SN8" s="1243"/>
      <c r="SO8" s="1243"/>
      <c r="SP8" s="1243"/>
      <c r="SQ8" s="1243"/>
      <c r="SR8" s="1243"/>
      <c r="SS8" s="1243"/>
      <c r="ST8" s="1243"/>
      <c r="SU8" s="1243"/>
      <c r="SV8" s="1243"/>
      <c r="SW8" s="1243"/>
      <c r="SX8" s="1243"/>
      <c r="SY8" s="1243"/>
      <c r="SZ8" s="1243"/>
      <c r="TA8" s="1243"/>
      <c r="TB8" s="1243"/>
      <c r="TC8" s="1243"/>
      <c r="TD8" s="1243"/>
      <c r="TE8" s="1243"/>
      <c r="TF8" s="1243"/>
      <c r="TG8" s="1243"/>
      <c r="TH8" s="1243"/>
      <c r="TI8" s="1243"/>
      <c r="TJ8" s="1243"/>
      <c r="TK8" s="1243"/>
      <c r="TL8" s="1243"/>
      <c r="TM8" s="1243"/>
      <c r="TN8" s="1243"/>
      <c r="TO8" s="1243"/>
      <c r="TP8" s="1243"/>
      <c r="TQ8" s="1243"/>
      <c r="TR8" s="1243"/>
      <c r="TS8" s="1243"/>
      <c r="TT8" s="1243"/>
      <c r="TU8" s="1243"/>
      <c r="TV8" s="1243"/>
      <c r="TW8" s="1243"/>
      <c r="TX8" s="1243"/>
      <c r="TY8" s="1243"/>
      <c r="TZ8" s="1243"/>
      <c r="UA8" s="1243"/>
      <c r="UB8" s="1243"/>
      <c r="UC8" s="1243"/>
      <c r="UD8" s="1243"/>
      <c r="UE8" s="1243"/>
      <c r="UF8" s="1243"/>
      <c r="UG8" s="1243"/>
      <c r="UH8" s="1243"/>
      <c r="UI8" s="1243"/>
      <c r="UJ8" s="1243"/>
      <c r="UK8" s="1243"/>
      <c r="UL8" s="1243"/>
      <c r="UM8" s="1243"/>
      <c r="UN8" s="1243"/>
      <c r="UO8" s="1243"/>
      <c r="UP8" s="1243"/>
      <c r="UQ8" s="1243"/>
      <c r="UR8" s="1243"/>
      <c r="US8" s="1243"/>
      <c r="UT8" s="1243"/>
      <c r="UU8" s="1243"/>
      <c r="UV8" s="1243"/>
      <c r="UW8" s="1243"/>
      <c r="UX8" s="1243"/>
      <c r="UY8" s="1243"/>
      <c r="UZ8" s="1243"/>
      <c r="VA8" s="1243"/>
      <c r="VB8" s="1243"/>
      <c r="VC8" s="1243"/>
      <c r="VD8" s="1243"/>
      <c r="VE8" s="1243"/>
      <c r="VF8" s="1243"/>
      <c r="VG8" s="1243"/>
      <c r="VH8" s="1243"/>
      <c r="VI8" s="1243"/>
      <c r="VJ8" s="1243"/>
      <c r="VK8" s="1243"/>
      <c r="VL8" s="1243"/>
      <c r="VM8" s="1243"/>
      <c r="VN8" s="1243"/>
      <c r="VO8" s="1243"/>
      <c r="VP8" s="1243"/>
      <c r="VQ8" s="1243"/>
      <c r="VR8" s="1243"/>
      <c r="VS8" s="1243"/>
      <c r="VT8" s="1243"/>
      <c r="VU8" s="1243"/>
      <c r="VV8" s="1243"/>
      <c r="VW8" s="1243"/>
      <c r="VX8" s="1243"/>
      <c r="VY8" s="1243"/>
      <c r="VZ8" s="1243"/>
      <c r="WA8" s="1243"/>
      <c r="WB8" s="1243"/>
      <c r="WC8" s="1243"/>
      <c r="WD8" s="1243"/>
      <c r="WE8" s="1243"/>
      <c r="WF8" s="1243"/>
      <c r="WG8" s="1243"/>
      <c r="WH8" s="1243"/>
      <c r="WI8" s="1243"/>
      <c r="WJ8" s="1243"/>
      <c r="WK8" s="1243"/>
      <c r="WL8" s="1243"/>
      <c r="WM8" s="1243"/>
      <c r="WN8" s="1243"/>
      <c r="WO8" s="1243"/>
      <c r="WP8" s="1243"/>
      <c r="WQ8" s="1243"/>
      <c r="WR8" s="1243"/>
      <c r="WS8" s="1243"/>
      <c r="WT8" s="1243"/>
      <c r="WU8" s="1243"/>
      <c r="WV8" s="1243"/>
      <c r="WW8" s="1243"/>
      <c r="WX8" s="1243"/>
      <c r="WY8" s="1243"/>
      <c r="WZ8" s="1243"/>
      <c r="XA8" s="1243"/>
      <c r="XB8" s="1243"/>
      <c r="XC8" s="1243"/>
      <c r="XD8" s="1243"/>
      <c r="XE8" s="1243"/>
      <c r="XF8" s="1243"/>
      <c r="XG8" s="1243"/>
      <c r="XH8" s="1243"/>
      <c r="XI8" s="1243"/>
      <c r="XJ8" s="1243"/>
      <c r="XK8" s="1243"/>
      <c r="XL8" s="1243"/>
      <c r="XM8" s="1243"/>
      <c r="XN8" s="1243"/>
      <c r="XO8" s="1243"/>
      <c r="XP8" s="1243"/>
      <c r="XQ8" s="1243"/>
      <c r="XR8" s="1243"/>
      <c r="XS8" s="1243"/>
      <c r="XT8" s="1243"/>
      <c r="XU8" s="1243"/>
      <c r="XV8" s="1243"/>
      <c r="XW8" s="1243"/>
      <c r="XX8" s="1243"/>
      <c r="XY8" s="1243"/>
      <c r="XZ8" s="1243"/>
      <c r="YA8" s="1243"/>
      <c r="YB8" s="1243"/>
      <c r="YC8" s="1243"/>
      <c r="YD8" s="1243"/>
      <c r="YE8" s="1243"/>
      <c r="YF8" s="1243"/>
      <c r="YG8" s="1243"/>
      <c r="YH8" s="1243"/>
      <c r="YI8" s="1243"/>
      <c r="YJ8" s="1243"/>
      <c r="YK8" s="1243"/>
      <c r="YL8" s="1243"/>
      <c r="YM8" s="1243"/>
      <c r="YN8" s="1243"/>
      <c r="YO8" s="1243"/>
      <c r="YP8" s="1243"/>
      <c r="YQ8" s="1243"/>
      <c r="YR8" s="1243"/>
      <c r="YS8" s="1243"/>
      <c r="YT8" s="1243"/>
      <c r="YU8" s="1243"/>
      <c r="YV8" s="1243"/>
      <c r="YW8" s="1243"/>
      <c r="YX8" s="1243"/>
      <c r="YY8" s="1243"/>
      <c r="YZ8" s="1243"/>
      <c r="ZA8" s="1243"/>
      <c r="ZB8" s="1243"/>
      <c r="ZC8" s="1243"/>
      <c r="ZD8" s="1243"/>
      <c r="ZE8" s="1243"/>
      <c r="ZF8" s="1243"/>
      <c r="ZG8" s="1243"/>
      <c r="ZH8" s="1243"/>
      <c r="ZI8" s="1243"/>
      <c r="ZJ8" s="1243"/>
      <c r="ZK8" s="1243"/>
      <c r="ZL8" s="1243"/>
      <c r="ZM8" s="1243"/>
      <c r="ZN8" s="1243"/>
      <c r="ZO8" s="1243"/>
      <c r="ZP8" s="1243"/>
      <c r="ZQ8" s="1243"/>
      <c r="ZR8" s="1243"/>
      <c r="ZS8" s="1243"/>
      <c r="ZT8" s="1243"/>
      <c r="ZU8" s="1243"/>
      <c r="ZV8" s="1243"/>
      <c r="ZW8" s="1243"/>
      <c r="ZX8" s="1243"/>
      <c r="ZY8" s="1243"/>
      <c r="ZZ8" s="1243"/>
      <c r="AAA8" s="1243"/>
      <c r="AAB8" s="1243"/>
      <c r="AAC8" s="1243"/>
      <c r="AAD8" s="1243"/>
      <c r="AAE8" s="1243"/>
      <c r="AAF8" s="1243"/>
      <c r="AAG8" s="1243"/>
      <c r="AAH8" s="1243"/>
      <c r="AAI8" s="1243"/>
      <c r="AAJ8" s="1243"/>
      <c r="AAK8" s="1243"/>
      <c r="AAL8" s="1243"/>
      <c r="AAM8" s="1243"/>
      <c r="AAN8" s="1243"/>
      <c r="AAO8" s="1243"/>
      <c r="AAP8" s="1243"/>
      <c r="AAQ8" s="1243"/>
      <c r="AAR8" s="1243"/>
      <c r="AAS8" s="1243"/>
      <c r="AAT8" s="1243"/>
      <c r="AAU8" s="1243"/>
      <c r="AAV8" s="1243"/>
      <c r="AAW8" s="1243"/>
      <c r="AAX8" s="1243"/>
      <c r="AAY8" s="1243"/>
      <c r="AAZ8" s="1243"/>
      <c r="ABA8" s="1243"/>
      <c r="ABB8" s="1243"/>
      <c r="ABC8" s="1243"/>
      <c r="ABD8" s="1243"/>
      <c r="ABE8" s="1243"/>
      <c r="ABF8" s="1243"/>
      <c r="ABG8" s="1243"/>
      <c r="ABH8" s="1243"/>
      <c r="ABI8" s="1243"/>
      <c r="ABJ8" s="1243"/>
      <c r="ABK8" s="1243"/>
      <c r="ABL8" s="1243"/>
      <c r="ABM8" s="1243"/>
      <c r="ABN8" s="1243"/>
      <c r="ABO8" s="1243"/>
      <c r="ABP8" s="1243"/>
      <c r="ABQ8" s="1243"/>
      <c r="ABR8" s="1243"/>
      <c r="ABS8" s="1243"/>
      <c r="ABT8" s="1243"/>
      <c r="ABU8" s="1243"/>
      <c r="ABV8" s="1243"/>
      <c r="ABW8" s="1243"/>
      <c r="ABX8" s="1243"/>
      <c r="ABY8" s="1243"/>
      <c r="ABZ8" s="1243"/>
      <c r="ACA8" s="1243"/>
      <c r="ACB8" s="1243"/>
      <c r="ACC8" s="1243"/>
      <c r="ACD8" s="1243"/>
      <c r="ACE8" s="1243"/>
      <c r="ACF8" s="1243"/>
      <c r="ACG8" s="1243"/>
      <c r="ACH8" s="1243"/>
      <c r="ACI8" s="1243"/>
      <c r="ACJ8" s="1243"/>
      <c r="ACK8" s="1243"/>
      <c r="ACL8" s="1243"/>
      <c r="ACM8" s="1243"/>
      <c r="ACN8" s="1243"/>
      <c r="ACO8" s="1243"/>
      <c r="ACP8" s="1243"/>
      <c r="ACQ8" s="1243"/>
      <c r="ACR8" s="1243"/>
      <c r="ACS8" s="1243"/>
      <c r="ACT8" s="1243"/>
      <c r="ACU8" s="1243"/>
      <c r="ACV8" s="1243"/>
      <c r="ACW8" s="1243"/>
      <c r="ACX8" s="1243"/>
      <c r="ACY8" s="1243"/>
      <c r="ACZ8" s="1243"/>
      <c r="ADA8" s="1243"/>
      <c r="ADB8" s="1243"/>
      <c r="ADC8" s="1243"/>
      <c r="ADD8" s="1243"/>
      <c r="ADE8" s="1243"/>
      <c r="ADF8" s="1243"/>
      <c r="ADG8" s="1243"/>
      <c r="ADH8" s="1243"/>
      <c r="ADI8" s="1243"/>
      <c r="ADJ8" s="1243"/>
      <c r="ADK8" s="1243"/>
      <c r="ADL8" s="1243"/>
      <c r="ADM8" s="1243"/>
      <c r="ADN8" s="1243"/>
      <c r="ADO8" s="1243"/>
      <c r="ADP8" s="1243"/>
      <c r="ADQ8" s="1243"/>
      <c r="ADR8" s="1243"/>
      <c r="ADS8" s="1243"/>
      <c r="ADT8" s="1243"/>
      <c r="ADU8" s="1243"/>
      <c r="ADV8" s="1243"/>
      <c r="ADW8" s="1243"/>
      <c r="ADX8" s="1243"/>
      <c r="ADY8" s="1243"/>
      <c r="ADZ8" s="1243"/>
      <c r="AEA8" s="1243"/>
      <c r="AEB8" s="1243"/>
      <c r="AEC8" s="1243"/>
      <c r="AED8" s="1243"/>
      <c r="AEE8" s="1243"/>
      <c r="AEF8" s="1243"/>
      <c r="AEG8" s="1243"/>
      <c r="AEH8" s="1243"/>
      <c r="AEI8" s="1243"/>
      <c r="AEJ8" s="1243"/>
      <c r="AEK8" s="1243"/>
      <c r="AEL8" s="1243"/>
      <c r="AEM8" s="1243"/>
      <c r="AEN8" s="1243"/>
      <c r="AEO8" s="1243"/>
      <c r="AEP8" s="1243"/>
      <c r="AEQ8" s="1243"/>
      <c r="AER8" s="1243"/>
      <c r="AES8" s="1243"/>
      <c r="AET8" s="1243"/>
      <c r="AEU8" s="1243"/>
      <c r="AEV8" s="1243"/>
      <c r="AEW8" s="1243"/>
      <c r="AEX8" s="1243"/>
      <c r="AEY8" s="1243"/>
      <c r="AEZ8" s="1243"/>
      <c r="AFA8" s="1243"/>
      <c r="AFB8" s="1243"/>
      <c r="AFC8" s="1243"/>
      <c r="AFD8" s="1243"/>
      <c r="AFE8" s="1243"/>
      <c r="AFF8" s="1243"/>
      <c r="AFG8" s="1243"/>
      <c r="AFH8" s="1243"/>
      <c r="AFI8" s="1243"/>
      <c r="AFJ8" s="1243"/>
      <c r="AFK8" s="1243"/>
      <c r="AFL8" s="1243"/>
      <c r="AFM8" s="1243"/>
      <c r="AFN8" s="1243"/>
      <c r="AFO8" s="1243"/>
      <c r="AFP8" s="1243"/>
      <c r="AFQ8" s="1243"/>
      <c r="AFR8" s="1243"/>
      <c r="AFS8" s="1243"/>
      <c r="AFT8" s="1243"/>
      <c r="AFU8" s="1243"/>
      <c r="AFV8" s="1243"/>
      <c r="AFW8" s="1243"/>
      <c r="AFX8" s="1243"/>
      <c r="AFY8" s="1243"/>
      <c r="AFZ8" s="1243"/>
      <c r="AGA8" s="1243"/>
      <c r="AGB8" s="1243"/>
      <c r="AGC8" s="1243"/>
      <c r="AGD8" s="1243"/>
      <c r="AGE8" s="1243"/>
      <c r="AGF8" s="1243"/>
      <c r="AGG8" s="1243"/>
      <c r="AGH8" s="1243"/>
      <c r="AGI8" s="1243"/>
      <c r="AGJ8" s="1243"/>
      <c r="AGK8" s="1243"/>
      <c r="AGL8" s="1243"/>
      <c r="AGM8" s="1243"/>
      <c r="AGN8" s="1243"/>
      <c r="AGO8" s="1243"/>
      <c r="AGP8" s="1243"/>
      <c r="AGQ8" s="1243"/>
      <c r="AGR8" s="1243"/>
      <c r="AGS8" s="1243"/>
      <c r="AGT8" s="1243"/>
      <c r="AGU8" s="1243"/>
      <c r="AGV8" s="1243"/>
      <c r="AGW8" s="1243"/>
      <c r="AGX8" s="1243"/>
      <c r="AGY8" s="1243"/>
      <c r="AGZ8" s="1243"/>
      <c r="AHA8" s="1243"/>
      <c r="AHB8" s="1243"/>
      <c r="AHC8" s="1243"/>
      <c r="AHD8" s="1243"/>
      <c r="AHE8" s="1243"/>
      <c r="AHF8" s="1243"/>
      <c r="AHG8" s="1243"/>
      <c r="AHH8" s="1243"/>
      <c r="AHI8" s="1243"/>
      <c r="AHJ8" s="1243"/>
      <c r="AHK8" s="1243"/>
      <c r="AHL8" s="1243"/>
      <c r="AHM8" s="1243"/>
      <c r="AHN8" s="1243"/>
      <c r="AHO8" s="1243"/>
      <c r="AHP8" s="1243"/>
      <c r="AHQ8" s="1243"/>
      <c r="AHR8" s="1243"/>
      <c r="AHS8" s="1243"/>
      <c r="AHT8" s="1243"/>
      <c r="AHU8" s="1243"/>
      <c r="AHV8" s="1243"/>
      <c r="AHW8" s="1243"/>
      <c r="AHX8" s="1243"/>
      <c r="AHY8" s="1243"/>
      <c r="AHZ8" s="1243"/>
      <c r="AIA8" s="1243"/>
      <c r="AIB8" s="1243"/>
      <c r="AIC8" s="1243"/>
      <c r="AID8" s="1243"/>
      <c r="AIE8" s="1243"/>
      <c r="AIF8" s="1243"/>
      <c r="AIG8" s="1243"/>
      <c r="AIH8" s="1243"/>
      <c r="AII8" s="1243"/>
      <c r="AIJ8" s="1243"/>
      <c r="AIK8" s="1243"/>
      <c r="AIL8" s="1243"/>
      <c r="AIM8" s="1243"/>
      <c r="AIN8" s="1243"/>
      <c r="AIO8" s="1243"/>
      <c r="AIP8" s="1243"/>
      <c r="AIQ8" s="1243"/>
      <c r="AIR8" s="1243"/>
      <c r="AIS8" s="1243"/>
      <c r="AIT8" s="1243"/>
      <c r="AIU8" s="1243"/>
      <c r="AIV8" s="1243"/>
      <c r="AIW8" s="1243"/>
      <c r="AIX8" s="1243"/>
      <c r="AIY8" s="1243"/>
      <c r="AIZ8" s="1243"/>
      <c r="AJA8" s="1243"/>
      <c r="AJB8" s="1243"/>
      <c r="AJC8" s="1243"/>
      <c r="AJD8" s="1243"/>
      <c r="AJE8" s="1243"/>
      <c r="AJF8" s="1243"/>
      <c r="AJG8" s="1243"/>
      <c r="AJH8" s="1243"/>
      <c r="AJI8" s="1243"/>
      <c r="AJJ8" s="1243"/>
      <c r="AJK8" s="1243"/>
      <c r="AJL8" s="1243"/>
      <c r="AJM8" s="1243"/>
      <c r="AJN8" s="1243"/>
      <c r="AJO8" s="1243"/>
      <c r="AJP8" s="1243"/>
      <c r="AJQ8" s="1243"/>
      <c r="AJR8" s="1243"/>
      <c r="AJS8" s="1243"/>
      <c r="AJT8" s="1243"/>
      <c r="AJU8" s="1243"/>
      <c r="AJV8" s="1243"/>
      <c r="AJW8" s="1243"/>
      <c r="AJX8" s="1243"/>
      <c r="AJY8" s="1243"/>
      <c r="AJZ8" s="1243"/>
      <c r="AKA8" s="1243"/>
      <c r="AKB8" s="1243"/>
      <c r="AKC8" s="1243"/>
      <c r="AKD8" s="1243"/>
      <c r="AKE8" s="1243"/>
      <c r="AKF8" s="1243"/>
      <c r="AKG8" s="1243"/>
      <c r="AKH8" s="1243"/>
      <c r="AKI8" s="1243"/>
      <c r="AKJ8" s="1243"/>
      <c r="AKK8" s="1243"/>
      <c r="AKL8" s="1243"/>
      <c r="AKM8" s="1243"/>
      <c r="AKN8" s="1243"/>
      <c r="AKO8" s="1243"/>
      <c r="AKP8" s="1243"/>
      <c r="AKQ8" s="1243"/>
      <c r="AKR8" s="1243"/>
      <c r="AKS8" s="1243"/>
      <c r="AKT8" s="1243"/>
      <c r="AKU8" s="1243"/>
      <c r="AKV8" s="1243"/>
      <c r="AKW8" s="1243"/>
      <c r="AKX8" s="1243"/>
      <c r="AKY8" s="1243"/>
      <c r="AKZ8" s="1243"/>
      <c r="ALA8" s="1243"/>
      <c r="ALB8" s="1243"/>
      <c r="ALC8" s="1243"/>
      <c r="ALD8" s="1243"/>
      <c r="ALE8" s="1243"/>
      <c r="ALF8" s="1243"/>
      <c r="ALG8" s="1243"/>
      <c r="ALH8" s="1243"/>
      <c r="ALI8" s="1243"/>
      <c r="ALJ8" s="1243"/>
      <c r="ALK8" s="1243"/>
      <c r="ALL8" s="1243"/>
      <c r="ALM8" s="1243"/>
      <c r="ALN8" s="1243"/>
      <c r="ALO8" s="1243"/>
      <c r="ALP8" s="1243"/>
      <c r="ALQ8" s="1243"/>
      <c r="ALR8" s="1243"/>
      <c r="ALS8" s="1243"/>
      <c r="ALT8" s="1243"/>
      <c r="ALU8" s="1243"/>
      <c r="ALV8" s="1243"/>
      <c r="ALW8" s="1243"/>
      <c r="ALX8" s="1243"/>
      <c r="ALY8" s="1243"/>
      <c r="ALZ8" s="1243"/>
      <c r="AMA8" s="1243"/>
      <c r="AMB8" s="1243"/>
      <c r="AMC8" s="1243"/>
      <c r="AMD8" s="1243"/>
      <c r="AME8" s="1243"/>
      <c r="AMF8" s="1243"/>
      <c r="AMG8" s="1243"/>
      <c r="AMH8" s="1243"/>
      <c r="AMI8" s="1243"/>
      <c r="AMJ8" s="1243"/>
      <c r="AMK8" s="1243"/>
      <c r="AML8" s="1243"/>
      <c r="AMM8" s="1243"/>
      <c r="AMN8" s="1243"/>
      <c r="AMO8" s="1243"/>
      <c r="AMP8" s="1243"/>
      <c r="AMQ8" s="1243"/>
      <c r="AMR8" s="1243"/>
      <c r="AMS8" s="1243"/>
      <c r="AMT8" s="1243"/>
      <c r="AMU8" s="1243"/>
      <c r="AMV8" s="1243"/>
      <c r="AMW8" s="1243"/>
      <c r="AMX8" s="1243"/>
      <c r="AMY8" s="1243"/>
      <c r="AMZ8" s="1243"/>
      <c r="ANA8" s="1243"/>
      <c r="ANB8" s="1243"/>
      <c r="ANC8" s="1243"/>
      <c r="AND8" s="1243"/>
      <c r="ANE8" s="1243"/>
      <c r="ANF8" s="1243"/>
      <c r="ANG8" s="1243"/>
      <c r="ANH8" s="1243"/>
      <c r="ANI8" s="1243"/>
      <c r="ANJ8" s="1243"/>
      <c r="ANK8" s="1243"/>
      <c r="ANL8" s="1243"/>
      <c r="ANM8" s="1243"/>
      <c r="ANN8" s="1243"/>
      <c r="ANO8" s="1243"/>
      <c r="ANP8" s="1243"/>
      <c r="ANQ8" s="1243"/>
      <c r="ANR8" s="1243"/>
      <c r="ANS8" s="1243"/>
      <c r="ANT8" s="1243"/>
      <c r="ANU8" s="1243"/>
      <c r="ANV8" s="1243"/>
      <c r="ANW8" s="1243"/>
      <c r="ANX8" s="1243"/>
      <c r="ANY8" s="1243"/>
      <c r="ANZ8" s="1243"/>
      <c r="AOA8" s="1243"/>
      <c r="AOB8" s="1243"/>
      <c r="AOC8" s="1243"/>
      <c r="AOD8" s="1243"/>
      <c r="AOE8" s="1243"/>
      <c r="AOF8" s="1243"/>
      <c r="AOG8" s="1243"/>
      <c r="AOH8" s="1243"/>
      <c r="AOI8" s="1243"/>
      <c r="AOJ8" s="1243"/>
      <c r="AOK8" s="1243"/>
      <c r="AOL8" s="1243"/>
      <c r="AOM8" s="1243"/>
      <c r="AON8" s="1243"/>
      <c r="AOO8" s="1243"/>
      <c r="AOP8" s="1243"/>
      <c r="AOQ8" s="1243"/>
      <c r="AOR8" s="1243"/>
      <c r="AOS8" s="1243"/>
      <c r="AOT8" s="1243"/>
      <c r="AOU8" s="1243"/>
      <c r="AOV8" s="1243"/>
      <c r="AOW8" s="1243"/>
      <c r="AOX8" s="1243"/>
      <c r="AOY8" s="1243"/>
      <c r="AOZ8" s="1243"/>
      <c r="APA8" s="1243"/>
      <c r="APB8" s="1243"/>
      <c r="APC8" s="1243"/>
      <c r="APD8" s="1243"/>
      <c r="APE8" s="1243"/>
      <c r="APF8" s="1243"/>
      <c r="APG8" s="1243"/>
      <c r="APH8" s="1243"/>
      <c r="API8" s="1243"/>
      <c r="APJ8" s="1243"/>
      <c r="APK8" s="1243"/>
      <c r="APL8" s="1243"/>
      <c r="APM8" s="1243"/>
      <c r="APN8" s="1243"/>
      <c r="APO8" s="1243"/>
      <c r="APP8" s="1243"/>
      <c r="APQ8" s="1243"/>
      <c r="APR8" s="1243"/>
      <c r="APS8" s="1243"/>
      <c r="APT8" s="1243"/>
      <c r="APU8" s="1243"/>
      <c r="APV8" s="1243"/>
      <c r="APW8" s="1243"/>
      <c r="APX8" s="1243"/>
      <c r="APY8" s="1243"/>
      <c r="APZ8" s="1243"/>
      <c r="AQA8" s="1243"/>
      <c r="AQB8" s="1243"/>
      <c r="AQC8" s="1243"/>
      <c r="AQD8" s="1243"/>
      <c r="AQE8" s="1243"/>
      <c r="AQF8" s="1243"/>
      <c r="AQG8" s="1243"/>
      <c r="AQH8" s="1243"/>
      <c r="AQI8" s="1243"/>
      <c r="AQJ8" s="1243"/>
      <c r="AQK8" s="1243"/>
      <c r="AQL8" s="1243"/>
      <c r="AQM8" s="1243"/>
      <c r="AQN8" s="1243"/>
      <c r="AQO8" s="1243"/>
      <c r="AQP8" s="1243"/>
      <c r="AQQ8" s="1243"/>
      <c r="AQR8" s="1243"/>
      <c r="AQS8" s="1243"/>
      <c r="AQT8" s="1243"/>
      <c r="AQU8" s="1243"/>
      <c r="AQV8" s="1243"/>
      <c r="AQW8" s="1243"/>
      <c r="AQX8" s="1243"/>
      <c r="AQY8" s="1243"/>
      <c r="AQZ8" s="1243"/>
      <c r="ARA8" s="1243"/>
      <c r="ARB8" s="1243"/>
      <c r="ARC8" s="1243"/>
      <c r="ARD8" s="1243"/>
      <c r="ARE8" s="1243"/>
      <c r="ARF8" s="1243"/>
      <c r="ARG8" s="1243"/>
      <c r="ARH8" s="1243"/>
      <c r="ARI8" s="1243"/>
      <c r="ARJ8" s="1243"/>
      <c r="ARK8" s="1243"/>
      <c r="ARL8" s="1243"/>
      <c r="ARM8" s="1243"/>
      <c r="ARN8" s="1243"/>
      <c r="ARO8" s="1243"/>
      <c r="ARP8" s="1243"/>
      <c r="ARQ8" s="1243"/>
      <c r="ARR8" s="1243"/>
      <c r="ARS8" s="1243"/>
      <c r="ART8" s="1243"/>
      <c r="ARU8" s="1243"/>
      <c r="ARV8" s="1243"/>
      <c r="ARW8" s="1243"/>
      <c r="ARX8" s="1243"/>
      <c r="ARY8" s="1243"/>
      <c r="ARZ8" s="1243"/>
      <c r="ASA8" s="1243"/>
      <c r="ASB8" s="1243"/>
      <c r="ASC8" s="1243"/>
      <c r="ASD8" s="1243"/>
      <c r="ASE8" s="1243"/>
      <c r="ASF8" s="1243"/>
      <c r="ASG8" s="1243"/>
      <c r="ASH8" s="1243"/>
      <c r="ASI8" s="1243"/>
      <c r="ASJ8" s="1243"/>
      <c r="ASK8" s="1243"/>
      <c r="ASL8" s="1243"/>
      <c r="ASM8" s="1243"/>
      <c r="ASN8" s="1243"/>
      <c r="ASO8" s="1243"/>
      <c r="ASP8" s="1243"/>
      <c r="ASQ8" s="1243"/>
      <c r="ASR8" s="1243"/>
      <c r="ASS8" s="1243"/>
      <c r="AST8" s="1243"/>
      <c r="ASU8" s="1243"/>
      <c r="ASV8" s="1243"/>
      <c r="ASW8" s="1243"/>
      <c r="ASX8" s="1243"/>
      <c r="ASY8" s="1243"/>
      <c r="ASZ8" s="1243"/>
      <c r="ATA8" s="1243"/>
      <c r="ATB8" s="1243"/>
      <c r="ATC8" s="1243"/>
      <c r="ATD8" s="1243"/>
      <c r="ATE8" s="1243"/>
      <c r="ATF8" s="1243"/>
      <c r="ATG8" s="1243"/>
      <c r="ATH8" s="1243"/>
      <c r="ATI8" s="1243"/>
      <c r="ATJ8" s="1243"/>
      <c r="ATK8" s="1243"/>
      <c r="ATL8" s="1243"/>
      <c r="ATM8" s="1243"/>
      <c r="ATN8" s="1243"/>
      <c r="ATO8" s="1243"/>
      <c r="ATP8" s="1243"/>
      <c r="ATQ8" s="1243"/>
      <c r="ATR8" s="1243"/>
      <c r="ATS8" s="1243"/>
      <c r="ATT8" s="1243"/>
      <c r="ATU8" s="1243"/>
      <c r="ATV8" s="1243"/>
      <c r="ATW8" s="1243"/>
      <c r="ATX8" s="1243"/>
      <c r="ATY8" s="1243"/>
      <c r="ATZ8" s="1243"/>
      <c r="AUA8" s="1243"/>
      <c r="AUB8" s="1243"/>
      <c r="AUC8" s="1243"/>
      <c r="AUD8" s="1243"/>
      <c r="AUE8" s="1243"/>
      <c r="AUF8" s="1243"/>
      <c r="AUG8" s="1243"/>
      <c r="AUH8" s="1243"/>
      <c r="AUI8" s="1243"/>
      <c r="AUJ8" s="1243"/>
      <c r="AUK8" s="1243"/>
      <c r="AUL8" s="1243"/>
      <c r="AUM8" s="1243"/>
      <c r="AUN8" s="1243"/>
      <c r="AUO8" s="1243"/>
      <c r="AUP8" s="1243"/>
      <c r="AUQ8" s="1243"/>
      <c r="AUR8" s="1243"/>
      <c r="AUS8" s="1243"/>
      <c r="AUT8" s="1243"/>
      <c r="AUU8" s="1243"/>
      <c r="AUV8" s="1243"/>
      <c r="AUW8" s="1243"/>
      <c r="AUX8" s="1243"/>
      <c r="AUY8" s="1243"/>
      <c r="AUZ8" s="1243"/>
      <c r="AVA8" s="1243"/>
      <c r="AVB8" s="1243"/>
      <c r="AVC8" s="1243"/>
      <c r="AVD8" s="1243"/>
      <c r="AVE8" s="1243"/>
      <c r="AVF8" s="1243"/>
      <c r="AVG8" s="1243"/>
      <c r="AVH8" s="1243"/>
      <c r="AVI8" s="1243"/>
      <c r="AVJ8" s="1243"/>
      <c r="AVK8" s="1243"/>
      <c r="AVL8" s="1243"/>
      <c r="AVM8" s="1243"/>
      <c r="AVN8" s="1243"/>
      <c r="AVO8" s="1243"/>
      <c r="AVP8" s="1243"/>
      <c r="AVQ8" s="1243"/>
      <c r="AVR8" s="1243"/>
      <c r="AVS8" s="1243"/>
      <c r="AVT8" s="1243"/>
      <c r="AVU8" s="1243"/>
      <c r="AVV8" s="1243"/>
      <c r="AVW8" s="1243"/>
      <c r="AVX8" s="1243"/>
      <c r="AVY8" s="1243"/>
      <c r="AVZ8" s="1243"/>
      <c r="AWA8" s="1243"/>
      <c r="AWB8" s="1243"/>
      <c r="AWC8" s="1243"/>
      <c r="AWD8" s="1243"/>
      <c r="AWE8" s="1243"/>
      <c r="AWF8" s="1243"/>
      <c r="AWG8" s="1243"/>
      <c r="AWH8" s="1243"/>
      <c r="AWI8" s="1243"/>
      <c r="AWJ8" s="1243"/>
      <c r="AWK8" s="1243"/>
      <c r="AWL8" s="1243"/>
      <c r="AWM8" s="1243"/>
      <c r="AWN8" s="1243"/>
      <c r="AWO8" s="1243"/>
      <c r="AWP8" s="1243"/>
      <c r="AWQ8" s="1243"/>
      <c r="AWR8" s="1243"/>
      <c r="AWS8" s="1243"/>
      <c r="AWT8" s="1243"/>
      <c r="AWU8" s="1243"/>
      <c r="AWV8" s="1243"/>
      <c r="AWW8" s="1243"/>
      <c r="AWX8" s="1243"/>
      <c r="AWY8" s="1243"/>
      <c r="AWZ8" s="1243"/>
      <c r="AXA8" s="1243"/>
      <c r="AXB8" s="1243"/>
      <c r="AXC8" s="1243"/>
      <c r="AXD8" s="1243"/>
      <c r="AXE8" s="1243"/>
      <c r="AXF8" s="1243"/>
      <c r="AXG8" s="1243"/>
      <c r="AXH8" s="1243"/>
      <c r="AXI8" s="1243"/>
      <c r="AXJ8" s="1243"/>
      <c r="AXK8" s="1243"/>
      <c r="AXL8" s="1243"/>
      <c r="AXM8" s="1243"/>
      <c r="AXN8" s="1243"/>
      <c r="AXO8" s="1243"/>
      <c r="AXP8" s="1243"/>
      <c r="AXQ8" s="1243"/>
      <c r="AXR8" s="1243"/>
      <c r="AXS8" s="1243"/>
      <c r="AXT8" s="1243"/>
      <c r="AXU8" s="1243"/>
      <c r="AXV8" s="1243"/>
      <c r="AXW8" s="1243"/>
      <c r="AXX8" s="1243"/>
      <c r="AXY8" s="1243"/>
      <c r="AXZ8" s="1243"/>
      <c r="AYA8" s="1243"/>
      <c r="AYB8" s="1243"/>
      <c r="AYC8" s="1243"/>
      <c r="AYD8" s="1243"/>
      <c r="AYE8" s="1243"/>
      <c r="AYF8" s="1243"/>
      <c r="AYG8" s="1243"/>
      <c r="AYH8" s="1243"/>
      <c r="AYI8" s="1243"/>
      <c r="AYJ8" s="1243"/>
      <c r="AYK8" s="1243"/>
      <c r="AYL8" s="1243"/>
      <c r="AYM8" s="1243"/>
      <c r="AYN8" s="1243"/>
      <c r="AYO8" s="1243"/>
      <c r="AYP8" s="1243"/>
      <c r="AYQ8" s="1243"/>
      <c r="AYR8" s="1243"/>
      <c r="AYS8" s="1243"/>
      <c r="AYT8" s="1243"/>
      <c r="AYU8" s="1243"/>
      <c r="AYV8" s="1243"/>
      <c r="AYW8" s="1243"/>
      <c r="AYX8" s="1243"/>
      <c r="AYY8" s="1243"/>
      <c r="AYZ8" s="1243"/>
      <c r="AZA8" s="1243"/>
      <c r="AZB8" s="1243"/>
      <c r="AZC8" s="1243"/>
      <c r="AZD8" s="1243"/>
      <c r="AZE8" s="1243"/>
      <c r="AZF8" s="1243"/>
      <c r="AZG8" s="1243"/>
      <c r="AZH8" s="1243"/>
      <c r="AZI8" s="1243"/>
      <c r="AZJ8" s="1243"/>
      <c r="AZK8" s="1243"/>
      <c r="AZL8" s="1243"/>
      <c r="AZM8" s="1243"/>
      <c r="AZN8" s="1243"/>
      <c r="AZO8" s="1243"/>
      <c r="AZP8" s="1243"/>
      <c r="AZQ8" s="1243"/>
      <c r="AZR8" s="1243"/>
      <c r="AZS8" s="1243"/>
      <c r="AZT8" s="1243"/>
      <c r="AZU8" s="1243"/>
      <c r="AZV8" s="1243"/>
      <c r="AZW8" s="1243"/>
      <c r="AZX8" s="1243"/>
      <c r="AZY8" s="1243"/>
      <c r="AZZ8" s="1243"/>
      <c r="BAA8" s="1243"/>
      <c r="BAB8" s="1243"/>
      <c r="BAC8" s="1243"/>
      <c r="BAD8" s="1243"/>
      <c r="BAE8" s="1243"/>
      <c r="BAF8" s="1243"/>
      <c r="BAG8" s="1243"/>
      <c r="BAH8" s="1243"/>
      <c r="BAI8" s="1243"/>
      <c r="BAJ8" s="1243"/>
      <c r="BAK8" s="1243"/>
      <c r="BAL8" s="1243"/>
      <c r="BAM8" s="1243"/>
      <c r="BAN8" s="1243"/>
      <c r="BAO8" s="1243"/>
      <c r="BAP8" s="1243"/>
      <c r="BAQ8" s="1243"/>
      <c r="BAR8" s="1243"/>
      <c r="BAS8" s="1243"/>
      <c r="BAT8" s="1243"/>
      <c r="BAU8" s="1243"/>
      <c r="BAV8" s="1243"/>
      <c r="BAW8" s="1243"/>
      <c r="BAX8" s="1243"/>
      <c r="BAY8" s="1243"/>
      <c r="BAZ8" s="1243"/>
      <c r="BBA8" s="1243"/>
      <c r="BBB8" s="1243"/>
      <c r="BBC8" s="1243"/>
      <c r="BBD8" s="1243"/>
      <c r="BBE8" s="1243"/>
      <c r="BBF8" s="1243"/>
      <c r="BBG8" s="1243"/>
      <c r="BBH8" s="1243"/>
      <c r="BBI8" s="1243"/>
      <c r="BBJ8" s="1243"/>
      <c r="BBK8" s="1243"/>
      <c r="BBL8" s="1243"/>
      <c r="BBM8" s="1243"/>
      <c r="BBN8" s="1243"/>
      <c r="BBO8" s="1243"/>
      <c r="BBP8" s="1243"/>
      <c r="BBQ8" s="1243"/>
      <c r="BBR8" s="1243"/>
      <c r="BBS8" s="1243"/>
      <c r="BBT8" s="1243"/>
      <c r="BBU8" s="1243"/>
      <c r="BBV8" s="1243"/>
      <c r="BBW8" s="1243"/>
      <c r="BBX8" s="1243"/>
      <c r="BBY8" s="1243"/>
      <c r="BBZ8" s="1243"/>
      <c r="BCA8" s="1243"/>
      <c r="BCB8" s="1243"/>
      <c r="BCC8" s="1243"/>
      <c r="BCD8" s="1243"/>
      <c r="BCE8" s="1243"/>
      <c r="BCF8" s="1243"/>
      <c r="BCG8" s="1243"/>
      <c r="BCH8" s="1243"/>
      <c r="BCI8" s="1243"/>
      <c r="BCJ8" s="1243"/>
      <c r="BCK8" s="1243"/>
      <c r="BCL8" s="1243"/>
      <c r="BCM8" s="1243"/>
      <c r="BCN8" s="1243"/>
      <c r="BCO8" s="1243"/>
      <c r="BCP8" s="1243"/>
      <c r="BCQ8" s="1243"/>
      <c r="BCR8" s="1243"/>
      <c r="BCS8" s="1243"/>
      <c r="BCT8" s="1243"/>
      <c r="BCU8" s="1243"/>
      <c r="BCV8" s="1243"/>
      <c r="BCW8" s="1243"/>
      <c r="BCX8" s="1243"/>
      <c r="BCY8" s="1243"/>
      <c r="BCZ8" s="1243"/>
      <c r="BDA8" s="1243"/>
      <c r="BDB8" s="1243"/>
      <c r="BDC8" s="1243"/>
      <c r="BDD8" s="1243"/>
      <c r="BDE8" s="1243"/>
      <c r="BDF8" s="1243"/>
      <c r="BDG8" s="1243"/>
      <c r="BDH8" s="1243"/>
      <c r="BDI8" s="1243"/>
      <c r="BDJ8" s="1243"/>
      <c r="BDK8" s="1243"/>
      <c r="BDL8" s="1243"/>
      <c r="BDM8" s="1243"/>
      <c r="BDN8" s="1243"/>
      <c r="BDO8" s="1243"/>
      <c r="BDP8" s="1243"/>
      <c r="BDQ8" s="1243"/>
      <c r="BDR8" s="1243"/>
      <c r="BDS8" s="1243"/>
      <c r="BDT8" s="1243"/>
      <c r="BDU8" s="1243"/>
      <c r="BDV8" s="1243"/>
      <c r="BDW8" s="1243"/>
      <c r="BDX8" s="1243"/>
      <c r="BDY8" s="1243"/>
      <c r="BDZ8" s="1243"/>
      <c r="BEA8" s="1243"/>
      <c r="BEB8" s="1243"/>
      <c r="BEC8" s="1243"/>
      <c r="BED8" s="1243"/>
      <c r="BEE8" s="1243"/>
      <c r="BEF8" s="1243"/>
      <c r="BEG8" s="1243"/>
      <c r="BEH8" s="1243"/>
      <c r="BEI8" s="1243"/>
      <c r="BEJ8" s="1243"/>
      <c r="BEK8" s="1243"/>
      <c r="BEL8" s="1243"/>
      <c r="BEM8" s="1243"/>
      <c r="BEN8" s="1243"/>
      <c r="BEO8" s="1243"/>
      <c r="BEP8" s="1243"/>
      <c r="BEQ8" s="1243"/>
      <c r="BER8" s="1243"/>
      <c r="BES8" s="1243"/>
      <c r="BET8" s="1243"/>
      <c r="BEU8" s="1243"/>
      <c r="BEV8" s="1243"/>
      <c r="BEW8" s="1243"/>
      <c r="BEX8" s="1243"/>
      <c r="BEY8" s="1243"/>
      <c r="BEZ8" s="1243"/>
      <c r="BFA8" s="1243"/>
      <c r="BFB8" s="1243"/>
      <c r="BFC8" s="1243"/>
      <c r="BFD8" s="1243"/>
      <c r="BFE8" s="1243"/>
      <c r="BFF8" s="1243"/>
      <c r="BFG8" s="1243"/>
      <c r="BFH8" s="1243"/>
      <c r="BFI8" s="1243"/>
      <c r="BFJ8" s="1243"/>
      <c r="BFK8" s="1243"/>
      <c r="BFL8" s="1243"/>
      <c r="BFM8" s="1243"/>
      <c r="BFN8" s="1243"/>
      <c r="BFO8" s="1243"/>
      <c r="BFP8" s="1243"/>
      <c r="BFQ8" s="1243"/>
      <c r="BFR8" s="1243"/>
      <c r="BFS8" s="1243"/>
      <c r="BFT8" s="1243"/>
      <c r="BFU8" s="1243"/>
      <c r="BFV8" s="1243"/>
      <c r="BFW8" s="1243"/>
      <c r="BFX8" s="1243"/>
      <c r="BFY8" s="1243"/>
      <c r="BFZ8" s="1243"/>
      <c r="BGA8" s="1243"/>
      <c r="BGB8" s="1243"/>
      <c r="BGC8" s="1243"/>
      <c r="BGD8" s="1243"/>
      <c r="BGE8" s="1243"/>
      <c r="BGF8" s="1243"/>
      <c r="BGG8" s="1243"/>
      <c r="BGH8" s="1243"/>
      <c r="BGI8" s="1243"/>
      <c r="BGJ8" s="1243"/>
      <c r="BGK8" s="1243"/>
      <c r="BGL8" s="1243"/>
      <c r="BGM8" s="1243"/>
      <c r="BGN8" s="1243"/>
      <c r="BGO8" s="1243"/>
      <c r="BGP8" s="1243"/>
      <c r="BGQ8" s="1243"/>
      <c r="BGR8" s="1243"/>
      <c r="BGS8" s="1243"/>
      <c r="BGT8" s="1243"/>
      <c r="BGU8" s="1243"/>
      <c r="BGV8" s="1243"/>
      <c r="BGW8" s="1243"/>
      <c r="BGX8" s="1243"/>
      <c r="BGY8" s="1243"/>
      <c r="BGZ8" s="1243"/>
      <c r="BHA8" s="1243"/>
      <c r="BHB8" s="1243"/>
      <c r="BHC8" s="1243"/>
      <c r="BHD8" s="1243"/>
      <c r="BHE8" s="1243"/>
      <c r="BHF8" s="1243"/>
      <c r="BHG8" s="1243"/>
      <c r="BHH8" s="1243"/>
      <c r="BHI8" s="1243"/>
      <c r="BHJ8" s="1243"/>
      <c r="BHK8" s="1243"/>
      <c r="BHL8" s="1243"/>
      <c r="BHM8" s="1243"/>
      <c r="BHN8" s="1243"/>
      <c r="BHO8" s="1243"/>
      <c r="BHP8" s="1243"/>
      <c r="BHQ8" s="1243"/>
      <c r="BHR8" s="1243"/>
      <c r="BHS8" s="1243"/>
      <c r="BHT8" s="1243"/>
      <c r="BHU8" s="1243"/>
      <c r="BHV8" s="1243"/>
      <c r="BHW8" s="1243"/>
      <c r="BHX8" s="1243"/>
      <c r="BHY8" s="1243"/>
      <c r="BHZ8" s="1243"/>
      <c r="BIA8" s="1243"/>
      <c r="BIB8" s="1243"/>
      <c r="BIC8" s="1243"/>
      <c r="BID8" s="1243"/>
      <c r="BIE8" s="1243"/>
      <c r="BIF8" s="1243"/>
      <c r="BIG8" s="1243"/>
      <c r="BIH8" s="1243"/>
      <c r="BII8" s="1243"/>
      <c r="BIJ8" s="1243"/>
      <c r="BIK8" s="1243"/>
      <c r="BIL8" s="1243"/>
      <c r="BIM8" s="1243"/>
      <c r="BIN8" s="1243"/>
      <c r="BIO8" s="1243"/>
      <c r="BIP8" s="1243"/>
      <c r="BIQ8" s="1243"/>
      <c r="BIR8" s="1243"/>
      <c r="BIS8" s="1243"/>
      <c r="BIT8" s="1243"/>
      <c r="BIU8" s="1243"/>
      <c r="BIV8" s="1243"/>
      <c r="BIW8" s="1243"/>
      <c r="BIX8" s="1243"/>
      <c r="BIY8" s="1243"/>
      <c r="BIZ8" s="1243"/>
      <c r="BJA8" s="1243"/>
      <c r="BJB8" s="1243"/>
      <c r="BJC8" s="1243"/>
      <c r="BJD8" s="1243"/>
      <c r="BJE8" s="1243"/>
      <c r="BJF8" s="1243"/>
      <c r="BJG8" s="1243"/>
      <c r="BJH8" s="1243"/>
      <c r="BJI8" s="1243"/>
      <c r="BJJ8" s="1243"/>
      <c r="BJK8" s="1243"/>
      <c r="BJL8" s="1243"/>
      <c r="BJM8" s="1243"/>
      <c r="BJN8" s="1243"/>
      <c r="BJO8" s="1243"/>
      <c r="BJP8" s="1243"/>
      <c r="BJQ8" s="1243"/>
      <c r="BJR8" s="1243"/>
      <c r="BJS8" s="1243"/>
      <c r="BJT8" s="1243"/>
      <c r="BJU8" s="1243"/>
      <c r="BJV8" s="1243"/>
      <c r="BJW8" s="1243"/>
      <c r="BJX8" s="1243"/>
      <c r="BJY8" s="1243"/>
      <c r="BJZ8" s="1243"/>
      <c r="BKA8" s="1243"/>
      <c r="BKB8" s="1243"/>
      <c r="BKC8" s="1243"/>
      <c r="BKD8" s="1243"/>
      <c r="BKE8" s="1243"/>
      <c r="BKF8" s="1243"/>
      <c r="BKG8" s="1243"/>
      <c r="BKH8" s="1243"/>
      <c r="BKI8" s="1243"/>
      <c r="BKJ8" s="1243"/>
      <c r="BKK8" s="1243"/>
      <c r="BKL8" s="1243"/>
      <c r="BKM8" s="1243"/>
      <c r="BKN8" s="1243"/>
      <c r="BKO8" s="1243"/>
      <c r="BKP8" s="1243"/>
      <c r="BKQ8" s="1243"/>
      <c r="BKR8" s="1243"/>
      <c r="BKS8" s="1243"/>
      <c r="BKT8" s="1243"/>
      <c r="BKU8" s="1243"/>
      <c r="BKV8" s="1243"/>
      <c r="BKW8" s="1243"/>
      <c r="BKX8" s="1243"/>
      <c r="BKY8" s="1243"/>
      <c r="BKZ8" s="1243"/>
      <c r="BLA8" s="1243"/>
      <c r="BLB8" s="1243"/>
      <c r="BLC8" s="1243"/>
      <c r="BLD8" s="1243"/>
      <c r="BLE8" s="1243"/>
      <c r="BLF8" s="1243"/>
      <c r="BLG8" s="1243"/>
      <c r="BLH8" s="1243"/>
      <c r="BLI8" s="1243"/>
      <c r="BLJ8" s="1243"/>
      <c r="BLK8" s="1243"/>
      <c r="BLL8" s="1243"/>
      <c r="BLM8" s="1243"/>
      <c r="BLN8" s="1243"/>
      <c r="BLO8" s="1243"/>
      <c r="BLP8" s="1243"/>
      <c r="BLQ8" s="1243"/>
      <c r="BLR8" s="1243"/>
      <c r="BLS8" s="1243"/>
      <c r="BLT8" s="1243"/>
      <c r="BLU8" s="1243"/>
      <c r="BLV8" s="1243"/>
      <c r="BLW8" s="1243"/>
      <c r="BLX8" s="1243"/>
      <c r="BLY8" s="1243"/>
      <c r="BLZ8" s="1243"/>
      <c r="BMA8" s="1243"/>
      <c r="BMB8" s="1243"/>
      <c r="BMC8" s="1243"/>
      <c r="BMD8" s="1243"/>
      <c r="BME8" s="1243"/>
      <c r="BMF8" s="1243"/>
      <c r="BMG8" s="1243"/>
      <c r="BMH8" s="1243"/>
      <c r="BMI8" s="1243"/>
      <c r="BMJ8" s="1243"/>
      <c r="BMK8" s="1243"/>
      <c r="BML8" s="1243"/>
      <c r="BMM8" s="1243"/>
      <c r="BMN8" s="1243"/>
      <c r="BMO8" s="1243"/>
      <c r="BMP8" s="1243"/>
      <c r="BMQ8" s="1243"/>
      <c r="BMR8" s="1243"/>
      <c r="BMS8" s="1243"/>
      <c r="BMT8" s="1243"/>
      <c r="BMU8" s="1243"/>
      <c r="BMV8" s="1243"/>
      <c r="BMW8" s="1243"/>
      <c r="BMX8" s="1243"/>
      <c r="BMY8" s="1243"/>
      <c r="BMZ8" s="1243"/>
      <c r="BNA8" s="1243"/>
      <c r="BNB8" s="1243"/>
      <c r="BNC8" s="1243"/>
      <c r="BND8" s="1243"/>
      <c r="BNE8" s="1243"/>
      <c r="BNF8" s="1243"/>
      <c r="BNG8" s="1243"/>
      <c r="BNH8" s="1243"/>
      <c r="BNI8" s="1243"/>
      <c r="BNJ8" s="1243"/>
      <c r="BNK8" s="1243"/>
      <c r="BNL8" s="1243"/>
      <c r="BNM8" s="1243"/>
      <c r="BNN8" s="1243"/>
      <c r="BNO8" s="1243"/>
      <c r="BNP8" s="1243"/>
      <c r="BNQ8" s="1243"/>
      <c r="BNR8" s="1243"/>
      <c r="BNS8" s="1243"/>
      <c r="BNT8" s="1243"/>
      <c r="BNU8" s="1243"/>
      <c r="BNV8" s="1243"/>
      <c r="BNW8" s="1243"/>
      <c r="BNX8" s="1243"/>
      <c r="BNY8" s="1243"/>
      <c r="BNZ8" s="1243"/>
      <c r="BOA8" s="1243"/>
      <c r="BOB8" s="1243"/>
      <c r="BOC8" s="1243"/>
      <c r="BOD8" s="1243"/>
      <c r="BOE8" s="1243"/>
      <c r="BOF8" s="1243"/>
      <c r="BOG8" s="1243"/>
      <c r="BOH8" s="1243"/>
      <c r="BOI8" s="1243"/>
      <c r="BOJ8" s="1243"/>
      <c r="BOK8" s="1243"/>
      <c r="BOL8" s="1243"/>
      <c r="BOM8" s="1243"/>
      <c r="BON8" s="1243"/>
      <c r="BOO8" s="1243"/>
      <c r="BOP8" s="1243"/>
      <c r="BOQ8" s="1243"/>
      <c r="BOR8" s="1243"/>
      <c r="BOS8" s="1243"/>
      <c r="BOT8" s="1243"/>
      <c r="BOU8" s="1243"/>
      <c r="BOV8" s="1243"/>
      <c r="BOW8" s="1243"/>
      <c r="BOX8" s="1243"/>
      <c r="BOY8" s="1243"/>
      <c r="BOZ8" s="1243"/>
      <c r="BPA8" s="1243"/>
      <c r="BPB8" s="1243"/>
      <c r="BPC8" s="1243"/>
      <c r="BPD8" s="1243"/>
      <c r="BPE8" s="1243"/>
      <c r="BPF8" s="1243"/>
      <c r="BPG8" s="1243"/>
      <c r="BPH8" s="1243"/>
      <c r="BPI8" s="1243"/>
      <c r="BPJ8" s="1243"/>
      <c r="BPK8" s="1243"/>
      <c r="BPL8" s="1243"/>
      <c r="BPM8" s="1243"/>
      <c r="BPN8" s="1243"/>
      <c r="BPO8" s="1243"/>
      <c r="BPP8" s="1243"/>
      <c r="BPQ8" s="1243"/>
      <c r="BPR8" s="1243"/>
      <c r="BPS8" s="1243"/>
      <c r="BPT8" s="1243"/>
      <c r="BPU8" s="1243"/>
      <c r="BPV8" s="1243"/>
      <c r="BPW8" s="1243"/>
      <c r="BPX8" s="1243"/>
      <c r="BPY8" s="1243"/>
      <c r="BPZ8" s="1243"/>
      <c r="BQA8" s="1243"/>
      <c r="BQB8" s="1243"/>
      <c r="BQC8" s="1243"/>
      <c r="BQD8" s="1243"/>
      <c r="BQE8" s="1243"/>
      <c r="BQF8" s="1243"/>
      <c r="BQG8" s="1243"/>
      <c r="BQH8" s="1243"/>
      <c r="BQI8" s="1243"/>
      <c r="BQJ8" s="1243"/>
      <c r="BQK8" s="1243"/>
      <c r="BQL8" s="1243"/>
      <c r="BQM8" s="1243"/>
      <c r="BQN8" s="1243"/>
      <c r="BQO8" s="1243"/>
      <c r="BQP8" s="1243"/>
      <c r="BQQ8" s="1243"/>
      <c r="BQR8" s="1243"/>
      <c r="BQS8" s="1243"/>
      <c r="BQT8" s="1243"/>
      <c r="BQU8" s="1243"/>
      <c r="BQV8" s="1243"/>
      <c r="BQW8" s="1243"/>
      <c r="BQX8" s="1243"/>
      <c r="BQY8" s="1243"/>
      <c r="BQZ8" s="1243"/>
      <c r="BRA8" s="1243"/>
      <c r="BRB8" s="1243"/>
      <c r="BRC8" s="1243"/>
      <c r="BRD8" s="1243"/>
      <c r="BRE8" s="1243"/>
      <c r="BRF8" s="1243"/>
      <c r="BRG8" s="1243"/>
      <c r="BRH8" s="1243"/>
      <c r="BRI8" s="1243"/>
      <c r="BRJ8" s="1243"/>
      <c r="BRK8" s="1243"/>
      <c r="BRL8" s="1243"/>
      <c r="BRM8" s="1243"/>
      <c r="BRN8" s="1243"/>
      <c r="BRO8" s="1243"/>
      <c r="BRP8" s="1243"/>
      <c r="BRQ8" s="1243"/>
      <c r="BRR8" s="1243"/>
      <c r="BRS8" s="1243"/>
      <c r="BRT8" s="1243"/>
      <c r="BRU8" s="1243"/>
      <c r="BRV8" s="1243"/>
      <c r="BRW8" s="1243"/>
      <c r="BRX8" s="1243"/>
      <c r="BRY8" s="1243"/>
      <c r="BRZ8" s="1243"/>
      <c r="BSA8" s="1243"/>
      <c r="BSB8" s="1243"/>
      <c r="BSC8" s="1243"/>
      <c r="BSD8" s="1243"/>
      <c r="BSE8" s="1243"/>
      <c r="BSF8" s="1243"/>
      <c r="BSG8" s="1243"/>
      <c r="BSH8" s="1243"/>
      <c r="BSI8" s="1243"/>
      <c r="BSJ8" s="1243"/>
      <c r="BSK8" s="1243"/>
      <c r="BSL8" s="1243"/>
      <c r="BSM8" s="1243"/>
      <c r="BSN8" s="1243"/>
      <c r="BSO8" s="1243"/>
      <c r="BSP8" s="1243"/>
      <c r="BSQ8" s="1243"/>
      <c r="BSR8" s="1243"/>
      <c r="BSS8" s="1243"/>
      <c r="BST8" s="1243"/>
      <c r="BSU8" s="1243"/>
      <c r="BSV8" s="1243"/>
      <c r="BSW8" s="1243"/>
      <c r="BSX8" s="1243"/>
      <c r="BSY8" s="1243"/>
      <c r="BSZ8" s="1243"/>
      <c r="BTA8" s="1243"/>
      <c r="BTB8" s="1243"/>
      <c r="BTC8" s="1243"/>
      <c r="BTD8" s="1243"/>
      <c r="BTE8" s="1243"/>
      <c r="BTF8" s="1243"/>
      <c r="BTG8" s="1243"/>
      <c r="BTH8" s="1243"/>
      <c r="BTI8" s="1243"/>
      <c r="BTJ8" s="1243"/>
      <c r="BTK8" s="1243"/>
      <c r="BTL8" s="1243"/>
      <c r="BTM8" s="1243"/>
      <c r="BTN8" s="1243"/>
      <c r="BTO8" s="1243"/>
      <c r="BTP8" s="1243"/>
      <c r="BTQ8" s="1243"/>
      <c r="BTR8" s="1243"/>
      <c r="BTS8" s="1243"/>
      <c r="BTT8" s="1243"/>
      <c r="BTU8" s="1243"/>
      <c r="BTV8" s="1243"/>
      <c r="BTW8" s="1243"/>
      <c r="BTX8" s="1243"/>
      <c r="BTY8" s="1243"/>
      <c r="BTZ8" s="1243"/>
      <c r="BUA8" s="1243"/>
      <c r="BUB8" s="1243"/>
      <c r="BUC8" s="1243"/>
      <c r="BUD8" s="1243"/>
      <c r="BUE8" s="1243"/>
      <c r="BUF8" s="1243"/>
      <c r="BUG8" s="1243"/>
      <c r="BUH8" s="1243"/>
      <c r="BUI8" s="1243"/>
      <c r="BUJ8" s="1243"/>
      <c r="BUK8" s="1243"/>
      <c r="BUL8" s="1243"/>
      <c r="BUM8" s="1243"/>
      <c r="BUN8" s="1243"/>
      <c r="BUO8" s="1243"/>
      <c r="BUP8" s="1243"/>
      <c r="BUQ8" s="1243"/>
      <c r="BUR8" s="1243"/>
      <c r="BUS8" s="1243"/>
      <c r="BUT8" s="1243"/>
      <c r="BUU8" s="1243"/>
      <c r="BUV8" s="1243"/>
      <c r="BUW8" s="1243"/>
      <c r="BUX8" s="1243"/>
      <c r="BUY8" s="1243"/>
      <c r="BUZ8" s="1243"/>
      <c r="BVA8" s="1243"/>
      <c r="BVB8" s="1243"/>
      <c r="BVC8" s="1243"/>
      <c r="BVD8" s="1243"/>
      <c r="BVE8" s="1243"/>
      <c r="BVF8" s="1243"/>
      <c r="BVG8" s="1243"/>
      <c r="BVH8" s="1243"/>
      <c r="BVI8" s="1243"/>
      <c r="BVJ8" s="1243"/>
      <c r="BVK8" s="1243"/>
      <c r="BVL8" s="1243"/>
      <c r="BVM8" s="1243"/>
      <c r="BVN8" s="1243"/>
      <c r="BVO8" s="1243"/>
      <c r="BVP8" s="1243"/>
      <c r="BVQ8" s="1243"/>
      <c r="BVR8" s="1243"/>
      <c r="BVS8" s="1243"/>
      <c r="BVT8" s="1243"/>
      <c r="BVU8" s="1243"/>
      <c r="BVV8" s="1243"/>
      <c r="BVW8" s="1243"/>
      <c r="BVX8" s="1243"/>
      <c r="BVY8" s="1243"/>
      <c r="BVZ8" s="1243"/>
      <c r="BWA8" s="1243"/>
      <c r="BWB8" s="1243"/>
      <c r="BWC8" s="1243"/>
      <c r="BWD8" s="1243"/>
      <c r="BWE8" s="1243"/>
      <c r="BWF8" s="1243"/>
      <c r="BWG8" s="1243"/>
      <c r="BWH8" s="1243"/>
      <c r="BWI8" s="1243"/>
      <c r="BWJ8" s="1243"/>
      <c r="BWK8" s="1243"/>
      <c r="BWL8" s="1243"/>
      <c r="BWM8" s="1243"/>
      <c r="BWN8" s="1243"/>
      <c r="BWO8" s="1243"/>
      <c r="BWP8" s="1243"/>
      <c r="BWQ8" s="1243"/>
      <c r="BWR8" s="1243"/>
      <c r="BWS8" s="1243"/>
      <c r="BWT8" s="1243"/>
      <c r="BWU8" s="1243"/>
      <c r="BWV8" s="1243"/>
      <c r="BWW8" s="1243"/>
      <c r="BWX8" s="1243"/>
      <c r="BWY8" s="1243"/>
      <c r="BWZ8" s="1243"/>
      <c r="BXA8" s="1243"/>
      <c r="BXB8" s="1243"/>
      <c r="BXC8" s="1243"/>
      <c r="BXD8" s="1243"/>
      <c r="BXE8" s="1243"/>
      <c r="BXF8" s="1243"/>
      <c r="BXG8" s="1243"/>
      <c r="BXH8" s="1243"/>
      <c r="BXI8" s="1243"/>
      <c r="BXJ8" s="1243"/>
      <c r="BXK8" s="1243"/>
      <c r="BXL8" s="1243"/>
      <c r="BXM8" s="1243"/>
      <c r="BXN8" s="1243"/>
      <c r="BXO8" s="1243"/>
      <c r="BXP8" s="1243"/>
      <c r="BXQ8" s="1243"/>
      <c r="BXR8" s="1243"/>
      <c r="BXS8" s="1243"/>
      <c r="BXT8" s="1243"/>
      <c r="BXU8" s="1243"/>
      <c r="BXV8" s="1243"/>
      <c r="BXW8" s="1243"/>
      <c r="BXX8" s="1243"/>
      <c r="BXY8" s="1243"/>
      <c r="BXZ8" s="1243"/>
      <c r="BYA8" s="1243"/>
      <c r="BYB8" s="1243"/>
      <c r="BYC8" s="1243"/>
      <c r="BYD8" s="1243"/>
      <c r="BYE8" s="1243"/>
      <c r="BYF8" s="1243"/>
      <c r="BYG8" s="1243"/>
      <c r="BYH8" s="1243"/>
      <c r="BYI8" s="1243"/>
      <c r="BYJ8" s="1243"/>
      <c r="BYK8" s="1243"/>
      <c r="BYL8" s="1243"/>
      <c r="BYM8" s="1243"/>
      <c r="BYN8" s="1243"/>
      <c r="BYO8" s="1243"/>
      <c r="BYP8" s="1243"/>
      <c r="BYQ8" s="1243"/>
      <c r="BYR8" s="1243"/>
      <c r="BYS8" s="1243"/>
      <c r="BYT8" s="1243"/>
      <c r="BYU8" s="1243"/>
      <c r="BYV8" s="1243"/>
      <c r="BYW8" s="1243"/>
      <c r="BYX8" s="1243"/>
      <c r="BYY8" s="1243"/>
      <c r="BYZ8" s="1243"/>
      <c r="BZA8" s="1243"/>
      <c r="BZB8" s="1243"/>
      <c r="BZC8" s="1243"/>
      <c r="BZD8" s="1243"/>
      <c r="BZE8" s="1243"/>
      <c r="BZF8" s="1243"/>
      <c r="BZG8" s="1243"/>
      <c r="BZH8" s="1243"/>
      <c r="BZI8" s="1243"/>
      <c r="BZJ8" s="1243"/>
      <c r="BZK8" s="1243"/>
      <c r="BZL8" s="1243"/>
      <c r="BZM8" s="1243"/>
      <c r="BZN8" s="1243"/>
      <c r="BZO8" s="1243"/>
      <c r="BZP8" s="1243"/>
      <c r="BZQ8" s="1243"/>
      <c r="BZR8" s="1243"/>
      <c r="BZS8" s="1243"/>
      <c r="BZT8" s="1243"/>
      <c r="BZU8" s="1243"/>
      <c r="BZV8" s="1243"/>
      <c r="BZW8" s="1243"/>
      <c r="BZX8" s="1243"/>
      <c r="BZY8" s="1243"/>
      <c r="BZZ8" s="1243"/>
      <c r="CAA8" s="1243"/>
      <c r="CAB8" s="1243"/>
      <c r="CAC8" s="1243"/>
      <c r="CAD8" s="1243"/>
      <c r="CAE8" s="1243"/>
      <c r="CAF8" s="1243"/>
      <c r="CAG8" s="1243"/>
      <c r="CAH8" s="1243"/>
      <c r="CAI8" s="1243"/>
      <c r="CAJ8" s="1243"/>
      <c r="CAK8" s="1243"/>
      <c r="CAL8" s="1243"/>
      <c r="CAM8" s="1243"/>
      <c r="CAN8" s="1243"/>
      <c r="CAO8" s="1243"/>
      <c r="CAP8" s="1243"/>
      <c r="CAQ8" s="1243"/>
      <c r="CAR8" s="1243"/>
      <c r="CAS8" s="1243"/>
      <c r="CAT8" s="1243"/>
      <c r="CAU8" s="1243"/>
      <c r="CAV8" s="1243"/>
      <c r="CAW8" s="1243"/>
      <c r="CAX8" s="1243"/>
      <c r="CAY8" s="1243"/>
      <c r="CAZ8" s="1243"/>
      <c r="CBA8" s="1243"/>
      <c r="CBB8" s="1243"/>
      <c r="CBC8" s="1243"/>
      <c r="CBD8" s="1243"/>
      <c r="CBE8" s="1243"/>
      <c r="CBF8" s="1243"/>
      <c r="CBG8" s="1243"/>
      <c r="CBH8" s="1243"/>
      <c r="CBI8" s="1243"/>
      <c r="CBJ8" s="1243"/>
      <c r="CBK8" s="1243"/>
      <c r="CBL8" s="1243"/>
      <c r="CBM8" s="1243"/>
      <c r="CBN8" s="1243"/>
      <c r="CBO8" s="1243"/>
      <c r="CBP8" s="1243"/>
      <c r="CBQ8" s="1243"/>
      <c r="CBR8" s="1243"/>
      <c r="CBS8" s="1243"/>
      <c r="CBT8" s="1243"/>
      <c r="CBU8" s="1243"/>
      <c r="CBV8" s="1243"/>
      <c r="CBW8" s="1243"/>
      <c r="CBX8" s="1243"/>
      <c r="CBY8" s="1243"/>
      <c r="CBZ8" s="1243"/>
      <c r="CCA8" s="1243"/>
      <c r="CCB8" s="1243"/>
      <c r="CCC8" s="1243"/>
      <c r="CCD8" s="1243"/>
      <c r="CCE8" s="1243"/>
      <c r="CCF8" s="1243"/>
      <c r="CCG8" s="1243"/>
      <c r="CCH8" s="1243"/>
      <c r="CCI8" s="1243"/>
      <c r="CCJ8" s="1243"/>
      <c r="CCK8" s="1243"/>
      <c r="CCL8" s="1243"/>
      <c r="CCM8" s="1243"/>
      <c r="CCN8" s="1243"/>
      <c r="CCO8" s="1243"/>
      <c r="CCP8" s="1243"/>
      <c r="CCQ8" s="1243"/>
      <c r="CCR8" s="1243"/>
      <c r="CCS8" s="1243"/>
      <c r="CCT8" s="1243"/>
      <c r="CCU8" s="1243"/>
      <c r="CCV8" s="1243"/>
      <c r="CCW8" s="1243"/>
      <c r="CCX8" s="1243"/>
      <c r="CCY8" s="1243"/>
      <c r="CCZ8" s="1243"/>
      <c r="CDA8" s="1243"/>
      <c r="CDB8" s="1243"/>
      <c r="CDC8" s="1243"/>
      <c r="CDD8" s="1243"/>
      <c r="CDE8" s="1243"/>
      <c r="CDF8" s="1243"/>
      <c r="CDG8" s="1243"/>
      <c r="CDH8" s="1243"/>
      <c r="CDI8" s="1243"/>
      <c r="CDJ8" s="1243"/>
      <c r="CDK8" s="1243"/>
      <c r="CDL8" s="1243"/>
      <c r="CDM8" s="1243"/>
      <c r="CDN8" s="1243"/>
      <c r="CDO8" s="1243"/>
      <c r="CDP8" s="1243"/>
      <c r="CDQ8" s="1243"/>
      <c r="CDR8" s="1243"/>
      <c r="CDS8" s="1243"/>
      <c r="CDT8" s="1243"/>
      <c r="CDU8" s="1243"/>
      <c r="CDV8" s="1243"/>
      <c r="CDW8" s="1243"/>
      <c r="CDX8" s="1243"/>
      <c r="CDY8" s="1243"/>
      <c r="CDZ8" s="1243"/>
      <c r="CEA8" s="1243"/>
      <c r="CEB8" s="1243"/>
      <c r="CEC8" s="1243"/>
      <c r="CED8" s="1243"/>
      <c r="CEE8" s="1243"/>
      <c r="CEF8" s="1243"/>
      <c r="CEG8" s="1243"/>
      <c r="CEH8" s="1243"/>
      <c r="CEI8" s="1243"/>
      <c r="CEJ8" s="1243"/>
      <c r="CEK8" s="1243"/>
      <c r="CEL8" s="1243"/>
      <c r="CEM8" s="1243"/>
      <c r="CEN8" s="1243"/>
      <c r="CEO8" s="1243"/>
      <c r="CEP8" s="1243"/>
      <c r="CEQ8" s="1243"/>
      <c r="CER8" s="1243"/>
      <c r="CES8" s="1243"/>
      <c r="CET8" s="1243"/>
      <c r="CEU8" s="1243"/>
      <c r="CEV8" s="1243"/>
      <c r="CEW8" s="1243"/>
      <c r="CEX8" s="1243"/>
      <c r="CEY8" s="1243"/>
      <c r="CEZ8" s="1243"/>
      <c r="CFA8" s="1243"/>
      <c r="CFB8" s="1243"/>
      <c r="CFC8" s="1243"/>
      <c r="CFD8" s="1243"/>
      <c r="CFE8" s="1243"/>
      <c r="CFF8" s="1243"/>
      <c r="CFG8" s="1243"/>
      <c r="CFH8" s="1243"/>
      <c r="CFI8" s="1243"/>
      <c r="CFJ8" s="1243"/>
      <c r="CFK8" s="1243"/>
      <c r="CFL8" s="1243"/>
      <c r="CFM8" s="1243"/>
      <c r="CFN8" s="1243"/>
      <c r="CFO8" s="1243"/>
      <c r="CFP8" s="1243"/>
      <c r="CFQ8" s="1243"/>
      <c r="CFR8" s="1243"/>
      <c r="CFS8" s="1243"/>
      <c r="CFT8" s="1243"/>
      <c r="CFU8" s="1243"/>
      <c r="CFV8" s="1243"/>
      <c r="CFW8" s="1243"/>
      <c r="CFX8" s="1243"/>
      <c r="CFY8" s="1243"/>
      <c r="CFZ8" s="1243"/>
      <c r="CGA8" s="1243"/>
      <c r="CGB8" s="1243"/>
      <c r="CGC8" s="1243"/>
      <c r="CGD8" s="1243"/>
      <c r="CGE8" s="1243"/>
      <c r="CGF8" s="1243"/>
      <c r="CGG8" s="1243"/>
      <c r="CGH8" s="1243"/>
      <c r="CGI8" s="1243"/>
      <c r="CGJ8" s="1243"/>
      <c r="CGK8" s="1243"/>
      <c r="CGL8" s="1243"/>
      <c r="CGM8" s="1243"/>
      <c r="CGN8" s="1243"/>
      <c r="CGO8" s="1243"/>
      <c r="CGP8" s="1243"/>
      <c r="CGQ8" s="1243"/>
      <c r="CGR8" s="1243"/>
      <c r="CGS8" s="1243"/>
      <c r="CGT8" s="1243"/>
      <c r="CGU8" s="1243"/>
      <c r="CGV8" s="1243"/>
      <c r="CGW8" s="1243"/>
      <c r="CGX8" s="1243"/>
      <c r="CGY8" s="1243"/>
      <c r="CGZ8" s="1243"/>
      <c r="CHA8" s="1243"/>
      <c r="CHB8" s="1243"/>
      <c r="CHC8" s="1243"/>
      <c r="CHD8" s="1243"/>
      <c r="CHE8" s="1243"/>
      <c r="CHF8" s="1243"/>
      <c r="CHG8" s="1243"/>
      <c r="CHH8" s="1243"/>
      <c r="CHI8" s="1243"/>
      <c r="CHJ8" s="1243"/>
      <c r="CHK8" s="1243"/>
      <c r="CHL8" s="1243"/>
      <c r="CHM8" s="1243"/>
      <c r="CHN8" s="1243"/>
      <c r="CHO8" s="1243"/>
      <c r="CHP8" s="1243"/>
      <c r="CHQ8" s="1243"/>
      <c r="CHR8" s="1243"/>
      <c r="CHS8" s="1243"/>
      <c r="CHT8" s="1243"/>
      <c r="CHU8" s="1243"/>
      <c r="CHV8" s="1243"/>
      <c r="CHW8" s="1243"/>
      <c r="CHX8" s="1243"/>
      <c r="CHY8" s="1243"/>
      <c r="CHZ8" s="1243"/>
      <c r="CIA8" s="1243"/>
      <c r="CIB8" s="1243"/>
      <c r="CIC8" s="1243"/>
      <c r="CID8" s="1243"/>
      <c r="CIE8" s="1243"/>
      <c r="CIF8" s="1243"/>
      <c r="CIG8" s="1243"/>
      <c r="CIH8" s="1243"/>
      <c r="CII8" s="1243"/>
      <c r="CIJ8" s="1243"/>
      <c r="CIK8" s="1243"/>
      <c r="CIL8" s="1243"/>
      <c r="CIM8" s="1243"/>
      <c r="CIN8" s="1243"/>
      <c r="CIO8" s="1243"/>
      <c r="CIP8" s="1243"/>
      <c r="CIQ8" s="1243"/>
      <c r="CIR8" s="1243"/>
      <c r="CIS8" s="1243"/>
      <c r="CIT8" s="1243"/>
      <c r="CIU8" s="1243"/>
      <c r="CIV8" s="1243"/>
      <c r="CIW8" s="1243"/>
      <c r="CIX8" s="1243"/>
      <c r="CIY8" s="1243"/>
      <c r="CIZ8" s="1243"/>
      <c r="CJA8" s="1243"/>
      <c r="CJB8" s="1243"/>
      <c r="CJC8" s="1243"/>
      <c r="CJD8" s="1243"/>
      <c r="CJE8" s="1243"/>
      <c r="CJF8" s="1243"/>
      <c r="CJG8" s="1243"/>
      <c r="CJH8" s="1243"/>
      <c r="CJI8" s="1243"/>
      <c r="CJJ8" s="1243"/>
      <c r="CJK8" s="1243"/>
      <c r="CJL8" s="1243"/>
      <c r="CJM8" s="1243"/>
      <c r="CJN8" s="1243"/>
      <c r="CJO8" s="1243"/>
      <c r="CJP8" s="1243"/>
      <c r="CJQ8" s="1243"/>
      <c r="CJR8" s="1243"/>
      <c r="CJS8" s="1243"/>
      <c r="CJT8" s="1243"/>
      <c r="CJU8" s="1243"/>
      <c r="CJV8" s="1243"/>
      <c r="CJW8" s="1243"/>
      <c r="CJX8" s="1243"/>
      <c r="CJY8" s="1243"/>
      <c r="CJZ8" s="1243"/>
      <c r="CKA8" s="1243"/>
      <c r="CKB8" s="1243"/>
      <c r="CKC8" s="1243"/>
      <c r="CKD8" s="1243"/>
      <c r="CKE8" s="1243"/>
      <c r="CKF8" s="1243"/>
      <c r="CKG8" s="1243"/>
      <c r="CKH8" s="1243"/>
      <c r="CKI8" s="1243"/>
      <c r="CKJ8" s="1243"/>
      <c r="CKK8" s="1243"/>
      <c r="CKL8" s="1243"/>
      <c r="CKM8" s="1243"/>
      <c r="CKN8" s="1243"/>
      <c r="CKO8" s="1243"/>
      <c r="CKP8" s="1243"/>
      <c r="CKQ8" s="1243"/>
      <c r="CKR8" s="1243"/>
      <c r="CKS8" s="1243"/>
      <c r="CKT8" s="1243"/>
      <c r="CKU8" s="1243"/>
      <c r="CKV8" s="1243"/>
      <c r="CKW8" s="1243"/>
      <c r="CKX8" s="1243"/>
      <c r="CKY8" s="1243"/>
      <c r="CKZ8" s="1243"/>
      <c r="CLA8" s="1243"/>
      <c r="CLB8" s="1243"/>
      <c r="CLC8" s="1243"/>
      <c r="CLD8" s="1243"/>
      <c r="CLE8" s="1243"/>
      <c r="CLF8" s="1243"/>
      <c r="CLG8" s="1243"/>
      <c r="CLH8" s="1243"/>
      <c r="CLI8" s="1243"/>
      <c r="CLJ8" s="1243"/>
      <c r="CLK8" s="1243"/>
      <c r="CLL8" s="1243"/>
      <c r="CLM8" s="1243"/>
      <c r="CLN8" s="1243"/>
      <c r="CLO8" s="1243"/>
      <c r="CLP8" s="1243"/>
      <c r="CLQ8" s="1243"/>
      <c r="CLR8" s="1243"/>
      <c r="CLS8" s="1243"/>
      <c r="CLT8" s="1243"/>
      <c r="CLU8" s="1243"/>
      <c r="CLV8" s="1243"/>
      <c r="CLW8" s="1243"/>
      <c r="CLX8" s="1243"/>
      <c r="CLY8" s="1243"/>
      <c r="CLZ8" s="1243"/>
      <c r="CMA8" s="1243"/>
      <c r="CMB8" s="1243"/>
      <c r="CMC8" s="1243"/>
      <c r="CMD8" s="1243"/>
      <c r="CME8" s="1243"/>
      <c r="CMF8" s="1243"/>
      <c r="CMG8" s="1243"/>
      <c r="CMH8" s="1243"/>
      <c r="CMI8" s="1243"/>
      <c r="CMJ8" s="1243"/>
      <c r="CMK8" s="1243"/>
      <c r="CML8" s="1243"/>
      <c r="CMM8" s="1243"/>
      <c r="CMN8" s="1243"/>
      <c r="CMO8" s="1243"/>
      <c r="CMP8" s="1243"/>
      <c r="CMQ8" s="1243"/>
      <c r="CMR8" s="1243"/>
      <c r="CMS8" s="1243"/>
      <c r="CMT8" s="1243"/>
      <c r="CMU8" s="1243"/>
      <c r="CMV8" s="1243"/>
      <c r="CMW8" s="1243"/>
      <c r="CMX8" s="1243"/>
      <c r="CMY8" s="1243"/>
      <c r="CMZ8" s="1243"/>
      <c r="CNA8" s="1243"/>
      <c r="CNB8" s="1243"/>
      <c r="CNC8" s="1243"/>
      <c r="CND8" s="1243"/>
      <c r="CNE8" s="1243"/>
      <c r="CNF8" s="1243"/>
      <c r="CNG8" s="1243"/>
      <c r="CNH8" s="1243"/>
      <c r="CNI8" s="1243"/>
      <c r="CNJ8" s="1243"/>
      <c r="CNK8" s="1243"/>
      <c r="CNL8" s="1243"/>
      <c r="CNM8" s="1243"/>
      <c r="CNN8" s="1243"/>
      <c r="CNO8" s="1243"/>
      <c r="CNP8" s="1243"/>
      <c r="CNQ8" s="1243"/>
      <c r="CNR8" s="1243"/>
      <c r="CNS8" s="1243"/>
      <c r="CNT8" s="1243"/>
      <c r="CNU8" s="1243"/>
      <c r="CNV8" s="1243"/>
      <c r="CNW8" s="1243"/>
      <c r="CNX8" s="1243"/>
      <c r="CNY8" s="1243"/>
      <c r="CNZ8" s="1243"/>
      <c r="COA8" s="1243"/>
      <c r="COB8" s="1243"/>
      <c r="COC8" s="1243"/>
      <c r="COD8" s="1243"/>
      <c r="COE8" s="1243"/>
      <c r="COF8" s="1243"/>
      <c r="COG8" s="1243"/>
      <c r="COH8" s="1243"/>
      <c r="COI8" s="1243"/>
      <c r="COJ8" s="1243"/>
      <c r="COK8" s="1243"/>
      <c r="COL8" s="1243"/>
      <c r="COM8" s="1243"/>
      <c r="CON8" s="1243"/>
      <c r="COO8" s="1243"/>
      <c r="COP8" s="1243"/>
      <c r="COQ8" s="1243"/>
      <c r="COR8" s="1243"/>
      <c r="COS8" s="1243"/>
      <c r="COT8" s="1243"/>
      <c r="COU8" s="1243"/>
      <c r="COV8" s="1243"/>
      <c r="COW8" s="1243"/>
      <c r="COX8" s="1243"/>
      <c r="COY8" s="1243"/>
      <c r="COZ8" s="1243"/>
      <c r="CPA8" s="1243"/>
      <c r="CPB8" s="1243"/>
      <c r="CPC8" s="1243"/>
      <c r="CPD8" s="1243"/>
      <c r="CPE8" s="1243"/>
      <c r="CPF8" s="1243"/>
      <c r="CPG8" s="1243"/>
      <c r="CPH8" s="1243"/>
      <c r="CPI8" s="1243"/>
      <c r="CPJ8" s="1243"/>
      <c r="CPK8" s="1243"/>
      <c r="CPL8" s="1243"/>
      <c r="CPM8" s="1243"/>
      <c r="CPN8" s="1243"/>
      <c r="CPO8" s="1243"/>
      <c r="CPP8" s="1243"/>
      <c r="CPQ8" s="1243"/>
      <c r="CPR8" s="1243"/>
      <c r="CPS8" s="1243"/>
      <c r="CPT8" s="1243"/>
      <c r="CPU8" s="1243"/>
      <c r="CPV8" s="1243"/>
      <c r="CPW8" s="1243"/>
      <c r="CPX8" s="1243"/>
      <c r="CPY8" s="1243"/>
      <c r="CPZ8" s="1243"/>
      <c r="CQA8" s="1243"/>
      <c r="CQB8" s="1243"/>
      <c r="CQC8" s="1243"/>
      <c r="CQD8" s="1243"/>
      <c r="CQE8" s="1243"/>
      <c r="CQF8" s="1243"/>
      <c r="CQG8" s="1243"/>
      <c r="CQH8" s="1243"/>
      <c r="CQI8" s="1243"/>
      <c r="CQJ8" s="1243"/>
      <c r="CQK8" s="1243"/>
      <c r="CQL8" s="1243"/>
      <c r="CQM8" s="1243"/>
      <c r="CQN8" s="1243"/>
      <c r="CQO8" s="1243"/>
      <c r="CQP8" s="1243"/>
      <c r="CQQ8" s="1243"/>
      <c r="CQR8" s="1243"/>
      <c r="CQS8" s="1243"/>
      <c r="CQT8" s="1243"/>
      <c r="CQU8" s="1243"/>
      <c r="CQV8" s="1243"/>
      <c r="CQW8" s="1243"/>
      <c r="CQX8" s="1243"/>
      <c r="CQY8" s="1243"/>
      <c r="CQZ8" s="1243"/>
      <c r="CRA8" s="1243"/>
      <c r="CRB8" s="1243"/>
      <c r="CRC8" s="1243"/>
      <c r="CRD8" s="1243"/>
      <c r="CRE8" s="1243"/>
      <c r="CRF8" s="1243"/>
      <c r="CRG8" s="1243"/>
      <c r="CRH8" s="1243"/>
      <c r="CRI8" s="1243"/>
      <c r="CRJ8" s="1243"/>
      <c r="CRK8" s="1243"/>
      <c r="CRL8" s="1243"/>
      <c r="CRM8" s="1243"/>
      <c r="CRN8" s="1243"/>
      <c r="CRO8" s="1243"/>
      <c r="CRP8" s="1243"/>
      <c r="CRQ8" s="1243"/>
      <c r="CRR8" s="1243"/>
      <c r="CRS8" s="1243"/>
      <c r="CRT8" s="1243"/>
      <c r="CRU8" s="1243"/>
      <c r="CRV8" s="1243"/>
      <c r="CRW8" s="1243"/>
      <c r="CRX8" s="1243"/>
      <c r="CRY8" s="1243"/>
      <c r="CRZ8" s="1243"/>
      <c r="CSA8" s="1243"/>
      <c r="CSB8" s="1243"/>
      <c r="CSC8" s="1243"/>
      <c r="CSD8" s="1243"/>
      <c r="CSE8" s="1243"/>
      <c r="CSF8" s="1243"/>
      <c r="CSG8" s="1243"/>
      <c r="CSH8" s="1243"/>
      <c r="CSI8" s="1243"/>
      <c r="CSJ8" s="1243"/>
      <c r="CSK8" s="1243"/>
      <c r="CSL8" s="1243"/>
      <c r="CSM8" s="1243"/>
      <c r="CSN8" s="1243"/>
      <c r="CSO8" s="1243"/>
      <c r="CSP8" s="1243"/>
      <c r="CSQ8" s="1243"/>
      <c r="CSR8" s="1243"/>
      <c r="CSS8" s="1243"/>
      <c r="CST8" s="1243"/>
      <c r="CSU8" s="1243"/>
      <c r="CSV8" s="1243"/>
      <c r="CSW8" s="1243"/>
      <c r="CSX8" s="1243"/>
      <c r="CSY8" s="1243"/>
      <c r="CSZ8" s="1243"/>
      <c r="CTA8" s="1243"/>
      <c r="CTB8" s="1243"/>
      <c r="CTC8" s="1243"/>
      <c r="CTD8" s="1243"/>
      <c r="CTE8" s="1243"/>
      <c r="CTF8" s="1243"/>
      <c r="CTG8" s="1243"/>
      <c r="CTH8" s="1243"/>
      <c r="CTI8" s="1243"/>
      <c r="CTJ8" s="1243"/>
      <c r="CTK8" s="1243"/>
      <c r="CTL8" s="1243"/>
      <c r="CTM8" s="1243"/>
      <c r="CTN8" s="1243"/>
      <c r="CTO8" s="1243"/>
      <c r="CTP8" s="1243"/>
      <c r="CTQ8" s="1243"/>
      <c r="CTR8" s="1243"/>
      <c r="CTS8" s="1243"/>
      <c r="CTT8" s="1243"/>
      <c r="CTU8" s="1243"/>
      <c r="CTV8" s="1243"/>
      <c r="CTW8" s="1243"/>
      <c r="CTX8" s="1243"/>
      <c r="CTY8" s="1243"/>
      <c r="CTZ8" s="1243"/>
      <c r="CUA8" s="1243"/>
      <c r="CUB8" s="1243"/>
      <c r="CUC8" s="1243"/>
      <c r="CUD8" s="1243"/>
      <c r="CUE8" s="1243"/>
      <c r="CUF8" s="1243"/>
      <c r="CUG8" s="1243"/>
      <c r="CUH8" s="1243"/>
      <c r="CUI8" s="1243"/>
      <c r="CUJ8" s="1243"/>
      <c r="CUK8" s="1243"/>
      <c r="CUL8" s="1243"/>
      <c r="CUM8" s="1243"/>
      <c r="CUN8" s="1243"/>
      <c r="CUO8" s="1243"/>
      <c r="CUP8" s="1243"/>
      <c r="CUQ8" s="1243"/>
      <c r="CUR8" s="1243"/>
      <c r="CUS8" s="1243"/>
      <c r="CUT8" s="1243"/>
      <c r="CUU8" s="1243"/>
      <c r="CUV8" s="1243"/>
      <c r="CUW8" s="1243"/>
      <c r="CUX8" s="1243"/>
      <c r="CUY8" s="1243"/>
      <c r="CUZ8" s="1243"/>
      <c r="CVA8" s="1243"/>
      <c r="CVB8" s="1243"/>
      <c r="CVC8" s="1243"/>
      <c r="CVD8" s="1243"/>
      <c r="CVE8" s="1243"/>
      <c r="CVF8" s="1243"/>
      <c r="CVG8" s="1243"/>
      <c r="CVH8" s="1243"/>
      <c r="CVI8" s="1243"/>
      <c r="CVJ8" s="1243"/>
      <c r="CVK8" s="1243"/>
      <c r="CVL8" s="1243"/>
      <c r="CVM8" s="1243"/>
      <c r="CVN8" s="1243"/>
      <c r="CVO8" s="1243"/>
      <c r="CVP8" s="1243"/>
      <c r="CVQ8" s="1243"/>
      <c r="CVR8" s="1243"/>
      <c r="CVS8" s="1243"/>
      <c r="CVT8" s="1243"/>
      <c r="CVU8" s="1243"/>
      <c r="CVV8" s="1243"/>
      <c r="CVW8" s="1243"/>
      <c r="CVX8" s="1243"/>
      <c r="CVY8" s="1243"/>
      <c r="CVZ8" s="1243"/>
      <c r="CWA8" s="1243"/>
      <c r="CWB8" s="1243"/>
      <c r="CWC8" s="1243"/>
      <c r="CWD8" s="1243"/>
      <c r="CWE8" s="1243"/>
      <c r="CWF8" s="1243"/>
      <c r="CWG8" s="1243"/>
      <c r="CWH8" s="1243"/>
      <c r="CWI8" s="1243"/>
      <c r="CWJ8" s="1243"/>
      <c r="CWK8" s="1243"/>
      <c r="CWL8" s="1243"/>
      <c r="CWM8" s="1243"/>
      <c r="CWN8" s="1243"/>
      <c r="CWO8" s="1243"/>
      <c r="CWP8" s="1243"/>
      <c r="CWQ8" s="1243"/>
      <c r="CWR8" s="1243"/>
      <c r="CWS8" s="1243"/>
      <c r="CWT8" s="1243"/>
      <c r="CWU8" s="1243"/>
      <c r="CWV8" s="1243"/>
      <c r="CWW8" s="1243"/>
      <c r="CWX8" s="1243"/>
      <c r="CWY8" s="1243"/>
      <c r="CWZ8" s="1243"/>
      <c r="CXA8" s="1243"/>
      <c r="CXB8" s="1243"/>
      <c r="CXC8" s="1243"/>
      <c r="CXD8" s="1243"/>
      <c r="CXE8" s="1243"/>
      <c r="CXF8" s="1243"/>
      <c r="CXG8" s="1243"/>
      <c r="CXH8" s="1243"/>
      <c r="CXI8" s="1243"/>
      <c r="CXJ8" s="1243"/>
      <c r="CXK8" s="1243"/>
      <c r="CXL8" s="1243"/>
      <c r="CXM8" s="1243"/>
      <c r="CXN8" s="1243"/>
      <c r="CXO8" s="1243"/>
      <c r="CXP8" s="1243"/>
      <c r="CXQ8" s="1243"/>
      <c r="CXR8" s="1243"/>
      <c r="CXS8" s="1243"/>
      <c r="CXT8" s="1243"/>
      <c r="CXU8" s="1243"/>
      <c r="CXV8" s="1243"/>
      <c r="CXW8" s="1243"/>
      <c r="CXX8" s="1243"/>
      <c r="CXY8" s="1243"/>
      <c r="CXZ8" s="1243"/>
      <c r="CYA8" s="1243"/>
      <c r="CYB8" s="1243"/>
      <c r="CYC8" s="1243"/>
      <c r="CYD8" s="1243"/>
      <c r="CYE8" s="1243"/>
      <c r="CYF8" s="1243"/>
      <c r="CYG8" s="1243"/>
      <c r="CYH8" s="1243"/>
      <c r="CYI8" s="1243"/>
      <c r="CYJ8" s="1243"/>
      <c r="CYK8" s="1243"/>
      <c r="CYL8" s="1243"/>
      <c r="CYM8" s="1243"/>
      <c r="CYN8" s="1243"/>
      <c r="CYO8" s="1243"/>
      <c r="CYP8" s="1243"/>
      <c r="CYQ8" s="1243"/>
      <c r="CYR8" s="1243"/>
      <c r="CYS8" s="1243"/>
      <c r="CYT8" s="1243"/>
      <c r="CYU8" s="1243"/>
      <c r="CYV8" s="1243"/>
      <c r="CYW8" s="1243"/>
      <c r="CYX8" s="1243"/>
      <c r="CYY8" s="1243"/>
      <c r="CYZ8" s="1243"/>
      <c r="CZA8" s="1243"/>
      <c r="CZB8" s="1243"/>
      <c r="CZC8" s="1243"/>
      <c r="CZD8" s="1243"/>
      <c r="CZE8" s="1243"/>
      <c r="CZF8" s="1243"/>
      <c r="CZG8" s="1243"/>
      <c r="CZH8" s="1243"/>
      <c r="CZI8" s="1243"/>
      <c r="CZJ8" s="1243"/>
      <c r="CZK8" s="1243"/>
      <c r="CZL8" s="1243"/>
      <c r="CZM8" s="1243"/>
      <c r="CZN8" s="1243"/>
      <c r="CZO8" s="1243"/>
      <c r="CZP8" s="1243"/>
      <c r="CZQ8" s="1243"/>
      <c r="CZR8" s="1243"/>
      <c r="CZS8" s="1243"/>
      <c r="CZT8" s="1243"/>
      <c r="CZU8" s="1243"/>
      <c r="CZV8" s="1243"/>
      <c r="CZW8" s="1243"/>
      <c r="CZX8" s="1243"/>
      <c r="CZY8" s="1243"/>
      <c r="CZZ8" s="1243"/>
      <c r="DAA8" s="1243"/>
      <c r="DAB8" s="1243"/>
      <c r="DAC8" s="1243"/>
      <c r="DAD8" s="1243"/>
      <c r="DAE8" s="1243"/>
      <c r="DAF8" s="1243"/>
      <c r="DAG8" s="1243"/>
      <c r="DAH8" s="1243"/>
      <c r="DAI8" s="1243"/>
      <c r="DAJ8" s="1243"/>
      <c r="DAK8" s="1243"/>
      <c r="DAL8" s="1243"/>
      <c r="DAM8" s="1243"/>
      <c r="DAN8" s="1243"/>
      <c r="DAO8" s="1243"/>
      <c r="DAP8" s="1243"/>
      <c r="DAQ8" s="1243"/>
      <c r="DAR8" s="1243"/>
      <c r="DAS8" s="1243"/>
      <c r="DAT8" s="1243"/>
      <c r="DAU8" s="1243"/>
      <c r="DAV8" s="1243"/>
      <c r="DAW8" s="1243"/>
      <c r="DAX8" s="1243"/>
      <c r="DAY8" s="1243"/>
      <c r="DAZ8" s="1243"/>
      <c r="DBA8" s="1243"/>
      <c r="DBB8" s="1243"/>
      <c r="DBC8" s="1243"/>
      <c r="DBD8" s="1243"/>
      <c r="DBE8" s="1243"/>
      <c r="DBF8" s="1243"/>
      <c r="DBG8" s="1243"/>
      <c r="DBH8" s="1243"/>
      <c r="DBI8" s="1243"/>
      <c r="DBJ8" s="1243"/>
      <c r="DBK8" s="1243"/>
      <c r="DBL8" s="1243"/>
      <c r="DBM8" s="1243"/>
      <c r="DBN8" s="1243"/>
      <c r="DBO8" s="1243"/>
      <c r="DBP8" s="1243"/>
      <c r="DBQ8" s="1243"/>
      <c r="DBR8" s="1243"/>
      <c r="DBS8" s="1243"/>
      <c r="DBT8" s="1243"/>
      <c r="DBU8" s="1243"/>
      <c r="DBV8" s="1243"/>
      <c r="DBW8" s="1243"/>
      <c r="DBX8" s="1243"/>
      <c r="DBY8" s="1243"/>
      <c r="DBZ8" s="1243"/>
      <c r="DCA8" s="1243"/>
      <c r="DCB8" s="1243"/>
      <c r="DCC8" s="1243"/>
      <c r="DCD8" s="1243"/>
      <c r="DCE8" s="1243"/>
      <c r="DCF8" s="1243"/>
      <c r="DCG8" s="1243"/>
      <c r="DCH8" s="1243"/>
      <c r="DCI8" s="1243"/>
      <c r="DCJ8" s="1243"/>
      <c r="DCK8" s="1243"/>
      <c r="DCL8" s="1243"/>
      <c r="DCM8" s="1243"/>
      <c r="DCN8" s="1243"/>
      <c r="DCO8" s="1243"/>
      <c r="DCP8" s="1243"/>
      <c r="DCQ8" s="1243"/>
      <c r="DCR8" s="1243"/>
      <c r="DCS8" s="1243"/>
      <c r="DCT8" s="1243"/>
      <c r="DCU8" s="1243"/>
      <c r="DCV8" s="1243"/>
      <c r="DCW8" s="1243"/>
      <c r="DCX8" s="1243"/>
      <c r="DCY8" s="1243"/>
      <c r="DCZ8" s="1243"/>
      <c r="DDA8" s="1243"/>
      <c r="DDB8" s="1243"/>
      <c r="DDC8" s="1243"/>
      <c r="DDD8" s="1243"/>
      <c r="DDE8" s="1243"/>
      <c r="DDF8" s="1243"/>
      <c r="DDG8" s="1243"/>
      <c r="DDH8" s="1243"/>
      <c r="DDI8" s="1243"/>
      <c r="DDJ8" s="1243"/>
      <c r="DDK8" s="1243"/>
      <c r="DDL8" s="1243"/>
      <c r="DDM8" s="1243"/>
      <c r="DDN8" s="1243"/>
      <c r="DDO8" s="1243"/>
      <c r="DDP8" s="1243"/>
      <c r="DDQ8" s="1243"/>
      <c r="DDR8" s="1243"/>
      <c r="DDS8" s="1243"/>
      <c r="DDT8" s="1243"/>
      <c r="DDU8" s="1243"/>
      <c r="DDV8" s="1243"/>
      <c r="DDW8" s="1243"/>
      <c r="DDX8" s="1243"/>
      <c r="DDY8" s="1243"/>
      <c r="DDZ8" s="1243"/>
      <c r="DEA8" s="1243"/>
      <c r="DEB8" s="1243"/>
      <c r="DEC8" s="1243"/>
      <c r="DED8" s="1243"/>
      <c r="DEE8" s="1243"/>
      <c r="DEF8" s="1243"/>
      <c r="DEG8" s="1243"/>
      <c r="DEH8" s="1243"/>
      <c r="DEI8" s="1243"/>
      <c r="DEJ8" s="1243"/>
      <c r="DEK8" s="1243"/>
      <c r="DEL8" s="1243"/>
      <c r="DEM8" s="1243"/>
      <c r="DEN8" s="1243"/>
      <c r="DEO8" s="1243"/>
      <c r="DEP8" s="1243"/>
      <c r="DEQ8" s="1243"/>
      <c r="DER8" s="1243"/>
      <c r="DES8" s="1243"/>
      <c r="DET8" s="1243"/>
      <c r="DEU8" s="1243"/>
      <c r="DEV8" s="1243"/>
      <c r="DEW8" s="1243"/>
      <c r="DEX8" s="1243"/>
      <c r="DEY8" s="1243"/>
      <c r="DEZ8" s="1243"/>
      <c r="DFA8" s="1243"/>
      <c r="DFB8" s="1243"/>
      <c r="DFC8" s="1243"/>
      <c r="DFD8" s="1243"/>
      <c r="DFE8" s="1243"/>
      <c r="DFF8" s="1243"/>
      <c r="DFG8" s="1243"/>
      <c r="DFH8" s="1243"/>
      <c r="DFI8" s="1243"/>
      <c r="DFJ8" s="1243"/>
      <c r="DFK8" s="1243"/>
      <c r="DFL8" s="1243"/>
      <c r="DFM8" s="1243"/>
      <c r="DFN8" s="1243"/>
      <c r="DFO8" s="1243"/>
      <c r="DFP8" s="1243"/>
      <c r="DFQ8" s="1243"/>
      <c r="DFR8" s="1243"/>
      <c r="DFS8" s="1243"/>
      <c r="DFT8" s="1243"/>
      <c r="DFU8" s="1243"/>
      <c r="DFV8" s="1243"/>
      <c r="DFW8" s="1243"/>
      <c r="DFX8" s="1243"/>
      <c r="DFY8" s="1243"/>
      <c r="DFZ8" s="1243"/>
      <c r="DGA8" s="1243"/>
      <c r="DGB8" s="1243"/>
      <c r="DGC8" s="1243"/>
      <c r="DGD8" s="1243"/>
      <c r="DGE8" s="1243"/>
      <c r="DGF8" s="1243"/>
      <c r="DGG8" s="1243"/>
      <c r="DGH8" s="1243"/>
      <c r="DGI8" s="1243"/>
      <c r="DGJ8" s="1243"/>
      <c r="DGK8" s="1243"/>
      <c r="DGL8" s="1243"/>
      <c r="DGM8" s="1243"/>
      <c r="DGN8" s="1243"/>
      <c r="DGO8" s="1243"/>
      <c r="DGP8" s="1243"/>
      <c r="DGQ8" s="1243"/>
      <c r="DGR8" s="1243"/>
      <c r="DGS8" s="1243"/>
      <c r="DGT8" s="1243"/>
      <c r="DGU8" s="1243"/>
      <c r="DGV8" s="1243"/>
      <c r="DGW8" s="1243"/>
      <c r="DGX8" s="1243"/>
      <c r="DGY8" s="1243"/>
      <c r="DGZ8" s="1243"/>
      <c r="DHA8" s="1243"/>
      <c r="DHB8" s="1243"/>
      <c r="DHC8" s="1243"/>
      <c r="DHD8" s="1243"/>
      <c r="DHE8" s="1243"/>
      <c r="DHF8" s="1243"/>
      <c r="DHG8" s="1243"/>
      <c r="DHH8" s="1243"/>
      <c r="DHI8" s="1243"/>
      <c r="DHJ8" s="1243"/>
      <c r="DHK8" s="1243"/>
      <c r="DHL8" s="1243"/>
      <c r="DHM8" s="1243"/>
      <c r="DHN8" s="1243"/>
      <c r="DHO8" s="1243"/>
      <c r="DHP8" s="1243"/>
      <c r="DHQ8" s="1243"/>
      <c r="DHR8" s="1243"/>
      <c r="DHS8" s="1243"/>
      <c r="DHT8" s="1243"/>
      <c r="DHU8" s="1243"/>
      <c r="DHV8" s="1243"/>
      <c r="DHW8" s="1243"/>
      <c r="DHX8" s="1243"/>
      <c r="DHY8" s="1243"/>
      <c r="DHZ8" s="1243"/>
      <c r="DIA8" s="1243"/>
      <c r="DIB8" s="1243"/>
      <c r="DIC8" s="1243"/>
      <c r="DID8" s="1243"/>
      <c r="DIE8" s="1243"/>
      <c r="DIF8" s="1243"/>
      <c r="DIG8" s="1243"/>
      <c r="DIH8" s="1243"/>
      <c r="DII8" s="1243"/>
      <c r="DIJ8" s="1243"/>
      <c r="DIK8" s="1243"/>
      <c r="DIL8" s="1243"/>
      <c r="DIM8" s="1243"/>
      <c r="DIN8" s="1243"/>
      <c r="DIO8" s="1243"/>
      <c r="DIP8" s="1243"/>
      <c r="DIQ8" s="1243"/>
      <c r="DIR8" s="1243"/>
      <c r="DIS8" s="1243"/>
      <c r="DIT8" s="1243"/>
      <c r="DIU8" s="1243"/>
      <c r="DIV8" s="1243"/>
      <c r="DIW8" s="1243"/>
      <c r="DIX8" s="1243"/>
      <c r="DIY8" s="1243"/>
      <c r="DIZ8" s="1243"/>
      <c r="DJA8" s="1243"/>
      <c r="DJB8" s="1243"/>
      <c r="DJC8" s="1243"/>
      <c r="DJD8" s="1243"/>
      <c r="DJE8" s="1243"/>
      <c r="DJF8" s="1243"/>
      <c r="DJG8" s="1243"/>
      <c r="DJH8" s="1243"/>
      <c r="DJI8" s="1243"/>
      <c r="DJJ8" s="1243"/>
      <c r="DJK8" s="1243"/>
      <c r="DJL8" s="1243"/>
      <c r="DJM8" s="1243"/>
      <c r="DJN8" s="1243"/>
      <c r="DJO8" s="1243"/>
      <c r="DJP8" s="1243"/>
      <c r="DJQ8" s="1243"/>
      <c r="DJR8" s="1243"/>
      <c r="DJS8" s="1243"/>
      <c r="DJT8" s="1243"/>
      <c r="DJU8" s="1243"/>
      <c r="DJV8" s="1243"/>
      <c r="DJW8" s="1243"/>
      <c r="DJX8" s="1243"/>
      <c r="DJY8" s="1243"/>
      <c r="DJZ8" s="1243"/>
      <c r="DKA8" s="1243"/>
      <c r="DKB8" s="1243"/>
      <c r="DKC8" s="1243"/>
      <c r="DKD8" s="1243"/>
      <c r="DKE8" s="1243"/>
      <c r="DKF8" s="1243"/>
      <c r="DKG8" s="1243"/>
      <c r="DKH8" s="1243"/>
      <c r="DKI8" s="1243"/>
      <c r="DKJ8" s="1243"/>
      <c r="DKK8" s="1243"/>
      <c r="DKL8" s="1243"/>
      <c r="DKM8" s="1243"/>
      <c r="DKN8" s="1243"/>
      <c r="DKO8" s="1243"/>
      <c r="DKP8" s="1243"/>
      <c r="DKQ8" s="1243"/>
      <c r="DKR8" s="1243"/>
      <c r="DKS8" s="1243"/>
      <c r="DKT8" s="1243"/>
      <c r="DKU8" s="1243"/>
      <c r="DKV8" s="1243"/>
      <c r="DKW8" s="1243"/>
      <c r="DKX8" s="1243"/>
      <c r="DKY8" s="1243"/>
      <c r="DKZ8" s="1243"/>
      <c r="DLA8" s="1243"/>
      <c r="DLB8" s="1243"/>
      <c r="DLC8" s="1243"/>
      <c r="DLD8" s="1243"/>
      <c r="DLE8" s="1243"/>
      <c r="DLF8" s="1243"/>
      <c r="DLG8" s="1243"/>
      <c r="DLH8" s="1243"/>
      <c r="DLI8" s="1243"/>
      <c r="DLJ8" s="1243"/>
      <c r="DLK8" s="1243"/>
      <c r="DLL8" s="1243"/>
      <c r="DLM8" s="1243"/>
      <c r="DLN8" s="1243"/>
      <c r="DLO8" s="1243"/>
      <c r="DLP8" s="1243"/>
      <c r="DLQ8" s="1243"/>
      <c r="DLR8" s="1243"/>
      <c r="DLS8" s="1243"/>
      <c r="DLT8" s="1243"/>
      <c r="DLU8" s="1243"/>
      <c r="DLV8" s="1243"/>
      <c r="DLW8" s="1243"/>
      <c r="DLX8" s="1243"/>
      <c r="DLY8" s="1243"/>
      <c r="DLZ8" s="1243"/>
      <c r="DMA8" s="1243"/>
      <c r="DMB8" s="1243"/>
      <c r="DMC8" s="1243"/>
      <c r="DMD8" s="1243"/>
      <c r="DME8" s="1243"/>
      <c r="DMF8" s="1243"/>
      <c r="DMG8" s="1243"/>
      <c r="DMH8" s="1243"/>
      <c r="DMI8" s="1243"/>
      <c r="DMJ8" s="1243"/>
      <c r="DMK8" s="1243"/>
      <c r="DML8" s="1243"/>
      <c r="DMM8" s="1243"/>
      <c r="DMN8" s="1243"/>
      <c r="DMO8" s="1243"/>
      <c r="DMP8" s="1243"/>
      <c r="DMQ8" s="1243"/>
      <c r="DMR8" s="1243"/>
      <c r="DMS8" s="1243"/>
      <c r="DMT8" s="1243"/>
      <c r="DMU8" s="1243"/>
      <c r="DMV8" s="1243"/>
      <c r="DMW8" s="1243"/>
      <c r="DMX8" s="1243"/>
      <c r="DMY8" s="1243"/>
      <c r="DMZ8" s="1243"/>
      <c r="DNA8" s="1243"/>
      <c r="DNB8" s="1243"/>
      <c r="DNC8" s="1243"/>
      <c r="DND8" s="1243"/>
      <c r="DNE8" s="1243"/>
      <c r="DNF8" s="1243"/>
      <c r="DNG8" s="1243"/>
      <c r="DNH8" s="1243"/>
      <c r="DNI8" s="1243"/>
      <c r="DNJ8" s="1243"/>
      <c r="DNK8" s="1243"/>
      <c r="DNL8" s="1243"/>
      <c r="DNM8" s="1243"/>
      <c r="DNN8" s="1243"/>
      <c r="DNO8" s="1243"/>
      <c r="DNP8" s="1243"/>
      <c r="DNQ8" s="1243"/>
      <c r="DNR8" s="1243"/>
      <c r="DNS8" s="1243"/>
      <c r="DNT8" s="1243"/>
      <c r="DNU8" s="1243"/>
      <c r="DNV8" s="1243"/>
      <c r="DNW8" s="1243"/>
      <c r="DNX8" s="1243"/>
      <c r="DNY8" s="1243"/>
      <c r="DNZ8" s="1243"/>
      <c r="DOA8" s="1243"/>
      <c r="DOB8" s="1243"/>
      <c r="DOC8" s="1243"/>
      <c r="DOD8" s="1243"/>
      <c r="DOE8" s="1243"/>
      <c r="DOF8" s="1243"/>
      <c r="DOG8" s="1243"/>
      <c r="DOH8" s="1243"/>
      <c r="DOI8" s="1243"/>
      <c r="DOJ8" s="1243"/>
      <c r="DOK8" s="1243"/>
      <c r="DOL8" s="1243"/>
      <c r="DOM8" s="1243"/>
      <c r="DON8" s="1243"/>
      <c r="DOO8" s="1243"/>
      <c r="DOP8" s="1243"/>
      <c r="DOQ8" s="1243"/>
      <c r="DOR8" s="1243"/>
      <c r="DOS8" s="1243"/>
      <c r="DOT8" s="1243"/>
      <c r="DOU8" s="1243"/>
      <c r="DOV8" s="1243"/>
      <c r="DOW8" s="1243"/>
      <c r="DOX8" s="1243"/>
      <c r="DOY8" s="1243"/>
      <c r="DOZ8" s="1243"/>
      <c r="DPA8" s="1243"/>
      <c r="DPB8" s="1243"/>
      <c r="DPC8" s="1243"/>
      <c r="DPD8" s="1243"/>
      <c r="DPE8" s="1243"/>
      <c r="DPF8" s="1243"/>
      <c r="DPG8" s="1243"/>
      <c r="DPH8" s="1243"/>
      <c r="DPI8" s="1243"/>
      <c r="DPJ8" s="1243"/>
      <c r="DPK8" s="1243"/>
      <c r="DPL8" s="1243"/>
      <c r="DPM8" s="1243"/>
      <c r="DPN8" s="1243"/>
      <c r="DPO8" s="1243"/>
      <c r="DPP8" s="1243"/>
      <c r="DPQ8" s="1243"/>
      <c r="DPR8" s="1243"/>
      <c r="DPS8" s="1243"/>
      <c r="DPT8" s="1243"/>
      <c r="DPU8" s="1243"/>
      <c r="DPV8" s="1243"/>
      <c r="DPW8" s="1243"/>
      <c r="DPX8" s="1243"/>
      <c r="DPY8" s="1243"/>
      <c r="DPZ8" s="1243"/>
      <c r="DQA8" s="1243"/>
      <c r="DQB8" s="1243"/>
      <c r="DQC8" s="1243"/>
      <c r="DQD8" s="1243"/>
      <c r="DQE8" s="1243"/>
      <c r="DQF8" s="1243"/>
      <c r="DQG8" s="1243"/>
      <c r="DQH8" s="1243"/>
      <c r="DQI8" s="1243"/>
      <c r="DQJ8" s="1243"/>
      <c r="DQK8" s="1243"/>
      <c r="DQL8" s="1243"/>
      <c r="DQM8" s="1243"/>
      <c r="DQN8" s="1243"/>
      <c r="DQO8" s="1243"/>
      <c r="DQP8" s="1243"/>
      <c r="DQQ8" s="1243"/>
      <c r="DQR8" s="1243"/>
      <c r="DQS8" s="1243"/>
      <c r="DQT8" s="1243"/>
      <c r="DQU8" s="1243"/>
      <c r="DQV8" s="1243"/>
      <c r="DQW8" s="1243"/>
      <c r="DQX8" s="1243"/>
      <c r="DQY8" s="1243"/>
      <c r="DQZ8" s="1243"/>
      <c r="DRA8" s="1243"/>
      <c r="DRB8" s="1243"/>
      <c r="DRC8" s="1243"/>
      <c r="DRD8" s="1243"/>
      <c r="DRE8" s="1243"/>
      <c r="DRF8" s="1243"/>
      <c r="DRG8" s="1243"/>
      <c r="DRH8" s="1243"/>
      <c r="DRI8" s="1243"/>
      <c r="DRJ8" s="1243"/>
      <c r="DRK8" s="1243"/>
      <c r="DRL8" s="1243"/>
      <c r="DRM8" s="1243"/>
      <c r="DRN8" s="1243"/>
      <c r="DRO8" s="1243"/>
      <c r="DRP8" s="1243"/>
      <c r="DRQ8" s="1243"/>
      <c r="DRR8" s="1243"/>
      <c r="DRS8" s="1243"/>
      <c r="DRT8" s="1243"/>
      <c r="DRU8" s="1243"/>
      <c r="DRV8" s="1243"/>
      <c r="DRW8" s="1243"/>
      <c r="DRX8" s="1243"/>
      <c r="DRY8" s="1243"/>
      <c r="DRZ8" s="1243"/>
      <c r="DSA8" s="1243"/>
      <c r="DSB8" s="1243"/>
      <c r="DSC8" s="1243"/>
      <c r="DSD8" s="1243"/>
      <c r="DSE8" s="1243"/>
      <c r="DSF8" s="1243"/>
      <c r="DSG8" s="1243"/>
      <c r="DSH8" s="1243"/>
      <c r="DSI8" s="1243"/>
      <c r="DSJ8" s="1243"/>
      <c r="DSK8" s="1243"/>
      <c r="DSL8" s="1243"/>
      <c r="DSM8" s="1243"/>
      <c r="DSN8" s="1243"/>
      <c r="DSO8" s="1243"/>
      <c r="DSP8" s="1243"/>
      <c r="DSQ8" s="1243"/>
      <c r="DSR8" s="1243"/>
      <c r="DSS8" s="1243"/>
      <c r="DST8" s="1243"/>
      <c r="DSU8" s="1243"/>
      <c r="DSV8" s="1243"/>
      <c r="DSW8" s="1243"/>
      <c r="DSX8" s="1243"/>
      <c r="DSY8" s="1243"/>
      <c r="DSZ8" s="1243"/>
      <c r="DTA8" s="1243"/>
      <c r="DTB8" s="1243"/>
      <c r="DTC8" s="1243"/>
      <c r="DTD8" s="1243"/>
      <c r="DTE8" s="1243"/>
      <c r="DTF8" s="1243"/>
      <c r="DTG8" s="1243"/>
      <c r="DTH8" s="1243"/>
      <c r="DTI8" s="1243"/>
      <c r="DTJ8" s="1243"/>
      <c r="DTK8" s="1243"/>
      <c r="DTL8" s="1243"/>
      <c r="DTM8" s="1243"/>
      <c r="DTN8" s="1243"/>
      <c r="DTO8" s="1243"/>
      <c r="DTP8" s="1243"/>
      <c r="DTQ8" s="1243"/>
      <c r="DTR8" s="1243"/>
      <c r="DTS8" s="1243"/>
      <c r="DTT8" s="1243"/>
      <c r="DTU8" s="1243"/>
      <c r="DTV8" s="1243"/>
      <c r="DTW8" s="1243"/>
      <c r="DTX8" s="1243"/>
      <c r="DTY8" s="1243"/>
      <c r="DTZ8" s="1243"/>
      <c r="DUA8" s="1243"/>
      <c r="DUB8" s="1243"/>
      <c r="DUC8" s="1243"/>
      <c r="DUD8" s="1243"/>
      <c r="DUE8" s="1243"/>
      <c r="DUF8" s="1243"/>
      <c r="DUG8" s="1243"/>
      <c r="DUH8" s="1243"/>
      <c r="DUI8" s="1243"/>
      <c r="DUJ8" s="1243"/>
      <c r="DUK8" s="1243"/>
      <c r="DUL8" s="1243"/>
      <c r="DUM8" s="1243"/>
      <c r="DUN8" s="1243"/>
      <c r="DUO8" s="1243"/>
      <c r="DUP8" s="1243"/>
      <c r="DUQ8" s="1243"/>
      <c r="DUR8" s="1243"/>
      <c r="DUS8" s="1243"/>
      <c r="DUT8" s="1243"/>
      <c r="DUU8" s="1243"/>
      <c r="DUV8" s="1243"/>
      <c r="DUW8" s="1243"/>
      <c r="DUX8" s="1243"/>
      <c r="DUY8" s="1243"/>
      <c r="DUZ8" s="1243"/>
      <c r="DVA8" s="1243"/>
      <c r="DVB8" s="1243"/>
      <c r="DVC8" s="1243"/>
      <c r="DVD8" s="1243"/>
      <c r="DVE8" s="1243"/>
      <c r="DVF8" s="1243"/>
      <c r="DVG8" s="1243"/>
      <c r="DVH8" s="1243"/>
      <c r="DVI8" s="1243"/>
      <c r="DVJ8" s="1243"/>
      <c r="DVK8" s="1243"/>
      <c r="DVL8" s="1243"/>
      <c r="DVM8" s="1243"/>
      <c r="DVN8" s="1243"/>
      <c r="DVO8" s="1243"/>
      <c r="DVP8" s="1243"/>
      <c r="DVQ8" s="1243"/>
      <c r="DVR8" s="1243"/>
      <c r="DVS8" s="1243"/>
      <c r="DVT8" s="1243"/>
      <c r="DVU8" s="1243"/>
      <c r="DVV8" s="1243"/>
      <c r="DVW8" s="1243"/>
      <c r="DVX8" s="1243"/>
      <c r="DVY8" s="1243"/>
      <c r="DVZ8" s="1243"/>
      <c r="DWA8" s="1243"/>
      <c r="DWB8" s="1243"/>
      <c r="DWC8" s="1243"/>
      <c r="DWD8" s="1243"/>
      <c r="DWE8" s="1243"/>
      <c r="DWF8" s="1243"/>
      <c r="DWG8" s="1243"/>
      <c r="DWH8" s="1243"/>
      <c r="DWI8" s="1243"/>
      <c r="DWJ8" s="1243"/>
      <c r="DWK8" s="1243"/>
      <c r="DWL8" s="1243"/>
      <c r="DWM8" s="1243"/>
      <c r="DWN8" s="1243"/>
      <c r="DWO8" s="1243"/>
      <c r="DWP8" s="1243"/>
      <c r="DWQ8" s="1243"/>
      <c r="DWR8" s="1243"/>
      <c r="DWS8" s="1243"/>
      <c r="DWT8" s="1243"/>
      <c r="DWU8" s="1243"/>
      <c r="DWV8" s="1243"/>
      <c r="DWW8" s="1243"/>
      <c r="DWX8" s="1243"/>
      <c r="DWY8" s="1243"/>
      <c r="DWZ8" s="1243"/>
      <c r="DXA8" s="1243"/>
      <c r="DXB8" s="1243"/>
      <c r="DXC8" s="1243"/>
      <c r="DXD8" s="1243"/>
      <c r="DXE8" s="1243"/>
      <c r="DXF8" s="1243"/>
      <c r="DXG8" s="1243"/>
      <c r="DXH8" s="1243"/>
      <c r="DXI8" s="1243"/>
      <c r="DXJ8" s="1243"/>
      <c r="DXK8" s="1243"/>
      <c r="DXL8" s="1243"/>
      <c r="DXM8" s="1243"/>
      <c r="DXN8" s="1243"/>
      <c r="DXO8" s="1243"/>
      <c r="DXP8" s="1243"/>
      <c r="DXQ8" s="1243"/>
      <c r="DXR8" s="1243"/>
      <c r="DXS8" s="1243"/>
      <c r="DXT8" s="1243"/>
      <c r="DXU8" s="1243"/>
      <c r="DXV8" s="1243"/>
      <c r="DXW8" s="1243"/>
      <c r="DXX8" s="1243"/>
      <c r="DXY8" s="1243"/>
      <c r="DXZ8" s="1243"/>
      <c r="DYA8" s="1243"/>
      <c r="DYB8" s="1243"/>
      <c r="DYC8" s="1243"/>
      <c r="DYD8" s="1243"/>
      <c r="DYE8" s="1243"/>
      <c r="DYF8" s="1243"/>
      <c r="DYG8" s="1243"/>
      <c r="DYH8" s="1243"/>
      <c r="DYI8" s="1243"/>
      <c r="DYJ8" s="1243"/>
      <c r="DYK8" s="1243"/>
      <c r="DYL8" s="1243"/>
      <c r="DYM8" s="1243"/>
      <c r="DYN8" s="1243"/>
      <c r="DYO8" s="1243"/>
      <c r="DYP8" s="1243"/>
      <c r="DYQ8" s="1243"/>
      <c r="DYR8" s="1243"/>
      <c r="DYS8" s="1243"/>
      <c r="DYT8" s="1243"/>
      <c r="DYU8" s="1243"/>
      <c r="DYV8" s="1243"/>
      <c r="DYW8" s="1243"/>
      <c r="DYX8" s="1243"/>
      <c r="DYY8" s="1243"/>
      <c r="DYZ8" s="1243"/>
      <c r="DZA8" s="1243"/>
      <c r="DZB8" s="1243"/>
      <c r="DZC8" s="1243"/>
      <c r="DZD8" s="1243"/>
      <c r="DZE8" s="1243"/>
      <c r="DZF8" s="1243"/>
      <c r="DZG8" s="1243"/>
      <c r="DZH8" s="1243"/>
      <c r="DZI8" s="1243"/>
      <c r="DZJ8" s="1243"/>
      <c r="DZK8" s="1243"/>
      <c r="DZL8" s="1243"/>
      <c r="DZM8" s="1243"/>
      <c r="DZN8" s="1243"/>
      <c r="DZO8" s="1243"/>
      <c r="DZP8" s="1243"/>
      <c r="DZQ8" s="1243"/>
      <c r="DZR8" s="1243"/>
      <c r="DZS8" s="1243"/>
      <c r="DZT8" s="1243"/>
      <c r="DZU8" s="1243"/>
      <c r="DZV8" s="1243"/>
      <c r="DZW8" s="1243"/>
      <c r="DZX8" s="1243"/>
      <c r="DZY8" s="1243"/>
      <c r="DZZ8" s="1243"/>
      <c r="EAA8" s="1243"/>
      <c r="EAB8" s="1243"/>
      <c r="EAC8" s="1243"/>
      <c r="EAD8" s="1243"/>
      <c r="EAE8" s="1243"/>
      <c r="EAF8" s="1243"/>
      <c r="EAG8" s="1243"/>
      <c r="EAH8" s="1243"/>
      <c r="EAI8" s="1243"/>
      <c r="EAJ8" s="1243"/>
      <c r="EAK8" s="1243"/>
      <c r="EAL8" s="1243"/>
      <c r="EAM8" s="1243"/>
      <c r="EAN8" s="1243"/>
      <c r="EAO8" s="1243"/>
      <c r="EAP8" s="1243"/>
      <c r="EAQ8" s="1243"/>
      <c r="EAR8" s="1243"/>
      <c r="EAS8" s="1243"/>
      <c r="EAT8" s="1243"/>
      <c r="EAU8" s="1243"/>
      <c r="EAV8" s="1243"/>
      <c r="EAW8" s="1243"/>
      <c r="EAX8" s="1243"/>
      <c r="EAY8" s="1243"/>
      <c r="EAZ8" s="1243"/>
      <c r="EBA8" s="1243"/>
      <c r="EBB8" s="1243"/>
      <c r="EBC8" s="1243"/>
      <c r="EBD8" s="1243"/>
      <c r="EBE8" s="1243"/>
      <c r="EBF8" s="1243"/>
      <c r="EBG8" s="1243"/>
      <c r="EBH8" s="1243"/>
      <c r="EBI8" s="1243"/>
      <c r="EBJ8" s="1243"/>
      <c r="EBK8" s="1243"/>
      <c r="EBL8" s="1243"/>
      <c r="EBM8" s="1243"/>
      <c r="EBN8" s="1243"/>
      <c r="EBO8" s="1243"/>
      <c r="EBP8" s="1243"/>
      <c r="EBQ8" s="1243"/>
      <c r="EBR8" s="1243"/>
      <c r="EBS8" s="1243"/>
      <c r="EBT8" s="1243"/>
      <c r="EBU8" s="1243"/>
      <c r="EBV8" s="1243"/>
      <c r="EBW8" s="1243"/>
      <c r="EBX8" s="1243"/>
      <c r="EBY8" s="1243"/>
      <c r="EBZ8" s="1243"/>
      <c r="ECA8" s="1243"/>
      <c r="ECB8" s="1243"/>
      <c r="ECC8" s="1243"/>
      <c r="ECD8" s="1243"/>
      <c r="ECE8" s="1243"/>
      <c r="ECF8" s="1243"/>
      <c r="ECG8" s="1243"/>
      <c r="ECH8" s="1243"/>
      <c r="ECI8" s="1243"/>
      <c r="ECJ8" s="1243"/>
      <c r="ECK8" s="1243"/>
      <c r="ECL8" s="1243"/>
      <c r="ECM8" s="1243"/>
      <c r="ECN8" s="1243"/>
      <c r="ECO8" s="1243"/>
      <c r="ECP8" s="1243"/>
      <c r="ECQ8" s="1243"/>
      <c r="ECR8" s="1243"/>
      <c r="ECS8" s="1243"/>
      <c r="ECT8" s="1243"/>
      <c r="ECU8" s="1243"/>
      <c r="ECV8" s="1243"/>
      <c r="ECW8" s="1243"/>
      <c r="ECX8" s="1243"/>
      <c r="ECY8" s="1243"/>
      <c r="ECZ8" s="1243"/>
      <c r="EDA8" s="1243"/>
      <c r="EDB8" s="1243"/>
      <c r="EDC8" s="1243"/>
      <c r="EDD8" s="1243"/>
      <c r="EDE8" s="1243"/>
      <c r="EDF8" s="1243"/>
      <c r="EDG8" s="1243"/>
      <c r="EDH8" s="1243"/>
      <c r="EDI8" s="1243"/>
      <c r="EDJ8" s="1243"/>
      <c r="EDK8" s="1243"/>
      <c r="EDL8" s="1243"/>
      <c r="EDM8" s="1243"/>
      <c r="EDN8" s="1243"/>
      <c r="EDO8" s="1243"/>
      <c r="EDP8" s="1243"/>
      <c r="EDQ8" s="1243"/>
      <c r="EDR8" s="1243"/>
      <c r="EDS8" s="1243"/>
      <c r="EDT8" s="1243"/>
      <c r="EDU8" s="1243"/>
      <c r="EDV8" s="1243"/>
      <c r="EDW8" s="1243"/>
      <c r="EDX8" s="1243"/>
      <c r="EDY8" s="1243"/>
      <c r="EDZ8" s="1243"/>
      <c r="EEA8" s="1243"/>
      <c r="EEB8" s="1243"/>
      <c r="EEC8" s="1243"/>
      <c r="EED8" s="1243"/>
      <c r="EEE8" s="1243"/>
      <c r="EEF8" s="1243"/>
      <c r="EEG8" s="1243"/>
      <c r="EEH8" s="1243"/>
      <c r="EEI8" s="1243"/>
      <c r="EEJ8" s="1243"/>
      <c r="EEK8" s="1243"/>
      <c r="EEL8" s="1243"/>
      <c r="EEM8" s="1243"/>
      <c r="EEN8" s="1243"/>
      <c r="EEO8" s="1243"/>
      <c r="EEP8" s="1243"/>
      <c r="EEQ8" s="1243"/>
      <c r="EER8" s="1243"/>
      <c r="EES8" s="1243"/>
      <c r="EET8" s="1243"/>
      <c r="EEU8" s="1243"/>
      <c r="EEV8" s="1243"/>
      <c r="EEW8" s="1243"/>
      <c r="EEX8" s="1243"/>
      <c r="EEY8" s="1243"/>
      <c r="EEZ8" s="1243"/>
      <c r="EFA8" s="1243"/>
      <c r="EFB8" s="1243"/>
      <c r="EFC8" s="1243"/>
      <c r="EFD8" s="1243"/>
      <c r="EFE8" s="1243"/>
      <c r="EFF8" s="1243"/>
      <c r="EFG8" s="1243"/>
      <c r="EFH8" s="1243"/>
      <c r="EFI8" s="1243"/>
      <c r="EFJ8" s="1243"/>
      <c r="EFK8" s="1243"/>
      <c r="EFL8" s="1243"/>
      <c r="EFM8" s="1243"/>
      <c r="EFN8" s="1243"/>
      <c r="EFO8" s="1243"/>
      <c r="EFP8" s="1243"/>
      <c r="EFQ8" s="1243"/>
      <c r="EFR8" s="1243"/>
      <c r="EFS8" s="1243"/>
      <c r="EFT8" s="1243"/>
      <c r="EFU8" s="1243"/>
      <c r="EFV8" s="1243"/>
      <c r="EFW8" s="1243"/>
      <c r="EFX8" s="1243"/>
      <c r="EFY8" s="1243"/>
      <c r="EFZ8" s="1243"/>
      <c r="EGA8" s="1243"/>
      <c r="EGB8" s="1243"/>
      <c r="EGC8" s="1243"/>
      <c r="EGD8" s="1243"/>
      <c r="EGE8" s="1243"/>
      <c r="EGF8" s="1243"/>
      <c r="EGG8" s="1243"/>
      <c r="EGH8" s="1243"/>
      <c r="EGI8" s="1243"/>
      <c r="EGJ8" s="1243"/>
      <c r="EGK8" s="1243"/>
      <c r="EGL8" s="1243"/>
      <c r="EGM8" s="1243"/>
      <c r="EGN8" s="1243"/>
      <c r="EGO8" s="1243"/>
      <c r="EGP8" s="1243"/>
      <c r="EGQ8" s="1243"/>
      <c r="EGR8" s="1243"/>
      <c r="EGS8" s="1243"/>
      <c r="EGT8" s="1243"/>
      <c r="EGU8" s="1243"/>
      <c r="EGV8" s="1243"/>
      <c r="EGW8" s="1243"/>
      <c r="EGX8" s="1243"/>
      <c r="EGY8" s="1243"/>
      <c r="EGZ8" s="1243"/>
      <c r="EHA8" s="1243"/>
      <c r="EHB8" s="1243"/>
      <c r="EHC8" s="1243"/>
      <c r="EHD8" s="1243"/>
      <c r="EHE8" s="1243"/>
      <c r="EHF8" s="1243"/>
      <c r="EHG8" s="1243"/>
      <c r="EHH8" s="1243"/>
      <c r="EHI8" s="1243"/>
      <c r="EHJ8" s="1243"/>
      <c r="EHK8" s="1243"/>
      <c r="EHL8" s="1243"/>
      <c r="EHM8" s="1243"/>
      <c r="EHN8" s="1243"/>
      <c r="EHO8" s="1243"/>
      <c r="EHP8" s="1243"/>
      <c r="EHQ8" s="1243"/>
      <c r="EHR8" s="1243"/>
      <c r="EHS8" s="1243"/>
      <c r="EHT8" s="1243"/>
      <c r="EHU8" s="1243"/>
      <c r="EHV8" s="1243"/>
      <c r="EHW8" s="1243"/>
      <c r="EHX8" s="1243"/>
      <c r="EHY8" s="1243"/>
      <c r="EHZ8" s="1243"/>
      <c r="EIA8" s="1243"/>
      <c r="EIB8" s="1243"/>
      <c r="EIC8" s="1243"/>
      <c r="EID8" s="1243"/>
      <c r="EIE8" s="1243"/>
      <c r="EIF8" s="1243"/>
      <c r="EIG8" s="1243"/>
      <c r="EIH8" s="1243"/>
      <c r="EII8" s="1243"/>
      <c r="EIJ8" s="1243"/>
      <c r="EIK8" s="1243"/>
      <c r="EIL8" s="1243"/>
      <c r="EIM8" s="1243"/>
      <c r="EIN8" s="1243"/>
      <c r="EIO8" s="1243"/>
      <c r="EIP8" s="1243"/>
      <c r="EIQ8" s="1243"/>
      <c r="EIR8" s="1243"/>
      <c r="EIS8" s="1243"/>
      <c r="EIT8" s="1243"/>
      <c r="EIU8" s="1243"/>
      <c r="EIV8" s="1243"/>
      <c r="EIW8" s="1243"/>
      <c r="EIX8" s="1243"/>
      <c r="EIY8" s="1243"/>
      <c r="EIZ8" s="1243"/>
      <c r="EJA8" s="1243"/>
      <c r="EJB8" s="1243"/>
      <c r="EJC8" s="1243"/>
      <c r="EJD8" s="1243"/>
      <c r="EJE8" s="1243"/>
      <c r="EJF8" s="1243"/>
      <c r="EJG8" s="1243"/>
      <c r="EJH8" s="1243"/>
      <c r="EJI8" s="1243"/>
      <c r="EJJ8" s="1243"/>
      <c r="EJK8" s="1243"/>
      <c r="EJL8" s="1243"/>
      <c r="EJM8" s="1243"/>
      <c r="EJN8" s="1243"/>
      <c r="EJO8" s="1243"/>
      <c r="EJP8" s="1243"/>
      <c r="EJQ8" s="1243"/>
      <c r="EJR8" s="1243"/>
      <c r="EJS8" s="1243"/>
      <c r="EJT8" s="1243"/>
      <c r="EJU8" s="1243"/>
      <c r="EJV8" s="1243"/>
      <c r="EJW8" s="1243"/>
      <c r="EJX8" s="1243"/>
      <c r="EJY8" s="1243"/>
      <c r="EJZ8" s="1243"/>
      <c r="EKA8" s="1243"/>
      <c r="EKB8" s="1243"/>
      <c r="EKC8" s="1243"/>
      <c r="EKD8" s="1243"/>
      <c r="EKE8" s="1243"/>
      <c r="EKF8" s="1243"/>
      <c r="EKG8" s="1243"/>
      <c r="EKH8" s="1243"/>
      <c r="EKI8" s="1243"/>
      <c r="EKJ8" s="1243"/>
      <c r="EKK8" s="1243"/>
      <c r="EKL8" s="1243"/>
      <c r="EKM8" s="1243"/>
      <c r="EKN8" s="1243"/>
      <c r="EKO8" s="1243"/>
      <c r="EKP8" s="1243"/>
      <c r="EKQ8" s="1243"/>
      <c r="EKR8" s="1243"/>
      <c r="EKS8" s="1243"/>
      <c r="EKT8" s="1243"/>
      <c r="EKU8" s="1243"/>
      <c r="EKV8" s="1243"/>
      <c r="EKW8" s="1243"/>
      <c r="EKX8" s="1243"/>
      <c r="EKY8" s="1243"/>
      <c r="EKZ8" s="1243"/>
      <c r="ELA8" s="1243"/>
      <c r="ELB8" s="1243"/>
      <c r="ELC8" s="1243"/>
      <c r="ELD8" s="1243"/>
      <c r="ELE8" s="1243"/>
      <c r="ELF8" s="1243"/>
      <c r="ELG8" s="1243"/>
      <c r="ELH8" s="1243"/>
      <c r="ELI8" s="1243"/>
      <c r="ELJ8" s="1243"/>
      <c r="ELK8" s="1243"/>
      <c r="ELL8" s="1243"/>
      <c r="ELM8" s="1243"/>
      <c r="ELN8" s="1243"/>
      <c r="ELO8" s="1243"/>
      <c r="ELP8" s="1243"/>
      <c r="ELQ8" s="1243"/>
      <c r="ELR8" s="1243"/>
      <c r="ELS8" s="1243"/>
      <c r="ELT8" s="1243"/>
      <c r="ELU8" s="1243"/>
      <c r="ELV8" s="1243"/>
      <c r="ELW8" s="1243"/>
      <c r="ELX8" s="1243"/>
      <c r="ELY8" s="1243"/>
      <c r="ELZ8" s="1243"/>
      <c r="EMA8" s="1243"/>
      <c r="EMB8" s="1243"/>
      <c r="EMC8" s="1243"/>
      <c r="EMD8" s="1243"/>
      <c r="EME8" s="1243"/>
      <c r="EMF8" s="1243"/>
      <c r="EMG8" s="1243"/>
      <c r="EMH8" s="1243"/>
      <c r="EMI8" s="1243"/>
      <c r="EMJ8" s="1243"/>
      <c r="EMK8" s="1243"/>
      <c r="EML8" s="1243"/>
      <c r="EMM8" s="1243"/>
      <c r="EMN8" s="1243"/>
      <c r="EMO8" s="1243"/>
      <c r="EMP8" s="1243"/>
      <c r="EMQ8" s="1243"/>
      <c r="EMR8" s="1243"/>
      <c r="EMS8" s="1243"/>
      <c r="EMT8" s="1243"/>
      <c r="EMU8" s="1243"/>
      <c r="EMV8" s="1243"/>
      <c r="EMW8" s="1243"/>
      <c r="EMX8" s="1243"/>
      <c r="EMY8" s="1243"/>
      <c r="EMZ8" s="1243"/>
      <c r="ENA8" s="1243"/>
      <c r="ENB8" s="1243"/>
      <c r="ENC8" s="1243"/>
      <c r="END8" s="1243"/>
      <c r="ENE8" s="1243"/>
      <c r="ENF8" s="1243"/>
      <c r="ENG8" s="1243"/>
      <c r="ENH8" s="1243"/>
      <c r="ENI8" s="1243"/>
      <c r="ENJ8" s="1243"/>
      <c r="ENK8" s="1243"/>
      <c r="ENL8" s="1243"/>
      <c r="ENM8" s="1243"/>
      <c r="ENN8" s="1243"/>
      <c r="ENO8" s="1243"/>
      <c r="ENP8" s="1243"/>
      <c r="ENQ8" s="1243"/>
      <c r="ENR8" s="1243"/>
      <c r="ENS8" s="1243"/>
      <c r="ENT8" s="1243"/>
      <c r="ENU8" s="1243"/>
      <c r="ENV8" s="1243"/>
      <c r="ENW8" s="1243"/>
      <c r="ENX8" s="1243"/>
      <c r="ENY8" s="1243"/>
      <c r="ENZ8" s="1243"/>
      <c r="EOA8" s="1243"/>
      <c r="EOB8" s="1243"/>
      <c r="EOC8" s="1243"/>
      <c r="EOD8" s="1243"/>
      <c r="EOE8" s="1243"/>
      <c r="EOF8" s="1243"/>
      <c r="EOG8" s="1243"/>
      <c r="EOH8" s="1243"/>
      <c r="EOI8" s="1243"/>
      <c r="EOJ8" s="1243"/>
      <c r="EOK8" s="1243"/>
      <c r="EOL8" s="1243"/>
      <c r="EOM8" s="1243"/>
      <c r="EON8" s="1243"/>
      <c r="EOO8" s="1243"/>
      <c r="EOP8" s="1243"/>
      <c r="EOQ8" s="1243"/>
      <c r="EOR8" s="1243"/>
      <c r="EOS8" s="1243"/>
      <c r="EOT8" s="1243"/>
      <c r="EOU8" s="1243"/>
      <c r="EOV8" s="1243"/>
      <c r="EOW8" s="1243"/>
      <c r="EOX8" s="1243"/>
      <c r="EOY8" s="1243"/>
      <c r="EOZ8" s="1243"/>
      <c r="EPA8" s="1243"/>
      <c r="EPB8" s="1243"/>
      <c r="EPC8" s="1243"/>
      <c r="EPD8" s="1243"/>
      <c r="EPE8" s="1243"/>
      <c r="EPF8" s="1243"/>
      <c r="EPG8" s="1243"/>
      <c r="EPH8" s="1243"/>
      <c r="EPI8" s="1243"/>
      <c r="EPJ8" s="1243"/>
      <c r="EPK8" s="1243"/>
      <c r="EPL8" s="1243"/>
      <c r="EPM8" s="1243"/>
      <c r="EPN8" s="1243"/>
      <c r="EPO8" s="1243"/>
      <c r="EPP8" s="1243"/>
      <c r="EPQ8" s="1243"/>
      <c r="EPR8" s="1243"/>
      <c r="EPS8" s="1243"/>
      <c r="EPT8" s="1243"/>
      <c r="EPU8" s="1243"/>
      <c r="EPV8" s="1243"/>
      <c r="EPW8" s="1243"/>
      <c r="EPX8" s="1243"/>
      <c r="EPY8" s="1243"/>
      <c r="EPZ8" s="1243"/>
      <c r="EQA8" s="1243"/>
      <c r="EQB8" s="1243"/>
      <c r="EQC8" s="1243"/>
      <c r="EQD8" s="1243"/>
      <c r="EQE8" s="1243"/>
      <c r="EQF8" s="1243"/>
      <c r="EQG8" s="1243"/>
      <c r="EQH8" s="1243"/>
      <c r="EQI8" s="1243"/>
      <c r="EQJ8" s="1243"/>
      <c r="EQK8" s="1243"/>
      <c r="EQL8" s="1243"/>
      <c r="EQM8" s="1243"/>
      <c r="EQN8" s="1243"/>
      <c r="EQO8" s="1243"/>
      <c r="EQP8" s="1243"/>
      <c r="EQQ8" s="1243"/>
      <c r="EQR8" s="1243"/>
      <c r="EQS8" s="1243"/>
      <c r="EQT8" s="1243"/>
      <c r="EQU8" s="1243"/>
      <c r="EQV8" s="1243"/>
      <c r="EQW8" s="1243"/>
      <c r="EQX8" s="1243"/>
      <c r="EQY8" s="1243"/>
      <c r="EQZ8" s="1243"/>
      <c r="ERA8" s="1243"/>
      <c r="ERB8" s="1243"/>
      <c r="ERC8" s="1243"/>
      <c r="ERD8" s="1243"/>
      <c r="ERE8" s="1243"/>
      <c r="ERF8" s="1243"/>
      <c r="ERG8" s="1243"/>
      <c r="ERH8" s="1243"/>
      <c r="ERI8" s="1243"/>
      <c r="ERJ8" s="1243"/>
      <c r="ERK8" s="1243"/>
      <c r="ERL8" s="1243"/>
      <c r="ERM8" s="1243"/>
      <c r="ERN8" s="1243"/>
      <c r="ERO8" s="1243"/>
      <c r="ERP8" s="1243"/>
      <c r="ERQ8" s="1243"/>
      <c r="ERR8" s="1243"/>
      <c r="ERS8" s="1243"/>
      <c r="ERT8" s="1243"/>
      <c r="ERU8" s="1243"/>
      <c r="ERV8" s="1243"/>
      <c r="ERW8" s="1243"/>
      <c r="ERX8" s="1243"/>
      <c r="ERY8" s="1243"/>
      <c r="ERZ8" s="1243"/>
      <c r="ESA8" s="1243"/>
      <c r="ESB8" s="1243"/>
      <c r="ESC8" s="1243"/>
      <c r="ESD8" s="1243"/>
      <c r="ESE8" s="1243"/>
      <c r="ESF8" s="1243"/>
      <c r="ESG8" s="1243"/>
      <c r="ESH8" s="1243"/>
      <c r="ESI8" s="1243"/>
      <c r="ESJ8" s="1243"/>
      <c r="ESK8" s="1243"/>
      <c r="ESL8" s="1243"/>
      <c r="ESM8" s="1243"/>
      <c r="ESN8" s="1243"/>
      <c r="ESO8" s="1243"/>
      <c r="ESP8" s="1243"/>
      <c r="ESQ8" s="1243"/>
      <c r="ESR8" s="1243"/>
      <c r="ESS8" s="1243"/>
      <c r="EST8" s="1243"/>
      <c r="ESU8" s="1243"/>
      <c r="ESV8" s="1243"/>
      <c r="ESW8" s="1243"/>
      <c r="ESX8" s="1243"/>
      <c r="ESY8" s="1243"/>
      <c r="ESZ8" s="1243"/>
      <c r="ETA8" s="1243"/>
      <c r="ETB8" s="1243"/>
      <c r="ETC8" s="1243"/>
      <c r="ETD8" s="1243"/>
      <c r="ETE8" s="1243"/>
      <c r="ETF8" s="1243"/>
      <c r="ETG8" s="1243"/>
      <c r="ETH8" s="1243"/>
      <c r="ETI8" s="1243"/>
      <c r="ETJ8" s="1243"/>
      <c r="ETK8" s="1243"/>
      <c r="ETL8" s="1243"/>
      <c r="ETM8" s="1243"/>
      <c r="ETN8" s="1243"/>
      <c r="ETO8" s="1243"/>
      <c r="ETP8" s="1243"/>
      <c r="ETQ8" s="1243"/>
      <c r="ETR8" s="1243"/>
      <c r="ETS8" s="1243"/>
      <c r="ETT8" s="1243"/>
      <c r="ETU8" s="1243"/>
      <c r="ETV8" s="1243"/>
      <c r="ETW8" s="1243"/>
      <c r="ETX8" s="1243"/>
      <c r="ETY8" s="1243"/>
      <c r="ETZ8" s="1243"/>
      <c r="EUA8" s="1243"/>
      <c r="EUB8" s="1243"/>
      <c r="EUC8" s="1243"/>
      <c r="EUD8" s="1243"/>
      <c r="EUE8" s="1243"/>
      <c r="EUF8" s="1243"/>
      <c r="EUG8" s="1243"/>
      <c r="EUH8" s="1243"/>
      <c r="EUI8" s="1243"/>
      <c r="EUJ8" s="1243"/>
      <c r="EUK8" s="1243"/>
      <c r="EUL8" s="1243"/>
      <c r="EUM8" s="1243"/>
      <c r="EUN8" s="1243"/>
      <c r="EUO8" s="1243"/>
      <c r="EUP8" s="1243"/>
      <c r="EUQ8" s="1243"/>
      <c r="EUR8" s="1243"/>
      <c r="EUS8" s="1243"/>
      <c r="EUT8" s="1243"/>
      <c r="EUU8" s="1243"/>
      <c r="EUV8" s="1243"/>
      <c r="EUW8" s="1243"/>
      <c r="EUX8" s="1243"/>
      <c r="EUY8" s="1243"/>
      <c r="EUZ8" s="1243"/>
      <c r="EVA8" s="1243"/>
      <c r="EVB8" s="1243"/>
      <c r="EVC8" s="1243"/>
      <c r="EVD8" s="1243"/>
      <c r="EVE8" s="1243"/>
      <c r="EVF8" s="1243"/>
      <c r="EVG8" s="1243"/>
      <c r="EVH8" s="1243"/>
      <c r="EVI8" s="1243"/>
      <c r="EVJ8" s="1243"/>
      <c r="EVK8" s="1243"/>
      <c r="EVL8" s="1243"/>
      <c r="EVM8" s="1243"/>
      <c r="EVN8" s="1243"/>
      <c r="EVO8" s="1243"/>
      <c r="EVP8" s="1243"/>
      <c r="EVQ8" s="1243"/>
      <c r="EVR8" s="1243"/>
      <c r="EVS8" s="1243"/>
      <c r="EVT8" s="1243"/>
      <c r="EVU8" s="1243"/>
      <c r="EVV8" s="1243"/>
      <c r="EVW8" s="1243"/>
      <c r="EVX8" s="1243"/>
      <c r="EVY8" s="1243"/>
      <c r="EVZ8" s="1243"/>
      <c r="EWA8" s="1243"/>
      <c r="EWB8" s="1243"/>
      <c r="EWC8" s="1243"/>
      <c r="EWD8" s="1243"/>
      <c r="EWE8" s="1243"/>
      <c r="EWF8" s="1243"/>
      <c r="EWG8" s="1243"/>
      <c r="EWH8" s="1243"/>
      <c r="EWI8" s="1243"/>
      <c r="EWJ8" s="1243"/>
      <c r="EWK8" s="1243"/>
      <c r="EWL8" s="1243"/>
      <c r="EWM8" s="1243"/>
      <c r="EWN8" s="1243"/>
      <c r="EWO8" s="1243"/>
      <c r="EWP8" s="1243"/>
      <c r="EWQ8" s="1243"/>
      <c r="EWR8" s="1243"/>
      <c r="EWS8" s="1243"/>
      <c r="EWT8" s="1243"/>
      <c r="EWU8" s="1243"/>
      <c r="EWV8" s="1243"/>
      <c r="EWW8" s="1243"/>
      <c r="EWX8" s="1243"/>
      <c r="EWY8" s="1243"/>
      <c r="EWZ8" s="1243"/>
      <c r="EXA8" s="1243"/>
      <c r="EXB8" s="1243"/>
      <c r="EXC8" s="1243"/>
      <c r="EXD8" s="1243"/>
      <c r="EXE8" s="1243"/>
      <c r="EXF8" s="1243"/>
      <c r="EXG8" s="1243"/>
      <c r="EXH8" s="1243"/>
      <c r="EXI8" s="1243"/>
      <c r="EXJ8" s="1243"/>
      <c r="EXK8" s="1243"/>
      <c r="EXL8" s="1243"/>
      <c r="EXM8" s="1243"/>
      <c r="EXN8" s="1243"/>
      <c r="EXO8" s="1243"/>
      <c r="EXP8" s="1243"/>
      <c r="EXQ8" s="1243"/>
      <c r="EXR8" s="1243"/>
      <c r="EXS8" s="1243"/>
      <c r="EXT8" s="1243"/>
      <c r="EXU8" s="1243"/>
      <c r="EXV8" s="1243"/>
      <c r="EXW8" s="1243"/>
      <c r="EXX8" s="1243"/>
      <c r="EXY8" s="1243"/>
      <c r="EXZ8" s="1243"/>
      <c r="EYA8" s="1243"/>
      <c r="EYB8" s="1243"/>
      <c r="EYC8" s="1243"/>
      <c r="EYD8" s="1243"/>
      <c r="EYE8" s="1243"/>
      <c r="EYF8" s="1243"/>
      <c r="EYG8" s="1243"/>
      <c r="EYH8" s="1243"/>
      <c r="EYI8" s="1243"/>
      <c r="EYJ8" s="1243"/>
      <c r="EYK8" s="1243"/>
      <c r="EYL8" s="1243"/>
      <c r="EYM8" s="1243"/>
      <c r="EYN8" s="1243"/>
      <c r="EYO8" s="1243"/>
      <c r="EYP8" s="1243"/>
      <c r="EYQ8" s="1243"/>
      <c r="EYR8" s="1243"/>
      <c r="EYS8" s="1243"/>
      <c r="EYT8" s="1243"/>
      <c r="EYU8" s="1243"/>
      <c r="EYV8" s="1243"/>
      <c r="EYW8" s="1243"/>
      <c r="EYX8" s="1243"/>
      <c r="EYY8" s="1243"/>
      <c r="EYZ8" s="1243"/>
      <c r="EZA8" s="1243"/>
      <c r="EZB8" s="1243"/>
      <c r="EZC8" s="1243"/>
      <c r="EZD8" s="1243"/>
      <c r="EZE8" s="1243"/>
      <c r="EZF8" s="1243"/>
      <c r="EZG8" s="1243"/>
      <c r="EZH8" s="1243"/>
      <c r="EZI8" s="1243"/>
      <c r="EZJ8" s="1243"/>
      <c r="EZK8" s="1243"/>
      <c r="EZL8" s="1243"/>
      <c r="EZM8" s="1243"/>
      <c r="EZN8" s="1243"/>
      <c r="EZO8" s="1243"/>
      <c r="EZP8" s="1243"/>
      <c r="EZQ8" s="1243"/>
      <c r="EZR8" s="1243"/>
      <c r="EZS8" s="1243"/>
      <c r="EZT8" s="1243"/>
      <c r="EZU8" s="1243"/>
      <c r="EZV8" s="1243"/>
      <c r="EZW8" s="1243"/>
      <c r="EZX8" s="1243"/>
      <c r="EZY8" s="1243"/>
      <c r="EZZ8" s="1243"/>
      <c r="FAA8" s="1243"/>
      <c r="FAB8" s="1243"/>
      <c r="FAC8" s="1243"/>
      <c r="FAD8" s="1243"/>
      <c r="FAE8" s="1243"/>
      <c r="FAF8" s="1243"/>
      <c r="FAG8" s="1243"/>
      <c r="FAH8" s="1243"/>
      <c r="FAI8" s="1243"/>
      <c r="FAJ8" s="1243"/>
      <c r="FAK8" s="1243"/>
      <c r="FAL8" s="1243"/>
      <c r="FAM8" s="1243"/>
      <c r="FAN8" s="1243"/>
      <c r="FAO8" s="1243"/>
      <c r="FAP8" s="1243"/>
      <c r="FAQ8" s="1243"/>
      <c r="FAR8" s="1243"/>
      <c r="FAS8" s="1243"/>
      <c r="FAT8" s="1243"/>
      <c r="FAU8" s="1243"/>
      <c r="FAV8" s="1243"/>
      <c r="FAW8" s="1243"/>
      <c r="FAX8" s="1243"/>
      <c r="FAY8" s="1243"/>
      <c r="FAZ8" s="1243"/>
      <c r="FBA8" s="1243"/>
      <c r="FBB8" s="1243"/>
      <c r="FBC8" s="1243"/>
      <c r="FBD8" s="1243"/>
      <c r="FBE8" s="1243"/>
      <c r="FBF8" s="1243"/>
      <c r="FBG8" s="1243"/>
      <c r="FBH8" s="1243"/>
      <c r="FBI8" s="1243"/>
      <c r="FBJ8" s="1243"/>
      <c r="FBK8" s="1243"/>
      <c r="FBL8" s="1243"/>
      <c r="FBM8" s="1243"/>
      <c r="FBN8" s="1243"/>
      <c r="FBO8" s="1243"/>
      <c r="FBP8" s="1243"/>
      <c r="FBQ8" s="1243"/>
      <c r="FBR8" s="1243"/>
      <c r="FBS8" s="1243"/>
      <c r="FBT8" s="1243"/>
      <c r="FBU8" s="1243"/>
      <c r="FBV8" s="1243"/>
      <c r="FBW8" s="1243"/>
      <c r="FBX8" s="1243"/>
      <c r="FBY8" s="1243"/>
      <c r="FBZ8" s="1243"/>
      <c r="FCA8" s="1243"/>
      <c r="FCB8" s="1243"/>
      <c r="FCC8" s="1243"/>
      <c r="FCD8" s="1243"/>
      <c r="FCE8" s="1243"/>
      <c r="FCF8" s="1243"/>
      <c r="FCG8" s="1243"/>
      <c r="FCH8" s="1243"/>
      <c r="FCI8" s="1243"/>
      <c r="FCJ8" s="1243"/>
      <c r="FCK8" s="1243"/>
      <c r="FCL8" s="1243"/>
      <c r="FCM8" s="1243"/>
      <c r="FCN8" s="1243"/>
      <c r="FCO8" s="1243"/>
      <c r="FCP8" s="1243"/>
      <c r="FCQ8" s="1243"/>
      <c r="FCR8" s="1243"/>
      <c r="FCS8" s="1243"/>
      <c r="FCT8" s="1243"/>
      <c r="FCU8" s="1243"/>
      <c r="FCV8" s="1243"/>
      <c r="FCW8" s="1243"/>
      <c r="FCX8" s="1243"/>
      <c r="FCY8" s="1243"/>
      <c r="FCZ8" s="1243"/>
      <c r="FDA8" s="1243"/>
      <c r="FDB8" s="1243"/>
      <c r="FDC8" s="1243"/>
      <c r="FDD8" s="1243"/>
      <c r="FDE8" s="1243"/>
      <c r="FDF8" s="1243"/>
      <c r="FDG8" s="1243"/>
      <c r="FDH8" s="1243"/>
      <c r="FDI8" s="1243"/>
      <c r="FDJ8" s="1243"/>
      <c r="FDK8" s="1243"/>
      <c r="FDL8" s="1243"/>
      <c r="FDM8" s="1243"/>
      <c r="FDN8" s="1243"/>
      <c r="FDO8" s="1243"/>
      <c r="FDP8" s="1243"/>
      <c r="FDQ8" s="1243"/>
      <c r="FDR8" s="1243"/>
      <c r="FDS8" s="1243"/>
      <c r="FDT8" s="1243"/>
      <c r="FDU8" s="1243"/>
      <c r="FDV8" s="1243"/>
      <c r="FDW8" s="1243"/>
      <c r="FDX8" s="1243"/>
      <c r="FDY8" s="1243"/>
      <c r="FDZ8" s="1243"/>
      <c r="FEA8" s="1243"/>
      <c r="FEB8" s="1243"/>
      <c r="FEC8" s="1243"/>
      <c r="FED8" s="1243"/>
      <c r="FEE8" s="1243"/>
      <c r="FEF8" s="1243"/>
      <c r="FEG8" s="1243"/>
      <c r="FEH8" s="1243"/>
      <c r="FEI8" s="1243"/>
      <c r="FEJ8" s="1243"/>
      <c r="FEK8" s="1243"/>
      <c r="FEL8" s="1243"/>
      <c r="FEM8" s="1243"/>
      <c r="FEN8" s="1243"/>
      <c r="FEO8" s="1243"/>
      <c r="FEP8" s="1243"/>
      <c r="FEQ8" s="1243"/>
      <c r="FER8" s="1243"/>
      <c r="FES8" s="1243"/>
      <c r="FET8" s="1243"/>
      <c r="FEU8" s="1243"/>
      <c r="FEV8" s="1243"/>
      <c r="FEW8" s="1243"/>
      <c r="FEX8" s="1243"/>
      <c r="FEY8" s="1243"/>
      <c r="FEZ8" s="1243"/>
      <c r="FFA8" s="1243"/>
      <c r="FFB8" s="1243"/>
      <c r="FFC8" s="1243"/>
      <c r="FFD8" s="1243"/>
      <c r="FFE8" s="1243"/>
      <c r="FFF8" s="1243"/>
      <c r="FFG8" s="1243"/>
      <c r="FFH8" s="1243"/>
      <c r="FFI8" s="1243"/>
      <c r="FFJ8" s="1243"/>
      <c r="FFK8" s="1243"/>
      <c r="FFL8" s="1243"/>
      <c r="FFM8" s="1243"/>
      <c r="FFN8" s="1243"/>
      <c r="FFO8" s="1243"/>
      <c r="FFP8" s="1243"/>
      <c r="FFQ8" s="1243"/>
      <c r="FFR8" s="1243"/>
      <c r="FFS8" s="1243"/>
      <c r="FFT8" s="1243"/>
      <c r="FFU8" s="1243"/>
      <c r="FFV8" s="1243"/>
      <c r="FFW8" s="1243"/>
      <c r="FFX8" s="1243"/>
      <c r="FFY8" s="1243"/>
      <c r="FFZ8" s="1243"/>
      <c r="FGA8" s="1243"/>
      <c r="FGB8" s="1243"/>
      <c r="FGC8" s="1243"/>
      <c r="FGD8" s="1243"/>
      <c r="FGE8" s="1243"/>
      <c r="FGF8" s="1243"/>
      <c r="FGG8" s="1243"/>
      <c r="FGH8" s="1243"/>
      <c r="FGI8" s="1243"/>
      <c r="FGJ8" s="1243"/>
      <c r="FGK8" s="1243"/>
      <c r="FGL8" s="1243"/>
      <c r="FGM8" s="1243"/>
      <c r="FGN8" s="1243"/>
      <c r="FGO8" s="1243"/>
      <c r="FGP8" s="1243"/>
      <c r="FGQ8" s="1243"/>
      <c r="FGR8" s="1243"/>
      <c r="FGS8" s="1243"/>
      <c r="FGT8" s="1243"/>
      <c r="FGU8" s="1243"/>
      <c r="FGV8" s="1243"/>
      <c r="FGW8" s="1243"/>
      <c r="FGX8" s="1243"/>
      <c r="FGY8" s="1243"/>
      <c r="FGZ8" s="1243"/>
      <c r="FHA8" s="1243"/>
      <c r="FHB8" s="1243"/>
      <c r="FHC8" s="1243"/>
      <c r="FHD8" s="1243"/>
      <c r="FHE8" s="1243"/>
      <c r="FHF8" s="1243"/>
      <c r="FHG8" s="1243"/>
      <c r="FHH8" s="1243"/>
      <c r="FHI8" s="1243"/>
      <c r="FHJ8" s="1243"/>
      <c r="FHK8" s="1243"/>
      <c r="FHL8" s="1243"/>
      <c r="FHM8" s="1243"/>
      <c r="FHN8" s="1243"/>
      <c r="FHO8" s="1243"/>
      <c r="FHP8" s="1243"/>
      <c r="FHQ8" s="1243"/>
      <c r="FHR8" s="1243"/>
      <c r="FHS8" s="1243"/>
      <c r="FHT8" s="1243"/>
      <c r="FHU8" s="1243"/>
      <c r="FHV8" s="1243"/>
      <c r="FHW8" s="1243"/>
      <c r="FHX8" s="1243"/>
      <c r="FHY8" s="1243"/>
      <c r="FHZ8" s="1243"/>
      <c r="FIA8" s="1243"/>
      <c r="FIB8" s="1243"/>
      <c r="FIC8" s="1243"/>
      <c r="FID8" s="1243"/>
      <c r="FIE8" s="1243"/>
      <c r="FIF8" s="1243"/>
      <c r="FIG8" s="1243"/>
      <c r="FIH8" s="1243"/>
      <c r="FII8" s="1243"/>
      <c r="FIJ8" s="1243"/>
      <c r="FIK8" s="1243"/>
      <c r="FIL8" s="1243"/>
      <c r="FIM8" s="1243"/>
      <c r="FIN8" s="1243"/>
      <c r="FIO8" s="1243"/>
      <c r="FIP8" s="1243"/>
      <c r="FIQ8" s="1243"/>
      <c r="FIR8" s="1243"/>
      <c r="FIS8" s="1243"/>
      <c r="FIT8" s="1243"/>
      <c r="FIU8" s="1243"/>
      <c r="FIV8" s="1243"/>
      <c r="FIW8" s="1243"/>
      <c r="FIX8" s="1243"/>
      <c r="FIY8" s="1243"/>
      <c r="FIZ8" s="1243"/>
      <c r="FJA8" s="1243"/>
      <c r="FJB8" s="1243"/>
      <c r="FJC8" s="1243"/>
      <c r="FJD8" s="1243"/>
      <c r="FJE8" s="1243"/>
      <c r="FJF8" s="1243"/>
      <c r="FJG8" s="1243"/>
      <c r="FJH8" s="1243"/>
      <c r="FJI8" s="1243"/>
      <c r="FJJ8" s="1243"/>
      <c r="FJK8" s="1243"/>
      <c r="FJL8" s="1243"/>
      <c r="FJM8" s="1243"/>
      <c r="FJN8" s="1243"/>
      <c r="FJO8" s="1243"/>
      <c r="FJP8" s="1243"/>
      <c r="FJQ8" s="1243"/>
      <c r="FJR8" s="1243"/>
      <c r="FJS8" s="1243"/>
      <c r="FJT8" s="1243"/>
      <c r="FJU8" s="1243"/>
      <c r="FJV8" s="1243"/>
      <c r="FJW8" s="1243"/>
      <c r="FJX8" s="1243"/>
      <c r="FJY8" s="1243"/>
      <c r="FJZ8" s="1243"/>
      <c r="FKA8" s="1243"/>
      <c r="FKB8" s="1243"/>
      <c r="FKC8" s="1243"/>
      <c r="FKD8" s="1243"/>
      <c r="FKE8" s="1243"/>
      <c r="FKF8" s="1243"/>
      <c r="FKG8" s="1243"/>
      <c r="FKH8" s="1243"/>
      <c r="FKI8" s="1243"/>
      <c r="FKJ8" s="1243"/>
      <c r="FKK8" s="1243"/>
      <c r="FKL8" s="1243"/>
      <c r="FKM8" s="1243"/>
      <c r="FKN8" s="1243"/>
      <c r="FKO8" s="1243"/>
      <c r="FKP8" s="1243"/>
      <c r="FKQ8" s="1243"/>
      <c r="FKR8" s="1243"/>
      <c r="FKS8" s="1243"/>
      <c r="FKT8" s="1243"/>
      <c r="FKU8" s="1243"/>
      <c r="FKV8" s="1243"/>
      <c r="FKW8" s="1243"/>
      <c r="FKX8" s="1243"/>
      <c r="FKY8" s="1243"/>
      <c r="FKZ8" s="1243"/>
      <c r="FLA8" s="1243"/>
      <c r="FLB8" s="1243"/>
      <c r="FLC8" s="1243"/>
      <c r="FLD8" s="1243"/>
      <c r="FLE8" s="1243"/>
      <c r="FLF8" s="1243"/>
      <c r="FLG8" s="1243"/>
      <c r="FLH8" s="1243"/>
      <c r="FLI8" s="1243"/>
      <c r="FLJ8" s="1243"/>
      <c r="FLK8" s="1243"/>
      <c r="FLL8" s="1243"/>
      <c r="FLM8" s="1243"/>
      <c r="FLN8" s="1243"/>
      <c r="FLO8" s="1243"/>
      <c r="FLP8" s="1243"/>
      <c r="FLQ8" s="1243"/>
      <c r="FLR8" s="1243"/>
      <c r="FLS8" s="1243"/>
      <c r="FLT8" s="1243"/>
      <c r="FLU8" s="1243"/>
      <c r="FLV8" s="1243"/>
      <c r="FLW8" s="1243"/>
      <c r="FLX8" s="1243"/>
      <c r="FLY8" s="1243"/>
      <c r="FLZ8" s="1243"/>
      <c r="FMA8" s="1243"/>
      <c r="FMB8" s="1243"/>
      <c r="FMC8" s="1243"/>
      <c r="FMD8" s="1243"/>
      <c r="FME8" s="1243"/>
      <c r="FMF8" s="1243"/>
      <c r="FMG8" s="1243"/>
      <c r="FMH8" s="1243"/>
      <c r="FMI8" s="1243"/>
      <c r="FMJ8" s="1243"/>
      <c r="FMK8" s="1243"/>
      <c r="FML8" s="1243"/>
      <c r="FMM8" s="1243"/>
      <c r="FMN8" s="1243"/>
      <c r="FMO8" s="1243"/>
      <c r="FMP8" s="1243"/>
      <c r="FMQ8" s="1243"/>
      <c r="FMR8" s="1243"/>
      <c r="FMS8" s="1243"/>
      <c r="FMT8" s="1243"/>
      <c r="FMU8" s="1243"/>
      <c r="FMV8" s="1243"/>
      <c r="FMW8" s="1243"/>
      <c r="FMX8" s="1243"/>
      <c r="FMY8" s="1243"/>
      <c r="FMZ8" s="1243"/>
      <c r="FNA8" s="1243"/>
      <c r="FNB8" s="1243"/>
      <c r="FNC8" s="1243"/>
      <c r="FND8" s="1243"/>
      <c r="FNE8" s="1243"/>
      <c r="FNF8" s="1243"/>
      <c r="FNG8" s="1243"/>
      <c r="FNH8" s="1243"/>
      <c r="FNI8" s="1243"/>
      <c r="FNJ8" s="1243"/>
      <c r="FNK8" s="1243"/>
      <c r="FNL8" s="1243"/>
      <c r="FNM8" s="1243"/>
      <c r="FNN8" s="1243"/>
      <c r="FNO8" s="1243"/>
      <c r="FNP8" s="1243"/>
      <c r="FNQ8" s="1243"/>
      <c r="FNR8" s="1243"/>
      <c r="FNS8" s="1243"/>
      <c r="FNT8" s="1243"/>
      <c r="FNU8" s="1243"/>
      <c r="FNV8" s="1243"/>
      <c r="FNW8" s="1243"/>
      <c r="FNX8" s="1243"/>
      <c r="FNY8" s="1243"/>
      <c r="FNZ8" s="1243"/>
      <c r="FOA8" s="1243"/>
      <c r="FOB8" s="1243"/>
      <c r="FOC8" s="1243"/>
      <c r="FOD8" s="1243"/>
      <c r="FOE8" s="1243"/>
      <c r="FOF8" s="1243"/>
      <c r="FOG8" s="1243"/>
      <c r="FOH8" s="1243"/>
      <c r="FOI8" s="1243"/>
      <c r="FOJ8" s="1243"/>
      <c r="FOK8" s="1243"/>
      <c r="FOL8" s="1243"/>
      <c r="FOM8" s="1243"/>
      <c r="FON8" s="1243"/>
      <c r="FOO8" s="1243"/>
      <c r="FOP8" s="1243"/>
      <c r="FOQ8" s="1243"/>
      <c r="FOR8" s="1243"/>
      <c r="FOS8" s="1243"/>
      <c r="FOT8" s="1243"/>
      <c r="FOU8" s="1243"/>
      <c r="FOV8" s="1243"/>
      <c r="FOW8" s="1243"/>
      <c r="FOX8" s="1243"/>
      <c r="FOY8" s="1243"/>
      <c r="FOZ8" s="1243"/>
      <c r="FPA8" s="1243"/>
      <c r="FPB8" s="1243"/>
      <c r="FPC8" s="1243"/>
      <c r="FPD8" s="1243"/>
      <c r="FPE8" s="1243"/>
      <c r="FPF8" s="1243"/>
      <c r="FPG8" s="1243"/>
      <c r="FPH8" s="1243"/>
      <c r="FPI8" s="1243"/>
      <c r="FPJ8" s="1243"/>
      <c r="FPK8" s="1243"/>
      <c r="FPL8" s="1243"/>
      <c r="FPM8" s="1243"/>
      <c r="FPN8" s="1243"/>
      <c r="FPO8" s="1243"/>
      <c r="FPP8" s="1243"/>
      <c r="FPQ8" s="1243"/>
      <c r="FPR8" s="1243"/>
      <c r="FPS8" s="1243"/>
      <c r="FPT8" s="1243"/>
      <c r="FPU8" s="1243"/>
      <c r="FPV8" s="1243"/>
      <c r="FPW8" s="1243"/>
      <c r="FPX8" s="1243"/>
      <c r="FPY8" s="1243"/>
      <c r="FPZ8" s="1243"/>
      <c r="FQA8" s="1243"/>
      <c r="FQB8" s="1243"/>
      <c r="FQC8" s="1243"/>
      <c r="FQD8" s="1243"/>
      <c r="FQE8" s="1243"/>
      <c r="FQF8" s="1243"/>
      <c r="FQG8" s="1243"/>
      <c r="FQH8" s="1243"/>
      <c r="FQI8" s="1243"/>
      <c r="FQJ8" s="1243"/>
      <c r="FQK8" s="1243"/>
      <c r="FQL8" s="1243"/>
      <c r="FQM8" s="1243"/>
      <c r="FQN8" s="1243"/>
      <c r="FQO8" s="1243"/>
      <c r="FQP8" s="1243"/>
      <c r="FQQ8" s="1243"/>
      <c r="FQR8" s="1243"/>
      <c r="FQS8" s="1243"/>
      <c r="FQT8" s="1243"/>
      <c r="FQU8" s="1243"/>
      <c r="FQV8" s="1243"/>
      <c r="FQW8" s="1243"/>
      <c r="FQX8" s="1243"/>
      <c r="FQY8" s="1243"/>
      <c r="FQZ8" s="1243"/>
      <c r="FRA8" s="1243"/>
      <c r="FRB8" s="1243"/>
      <c r="FRC8" s="1243"/>
      <c r="FRD8" s="1243"/>
      <c r="FRE8" s="1243"/>
      <c r="FRF8" s="1243"/>
      <c r="FRG8" s="1243"/>
      <c r="FRH8" s="1243"/>
      <c r="FRI8" s="1243"/>
      <c r="FRJ8" s="1243"/>
      <c r="FRK8" s="1243"/>
      <c r="FRL8" s="1243"/>
      <c r="FRM8" s="1243"/>
      <c r="FRN8" s="1243"/>
      <c r="FRO8" s="1243"/>
      <c r="FRP8" s="1243"/>
      <c r="FRQ8" s="1243"/>
      <c r="FRR8" s="1243"/>
      <c r="FRS8" s="1243"/>
      <c r="FRT8" s="1243"/>
      <c r="FRU8" s="1243"/>
      <c r="FRV8" s="1243"/>
      <c r="FRW8" s="1243"/>
      <c r="FRX8" s="1243"/>
      <c r="FRY8" s="1243"/>
      <c r="FRZ8" s="1243"/>
      <c r="FSA8" s="1243"/>
      <c r="FSB8" s="1243"/>
      <c r="FSC8" s="1243"/>
      <c r="FSD8" s="1243"/>
      <c r="FSE8" s="1243"/>
      <c r="FSF8" s="1243"/>
      <c r="FSG8" s="1243"/>
      <c r="FSH8" s="1243"/>
      <c r="FSI8" s="1243"/>
      <c r="FSJ8" s="1243"/>
      <c r="FSK8" s="1243"/>
      <c r="FSL8" s="1243"/>
      <c r="FSM8" s="1243"/>
      <c r="FSN8" s="1243"/>
      <c r="FSO8" s="1243"/>
      <c r="FSP8" s="1243"/>
      <c r="FSQ8" s="1243"/>
      <c r="FSR8" s="1243"/>
      <c r="FSS8" s="1243"/>
      <c r="FST8" s="1243"/>
      <c r="FSU8" s="1243"/>
      <c r="FSV8" s="1243"/>
      <c r="FSW8" s="1243"/>
      <c r="FSX8" s="1243"/>
      <c r="FSY8" s="1243"/>
      <c r="FSZ8" s="1243"/>
      <c r="FTA8" s="1243"/>
      <c r="FTB8" s="1243"/>
      <c r="FTC8" s="1243"/>
      <c r="FTD8" s="1243"/>
      <c r="FTE8" s="1243"/>
      <c r="FTF8" s="1243"/>
      <c r="FTG8" s="1243"/>
      <c r="FTH8" s="1243"/>
      <c r="FTI8" s="1243"/>
      <c r="FTJ8" s="1243"/>
      <c r="FTK8" s="1243"/>
      <c r="FTL8" s="1243"/>
      <c r="FTM8" s="1243"/>
      <c r="FTN8" s="1243"/>
      <c r="FTO8" s="1243"/>
      <c r="FTP8" s="1243"/>
      <c r="FTQ8" s="1243"/>
      <c r="FTR8" s="1243"/>
      <c r="FTS8" s="1243"/>
      <c r="FTT8" s="1243"/>
      <c r="FTU8" s="1243"/>
      <c r="FTV8" s="1243"/>
      <c r="FTW8" s="1243"/>
      <c r="FTX8" s="1243"/>
      <c r="FTY8" s="1243"/>
      <c r="FTZ8" s="1243"/>
      <c r="FUA8" s="1243"/>
      <c r="FUB8" s="1243"/>
      <c r="FUC8" s="1243"/>
      <c r="FUD8" s="1243"/>
      <c r="FUE8" s="1243"/>
      <c r="FUF8" s="1243"/>
      <c r="FUG8" s="1243"/>
      <c r="FUH8" s="1243"/>
      <c r="FUI8" s="1243"/>
      <c r="FUJ8" s="1243"/>
      <c r="FUK8" s="1243"/>
      <c r="FUL8" s="1243"/>
      <c r="FUM8" s="1243"/>
      <c r="FUN8" s="1243"/>
      <c r="FUO8" s="1243"/>
      <c r="FUP8" s="1243"/>
      <c r="FUQ8" s="1243"/>
      <c r="FUR8" s="1243"/>
      <c r="FUS8" s="1243"/>
      <c r="FUT8" s="1243"/>
      <c r="FUU8" s="1243"/>
      <c r="FUV8" s="1243"/>
      <c r="FUW8" s="1243"/>
      <c r="FUX8" s="1243"/>
      <c r="FUY8" s="1243"/>
      <c r="FUZ8" s="1243"/>
      <c r="FVA8" s="1243"/>
      <c r="FVB8" s="1243"/>
      <c r="FVC8" s="1243"/>
      <c r="FVD8" s="1243"/>
      <c r="FVE8" s="1243"/>
      <c r="FVF8" s="1243"/>
      <c r="FVG8" s="1243"/>
      <c r="FVH8" s="1243"/>
      <c r="FVI8" s="1243"/>
      <c r="FVJ8" s="1243"/>
      <c r="FVK8" s="1243"/>
      <c r="FVL8" s="1243"/>
      <c r="FVM8" s="1243"/>
      <c r="FVN8" s="1243"/>
      <c r="FVO8" s="1243"/>
      <c r="FVP8" s="1243"/>
      <c r="FVQ8" s="1243"/>
      <c r="FVR8" s="1243"/>
      <c r="FVS8" s="1243"/>
      <c r="FVT8" s="1243"/>
      <c r="FVU8" s="1243"/>
      <c r="FVV8" s="1243"/>
      <c r="FVW8" s="1243"/>
      <c r="FVX8" s="1243"/>
      <c r="FVY8" s="1243"/>
      <c r="FVZ8" s="1243"/>
      <c r="FWA8" s="1243"/>
      <c r="FWB8" s="1243"/>
      <c r="FWC8" s="1243"/>
      <c r="FWD8" s="1243"/>
      <c r="FWE8" s="1243"/>
      <c r="FWF8" s="1243"/>
      <c r="FWG8" s="1243"/>
      <c r="FWH8" s="1243"/>
      <c r="FWI8" s="1243"/>
      <c r="FWJ8" s="1243"/>
      <c r="FWK8" s="1243"/>
      <c r="FWL8" s="1243"/>
      <c r="FWM8" s="1243"/>
      <c r="FWN8" s="1243"/>
      <c r="FWO8" s="1243"/>
      <c r="FWP8" s="1243"/>
      <c r="FWQ8" s="1243"/>
      <c r="FWR8" s="1243"/>
      <c r="FWS8" s="1243"/>
      <c r="FWT8" s="1243"/>
      <c r="FWU8" s="1243"/>
      <c r="FWV8" s="1243"/>
      <c r="FWW8" s="1243"/>
      <c r="FWX8" s="1243"/>
      <c r="FWY8" s="1243"/>
      <c r="FWZ8" s="1243"/>
      <c r="FXA8" s="1243"/>
      <c r="FXB8" s="1243"/>
      <c r="FXC8" s="1243"/>
      <c r="FXD8" s="1243"/>
      <c r="FXE8" s="1243"/>
      <c r="FXF8" s="1243"/>
      <c r="FXG8" s="1243"/>
      <c r="FXH8" s="1243"/>
      <c r="FXI8" s="1243"/>
      <c r="FXJ8" s="1243"/>
      <c r="FXK8" s="1243"/>
      <c r="FXL8" s="1243"/>
      <c r="FXM8" s="1243"/>
      <c r="FXN8" s="1243"/>
      <c r="FXO8" s="1243"/>
      <c r="FXP8" s="1243"/>
      <c r="FXQ8" s="1243"/>
      <c r="FXR8" s="1243"/>
      <c r="FXS8" s="1243"/>
      <c r="FXT8" s="1243"/>
      <c r="FXU8" s="1243"/>
      <c r="FXV8" s="1243"/>
      <c r="FXW8" s="1243"/>
      <c r="FXX8" s="1243"/>
      <c r="FXY8" s="1243"/>
      <c r="FXZ8" s="1243"/>
      <c r="FYA8" s="1243"/>
      <c r="FYB8" s="1243"/>
      <c r="FYC8" s="1243"/>
      <c r="FYD8" s="1243"/>
      <c r="FYE8" s="1243"/>
      <c r="FYF8" s="1243"/>
      <c r="FYG8" s="1243"/>
      <c r="FYH8" s="1243"/>
      <c r="FYI8" s="1243"/>
      <c r="FYJ8" s="1243"/>
      <c r="FYK8" s="1243"/>
      <c r="FYL8" s="1243"/>
      <c r="FYM8" s="1243"/>
      <c r="FYN8" s="1243"/>
      <c r="FYO8" s="1243"/>
      <c r="FYP8" s="1243"/>
      <c r="FYQ8" s="1243"/>
      <c r="FYR8" s="1243"/>
      <c r="FYS8" s="1243"/>
      <c r="FYT8" s="1243"/>
      <c r="FYU8" s="1243"/>
      <c r="FYV8" s="1243"/>
      <c r="FYW8" s="1243"/>
      <c r="FYX8" s="1243"/>
      <c r="FYY8" s="1243"/>
      <c r="FYZ8" s="1243"/>
      <c r="FZA8" s="1243"/>
      <c r="FZB8" s="1243"/>
      <c r="FZC8" s="1243"/>
      <c r="FZD8" s="1243"/>
      <c r="FZE8" s="1243"/>
      <c r="FZF8" s="1243"/>
      <c r="FZG8" s="1243"/>
      <c r="FZH8" s="1243"/>
      <c r="FZI8" s="1243"/>
      <c r="FZJ8" s="1243"/>
      <c r="FZK8" s="1243"/>
      <c r="FZL8" s="1243"/>
      <c r="FZM8" s="1243"/>
      <c r="FZN8" s="1243"/>
      <c r="FZO8" s="1243"/>
      <c r="FZP8" s="1243"/>
      <c r="FZQ8" s="1243"/>
      <c r="FZR8" s="1243"/>
      <c r="FZS8" s="1243"/>
      <c r="FZT8" s="1243"/>
      <c r="FZU8" s="1243"/>
      <c r="FZV8" s="1243"/>
      <c r="FZW8" s="1243"/>
      <c r="FZX8" s="1243"/>
      <c r="FZY8" s="1243"/>
      <c r="FZZ8" s="1243"/>
      <c r="GAA8" s="1243"/>
      <c r="GAB8" s="1243"/>
      <c r="GAC8" s="1243"/>
      <c r="GAD8" s="1243"/>
      <c r="GAE8" s="1243"/>
      <c r="GAF8" s="1243"/>
      <c r="GAG8" s="1243"/>
      <c r="GAH8" s="1243"/>
      <c r="GAI8" s="1243"/>
      <c r="GAJ8" s="1243"/>
      <c r="GAK8" s="1243"/>
      <c r="GAL8" s="1243"/>
      <c r="GAM8" s="1243"/>
      <c r="GAN8" s="1243"/>
      <c r="GAO8" s="1243"/>
      <c r="GAP8" s="1243"/>
      <c r="GAQ8" s="1243"/>
      <c r="GAR8" s="1243"/>
      <c r="GAS8" s="1243"/>
      <c r="GAT8" s="1243"/>
      <c r="GAU8" s="1243"/>
      <c r="GAV8" s="1243"/>
      <c r="GAW8" s="1243"/>
      <c r="GAX8" s="1243"/>
      <c r="GAY8" s="1243"/>
      <c r="GAZ8" s="1243"/>
      <c r="GBA8" s="1243"/>
      <c r="GBB8" s="1243"/>
      <c r="GBC8" s="1243"/>
      <c r="GBD8" s="1243"/>
      <c r="GBE8" s="1243"/>
      <c r="GBF8" s="1243"/>
      <c r="GBG8" s="1243"/>
      <c r="GBH8" s="1243"/>
      <c r="GBI8" s="1243"/>
      <c r="GBJ8" s="1243"/>
      <c r="GBK8" s="1243"/>
      <c r="GBL8" s="1243"/>
      <c r="GBM8" s="1243"/>
      <c r="GBN8" s="1243"/>
      <c r="GBO8" s="1243"/>
      <c r="GBP8" s="1243"/>
      <c r="GBQ8" s="1243"/>
      <c r="GBR8" s="1243"/>
      <c r="GBS8" s="1243"/>
      <c r="GBT8" s="1243"/>
      <c r="GBU8" s="1243"/>
      <c r="GBV8" s="1243"/>
      <c r="GBW8" s="1243"/>
      <c r="GBX8" s="1243"/>
      <c r="GBY8" s="1243"/>
      <c r="GBZ8" s="1243"/>
      <c r="GCA8" s="1243"/>
      <c r="GCB8" s="1243"/>
      <c r="GCC8" s="1243"/>
      <c r="GCD8" s="1243"/>
      <c r="GCE8" s="1243"/>
      <c r="GCF8" s="1243"/>
      <c r="GCG8" s="1243"/>
      <c r="GCH8" s="1243"/>
      <c r="GCI8" s="1243"/>
      <c r="GCJ8" s="1243"/>
      <c r="GCK8" s="1243"/>
      <c r="GCL8" s="1243"/>
      <c r="GCM8" s="1243"/>
      <c r="GCN8" s="1243"/>
      <c r="GCO8" s="1243"/>
      <c r="GCP8" s="1243"/>
      <c r="GCQ8" s="1243"/>
      <c r="GCR8" s="1243"/>
      <c r="GCS8" s="1243"/>
      <c r="GCT8" s="1243"/>
      <c r="GCU8" s="1243"/>
      <c r="GCV8" s="1243"/>
      <c r="GCW8" s="1243"/>
      <c r="GCX8" s="1243"/>
      <c r="GCY8" s="1243"/>
      <c r="GCZ8" s="1243"/>
      <c r="GDA8" s="1243"/>
      <c r="GDB8" s="1243"/>
      <c r="GDC8" s="1243"/>
      <c r="GDD8" s="1243"/>
      <c r="GDE8" s="1243"/>
      <c r="GDF8" s="1243"/>
      <c r="GDG8" s="1243"/>
      <c r="GDH8" s="1243"/>
      <c r="GDI8" s="1243"/>
      <c r="GDJ8" s="1243"/>
      <c r="GDK8" s="1243"/>
      <c r="GDL8" s="1243"/>
      <c r="GDM8" s="1243"/>
      <c r="GDN8" s="1243"/>
      <c r="GDO8" s="1243"/>
      <c r="GDP8" s="1243"/>
      <c r="GDQ8" s="1243"/>
      <c r="GDR8" s="1243"/>
      <c r="GDS8" s="1243"/>
      <c r="GDT8" s="1243"/>
      <c r="GDU8" s="1243"/>
      <c r="GDV8" s="1243"/>
      <c r="GDW8" s="1243"/>
      <c r="GDX8" s="1243"/>
      <c r="GDY8" s="1243"/>
      <c r="GDZ8" s="1243"/>
      <c r="GEA8" s="1243"/>
      <c r="GEB8" s="1243"/>
      <c r="GEC8" s="1243"/>
      <c r="GED8" s="1243"/>
      <c r="GEE8" s="1243"/>
      <c r="GEF8" s="1243"/>
      <c r="GEG8" s="1243"/>
      <c r="GEH8" s="1243"/>
      <c r="GEI8" s="1243"/>
      <c r="GEJ8" s="1243"/>
      <c r="GEK8" s="1243"/>
      <c r="GEL8" s="1243"/>
      <c r="GEM8" s="1243"/>
      <c r="GEN8" s="1243"/>
      <c r="GEO8" s="1243"/>
      <c r="GEP8" s="1243"/>
      <c r="GEQ8" s="1243"/>
      <c r="GER8" s="1243"/>
      <c r="GES8" s="1243"/>
      <c r="GET8" s="1243"/>
      <c r="GEU8" s="1243"/>
      <c r="GEV8" s="1243"/>
      <c r="GEW8" s="1243"/>
      <c r="GEX8" s="1243"/>
      <c r="GEY8" s="1243"/>
      <c r="GEZ8" s="1243"/>
      <c r="GFA8" s="1243"/>
      <c r="GFB8" s="1243"/>
      <c r="GFC8" s="1243"/>
      <c r="GFD8" s="1243"/>
      <c r="GFE8" s="1243"/>
      <c r="GFF8" s="1243"/>
      <c r="GFG8" s="1243"/>
      <c r="GFH8" s="1243"/>
      <c r="GFI8" s="1243"/>
      <c r="GFJ8" s="1243"/>
      <c r="GFK8" s="1243"/>
      <c r="GFL8" s="1243"/>
      <c r="GFM8" s="1243"/>
      <c r="GFN8" s="1243"/>
      <c r="GFO8" s="1243"/>
      <c r="GFP8" s="1243"/>
      <c r="GFQ8" s="1243"/>
      <c r="GFR8" s="1243"/>
      <c r="GFS8" s="1243"/>
      <c r="GFT8" s="1243"/>
      <c r="GFU8" s="1243"/>
      <c r="GFV8" s="1243"/>
      <c r="GFW8" s="1243"/>
      <c r="GFX8" s="1243"/>
      <c r="GFY8" s="1243"/>
      <c r="GFZ8" s="1243"/>
      <c r="GGA8" s="1243"/>
      <c r="GGB8" s="1243"/>
      <c r="GGC8" s="1243"/>
      <c r="GGD8" s="1243"/>
      <c r="GGE8" s="1243"/>
      <c r="GGF8" s="1243"/>
      <c r="GGG8" s="1243"/>
      <c r="GGH8" s="1243"/>
      <c r="GGI8" s="1243"/>
      <c r="GGJ8" s="1243"/>
      <c r="GGK8" s="1243"/>
      <c r="GGL8" s="1243"/>
      <c r="GGM8" s="1243"/>
      <c r="GGN8" s="1243"/>
      <c r="GGO8" s="1243"/>
      <c r="GGP8" s="1243"/>
      <c r="GGQ8" s="1243"/>
      <c r="GGR8" s="1243"/>
      <c r="GGS8" s="1243"/>
      <c r="GGT8" s="1243"/>
      <c r="GGU8" s="1243"/>
      <c r="GGV8" s="1243"/>
      <c r="GGW8" s="1243"/>
      <c r="GGX8" s="1243"/>
      <c r="GGY8" s="1243"/>
      <c r="GGZ8" s="1243"/>
      <c r="GHA8" s="1243"/>
      <c r="GHB8" s="1243"/>
      <c r="GHC8" s="1243"/>
      <c r="GHD8" s="1243"/>
      <c r="GHE8" s="1243"/>
      <c r="GHF8" s="1243"/>
      <c r="GHG8" s="1243"/>
      <c r="GHH8" s="1243"/>
      <c r="GHI8" s="1243"/>
      <c r="GHJ8" s="1243"/>
      <c r="GHK8" s="1243"/>
      <c r="GHL8" s="1243"/>
      <c r="GHM8" s="1243"/>
      <c r="GHN8" s="1243"/>
      <c r="GHO8" s="1243"/>
      <c r="GHP8" s="1243"/>
      <c r="GHQ8" s="1243"/>
      <c r="GHR8" s="1243"/>
      <c r="GHS8" s="1243"/>
      <c r="GHT8" s="1243"/>
      <c r="GHU8" s="1243"/>
      <c r="GHV8" s="1243"/>
      <c r="GHW8" s="1243"/>
      <c r="GHX8" s="1243"/>
      <c r="GHY8" s="1243"/>
      <c r="GHZ8" s="1243"/>
      <c r="GIA8" s="1243"/>
      <c r="GIB8" s="1243"/>
      <c r="GIC8" s="1243"/>
      <c r="GID8" s="1243"/>
      <c r="GIE8" s="1243"/>
      <c r="GIF8" s="1243"/>
      <c r="GIG8" s="1243"/>
      <c r="GIH8" s="1243"/>
      <c r="GII8" s="1243"/>
      <c r="GIJ8" s="1243"/>
      <c r="GIK8" s="1243"/>
      <c r="GIL8" s="1243"/>
      <c r="GIM8" s="1243"/>
      <c r="GIN8" s="1243"/>
      <c r="GIO8" s="1243"/>
      <c r="GIP8" s="1243"/>
      <c r="GIQ8" s="1243"/>
      <c r="GIR8" s="1243"/>
      <c r="GIS8" s="1243"/>
      <c r="GIT8" s="1243"/>
      <c r="GIU8" s="1243"/>
      <c r="GIV8" s="1243"/>
      <c r="GIW8" s="1243"/>
      <c r="GIX8" s="1243"/>
      <c r="GIY8" s="1243"/>
      <c r="GIZ8" s="1243"/>
      <c r="GJA8" s="1243"/>
      <c r="GJB8" s="1243"/>
      <c r="GJC8" s="1243"/>
      <c r="GJD8" s="1243"/>
      <c r="GJE8" s="1243"/>
      <c r="GJF8" s="1243"/>
      <c r="GJG8" s="1243"/>
      <c r="GJH8" s="1243"/>
      <c r="GJI8" s="1243"/>
      <c r="GJJ8" s="1243"/>
      <c r="GJK8" s="1243"/>
      <c r="GJL8" s="1243"/>
      <c r="GJM8" s="1243"/>
      <c r="GJN8" s="1243"/>
      <c r="GJO8" s="1243"/>
      <c r="GJP8" s="1243"/>
      <c r="GJQ8" s="1243"/>
      <c r="GJR8" s="1243"/>
      <c r="GJS8" s="1243"/>
      <c r="GJT8" s="1243"/>
      <c r="GJU8" s="1243"/>
      <c r="GJV8" s="1243"/>
      <c r="GJW8" s="1243"/>
      <c r="GJX8" s="1243"/>
      <c r="GJY8" s="1243"/>
      <c r="GJZ8" s="1243"/>
      <c r="GKA8" s="1243"/>
      <c r="GKB8" s="1243"/>
      <c r="GKC8" s="1243"/>
      <c r="GKD8" s="1243"/>
      <c r="GKE8" s="1243"/>
      <c r="GKF8" s="1243"/>
      <c r="GKG8" s="1243"/>
      <c r="GKH8" s="1243"/>
      <c r="GKI8" s="1243"/>
      <c r="GKJ8" s="1243"/>
      <c r="GKK8" s="1243"/>
      <c r="GKL8" s="1243"/>
      <c r="GKM8" s="1243"/>
      <c r="GKN8" s="1243"/>
      <c r="GKO8" s="1243"/>
      <c r="GKP8" s="1243"/>
      <c r="GKQ8" s="1243"/>
      <c r="GKR8" s="1243"/>
      <c r="GKS8" s="1243"/>
      <c r="GKT8" s="1243"/>
      <c r="GKU8" s="1243"/>
      <c r="GKV8" s="1243"/>
      <c r="GKW8" s="1243"/>
      <c r="GKX8" s="1243"/>
      <c r="GKY8" s="1243"/>
      <c r="GKZ8" s="1243"/>
      <c r="GLA8" s="1243"/>
      <c r="GLB8" s="1243"/>
      <c r="GLC8" s="1243"/>
      <c r="GLD8" s="1243"/>
      <c r="GLE8" s="1243"/>
      <c r="GLF8" s="1243"/>
      <c r="GLG8" s="1243"/>
      <c r="GLH8" s="1243"/>
      <c r="GLI8" s="1243"/>
      <c r="GLJ8" s="1243"/>
      <c r="GLK8" s="1243"/>
      <c r="GLL8" s="1243"/>
      <c r="GLM8" s="1243"/>
      <c r="GLN8" s="1243"/>
      <c r="GLO8" s="1243"/>
      <c r="GLP8" s="1243"/>
      <c r="GLQ8" s="1243"/>
      <c r="GLR8" s="1243"/>
      <c r="GLS8" s="1243"/>
      <c r="GLT8" s="1243"/>
      <c r="GLU8" s="1243"/>
      <c r="GLV8" s="1243"/>
      <c r="GLW8" s="1243"/>
      <c r="GLX8" s="1243"/>
      <c r="GLY8" s="1243"/>
      <c r="GLZ8" s="1243"/>
      <c r="GMA8" s="1243"/>
      <c r="GMB8" s="1243"/>
      <c r="GMC8" s="1243"/>
      <c r="GMD8" s="1243"/>
      <c r="GME8" s="1243"/>
      <c r="GMF8" s="1243"/>
      <c r="GMG8" s="1243"/>
      <c r="GMH8" s="1243"/>
      <c r="GMI8" s="1243"/>
      <c r="GMJ8" s="1243"/>
      <c r="GMK8" s="1243"/>
      <c r="GML8" s="1243"/>
      <c r="GMM8" s="1243"/>
      <c r="GMN8" s="1243"/>
      <c r="GMO8" s="1243"/>
      <c r="GMP8" s="1243"/>
      <c r="GMQ8" s="1243"/>
      <c r="GMR8" s="1243"/>
      <c r="GMS8" s="1243"/>
      <c r="GMT8" s="1243"/>
      <c r="GMU8" s="1243"/>
      <c r="GMV8" s="1243"/>
      <c r="GMW8" s="1243"/>
      <c r="GMX8" s="1243"/>
      <c r="GMY8" s="1243"/>
      <c r="GMZ8" s="1243"/>
      <c r="GNA8" s="1243"/>
      <c r="GNB8" s="1243"/>
      <c r="GNC8" s="1243"/>
      <c r="GND8" s="1243"/>
      <c r="GNE8" s="1243"/>
      <c r="GNF8" s="1243"/>
      <c r="GNG8" s="1243"/>
      <c r="GNH8" s="1243"/>
      <c r="GNI8" s="1243"/>
      <c r="GNJ8" s="1243"/>
      <c r="GNK8" s="1243"/>
      <c r="GNL8" s="1243"/>
      <c r="GNM8" s="1243"/>
      <c r="GNN8" s="1243"/>
      <c r="GNO8" s="1243"/>
      <c r="GNP8" s="1243"/>
      <c r="GNQ8" s="1243"/>
      <c r="GNR8" s="1243"/>
      <c r="GNS8" s="1243"/>
      <c r="GNT8" s="1243"/>
      <c r="GNU8" s="1243"/>
      <c r="GNV8" s="1243"/>
      <c r="GNW8" s="1243"/>
      <c r="GNX8" s="1243"/>
      <c r="GNY8" s="1243"/>
      <c r="GNZ8" s="1243"/>
      <c r="GOA8" s="1243"/>
      <c r="GOB8" s="1243"/>
      <c r="GOC8" s="1243"/>
      <c r="GOD8" s="1243"/>
      <c r="GOE8" s="1243"/>
      <c r="GOF8" s="1243"/>
      <c r="GOG8" s="1243"/>
      <c r="GOH8" s="1243"/>
      <c r="GOI8" s="1243"/>
      <c r="GOJ8" s="1243"/>
      <c r="GOK8" s="1243"/>
      <c r="GOL8" s="1243"/>
      <c r="GOM8" s="1243"/>
      <c r="GON8" s="1243"/>
      <c r="GOO8" s="1243"/>
      <c r="GOP8" s="1243"/>
      <c r="GOQ8" s="1243"/>
      <c r="GOR8" s="1243"/>
      <c r="GOS8" s="1243"/>
      <c r="GOT8" s="1243"/>
      <c r="GOU8" s="1243"/>
      <c r="GOV8" s="1243"/>
      <c r="GOW8" s="1243"/>
      <c r="GOX8" s="1243"/>
      <c r="GOY8" s="1243"/>
      <c r="GOZ8" s="1243"/>
      <c r="GPA8" s="1243"/>
      <c r="GPB8" s="1243"/>
      <c r="GPC8" s="1243"/>
      <c r="GPD8" s="1243"/>
      <c r="GPE8" s="1243"/>
      <c r="GPF8" s="1243"/>
      <c r="GPG8" s="1243"/>
      <c r="GPH8" s="1243"/>
      <c r="GPI8" s="1243"/>
      <c r="GPJ8" s="1243"/>
      <c r="GPK8" s="1243"/>
      <c r="GPL8" s="1243"/>
      <c r="GPM8" s="1243"/>
      <c r="GPN8" s="1243"/>
      <c r="GPO8" s="1243"/>
      <c r="GPP8" s="1243"/>
      <c r="GPQ8" s="1243"/>
      <c r="GPR8" s="1243"/>
      <c r="GPS8" s="1243"/>
      <c r="GPT8" s="1243"/>
      <c r="GPU8" s="1243"/>
      <c r="GPV8" s="1243"/>
      <c r="GPW8" s="1243"/>
      <c r="GPX8" s="1243"/>
      <c r="GPY8" s="1243"/>
      <c r="GPZ8" s="1243"/>
      <c r="GQA8" s="1243"/>
      <c r="GQB8" s="1243"/>
      <c r="GQC8" s="1243"/>
      <c r="GQD8" s="1243"/>
      <c r="GQE8" s="1243"/>
      <c r="GQF8" s="1243"/>
      <c r="GQG8" s="1243"/>
      <c r="GQH8" s="1243"/>
      <c r="GQI8" s="1243"/>
      <c r="GQJ8" s="1243"/>
      <c r="GQK8" s="1243"/>
      <c r="GQL8" s="1243"/>
      <c r="GQM8" s="1243"/>
      <c r="GQN8" s="1243"/>
      <c r="GQO8" s="1243"/>
      <c r="GQP8" s="1243"/>
      <c r="GQQ8" s="1243"/>
      <c r="GQR8" s="1243"/>
      <c r="GQS8" s="1243"/>
      <c r="GQT8" s="1243"/>
      <c r="GQU8" s="1243"/>
      <c r="GQV8" s="1243"/>
      <c r="GQW8" s="1243"/>
      <c r="GQX8" s="1243"/>
      <c r="GQY8" s="1243"/>
      <c r="GQZ8" s="1243"/>
      <c r="GRA8" s="1243"/>
      <c r="GRB8" s="1243"/>
      <c r="GRC8" s="1243"/>
      <c r="GRD8" s="1243"/>
      <c r="GRE8" s="1243"/>
      <c r="GRF8" s="1243"/>
      <c r="GRG8" s="1243"/>
      <c r="GRH8" s="1243"/>
      <c r="GRI8" s="1243"/>
      <c r="GRJ8" s="1243"/>
      <c r="GRK8" s="1243"/>
      <c r="GRL8" s="1243"/>
      <c r="GRM8" s="1243"/>
      <c r="GRN8" s="1243"/>
      <c r="GRO8" s="1243"/>
      <c r="GRP8" s="1243"/>
      <c r="GRQ8" s="1243"/>
      <c r="GRR8" s="1243"/>
      <c r="GRS8" s="1243"/>
      <c r="GRT8" s="1243"/>
      <c r="GRU8" s="1243"/>
      <c r="GRV8" s="1243"/>
      <c r="GRW8" s="1243"/>
      <c r="GRX8" s="1243"/>
      <c r="GRY8" s="1243"/>
      <c r="GRZ8" s="1243"/>
      <c r="GSA8" s="1243"/>
      <c r="GSB8" s="1243"/>
      <c r="GSC8" s="1243"/>
      <c r="GSD8" s="1243"/>
      <c r="GSE8" s="1243"/>
      <c r="GSF8" s="1243"/>
      <c r="GSG8" s="1243"/>
      <c r="GSH8" s="1243"/>
      <c r="GSI8" s="1243"/>
      <c r="GSJ8" s="1243"/>
      <c r="GSK8" s="1243"/>
      <c r="GSL8" s="1243"/>
      <c r="GSM8" s="1243"/>
      <c r="GSN8" s="1243"/>
      <c r="GSO8" s="1243"/>
      <c r="GSP8" s="1243"/>
      <c r="GSQ8" s="1243"/>
      <c r="GSR8" s="1243"/>
      <c r="GSS8" s="1243"/>
      <c r="GST8" s="1243"/>
      <c r="GSU8" s="1243"/>
      <c r="GSV8" s="1243"/>
      <c r="GSW8" s="1243"/>
      <c r="GSX8" s="1243"/>
      <c r="GSY8" s="1243"/>
      <c r="GSZ8" s="1243"/>
      <c r="GTA8" s="1243"/>
      <c r="GTB8" s="1243"/>
      <c r="GTC8" s="1243"/>
      <c r="GTD8" s="1243"/>
      <c r="GTE8" s="1243"/>
      <c r="GTF8" s="1243"/>
      <c r="GTG8" s="1243"/>
      <c r="GTH8" s="1243"/>
      <c r="GTI8" s="1243"/>
      <c r="GTJ8" s="1243"/>
      <c r="GTK8" s="1243"/>
      <c r="GTL8" s="1243"/>
      <c r="GTM8" s="1243"/>
      <c r="GTN8" s="1243"/>
      <c r="GTO8" s="1243"/>
      <c r="GTP8" s="1243"/>
      <c r="GTQ8" s="1243"/>
      <c r="GTR8" s="1243"/>
      <c r="GTS8" s="1243"/>
      <c r="GTT8" s="1243"/>
      <c r="GTU8" s="1243"/>
      <c r="GTV8" s="1243"/>
      <c r="GTW8" s="1243"/>
      <c r="GTX8" s="1243"/>
      <c r="GTY8" s="1243"/>
      <c r="GTZ8" s="1243"/>
      <c r="GUA8" s="1243"/>
      <c r="GUB8" s="1243"/>
      <c r="GUC8" s="1243"/>
      <c r="GUD8" s="1243"/>
      <c r="GUE8" s="1243"/>
      <c r="GUF8" s="1243"/>
      <c r="GUG8" s="1243"/>
      <c r="GUH8" s="1243"/>
      <c r="GUI8" s="1243"/>
      <c r="GUJ8" s="1243"/>
      <c r="GUK8" s="1243"/>
      <c r="GUL8" s="1243"/>
      <c r="GUM8" s="1243"/>
      <c r="GUN8" s="1243"/>
      <c r="GUO8" s="1243"/>
      <c r="GUP8" s="1243"/>
      <c r="GUQ8" s="1243"/>
      <c r="GUR8" s="1243"/>
      <c r="GUS8" s="1243"/>
      <c r="GUT8" s="1243"/>
      <c r="GUU8" s="1243"/>
      <c r="GUV8" s="1243"/>
      <c r="GUW8" s="1243"/>
      <c r="GUX8" s="1243"/>
      <c r="GUY8" s="1243"/>
      <c r="GUZ8" s="1243"/>
      <c r="GVA8" s="1243"/>
      <c r="GVB8" s="1243"/>
      <c r="GVC8" s="1243"/>
      <c r="GVD8" s="1243"/>
      <c r="GVE8" s="1243"/>
      <c r="GVF8" s="1243"/>
      <c r="GVG8" s="1243"/>
      <c r="GVH8" s="1243"/>
      <c r="GVI8" s="1243"/>
      <c r="GVJ8" s="1243"/>
      <c r="GVK8" s="1243"/>
      <c r="GVL8" s="1243"/>
      <c r="GVM8" s="1243"/>
      <c r="GVN8" s="1243"/>
      <c r="GVO8" s="1243"/>
      <c r="GVP8" s="1243"/>
      <c r="GVQ8" s="1243"/>
      <c r="GVR8" s="1243"/>
      <c r="GVS8" s="1243"/>
      <c r="GVT8" s="1243"/>
      <c r="GVU8" s="1243"/>
      <c r="GVV8" s="1243"/>
      <c r="GVW8" s="1243"/>
      <c r="GVX8" s="1243"/>
      <c r="GVY8" s="1243"/>
      <c r="GVZ8" s="1243"/>
      <c r="GWA8" s="1243"/>
      <c r="GWB8" s="1243"/>
      <c r="GWC8" s="1243"/>
      <c r="GWD8" s="1243"/>
      <c r="GWE8" s="1243"/>
      <c r="GWF8" s="1243"/>
      <c r="GWG8" s="1243"/>
      <c r="GWH8" s="1243"/>
      <c r="GWI8" s="1243"/>
      <c r="GWJ8" s="1243"/>
      <c r="GWK8" s="1243"/>
      <c r="GWL8" s="1243"/>
      <c r="GWM8" s="1243"/>
      <c r="GWN8" s="1243"/>
      <c r="GWO8" s="1243"/>
      <c r="GWP8" s="1243"/>
      <c r="GWQ8" s="1243"/>
      <c r="GWR8" s="1243"/>
      <c r="GWS8" s="1243"/>
      <c r="GWT8" s="1243"/>
      <c r="GWU8" s="1243"/>
      <c r="GWV8" s="1243"/>
      <c r="GWW8" s="1243"/>
      <c r="GWX8" s="1243"/>
      <c r="GWY8" s="1243"/>
      <c r="GWZ8" s="1243"/>
      <c r="GXA8" s="1243"/>
      <c r="GXB8" s="1243"/>
      <c r="GXC8" s="1243"/>
      <c r="GXD8" s="1243"/>
      <c r="GXE8" s="1243"/>
      <c r="GXF8" s="1243"/>
      <c r="GXG8" s="1243"/>
      <c r="GXH8" s="1243"/>
      <c r="GXI8" s="1243"/>
      <c r="GXJ8" s="1243"/>
      <c r="GXK8" s="1243"/>
      <c r="GXL8" s="1243"/>
      <c r="GXM8" s="1243"/>
      <c r="GXN8" s="1243"/>
      <c r="GXO8" s="1243"/>
      <c r="GXP8" s="1243"/>
      <c r="GXQ8" s="1243"/>
      <c r="GXR8" s="1243"/>
      <c r="GXS8" s="1243"/>
      <c r="GXT8" s="1243"/>
      <c r="GXU8" s="1243"/>
      <c r="GXV8" s="1243"/>
      <c r="GXW8" s="1243"/>
      <c r="GXX8" s="1243"/>
      <c r="GXY8" s="1243"/>
      <c r="GXZ8" s="1243"/>
      <c r="GYA8" s="1243"/>
      <c r="GYB8" s="1243"/>
      <c r="GYC8" s="1243"/>
      <c r="GYD8" s="1243"/>
      <c r="GYE8" s="1243"/>
      <c r="GYF8" s="1243"/>
      <c r="GYG8" s="1243"/>
      <c r="GYH8" s="1243"/>
      <c r="GYI8" s="1243"/>
      <c r="GYJ8" s="1243"/>
      <c r="GYK8" s="1243"/>
      <c r="GYL8" s="1243"/>
      <c r="GYM8" s="1243"/>
      <c r="GYN8" s="1243"/>
      <c r="GYO8" s="1243"/>
      <c r="GYP8" s="1243"/>
      <c r="GYQ8" s="1243"/>
      <c r="GYR8" s="1243"/>
      <c r="GYS8" s="1243"/>
      <c r="GYT8" s="1243"/>
      <c r="GYU8" s="1243"/>
      <c r="GYV8" s="1243"/>
      <c r="GYW8" s="1243"/>
      <c r="GYX8" s="1243"/>
      <c r="GYY8" s="1243"/>
      <c r="GYZ8" s="1243"/>
      <c r="GZA8" s="1243"/>
      <c r="GZB8" s="1243"/>
      <c r="GZC8" s="1243"/>
      <c r="GZD8" s="1243"/>
      <c r="GZE8" s="1243"/>
      <c r="GZF8" s="1243"/>
      <c r="GZG8" s="1243"/>
      <c r="GZH8" s="1243"/>
      <c r="GZI8" s="1243"/>
      <c r="GZJ8" s="1243"/>
      <c r="GZK8" s="1243"/>
      <c r="GZL8" s="1243"/>
      <c r="GZM8" s="1243"/>
      <c r="GZN8" s="1243"/>
      <c r="GZO8" s="1243"/>
      <c r="GZP8" s="1243"/>
      <c r="GZQ8" s="1243"/>
      <c r="GZR8" s="1243"/>
      <c r="GZS8" s="1243"/>
      <c r="GZT8" s="1243"/>
      <c r="GZU8" s="1243"/>
      <c r="GZV8" s="1243"/>
      <c r="GZW8" s="1243"/>
      <c r="GZX8" s="1243"/>
      <c r="GZY8" s="1243"/>
      <c r="GZZ8" s="1243"/>
      <c r="HAA8" s="1243"/>
      <c r="HAB8" s="1243"/>
      <c r="HAC8" s="1243"/>
      <c r="HAD8" s="1243"/>
      <c r="HAE8" s="1243"/>
      <c r="HAF8" s="1243"/>
      <c r="HAG8" s="1243"/>
      <c r="HAH8" s="1243"/>
      <c r="HAI8" s="1243"/>
      <c r="HAJ8" s="1243"/>
      <c r="HAK8" s="1243"/>
      <c r="HAL8" s="1243"/>
      <c r="HAM8" s="1243"/>
      <c r="HAN8" s="1243"/>
      <c r="HAO8" s="1243"/>
      <c r="HAP8" s="1243"/>
      <c r="HAQ8" s="1243"/>
      <c r="HAR8" s="1243"/>
      <c r="HAS8" s="1243"/>
      <c r="HAT8" s="1243"/>
      <c r="HAU8" s="1243"/>
      <c r="HAV8" s="1243"/>
      <c r="HAW8" s="1243"/>
      <c r="HAX8" s="1243"/>
      <c r="HAY8" s="1243"/>
      <c r="HAZ8" s="1243"/>
      <c r="HBA8" s="1243"/>
      <c r="HBB8" s="1243"/>
      <c r="HBC8" s="1243"/>
      <c r="HBD8" s="1243"/>
      <c r="HBE8" s="1243"/>
      <c r="HBF8" s="1243"/>
      <c r="HBG8" s="1243"/>
      <c r="HBH8" s="1243"/>
      <c r="HBI8" s="1243"/>
      <c r="HBJ8" s="1243"/>
      <c r="HBK8" s="1243"/>
      <c r="HBL8" s="1243"/>
      <c r="HBM8" s="1243"/>
      <c r="HBN8" s="1243"/>
      <c r="HBO8" s="1243"/>
      <c r="HBP8" s="1243"/>
      <c r="HBQ8" s="1243"/>
      <c r="HBR8" s="1243"/>
      <c r="HBS8" s="1243"/>
      <c r="HBT8" s="1243"/>
      <c r="HBU8" s="1243"/>
      <c r="HBV8" s="1243"/>
      <c r="HBW8" s="1243"/>
      <c r="HBX8" s="1243"/>
      <c r="HBY8" s="1243"/>
      <c r="HBZ8" s="1243"/>
      <c r="HCA8" s="1243"/>
      <c r="HCB8" s="1243"/>
      <c r="HCC8" s="1243"/>
      <c r="HCD8" s="1243"/>
      <c r="HCE8" s="1243"/>
      <c r="HCF8" s="1243"/>
      <c r="HCG8" s="1243"/>
      <c r="HCH8" s="1243"/>
      <c r="HCI8" s="1243"/>
      <c r="HCJ8" s="1243"/>
      <c r="HCK8" s="1243"/>
      <c r="HCL8" s="1243"/>
      <c r="HCM8" s="1243"/>
      <c r="HCN8" s="1243"/>
      <c r="HCO8" s="1243"/>
      <c r="HCP8" s="1243"/>
      <c r="HCQ8" s="1243"/>
      <c r="HCR8" s="1243"/>
      <c r="HCS8" s="1243"/>
      <c r="HCT8" s="1243"/>
      <c r="HCU8" s="1243"/>
      <c r="HCV8" s="1243"/>
      <c r="HCW8" s="1243"/>
      <c r="HCX8" s="1243"/>
      <c r="HCY8" s="1243"/>
      <c r="HCZ8" s="1243"/>
      <c r="HDA8" s="1243"/>
      <c r="HDB8" s="1243"/>
      <c r="HDC8" s="1243"/>
      <c r="HDD8" s="1243"/>
      <c r="HDE8" s="1243"/>
      <c r="HDF8" s="1243"/>
      <c r="HDG8" s="1243"/>
      <c r="HDH8" s="1243"/>
      <c r="HDI8" s="1243"/>
      <c r="HDJ8" s="1243"/>
      <c r="HDK8" s="1243"/>
      <c r="HDL8" s="1243"/>
      <c r="HDM8" s="1243"/>
      <c r="HDN8" s="1243"/>
      <c r="HDO8" s="1243"/>
      <c r="HDP8" s="1243"/>
      <c r="HDQ8" s="1243"/>
      <c r="HDR8" s="1243"/>
      <c r="HDS8" s="1243"/>
      <c r="HDT8" s="1243"/>
      <c r="HDU8" s="1243"/>
      <c r="HDV8" s="1243"/>
      <c r="HDW8" s="1243"/>
      <c r="HDX8" s="1243"/>
      <c r="HDY8" s="1243"/>
      <c r="HDZ8" s="1243"/>
      <c r="HEA8" s="1243"/>
      <c r="HEB8" s="1243"/>
      <c r="HEC8" s="1243"/>
      <c r="HED8" s="1243"/>
      <c r="HEE8" s="1243"/>
      <c r="HEF8" s="1243"/>
      <c r="HEG8" s="1243"/>
      <c r="HEH8" s="1243"/>
      <c r="HEI8" s="1243"/>
      <c r="HEJ8" s="1243"/>
      <c r="HEK8" s="1243"/>
      <c r="HEL8" s="1243"/>
      <c r="HEM8" s="1243"/>
      <c r="HEN8" s="1243"/>
      <c r="HEO8" s="1243"/>
      <c r="HEP8" s="1243"/>
      <c r="HEQ8" s="1243"/>
      <c r="HER8" s="1243"/>
      <c r="HES8" s="1243"/>
      <c r="HET8" s="1243"/>
      <c r="HEU8" s="1243"/>
      <c r="HEV8" s="1243"/>
      <c r="HEW8" s="1243"/>
      <c r="HEX8" s="1243"/>
      <c r="HEY8" s="1243"/>
      <c r="HEZ8" s="1243"/>
      <c r="HFA8" s="1243"/>
      <c r="HFB8" s="1243"/>
      <c r="HFC8" s="1243"/>
      <c r="HFD8" s="1243"/>
      <c r="HFE8" s="1243"/>
      <c r="HFF8" s="1243"/>
      <c r="HFG8" s="1243"/>
      <c r="HFH8" s="1243"/>
      <c r="HFI8" s="1243"/>
      <c r="HFJ8" s="1243"/>
      <c r="HFK8" s="1243"/>
      <c r="HFL8" s="1243"/>
      <c r="HFM8" s="1243"/>
      <c r="HFN8" s="1243"/>
      <c r="HFO8" s="1243"/>
      <c r="HFP8" s="1243"/>
      <c r="HFQ8" s="1243"/>
      <c r="HFR8" s="1243"/>
      <c r="HFS8" s="1243"/>
      <c r="HFT8" s="1243"/>
      <c r="HFU8" s="1243"/>
      <c r="HFV8" s="1243"/>
      <c r="HFW8" s="1243"/>
      <c r="HFX8" s="1243"/>
      <c r="HFY8" s="1243"/>
      <c r="HFZ8" s="1243"/>
      <c r="HGA8" s="1243"/>
      <c r="HGB8" s="1243"/>
      <c r="HGC8" s="1243"/>
      <c r="HGD8" s="1243"/>
      <c r="HGE8" s="1243"/>
      <c r="HGF8" s="1243"/>
      <c r="HGG8" s="1243"/>
      <c r="HGH8" s="1243"/>
      <c r="HGI8" s="1243"/>
      <c r="HGJ8" s="1243"/>
      <c r="HGK8" s="1243"/>
      <c r="HGL8" s="1243"/>
      <c r="HGM8" s="1243"/>
      <c r="HGN8" s="1243"/>
      <c r="HGO8" s="1243"/>
      <c r="HGP8" s="1243"/>
      <c r="HGQ8" s="1243"/>
      <c r="HGR8" s="1243"/>
      <c r="HGS8" s="1243"/>
      <c r="HGT8" s="1243"/>
      <c r="HGU8" s="1243"/>
      <c r="HGV8" s="1243"/>
      <c r="HGW8" s="1243"/>
      <c r="HGX8" s="1243"/>
      <c r="HGY8" s="1243"/>
      <c r="HGZ8" s="1243"/>
      <c r="HHA8" s="1243"/>
      <c r="HHB8" s="1243"/>
      <c r="HHC8" s="1243"/>
      <c r="HHD8" s="1243"/>
      <c r="HHE8" s="1243"/>
      <c r="HHF8" s="1243"/>
      <c r="HHG8" s="1243"/>
      <c r="HHH8" s="1243"/>
      <c r="HHI8" s="1243"/>
      <c r="HHJ8" s="1243"/>
      <c r="HHK8" s="1243"/>
      <c r="HHL8" s="1243"/>
      <c r="HHM8" s="1243"/>
      <c r="HHN8" s="1243"/>
      <c r="HHO8" s="1243"/>
      <c r="HHP8" s="1243"/>
      <c r="HHQ8" s="1243"/>
      <c r="HHR8" s="1243"/>
      <c r="HHS8" s="1243"/>
      <c r="HHT8" s="1243"/>
      <c r="HHU8" s="1243"/>
      <c r="HHV8" s="1243"/>
      <c r="HHW8" s="1243"/>
      <c r="HHX8" s="1243"/>
      <c r="HHY8" s="1243"/>
      <c r="HHZ8" s="1243"/>
      <c r="HIA8" s="1243"/>
      <c r="HIB8" s="1243"/>
      <c r="HIC8" s="1243"/>
      <c r="HID8" s="1243"/>
      <c r="HIE8" s="1243"/>
      <c r="HIF8" s="1243"/>
      <c r="HIG8" s="1243"/>
      <c r="HIH8" s="1243"/>
      <c r="HII8" s="1243"/>
      <c r="HIJ8" s="1243"/>
      <c r="HIK8" s="1243"/>
      <c r="HIL8" s="1243"/>
      <c r="HIM8" s="1243"/>
      <c r="HIN8" s="1243"/>
      <c r="HIO8" s="1243"/>
      <c r="HIP8" s="1243"/>
      <c r="HIQ8" s="1243"/>
      <c r="HIR8" s="1243"/>
      <c r="HIS8" s="1243"/>
      <c r="HIT8" s="1243"/>
      <c r="HIU8" s="1243"/>
      <c r="HIV8" s="1243"/>
      <c r="HIW8" s="1243"/>
      <c r="HIX8" s="1243"/>
      <c r="HIY8" s="1243"/>
      <c r="HIZ8" s="1243"/>
      <c r="HJA8" s="1243"/>
      <c r="HJB8" s="1243"/>
      <c r="HJC8" s="1243"/>
      <c r="HJD8" s="1243"/>
      <c r="HJE8" s="1243"/>
      <c r="HJF8" s="1243"/>
      <c r="HJG8" s="1243"/>
      <c r="HJH8" s="1243"/>
      <c r="HJI8" s="1243"/>
      <c r="HJJ8" s="1243"/>
      <c r="HJK8" s="1243"/>
      <c r="HJL8" s="1243"/>
      <c r="HJM8" s="1243"/>
      <c r="HJN8" s="1243"/>
      <c r="HJO8" s="1243"/>
      <c r="HJP8" s="1243"/>
      <c r="HJQ8" s="1243"/>
      <c r="HJR8" s="1243"/>
      <c r="HJS8" s="1243"/>
      <c r="HJT8" s="1243"/>
      <c r="HJU8" s="1243"/>
      <c r="HJV8" s="1243"/>
      <c r="HJW8" s="1243"/>
      <c r="HJX8" s="1243"/>
      <c r="HJY8" s="1243"/>
      <c r="HJZ8" s="1243"/>
      <c r="HKA8" s="1243"/>
      <c r="HKB8" s="1243"/>
      <c r="HKC8" s="1243"/>
      <c r="HKD8" s="1243"/>
      <c r="HKE8" s="1243"/>
      <c r="HKF8" s="1243"/>
      <c r="HKG8" s="1243"/>
      <c r="HKH8" s="1243"/>
      <c r="HKI8" s="1243"/>
      <c r="HKJ8" s="1243"/>
      <c r="HKK8" s="1243"/>
      <c r="HKL8" s="1243"/>
      <c r="HKM8" s="1243"/>
      <c r="HKN8" s="1243"/>
      <c r="HKO8" s="1243"/>
      <c r="HKP8" s="1243"/>
      <c r="HKQ8" s="1243"/>
      <c r="HKR8" s="1243"/>
      <c r="HKS8" s="1243"/>
      <c r="HKT8" s="1243"/>
      <c r="HKU8" s="1243"/>
      <c r="HKV8" s="1243"/>
      <c r="HKW8" s="1243"/>
      <c r="HKX8" s="1243"/>
      <c r="HKY8" s="1243"/>
      <c r="HKZ8" s="1243"/>
      <c r="HLA8" s="1243"/>
      <c r="HLB8" s="1243"/>
      <c r="HLC8" s="1243"/>
      <c r="HLD8" s="1243"/>
      <c r="HLE8" s="1243"/>
      <c r="HLF8" s="1243"/>
      <c r="HLG8" s="1243"/>
      <c r="HLH8" s="1243"/>
      <c r="HLI8" s="1243"/>
      <c r="HLJ8" s="1243"/>
      <c r="HLK8" s="1243"/>
      <c r="HLL8" s="1243"/>
      <c r="HLM8" s="1243"/>
      <c r="HLN8" s="1243"/>
      <c r="HLO8" s="1243"/>
      <c r="HLP8" s="1243"/>
      <c r="HLQ8" s="1243"/>
      <c r="HLR8" s="1243"/>
      <c r="HLS8" s="1243"/>
      <c r="HLT8" s="1243"/>
      <c r="HLU8" s="1243"/>
      <c r="HLV8" s="1243"/>
      <c r="HLW8" s="1243"/>
      <c r="HLX8" s="1243"/>
      <c r="HLY8" s="1243"/>
      <c r="HLZ8" s="1243"/>
      <c r="HMA8" s="1243"/>
      <c r="HMB8" s="1243"/>
      <c r="HMC8" s="1243"/>
      <c r="HMD8" s="1243"/>
      <c r="HME8" s="1243"/>
      <c r="HMF8" s="1243"/>
      <c r="HMG8" s="1243"/>
      <c r="HMH8" s="1243"/>
      <c r="HMI8" s="1243"/>
      <c r="HMJ8" s="1243"/>
      <c r="HMK8" s="1243"/>
      <c r="HML8" s="1243"/>
      <c r="HMM8" s="1243"/>
      <c r="HMN8" s="1243"/>
      <c r="HMO8" s="1243"/>
      <c r="HMP8" s="1243"/>
      <c r="HMQ8" s="1243"/>
      <c r="HMR8" s="1243"/>
      <c r="HMS8" s="1243"/>
      <c r="HMT8" s="1243"/>
      <c r="HMU8" s="1243"/>
      <c r="HMV8" s="1243"/>
      <c r="HMW8" s="1243"/>
      <c r="HMX8" s="1243"/>
      <c r="HMY8" s="1243"/>
      <c r="HMZ8" s="1243"/>
      <c r="HNA8" s="1243"/>
      <c r="HNB8" s="1243"/>
      <c r="HNC8" s="1243"/>
      <c r="HND8" s="1243"/>
      <c r="HNE8" s="1243"/>
      <c r="HNF8" s="1243"/>
      <c r="HNG8" s="1243"/>
      <c r="HNH8" s="1243"/>
      <c r="HNI8" s="1243"/>
      <c r="HNJ8" s="1243"/>
      <c r="HNK8" s="1243"/>
      <c r="HNL8" s="1243"/>
      <c r="HNM8" s="1243"/>
      <c r="HNN8" s="1243"/>
      <c r="HNO8" s="1243"/>
      <c r="HNP8" s="1243"/>
      <c r="HNQ8" s="1243"/>
      <c r="HNR8" s="1243"/>
      <c r="HNS8" s="1243"/>
      <c r="HNT8" s="1243"/>
      <c r="HNU8" s="1243"/>
      <c r="HNV8" s="1243"/>
      <c r="HNW8" s="1243"/>
      <c r="HNX8" s="1243"/>
      <c r="HNY8" s="1243"/>
      <c r="HNZ8" s="1243"/>
      <c r="HOA8" s="1243"/>
      <c r="HOB8" s="1243"/>
      <c r="HOC8" s="1243"/>
      <c r="HOD8" s="1243"/>
      <c r="HOE8" s="1243"/>
      <c r="HOF8" s="1243"/>
      <c r="HOG8" s="1243"/>
      <c r="HOH8" s="1243"/>
      <c r="HOI8" s="1243"/>
      <c r="HOJ8" s="1243"/>
      <c r="HOK8" s="1243"/>
      <c r="HOL8" s="1243"/>
      <c r="HOM8" s="1243"/>
      <c r="HON8" s="1243"/>
      <c r="HOO8" s="1243"/>
      <c r="HOP8" s="1243"/>
      <c r="HOQ8" s="1243"/>
      <c r="HOR8" s="1243"/>
      <c r="HOS8" s="1243"/>
      <c r="HOT8" s="1243"/>
      <c r="HOU8" s="1243"/>
      <c r="HOV8" s="1243"/>
      <c r="HOW8" s="1243"/>
      <c r="HOX8" s="1243"/>
      <c r="HOY8" s="1243"/>
      <c r="HOZ8" s="1243"/>
      <c r="HPA8" s="1243"/>
      <c r="HPB8" s="1243"/>
      <c r="HPC8" s="1243"/>
      <c r="HPD8" s="1243"/>
      <c r="HPE8" s="1243"/>
      <c r="HPF8" s="1243"/>
      <c r="HPG8" s="1243"/>
      <c r="HPH8" s="1243"/>
      <c r="HPI8" s="1243"/>
      <c r="HPJ8" s="1243"/>
      <c r="HPK8" s="1243"/>
      <c r="HPL8" s="1243"/>
      <c r="HPM8" s="1243"/>
      <c r="HPN8" s="1243"/>
      <c r="HPO8" s="1243"/>
      <c r="HPP8" s="1243"/>
      <c r="HPQ8" s="1243"/>
      <c r="HPR8" s="1243"/>
      <c r="HPS8" s="1243"/>
      <c r="HPT8" s="1243"/>
      <c r="HPU8" s="1243"/>
      <c r="HPV8" s="1243"/>
      <c r="HPW8" s="1243"/>
      <c r="HPX8" s="1243"/>
      <c r="HPY8" s="1243"/>
      <c r="HPZ8" s="1243"/>
      <c r="HQA8" s="1243"/>
      <c r="HQB8" s="1243"/>
      <c r="HQC8" s="1243"/>
      <c r="HQD8" s="1243"/>
      <c r="HQE8" s="1243"/>
      <c r="HQF8" s="1243"/>
      <c r="HQG8" s="1243"/>
      <c r="HQH8" s="1243"/>
      <c r="HQI8" s="1243"/>
      <c r="HQJ8" s="1243"/>
      <c r="HQK8" s="1243"/>
      <c r="HQL8" s="1243"/>
      <c r="HQM8" s="1243"/>
      <c r="HQN8" s="1243"/>
      <c r="HQO8" s="1243"/>
      <c r="HQP8" s="1243"/>
      <c r="HQQ8" s="1243"/>
      <c r="HQR8" s="1243"/>
      <c r="HQS8" s="1243"/>
      <c r="HQT8" s="1243"/>
      <c r="HQU8" s="1243"/>
      <c r="HQV8" s="1243"/>
      <c r="HQW8" s="1243"/>
      <c r="HQX8" s="1243"/>
      <c r="HQY8" s="1243"/>
      <c r="HQZ8" s="1243"/>
      <c r="HRA8" s="1243"/>
      <c r="HRB8" s="1243"/>
      <c r="HRC8" s="1243"/>
      <c r="HRD8" s="1243"/>
      <c r="HRE8" s="1243"/>
      <c r="HRF8" s="1243"/>
      <c r="HRG8" s="1243"/>
      <c r="HRH8" s="1243"/>
      <c r="HRI8" s="1243"/>
      <c r="HRJ8" s="1243"/>
      <c r="HRK8" s="1243"/>
      <c r="HRL8" s="1243"/>
      <c r="HRM8" s="1243"/>
      <c r="HRN8" s="1243"/>
      <c r="HRO8" s="1243"/>
      <c r="HRP8" s="1243"/>
      <c r="HRQ8" s="1243"/>
      <c r="HRR8" s="1243"/>
      <c r="HRS8" s="1243"/>
      <c r="HRT8" s="1243"/>
      <c r="HRU8" s="1243"/>
      <c r="HRV8" s="1243"/>
      <c r="HRW8" s="1243"/>
      <c r="HRX8" s="1243"/>
      <c r="HRY8" s="1243"/>
      <c r="HRZ8" s="1243"/>
      <c r="HSA8" s="1243"/>
      <c r="HSB8" s="1243"/>
      <c r="HSC8" s="1243"/>
      <c r="HSD8" s="1243"/>
      <c r="HSE8" s="1243"/>
      <c r="HSF8" s="1243"/>
      <c r="HSG8" s="1243"/>
      <c r="HSH8" s="1243"/>
      <c r="HSI8" s="1243"/>
      <c r="HSJ8" s="1243"/>
      <c r="HSK8" s="1243"/>
      <c r="HSL8" s="1243"/>
      <c r="HSM8" s="1243"/>
      <c r="HSN8" s="1243"/>
      <c r="HSO8" s="1243"/>
      <c r="HSP8" s="1243"/>
      <c r="HSQ8" s="1243"/>
      <c r="HSR8" s="1243"/>
      <c r="HSS8" s="1243"/>
      <c r="HST8" s="1243"/>
      <c r="HSU8" s="1243"/>
      <c r="HSV8" s="1243"/>
      <c r="HSW8" s="1243"/>
      <c r="HSX8" s="1243"/>
      <c r="HSY8" s="1243"/>
      <c r="HSZ8" s="1243"/>
      <c r="HTA8" s="1243"/>
      <c r="HTB8" s="1243"/>
      <c r="HTC8" s="1243"/>
      <c r="HTD8" s="1243"/>
      <c r="HTE8" s="1243"/>
      <c r="HTF8" s="1243"/>
      <c r="HTG8" s="1243"/>
      <c r="HTH8" s="1243"/>
      <c r="HTI8" s="1243"/>
      <c r="HTJ8" s="1243"/>
      <c r="HTK8" s="1243"/>
      <c r="HTL8" s="1243"/>
      <c r="HTM8" s="1243"/>
      <c r="HTN8" s="1243"/>
      <c r="HTO8" s="1243"/>
      <c r="HTP8" s="1243"/>
      <c r="HTQ8" s="1243"/>
      <c r="HTR8" s="1243"/>
      <c r="HTS8" s="1243"/>
      <c r="HTT8" s="1243"/>
      <c r="HTU8" s="1243"/>
      <c r="HTV8" s="1243"/>
      <c r="HTW8" s="1243"/>
      <c r="HTX8" s="1243"/>
      <c r="HTY8" s="1243"/>
      <c r="HTZ8" s="1243"/>
      <c r="HUA8" s="1243"/>
      <c r="HUB8" s="1243"/>
      <c r="HUC8" s="1243"/>
      <c r="HUD8" s="1243"/>
      <c r="HUE8" s="1243"/>
      <c r="HUF8" s="1243"/>
      <c r="HUG8" s="1243"/>
      <c r="HUH8" s="1243"/>
      <c r="HUI8" s="1243"/>
      <c r="HUJ8" s="1243"/>
      <c r="HUK8" s="1243"/>
      <c r="HUL8" s="1243"/>
      <c r="HUM8" s="1243"/>
      <c r="HUN8" s="1243"/>
      <c r="HUO8" s="1243"/>
      <c r="HUP8" s="1243"/>
      <c r="HUQ8" s="1243"/>
      <c r="HUR8" s="1243"/>
      <c r="HUS8" s="1243"/>
      <c r="HUT8" s="1243"/>
      <c r="HUU8" s="1243"/>
      <c r="HUV8" s="1243"/>
      <c r="HUW8" s="1243"/>
      <c r="HUX8" s="1243"/>
      <c r="HUY8" s="1243"/>
      <c r="HUZ8" s="1243"/>
      <c r="HVA8" s="1243"/>
      <c r="HVB8" s="1243"/>
      <c r="HVC8" s="1243"/>
      <c r="HVD8" s="1243"/>
      <c r="HVE8" s="1243"/>
      <c r="HVF8" s="1243"/>
      <c r="HVG8" s="1243"/>
      <c r="HVH8" s="1243"/>
      <c r="HVI8" s="1243"/>
      <c r="HVJ8" s="1243"/>
      <c r="HVK8" s="1243"/>
      <c r="HVL8" s="1243"/>
      <c r="HVM8" s="1243"/>
      <c r="HVN8" s="1243"/>
      <c r="HVO8" s="1243"/>
      <c r="HVP8" s="1243"/>
      <c r="HVQ8" s="1243"/>
      <c r="HVR8" s="1243"/>
      <c r="HVS8" s="1243"/>
      <c r="HVT8" s="1243"/>
      <c r="HVU8" s="1243"/>
      <c r="HVV8" s="1243"/>
      <c r="HVW8" s="1243"/>
      <c r="HVX8" s="1243"/>
      <c r="HVY8" s="1243"/>
      <c r="HVZ8" s="1243"/>
      <c r="HWA8" s="1243"/>
      <c r="HWB8" s="1243"/>
      <c r="HWC8" s="1243"/>
      <c r="HWD8" s="1243"/>
      <c r="HWE8" s="1243"/>
      <c r="HWF8" s="1243"/>
      <c r="HWG8" s="1243"/>
      <c r="HWH8" s="1243"/>
      <c r="HWI8" s="1243"/>
      <c r="HWJ8" s="1243"/>
      <c r="HWK8" s="1243"/>
      <c r="HWL8" s="1243"/>
      <c r="HWM8" s="1243"/>
      <c r="HWN8" s="1243"/>
      <c r="HWO8" s="1243"/>
      <c r="HWP8" s="1243"/>
      <c r="HWQ8" s="1243"/>
      <c r="HWR8" s="1243"/>
      <c r="HWS8" s="1243"/>
      <c r="HWT8" s="1243"/>
      <c r="HWU8" s="1243"/>
      <c r="HWV8" s="1243"/>
      <c r="HWW8" s="1243"/>
      <c r="HWX8" s="1243"/>
      <c r="HWY8" s="1243"/>
      <c r="HWZ8" s="1243"/>
      <c r="HXA8" s="1243"/>
      <c r="HXB8" s="1243"/>
      <c r="HXC8" s="1243"/>
      <c r="HXD8" s="1243"/>
      <c r="HXE8" s="1243"/>
      <c r="HXF8" s="1243"/>
      <c r="HXG8" s="1243"/>
      <c r="HXH8" s="1243"/>
      <c r="HXI8" s="1243"/>
      <c r="HXJ8" s="1243"/>
      <c r="HXK8" s="1243"/>
      <c r="HXL8" s="1243"/>
      <c r="HXM8" s="1243"/>
      <c r="HXN8" s="1243"/>
      <c r="HXO8" s="1243"/>
      <c r="HXP8" s="1243"/>
      <c r="HXQ8" s="1243"/>
      <c r="HXR8" s="1243"/>
      <c r="HXS8" s="1243"/>
      <c r="HXT8" s="1243"/>
      <c r="HXU8" s="1243"/>
      <c r="HXV8" s="1243"/>
      <c r="HXW8" s="1243"/>
      <c r="HXX8" s="1243"/>
      <c r="HXY8" s="1243"/>
      <c r="HXZ8" s="1243"/>
      <c r="HYA8" s="1243"/>
      <c r="HYB8" s="1243"/>
      <c r="HYC8" s="1243"/>
      <c r="HYD8" s="1243"/>
      <c r="HYE8" s="1243"/>
      <c r="HYF8" s="1243"/>
      <c r="HYG8" s="1243"/>
      <c r="HYH8" s="1243"/>
      <c r="HYI8" s="1243"/>
      <c r="HYJ8" s="1243"/>
      <c r="HYK8" s="1243"/>
      <c r="HYL8" s="1243"/>
      <c r="HYM8" s="1243"/>
      <c r="HYN8" s="1243"/>
      <c r="HYO8" s="1243"/>
      <c r="HYP8" s="1243"/>
      <c r="HYQ8" s="1243"/>
      <c r="HYR8" s="1243"/>
      <c r="HYS8" s="1243"/>
      <c r="HYT8" s="1243"/>
      <c r="HYU8" s="1243"/>
      <c r="HYV8" s="1243"/>
      <c r="HYW8" s="1243"/>
      <c r="HYX8" s="1243"/>
      <c r="HYY8" s="1243"/>
      <c r="HYZ8" s="1243"/>
      <c r="HZA8" s="1243"/>
      <c r="HZB8" s="1243"/>
      <c r="HZC8" s="1243"/>
      <c r="HZD8" s="1243"/>
      <c r="HZE8" s="1243"/>
      <c r="HZF8" s="1243"/>
      <c r="HZG8" s="1243"/>
      <c r="HZH8" s="1243"/>
      <c r="HZI8" s="1243"/>
      <c r="HZJ8" s="1243"/>
      <c r="HZK8" s="1243"/>
      <c r="HZL8" s="1243"/>
      <c r="HZM8" s="1243"/>
      <c r="HZN8" s="1243"/>
      <c r="HZO8" s="1243"/>
      <c r="HZP8" s="1243"/>
      <c r="HZQ8" s="1243"/>
      <c r="HZR8" s="1243"/>
      <c r="HZS8" s="1243"/>
      <c r="HZT8" s="1243"/>
      <c r="HZU8" s="1243"/>
      <c r="HZV8" s="1243"/>
      <c r="HZW8" s="1243"/>
      <c r="HZX8" s="1243"/>
      <c r="HZY8" s="1243"/>
      <c r="HZZ8" s="1243"/>
      <c r="IAA8" s="1243"/>
      <c r="IAB8" s="1243"/>
      <c r="IAC8" s="1243"/>
      <c r="IAD8" s="1243"/>
      <c r="IAE8" s="1243"/>
      <c r="IAF8" s="1243"/>
      <c r="IAG8" s="1243"/>
      <c r="IAH8" s="1243"/>
      <c r="IAI8" s="1243"/>
      <c r="IAJ8" s="1243"/>
      <c r="IAK8" s="1243"/>
      <c r="IAL8" s="1243"/>
      <c r="IAM8" s="1243"/>
      <c r="IAN8" s="1243"/>
      <c r="IAO8" s="1243"/>
      <c r="IAP8" s="1243"/>
      <c r="IAQ8" s="1243"/>
      <c r="IAR8" s="1243"/>
      <c r="IAS8" s="1243"/>
      <c r="IAT8" s="1243"/>
      <c r="IAU8" s="1243"/>
      <c r="IAV8" s="1243"/>
      <c r="IAW8" s="1243"/>
      <c r="IAX8" s="1243"/>
      <c r="IAY8" s="1243"/>
      <c r="IAZ8" s="1243"/>
      <c r="IBA8" s="1243"/>
      <c r="IBB8" s="1243"/>
      <c r="IBC8" s="1243"/>
      <c r="IBD8" s="1243"/>
      <c r="IBE8" s="1243"/>
      <c r="IBF8" s="1243"/>
      <c r="IBG8" s="1243"/>
      <c r="IBH8" s="1243"/>
      <c r="IBI8" s="1243"/>
      <c r="IBJ8" s="1243"/>
      <c r="IBK8" s="1243"/>
      <c r="IBL8" s="1243"/>
      <c r="IBM8" s="1243"/>
      <c r="IBN8" s="1243"/>
      <c r="IBO8" s="1243"/>
      <c r="IBP8" s="1243"/>
      <c r="IBQ8" s="1243"/>
      <c r="IBR8" s="1243"/>
      <c r="IBS8" s="1243"/>
      <c r="IBT8" s="1243"/>
      <c r="IBU8" s="1243"/>
      <c r="IBV8" s="1243"/>
      <c r="IBW8" s="1243"/>
      <c r="IBX8" s="1243"/>
      <c r="IBY8" s="1243"/>
      <c r="IBZ8" s="1243"/>
      <c r="ICA8" s="1243"/>
      <c r="ICB8" s="1243"/>
      <c r="ICC8" s="1243"/>
      <c r="ICD8" s="1243"/>
      <c r="ICE8" s="1243"/>
      <c r="ICF8" s="1243"/>
      <c r="ICG8" s="1243"/>
      <c r="ICH8" s="1243"/>
      <c r="ICI8" s="1243"/>
      <c r="ICJ8" s="1243"/>
      <c r="ICK8" s="1243"/>
      <c r="ICL8" s="1243"/>
      <c r="ICM8" s="1243"/>
      <c r="ICN8" s="1243"/>
      <c r="ICO8" s="1243"/>
      <c r="ICP8" s="1243"/>
      <c r="ICQ8" s="1243"/>
      <c r="ICR8" s="1243"/>
      <c r="ICS8" s="1243"/>
      <c r="ICT8" s="1243"/>
      <c r="ICU8" s="1243"/>
      <c r="ICV8" s="1243"/>
      <c r="ICW8" s="1243"/>
      <c r="ICX8" s="1243"/>
      <c r="ICY8" s="1243"/>
      <c r="ICZ8" s="1243"/>
      <c r="IDA8" s="1243"/>
      <c r="IDB8" s="1243"/>
      <c r="IDC8" s="1243"/>
      <c r="IDD8" s="1243"/>
      <c r="IDE8" s="1243"/>
      <c r="IDF8" s="1243"/>
      <c r="IDG8" s="1243"/>
      <c r="IDH8" s="1243"/>
      <c r="IDI8" s="1243"/>
      <c r="IDJ8" s="1243"/>
      <c r="IDK8" s="1243"/>
      <c r="IDL8" s="1243"/>
      <c r="IDM8" s="1243"/>
      <c r="IDN8" s="1243"/>
      <c r="IDO8" s="1243"/>
      <c r="IDP8" s="1243"/>
      <c r="IDQ8" s="1243"/>
      <c r="IDR8" s="1243"/>
      <c r="IDS8" s="1243"/>
      <c r="IDT8" s="1243"/>
      <c r="IDU8" s="1243"/>
      <c r="IDV8" s="1243"/>
      <c r="IDW8" s="1243"/>
      <c r="IDX8" s="1243"/>
      <c r="IDY8" s="1243"/>
      <c r="IDZ8" s="1243"/>
      <c r="IEA8" s="1243"/>
      <c r="IEB8" s="1243"/>
      <c r="IEC8" s="1243"/>
      <c r="IED8" s="1243"/>
      <c r="IEE8" s="1243"/>
      <c r="IEF8" s="1243"/>
      <c r="IEG8" s="1243"/>
      <c r="IEH8" s="1243"/>
      <c r="IEI8" s="1243"/>
      <c r="IEJ8" s="1243"/>
      <c r="IEK8" s="1243"/>
      <c r="IEL8" s="1243"/>
      <c r="IEM8" s="1243"/>
      <c r="IEN8" s="1243"/>
      <c r="IEO8" s="1243"/>
      <c r="IEP8" s="1243"/>
      <c r="IEQ8" s="1243"/>
      <c r="IER8" s="1243"/>
      <c r="IES8" s="1243"/>
      <c r="IET8" s="1243"/>
      <c r="IEU8" s="1243"/>
      <c r="IEV8" s="1243"/>
      <c r="IEW8" s="1243"/>
      <c r="IEX8" s="1243"/>
      <c r="IEY8" s="1243"/>
      <c r="IEZ8" s="1243"/>
      <c r="IFA8" s="1243"/>
      <c r="IFB8" s="1243"/>
      <c r="IFC8" s="1243"/>
      <c r="IFD8" s="1243"/>
      <c r="IFE8" s="1243"/>
      <c r="IFF8" s="1243"/>
      <c r="IFG8" s="1243"/>
      <c r="IFH8" s="1243"/>
      <c r="IFI8" s="1243"/>
      <c r="IFJ8" s="1243"/>
      <c r="IFK8" s="1243"/>
      <c r="IFL8" s="1243"/>
      <c r="IFM8" s="1243"/>
      <c r="IFN8" s="1243"/>
      <c r="IFO8" s="1243"/>
      <c r="IFP8" s="1243"/>
      <c r="IFQ8" s="1243"/>
      <c r="IFR8" s="1243"/>
      <c r="IFS8" s="1243"/>
      <c r="IFT8" s="1243"/>
      <c r="IFU8" s="1243"/>
      <c r="IFV8" s="1243"/>
      <c r="IFW8" s="1243"/>
      <c r="IFX8" s="1243"/>
      <c r="IFY8" s="1243"/>
      <c r="IFZ8" s="1243"/>
      <c r="IGA8" s="1243"/>
      <c r="IGB8" s="1243"/>
      <c r="IGC8" s="1243"/>
      <c r="IGD8" s="1243"/>
      <c r="IGE8" s="1243"/>
      <c r="IGF8" s="1243"/>
      <c r="IGG8" s="1243"/>
      <c r="IGH8" s="1243"/>
      <c r="IGI8" s="1243"/>
      <c r="IGJ8" s="1243"/>
      <c r="IGK8" s="1243"/>
      <c r="IGL8" s="1243"/>
      <c r="IGM8" s="1243"/>
      <c r="IGN8" s="1243"/>
      <c r="IGO8" s="1243"/>
      <c r="IGP8" s="1243"/>
      <c r="IGQ8" s="1243"/>
      <c r="IGR8" s="1243"/>
      <c r="IGS8" s="1243"/>
      <c r="IGT8" s="1243"/>
      <c r="IGU8" s="1243"/>
      <c r="IGV8" s="1243"/>
      <c r="IGW8" s="1243"/>
      <c r="IGX8" s="1243"/>
      <c r="IGY8" s="1243"/>
      <c r="IGZ8" s="1243"/>
      <c r="IHA8" s="1243"/>
      <c r="IHB8" s="1243"/>
      <c r="IHC8" s="1243"/>
      <c r="IHD8" s="1243"/>
      <c r="IHE8" s="1243"/>
      <c r="IHF8" s="1243"/>
      <c r="IHG8" s="1243"/>
      <c r="IHH8" s="1243"/>
      <c r="IHI8" s="1243"/>
      <c r="IHJ8" s="1243"/>
      <c r="IHK8" s="1243"/>
      <c r="IHL8" s="1243"/>
      <c r="IHM8" s="1243"/>
      <c r="IHN8" s="1243"/>
      <c r="IHO8" s="1243"/>
      <c r="IHP8" s="1243"/>
      <c r="IHQ8" s="1243"/>
      <c r="IHR8" s="1243"/>
      <c r="IHS8" s="1243"/>
      <c r="IHT8" s="1243"/>
      <c r="IHU8" s="1243"/>
      <c r="IHV8" s="1243"/>
      <c r="IHW8" s="1243"/>
      <c r="IHX8" s="1243"/>
      <c r="IHY8" s="1243"/>
      <c r="IHZ8" s="1243"/>
      <c r="IIA8" s="1243"/>
      <c r="IIB8" s="1243"/>
      <c r="IIC8" s="1243"/>
      <c r="IID8" s="1243"/>
      <c r="IIE8" s="1243"/>
      <c r="IIF8" s="1243"/>
      <c r="IIG8" s="1243"/>
      <c r="IIH8" s="1243"/>
      <c r="III8" s="1243"/>
      <c r="IIJ8" s="1243"/>
      <c r="IIK8" s="1243"/>
      <c r="IIL8" s="1243"/>
      <c r="IIM8" s="1243"/>
      <c r="IIN8" s="1243"/>
      <c r="IIO8" s="1243"/>
      <c r="IIP8" s="1243"/>
      <c r="IIQ8" s="1243"/>
      <c r="IIR8" s="1243"/>
      <c r="IIS8" s="1243"/>
      <c r="IIT8" s="1243"/>
      <c r="IIU8" s="1243"/>
      <c r="IIV8" s="1243"/>
      <c r="IIW8" s="1243"/>
      <c r="IIX8" s="1243"/>
      <c r="IIY8" s="1243"/>
      <c r="IIZ8" s="1243"/>
      <c r="IJA8" s="1243"/>
      <c r="IJB8" s="1243"/>
      <c r="IJC8" s="1243"/>
      <c r="IJD8" s="1243"/>
      <c r="IJE8" s="1243"/>
      <c r="IJF8" s="1243"/>
      <c r="IJG8" s="1243"/>
      <c r="IJH8" s="1243"/>
      <c r="IJI8" s="1243"/>
      <c r="IJJ8" s="1243"/>
      <c r="IJK8" s="1243"/>
      <c r="IJL8" s="1243"/>
      <c r="IJM8" s="1243"/>
      <c r="IJN8" s="1243"/>
      <c r="IJO8" s="1243"/>
      <c r="IJP8" s="1243"/>
      <c r="IJQ8" s="1243"/>
      <c r="IJR8" s="1243"/>
      <c r="IJS8" s="1243"/>
      <c r="IJT8" s="1243"/>
      <c r="IJU8" s="1243"/>
      <c r="IJV8" s="1243"/>
      <c r="IJW8" s="1243"/>
      <c r="IJX8" s="1243"/>
      <c r="IJY8" s="1243"/>
      <c r="IJZ8" s="1243"/>
      <c r="IKA8" s="1243"/>
      <c r="IKB8" s="1243"/>
      <c r="IKC8" s="1243"/>
      <c r="IKD8" s="1243"/>
      <c r="IKE8" s="1243"/>
      <c r="IKF8" s="1243"/>
      <c r="IKG8" s="1243"/>
      <c r="IKH8" s="1243"/>
      <c r="IKI8" s="1243"/>
      <c r="IKJ8" s="1243"/>
      <c r="IKK8" s="1243"/>
      <c r="IKL8" s="1243"/>
      <c r="IKM8" s="1243"/>
      <c r="IKN8" s="1243"/>
      <c r="IKO8" s="1243"/>
      <c r="IKP8" s="1243"/>
      <c r="IKQ8" s="1243"/>
      <c r="IKR8" s="1243"/>
      <c r="IKS8" s="1243"/>
      <c r="IKT8" s="1243"/>
      <c r="IKU8" s="1243"/>
      <c r="IKV8" s="1243"/>
      <c r="IKW8" s="1243"/>
      <c r="IKX8" s="1243"/>
      <c r="IKY8" s="1243"/>
      <c r="IKZ8" s="1243"/>
      <c r="ILA8" s="1243"/>
      <c r="ILB8" s="1243"/>
      <c r="ILC8" s="1243"/>
      <c r="ILD8" s="1243"/>
      <c r="ILE8" s="1243"/>
      <c r="ILF8" s="1243"/>
      <c r="ILG8" s="1243"/>
      <c r="ILH8" s="1243"/>
      <c r="ILI8" s="1243"/>
      <c r="ILJ8" s="1243"/>
      <c r="ILK8" s="1243"/>
      <c r="ILL8" s="1243"/>
      <c r="ILM8" s="1243"/>
      <c r="ILN8" s="1243"/>
      <c r="ILO8" s="1243"/>
      <c r="ILP8" s="1243"/>
      <c r="ILQ8" s="1243"/>
      <c r="ILR8" s="1243"/>
      <c r="ILS8" s="1243"/>
      <c r="ILT8" s="1243"/>
      <c r="ILU8" s="1243"/>
      <c r="ILV8" s="1243"/>
      <c r="ILW8" s="1243"/>
      <c r="ILX8" s="1243"/>
      <c r="ILY8" s="1243"/>
      <c r="ILZ8" s="1243"/>
      <c r="IMA8" s="1243"/>
      <c r="IMB8" s="1243"/>
      <c r="IMC8" s="1243"/>
      <c r="IMD8" s="1243"/>
      <c r="IME8" s="1243"/>
      <c r="IMF8" s="1243"/>
      <c r="IMG8" s="1243"/>
      <c r="IMH8" s="1243"/>
      <c r="IMI8" s="1243"/>
      <c r="IMJ8" s="1243"/>
      <c r="IMK8" s="1243"/>
      <c r="IML8" s="1243"/>
      <c r="IMM8" s="1243"/>
      <c r="IMN8" s="1243"/>
      <c r="IMO8" s="1243"/>
      <c r="IMP8" s="1243"/>
      <c r="IMQ8" s="1243"/>
      <c r="IMR8" s="1243"/>
      <c r="IMS8" s="1243"/>
      <c r="IMT8" s="1243"/>
      <c r="IMU8" s="1243"/>
      <c r="IMV8" s="1243"/>
      <c r="IMW8" s="1243"/>
      <c r="IMX8" s="1243"/>
      <c r="IMY8" s="1243"/>
      <c r="IMZ8" s="1243"/>
      <c r="INA8" s="1243"/>
      <c r="INB8" s="1243"/>
      <c r="INC8" s="1243"/>
      <c r="IND8" s="1243"/>
      <c r="INE8" s="1243"/>
      <c r="INF8" s="1243"/>
      <c r="ING8" s="1243"/>
      <c r="INH8" s="1243"/>
      <c r="INI8" s="1243"/>
      <c r="INJ8" s="1243"/>
      <c r="INK8" s="1243"/>
      <c r="INL8" s="1243"/>
      <c r="INM8" s="1243"/>
      <c r="INN8" s="1243"/>
      <c r="INO8" s="1243"/>
      <c r="INP8" s="1243"/>
      <c r="INQ8" s="1243"/>
      <c r="INR8" s="1243"/>
      <c r="INS8" s="1243"/>
      <c r="INT8" s="1243"/>
      <c r="INU8" s="1243"/>
      <c r="INV8" s="1243"/>
      <c r="INW8" s="1243"/>
      <c r="INX8" s="1243"/>
      <c r="INY8" s="1243"/>
      <c r="INZ8" s="1243"/>
      <c r="IOA8" s="1243"/>
      <c r="IOB8" s="1243"/>
      <c r="IOC8" s="1243"/>
      <c r="IOD8" s="1243"/>
      <c r="IOE8" s="1243"/>
      <c r="IOF8" s="1243"/>
      <c r="IOG8" s="1243"/>
      <c r="IOH8" s="1243"/>
      <c r="IOI8" s="1243"/>
      <c r="IOJ8" s="1243"/>
      <c r="IOK8" s="1243"/>
      <c r="IOL8" s="1243"/>
      <c r="IOM8" s="1243"/>
      <c r="ION8" s="1243"/>
      <c r="IOO8" s="1243"/>
      <c r="IOP8" s="1243"/>
      <c r="IOQ8" s="1243"/>
      <c r="IOR8" s="1243"/>
      <c r="IOS8" s="1243"/>
      <c r="IOT8" s="1243"/>
      <c r="IOU8" s="1243"/>
      <c r="IOV8" s="1243"/>
      <c r="IOW8" s="1243"/>
      <c r="IOX8" s="1243"/>
      <c r="IOY8" s="1243"/>
      <c r="IOZ8" s="1243"/>
      <c r="IPA8" s="1243"/>
      <c r="IPB8" s="1243"/>
      <c r="IPC8" s="1243"/>
      <c r="IPD8" s="1243"/>
      <c r="IPE8" s="1243"/>
      <c r="IPF8" s="1243"/>
      <c r="IPG8" s="1243"/>
      <c r="IPH8" s="1243"/>
      <c r="IPI8" s="1243"/>
      <c r="IPJ8" s="1243"/>
      <c r="IPK8" s="1243"/>
      <c r="IPL8" s="1243"/>
      <c r="IPM8" s="1243"/>
      <c r="IPN8" s="1243"/>
      <c r="IPO8" s="1243"/>
      <c r="IPP8" s="1243"/>
      <c r="IPQ8" s="1243"/>
      <c r="IPR8" s="1243"/>
      <c r="IPS8" s="1243"/>
      <c r="IPT8" s="1243"/>
      <c r="IPU8" s="1243"/>
      <c r="IPV8" s="1243"/>
      <c r="IPW8" s="1243"/>
      <c r="IPX8" s="1243"/>
      <c r="IPY8" s="1243"/>
      <c r="IPZ8" s="1243"/>
      <c r="IQA8" s="1243"/>
      <c r="IQB8" s="1243"/>
      <c r="IQC8" s="1243"/>
      <c r="IQD8" s="1243"/>
      <c r="IQE8" s="1243"/>
      <c r="IQF8" s="1243"/>
      <c r="IQG8" s="1243"/>
      <c r="IQH8" s="1243"/>
      <c r="IQI8" s="1243"/>
      <c r="IQJ8" s="1243"/>
      <c r="IQK8" s="1243"/>
      <c r="IQL8" s="1243"/>
      <c r="IQM8" s="1243"/>
      <c r="IQN8" s="1243"/>
      <c r="IQO8" s="1243"/>
      <c r="IQP8" s="1243"/>
      <c r="IQQ8" s="1243"/>
      <c r="IQR8" s="1243"/>
      <c r="IQS8" s="1243"/>
      <c r="IQT8" s="1243"/>
      <c r="IQU8" s="1243"/>
      <c r="IQV8" s="1243"/>
      <c r="IQW8" s="1243"/>
      <c r="IQX8" s="1243"/>
      <c r="IQY8" s="1243"/>
      <c r="IQZ8" s="1243"/>
      <c r="IRA8" s="1243"/>
      <c r="IRB8" s="1243"/>
      <c r="IRC8" s="1243"/>
      <c r="IRD8" s="1243"/>
      <c r="IRE8" s="1243"/>
      <c r="IRF8" s="1243"/>
      <c r="IRG8" s="1243"/>
      <c r="IRH8" s="1243"/>
      <c r="IRI8" s="1243"/>
      <c r="IRJ8" s="1243"/>
      <c r="IRK8" s="1243"/>
      <c r="IRL8" s="1243"/>
      <c r="IRM8" s="1243"/>
      <c r="IRN8" s="1243"/>
      <c r="IRO8" s="1243"/>
      <c r="IRP8" s="1243"/>
      <c r="IRQ8" s="1243"/>
      <c r="IRR8" s="1243"/>
      <c r="IRS8" s="1243"/>
      <c r="IRT8" s="1243"/>
      <c r="IRU8" s="1243"/>
      <c r="IRV8" s="1243"/>
      <c r="IRW8" s="1243"/>
      <c r="IRX8" s="1243"/>
      <c r="IRY8" s="1243"/>
      <c r="IRZ8" s="1243"/>
      <c r="ISA8" s="1243"/>
      <c r="ISB8" s="1243"/>
      <c r="ISC8" s="1243"/>
      <c r="ISD8" s="1243"/>
      <c r="ISE8" s="1243"/>
      <c r="ISF8" s="1243"/>
      <c r="ISG8" s="1243"/>
      <c r="ISH8" s="1243"/>
      <c r="ISI8" s="1243"/>
      <c r="ISJ8" s="1243"/>
      <c r="ISK8" s="1243"/>
      <c r="ISL8" s="1243"/>
      <c r="ISM8" s="1243"/>
      <c r="ISN8" s="1243"/>
      <c r="ISO8" s="1243"/>
      <c r="ISP8" s="1243"/>
      <c r="ISQ8" s="1243"/>
      <c r="ISR8" s="1243"/>
      <c r="ISS8" s="1243"/>
      <c r="IST8" s="1243"/>
      <c r="ISU8" s="1243"/>
      <c r="ISV8" s="1243"/>
      <c r="ISW8" s="1243"/>
      <c r="ISX8" s="1243"/>
      <c r="ISY8" s="1243"/>
      <c r="ISZ8" s="1243"/>
      <c r="ITA8" s="1243"/>
      <c r="ITB8" s="1243"/>
      <c r="ITC8" s="1243"/>
      <c r="ITD8" s="1243"/>
      <c r="ITE8" s="1243"/>
      <c r="ITF8" s="1243"/>
      <c r="ITG8" s="1243"/>
      <c r="ITH8" s="1243"/>
      <c r="ITI8" s="1243"/>
      <c r="ITJ8" s="1243"/>
      <c r="ITK8" s="1243"/>
      <c r="ITL8" s="1243"/>
      <c r="ITM8" s="1243"/>
      <c r="ITN8" s="1243"/>
      <c r="ITO8" s="1243"/>
      <c r="ITP8" s="1243"/>
      <c r="ITQ8" s="1243"/>
      <c r="ITR8" s="1243"/>
      <c r="ITS8" s="1243"/>
      <c r="ITT8" s="1243"/>
      <c r="ITU8" s="1243"/>
      <c r="ITV8" s="1243"/>
      <c r="ITW8" s="1243"/>
      <c r="ITX8" s="1243"/>
      <c r="ITY8" s="1243"/>
      <c r="ITZ8" s="1243"/>
      <c r="IUA8" s="1243"/>
      <c r="IUB8" s="1243"/>
      <c r="IUC8" s="1243"/>
      <c r="IUD8" s="1243"/>
      <c r="IUE8" s="1243"/>
      <c r="IUF8" s="1243"/>
      <c r="IUG8" s="1243"/>
      <c r="IUH8" s="1243"/>
      <c r="IUI8" s="1243"/>
      <c r="IUJ8" s="1243"/>
      <c r="IUK8" s="1243"/>
      <c r="IUL8" s="1243"/>
      <c r="IUM8" s="1243"/>
      <c r="IUN8" s="1243"/>
      <c r="IUO8" s="1243"/>
      <c r="IUP8" s="1243"/>
      <c r="IUQ8" s="1243"/>
      <c r="IUR8" s="1243"/>
      <c r="IUS8" s="1243"/>
      <c r="IUT8" s="1243"/>
      <c r="IUU8" s="1243"/>
      <c r="IUV8" s="1243"/>
      <c r="IUW8" s="1243"/>
      <c r="IUX8" s="1243"/>
      <c r="IUY8" s="1243"/>
      <c r="IUZ8" s="1243"/>
      <c r="IVA8" s="1243"/>
      <c r="IVB8" s="1243"/>
      <c r="IVC8" s="1243"/>
      <c r="IVD8" s="1243"/>
      <c r="IVE8" s="1243"/>
      <c r="IVF8" s="1243"/>
      <c r="IVG8" s="1243"/>
      <c r="IVH8" s="1243"/>
      <c r="IVI8" s="1243"/>
      <c r="IVJ8" s="1243"/>
      <c r="IVK8" s="1243"/>
      <c r="IVL8" s="1243"/>
      <c r="IVM8" s="1243"/>
      <c r="IVN8" s="1243"/>
      <c r="IVO8" s="1243"/>
      <c r="IVP8" s="1243"/>
      <c r="IVQ8" s="1243"/>
      <c r="IVR8" s="1243"/>
      <c r="IVS8" s="1243"/>
      <c r="IVT8" s="1243"/>
      <c r="IVU8" s="1243"/>
      <c r="IVV8" s="1243"/>
      <c r="IVW8" s="1243"/>
      <c r="IVX8" s="1243"/>
      <c r="IVY8" s="1243"/>
      <c r="IVZ8" s="1243"/>
      <c r="IWA8" s="1243"/>
      <c r="IWB8" s="1243"/>
      <c r="IWC8" s="1243"/>
      <c r="IWD8" s="1243"/>
      <c r="IWE8" s="1243"/>
      <c r="IWF8" s="1243"/>
      <c r="IWG8" s="1243"/>
      <c r="IWH8" s="1243"/>
      <c r="IWI8" s="1243"/>
      <c r="IWJ8" s="1243"/>
      <c r="IWK8" s="1243"/>
      <c r="IWL8" s="1243"/>
      <c r="IWM8" s="1243"/>
      <c r="IWN8" s="1243"/>
      <c r="IWO8" s="1243"/>
      <c r="IWP8" s="1243"/>
      <c r="IWQ8" s="1243"/>
      <c r="IWR8" s="1243"/>
      <c r="IWS8" s="1243"/>
      <c r="IWT8" s="1243"/>
      <c r="IWU8" s="1243"/>
      <c r="IWV8" s="1243"/>
      <c r="IWW8" s="1243"/>
      <c r="IWX8" s="1243"/>
      <c r="IWY8" s="1243"/>
      <c r="IWZ8" s="1243"/>
      <c r="IXA8" s="1243"/>
      <c r="IXB8" s="1243"/>
      <c r="IXC8" s="1243"/>
      <c r="IXD8" s="1243"/>
      <c r="IXE8" s="1243"/>
      <c r="IXF8" s="1243"/>
      <c r="IXG8" s="1243"/>
      <c r="IXH8" s="1243"/>
      <c r="IXI8" s="1243"/>
      <c r="IXJ8" s="1243"/>
      <c r="IXK8" s="1243"/>
      <c r="IXL8" s="1243"/>
      <c r="IXM8" s="1243"/>
      <c r="IXN8" s="1243"/>
      <c r="IXO8" s="1243"/>
      <c r="IXP8" s="1243"/>
      <c r="IXQ8" s="1243"/>
      <c r="IXR8" s="1243"/>
      <c r="IXS8" s="1243"/>
      <c r="IXT8" s="1243"/>
      <c r="IXU8" s="1243"/>
      <c r="IXV8" s="1243"/>
      <c r="IXW8" s="1243"/>
      <c r="IXX8" s="1243"/>
      <c r="IXY8" s="1243"/>
      <c r="IXZ8" s="1243"/>
      <c r="IYA8" s="1243"/>
      <c r="IYB8" s="1243"/>
      <c r="IYC8" s="1243"/>
      <c r="IYD8" s="1243"/>
      <c r="IYE8" s="1243"/>
      <c r="IYF8" s="1243"/>
      <c r="IYG8" s="1243"/>
      <c r="IYH8" s="1243"/>
      <c r="IYI8" s="1243"/>
      <c r="IYJ8" s="1243"/>
      <c r="IYK8" s="1243"/>
      <c r="IYL8" s="1243"/>
      <c r="IYM8" s="1243"/>
      <c r="IYN8" s="1243"/>
      <c r="IYO8" s="1243"/>
      <c r="IYP8" s="1243"/>
      <c r="IYQ8" s="1243"/>
      <c r="IYR8" s="1243"/>
      <c r="IYS8" s="1243"/>
      <c r="IYT8" s="1243"/>
      <c r="IYU8" s="1243"/>
      <c r="IYV8" s="1243"/>
      <c r="IYW8" s="1243"/>
      <c r="IYX8" s="1243"/>
      <c r="IYY8" s="1243"/>
      <c r="IYZ8" s="1243"/>
      <c r="IZA8" s="1243"/>
      <c r="IZB8" s="1243"/>
      <c r="IZC8" s="1243"/>
      <c r="IZD8" s="1243"/>
      <c r="IZE8" s="1243"/>
      <c r="IZF8" s="1243"/>
      <c r="IZG8" s="1243"/>
      <c r="IZH8" s="1243"/>
      <c r="IZI8" s="1243"/>
      <c r="IZJ8" s="1243"/>
      <c r="IZK8" s="1243"/>
      <c r="IZL8" s="1243"/>
      <c r="IZM8" s="1243"/>
      <c r="IZN8" s="1243"/>
      <c r="IZO8" s="1243"/>
      <c r="IZP8" s="1243"/>
      <c r="IZQ8" s="1243"/>
      <c r="IZR8" s="1243"/>
      <c r="IZS8" s="1243"/>
      <c r="IZT8" s="1243"/>
      <c r="IZU8" s="1243"/>
      <c r="IZV8" s="1243"/>
      <c r="IZW8" s="1243"/>
      <c r="IZX8" s="1243"/>
      <c r="IZY8" s="1243"/>
      <c r="IZZ8" s="1243"/>
      <c r="JAA8" s="1243"/>
      <c r="JAB8" s="1243"/>
      <c r="JAC8" s="1243"/>
      <c r="JAD8" s="1243"/>
      <c r="JAE8" s="1243"/>
      <c r="JAF8" s="1243"/>
      <c r="JAG8" s="1243"/>
      <c r="JAH8" s="1243"/>
      <c r="JAI8" s="1243"/>
      <c r="JAJ8" s="1243"/>
      <c r="JAK8" s="1243"/>
      <c r="JAL8" s="1243"/>
      <c r="JAM8" s="1243"/>
      <c r="JAN8" s="1243"/>
      <c r="JAO8" s="1243"/>
      <c r="JAP8" s="1243"/>
      <c r="JAQ8" s="1243"/>
      <c r="JAR8" s="1243"/>
      <c r="JAS8" s="1243"/>
      <c r="JAT8" s="1243"/>
      <c r="JAU8" s="1243"/>
      <c r="JAV8" s="1243"/>
      <c r="JAW8" s="1243"/>
      <c r="JAX8" s="1243"/>
      <c r="JAY8" s="1243"/>
      <c r="JAZ8" s="1243"/>
      <c r="JBA8" s="1243"/>
      <c r="JBB8" s="1243"/>
      <c r="JBC8" s="1243"/>
      <c r="JBD8" s="1243"/>
      <c r="JBE8" s="1243"/>
      <c r="JBF8" s="1243"/>
      <c r="JBG8" s="1243"/>
      <c r="JBH8" s="1243"/>
      <c r="JBI8" s="1243"/>
      <c r="JBJ8" s="1243"/>
      <c r="JBK8" s="1243"/>
      <c r="JBL8" s="1243"/>
      <c r="JBM8" s="1243"/>
      <c r="JBN8" s="1243"/>
      <c r="JBO8" s="1243"/>
      <c r="JBP8" s="1243"/>
      <c r="JBQ8" s="1243"/>
      <c r="JBR8" s="1243"/>
      <c r="JBS8" s="1243"/>
      <c r="JBT8" s="1243"/>
      <c r="JBU8" s="1243"/>
      <c r="JBV8" s="1243"/>
      <c r="JBW8" s="1243"/>
      <c r="JBX8" s="1243"/>
      <c r="JBY8" s="1243"/>
      <c r="JBZ8" s="1243"/>
      <c r="JCA8" s="1243"/>
      <c r="JCB8" s="1243"/>
      <c r="JCC8" s="1243"/>
      <c r="JCD8" s="1243"/>
      <c r="JCE8" s="1243"/>
      <c r="JCF8" s="1243"/>
      <c r="JCG8" s="1243"/>
      <c r="JCH8" s="1243"/>
      <c r="JCI8" s="1243"/>
      <c r="JCJ8" s="1243"/>
      <c r="JCK8" s="1243"/>
      <c r="JCL8" s="1243"/>
      <c r="JCM8" s="1243"/>
      <c r="JCN8" s="1243"/>
      <c r="JCO8" s="1243"/>
      <c r="JCP8" s="1243"/>
      <c r="JCQ8" s="1243"/>
      <c r="JCR8" s="1243"/>
      <c r="JCS8" s="1243"/>
      <c r="JCT8" s="1243"/>
      <c r="JCU8" s="1243"/>
      <c r="JCV8" s="1243"/>
      <c r="JCW8" s="1243"/>
      <c r="JCX8" s="1243"/>
      <c r="JCY8" s="1243"/>
      <c r="JCZ8" s="1243"/>
      <c r="JDA8" s="1243"/>
      <c r="JDB8" s="1243"/>
      <c r="JDC8" s="1243"/>
      <c r="JDD8" s="1243"/>
      <c r="JDE8" s="1243"/>
      <c r="JDF8" s="1243"/>
      <c r="JDG8" s="1243"/>
      <c r="JDH8" s="1243"/>
      <c r="JDI8" s="1243"/>
      <c r="JDJ8" s="1243"/>
      <c r="JDK8" s="1243"/>
      <c r="JDL8" s="1243"/>
      <c r="JDM8" s="1243"/>
      <c r="JDN8" s="1243"/>
      <c r="JDO8" s="1243"/>
      <c r="JDP8" s="1243"/>
      <c r="JDQ8" s="1243"/>
      <c r="JDR8" s="1243"/>
      <c r="JDS8" s="1243"/>
      <c r="JDT8" s="1243"/>
      <c r="JDU8" s="1243"/>
      <c r="JDV8" s="1243"/>
      <c r="JDW8" s="1243"/>
      <c r="JDX8" s="1243"/>
      <c r="JDY8" s="1243"/>
      <c r="JDZ8" s="1243"/>
      <c r="JEA8" s="1243"/>
      <c r="JEB8" s="1243"/>
      <c r="JEC8" s="1243"/>
      <c r="JED8" s="1243"/>
      <c r="JEE8" s="1243"/>
      <c r="JEF8" s="1243"/>
      <c r="JEG8" s="1243"/>
      <c r="JEH8" s="1243"/>
      <c r="JEI8" s="1243"/>
      <c r="JEJ8" s="1243"/>
      <c r="JEK8" s="1243"/>
      <c r="JEL8" s="1243"/>
      <c r="JEM8" s="1243"/>
      <c r="JEN8" s="1243"/>
      <c r="JEO8" s="1243"/>
      <c r="JEP8" s="1243"/>
      <c r="JEQ8" s="1243"/>
      <c r="JER8" s="1243"/>
      <c r="JES8" s="1243"/>
      <c r="JET8" s="1243"/>
      <c r="JEU8" s="1243"/>
      <c r="JEV8" s="1243"/>
      <c r="JEW8" s="1243"/>
      <c r="JEX8" s="1243"/>
      <c r="JEY8" s="1243"/>
      <c r="JEZ8" s="1243"/>
      <c r="JFA8" s="1243"/>
      <c r="JFB8" s="1243"/>
      <c r="JFC8" s="1243"/>
      <c r="JFD8" s="1243"/>
      <c r="JFE8" s="1243"/>
      <c r="JFF8" s="1243"/>
      <c r="JFG8" s="1243"/>
      <c r="JFH8" s="1243"/>
      <c r="JFI8" s="1243"/>
      <c r="JFJ8" s="1243"/>
      <c r="JFK8" s="1243"/>
      <c r="JFL8" s="1243"/>
      <c r="JFM8" s="1243"/>
      <c r="JFN8" s="1243"/>
      <c r="JFO8" s="1243"/>
      <c r="JFP8" s="1243"/>
      <c r="JFQ8" s="1243"/>
      <c r="JFR8" s="1243"/>
      <c r="JFS8" s="1243"/>
      <c r="JFT8" s="1243"/>
      <c r="JFU8" s="1243"/>
      <c r="JFV8" s="1243"/>
      <c r="JFW8" s="1243"/>
      <c r="JFX8" s="1243"/>
      <c r="JFY8" s="1243"/>
      <c r="JFZ8" s="1243"/>
      <c r="JGA8" s="1243"/>
      <c r="JGB8" s="1243"/>
      <c r="JGC8" s="1243"/>
      <c r="JGD8" s="1243"/>
      <c r="JGE8" s="1243"/>
      <c r="JGF8" s="1243"/>
      <c r="JGG8" s="1243"/>
      <c r="JGH8" s="1243"/>
      <c r="JGI8" s="1243"/>
      <c r="JGJ8" s="1243"/>
      <c r="JGK8" s="1243"/>
      <c r="JGL8" s="1243"/>
      <c r="JGM8" s="1243"/>
      <c r="JGN8" s="1243"/>
      <c r="JGO8" s="1243"/>
      <c r="JGP8" s="1243"/>
      <c r="JGQ8" s="1243"/>
      <c r="JGR8" s="1243"/>
      <c r="JGS8" s="1243"/>
      <c r="JGT8" s="1243"/>
      <c r="JGU8" s="1243"/>
      <c r="JGV8" s="1243"/>
      <c r="JGW8" s="1243"/>
      <c r="JGX8" s="1243"/>
      <c r="JGY8" s="1243"/>
      <c r="JGZ8" s="1243"/>
      <c r="JHA8" s="1243"/>
      <c r="JHB8" s="1243"/>
      <c r="JHC8" s="1243"/>
      <c r="JHD8" s="1243"/>
      <c r="JHE8" s="1243"/>
      <c r="JHF8" s="1243"/>
      <c r="JHG8" s="1243"/>
      <c r="JHH8" s="1243"/>
      <c r="JHI8" s="1243"/>
      <c r="JHJ8" s="1243"/>
      <c r="JHK8" s="1243"/>
      <c r="JHL8" s="1243"/>
      <c r="JHM8" s="1243"/>
      <c r="JHN8" s="1243"/>
      <c r="JHO8" s="1243"/>
      <c r="JHP8" s="1243"/>
      <c r="JHQ8" s="1243"/>
      <c r="JHR8" s="1243"/>
      <c r="JHS8" s="1243"/>
      <c r="JHT8" s="1243"/>
      <c r="JHU8" s="1243"/>
      <c r="JHV8" s="1243"/>
      <c r="JHW8" s="1243"/>
      <c r="JHX8" s="1243"/>
      <c r="JHY8" s="1243"/>
      <c r="JHZ8" s="1243"/>
      <c r="JIA8" s="1243"/>
      <c r="JIB8" s="1243"/>
      <c r="JIC8" s="1243"/>
      <c r="JID8" s="1243"/>
      <c r="JIE8" s="1243"/>
      <c r="JIF8" s="1243"/>
      <c r="JIG8" s="1243"/>
      <c r="JIH8" s="1243"/>
      <c r="JII8" s="1243"/>
      <c r="JIJ8" s="1243"/>
      <c r="JIK8" s="1243"/>
      <c r="JIL8" s="1243"/>
      <c r="JIM8" s="1243"/>
      <c r="JIN8" s="1243"/>
      <c r="JIO8" s="1243"/>
      <c r="JIP8" s="1243"/>
      <c r="JIQ8" s="1243"/>
      <c r="JIR8" s="1243"/>
      <c r="JIS8" s="1243"/>
      <c r="JIT8" s="1243"/>
      <c r="JIU8" s="1243"/>
      <c r="JIV8" s="1243"/>
      <c r="JIW8" s="1243"/>
      <c r="JIX8" s="1243"/>
      <c r="JIY8" s="1243"/>
      <c r="JIZ8" s="1243"/>
      <c r="JJA8" s="1243"/>
      <c r="JJB8" s="1243"/>
      <c r="JJC8" s="1243"/>
      <c r="JJD8" s="1243"/>
      <c r="JJE8" s="1243"/>
      <c r="JJF8" s="1243"/>
      <c r="JJG8" s="1243"/>
      <c r="JJH8" s="1243"/>
      <c r="JJI8" s="1243"/>
      <c r="JJJ8" s="1243"/>
      <c r="JJK8" s="1243"/>
      <c r="JJL8" s="1243"/>
      <c r="JJM8" s="1243"/>
      <c r="JJN8" s="1243"/>
      <c r="JJO8" s="1243"/>
      <c r="JJP8" s="1243"/>
      <c r="JJQ8" s="1243"/>
      <c r="JJR8" s="1243"/>
      <c r="JJS8" s="1243"/>
      <c r="JJT8" s="1243"/>
      <c r="JJU8" s="1243"/>
      <c r="JJV8" s="1243"/>
      <c r="JJW8" s="1243"/>
      <c r="JJX8" s="1243"/>
      <c r="JJY8" s="1243"/>
      <c r="JJZ8" s="1243"/>
      <c r="JKA8" s="1243"/>
      <c r="JKB8" s="1243"/>
      <c r="JKC8" s="1243"/>
      <c r="JKD8" s="1243"/>
      <c r="JKE8" s="1243"/>
      <c r="JKF8" s="1243"/>
      <c r="JKG8" s="1243"/>
      <c r="JKH8" s="1243"/>
      <c r="JKI8" s="1243"/>
      <c r="JKJ8" s="1243"/>
      <c r="JKK8" s="1243"/>
      <c r="JKL8" s="1243"/>
      <c r="JKM8" s="1243"/>
      <c r="JKN8" s="1243"/>
      <c r="JKO8" s="1243"/>
      <c r="JKP8" s="1243"/>
      <c r="JKQ8" s="1243"/>
      <c r="JKR8" s="1243"/>
      <c r="JKS8" s="1243"/>
      <c r="JKT8" s="1243"/>
      <c r="JKU8" s="1243"/>
      <c r="JKV8" s="1243"/>
      <c r="JKW8" s="1243"/>
      <c r="JKX8" s="1243"/>
      <c r="JKY8" s="1243"/>
      <c r="JKZ8" s="1243"/>
      <c r="JLA8" s="1243"/>
      <c r="JLB8" s="1243"/>
      <c r="JLC8" s="1243"/>
      <c r="JLD8" s="1243"/>
      <c r="JLE8" s="1243"/>
      <c r="JLF8" s="1243"/>
      <c r="JLG8" s="1243"/>
      <c r="JLH8" s="1243"/>
      <c r="JLI8" s="1243"/>
      <c r="JLJ8" s="1243"/>
      <c r="JLK8" s="1243"/>
      <c r="JLL8" s="1243"/>
      <c r="JLM8" s="1243"/>
      <c r="JLN8" s="1243"/>
      <c r="JLO8" s="1243"/>
      <c r="JLP8" s="1243"/>
      <c r="JLQ8" s="1243"/>
      <c r="JLR8" s="1243"/>
      <c r="JLS8" s="1243"/>
      <c r="JLT8" s="1243"/>
      <c r="JLU8" s="1243"/>
      <c r="JLV8" s="1243"/>
      <c r="JLW8" s="1243"/>
      <c r="JLX8" s="1243"/>
      <c r="JLY8" s="1243"/>
      <c r="JLZ8" s="1243"/>
      <c r="JMA8" s="1243"/>
      <c r="JMB8" s="1243"/>
      <c r="JMC8" s="1243"/>
      <c r="JMD8" s="1243"/>
      <c r="JME8" s="1243"/>
      <c r="JMF8" s="1243"/>
      <c r="JMG8" s="1243"/>
      <c r="JMH8" s="1243"/>
      <c r="JMI8" s="1243"/>
      <c r="JMJ8" s="1243"/>
      <c r="JMK8" s="1243"/>
      <c r="JML8" s="1243"/>
      <c r="JMM8" s="1243"/>
      <c r="JMN8" s="1243"/>
      <c r="JMO8" s="1243"/>
      <c r="JMP8" s="1243"/>
      <c r="JMQ8" s="1243"/>
      <c r="JMR8" s="1243"/>
      <c r="JMS8" s="1243"/>
      <c r="JMT8" s="1243"/>
      <c r="JMU8" s="1243"/>
      <c r="JMV8" s="1243"/>
      <c r="JMW8" s="1243"/>
      <c r="JMX8" s="1243"/>
      <c r="JMY8" s="1243"/>
      <c r="JMZ8" s="1243"/>
      <c r="JNA8" s="1243"/>
      <c r="JNB8" s="1243"/>
      <c r="JNC8" s="1243"/>
      <c r="JND8" s="1243"/>
      <c r="JNE8" s="1243"/>
      <c r="JNF8" s="1243"/>
      <c r="JNG8" s="1243"/>
      <c r="JNH8" s="1243"/>
      <c r="JNI8" s="1243"/>
      <c r="JNJ8" s="1243"/>
      <c r="JNK8" s="1243"/>
      <c r="JNL8" s="1243"/>
      <c r="JNM8" s="1243"/>
      <c r="JNN8" s="1243"/>
      <c r="JNO8" s="1243"/>
      <c r="JNP8" s="1243"/>
      <c r="JNQ8" s="1243"/>
      <c r="JNR8" s="1243"/>
      <c r="JNS8" s="1243"/>
      <c r="JNT8" s="1243"/>
      <c r="JNU8" s="1243"/>
      <c r="JNV8" s="1243"/>
      <c r="JNW8" s="1243"/>
      <c r="JNX8" s="1243"/>
      <c r="JNY8" s="1243"/>
      <c r="JNZ8" s="1243"/>
      <c r="JOA8" s="1243"/>
      <c r="JOB8" s="1243"/>
      <c r="JOC8" s="1243"/>
      <c r="JOD8" s="1243"/>
      <c r="JOE8" s="1243"/>
      <c r="JOF8" s="1243"/>
      <c r="JOG8" s="1243"/>
      <c r="JOH8" s="1243"/>
      <c r="JOI8" s="1243"/>
      <c r="JOJ8" s="1243"/>
      <c r="JOK8" s="1243"/>
      <c r="JOL8" s="1243"/>
      <c r="JOM8" s="1243"/>
      <c r="JON8" s="1243"/>
      <c r="JOO8" s="1243"/>
      <c r="JOP8" s="1243"/>
      <c r="JOQ8" s="1243"/>
      <c r="JOR8" s="1243"/>
      <c r="JOS8" s="1243"/>
      <c r="JOT8" s="1243"/>
      <c r="JOU8" s="1243"/>
      <c r="JOV8" s="1243"/>
      <c r="JOW8" s="1243"/>
      <c r="JOX8" s="1243"/>
      <c r="JOY8" s="1243"/>
      <c r="JOZ8" s="1243"/>
      <c r="JPA8" s="1243"/>
      <c r="JPB8" s="1243"/>
      <c r="JPC8" s="1243"/>
      <c r="JPD8" s="1243"/>
      <c r="JPE8" s="1243"/>
      <c r="JPF8" s="1243"/>
      <c r="JPG8" s="1243"/>
      <c r="JPH8" s="1243"/>
      <c r="JPI8" s="1243"/>
      <c r="JPJ8" s="1243"/>
      <c r="JPK8" s="1243"/>
      <c r="JPL8" s="1243"/>
      <c r="JPM8" s="1243"/>
      <c r="JPN8" s="1243"/>
      <c r="JPO8" s="1243"/>
      <c r="JPP8" s="1243"/>
      <c r="JPQ8" s="1243"/>
      <c r="JPR8" s="1243"/>
      <c r="JPS8" s="1243"/>
      <c r="JPT8" s="1243"/>
      <c r="JPU8" s="1243"/>
      <c r="JPV8" s="1243"/>
      <c r="JPW8" s="1243"/>
      <c r="JPX8" s="1243"/>
      <c r="JPY8" s="1243"/>
      <c r="JPZ8" s="1243"/>
      <c r="JQA8" s="1243"/>
      <c r="JQB8" s="1243"/>
      <c r="JQC8" s="1243"/>
      <c r="JQD8" s="1243"/>
      <c r="JQE8" s="1243"/>
      <c r="JQF8" s="1243"/>
      <c r="JQG8" s="1243"/>
      <c r="JQH8" s="1243"/>
      <c r="JQI8" s="1243"/>
      <c r="JQJ8" s="1243"/>
      <c r="JQK8" s="1243"/>
      <c r="JQL8" s="1243"/>
      <c r="JQM8" s="1243"/>
      <c r="JQN8" s="1243"/>
      <c r="JQO8" s="1243"/>
      <c r="JQP8" s="1243"/>
      <c r="JQQ8" s="1243"/>
      <c r="JQR8" s="1243"/>
      <c r="JQS8" s="1243"/>
      <c r="JQT8" s="1243"/>
      <c r="JQU8" s="1243"/>
      <c r="JQV8" s="1243"/>
      <c r="JQW8" s="1243"/>
      <c r="JQX8" s="1243"/>
      <c r="JQY8" s="1243"/>
      <c r="JQZ8" s="1243"/>
      <c r="JRA8" s="1243"/>
      <c r="JRB8" s="1243"/>
      <c r="JRC8" s="1243"/>
      <c r="JRD8" s="1243"/>
      <c r="JRE8" s="1243"/>
      <c r="JRF8" s="1243"/>
      <c r="JRG8" s="1243"/>
      <c r="JRH8" s="1243"/>
      <c r="JRI8" s="1243"/>
      <c r="JRJ8" s="1243"/>
      <c r="JRK8" s="1243"/>
      <c r="JRL8" s="1243"/>
      <c r="JRM8" s="1243"/>
      <c r="JRN8" s="1243"/>
      <c r="JRO8" s="1243"/>
      <c r="JRP8" s="1243"/>
      <c r="JRQ8" s="1243"/>
      <c r="JRR8" s="1243"/>
      <c r="JRS8" s="1243"/>
      <c r="JRT8" s="1243"/>
      <c r="JRU8" s="1243"/>
      <c r="JRV8" s="1243"/>
      <c r="JRW8" s="1243"/>
      <c r="JRX8" s="1243"/>
      <c r="JRY8" s="1243"/>
      <c r="JRZ8" s="1243"/>
      <c r="JSA8" s="1243"/>
      <c r="JSB8" s="1243"/>
      <c r="JSC8" s="1243"/>
      <c r="JSD8" s="1243"/>
      <c r="JSE8" s="1243"/>
      <c r="JSF8" s="1243"/>
      <c r="JSG8" s="1243"/>
      <c r="JSH8" s="1243"/>
      <c r="JSI8" s="1243"/>
      <c r="JSJ8" s="1243"/>
      <c r="JSK8" s="1243"/>
      <c r="JSL8" s="1243"/>
      <c r="JSM8" s="1243"/>
      <c r="JSN8" s="1243"/>
      <c r="JSO8" s="1243"/>
      <c r="JSP8" s="1243"/>
      <c r="JSQ8" s="1243"/>
      <c r="JSR8" s="1243"/>
      <c r="JSS8" s="1243"/>
      <c r="JST8" s="1243"/>
      <c r="JSU8" s="1243"/>
      <c r="JSV8" s="1243"/>
      <c r="JSW8" s="1243"/>
      <c r="JSX8" s="1243"/>
      <c r="JSY8" s="1243"/>
      <c r="JSZ8" s="1243"/>
      <c r="JTA8" s="1243"/>
      <c r="JTB8" s="1243"/>
      <c r="JTC8" s="1243"/>
      <c r="JTD8" s="1243"/>
      <c r="JTE8" s="1243"/>
      <c r="JTF8" s="1243"/>
      <c r="JTG8" s="1243"/>
      <c r="JTH8" s="1243"/>
      <c r="JTI8" s="1243"/>
      <c r="JTJ8" s="1243"/>
      <c r="JTK8" s="1243"/>
      <c r="JTL8" s="1243"/>
      <c r="JTM8" s="1243"/>
      <c r="JTN8" s="1243"/>
      <c r="JTO8" s="1243"/>
      <c r="JTP8" s="1243"/>
      <c r="JTQ8" s="1243"/>
      <c r="JTR8" s="1243"/>
      <c r="JTS8" s="1243"/>
      <c r="JTT8" s="1243"/>
      <c r="JTU8" s="1243"/>
      <c r="JTV8" s="1243"/>
      <c r="JTW8" s="1243"/>
      <c r="JTX8" s="1243"/>
      <c r="JTY8" s="1243"/>
      <c r="JTZ8" s="1243"/>
      <c r="JUA8" s="1243"/>
      <c r="JUB8" s="1243"/>
      <c r="JUC8" s="1243"/>
      <c r="JUD8" s="1243"/>
      <c r="JUE8" s="1243"/>
      <c r="JUF8" s="1243"/>
      <c r="JUG8" s="1243"/>
      <c r="JUH8" s="1243"/>
      <c r="JUI8" s="1243"/>
      <c r="JUJ8" s="1243"/>
      <c r="JUK8" s="1243"/>
      <c r="JUL8" s="1243"/>
      <c r="JUM8" s="1243"/>
      <c r="JUN8" s="1243"/>
      <c r="JUO8" s="1243"/>
      <c r="JUP8" s="1243"/>
      <c r="JUQ8" s="1243"/>
      <c r="JUR8" s="1243"/>
      <c r="JUS8" s="1243"/>
      <c r="JUT8" s="1243"/>
      <c r="JUU8" s="1243"/>
      <c r="JUV8" s="1243"/>
      <c r="JUW8" s="1243"/>
      <c r="JUX8" s="1243"/>
      <c r="JUY8" s="1243"/>
      <c r="JUZ8" s="1243"/>
      <c r="JVA8" s="1243"/>
      <c r="JVB8" s="1243"/>
      <c r="JVC8" s="1243"/>
      <c r="JVD8" s="1243"/>
      <c r="JVE8" s="1243"/>
      <c r="JVF8" s="1243"/>
      <c r="JVG8" s="1243"/>
      <c r="JVH8" s="1243"/>
      <c r="JVI8" s="1243"/>
      <c r="JVJ8" s="1243"/>
      <c r="JVK8" s="1243"/>
      <c r="JVL8" s="1243"/>
      <c r="JVM8" s="1243"/>
      <c r="JVN8" s="1243"/>
      <c r="JVO8" s="1243"/>
      <c r="JVP8" s="1243"/>
      <c r="JVQ8" s="1243"/>
      <c r="JVR8" s="1243"/>
      <c r="JVS8" s="1243"/>
      <c r="JVT8" s="1243"/>
      <c r="JVU8" s="1243"/>
      <c r="JVV8" s="1243"/>
      <c r="JVW8" s="1243"/>
      <c r="JVX8" s="1243"/>
      <c r="JVY8" s="1243"/>
      <c r="JVZ8" s="1243"/>
      <c r="JWA8" s="1243"/>
      <c r="JWB8" s="1243"/>
      <c r="JWC8" s="1243"/>
      <c r="JWD8" s="1243"/>
      <c r="JWE8" s="1243"/>
      <c r="JWF8" s="1243"/>
      <c r="JWG8" s="1243"/>
      <c r="JWH8" s="1243"/>
      <c r="JWI8" s="1243"/>
      <c r="JWJ8" s="1243"/>
      <c r="JWK8" s="1243"/>
      <c r="JWL8" s="1243"/>
      <c r="JWM8" s="1243"/>
      <c r="JWN8" s="1243"/>
      <c r="JWO8" s="1243"/>
      <c r="JWP8" s="1243"/>
      <c r="JWQ8" s="1243"/>
      <c r="JWR8" s="1243"/>
      <c r="JWS8" s="1243"/>
      <c r="JWT8" s="1243"/>
      <c r="JWU8" s="1243"/>
      <c r="JWV8" s="1243"/>
      <c r="JWW8" s="1243"/>
      <c r="JWX8" s="1243"/>
      <c r="JWY8" s="1243"/>
      <c r="JWZ8" s="1243"/>
      <c r="JXA8" s="1243"/>
      <c r="JXB8" s="1243"/>
      <c r="JXC8" s="1243"/>
      <c r="JXD8" s="1243"/>
      <c r="JXE8" s="1243"/>
      <c r="JXF8" s="1243"/>
      <c r="JXG8" s="1243"/>
      <c r="JXH8" s="1243"/>
      <c r="JXI8" s="1243"/>
      <c r="JXJ8" s="1243"/>
      <c r="JXK8" s="1243"/>
      <c r="JXL8" s="1243"/>
      <c r="JXM8" s="1243"/>
      <c r="JXN8" s="1243"/>
      <c r="JXO8" s="1243"/>
      <c r="JXP8" s="1243"/>
      <c r="JXQ8" s="1243"/>
      <c r="JXR8" s="1243"/>
      <c r="JXS8" s="1243"/>
      <c r="JXT8" s="1243"/>
      <c r="JXU8" s="1243"/>
      <c r="JXV8" s="1243"/>
      <c r="JXW8" s="1243"/>
      <c r="JXX8" s="1243"/>
      <c r="JXY8" s="1243"/>
      <c r="JXZ8" s="1243"/>
      <c r="JYA8" s="1243"/>
      <c r="JYB8" s="1243"/>
      <c r="JYC8" s="1243"/>
      <c r="JYD8" s="1243"/>
      <c r="JYE8" s="1243"/>
      <c r="JYF8" s="1243"/>
      <c r="JYG8" s="1243"/>
      <c r="JYH8" s="1243"/>
      <c r="JYI8" s="1243"/>
      <c r="JYJ8" s="1243"/>
      <c r="JYK8" s="1243"/>
      <c r="JYL8" s="1243"/>
      <c r="JYM8" s="1243"/>
      <c r="JYN8" s="1243"/>
      <c r="JYO8" s="1243"/>
      <c r="JYP8" s="1243"/>
      <c r="JYQ8" s="1243"/>
      <c r="JYR8" s="1243"/>
      <c r="JYS8" s="1243"/>
      <c r="JYT8" s="1243"/>
      <c r="JYU8" s="1243"/>
      <c r="JYV8" s="1243"/>
      <c r="JYW8" s="1243"/>
      <c r="JYX8" s="1243"/>
      <c r="JYY8" s="1243"/>
      <c r="JYZ8" s="1243"/>
      <c r="JZA8" s="1243"/>
      <c r="JZB8" s="1243"/>
      <c r="JZC8" s="1243"/>
      <c r="JZD8" s="1243"/>
      <c r="JZE8" s="1243"/>
      <c r="JZF8" s="1243"/>
      <c r="JZG8" s="1243"/>
      <c r="JZH8" s="1243"/>
      <c r="JZI8" s="1243"/>
      <c r="JZJ8" s="1243"/>
      <c r="JZK8" s="1243"/>
      <c r="JZL8" s="1243"/>
      <c r="JZM8" s="1243"/>
      <c r="JZN8" s="1243"/>
      <c r="JZO8" s="1243"/>
      <c r="JZP8" s="1243"/>
      <c r="JZQ8" s="1243"/>
      <c r="JZR8" s="1243"/>
      <c r="JZS8" s="1243"/>
      <c r="JZT8" s="1243"/>
      <c r="JZU8" s="1243"/>
      <c r="JZV8" s="1243"/>
      <c r="JZW8" s="1243"/>
      <c r="JZX8" s="1243"/>
      <c r="JZY8" s="1243"/>
      <c r="JZZ8" s="1243"/>
      <c r="KAA8" s="1243"/>
      <c r="KAB8" s="1243"/>
      <c r="KAC8" s="1243"/>
      <c r="KAD8" s="1243"/>
      <c r="KAE8" s="1243"/>
      <c r="KAF8" s="1243"/>
      <c r="KAG8" s="1243"/>
      <c r="KAH8" s="1243"/>
      <c r="KAI8" s="1243"/>
      <c r="KAJ8" s="1243"/>
      <c r="KAK8" s="1243"/>
      <c r="KAL8" s="1243"/>
      <c r="KAM8" s="1243"/>
      <c r="KAN8" s="1243"/>
      <c r="KAO8" s="1243"/>
      <c r="KAP8" s="1243"/>
      <c r="KAQ8" s="1243"/>
      <c r="KAR8" s="1243"/>
      <c r="KAS8" s="1243"/>
      <c r="KAT8" s="1243"/>
      <c r="KAU8" s="1243"/>
      <c r="KAV8" s="1243"/>
      <c r="KAW8" s="1243"/>
      <c r="KAX8" s="1243"/>
      <c r="KAY8" s="1243"/>
      <c r="KAZ8" s="1243"/>
      <c r="KBA8" s="1243"/>
      <c r="KBB8" s="1243"/>
      <c r="KBC8" s="1243"/>
      <c r="KBD8" s="1243"/>
      <c r="KBE8" s="1243"/>
      <c r="KBF8" s="1243"/>
      <c r="KBG8" s="1243"/>
      <c r="KBH8" s="1243"/>
      <c r="KBI8" s="1243"/>
      <c r="KBJ8" s="1243"/>
      <c r="KBK8" s="1243"/>
      <c r="KBL8" s="1243"/>
      <c r="KBM8" s="1243"/>
      <c r="KBN8" s="1243"/>
      <c r="KBO8" s="1243"/>
      <c r="KBP8" s="1243"/>
      <c r="KBQ8" s="1243"/>
      <c r="KBR8" s="1243"/>
      <c r="KBS8" s="1243"/>
      <c r="KBT8" s="1243"/>
      <c r="KBU8" s="1243"/>
      <c r="KBV8" s="1243"/>
      <c r="KBW8" s="1243"/>
      <c r="KBX8" s="1243"/>
      <c r="KBY8" s="1243"/>
      <c r="KBZ8" s="1243"/>
      <c r="KCA8" s="1243"/>
      <c r="KCB8" s="1243"/>
      <c r="KCC8" s="1243"/>
      <c r="KCD8" s="1243"/>
      <c r="KCE8" s="1243"/>
      <c r="KCF8" s="1243"/>
      <c r="KCG8" s="1243"/>
      <c r="KCH8" s="1243"/>
      <c r="KCI8" s="1243"/>
      <c r="KCJ8" s="1243"/>
      <c r="KCK8" s="1243"/>
      <c r="KCL8" s="1243"/>
      <c r="KCM8" s="1243"/>
      <c r="KCN8" s="1243"/>
      <c r="KCO8" s="1243"/>
      <c r="KCP8" s="1243"/>
      <c r="KCQ8" s="1243"/>
      <c r="KCR8" s="1243"/>
      <c r="KCS8" s="1243"/>
      <c r="KCT8" s="1243"/>
      <c r="KCU8" s="1243"/>
      <c r="KCV8" s="1243"/>
      <c r="KCW8" s="1243"/>
      <c r="KCX8" s="1243"/>
      <c r="KCY8" s="1243"/>
      <c r="KCZ8" s="1243"/>
      <c r="KDA8" s="1243"/>
      <c r="KDB8" s="1243"/>
      <c r="KDC8" s="1243"/>
      <c r="KDD8" s="1243"/>
      <c r="KDE8" s="1243"/>
      <c r="KDF8" s="1243"/>
      <c r="KDG8" s="1243"/>
      <c r="KDH8" s="1243"/>
      <c r="KDI8" s="1243"/>
      <c r="KDJ8" s="1243"/>
      <c r="KDK8" s="1243"/>
      <c r="KDL8" s="1243"/>
      <c r="KDM8" s="1243"/>
      <c r="KDN8" s="1243"/>
      <c r="KDO8" s="1243"/>
      <c r="KDP8" s="1243"/>
      <c r="KDQ8" s="1243"/>
      <c r="KDR8" s="1243"/>
      <c r="KDS8" s="1243"/>
      <c r="KDT8" s="1243"/>
      <c r="KDU8" s="1243"/>
      <c r="KDV8" s="1243"/>
      <c r="KDW8" s="1243"/>
      <c r="KDX8" s="1243"/>
      <c r="KDY8" s="1243"/>
      <c r="KDZ8" s="1243"/>
      <c r="KEA8" s="1243"/>
      <c r="KEB8" s="1243"/>
      <c r="KEC8" s="1243"/>
      <c r="KED8" s="1243"/>
      <c r="KEE8" s="1243"/>
      <c r="KEF8" s="1243"/>
      <c r="KEG8" s="1243"/>
      <c r="KEH8" s="1243"/>
      <c r="KEI8" s="1243"/>
      <c r="KEJ8" s="1243"/>
      <c r="KEK8" s="1243"/>
      <c r="KEL8" s="1243"/>
      <c r="KEM8" s="1243"/>
      <c r="KEN8" s="1243"/>
      <c r="KEO8" s="1243"/>
      <c r="KEP8" s="1243"/>
      <c r="KEQ8" s="1243"/>
      <c r="KER8" s="1243"/>
      <c r="KES8" s="1243"/>
      <c r="KET8" s="1243"/>
      <c r="KEU8" s="1243"/>
      <c r="KEV8" s="1243"/>
      <c r="KEW8" s="1243"/>
      <c r="KEX8" s="1243"/>
      <c r="KEY8" s="1243"/>
      <c r="KEZ8" s="1243"/>
      <c r="KFA8" s="1243"/>
      <c r="KFB8" s="1243"/>
      <c r="KFC8" s="1243"/>
      <c r="KFD8" s="1243"/>
      <c r="KFE8" s="1243"/>
      <c r="KFF8" s="1243"/>
      <c r="KFG8" s="1243"/>
      <c r="KFH8" s="1243"/>
      <c r="KFI8" s="1243"/>
      <c r="KFJ8" s="1243"/>
      <c r="KFK8" s="1243"/>
      <c r="KFL8" s="1243"/>
      <c r="KFM8" s="1243"/>
      <c r="KFN8" s="1243"/>
      <c r="KFO8" s="1243"/>
      <c r="KFP8" s="1243"/>
      <c r="KFQ8" s="1243"/>
      <c r="KFR8" s="1243"/>
      <c r="KFS8" s="1243"/>
      <c r="KFT8" s="1243"/>
      <c r="KFU8" s="1243"/>
      <c r="KFV8" s="1243"/>
      <c r="KFW8" s="1243"/>
      <c r="KFX8" s="1243"/>
      <c r="KFY8" s="1243"/>
      <c r="KFZ8" s="1243"/>
      <c r="KGA8" s="1243"/>
      <c r="KGB8" s="1243"/>
      <c r="KGC8" s="1243"/>
      <c r="KGD8" s="1243"/>
      <c r="KGE8" s="1243"/>
      <c r="KGF8" s="1243"/>
      <c r="KGG8" s="1243"/>
      <c r="KGH8" s="1243"/>
      <c r="KGI8" s="1243"/>
      <c r="KGJ8" s="1243"/>
      <c r="KGK8" s="1243"/>
      <c r="KGL8" s="1243"/>
      <c r="KGM8" s="1243"/>
      <c r="KGN8" s="1243"/>
      <c r="KGO8" s="1243"/>
      <c r="KGP8" s="1243"/>
      <c r="KGQ8" s="1243"/>
      <c r="KGR8" s="1243"/>
      <c r="KGS8" s="1243"/>
      <c r="KGT8" s="1243"/>
      <c r="KGU8" s="1243"/>
      <c r="KGV8" s="1243"/>
      <c r="KGW8" s="1243"/>
      <c r="KGX8" s="1243"/>
      <c r="KGY8" s="1243"/>
      <c r="KGZ8" s="1243"/>
      <c r="KHA8" s="1243"/>
      <c r="KHB8" s="1243"/>
      <c r="KHC8" s="1243"/>
      <c r="KHD8" s="1243"/>
      <c r="KHE8" s="1243"/>
      <c r="KHF8" s="1243"/>
      <c r="KHG8" s="1243"/>
      <c r="KHH8" s="1243"/>
      <c r="KHI8" s="1243"/>
      <c r="KHJ8" s="1243"/>
      <c r="KHK8" s="1243"/>
      <c r="KHL8" s="1243"/>
      <c r="KHM8" s="1243"/>
      <c r="KHN8" s="1243"/>
      <c r="KHO8" s="1243"/>
      <c r="KHP8" s="1243"/>
      <c r="KHQ8" s="1243"/>
      <c r="KHR8" s="1243"/>
      <c r="KHS8" s="1243"/>
      <c r="KHT8" s="1243"/>
      <c r="KHU8" s="1243"/>
      <c r="KHV8" s="1243"/>
      <c r="KHW8" s="1243"/>
      <c r="KHX8" s="1243"/>
      <c r="KHY8" s="1243"/>
      <c r="KHZ8" s="1243"/>
      <c r="KIA8" s="1243"/>
      <c r="KIB8" s="1243"/>
      <c r="KIC8" s="1243"/>
      <c r="KID8" s="1243"/>
      <c r="KIE8" s="1243"/>
      <c r="KIF8" s="1243"/>
      <c r="KIG8" s="1243"/>
      <c r="KIH8" s="1243"/>
      <c r="KII8" s="1243"/>
      <c r="KIJ8" s="1243"/>
      <c r="KIK8" s="1243"/>
      <c r="KIL8" s="1243"/>
      <c r="KIM8" s="1243"/>
      <c r="KIN8" s="1243"/>
      <c r="KIO8" s="1243"/>
      <c r="KIP8" s="1243"/>
      <c r="KIQ8" s="1243"/>
      <c r="KIR8" s="1243"/>
      <c r="KIS8" s="1243"/>
      <c r="KIT8" s="1243"/>
      <c r="KIU8" s="1243"/>
      <c r="KIV8" s="1243"/>
      <c r="KIW8" s="1243"/>
      <c r="KIX8" s="1243"/>
      <c r="KIY8" s="1243"/>
      <c r="KIZ8" s="1243"/>
      <c r="KJA8" s="1243"/>
      <c r="KJB8" s="1243"/>
      <c r="KJC8" s="1243"/>
      <c r="KJD8" s="1243"/>
      <c r="KJE8" s="1243"/>
      <c r="KJF8" s="1243"/>
      <c r="KJG8" s="1243"/>
      <c r="KJH8" s="1243"/>
      <c r="KJI8" s="1243"/>
      <c r="KJJ8" s="1243"/>
      <c r="KJK8" s="1243"/>
      <c r="KJL8" s="1243"/>
      <c r="KJM8" s="1243"/>
      <c r="KJN8" s="1243"/>
      <c r="KJO8" s="1243"/>
      <c r="KJP8" s="1243"/>
      <c r="KJQ8" s="1243"/>
      <c r="KJR8" s="1243"/>
      <c r="KJS8" s="1243"/>
      <c r="KJT8" s="1243"/>
      <c r="KJU8" s="1243"/>
      <c r="KJV8" s="1243"/>
      <c r="KJW8" s="1243"/>
      <c r="KJX8" s="1243"/>
      <c r="KJY8" s="1243"/>
      <c r="KJZ8" s="1243"/>
      <c r="KKA8" s="1243"/>
      <c r="KKB8" s="1243"/>
      <c r="KKC8" s="1243"/>
      <c r="KKD8" s="1243"/>
      <c r="KKE8" s="1243"/>
      <c r="KKF8" s="1243"/>
      <c r="KKG8" s="1243"/>
      <c r="KKH8" s="1243"/>
      <c r="KKI8" s="1243"/>
      <c r="KKJ8" s="1243"/>
      <c r="KKK8" s="1243"/>
      <c r="KKL8" s="1243"/>
      <c r="KKM8" s="1243"/>
      <c r="KKN8" s="1243"/>
      <c r="KKO8" s="1243"/>
      <c r="KKP8" s="1243"/>
      <c r="KKQ8" s="1243"/>
      <c r="KKR8" s="1243"/>
      <c r="KKS8" s="1243"/>
      <c r="KKT8" s="1243"/>
      <c r="KKU8" s="1243"/>
      <c r="KKV8" s="1243"/>
      <c r="KKW8" s="1243"/>
      <c r="KKX8" s="1243"/>
      <c r="KKY8" s="1243"/>
      <c r="KKZ8" s="1243"/>
      <c r="KLA8" s="1243"/>
      <c r="KLB8" s="1243"/>
      <c r="KLC8" s="1243"/>
      <c r="KLD8" s="1243"/>
      <c r="KLE8" s="1243"/>
      <c r="KLF8" s="1243"/>
      <c r="KLG8" s="1243"/>
      <c r="KLH8" s="1243"/>
      <c r="KLI8" s="1243"/>
      <c r="KLJ8" s="1243"/>
      <c r="KLK8" s="1243"/>
      <c r="KLL8" s="1243"/>
      <c r="KLM8" s="1243"/>
      <c r="KLN8" s="1243"/>
      <c r="KLO8" s="1243"/>
      <c r="KLP8" s="1243"/>
      <c r="KLQ8" s="1243"/>
      <c r="KLR8" s="1243"/>
      <c r="KLS8" s="1243"/>
      <c r="KLT8" s="1243"/>
      <c r="KLU8" s="1243"/>
      <c r="KLV8" s="1243"/>
      <c r="KLW8" s="1243"/>
      <c r="KLX8" s="1243"/>
      <c r="KLY8" s="1243"/>
      <c r="KLZ8" s="1243"/>
      <c r="KMA8" s="1243"/>
      <c r="KMB8" s="1243"/>
      <c r="KMC8" s="1243"/>
      <c r="KMD8" s="1243"/>
      <c r="KME8" s="1243"/>
      <c r="KMF8" s="1243"/>
      <c r="KMG8" s="1243"/>
      <c r="KMH8" s="1243"/>
      <c r="KMI8" s="1243"/>
      <c r="KMJ8" s="1243"/>
      <c r="KMK8" s="1243"/>
      <c r="KML8" s="1243"/>
      <c r="KMM8" s="1243"/>
      <c r="KMN8" s="1243"/>
      <c r="KMO8" s="1243"/>
      <c r="KMP8" s="1243"/>
      <c r="KMQ8" s="1243"/>
      <c r="KMR8" s="1243"/>
      <c r="KMS8" s="1243"/>
      <c r="KMT8" s="1243"/>
      <c r="KMU8" s="1243"/>
      <c r="KMV8" s="1243"/>
      <c r="KMW8" s="1243"/>
      <c r="KMX8" s="1243"/>
      <c r="KMY8" s="1243"/>
      <c r="KMZ8" s="1243"/>
      <c r="KNA8" s="1243"/>
      <c r="KNB8" s="1243"/>
      <c r="KNC8" s="1243"/>
      <c r="KND8" s="1243"/>
      <c r="KNE8" s="1243"/>
      <c r="KNF8" s="1243"/>
      <c r="KNG8" s="1243"/>
      <c r="KNH8" s="1243"/>
      <c r="KNI8" s="1243"/>
      <c r="KNJ8" s="1243"/>
      <c r="KNK8" s="1243"/>
      <c r="KNL8" s="1243"/>
      <c r="KNM8" s="1243"/>
      <c r="KNN8" s="1243"/>
      <c r="KNO8" s="1243"/>
      <c r="KNP8" s="1243"/>
      <c r="KNQ8" s="1243"/>
      <c r="KNR8" s="1243"/>
      <c r="KNS8" s="1243"/>
      <c r="KNT8" s="1243"/>
      <c r="KNU8" s="1243"/>
      <c r="KNV8" s="1243"/>
      <c r="KNW8" s="1243"/>
      <c r="KNX8" s="1243"/>
      <c r="KNY8" s="1243"/>
      <c r="KNZ8" s="1243"/>
      <c r="KOA8" s="1243"/>
      <c r="KOB8" s="1243"/>
      <c r="KOC8" s="1243"/>
      <c r="KOD8" s="1243"/>
      <c r="KOE8" s="1243"/>
      <c r="KOF8" s="1243"/>
      <c r="KOG8" s="1243"/>
      <c r="KOH8" s="1243"/>
      <c r="KOI8" s="1243"/>
      <c r="KOJ8" s="1243"/>
      <c r="KOK8" s="1243"/>
      <c r="KOL8" s="1243"/>
      <c r="KOM8" s="1243"/>
      <c r="KON8" s="1243"/>
      <c r="KOO8" s="1243"/>
      <c r="KOP8" s="1243"/>
      <c r="KOQ8" s="1243"/>
      <c r="KOR8" s="1243"/>
      <c r="KOS8" s="1243"/>
      <c r="KOT8" s="1243"/>
      <c r="KOU8" s="1243"/>
      <c r="KOV8" s="1243"/>
      <c r="KOW8" s="1243"/>
      <c r="KOX8" s="1243"/>
      <c r="KOY8" s="1243"/>
      <c r="KOZ8" s="1243"/>
      <c r="KPA8" s="1243"/>
      <c r="KPB8" s="1243"/>
      <c r="KPC8" s="1243"/>
      <c r="KPD8" s="1243"/>
      <c r="KPE8" s="1243"/>
      <c r="KPF8" s="1243"/>
      <c r="KPG8" s="1243"/>
      <c r="KPH8" s="1243"/>
      <c r="KPI8" s="1243"/>
      <c r="KPJ8" s="1243"/>
      <c r="KPK8" s="1243"/>
      <c r="KPL8" s="1243"/>
      <c r="KPM8" s="1243"/>
      <c r="KPN8" s="1243"/>
      <c r="KPO8" s="1243"/>
      <c r="KPP8" s="1243"/>
      <c r="KPQ8" s="1243"/>
      <c r="KPR8" s="1243"/>
      <c r="KPS8" s="1243"/>
      <c r="KPT8" s="1243"/>
      <c r="KPU8" s="1243"/>
      <c r="KPV8" s="1243"/>
      <c r="KPW8" s="1243"/>
      <c r="KPX8" s="1243"/>
      <c r="KPY8" s="1243"/>
      <c r="KPZ8" s="1243"/>
      <c r="KQA8" s="1243"/>
      <c r="KQB8" s="1243"/>
      <c r="KQC8" s="1243"/>
      <c r="KQD8" s="1243"/>
      <c r="KQE8" s="1243"/>
      <c r="KQF8" s="1243"/>
      <c r="KQG8" s="1243"/>
      <c r="KQH8" s="1243"/>
      <c r="KQI8" s="1243"/>
      <c r="KQJ8" s="1243"/>
      <c r="KQK8" s="1243"/>
      <c r="KQL8" s="1243"/>
      <c r="KQM8" s="1243"/>
      <c r="KQN8" s="1243"/>
      <c r="KQO8" s="1243"/>
      <c r="KQP8" s="1243"/>
      <c r="KQQ8" s="1243"/>
      <c r="KQR8" s="1243"/>
      <c r="KQS8" s="1243"/>
      <c r="KQT8" s="1243"/>
      <c r="KQU8" s="1243"/>
      <c r="KQV8" s="1243"/>
      <c r="KQW8" s="1243"/>
      <c r="KQX8" s="1243"/>
      <c r="KQY8" s="1243"/>
      <c r="KQZ8" s="1243"/>
      <c r="KRA8" s="1243"/>
      <c r="KRB8" s="1243"/>
      <c r="KRC8" s="1243"/>
      <c r="KRD8" s="1243"/>
      <c r="KRE8" s="1243"/>
      <c r="KRF8" s="1243"/>
      <c r="KRG8" s="1243"/>
      <c r="KRH8" s="1243"/>
      <c r="KRI8" s="1243"/>
      <c r="KRJ8" s="1243"/>
      <c r="KRK8" s="1243"/>
      <c r="KRL8" s="1243"/>
      <c r="KRM8" s="1243"/>
      <c r="KRN8" s="1243"/>
      <c r="KRO8" s="1243"/>
      <c r="KRP8" s="1243"/>
      <c r="KRQ8" s="1243"/>
      <c r="KRR8" s="1243"/>
      <c r="KRS8" s="1243"/>
      <c r="KRT8" s="1243"/>
      <c r="KRU8" s="1243"/>
      <c r="KRV8" s="1243"/>
      <c r="KRW8" s="1243"/>
      <c r="KRX8" s="1243"/>
      <c r="KRY8" s="1243"/>
      <c r="KRZ8" s="1243"/>
      <c r="KSA8" s="1243"/>
      <c r="KSB8" s="1243"/>
      <c r="KSC8" s="1243"/>
      <c r="KSD8" s="1243"/>
      <c r="KSE8" s="1243"/>
      <c r="KSF8" s="1243"/>
      <c r="KSG8" s="1243"/>
      <c r="KSH8" s="1243"/>
      <c r="KSI8" s="1243"/>
      <c r="KSJ8" s="1243"/>
      <c r="KSK8" s="1243"/>
      <c r="KSL8" s="1243"/>
      <c r="KSM8" s="1243"/>
      <c r="KSN8" s="1243"/>
      <c r="KSO8" s="1243"/>
      <c r="KSP8" s="1243"/>
      <c r="KSQ8" s="1243"/>
      <c r="KSR8" s="1243"/>
      <c r="KSS8" s="1243"/>
      <c r="KST8" s="1243"/>
      <c r="KSU8" s="1243"/>
      <c r="KSV8" s="1243"/>
      <c r="KSW8" s="1243"/>
      <c r="KSX8" s="1243"/>
      <c r="KSY8" s="1243"/>
      <c r="KSZ8" s="1243"/>
      <c r="KTA8" s="1243"/>
      <c r="KTB8" s="1243"/>
      <c r="KTC8" s="1243"/>
      <c r="KTD8" s="1243"/>
      <c r="KTE8" s="1243"/>
      <c r="KTF8" s="1243"/>
      <c r="KTG8" s="1243"/>
      <c r="KTH8" s="1243"/>
      <c r="KTI8" s="1243"/>
      <c r="KTJ8" s="1243"/>
      <c r="KTK8" s="1243"/>
      <c r="KTL8" s="1243"/>
      <c r="KTM8" s="1243"/>
      <c r="KTN8" s="1243"/>
      <c r="KTO8" s="1243"/>
      <c r="KTP8" s="1243"/>
      <c r="KTQ8" s="1243"/>
      <c r="KTR8" s="1243"/>
      <c r="KTS8" s="1243"/>
      <c r="KTT8" s="1243"/>
      <c r="KTU8" s="1243"/>
      <c r="KTV8" s="1243"/>
      <c r="KTW8" s="1243"/>
      <c r="KTX8" s="1243"/>
      <c r="KTY8" s="1243"/>
      <c r="KTZ8" s="1243"/>
      <c r="KUA8" s="1243"/>
      <c r="KUB8" s="1243"/>
      <c r="KUC8" s="1243"/>
      <c r="KUD8" s="1243"/>
      <c r="KUE8" s="1243"/>
      <c r="KUF8" s="1243"/>
      <c r="KUG8" s="1243"/>
      <c r="KUH8" s="1243"/>
      <c r="KUI8" s="1243"/>
      <c r="KUJ8" s="1243"/>
      <c r="KUK8" s="1243"/>
      <c r="KUL8" s="1243"/>
      <c r="KUM8" s="1243"/>
      <c r="KUN8" s="1243"/>
      <c r="KUO8" s="1243"/>
      <c r="KUP8" s="1243"/>
      <c r="KUQ8" s="1243"/>
      <c r="KUR8" s="1243"/>
      <c r="KUS8" s="1243"/>
      <c r="KUT8" s="1243"/>
      <c r="KUU8" s="1243"/>
      <c r="KUV8" s="1243"/>
      <c r="KUW8" s="1243"/>
      <c r="KUX8" s="1243"/>
      <c r="KUY8" s="1243"/>
      <c r="KUZ8" s="1243"/>
      <c r="KVA8" s="1243"/>
      <c r="KVB8" s="1243"/>
      <c r="KVC8" s="1243"/>
      <c r="KVD8" s="1243"/>
      <c r="KVE8" s="1243"/>
      <c r="KVF8" s="1243"/>
      <c r="KVG8" s="1243"/>
      <c r="KVH8" s="1243"/>
      <c r="KVI8" s="1243"/>
      <c r="KVJ8" s="1243"/>
      <c r="KVK8" s="1243"/>
      <c r="KVL8" s="1243"/>
      <c r="KVM8" s="1243"/>
      <c r="KVN8" s="1243"/>
      <c r="KVO8" s="1243"/>
      <c r="KVP8" s="1243"/>
      <c r="KVQ8" s="1243"/>
      <c r="KVR8" s="1243"/>
      <c r="KVS8" s="1243"/>
      <c r="KVT8" s="1243"/>
      <c r="KVU8" s="1243"/>
      <c r="KVV8" s="1243"/>
      <c r="KVW8" s="1243"/>
      <c r="KVX8" s="1243"/>
      <c r="KVY8" s="1243"/>
      <c r="KVZ8" s="1243"/>
      <c r="KWA8" s="1243"/>
      <c r="KWB8" s="1243"/>
      <c r="KWC8" s="1243"/>
      <c r="KWD8" s="1243"/>
      <c r="KWE8" s="1243"/>
      <c r="KWF8" s="1243"/>
      <c r="KWG8" s="1243"/>
      <c r="KWH8" s="1243"/>
      <c r="KWI8" s="1243"/>
      <c r="KWJ8" s="1243"/>
      <c r="KWK8" s="1243"/>
      <c r="KWL8" s="1243"/>
      <c r="KWM8" s="1243"/>
      <c r="KWN8" s="1243"/>
      <c r="KWO8" s="1243"/>
      <c r="KWP8" s="1243"/>
      <c r="KWQ8" s="1243"/>
      <c r="KWR8" s="1243"/>
      <c r="KWS8" s="1243"/>
      <c r="KWT8" s="1243"/>
      <c r="KWU8" s="1243"/>
      <c r="KWV8" s="1243"/>
      <c r="KWW8" s="1243"/>
      <c r="KWX8" s="1243"/>
      <c r="KWY8" s="1243"/>
      <c r="KWZ8" s="1243"/>
      <c r="KXA8" s="1243"/>
      <c r="KXB8" s="1243"/>
      <c r="KXC8" s="1243"/>
      <c r="KXD8" s="1243"/>
      <c r="KXE8" s="1243"/>
      <c r="KXF8" s="1243"/>
      <c r="KXG8" s="1243"/>
      <c r="KXH8" s="1243"/>
      <c r="KXI8" s="1243"/>
      <c r="KXJ8" s="1243"/>
      <c r="KXK8" s="1243"/>
      <c r="KXL8" s="1243"/>
      <c r="KXM8" s="1243"/>
      <c r="KXN8" s="1243"/>
      <c r="KXO8" s="1243"/>
      <c r="KXP8" s="1243"/>
      <c r="KXQ8" s="1243"/>
      <c r="KXR8" s="1243"/>
      <c r="KXS8" s="1243"/>
      <c r="KXT8" s="1243"/>
      <c r="KXU8" s="1243"/>
      <c r="KXV8" s="1243"/>
      <c r="KXW8" s="1243"/>
      <c r="KXX8" s="1243"/>
      <c r="KXY8" s="1243"/>
      <c r="KXZ8" s="1243"/>
      <c r="KYA8" s="1243"/>
      <c r="KYB8" s="1243"/>
      <c r="KYC8" s="1243"/>
      <c r="KYD8" s="1243"/>
      <c r="KYE8" s="1243"/>
      <c r="KYF8" s="1243"/>
      <c r="KYG8" s="1243"/>
      <c r="KYH8" s="1243"/>
      <c r="KYI8" s="1243"/>
      <c r="KYJ8" s="1243"/>
      <c r="KYK8" s="1243"/>
      <c r="KYL8" s="1243"/>
      <c r="KYM8" s="1243"/>
      <c r="KYN8" s="1243"/>
      <c r="KYO8" s="1243"/>
      <c r="KYP8" s="1243"/>
      <c r="KYQ8" s="1243"/>
      <c r="KYR8" s="1243"/>
      <c r="KYS8" s="1243"/>
      <c r="KYT8" s="1243"/>
      <c r="KYU8" s="1243"/>
      <c r="KYV8" s="1243"/>
      <c r="KYW8" s="1243"/>
      <c r="KYX8" s="1243"/>
      <c r="KYY8" s="1243"/>
      <c r="KYZ8" s="1243"/>
      <c r="KZA8" s="1243"/>
      <c r="KZB8" s="1243"/>
      <c r="KZC8" s="1243"/>
      <c r="KZD8" s="1243"/>
      <c r="KZE8" s="1243"/>
      <c r="KZF8" s="1243"/>
      <c r="KZG8" s="1243"/>
      <c r="KZH8" s="1243"/>
      <c r="KZI8" s="1243"/>
      <c r="KZJ8" s="1243"/>
      <c r="KZK8" s="1243"/>
      <c r="KZL8" s="1243"/>
      <c r="KZM8" s="1243"/>
      <c r="KZN8" s="1243"/>
      <c r="KZO8" s="1243"/>
      <c r="KZP8" s="1243"/>
      <c r="KZQ8" s="1243"/>
      <c r="KZR8" s="1243"/>
      <c r="KZS8" s="1243"/>
      <c r="KZT8" s="1243"/>
      <c r="KZU8" s="1243"/>
      <c r="KZV8" s="1243"/>
      <c r="KZW8" s="1243"/>
      <c r="KZX8" s="1243"/>
      <c r="KZY8" s="1243"/>
      <c r="KZZ8" s="1243"/>
      <c r="LAA8" s="1243"/>
      <c r="LAB8" s="1243"/>
      <c r="LAC8" s="1243"/>
      <c r="LAD8" s="1243"/>
      <c r="LAE8" s="1243"/>
      <c r="LAF8" s="1243"/>
      <c r="LAG8" s="1243"/>
      <c r="LAH8" s="1243"/>
      <c r="LAI8" s="1243"/>
      <c r="LAJ8" s="1243"/>
      <c r="LAK8" s="1243"/>
      <c r="LAL8" s="1243"/>
      <c r="LAM8" s="1243"/>
      <c r="LAN8" s="1243"/>
      <c r="LAO8" s="1243"/>
      <c r="LAP8" s="1243"/>
      <c r="LAQ8" s="1243"/>
      <c r="LAR8" s="1243"/>
      <c r="LAS8" s="1243"/>
      <c r="LAT8" s="1243"/>
      <c r="LAU8" s="1243"/>
      <c r="LAV8" s="1243"/>
      <c r="LAW8" s="1243"/>
      <c r="LAX8" s="1243"/>
      <c r="LAY8" s="1243"/>
      <c r="LAZ8" s="1243"/>
      <c r="LBA8" s="1243"/>
      <c r="LBB8" s="1243"/>
      <c r="LBC8" s="1243"/>
      <c r="LBD8" s="1243"/>
      <c r="LBE8" s="1243"/>
      <c r="LBF8" s="1243"/>
      <c r="LBG8" s="1243"/>
      <c r="LBH8" s="1243"/>
      <c r="LBI8" s="1243"/>
      <c r="LBJ8" s="1243"/>
      <c r="LBK8" s="1243"/>
      <c r="LBL8" s="1243"/>
      <c r="LBM8" s="1243"/>
      <c r="LBN8" s="1243"/>
      <c r="LBO8" s="1243"/>
      <c r="LBP8" s="1243"/>
      <c r="LBQ8" s="1243"/>
      <c r="LBR8" s="1243"/>
      <c r="LBS8" s="1243"/>
      <c r="LBT8" s="1243"/>
      <c r="LBU8" s="1243"/>
      <c r="LBV8" s="1243"/>
      <c r="LBW8" s="1243"/>
      <c r="LBX8" s="1243"/>
      <c r="LBY8" s="1243"/>
      <c r="LBZ8" s="1243"/>
      <c r="LCA8" s="1243"/>
      <c r="LCB8" s="1243"/>
      <c r="LCC8" s="1243"/>
      <c r="LCD8" s="1243"/>
      <c r="LCE8" s="1243"/>
      <c r="LCF8" s="1243"/>
      <c r="LCG8" s="1243"/>
      <c r="LCH8" s="1243"/>
      <c r="LCI8" s="1243"/>
      <c r="LCJ8" s="1243"/>
      <c r="LCK8" s="1243"/>
      <c r="LCL8" s="1243"/>
      <c r="LCM8" s="1243"/>
      <c r="LCN8" s="1243"/>
      <c r="LCO8" s="1243"/>
      <c r="LCP8" s="1243"/>
      <c r="LCQ8" s="1243"/>
      <c r="LCR8" s="1243"/>
      <c r="LCS8" s="1243"/>
      <c r="LCT8" s="1243"/>
      <c r="LCU8" s="1243"/>
      <c r="LCV8" s="1243"/>
      <c r="LCW8" s="1243"/>
      <c r="LCX8" s="1243"/>
      <c r="LCY8" s="1243"/>
      <c r="LCZ8" s="1243"/>
      <c r="LDA8" s="1243"/>
      <c r="LDB8" s="1243"/>
      <c r="LDC8" s="1243"/>
      <c r="LDD8" s="1243"/>
      <c r="LDE8" s="1243"/>
      <c r="LDF8" s="1243"/>
      <c r="LDG8" s="1243"/>
      <c r="LDH8" s="1243"/>
      <c r="LDI8" s="1243"/>
      <c r="LDJ8" s="1243"/>
      <c r="LDK8" s="1243"/>
      <c r="LDL8" s="1243"/>
      <c r="LDM8" s="1243"/>
      <c r="LDN8" s="1243"/>
      <c r="LDO8" s="1243"/>
      <c r="LDP8" s="1243"/>
      <c r="LDQ8" s="1243"/>
      <c r="LDR8" s="1243"/>
      <c r="LDS8" s="1243"/>
      <c r="LDT8" s="1243"/>
      <c r="LDU8" s="1243"/>
      <c r="LDV8" s="1243"/>
      <c r="LDW8" s="1243"/>
      <c r="LDX8" s="1243"/>
      <c r="LDY8" s="1243"/>
      <c r="LDZ8" s="1243"/>
      <c r="LEA8" s="1243"/>
      <c r="LEB8" s="1243"/>
      <c r="LEC8" s="1243"/>
      <c r="LED8" s="1243"/>
      <c r="LEE8" s="1243"/>
      <c r="LEF8" s="1243"/>
      <c r="LEG8" s="1243"/>
      <c r="LEH8" s="1243"/>
      <c r="LEI8" s="1243"/>
      <c r="LEJ8" s="1243"/>
      <c r="LEK8" s="1243"/>
      <c r="LEL8" s="1243"/>
      <c r="LEM8" s="1243"/>
      <c r="LEN8" s="1243"/>
      <c r="LEO8" s="1243"/>
      <c r="LEP8" s="1243"/>
      <c r="LEQ8" s="1243"/>
      <c r="LER8" s="1243"/>
      <c r="LES8" s="1243"/>
      <c r="LET8" s="1243"/>
      <c r="LEU8" s="1243"/>
      <c r="LEV8" s="1243"/>
      <c r="LEW8" s="1243"/>
      <c r="LEX8" s="1243"/>
      <c r="LEY8" s="1243"/>
      <c r="LEZ8" s="1243"/>
      <c r="LFA8" s="1243"/>
      <c r="LFB8" s="1243"/>
      <c r="LFC8" s="1243"/>
      <c r="LFD8" s="1243"/>
      <c r="LFE8" s="1243"/>
      <c r="LFF8" s="1243"/>
      <c r="LFG8" s="1243"/>
      <c r="LFH8" s="1243"/>
      <c r="LFI8" s="1243"/>
      <c r="LFJ8" s="1243"/>
      <c r="LFK8" s="1243"/>
      <c r="LFL8" s="1243"/>
      <c r="LFM8" s="1243"/>
      <c r="LFN8" s="1243"/>
      <c r="LFO8" s="1243"/>
      <c r="LFP8" s="1243"/>
      <c r="LFQ8" s="1243"/>
      <c r="LFR8" s="1243"/>
      <c r="LFS8" s="1243"/>
      <c r="LFT8" s="1243"/>
      <c r="LFU8" s="1243"/>
      <c r="LFV8" s="1243"/>
      <c r="LFW8" s="1243"/>
      <c r="LFX8" s="1243"/>
      <c r="LFY8" s="1243"/>
      <c r="LFZ8" s="1243"/>
      <c r="LGA8" s="1243"/>
      <c r="LGB8" s="1243"/>
      <c r="LGC8" s="1243"/>
      <c r="LGD8" s="1243"/>
      <c r="LGE8" s="1243"/>
      <c r="LGF8" s="1243"/>
      <c r="LGG8" s="1243"/>
      <c r="LGH8" s="1243"/>
      <c r="LGI8" s="1243"/>
      <c r="LGJ8" s="1243"/>
      <c r="LGK8" s="1243"/>
      <c r="LGL8" s="1243"/>
      <c r="LGM8" s="1243"/>
      <c r="LGN8" s="1243"/>
      <c r="LGO8" s="1243"/>
      <c r="LGP8" s="1243"/>
      <c r="LGQ8" s="1243"/>
      <c r="LGR8" s="1243"/>
      <c r="LGS8" s="1243"/>
      <c r="LGT8" s="1243"/>
      <c r="LGU8" s="1243"/>
      <c r="LGV8" s="1243"/>
      <c r="LGW8" s="1243"/>
      <c r="LGX8" s="1243"/>
      <c r="LGY8" s="1243"/>
      <c r="LGZ8" s="1243"/>
      <c r="LHA8" s="1243"/>
      <c r="LHB8" s="1243"/>
      <c r="LHC8" s="1243"/>
      <c r="LHD8" s="1243"/>
      <c r="LHE8" s="1243"/>
      <c r="LHF8" s="1243"/>
      <c r="LHG8" s="1243"/>
      <c r="LHH8" s="1243"/>
      <c r="LHI8" s="1243"/>
      <c r="LHJ8" s="1243"/>
      <c r="LHK8" s="1243"/>
      <c r="LHL8" s="1243"/>
      <c r="LHM8" s="1243"/>
      <c r="LHN8" s="1243"/>
      <c r="LHO8" s="1243"/>
      <c r="LHP8" s="1243"/>
      <c r="LHQ8" s="1243"/>
      <c r="LHR8" s="1243"/>
      <c r="LHS8" s="1243"/>
      <c r="LHT8" s="1243"/>
      <c r="LHU8" s="1243"/>
      <c r="LHV8" s="1243"/>
      <c r="LHW8" s="1243"/>
      <c r="LHX8" s="1243"/>
      <c r="LHY8" s="1243"/>
      <c r="LHZ8" s="1243"/>
      <c r="LIA8" s="1243"/>
      <c r="LIB8" s="1243"/>
      <c r="LIC8" s="1243"/>
      <c r="LID8" s="1243"/>
      <c r="LIE8" s="1243"/>
      <c r="LIF8" s="1243"/>
      <c r="LIG8" s="1243"/>
      <c r="LIH8" s="1243"/>
      <c r="LII8" s="1243"/>
      <c r="LIJ8" s="1243"/>
      <c r="LIK8" s="1243"/>
      <c r="LIL8" s="1243"/>
      <c r="LIM8" s="1243"/>
      <c r="LIN8" s="1243"/>
      <c r="LIO8" s="1243"/>
      <c r="LIP8" s="1243"/>
      <c r="LIQ8" s="1243"/>
      <c r="LIR8" s="1243"/>
      <c r="LIS8" s="1243"/>
      <c r="LIT8" s="1243"/>
      <c r="LIU8" s="1243"/>
      <c r="LIV8" s="1243"/>
      <c r="LIW8" s="1243"/>
      <c r="LIX8" s="1243"/>
      <c r="LIY8" s="1243"/>
      <c r="LIZ8" s="1243"/>
      <c r="LJA8" s="1243"/>
      <c r="LJB8" s="1243"/>
      <c r="LJC8" s="1243"/>
      <c r="LJD8" s="1243"/>
      <c r="LJE8" s="1243"/>
      <c r="LJF8" s="1243"/>
      <c r="LJG8" s="1243"/>
      <c r="LJH8" s="1243"/>
      <c r="LJI8" s="1243"/>
      <c r="LJJ8" s="1243"/>
      <c r="LJK8" s="1243"/>
      <c r="LJL8" s="1243"/>
      <c r="LJM8" s="1243"/>
      <c r="LJN8" s="1243"/>
      <c r="LJO8" s="1243"/>
      <c r="LJP8" s="1243"/>
      <c r="LJQ8" s="1243"/>
      <c r="LJR8" s="1243"/>
      <c r="LJS8" s="1243"/>
      <c r="LJT8" s="1243"/>
      <c r="LJU8" s="1243"/>
      <c r="LJV8" s="1243"/>
      <c r="LJW8" s="1243"/>
      <c r="LJX8" s="1243"/>
      <c r="LJY8" s="1243"/>
      <c r="LJZ8" s="1243"/>
      <c r="LKA8" s="1243"/>
      <c r="LKB8" s="1243"/>
      <c r="LKC8" s="1243"/>
      <c r="LKD8" s="1243"/>
      <c r="LKE8" s="1243"/>
      <c r="LKF8" s="1243"/>
      <c r="LKG8" s="1243"/>
      <c r="LKH8" s="1243"/>
      <c r="LKI8" s="1243"/>
      <c r="LKJ8" s="1243"/>
      <c r="LKK8" s="1243"/>
      <c r="LKL8" s="1243"/>
      <c r="LKM8" s="1243"/>
      <c r="LKN8" s="1243"/>
      <c r="LKO8" s="1243"/>
      <c r="LKP8" s="1243"/>
      <c r="LKQ8" s="1243"/>
      <c r="LKR8" s="1243"/>
      <c r="LKS8" s="1243"/>
      <c r="LKT8" s="1243"/>
      <c r="LKU8" s="1243"/>
      <c r="LKV8" s="1243"/>
      <c r="LKW8" s="1243"/>
      <c r="LKX8" s="1243"/>
      <c r="LKY8" s="1243"/>
      <c r="LKZ8" s="1243"/>
      <c r="LLA8" s="1243"/>
      <c r="LLB8" s="1243"/>
      <c r="LLC8" s="1243"/>
      <c r="LLD8" s="1243"/>
      <c r="LLE8" s="1243"/>
      <c r="LLF8" s="1243"/>
      <c r="LLG8" s="1243"/>
      <c r="LLH8" s="1243"/>
      <c r="LLI8" s="1243"/>
      <c r="LLJ8" s="1243"/>
      <c r="LLK8" s="1243"/>
      <c r="LLL8" s="1243"/>
      <c r="LLM8" s="1243"/>
      <c r="LLN8" s="1243"/>
      <c r="LLO8" s="1243"/>
      <c r="LLP8" s="1243"/>
      <c r="LLQ8" s="1243"/>
      <c r="LLR8" s="1243"/>
      <c r="LLS8" s="1243"/>
      <c r="LLT8" s="1243"/>
      <c r="LLU8" s="1243"/>
      <c r="LLV8" s="1243"/>
      <c r="LLW8" s="1243"/>
      <c r="LLX8" s="1243"/>
      <c r="LLY8" s="1243"/>
      <c r="LLZ8" s="1243"/>
      <c r="LMA8" s="1243"/>
      <c r="LMB8" s="1243"/>
      <c r="LMC8" s="1243"/>
      <c r="LMD8" s="1243"/>
      <c r="LME8" s="1243"/>
      <c r="LMF8" s="1243"/>
      <c r="LMG8" s="1243"/>
      <c r="LMH8" s="1243"/>
      <c r="LMI8" s="1243"/>
      <c r="LMJ8" s="1243"/>
      <c r="LMK8" s="1243"/>
      <c r="LML8" s="1243"/>
      <c r="LMM8" s="1243"/>
      <c r="LMN8" s="1243"/>
      <c r="LMO8" s="1243"/>
      <c r="LMP8" s="1243"/>
      <c r="LMQ8" s="1243"/>
      <c r="LMR8" s="1243"/>
      <c r="LMS8" s="1243"/>
      <c r="LMT8" s="1243"/>
      <c r="LMU8" s="1243"/>
      <c r="LMV8" s="1243"/>
      <c r="LMW8" s="1243"/>
      <c r="LMX8" s="1243"/>
      <c r="LMY8" s="1243"/>
      <c r="LMZ8" s="1243"/>
      <c r="LNA8" s="1243"/>
      <c r="LNB8" s="1243"/>
      <c r="LNC8" s="1243"/>
      <c r="LND8" s="1243"/>
      <c r="LNE8" s="1243"/>
      <c r="LNF8" s="1243"/>
      <c r="LNG8" s="1243"/>
      <c r="LNH8" s="1243"/>
      <c r="LNI8" s="1243"/>
      <c r="LNJ8" s="1243"/>
      <c r="LNK8" s="1243"/>
      <c r="LNL8" s="1243"/>
      <c r="LNM8" s="1243"/>
      <c r="LNN8" s="1243"/>
      <c r="LNO8" s="1243"/>
      <c r="LNP8" s="1243"/>
      <c r="LNQ8" s="1243"/>
      <c r="LNR8" s="1243"/>
      <c r="LNS8" s="1243"/>
      <c r="LNT8" s="1243"/>
      <c r="LNU8" s="1243"/>
      <c r="LNV8" s="1243"/>
      <c r="LNW8" s="1243"/>
      <c r="LNX8" s="1243"/>
      <c r="LNY8" s="1243"/>
      <c r="LNZ8" s="1243"/>
      <c r="LOA8" s="1243"/>
      <c r="LOB8" s="1243"/>
      <c r="LOC8" s="1243"/>
      <c r="LOD8" s="1243"/>
      <c r="LOE8" s="1243"/>
      <c r="LOF8" s="1243"/>
      <c r="LOG8" s="1243"/>
      <c r="LOH8" s="1243"/>
      <c r="LOI8" s="1243"/>
      <c r="LOJ8" s="1243"/>
      <c r="LOK8" s="1243"/>
      <c r="LOL8" s="1243"/>
      <c r="LOM8" s="1243"/>
      <c r="LON8" s="1243"/>
      <c r="LOO8" s="1243"/>
      <c r="LOP8" s="1243"/>
      <c r="LOQ8" s="1243"/>
      <c r="LOR8" s="1243"/>
      <c r="LOS8" s="1243"/>
      <c r="LOT8" s="1243"/>
      <c r="LOU8" s="1243"/>
      <c r="LOV8" s="1243"/>
      <c r="LOW8" s="1243"/>
      <c r="LOX8" s="1243"/>
      <c r="LOY8" s="1243"/>
      <c r="LOZ8" s="1243"/>
      <c r="LPA8" s="1243"/>
      <c r="LPB8" s="1243"/>
      <c r="LPC8" s="1243"/>
      <c r="LPD8" s="1243"/>
      <c r="LPE8" s="1243"/>
      <c r="LPF8" s="1243"/>
      <c r="LPG8" s="1243"/>
      <c r="LPH8" s="1243"/>
      <c r="LPI8" s="1243"/>
      <c r="LPJ8" s="1243"/>
      <c r="LPK8" s="1243"/>
      <c r="LPL8" s="1243"/>
      <c r="LPM8" s="1243"/>
      <c r="LPN8" s="1243"/>
      <c r="LPO8" s="1243"/>
      <c r="LPP8" s="1243"/>
      <c r="LPQ8" s="1243"/>
      <c r="LPR8" s="1243"/>
      <c r="LPS8" s="1243"/>
      <c r="LPT8" s="1243"/>
      <c r="LPU8" s="1243"/>
      <c r="LPV8" s="1243"/>
      <c r="LPW8" s="1243"/>
      <c r="LPX8" s="1243"/>
      <c r="LPY8" s="1243"/>
      <c r="LPZ8" s="1243"/>
      <c r="LQA8" s="1243"/>
      <c r="LQB8" s="1243"/>
      <c r="LQC8" s="1243"/>
      <c r="LQD8" s="1243"/>
      <c r="LQE8" s="1243"/>
      <c r="LQF8" s="1243"/>
      <c r="LQG8" s="1243"/>
      <c r="LQH8" s="1243"/>
      <c r="LQI8" s="1243"/>
      <c r="LQJ8" s="1243"/>
      <c r="LQK8" s="1243"/>
      <c r="LQL8" s="1243"/>
      <c r="LQM8" s="1243"/>
      <c r="LQN8" s="1243"/>
      <c r="LQO8" s="1243"/>
      <c r="LQP8" s="1243"/>
      <c r="LQQ8" s="1243"/>
      <c r="LQR8" s="1243"/>
      <c r="LQS8" s="1243"/>
      <c r="LQT8" s="1243"/>
      <c r="LQU8" s="1243"/>
      <c r="LQV8" s="1243"/>
      <c r="LQW8" s="1243"/>
      <c r="LQX8" s="1243"/>
      <c r="LQY8" s="1243"/>
      <c r="LQZ8" s="1243"/>
      <c r="LRA8" s="1243"/>
      <c r="LRB8" s="1243"/>
      <c r="LRC8" s="1243"/>
      <c r="LRD8" s="1243"/>
      <c r="LRE8" s="1243"/>
      <c r="LRF8" s="1243"/>
      <c r="LRG8" s="1243"/>
      <c r="LRH8" s="1243"/>
      <c r="LRI8" s="1243"/>
      <c r="LRJ8" s="1243"/>
      <c r="LRK8" s="1243"/>
      <c r="LRL8" s="1243"/>
      <c r="LRM8" s="1243"/>
      <c r="LRN8" s="1243"/>
      <c r="LRO8" s="1243"/>
      <c r="LRP8" s="1243"/>
      <c r="LRQ8" s="1243"/>
      <c r="LRR8" s="1243"/>
      <c r="LRS8" s="1243"/>
      <c r="LRT8" s="1243"/>
      <c r="LRU8" s="1243"/>
      <c r="LRV8" s="1243"/>
      <c r="LRW8" s="1243"/>
      <c r="LRX8" s="1243"/>
      <c r="LRY8" s="1243"/>
      <c r="LRZ8" s="1243"/>
      <c r="LSA8" s="1243"/>
      <c r="LSB8" s="1243"/>
      <c r="LSC8" s="1243"/>
      <c r="LSD8" s="1243"/>
      <c r="LSE8" s="1243"/>
      <c r="LSF8" s="1243"/>
      <c r="LSG8" s="1243"/>
      <c r="LSH8" s="1243"/>
      <c r="LSI8" s="1243"/>
      <c r="LSJ8" s="1243"/>
      <c r="LSK8" s="1243"/>
      <c r="LSL8" s="1243"/>
      <c r="LSM8" s="1243"/>
      <c r="LSN8" s="1243"/>
      <c r="LSO8" s="1243"/>
      <c r="LSP8" s="1243"/>
      <c r="LSQ8" s="1243"/>
      <c r="LSR8" s="1243"/>
      <c r="LSS8" s="1243"/>
      <c r="LST8" s="1243"/>
      <c r="LSU8" s="1243"/>
      <c r="LSV8" s="1243"/>
      <c r="LSW8" s="1243"/>
      <c r="LSX8" s="1243"/>
      <c r="LSY8" s="1243"/>
      <c r="LSZ8" s="1243"/>
      <c r="LTA8" s="1243"/>
      <c r="LTB8" s="1243"/>
      <c r="LTC8" s="1243"/>
      <c r="LTD8" s="1243"/>
      <c r="LTE8" s="1243"/>
      <c r="LTF8" s="1243"/>
      <c r="LTG8" s="1243"/>
      <c r="LTH8" s="1243"/>
      <c r="LTI8" s="1243"/>
      <c r="LTJ8" s="1243"/>
      <c r="LTK8" s="1243"/>
      <c r="LTL8" s="1243"/>
      <c r="LTM8" s="1243"/>
      <c r="LTN8" s="1243"/>
      <c r="LTO8" s="1243"/>
      <c r="LTP8" s="1243"/>
      <c r="LTQ8" s="1243"/>
      <c r="LTR8" s="1243"/>
      <c r="LTS8" s="1243"/>
      <c r="LTT8" s="1243"/>
      <c r="LTU8" s="1243"/>
      <c r="LTV8" s="1243"/>
      <c r="LTW8" s="1243"/>
      <c r="LTX8" s="1243"/>
      <c r="LTY8" s="1243"/>
      <c r="LTZ8" s="1243"/>
      <c r="LUA8" s="1243"/>
      <c r="LUB8" s="1243"/>
      <c r="LUC8" s="1243"/>
      <c r="LUD8" s="1243"/>
      <c r="LUE8" s="1243"/>
      <c r="LUF8" s="1243"/>
      <c r="LUG8" s="1243"/>
      <c r="LUH8" s="1243"/>
      <c r="LUI8" s="1243"/>
      <c r="LUJ8" s="1243"/>
      <c r="LUK8" s="1243"/>
      <c r="LUL8" s="1243"/>
      <c r="LUM8" s="1243"/>
      <c r="LUN8" s="1243"/>
      <c r="LUO8" s="1243"/>
      <c r="LUP8" s="1243"/>
      <c r="LUQ8" s="1243"/>
      <c r="LUR8" s="1243"/>
      <c r="LUS8" s="1243"/>
      <c r="LUT8" s="1243"/>
      <c r="LUU8" s="1243"/>
      <c r="LUV8" s="1243"/>
      <c r="LUW8" s="1243"/>
      <c r="LUX8" s="1243"/>
      <c r="LUY8" s="1243"/>
      <c r="LUZ8" s="1243"/>
      <c r="LVA8" s="1243"/>
      <c r="LVB8" s="1243"/>
      <c r="LVC8" s="1243"/>
      <c r="LVD8" s="1243"/>
      <c r="LVE8" s="1243"/>
      <c r="LVF8" s="1243"/>
      <c r="LVG8" s="1243"/>
      <c r="LVH8" s="1243"/>
      <c r="LVI8" s="1243"/>
      <c r="LVJ8" s="1243"/>
      <c r="LVK8" s="1243"/>
      <c r="LVL8" s="1243"/>
      <c r="LVM8" s="1243"/>
      <c r="LVN8" s="1243"/>
      <c r="LVO8" s="1243"/>
      <c r="LVP8" s="1243"/>
      <c r="LVQ8" s="1243"/>
      <c r="LVR8" s="1243"/>
      <c r="LVS8" s="1243"/>
      <c r="LVT8" s="1243"/>
      <c r="LVU8" s="1243"/>
      <c r="LVV8" s="1243"/>
      <c r="LVW8" s="1243"/>
      <c r="LVX8" s="1243"/>
      <c r="LVY8" s="1243"/>
      <c r="LVZ8" s="1243"/>
      <c r="LWA8" s="1243"/>
      <c r="LWB8" s="1243"/>
      <c r="LWC8" s="1243"/>
      <c r="LWD8" s="1243"/>
      <c r="LWE8" s="1243"/>
      <c r="LWF8" s="1243"/>
      <c r="LWG8" s="1243"/>
      <c r="LWH8" s="1243"/>
      <c r="LWI8" s="1243"/>
      <c r="LWJ8" s="1243"/>
      <c r="LWK8" s="1243"/>
      <c r="LWL8" s="1243"/>
      <c r="LWM8" s="1243"/>
      <c r="LWN8" s="1243"/>
      <c r="LWO8" s="1243"/>
      <c r="LWP8" s="1243"/>
      <c r="LWQ8" s="1243"/>
      <c r="LWR8" s="1243"/>
      <c r="LWS8" s="1243"/>
      <c r="LWT8" s="1243"/>
      <c r="LWU8" s="1243"/>
      <c r="LWV8" s="1243"/>
      <c r="LWW8" s="1243"/>
      <c r="LWX8" s="1243"/>
      <c r="LWY8" s="1243"/>
      <c r="LWZ8" s="1243"/>
      <c r="LXA8" s="1243"/>
      <c r="LXB8" s="1243"/>
      <c r="LXC8" s="1243"/>
      <c r="LXD8" s="1243"/>
      <c r="LXE8" s="1243"/>
      <c r="LXF8" s="1243"/>
      <c r="LXG8" s="1243"/>
      <c r="LXH8" s="1243"/>
      <c r="LXI8" s="1243"/>
      <c r="LXJ8" s="1243"/>
      <c r="LXK8" s="1243"/>
      <c r="LXL8" s="1243"/>
      <c r="LXM8" s="1243"/>
      <c r="LXN8" s="1243"/>
      <c r="LXO8" s="1243"/>
      <c r="LXP8" s="1243"/>
      <c r="LXQ8" s="1243"/>
      <c r="LXR8" s="1243"/>
      <c r="LXS8" s="1243"/>
      <c r="LXT8" s="1243"/>
      <c r="LXU8" s="1243"/>
      <c r="LXV8" s="1243"/>
      <c r="LXW8" s="1243"/>
      <c r="LXX8" s="1243"/>
      <c r="LXY8" s="1243"/>
      <c r="LXZ8" s="1243"/>
      <c r="LYA8" s="1243"/>
      <c r="LYB8" s="1243"/>
      <c r="LYC8" s="1243"/>
      <c r="LYD8" s="1243"/>
      <c r="LYE8" s="1243"/>
      <c r="LYF8" s="1243"/>
      <c r="LYG8" s="1243"/>
      <c r="LYH8" s="1243"/>
      <c r="LYI8" s="1243"/>
      <c r="LYJ8" s="1243"/>
      <c r="LYK8" s="1243"/>
      <c r="LYL8" s="1243"/>
      <c r="LYM8" s="1243"/>
      <c r="LYN8" s="1243"/>
      <c r="LYO8" s="1243"/>
      <c r="LYP8" s="1243"/>
      <c r="LYQ8" s="1243"/>
      <c r="LYR8" s="1243"/>
      <c r="LYS8" s="1243"/>
      <c r="LYT8" s="1243"/>
      <c r="LYU8" s="1243"/>
      <c r="LYV8" s="1243"/>
      <c r="LYW8" s="1243"/>
      <c r="LYX8" s="1243"/>
      <c r="LYY8" s="1243"/>
      <c r="LYZ8" s="1243"/>
      <c r="LZA8" s="1243"/>
      <c r="LZB8" s="1243"/>
      <c r="LZC8" s="1243"/>
      <c r="LZD8" s="1243"/>
      <c r="LZE8" s="1243"/>
      <c r="LZF8" s="1243"/>
      <c r="LZG8" s="1243"/>
      <c r="LZH8" s="1243"/>
      <c r="LZI8" s="1243"/>
      <c r="LZJ8" s="1243"/>
      <c r="LZK8" s="1243"/>
      <c r="LZL8" s="1243"/>
      <c r="LZM8" s="1243"/>
      <c r="LZN8" s="1243"/>
      <c r="LZO8" s="1243"/>
      <c r="LZP8" s="1243"/>
      <c r="LZQ8" s="1243"/>
      <c r="LZR8" s="1243"/>
      <c r="LZS8" s="1243"/>
      <c r="LZT8" s="1243"/>
      <c r="LZU8" s="1243"/>
      <c r="LZV8" s="1243"/>
      <c r="LZW8" s="1243"/>
      <c r="LZX8" s="1243"/>
      <c r="LZY8" s="1243"/>
      <c r="LZZ8" s="1243"/>
      <c r="MAA8" s="1243"/>
      <c r="MAB8" s="1243"/>
      <c r="MAC8" s="1243"/>
      <c r="MAD8" s="1243"/>
      <c r="MAE8" s="1243"/>
      <c r="MAF8" s="1243"/>
      <c r="MAG8" s="1243"/>
      <c r="MAH8" s="1243"/>
      <c r="MAI8" s="1243"/>
      <c r="MAJ8" s="1243"/>
      <c r="MAK8" s="1243"/>
      <c r="MAL8" s="1243"/>
      <c r="MAM8" s="1243"/>
      <c r="MAN8" s="1243"/>
      <c r="MAO8" s="1243"/>
      <c r="MAP8" s="1243"/>
      <c r="MAQ8" s="1243"/>
      <c r="MAR8" s="1243"/>
      <c r="MAS8" s="1243"/>
      <c r="MAT8" s="1243"/>
      <c r="MAU8" s="1243"/>
      <c r="MAV8" s="1243"/>
      <c r="MAW8" s="1243"/>
      <c r="MAX8" s="1243"/>
      <c r="MAY8" s="1243"/>
      <c r="MAZ8" s="1243"/>
      <c r="MBA8" s="1243"/>
      <c r="MBB8" s="1243"/>
      <c r="MBC8" s="1243"/>
      <c r="MBD8" s="1243"/>
      <c r="MBE8" s="1243"/>
      <c r="MBF8" s="1243"/>
      <c r="MBG8" s="1243"/>
      <c r="MBH8" s="1243"/>
      <c r="MBI8" s="1243"/>
      <c r="MBJ8" s="1243"/>
      <c r="MBK8" s="1243"/>
      <c r="MBL8" s="1243"/>
      <c r="MBM8" s="1243"/>
      <c r="MBN8" s="1243"/>
      <c r="MBO8" s="1243"/>
      <c r="MBP8" s="1243"/>
      <c r="MBQ8" s="1243"/>
      <c r="MBR8" s="1243"/>
      <c r="MBS8" s="1243"/>
      <c r="MBT8" s="1243"/>
      <c r="MBU8" s="1243"/>
      <c r="MBV8" s="1243"/>
      <c r="MBW8" s="1243"/>
      <c r="MBX8" s="1243"/>
      <c r="MBY8" s="1243"/>
      <c r="MBZ8" s="1243"/>
      <c r="MCA8" s="1243"/>
      <c r="MCB8" s="1243"/>
      <c r="MCC8" s="1243"/>
      <c r="MCD8" s="1243"/>
      <c r="MCE8" s="1243"/>
      <c r="MCF8" s="1243"/>
      <c r="MCG8" s="1243"/>
      <c r="MCH8" s="1243"/>
      <c r="MCI8" s="1243"/>
      <c r="MCJ8" s="1243"/>
      <c r="MCK8" s="1243"/>
      <c r="MCL8" s="1243"/>
      <c r="MCM8" s="1243"/>
      <c r="MCN8" s="1243"/>
      <c r="MCO8" s="1243"/>
      <c r="MCP8" s="1243"/>
      <c r="MCQ8" s="1243"/>
      <c r="MCR8" s="1243"/>
      <c r="MCS8" s="1243"/>
      <c r="MCT8" s="1243"/>
      <c r="MCU8" s="1243"/>
      <c r="MCV8" s="1243"/>
      <c r="MCW8" s="1243"/>
      <c r="MCX8" s="1243"/>
      <c r="MCY8" s="1243"/>
      <c r="MCZ8" s="1243"/>
      <c r="MDA8" s="1243"/>
      <c r="MDB8" s="1243"/>
      <c r="MDC8" s="1243"/>
      <c r="MDD8" s="1243"/>
      <c r="MDE8" s="1243"/>
      <c r="MDF8" s="1243"/>
      <c r="MDG8" s="1243"/>
      <c r="MDH8" s="1243"/>
      <c r="MDI8" s="1243"/>
      <c r="MDJ8" s="1243"/>
      <c r="MDK8" s="1243"/>
      <c r="MDL8" s="1243"/>
      <c r="MDM8" s="1243"/>
      <c r="MDN8" s="1243"/>
      <c r="MDO8" s="1243"/>
      <c r="MDP8" s="1243"/>
      <c r="MDQ8" s="1243"/>
      <c r="MDR8" s="1243"/>
      <c r="MDS8" s="1243"/>
      <c r="MDT8" s="1243"/>
      <c r="MDU8" s="1243"/>
      <c r="MDV8" s="1243"/>
      <c r="MDW8" s="1243"/>
      <c r="MDX8" s="1243"/>
      <c r="MDY8" s="1243"/>
      <c r="MDZ8" s="1243"/>
      <c r="MEA8" s="1243"/>
      <c r="MEB8" s="1243"/>
      <c r="MEC8" s="1243"/>
      <c r="MED8" s="1243"/>
      <c r="MEE8" s="1243"/>
      <c r="MEF8" s="1243"/>
      <c r="MEG8" s="1243"/>
      <c r="MEH8" s="1243"/>
      <c r="MEI8" s="1243"/>
      <c r="MEJ8" s="1243"/>
      <c r="MEK8" s="1243"/>
      <c r="MEL8" s="1243"/>
      <c r="MEM8" s="1243"/>
      <c r="MEN8" s="1243"/>
      <c r="MEO8" s="1243"/>
      <c r="MEP8" s="1243"/>
      <c r="MEQ8" s="1243"/>
      <c r="MER8" s="1243"/>
      <c r="MES8" s="1243"/>
      <c r="MET8" s="1243"/>
      <c r="MEU8" s="1243"/>
      <c r="MEV8" s="1243"/>
      <c r="MEW8" s="1243"/>
      <c r="MEX8" s="1243"/>
      <c r="MEY8" s="1243"/>
      <c r="MEZ8" s="1243"/>
      <c r="MFA8" s="1243"/>
      <c r="MFB8" s="1243"/>
      <c r="MFC8" s="1243"/>
      <c r="MFD8" s="1243"/>
      <c r="MFE8" s="1243"/>
      <c r="MFF8" s="1243"/>
      <c r="MFG8" s="1243"/>
      <c r="MFH8" s="1243"/>
      <c r="MFI8" s="1243"/>
      <c r="MFJ8" s="1243"/>
      <c r="MFK8" s="1243"/>
      <c r="MFL8" s="1243"/>
      <c r="MFM8" s="1243"/>
      <c r="MFN8" s="1243"/>
      <c r="MFO8" s="1243"/>
      <c r="MFP8" s="1243"/>
      <c r="MFQ8" s="1243"/>
      <c r="MFR8" s="1243"/>
      <c r="MFS8" s="1243"/>
      <c r="MFT8" s="1243"/>
      <c r="MFU8" s="1243"/>
      <c r="MFV8" s="1243"/>
      <c r="MFW8" s="1243"/>
      <c r="MFX8" s="1243"/>
      <c r="MFY8" s="1243"/>
      <c r="MFZ8" s="1243"/>
      <c r="MGA8" s="1243"/>
      <c r="MGB8" s="1243"/>
      <c r="MGC8" s="1243"/>
      <c r="MGD8" s="1243"/>
      <c r="MGE8" s="1243"/>
      <c r="MGF8" s="1243"/>
      <c r="MGG8" s="1243"/>
      <c r="MGH8" s="1243"/>
      <c r="MGI8" s="1243"/>
      <c r="MGJ8" s="1243"/>
      <c r="MGK8" s="1243"/>
      <c r="MGL8" s="1243"/>
      <c r="MGM8" s="1243"/>
      <c r="MGN8" s="1243"/>
      <c r="MGO8" s="1243"/>
      <c r="MGP8" s="1243"/>
      <c r="MGQ8" s="1243"/>
      <c r="MGR8" s="1243"/>
      <c r="MGS8" s="1243"/>
      <c r="MGT8" s="1243"/>
      <c r="MGU8" s="1243"/>
      <c r="MGV8" s="1243"/>
      <c r="MGW8" s="1243"/>
      <c r="MGX8" s="1243"/>
      <c r="MGY8" s="1243"/>
      <c r="MGZ8" s="1243"/>
      <c r="MHA8" s="1243"/>
      <c r="MHB8" s="1243"/>
      <c r="MHC8" s="1243"/>
      <c r="MHD8" s="1243"/>
      <c r="MHE8" s="1243"/>
      <c r="MHF8" s="1243"/>
      <c r="MHG8" s="1243"/>
      <c r="MHH8" s="1243"/>
      <c r="MHI8" s="1243"/>
      <c r="MHJ8" s="1243"/>
      <c r="MHK8" s="1243"/>
      <c r="MHL8" s="1243"/>
      <c r="MHM8" s="1243"/>
      <c r="MHN8" s="1243"/>
      <c r="MHO8" s="1243"/>
      <c r="MHP8" s="1243"/>
      <c r="MHQ8" s="1243"/>
      <c r="MHR8" s="1243"/>
      <c r="MHS8" s="1243"/>
      <c r="MHT8" s="1243"/>
      <c r="MHU8" s="1243"/>
      <c r="MHV8" s="1243"/>
      <c r="MHW8" s="1243"/>
      <c r="MHX8" s="1243"/>
      <c r="MHY8" s="1243"/>
      <c r="MHZ8" s="1243"/>
      <c r="MIA8" s="1243"/>
      <c r="MIB8" s="1243"/>
      <c r="MIC8" s="1243"/>
      <c r="MID8" s="1243"/>
      <c r="MIE8" s="1243"/>
      <c r="MIF8" s="1243"/>
      <c r="MIG8" s="1243"/>
      <c r="MIH8" s="1243"/>
      <c r="MII8" s="1243"/>
      <c r="MIJ8" s="1243"/>
      <c r="MIK8" s="1243"/>
      <c r="MIL8" s="1243"/>
      <c r="MIM8" s="1243"/>
      <c r="MIN8" s="1243"/>
      <c r="MIO8" s="1243"/>
      <c r="MIP8" s="1243"/>
      <c r="MIQ8" s="1243"/>
      <c r="MIR8" s="1243"/>
      <c r="MIS8" s="1243"/>
      <c r="MIT8" s="1243"/>
      <c r="MIU8" s="1243"/>
      <c r="MIV8" s="1243"/>
      <c r="MIW8" s="1243"/>
      <c r="MIX8" s="1243"/>
      <c r="MIY8" s="1243"/>
      <c r="MIZ8" s="1243"/>
      <c r="MJA8" s="1243"/>
      <c r="MJB8" s="1243"/>
      <c r="MJC8" s="1243"/>
      <c r="MJD8" s="1243"/>
      <c r="MJE8" s="1243"/>
      <c r="MJF8" s="1243"/>
      <c r="MJG8" s="1243"/>
      <c r="MJH8" s="1243"/>
      <c r="MJI8" s="1243"/>
      <c r="MJJ8" s="1243"/>
      <c r="MJK8" s="1243"/>
      <c r="MJL8" s="1243"/>
      <c r="MJM8" s="1243"/>
      <c r="MJN8" s="1243"/>
      <c r="MJO8" s="1243"/>
      <c r="MJP8" s="1243"/>
      <c r="MJQ8" s="1243"/>
      <c r="MJR8" s="1243"/>
      <c r="MJS8" s="1243"/>
      <c r="MJT8" s="1243"/>
      <c r="MJU8" s="1243"/>
      <c r="MJV8" s="1243"/>
      <c r="MJW8" s="1243"/>
      <c r="MJX8" s="1243"/>
      <c r="MJY8" s="1243"/>
      <c r="MJZ8" s="1243"/>
      <c r="MKA8" s="1243"/>
      <c r="MKB8" s="1243"/>
      <c r="MKC8" s="1243"/>
      <c r="MKD8" s="1243"/>
      <c r="MKE8" s="1243"/>
      <c r="MKF8" s="1243"/>
      <c r="MKG8" s="1243"/>
      <c r="MKH8" s="1243"/>
      <c r="MKI8" s="1243"/>
      <c r="MKJ8" s="1243"/>
      <c r="MKK8" s="1243"/>
      <c r="MKL8" s="1243"/>
      <c r="MKM8" s="1243"/>
      <c r="MKN8" s="1243"/>
      <c r="MKO8" s="1243"/>
      <c r="MKP8" s="1243"/>
      <c r="MKQ8" s="1243"/>
      <c r="MKR8" s="1243"/>
      <c r="MKS8" s="1243"/>
      <c r="MKT8" s="1243"/>
      <c r="MKU8" s="1243"/>
      <c r="MKV8" s="1243"/>
      <c r="MKW8" s="1243"/>
      <c r="MKX8" s="1243"/>
      <c r="MKY8" s="1243"/>
      <c r="MKZ8" s="1243"/>
      <c r="MLA8" s="1243"/>
      <c r="MLB8" s="1243"/>
      <c r="MLC8" s="1243"/>
      <c r="MLD8" s="1243"/>
      <c r="MLE8" s="1243"/>
      <c r="MLF8" s="1243"/>
      <c r="MLG8" s="1243"/>
      <c r="MLH8" s="1243"/>
      <c r="MLI8" s="1243"/>
      <c r="MLJ8" s="1243"/>
      <c r="MLK8" s="1243"/>
      <c r="MLL8" s="1243"/>
      <c r="MLM8" s="1243"/>
      <c r="MLN8" s="1243"/>
      <c r="MLO8" s="1243"/>
      <c r="MLP8" s="1243"/>
      <c r="MLQ8" s="1243"/>
      <c r="MLR8" s="1243"/>
      <c r="MLS8" s="1243"/>
      <c r="MLT8" s="1243"/>
      <c r="MLU8" s="1243"/>
      <c r="MLV8" s="1243"/>
      <c r="MLW8" s="1243"/>
      <c r="MLX8" s="1243"/>
      <c r="MLY8" s="1243"/>
      <c r="MLZ8" s="1243"/>
      <c r="MMA8" s="1243"/>
      <c r="MMB8" s="1243"/>
      <c r="MMC8" s="1243"/>
      <c r="MMD8" s="1243"/>
      <c r="MME8" s="1243"/>
      <c r="MMF8" s="1243"/>
      <c r="MMG8" s="1243"/>
      <c r="MMH8" s="1243"/>
      <c r="MMI8" s="1243"/>
      <c r="MMJ8" s="1243"/>
      <c r="MMK8" s="1243"/>
      <c r="MML8" s="1243"/>
      <c r="MMM8" s="1243"/>
      <c r="MMN8" s="1243"/>
      <c r="MMO8" s="1243"/>
      <c r="MMP8" s="1243"/>
      <c r="MMQ8" s="1243"/>
      <c r="MMR8" s="1243"/>
      <c r="MMS8" s="1243"/>
      <c r="MMT8" s="1243"/>
      <c r="MMU8" s="1243"/>
      <c r="MMV8" s="1243"/>
      <c r="MMW8" s="1243"/>
      <c r="MMX8" s="1243"/>
      <c r="MMY8" s="1243"/>
      <c r="MMZ8" s="1243"/>
      <c r="MNA8" s="1243"/>
      <c r="MNB8" s="1243"/>
      <c r="MNC8" s="1243"/>
      <c r="MND8" s="1243"/>
      <c r="MNE8" s="1243"/>
      <c r="MNF8" s="1243"/>
      <c r="MNG8" s="1243"/>
      <c r="MNH8" s="1243"/>
      <c r="MNI8" s="1243"/>
      <c r="MNJ8" s="1243"/>
      <c r="MNK8" s="1243"/>
      <c r="MNL8" s="1243"/>
      <c r="MNM8" s="1243"/>
      <c r="MNN8" s="1243"/>
      <c r="MNO8" s="1243"/>
      <c r="MNP8" s="1243"/>
      <c r="MNQ8" s="1243"/>
      <c r="MNR8" s="1243"/>
      <c r="MNS8" s="1243"/>
      <c r="MNT8" s="1243"/>
      <c r="MNU8" s="1243"/>
      <c r="MNV8" s="1243"/>
      <c r="MNW8" s="1243"/>
      <c r="MNX8" s="1243"/>
      <c r="MNY8" s="1243"/>
      <c r="MNZ8" s="1243"/>
      <c r="MOA8" s="1243"/>
      <c r="MOB8" s="1243"/>
      <c r="MOC8" s="1243"/>
      <c r="MOD8" s="1243"/>
      <c r="MOE8" s="1243"/>
      <c r="MOF8" s="1243"/>
      <c r="MOG8" s="1243"/>
      <c r="MOH8" s="1243"/>
      <c r="MOI8" s="1243"/>
      <c r="MOJ8" s="1243"/>
      <c r="MOK8" s="1243"/>
      <c r="MOL8" s="1243"/>
      <c r="MOM8" s="1243"/>
      <c r="MON8" s="1243"/>
      <c r="MOO8" s="1243"/>
      <c r="MOP8" s="1243"/>
      <c r="MOQ8" s="1243"/>
      <c r="MOR8" s="1243"/>
      <c r="MOS8" s="1243"/>
      <c r="MOT8" s="1243"/>
      <c r="MOU8" s="1243"/>
      <c r="MOV8" s="1243"/>
      <c r="MOW8" s="1243"/>
      <c r="MOX8" s="1243"/>
      <c r="MOY8" s="1243"/>
      <c r="MOZ8" s="1243"/>
      <c r="MPA8" s="1243"/>
      <c r="MPB8" s="1243"/>
      <c r="MPC8" s="1243"/>
      <c r="MPD8" s="1243"/>
      <c r="MPE8" s="1243"/>
      <c r="MPF8" s="1243"/>
      <c r="MPG8" s="1243"/>
      <c r="MPH8" s="1243"/>
      <c r="MPI8" s="1243"/>
      <c r="MPJ8" s="1243"/>
      <c r="MPK8" s="1243"/>
      <c r="MPL8" s="1243"/>
      <c r="MPM8" s="1243"/>
      <c r="MPN8" s="1243"/>
      <c r="MPO8" s="1243"/>
      <c r="MPP8" s="1243"/>
      <c r="MPQ8" s="1243"/>
      <c r="MPR8" s="1243"/>
      <c r="MPS8" s="1243"/>
      <c r="MPT8" s="1243"/>
      <c r="MPU8" s="1243"/>
      <c r="MPV8" s="1243"/>
      <c r="MPW8" s="1243"/>
      <c r="MPX8" s="1243"/>
      <c r="MPY8" s="1243"/>
      <c r="MPZ8" s="1243"/>
      <c r="MQA8" s="1243"/>
      <c r="MQB8" s="1243"/>
      <c r="MQC8" s="1243"/>
      <c r="MQD8" s="1243"/>
      <c r="MQE8" s="1243"/>
      <c r="MQF8" s="1243"/>
      <c r="MQG8" s="1243"/>
      <c r="MQH8" s="1243"/>
      <c r="MQI8" s="1243"/>
      <c r="MQJ8" s="1243"/>
      <c r="MQK8" s="1243"/>
      <c r="MQL8" s="1243"/>
      <c r="MQM8" s="1243"/>
      <c r="MQN8" s="1243"/>
      <c r="MQO8" s="1243"/>
      <c r="MQP8" s="1243"/>
      <c r="MQQ8" s="1243"/>
      <c r="MQR8" s="1243"/>
      <c r="MQS8" s="1243"/>
      <c r="MQT8" s="1243"/>
      <c r="MQU8" s="1243"/>
      <c r="MQV8" s="1243"/>
      <c r="MQW8" s="1243"/>
      <c r="MQX8" s="1243"/>
      <c r="MQY8" s="1243"/>
      <c r="MQZ8" s="1243"/>
      <c r="MRA8" s="1243"/>
      <c r="MRB8" s="1243"/>
      <c r="MRC8" s="1243"/>
      <c r="MRD8" s="1243"/>
      <c r="MRE8" s="1243"/>
      <c r="MRF8" s="1243"/>
      <c r="MRG8" s="1243"/>
      <c r="MRH8" s="1243"/>
      <c r="MRI8" s="1243"/>
      <c r="MRJ8" s="1243"/>
      <c r="MRK8" s="1243"/>
      <c r="MRL8" s="1243"/>
      <c r="MRM8" s="1243"/>
      <c r="MRN8" s="1243"/>
      <c r="MRO8" s="1243"/>
      <c r="MRP8" s="1243"/>
      <c r="MRQ8" s="1243"/>
      <c r="MRR8" s="1243"/>
      <c r="MRS8" s="1243"/>
      <c r="MRT8" s="1243"/>
      <c r="MRU8" s="1243"/>
      <c r="MRV8" s="1243"/>
      <c r="MRW8" s="1243"/>
      <c r="MRX8" s="1243"/>
      <c r="MRY8" s="1243"/>
      <c r="MRZ8" s="1243"/>
      <c r="MSA8" s="1243"/>
      <c r="MSB8" s="1243"/>
      <c r="MSC8" s="1243"/>
      <c r="MSD8" s="1243"/>
      <c r="MSE8" s="1243"/>
      <c r="MSF8" s="1243"/>
      <c r="MSG8" s="1243"/>
      <c r="MSH8" s="1243"/>
      <c r="MSI8" s="1243"/>
      <c r="MSJ8" s="1243"/>
      <c r="MSK8" s="1243"/>
      <c r="MSL8" s="1243"/>
      <c r="MSM8" s="1243"/>
      <c r="MSN8" s="1243"/>
      <c r="MSO8" s="1243"/>
      <c r="MSP8" s="1243"/>
      <c r="MSQ8" s="1243"/>
      <c r="MSR8" s="1243"/>
      <c r="MSS8" s="1243"/>
      <c r="MST8" s="1243"/>
      <c r="MSU8" s="1243"/>
      <c r="MSV8" s="1243"/>
      <c r="MSW8" s="1243"/>
      <c r="MSX8" s="1243"/>
      <c r="MSY8" s="1243"/>
      <c r="MSZ8" s="1243"/>
      <c r="MTA8" s="1243"/>
      <c r="MTB8" s="1243"/>
      <c r="MTC8" s="1243"/>
      <c r="MTD8" s="1243"/>
      <c r="MTE8" s="1243"/>
      <c r="MTF8" s="1243"/>
      <c r="MTG8" s="1243"/>
      <c r="MTH8" s="1243"/>
      <c r="MTI8" s="1243"/>
      <c r="MTJ8" s="1243"/>
      <c r="MTK8" s="1243"/>
      <c r="MTL8" s="1243"/>
      <c r="MTM8" s="1243"/>
      <c r="MTN8" s="1243"/>
      <c r="MTO8" s="1243"/>
      <c r="MTP8" s="1243"/>
      <c r="MTQ8" s="1243"/>
      <c r="MTR8" s="1243"/>
      <c r="MTS8" s="1243"/>
      <c r="MTT8" s="1243"/>
      <c r="MTU8" s="1243"/>
      <c r="MTV8" s="1243"/>
      <c r="MTW8" s="1243"/>
      <c r="MTX8" s="1243"/>
      <c r="MTY8" s="1243"/>
      <c r="MTZ8" s="1243"/>
      <c r="MUA8" s="1243"/>
      <c r="MUB8" s="1243"/>
      <c r="MUC8" s="1243"/>
      <c r="MUD8" s="1243"/>
      <c r="MUE8" s="1243"/>
      <c r="MUF8" s="1243"/>
      <c r="MUG8" s="1243"/>
      <c r="MUH8" s="1243"/>
      <c r="MUI8" s="1243"/>
      <c r="MUJ8" s="1243"/>
      <c r="MUK8" s="1243"/>
      <c r="MUL8" s="1243"/>
      <c r="MUM8" s="1243"/>
      <c r="MUN8" s="1243"/>
      <c r="MUO8" s="1243"/>
      <c r="MUP8" s="1243"/>
      <c r="MUQ8" s="1243"/>
      <c r="MUR8" s="1243"/>
      <c r="MUS8" s="1243"/>
      <c r="MUT8" s="1243"/>
      <c r="MUU8" s="1243"/>
      <c r="MUV8" s="1243"/>
      <c r="MUW8" s="1243"/>
      <c r="MUX8" s="1243"/>
      <c r="MUY8" s="1243"/>
      <c r="MUZ8" s="1243"/>
      <c r="MVA8" s="1243"/>
      <c r="MVB8" s="1243"/>
      <c r="MVC8" s="1243"/>
      <c r="MVD8" s="1243"/>
      <c r="MVE8" s="1243"/>
      <c r="MVF8" s="1243"/>
      <c r="MVG8" s="1243"/>
      <c r="MVH8" s="1243"/>
      <c r="MVI8" s="1243"/>
      <c r="MVJ8" s="1243"/>
      <c r="MVK8" s="1243"/>
      <c r="MVL8" s="1243"/>
      <c r="MVM8" s="1243"/>
      <c r="MVN8" s="1243"/>
      <c r="MVO8" s="1243"/>
      <c r="MVP8" s="1243"/>
      <c r="MVQ8" s="1243"/>
      <c r="MVR8" s="1243"/>
      <c r="MVS8" s="1243"/>
      <c r="MVT8" s="1243"/>
      <c r="MVU8" s="1243"/>
      <c r="MVV8" s="1243"/>
      <c r="MVW8" s="1243"/>
      <c r="MVX8" s="1243"/>
      <c r="MVY8" s="1243"/>
      <c r="MVZ8" s="1243"/>
      <c r="MWA8" s="1243"/>
      <c r="MWB8" s="1243"/>
      <c r="MWC8" s="1243"/>
      <c r="MWD8" s="1243"/>
      <c r="MWE8" s="1243"/>
      <c r="MWF8" s="1243"/>
      <c r="MWG8" s="1243"/>
      <c r="MWH8" s="1243"/>
      <c r="MWI8" s="1243"/>
      <c r="MWJ8" s="1243"/>
      <c r="MWK8" s="1243"/>
      <c r="MWL8" s="1243"/>
      <c r="MWM8" s="1243"/>
      <c r="MWN8" s="1243"/>
      <c r="MWO8" s="1243"/>
      <c r="MWP8" s="1243"/>
      <c r="MWQ8" s="1243"/>
      <c r="MWR8" s="1243"/>
      <c r="MWS8" s="1243"/>
      <c r="MWT8" s="1243"/>
      <c r="MWU8" s="1243"/>
      <c r="MWV8" s="1243"/>
      <c r="MWW8" s="1243"/>
      <c r="MWX8" s="1243"/>
      <c r="MWY8" s="1243"/>
      <c r="MWZ8" s="1243"/>
      <c r="MXA8" s="1243"/>
      <c r="MXB8" s="1243"/>
      <c r="MXC8" s="1243"/>
      <c r="MXD8" s="1243"/>
      <c r="MXE8" s="1243"/>
      <c r="MXF8" s="1243"/>
      <c r="MXG8" s="1243"/>
      <c r="MXH8" s="1243"/>
      <c r="MXI8" s="1243"/>
      <c r="MXJ8" s="1243"/>
      <c r="MXK8" s="1243"/>
      <c r="MXL8" s="1243"/>
      <c r="MXM8" s="1243"/>
      <c r="MXN8" s="1243"/>
      <c r="MXO8" s="1243"/>
      <c r="MXP8" s="1243"/>
      <c r="MXQ8" s="1243"/>
      <c r="MXR8" s="1243"/>
      <c r="MXS8" s="1243"/>
      <c r="MXT8" s="1243"/>
      <c r="MXU8" s="1243"/>
      <c r="MXV8" s="1243"/>
      <c r="MXW8" s="1243"/>
      <c r="MXX8" s="1243"/>
      <c r="MXY8" s="1243"/>
      <c r="MXZ8" s="1243"/>
      <c r="MYA8" s="1243"/>
      <c r="MYB8" s="1243"/>
      <c r="MYC8" s="1243"/>
      <c r="MYD8" s="1243"/>
      <c r="MYE8" s="1243"/>
      <c r="MYF8" s="1243"/>
      <c r="MYG8" s="1243"/>
      <c r="MYH8" s="1243"/>
      <c r="MYI8" s="1243"/>
      <c r="MYJ8" s="1243"/>
      <c r="MYK8" s="1243"/>
      <c r="MYL8" s="1243"/>
      <c r="MYM8" s="1243"/>
      <c r="MYN8" s="1243"/>
      <c r="MYO8" s="1243"/>
      <c r="MYP8" s="1243"/>
      <c r="MYQ8" s="1243"/>
      <c r="MYR8" s="1243"/>
      <c r="MYS8" s="1243"/>
      <c r="MYT8" s="1243"/>
      <c r="MYU8" s="1243"/>
      <c r="MYV8" s="1243"/>
      <c r="MYW8" s="1243"/>
      <c r="MYX8" s="1243"/>
      <c r="MYY8" s="1243"/>
      <c r="MYZ8" s="1243"/>
      <c r="MZA8" s="1243"/>
      <c r="MZB8" s="1243"/>
      <c r="MZC8" s="1243"/>
      <c r="MZD8" s="1243"/>
      <c r="MZE8" s="1243"/>
      <c r="MZF8" s="1243"/>
      <c r="MZG8" s="1243"/>
      <c r="MZH8" s="1243"/>
      <c r="MZI8" s="1243"/>
      <c r="MZJ8" s="1243"/>
      <c r="MZK8" s="1243"/>
      <c r="MZL8" s="1243"/>
      <c r="MZM8" s="1243"/>
      <c r="MZN8" s="1243"/>
      <c r="MZO8" s="1243"/>
      <c r="MZP8" s="1243"/>
      <c r="MZQ8" s="1243"/>
      <c r="MZR8" s="1243"/>
      <c r="MZS8" s="1243"/>
      <c r="MZT8" s="1243"/>
      <c r="MZU8" s="1243"/>
      <c r="MZV8" s="1243"/>
      <c r="MZW8" s="1243"/>
      <c r="MZX8" s="1243"/>
      <c r="MZY8" s="1243"/>
      <c r="MZZ8" s="1243"/>
      <c r="NAA8" s="1243"/>
      <c r="NAB8" s="1243"/>
      <c r="NAC8" s="1243"/>
      <c r="NAD8" s="1243"/>
      <c r="NAE8" s="1243"/>
      <c r="NAF8" s="1243"/>
      <c r="NAG8" s="1243"/>
      <c r="NAH8" s="1243"/>
      <c r="NAI8" s="1243"/>
      <c r="NAJ8" s="1243"/>
      <c r="NAK8" s="1243"/>
      <c r="NAL8" s="1243"/>
      <c r="NAM8" s="1243"/>
      <c r="NAN8" s="1243"/>
      <c r="NAO8" s="1243"/>
      <c r="NAP8" s="1243"/>
      <c r="NAQ8" s="1243"/>
      <c r="NAR8" s="1243"/>
      <c r="NAS8" s="1243"/>
      <c r="NAT8" s="1243"/>
      <c r="NAU8" s="1243"/>
      <c r="NAV8" s="1243"/>
      <c r="NAW8" s="1243"/>
      <c r="NAX8" s="1243"/>
      <c r="NAY8" s="1243"/>
      <c r="NAZ8" s="1243"/>
      <c r="NBA8" s="1243"/>
      <c r="NBB8" s="1243"/>
      <c r="NBC8" s="1243"/>
      <c r="NBD8" s="1243"/>
      <c r="NBE8" s="1243"/>
      <c r="NBF8" s="1243"/>
      <c r="NBG8" s="1243"/>
      <c r="NBH8" s="1243"/>
      <c r="NBI8" s="1243"/>
      <c r="NBJ8" s="1243"/>
      <c r="NBK8" s="1243"/>
      <c r="NBL8" s="1243"/>
      <c r="NBM8" s="1243"/>
      <c r="NBN8" s="1243"/>
      <c r="NBO8" s="1243"/>
      <c r="NBP8" s="1243"/>
      <c r="NBQ8" s="1243"/>
      <c r="NBR8" s="1243"/>
      <c r="NBS8" s="1243"/>
      <c r="NBT8" s="1243"/>
      <c r="NBU8" s="1243"/>
      <c r="NBV8" s="1243"/>
      <c r="NBW8" s="1243"/>
      <c r="NBX8" s="1243"/>
      <c r="NBY8" s="1243"/>
      <c r="NBZ8" s="1243"/>
      <c r="NCA8" s="1243"/>
      <c r="NCB8" s="1243"/>
      <c r="NCC8" s="1243"/>
      <c r="NCD8" s="1243"/>
      <c r="NCE8" s="1243"/>
      <c r="NCF8" s="1243"/>
      <c r="NCG8" s="1243"/>
      <c r="NCH8" s="1243"/>
      <c r="NCI8" s="1243"/>
      <c r="NCJ8" s="1243"/>
      <c r="NCK8" s="1243"/>
      <c r="NCL8" s="1243"/>
      <c r="NCM8" s="1243"/>
      <c r="NCN8" s="1243"/>
      <c r="NCO8" s="1243"/>
      <c r="NCP8" s="1243"/>
      <c r="NCQ8" s="1243"/>
      <c r="NCR8" s="1243"/>
      <c r="NCS8" s="1243"/>
      <c r="NCT8" s="1243"/>
      <c r="NCU8" s="1243"/>
      <c r="NCV8" s="1243"/>
      <c r="NCW8" s="1243"/>
      <c r="NCX8" s="1243"/>
      <c r="NCY8" s="1243"/>
      <c r="NCZ8" s="1243"/>
      <c r="NDA8" s="1243"/>
      <c r="NDB8" s="1243"/>
      <c r="NDC8" s="1243"/>
      <c r="NDD8" s="1243"/>
      <c r="NDE8" s="1243"/>
      <c r="NDF8" s="1243"/>
      <c r="NDG8" s="1243"/>
      <c r="NDH8" s="1243"/>
      <c r="NDI8" s="1243"/>
      <c r="NDJ8" s="1243"/>
      <c r="NDK8" s="1243"/>
      <c r="NDL8" s="1243"/>
      <c r="NDM8" s="1243"/>
      <c r="NDN8" s="1243"/>
      <c r="NDO8" s="1243"/>
      <c r="NDP8" s="1243"/>
      <c r="NDQ8" s="1243"/>
      <c r="NDR8" s="1243"/>
      <c r="NDS8" s="1243"/>
      <c r="NDT8" s="1243"/>
      <c r="NDU8" s="1243"/>
      <c r="NDV8" s="1243"/>
      <c r="NDW8" s="1243"/>
      <c r="NDX8" s="1243"/>
      <c r="NDY8" s="1243"/>
      <c r="NDZ8" s="1243"/>
      <c r="NEA8" s="1243"/>
      <c r="NEB8" s="1243"/>
      <c r="NEC8" s="1243"/>
      <c r="NED8" s="1243"/>
      <c r="NEE8" s="1243"/>
      <c r="NEF8" s="1243"/>
      <c r="NEG8" s="1243"/>
      <c r="NEH8" s="1243"/>
      <c r="NEI8" s="1243"/>
      <c r="NEJ8" s="1243"/>
      <c r="NEK8" s="1243"/>
      <c r="NEL8" s="1243"/>
      <c r="NEM8" s="1243"/>
      <c r="NEN8" s="1243"/>
      <c r="NEO8" s="1243"/>
      <c r="NEP8" s="1243"/>
      <c r="NEQ8" s="1243"/>
      <c r="NER8" s="1243"/>
      <c r="NES8" s="1243"/>
      <c r="NET8" s="1243"/>
      <c r="NEU8" s="1243"/>
      <c r="NEV8" s="1243"/>
      <c r="NEW8" s="1243"/>
      <c r="NEX8" s="1243"/>
      <c r="NEY8" s="1243"/>
      <c r="NEZ8" s="1243"/>
      <c r="NFA8" s="1243"/>
      <c r="NFB8" s="1243"/>
      <c r="NFC8" s="1243"/>
      <c r="NFD8" s="1243"/>
      <c r="NFE8" s="1243"/>
      <c r="NFF8" s="1243"/>
      <c r="NFG8" s="1243"/>
      <c r="NFH8" s="1243"/>
      <c r="NFI8" s="1243"/>
      <c r="NFJ8" s="1243"/>
      <c r="NFK8" s="1243"/>
      <c r="NFL8" s="1243"/>
      <c r="NFM8" s="1243"/>
      <c r="NFN8" s="1243"/>
      <c r="NFO8" s="1243"/>
      <c r="NFP8" s="1243"/>
      <c r="NFQ8" s="1243"/>
      <c r="NFR8" s="1243"/>
      <c r="NFS8" s="1243"/>
      <c r="NFT8" s="1243"/>
      <c r="NFU8" s="1243"/>
      <c r="NFV8" s="1243"/>
      <c r="NFW8" s="1243"/>
      <c r="NFX8" s="1243"/>
      <c r="NFY8" s="1243"/>
      <c r="NFZ8" s="1243"/>
      <c r="NGA8" s="1243"/>
      <c r="NGB8" s="1243"/>
      <c r="NGC8" s="1243"/>
      <c r="NGD8" s="1243"/>
      <c r="NGE8" s="1243"/>
      <c r="NGF8" s="1243"/>
      <c r="NGG8" s="1243"/>
      <c r="NGH8" s="1243"/>
      <c r="NGI8" s="1243"/>
      <c r="NGJ8" s="1243"/>
      <c r="NGK8" s="1243"/>
      <c r="NGL8" s="1243"/>
      <c r="NGM8" s="1243"/>
      <c r="NGN8" s="1243"/>
      <c r="NGO8" s="1243"/>
      <c r="NGP8" s="1243"/>
      <c r="NGQ8" s="1243"/>
      <c r="NGR8" s="1243"/>
      <c r="NGS8" s="1243"/>
      <c r="NGT8" s="1243"/>
      <c r="NGU8" s="1243"/>
      <c r="NGV8" s="1243"/>
      <c r="NGW8" s="1243"/>
      <c r="NGX8" s="1243"/>
      <c r="NGY8" s="1243"/>
      <c r="NGZ8" s="1243"/>
      <c r="NHA8" s="1243"/>
      <c r="NHB8" s="1243"/>
      <c r="NHC8" s="1243"/>
      <c r="NHD8" s="1243"/>
      <c r="NHE8" s="1243"/>
      <c r="NHF8" s="1243"/>
      <c r="NHG8" s="1243"/>
      <c r="NHH8" s="1243"/>
      <c r="NHI8" s="1243"/>
      <c r="NHJ8" s="1243"/>
      <c r="NHK8" s="1243"/>
      <c r="NHL8" s="1243"/>
      <c r="NHM8" s="1243"/>
      <c r="NHN8" s="1243"/>
      <c r="NHO8" s="1243"/>
      <c r="NHP8" s="1243"/>
      <c r="NHQ8" s="1243"/>
      <c r="NHR8" s="1243"/>
      <c r="NHS8" s="1243"/>
      <c r="NHT8" s="1243"/>
      <c r="NHU8" s="1243"/>
      <c r="NHV8" s="1243"/>
      <c r="NHW8" s="1243"/>
      <c r="NHX8" s="1243"/>
      <c r="NHY8" s="1243"/>
      <c r="NHZ8" s="1243"/>
      <c r="NIA8" s="1243"/>
      <c r="NIB8" s="1243"/>
      <c r="NIC8" s="1243"/>
      <c r="NID8" s="1243"/>
      <c r="NIE8" s="1243"/>
      <c r="NIF8" s="1243"/>
      <c r="NIG8" s="1243"/>
      <c r="NIH8" s="1243"/>
      <c r="NII8" s="1243"/>
      <c r="NIJ8" s="1243"/>
      <c r="NIK8" s="1243"/>
      <c r="NIL8" s="1243"/>
      <c r="NIM8" s="1243"/>
      <c r="NIN8" s="1243"/>
      <c r="NIO8" s="1243"/>
      <c r="NIP8" s="1243"/>
      <c r="NIQ8" s="1243"/>
      <c r="NIR8" s="1243"/>
      <c r="NIS8" s="1243"/>
      <c r="NIT8" s="1243"/>
      <c r="NIU8" s="1243"/>
      <c r="NIV8" s="1243"/>
      <c r="NIW8" s="1243"/>
      <c r="NIX8" s="1243"/>
      <c r="NIY8" s="1243"/>
      <c r="NIZ8" s="1243"/>
      <c r="NJA8" s="1243"/>
      <c r="NJB8" s="1243"/>
      <c r="NJC8" s="1243"/>
      <c r="NJD8" s="1243"/>
      <c r="NJE8" s="1243"/>
      <c r="NJF8" s="1243"/>
      <c r="NJG8" s="1243"/>
      <c r="NJH8" s="1243"/>
      <c r="NJI8" s="1243"/>
      <c r="NJJ8" s="1243"/>
      <c r="NJK8" s="1243"/>
      <c r="NJL8" s="1243"/>
      <c r="NJM8" s="1243"/>
      <c r="NJN8" s="1243"/>
      <c r="NJO8" s="1243"/>
      <c r="NJP8" s="1243"/>
      <c r="NJQ8" s="1243"/>
      <c r="NJR8" s="1243"/>
      <c r="NJS8" s="1243"/>
      <c r="NJT8" s="1243"/>
      <c r="NJU8" s="1243"/>
      <c r="NJV8" s="1243"/>
      <c r="NJW8" s="1243"/>
      <c r="NJX8" s="1243"/>
      <c r="NJY8" s="1243"/>
      <c r="NJZ8" s="1243"/>
      <c r="NKA8" s="1243"/>
      <c r="NKB8" s="1243"/>
      <c r="NKC8" s="1243"/>
      <c r="NKD8" s="1243"/>
      <c r="NKE8" s="1243"/>
      <c r="NKF8" s="1243"/>
      <c r="NKG8" s="1243"/>
      <c r="NKH8" s="1243"/>
      <c r="NKI8" s="1243"/>
      <c r="NKJ8" s="1243"/>
      <c r="NKK8" s="1243"/>
      <c r="NKL8" s="1243"/>
      <c r="NKM8" s="1243"/>
      <c r="NKN8" s="1243"/>
      <c r="NKO8" s="1243"/>
      <c r="NKP8" s="1243"/>
      <c r="NKQ8" s="1243"/>
      <c r="NKR8" s="1243"/>
      <c r="NKS8" s="1243"/>
      <c r="NKT8" s="1243"/>
      <c r="NKU8" s="1243"/>
      <c r="NKV8" s="1243"/>
      <c r="NKW8" s="1243"/>
      <c r="NKX8" s="1243"/>
      <c r="NKY8" s="1243"/>
      <c r="NKZ8" s="1243"/>
      <c r="NLA8" s="1243"/>
      <c r="NLB8" s="1243"/>
      <c r="NLC8" s="1243"/>
      <c r="NLD8" s="1243"/>
      <c r="NLE8" s="1243"/>
      <c r="NLF8" s="1243"/>
      <c r="NLG8" s="1243"/>
      <c r="NLH8" s="1243"/>
      <c r="NLI8" s="1243"/>
      <c r="NLJ8" s="1243"/>
      <c r="NLK8" s="1243"/>
      <c r="NLL8" s="1243"/>
      <c r="NLM8" s="1243"/>
      <c r="NLN8" s="1243"/>
      <c r="NLO8" s="1243"/>
      <c r="NLP8" s="1243"/>
      <c r="NLQ8" s="1243"/>
      <c r="NLR8" s="1243"/>
      <c r="NLS8" s="1243"/>
      <c r="NLT8" s="1243"/>
      <c r="NLU8" s="1243"/>
      <c r="NLV8" s="1243"/>
      <c r="NLW8" s="1243"/>
      <c r="NLX8" s="1243"/>
      <c r="NLY8" s="1243"/>
      <c r="NLZ8" s="1243"/>
      <c r="NMA8" s="1243"/>
      <c r="NMB8" s="1243"/>
      <c r="NMC8" s="1243"/>
      <c r="NMD8" s="1243"/>
      <c r="NME8" s="1243"/>
      <c r="NMF8" s="1243"/>
      <c r="NMG8" s="1243"/>
      <c r="NMH8" s="1243"/>
      <c r="NMI8" s="1243"/>
      <c r="NMJ8" s="1243"/>
      <c r="NMK8" s="1243"/>
      <c r="NML8" s="1243"/>
      <c r="NMM8" s="1243"/>
      <c r="NMN8" s="1243"/>
      <c r="NMO8" s="1243"/>
      <c r="NMP8" s="1243"/>
      <c r="NMQ8" s="1243"/>
      <c r="NMR8" s="1243"/>
      <c r="NMS8" s="1243"/>
      <c r="NMT8" s="1243"/>
      <c r="NMU8" s="1243"/>
      <c r="NMV8" s="1243"/>
      <c r="NMW8" s="1243"/>
      <c r="NMX8" s="1243"/>
      <c r="NMY8" s="1243"/>
      <c r="NMZ8" s="1243"/>
      <c r="NNA8" s="1243"/>
      <c r="NNB8" s="1243"/>
      <c r="NNC8" s="1243"/>
      <c r="NND8" s="1243"/>
      <c r="NNE8" s="1243"/>
      <c r="NNF8" s="1243"/>
      <c r="NNG8" s="1243"/>
      <c r="NNH8" s="1243"/>
      <c r="NNI8" s="1243"/>
      <c r="NNJ8" s="1243"/>
      <c r="NNK8" s="1243"/>
      <c r="NNL8" s="1243"/>
      <c r="NNM8" s="1243"/>
      <c r="NNN8" s="1243"/>
      <c r="NNO8" s="1243"/>
      <c r="NNP8" s="1243"/>
      <c r="NNQ8" s="1243"/>
      <c r="NNR8" s="1243"/>
      <c r="NNS8" s="1243"/>
      <c r="NNT8" s="1243"/>
      <c r="NNU8" s="1243"/>
      <c r="NNV8" s="1243"/>
      <c r="NNW8" s="1243"/>
      <c r="NNX8" s="1243"/>
      <c r="NNY8" s="1243"/>
      <c r="NNZ8" s="1243"/>
      <c r="NOA8" s="1243"/>
      <c r="NOB8" s="1243"/>
      <c r="NOC8" s="1243"/>
      <c r="NOD8" s="1243"/>
      <c r="NOE8" s="1243"/>
      <c r="NOF8" s="1243"/>
      <c r="NOG8" s="1243"/>
      <c r="NOH8" s="1243"/>
      <c r="NOI8" s="1243"/>
      <c r="NOJ8" s="1243"/>
      <c r="NOK8" s="1243"/>
      <c r="NOL8" s="1243"/>
      <c r="NOM8" s="1243"/>
      <c r="NON8" s="1243"/>
      <c r="NOO8" s="1243"/>
      <c r="NOP8" s="1243"/>
      <c r="NOQ8" s="1243"/>
      <c r="NOR8" s="1243"/>
      <c r="NOS8" s="1243"/>
      <c r="NOT8" s="1243"/>
      <c r="NOU8" s="1243"/>
      <c r="NOV8" s="1243"/>
      <c r="NOW8" s="1243"/>
      <c r="NOX8" s="1243"/>
      <c r="NOY8" s="1243"/>
      <c r="NOZ8" s="1243"/>
      <c r="NPA8" s="1243"/>
      <c r="NPB8" s="1243"/>
      <c r="NPC8" s="1243"/>
      <c r="NPD8" s="1243"/>
      <c r="NPE8" s="1243"/>
      <c r="NPF8" s="1243"/>
      <c r="NPG8" s="1243"/>
      <c r="NPH8" s="1243"/>
      <c r="NPI8" s="1243"/>
      <c r="NPJ8" s="1243"/>
      <c r="NPK8" s="1243"/>
      <c r="NPL8" s="1243"/>
      <c r="NPM8" s="1243"/>
      <c r="NPN8" s="1243"/>
      <c r="NPO8" s="1243"/>
      <c r="NPP8" s="1243"/>
      <c r="NPQ8" s="1243"/>
      <c r="NPR8" s="1243"/>
      <c r="NPS8" s="1243"/>
      <c r="NPT8" s="1243"/>
      <c r="NPU8" s="1243"/>
      <c r="NPV8" s="1243"/>
      <c r="NPW8" s="1243"/>
      <c r="NPX8" s="1243"/>
      <c r="NPY8" s="1243"/>
      <c r="NPZ8" s="1243"/>
      <c r="NQA8" s="1243"/>
      <c r="NQB8" s="1243"/>
      <c r="NQC8" s="1243"/>
      <c r="NQD8" s="1243"/>
      <c r="NQE8" s="1243"/>
      <c r="NQF8" s="1243"/>
      <c r="NQG8" s="1243"/>
      <c r="NQH8" s="1243"/>
      <c r="NQI8" s="1243"/>
      <c r="NQJ8" s="1243"/>
      <c r="NQK8" s="1243"/>
      <c r="NQL8" s="1243"/>
      <c r="NQM8" s="1243"/>
      <c r="NQN8" s="1243"/>
      <c r="NQO8" s="1243"/>
      <c r="NQP8" s="1243"/>
      <c r="NQQ8" s="1243"/>
      <c r="NQR8" s="1243"/>
      <c r="NQS8" s="1243"/>
      <c r="NQT8" s="1243"/>
      <c r="NQU8" s="1243"/>
      <c r="NQV8" s="1243"/>
      <c r="NQW8" s="1243"/>
      <c r="NQX8" s="1243"/>
      <c r="NQY8" s="1243"/>
      <c r="NQZ8" s="1243"/>
      <c r="NRA8" s="1243"/>
      <c r="NRB8" s="1243"/>
      <c r="NRC8" s="1243"/>
      <c r="NRD8" s="1243"/>
      <c r="NRE8" s="1243"/>
      <c r="NRF8" s="1243"/>
      <c r="NRG8" s="1243"/>
      <c r="NRH8" s="1243"/>
      <c r="NRI8" s="1243"/>
      <c r="NRJ8" s="1243"/>
      <c r="NRK8" s="1243"/>
      <c r="NRL8" s="1243"/>
      <c r="NRM8" s="1243"/>
      <c r="NRN8" s="1243"/>
      <c r="NRO8" s="1243"/>
      <c r="NRP8" s="1243"/>
      <c r="NRQ8" s="1243"/>
      <c r="NRR8" s="1243"/>
      <c r="NRS8" s="1243"/>
      <c r="NRT8" s="1243"/>
      <c r="NRU8" s="1243"/>
      <c r="NRV8" s="1243"/>
      <c r="NRW8" s="1243"/>
      <c r="NRX8" s="1243"/>
      <c r="NRY8" s="1243"/>
      <c r="NRZ8" s="1243"/>
      <c r="NSA8" s="1243"/>
      <c r="NSB8" s="1243"/>
      <c r="NSC8" s="1243"/>
      <c r="NSD8" s="1243"/>
      <c r="NSE8" s="1243"/>
      <c r="NSF8" s="1243"/>
      <c r="NSG8" s="1243"/>
      <c r="NSH8" s="1243"/>
      <c r="NSI8" s="1243"/>
      <c r="NSJ8" s="1243"/>
      <c r="NSK8" s="1243"/>
      <c r="NSL8" s="1243"/>
      <c r="NSM8" s="1243"/>
      <c r="NSN8" s="1243"/>
      <c r="NSO8" s="1243"/>
      <c r="NSP8" s="1243"/>
      <c r="NSQ8" s="1243"/>
      <c r="NSR8" s="1243"/>
      <c r="NSS8" s="1243"/>
      <c r="NST8" s="1243"/>
      <c r="NSU8" s="1243"/>
      <c r="NSV8" s="1243"/>
      <c r="NSW8" s="1243"/>
      <c r="NSX8" s="1243"/>
      <c r="NSY8" s="1243"/>
      <c r="NSZ8" s="1243"/>
      <c r="NTA8" s="1243"/>
      <c r="NTB8" s="1243"/>
      <c r="NTC8" s="1243"/>
      <c r="NTD8" s="1243"/>
      <c r="NTE8" s="1243"/>
      <c r="NTF8" s="1243"/>
      <c r="NTG8" s="1243"/>
      <c r="NTH8" s="1243"/>
      <c r="NTI8" s="1243"/>
      <c r="NTJ8" s="1243"/>
      <c r="NTK8" s="1243"/>
      <c r="NTL8" s="1243"/>
      <c r="NTM8" s="1243"/>
      <c r="NTN8" s="1243"/>
      <c r="NTO8" s="1243"/>
      <c r="NTP8" s="1243"/>
      <c r="NTQ8" s="1243"/>
      <c r="NTR8" s="1243"/>
      <c r="NTS8" s="1243"/>
      <c r="NTT8" s="1243"/>
      <c r="NTU8" s="1243"/>
      <c r="NTV8" s="1243"/>
      <c r="NTW8" s="1243"/>
      <c r="NTX8" s="1243"/>
      <c r="NTY8" s="1243"/>
      <c r="NTZ8" s="1243"/>
      <c r="NUA8" s="1243"/>
      <c r="NUB8" s="1243"/>
      <c r="NUC8" s="1243"/>
      <c r="NUD8" s="1243"/>
      <c r="NUE8" s="1243"/>
      <c r="NUF8" s="1243"/>
      <c r="NUG8" s="1243"/>
      <c r="NUH8" s="1243"/>
      <c r="NUI8" s="1243"/>
      <c r="NUJ8" s="1243"/>
      <c r="NUK8" s="1243"/>
      <c r="NUL8" s="1243"/>
      <c r="NUM8" s="1243"/>
      <c r="NUN8" s="1243"/>
      <c r="NUO8" s="1243"/>
      <c r="NUP8" s="1243"/>
      <c r="NUQ8" s="1243"/>
      <c r="NUR8" s="1243"/>
      <c r="NUS8" s="1243"/>
      <c r="NUT8" s="1243"/>
      <c r="NUU8" s="1243"/>
      <c r="NUV8" s="1243"/>
      <c r="NUW8" s="1243"/>
      <c r="NUX8" s="1243"/>
      <c r="NUY8" s="1243"/>
      <c r="NUZ8" s="1243"/>
      <c r="NVA8" s="1243"/>
      <c r="NVB8" s="1243"/>
      <c r="NVC8" s="1243"/>
      <c r="NVD8" s="1243"/>
      <c r="NVE8" s="1243"/>
      <c r="NVF8" s="1243"/>
      <c r="NVG8" s="1243"/>
      <c r="NVH8" s="1243"/>
      <c r="NVI8" s="1243"/>
      <c r="NVJ8" s="1243"/>
      <c r="NVK8" s="1243"/>
      <c r="NVL8" s="1243"/>
      <c r="NVM8" s="1243"/>
      <c r="NVN8" s="1243"/>
      <c r="NVO8" s="1243"/>
      <c r="NVP8" s="1243"/>
      <c r="NVQ8" s="1243"/>
      <c r="NVR8" s="1243"/>
      <c r="NVS8" s="1243"/>
      <c r="NVT8" s="1243"/>
      <c r="NVU8" s="1243"/>
      <c r="NVV8" s="1243"/>
      <c r="NVW8" s="1243"/>
      <c r="NVX8" s="1243"/>
      <c r="NVY8" s="1243"/>
      <c r="NVZ8" s="1243"/>
      <c r="NWA8" s="1243"/>
      <c r="NWB8" s="1243"/>
      <c r="NWC8" s="1243"/>
      <c r="NWD8" s="1243"/>
      <c r="NWE8" s="1243"/>
      <c r="NWF8" s="1243"/>
      <c r="NWG8" s="1243"/>
      <c r="NWH8" s="1243"/>
      <c r="NWI8" s="1243"/>
      <c r="NWJ8" s="1243"/>
      <c r="NWK8" s="1243"/>
      <c r="NWL8" s="1243"/>
      <c r="NWM8" s="1243"/>
      <c r="NWN8" s="1243"/>
      <c r="NWO8" s="1243"/>
      <c r="NWP8" s="1243"/>
      <c r="NWQ8" s="1243"/>
      <c r="NWR8" s="1243"/>
      <c r="NWS8" s="1243"/>
      <c r="NWT8" s="1243"/>
      <c r="NWU8" s="1243"/>
      <c r="NWV8" s="1243"/>
      <c r="NWW8" s="1243"/>
      <c r="NWX8" s="1243"/>
      <c r="NWY8" s="1243"/>
      <c r="NWZ8" s="1243"/>
      <c r="NXA8" s="1243"/>
      <c r="NXB8" s="1243"/>
      <c r="NXC8" s="1243"/>
      <c r="NXD8" s="1243"/>
      <c r="NXE8" s="1243"/>
      <c r="NXF8" s="1243"/>
      <c r="NXG8" s="1243"/>
      <c r="NXH8" s="1243"/>
      <c r="NXI8" s="1243"/>
      <c r="NXJ8" s="1243"/>
      <c r="NXK8" s="1243"/>
      <c r="NXL8" s="1243"/>
      <c r="NXM8" s="1243"/>
      <c r="NXN8" s="1243"/>
      <c r="NXO8" s="1243"/>
      <c r="NXP8" s="1243"/>
      <c r="NXQ8" s="1243"/>
      <c r="NXR8" s="1243"/>
      <c r="NXS8" s="1243"/>
      <c r="NXT8" s="1243"/>
      <c r="NXU8" s="1243"/>
      <c r="NXV8" s="1243"/>
      <c r="NXW8" s="1243"/>
      <c r="NXX8" s="1243"/>
      <c r="NXY8" s="1243"/>
      <c r="NXZ8" s="1243"/>
      <c r="NYA8" s="1243"/>
      <c r="NYB8" s="1243"/>
      <c r="NYC8" s="1243"/>
      <c r="NYD8" s="1243"/>
      <c r="NYE8" s="1243"/>
      <c r="NYF8" s="1243"/>
      <c r="NYG8" s="1243"/>
      <c r="NYH8" s="1243"/>
      <c r="NYI8" s="1243"/>
      <c r="NYJ8" s="1243"/>
      <c r="NYK8" s="1243"/>
      <c r="NYL8" s="1243"/>
      <c r="NYM8" s="1243"/>
      <c r="NYN8" s="1243"/>
      <c r="NYO8" s="1243"/>
      <c r="NYP8" s="1243"/>
      <c r="NYQ8" s="1243"/>
      <c r="NYR8" s="1243"/>
      <c r="NYS8" s="1243"/>
      <c r="NYT8" s="1243"/>
      <c r="NYU8" s="1243"/>
      <c r="NYV8" s="1243"/>
      <c r="NYW8" s="1243"/>
      <c r="NYX8" s="1243"/>
      <c r="NYY8" s="1243"/>
      <c r="NYZ8" s="1243"/>
      <c r="NZA8" s="1243"/>
      <c r="NZB8" s="1243"/>
      <c r="NZC8" s="1243"/>
      <c r="NZD8" s="1243"/>
      <c r="NZE8" s="1243"/>
      <c r="NZF8" s="1243"/>
      <c r="NZG8" s="1243"/>
      <c r="NZH8" s="1243"/>
      <c r="NZI8" s="1243"/>
      <c r="NZJ8" s="1243"/>
      <c r="NZK8" s="1243"/>
      <c r="NZL8" s="1243"/>
      <c r="NZM8" s="1243"/>
      <c r="NZN8" s="1243"/>
      <c r="NZO8" s="1243"/>
      <c r="NZP8" s="1243"/>
      <c r="NZQ8" s="1243"/>
      <c r="NZR8" s="1243"/>
      <c r="NZS8" s="1243"/>
      <c r="NZT8" s="1243"/>
      <c r="NZU8" s="1243"/>
      <c r="NZV8" s="1243"/>
      <c r="NZW8" s="1243"/>
      <c r="NZX8" s="1243"/>
      <c r="NZY8" s="1243"/>
      <c r="NZZ8" s="1243"/>
      <c r="OAA8" s="1243"/>
      <c r="OAB8" s="1243"/>
      <c r="OAC8" s="1243"/>
      <c r="OAD8" s="1243"/>
      <c r="OAE8" s="1243"/>
      <c r="OAF8" s="1243"/>
      <c r="OAG8" s="1243"/>
      <c r="OAH8" s="1243"/>
      <c r="OAI8" s="1243"/>
      <c r="OAJ8" s="1243"/>
      <c r="OAK8" s="1243"/>
      <c r="OAL8" s="1243"/>
      <c r="OAM8" s="1243"/>
      <c r="OAN8" s="1243"/>
      <c r="OAO8" s="1243"/>
      <c r="OAP8" s="1243"/>
      <c r="OAQ8" s="1243"/>
      <c r="OAR8" s="1243"/>
      <c r="OAS8" s="1243"/>
      <c r="OAT8" s="1243"/>
      <c r="OAU8" s="1243"/>
      <c r="OAV8" s="1243"/>
      <c r="OAW8" s="1243"/>
      <c r="OAX8" s="1243"/>
      <c r="OAY8" s="1243"/>
      <c r="OAZ8" s="1243"/>
      <c r="OBA8" s="1243"/>
      <c r="OBB8" s="1243"/>
      <c r="OBC8" s="1243"/>
      <c r="OBD8" s="1243"/>
      <c r="OBE8" s="1243"/>
      <c r="OBF8" s="1243"/>
      <c r="OBG8" s="1243"/>
      <c r="OBH8" s="1243"/>
      <c r="OBI8" s="1243"/>
      <c r="OBJ8" s="1243"/>
      <c r="OBK8" s="1243"/>
      <c r="OBL8" s="1243"/>
      <c r="OBM8" s="1243"/>
      <c r="OBN8" s="1243"/>
      <c r="OBO8" s="1243"/>
      <c r="OBP8" s="1243"/>
      <c r="OBQ8" s="1243"/>
      <c r="OBR8" s="1243"/>
      <c r="OBS8" s="1243"/>
      <c r="OBT8" s="1243"/>
      <c r="OBU8" s="1243"/>
      <c r="OBV8" s="1243"/>
      <c r="OBW8" s="1243"/>
      <c r="OBX8" s="1243"/>
      <c r="OBY8" s="1243"/>
      <c r="OBZ8" s="1243"/>
      <c r="OCA8" s="1243"/>
      <c r="OCB8" s="1243"/>
      <c r="OCC8" s="1243"/>
      <c r="OCD8" s="1243"/>
      <c r="OCE8" s="1243"/>
      <c r="OCF8" s="1243"/>
      <c r="OCG8" s="1243"/>
      <c r="OCH8" s="1243"/>
      <c r="OCI8" s="1243"/>
      <c r="OCJ8" s="1243"/>
      <c r="OCK8" s="1243"/>
      <c r="OCL8" s="1243"/>
      <c r="OCM8" s="1243"/>
      <c r="OCN8" s="1243"/>
      <c r="OCO8" s="1243"/>
      <c r="OCP8" s="1243"/>
      <c r="OCQ8" s="1243"/>
      <c r="OCR8" s="1243"/>
      <c r="OCS8" s="1243"/>
      <c r="OCT8" s="1243"/>
      <c r="OCU8" s="1243"/>
      <c r="OCV8" s="1243"/>
      <c r="OCW8" s="1243"/>
      <c r="OCX8" s="1243"/>
      <c r="OCY8" s="1243"/>
      <c r="OCZ8" s="1243"/>
      <c r="ODA8" s="1243"/>
      <c r="ODB8" s="1243"/>
      <c r="ODC8" s="1243"/>
      <c r="ODD8" s="1243"/>
      <c r="ODE8" s="1243"/>
      <c r="ODF8" s="1243"/>
      <c r="ODG8" s="1243"/>
      <c r="ODH8" s="1243"/>
      <c r="ODI8" s="1243"/>
      <c r="ODJ8" s="1243"/>
      <c r="ODK8" s="1243"/>
      <c r="ODL8" s="1243"/>
      <c r="ODM8" s="1243"/>
      <c r="ODN8" s="1243"/>
      <c r="ODO8" s="1243"/>
      <c r="ODP8" s="1243"/>
      <c r="ODQ8" s="1243"/>
      <c r="ODR8" s="1243"/>
      <c r="ODS8" s="1243"/>
      <c r="ODT8" s="1243"/>
      <c r="ODU8" s="1243"/>
      <c r="ODV8" s="1243"/>
      <c r="ODW8" s="1243"/>
      <c r="ODX8" s="1243"/>
      <c r="ODY8" s="1243"/>
      <c r="ODZ8" s="1243"/>
      <c r="OEA8" s="1243"/>
      <c r="OEB8" s="1243"/>
      <c r="OEC8" s="1243"/>
      <c r="OED8" s="1243"/>
      <c r="OEE8" s="1243"/>
      <c r="OEF8" s="1243"/>
      <c r="OEG8" s="1243"/>
      <c r="OEH8" s="1243"/>
      <c r="OEI8" s="1243"/>
      <c r="OEJ8" s="1243"/>
      <c r="OEK8" s="1243"/>
      <c r="OEL8" s="1243"/>
      <c r="OEM8" s="1243"/>
      <c r="OEN8" s="1243"/>
      <c r="OEO8" s="1243"/>
      <c r="OEP8" s="1243"/>
      <c r="OEQ8" s="1243"/>
      <c r="OER8" s="1243"/>
      <c r="OES8" s="1243"/>
      <c r="OET8" s="1243"/>
      <c r="OEU8" s="1243"/>
      <c r="OEV8" s="1243"/>
      <c r="OEW8" s="1243"/>
      <c r="OEX8" s="1243"/>
      <c r="OEY8" s="1243"/>
      <c r="OEZ8" s="1243"/>
      <c r="OFA8" s="1243"/>
      <c r="OFB8" s="1243"/>
      <c r="OFC8" s="1243"/>
      <c r="OFD8" s="1243"/>
      <c r="OFE8" s="1243"/>
      <c r="OFF8" s="1243"/>
      <c r="OFG8" s="1243"/>
      <c r="OFH8" s="1243"/>
      <c r="OFI8" s="1243"/>
      <c r="OFJ8" s="1243"/>
      <c r="OFK8" s="1243"/>
      <c r="OFL8" s="1243"/>
      <c r="OFM8" s="1243"/>
      <c r="OFN8" s="1243"/>
      <c r="OFO8" s="1243"/>
      <c r="OFP8" s="1243"/>
      <c r="OFQ8" s="1243"/>
      <c r="OFR8" s="1243"/>
      <c r="OFS8" s="1243"/>
      <c r="OFT8" s="1243"/>
      <c r="OFU8" s="1243"/>
      <c r="OFV8" s="1243"/>
      <c r="OFW8" s="1243"/>
      <c r="OFX8" s="1243"/>
      <c r="OFY8" s="1243"/>
      <c r="OFZ8" s="1243"/>
      <c r="OGA8" s="1243"/>
      <c r="OGB8" s="1243"/>
      <c r="OGC8" s="1243"/>
      <c r="OGD8" s="1243"/>
      <c r="OGE8" s="1243"/>
      <c r="OGF8" s="1243"/>
      <c r="OGG8" s="1243"/>
      <c r="OGH8" s="1243"/>
      <c r="OGI8" s="1243"/>
      <c r="OGJ8" s="1243"/>
      <c r="OGK8" s="1243"/>
      <c r="OGL8" s="1243"/>
      <c r="OGM8" s="1243"/>
      <c r="OGN8" s="1243"/>
      <c r="OGO8" s="1243"/>
      <c r="OGP8" s="1243"/>
      <c r="OGQ8" s="1243"/>
      <c r="OGR8" s="1243"/>
      <c r="OGS8" s="1243"/>
      <c r="OGT8" s="1243"/>
      <c r="OGU8" s="1243"/>
      <c r="OGV8" s="1243"/>
      <c r="OGW8" s="1243"/>
      <c r="OGX8" s="1243"/>
      <c r="OGY8" s="1243"/>
      <c r="OGZ8" s="1243"/>
      <c r="OHA8" s="1243"/>
      <c r="OHB8" s="1243"/>
      <c r="OHC8" s="1243"/>
      <c r="OHD8" s="1243"/>
      <c r="OHE8" s="1243"/>
      <c r="OHF8" s="1243"/>
      <c r="OHG8" s="1243"/>
      <c r="OHH8" s="1243"/>
      <c r="OHI8" s="1243"/>
      <c r="OHJ8" s="1243"/>
      <c r="OHK8" s="1243"/>
      <c r="OHL8" s="1243"/>
      <c r="OHM8" s="1243"/>
      <c r="OHN8" s="1243"/>
      <c r="OHO8" s="1243"/>
      <c r="OHP8" s="1243"/>
      <c r="OHQ8" s="1243"/>
      <c r="OHR8" s="1243"/>
      <c r="OHS8" s="1243"/>
      <c r="OHT8" s="1243"/>
      <c r="OHU8" s="1243"/>
      <c r="OHV8" s="1243"/>
      <c r="OHW8" s="1243"/>
      <c r="OHX8" s="1243"/>
      <c r="OHY8" s="1243"/>
      <c r="OHZ8" s="1243"/>
      <c r="OIA8" s="1243"/>
      <c r="OIB8" s="1243"/>
      <c r="OIC8" s="1243"/>
      <c r="OID8" s="1243"/>
      <c r="OIE8" s="1243"/>
      <c r="OIF8" s="1243"/>
      <c r="OIG8" s="1243"/>
      <c r="OIH8" s="1243"/>
      <c r="OII8" s="1243"/>
      <c r="OIJ8" s="1243"/>
      <c r="OIK8" s="1243"/>
      <c r="OIL8" s="1243"/>
      <c r="OIM8" s="1243"/>
      <c r="OIN8" s="1243"/>
      <c r="OIO8" s="1243"/>
      <c r="OIP8" s="1243"/>
      <c r="OIQ8" s="1243"/>
      <c r="OIR8" s="1243"/>
      <c r="OIS8" s="1243"/>
      <c r="OIT8" s="1243"/>
      <c r="OIU8" s="1243"/>
      <c r="OIV8" s="1243"/>
      <c r="OIW8" s="1243"/>
      <c r="OIX8" s="1243"/>
      <c r="OIY8" s="1243"/>
      <c r="OIZ8" s="1243"/>
      <c r="OJA8" s="1243"/>
      <c r="OJB8" s="1243"/>
      <c r="OJC8" s="1243"/>
      <c r="OJD8" s="1243"/>
      <c r="OJE8" s="1243"/>
      <c r="OJF8" s="1243"/>
      <c r="OJG8" s="1243"/>
      <c r="OJH8" s="1243"/>
      <c r="OJI8" s="1243"/>
      <c r="OJJ8" s="1243"/>
      <c r="OJK8" s="1243"/>
      <c r="OJL8" s="1243"/>
      <c r="OJM8" s="1243"/>
      <c r="OJN8" s="1243"/>
      <c r="OJO8" s="1243"/>
      <c r="OJP8" s="1243"/>
      <c r="OJQ8" s="1243"/>
      <c r="OJR8" s="1243"/>
      <c r="OJS8" s="1243"/>
      <c r="OJT8" s="1243"/>
      <c r="OJU8" s="1243"/>
      <c r="OJV8" s="1243"/>
      <c r="OJW8" s="1243"/>
      <c r="OJX8" s="1243"/>
      <c r="OJY8" s="1243"/>
      <c r="OJZ8" s="1243"/>
      <c r="OKA8" s="1243"/>
      <c r="OKB8" s="1243"/>
      <c r="OKC8" s="1243"/>
      <c r="OKD8" s="1243"/>
      <c r="OKE8" s="1243"/>
      <c r="OKF8" s="1243"/>
      <c r="OKG8" s="1243"/>
      <c r="OKH8" s="1243"/>
      <c r="OKI8" s="1243"/>
      <c r="OKJ8" s="1243"/>
      <c r="OKK8" s="1243"/>
      <c r="OKL8" s="1243"/>
      <c r="OKM8" s="1243"/>
      <c r="OKN8" s="1243"/>
      <c r="OKO8" s="1243"/>
      <c r="OKP8" s="1243"/>
      <c r="OKQ8" s="1243"/>
      <c r="OKR8" s="1243"/>
      <c r="OKS8" s="1243"/>
      <c r="OKT8" s="1243"/>
      <c r="OKU8" s="1243"/>
      <c r="OKV8" s="1243"/>
      <c r="OKW8" s="1243"/>
      <c r="OKX8" s="1243"/>
      <c r="OKY8" s="1243"/>
      <c r="OKZ8" s="1243"/>
      <c r="OLA8" s="1243"/>
      <c r="OLB8" s="1243"/>
      <c r="OLC8" s="1243"/>
      <c r="OLD8" s="1243"/>
      <c r="OLE8" s="1243"/>
      <c r="OLF8" s="1243"/>
      <c r="OLG8" s="1243"/>
      <c r="OLH8" s="1243"/>
      <c r="OLI8" s="1243"/>
      <c r="OLJ8" s="1243"/>
      <c r="OLK8" s="1243"/>
      <c r="OLL8" s="1243"/>
      <c r="OLM8" s="1243"/>
      <c r="OLN8" s="1243"/>
      <c r="OLO8" s="1243"/>
      <c r="OLP8" s="1243"/>
      <c r="OLQ8" s="1243"/>
      <c r="OLR8" s="1243"/>
      <c r="OLS8" s="1243"/>
      <c r="OLT8" s="1243"/>
      <c r="OLU8" s="1243"/>
      <c r="OLV8" s="1243"/>
      <c r="OLW8" s="1243"/>
      <c r="OLX8" s="1243"/>
      <c r="OLY8" s="1243"/>
      <c r="OLZ8" s="1243"/>
      <c r="OMA8" s="1243"/>
      <c r="OMB8" s="1243"/>
      <c r="OMC8" s="1243"/>
      <c r="OMD8" s="1243"/>
      <c r="OME8" s="1243"/>
      <c r="OMF8" s="1243"/>
      <c r="OMG8" s="1243"/>
      <c r="OMH8" s="1243"/>
      <c r="OMI8" s="1243"/>
      <c r="OMJ8" s="1243"/>
      <c r="OMK8" s="1243"/>
      <c r="OML8" s="1243"/>
      <c r="OMM8" s="1243"/>
      <c r="OMN8" s="1243"/>
      <c r="OMO8" s="1243"/>
      <c r="OMP8" s="1243"/>
      <c r="OMQ8" s="1243"/>
      <c r="OMR8" s="1243"/>
      <c r="OMS8" s="1243"/>
      <c r="OMT8" s="1243"/>
      <c r="OMU8" s="1243"/>
      <c r="OMV8" s="1243"/>
      <c r="OMW8" s="1243"/>
      <c r="OMX8" s="1243"/>
      <c r="OMY8" s="1243"/>
      <c r="OMZ8" s="1243"/>
      <c r="ONA8" s="1243"/>
      <c r="ONB8" s="1243"/>
      <c r="ONC8" s="1243"/>
      <c r="OND8" s="1243"/>
      <c r="ONE8" s="1243"/>
      <c r="ONF8" s="1243"/>
      <c r="ONG8" s="1243"/>
      <c r="ONH8" s="1243"/>
      <c r="ONI8" s="1243"/>
      <c r="ONJ8" s="1243"/>
      <c r="ONK8" s="1243"/>
      <c r="ONL8" s="1243"/>
      <c r="ONM8" s="1243"/>
      <c r="ONN8" s="1243"/>
      <c r="ONO8" s="1243"/>
      <c r="ONP8" s="1243"/>
      <c r="ONQ8" s="1243"/>
      <c r="ONR8" s="1243"/>
      <c r="ONS8" s="1243"/>
      <c r="ONT8" s="1243"/>
      <c r="ONU8" s="1243"/>
      <c r="ONV8" s="1243"/>
      <c r="ONW8" s="1243"/>
      <c r="ONX8" s="1243"/>
      <c r="ONY8" s="1243"/>
      <c r="ONZ8" s="1243"/>
      <c r="OOA8" s="1243"/>
      <c r="OOB8" s="1243"/>
      <c r="OOC8" s="1243"/>
      <c r="OOD8" s="1243"/>
      <c r="OOE8" s="1243"/>
      <c r="OOF8" s="1243"/>
      <c r="OOG8" s="1243"/>
      <c r="OOH8" s="1243"/>
      <c r="OOI8" s="1243"/>
      <c r="OOJ8" s="1243"/>
      <c r="OOK8" s="1243"/>
      <c r="OOL8" s="1243"/>
      <c r="OOM8" s="1243"/>
      <c r="OON8" s="1243"/>
      <c r="OOO8" s="1243"/>
      <c r="OOP8" s="1243"/>
      <c r="OOQ8" s="1243"/>
      <c r="OOR8" s="1243"/>
      <c r="OOS8" s="1243"/>
      <c r="OOT8" s="1243"/>
      <c r="OOU8" s="1243"/>
      <c r="OOV8" s="1243"/>
      <c r="OOW8" s="1243"/>
      <c r="OOX8" s="1243"/>
      <c r="OOY8" s="1243"/>
      <c r="OOZ8" s="1243"/>
      <c r="OPA8" s="1243"/>
      <c r="OPB8" s="1243"/>
      <c r="OPC8" s="1243"/>
      <c r="OPD8" s="1243"/>
      <c r="OPE8" s="1243"/>
      <c r="OPF8" s="1243"/>
      <c r="OPG8" s="1243"/>
      <c r="OPH8" s="1243"/>
      <c r="OPI8" s="1243"/>
      <c r="OPJ8" s="1243"/>
      <c r="OPK8" s="1243"/>
      <c r="OPL8" s="1243"/>
      <c r="OPM8" s="1243"/>
      <c r="OPN8" s="1243"/>
      <c r="OPO8" s="1243"/>
      <c r="OPP8" s="1243"/>
      <c r="OPQ8" s="1243"/>
      <c r="OPR8" s="1243"/>
      <c r="OPS8" s="1243"/>
      <c r="OPT8" s="1243"/>
      <c r="OPU8" s="1243"/>
      <c r="OPV8" s="1243"/>
      <c r="OPW8" s="1243"/>
      <c r="OPX8" s="1243"/>
      <c r="OPY8" s="1243"/>
      <c r="OPZ8" s="1243"/>
      <c r="OQA8" s="1243"/>
      <c r="OQB8" s="1243"/>
      <c r="OQC8" s="1243"/>
      <c r="OQD8" s="1243"/>
      <c r="OQE8" s="1243"/>
      <c r="OQF8" s="1243"/>
      <c r="OQG8" s="1243"/>
      <c r="OQH8" s="1243"/>
      <c r="OQI8" s="1243"/>
      <c r="OQJ8" s="1243"/>
      <c r="OQK8" s="1243"/>
      <c r="OQL8" s="1243"/>
      <c r="OQM8" s="1243"/>
      <c r="OQN8" s="1243"/>
      <c r="OQO8" s="1243"/>
      <c r="OQP8" s="1243"/>
      <c r="OQQ8" s="1243"/>
      <c r="OQR8" s="1243"/>
      <c r="OQS8" s="1243"/>
      <c r="OQT8" s="1243"/>
      <c r="OQU8" s="1243"/>
      <c r="OQV8" s="1243"/>
      <c r="OQW8" s="1243"/>
      <c r="OQX8" s="1243"/>
      <c r="OQY8" s="1243"/>
      <c r="OQZ8" s="1243"/>
      <c r="ORA8" s="1243"/>
      <c r="ORB8" s="1243"/>
      <c r="ORC8" s="1243"/>
      <c r="ORD8" s="1243"/>
      <c r="ORE8" s="1243"/>
      <c r="ORF8" s="1243"/>
      <c r="ORG8" s="1243"/>
      <c r="ORH8" s="1243"/>
      <c r="ORI8" s="1243"/>
      <c r="ORJ8" s="1243"/>
      <c r="ORK8" s="1243"/>
      <c r="ORL8" s="1243"/>
      <c r="ORM8" s="1243"/>
      <c r="ORN8" s="1243"/>
      <c r="ORO8" s="1243"/>
      <c r="ORP8" s="1243"/>
      <c r="ORQ8" s="1243"/>
      <c r="ORR8" s="1243"/>
      <c r="ORS8" s="1243"/>
      <c r="ORT8" s="1243"/>
      <c r="ORU8" s="1243"/>
      <c r="ORV8" s="1243"/>
      <c r="ORW8" s="1243"/>
      <c r="ORX8" s="1243"/>
      <c r="ORY8" s="1243"/>
      <c r="ORZ8" s="1243"/>
      <c r="OSA8" s="1243"/>
      <c r="OSB8" s="1243"/>
      <c r="OSC8" s="1243"/>
      <c r="OSD8" s="1243"/>
      <c r="OSE8" s="1243"/>
      <c r="OSF8" s="1243"/>
      <c r="OSG8" s="1243"/>
      <c r="OSH8" s="1243"/>
      <c r="OSI8" s="1243"/>
      <c r="OSJ8" s="1243"/>
      <c r="OSK8" s="1243"/>
      <c r="OSL8" s="1243"/>
      <c r="OSM8" s="1243"/>
      <c r="OSN8" s="1243"/>
      <c r="OSO8" s="1243"/>
      <c r="OSP8" s="1243"/>
      <c r="OSQ8" s="1243"/>
      <c r="OSR8" s="1243"/>
      <c r="OSS8" s="1243"/>
      <c r="OST8" s="1243"/>
      <c r="OSU8" s="1243"/>
      <c r="OSV8" s="1243"/>
      <c r="OSW8" s="1243"/>
      <c r="OSX8" s="1243"/>
      <c r="OSY8" s="1243"/>
      <c r="OSZ8" s="1243"/>
      <c r="OTA8" s="1243"/>
      <c r="OTB8" s="1243"/>
      <c r="OTC8" s="1243"/>
      <c r="OTD8" s="1243"/>
      <c r="OTE8" s="1243"/>
      <c r="OTF8" s="1243"/>
      <c r="OTG8" s="1243"/>
      <c r="OTH8" s="1243"/>
      <c r="OTI8" s="1243"/>
      <c r="OTJ8" s="1243"/>
      <c r="OTK8" s="1243"/>
      <c r="OTL8" s="1243"/>
      <c r="OTM8" s="1243"/>
      <c r="OTN8" s="1243"/>
      <c r="OTO8" s="1243"/>
      <c r="OTP8" s="1243"/>
      <c r="OTQ8" s="1243"/>
      <c r="OTR8" s="1243"/>
      <c r="OTS8" s="1243"/>
      <c r="OTT8" s="1243"/>
      <c r="OTU8" s="1243"/>
      <c r="OTV8" s="1243"/>
      <c r="OTW8" s="1243"/>
      <c r="OTX8" s="1243"/>
      <c r="OTY8" s="1243"/>
      <c r="OTZ8" s="1243"/>
      <c r="OUA8" s="1243"/>
      <c r="OUB8" s="1243"/>
      <c r="OUC8" s="1243"/>
      <c r="OUD8" s="1243"/>
      <c r="OUE8" s="1243"/>
      <c r="OUF8" s="1243"/>
      <c r="OUG8" s="1243"/>
      <c r="OUH8" s="1243"/>
      <c r="OUI8" s="1243"/>
      <c r="OUJ8" s="1243"/>
      <c r="OUK8" s="1243"/>
      <c r="OUL8" s="1243"/>
      <c r="OUM8" s="1243"/>
      <c r="OUN8" s="1243"/>
      <c r="OUO8" s="1243"/>
      <c r="OUP8" s="1243"/>
      <c r="OUQ8" s="1243"/>
      <c r="OUR8" s="1243"/>
      <c r="OUS8" s="1243"/>
      <c r="OUT8" s="1243"/>
      <c r="OUU8" s="1243"/>
      <c r="OUV8" s="1243"/>
      <c r="OUW8" s="1243"/>
      <c r="OUX8" s="1243"/>
      <c r="OUY8" s="1243"/>
      <c r="OUZ8" s="1243"/>
      <c r="OVA8" s="1243"/>
      <c r="OVB8" s="1243"/>
      <c r="OVC8" s="1243"/>
      <c r="OVD8" s="1243"/>
      <c r="OVE8" s="1243"/>
      <c r="OVF8" s="1243"/>
      <c r="OVG8" s="1243"/>
      <c r="OVH8" s="1243"/>
      <c r="OVI8" s="1243"/>
      <c r="OVJ8" s="1243"/>
      <c r="OVK8" s="1243"/>
      <c r="OVL8" s="1243"/>
      <c r="OVM8" s="1243"/>
      <c r="OVN8" s="1243"/>
      <c r="OVO8" s="1243"/>
      <c r="OVP8" s="1243"/>
      <c r="OVQ8" s="1243"/>
      <c r="OVR8" s="1243"/>
      <c r="OVS8" s="1243"/>
      <c r="OVT8" s="1243"/>
      <c r="OVU8" s="1243"/>
      <c r="OVV8" s="1243"/>
      <c r="OVW8" s="1243"/>
      <c r="OVX8" s="1243"/>
      <c r="OVY8" s="1243"/>
      <c r="OVZ8" s="1243"/>
      <c r="OWA8" s="1243"/>
      <c r="OWB8" s="1243"/>
      <c r="OWC8" s="1243"/>
      <c r="OWD8" s="1243"/>
      <c r="OWE8" s="1243"/>
      <c r="OWF8" s="1243"/>
      <c r="OWG8" s="1243"/>
      <c r="OWH8" s="1243"/>
      <c r="OWI8" s="1243"/>
      <c r="OWJ8" s="1243"/>
      <c r="OWK8" s="1243"/>
      <c r="OWL8" s="1243"/>
      <c r="OWM8" s="1243"/>
      <c r="OWN8" s="1243"/>
      <c r="OWO8" s="1243"/>
      <c r="OWP8" s="1243"/>
      <c r="OWQ8" s="1243"/>
      <c r="OWR8" s="1243"/>
      <c r="OWS8" s="1243"/>
      <c r="OWT8" s="1243"/>
      <c r="OWU8" s="1243"/>
      <c r="OWV8" s="1243"/>
      <c r="OWW8" s="1243"/>
      <c r="OWX8" s="1243"/>
      <c r="OWY8" s="1243"/>
      <c r="OWZ8" s="1243"/>
      <c r="OXA8" s="1243"/>
      <c r="OXB8" s="1243"/>
      <c r="OXC8" s="1243"/>
      <c r="OXD8" s="1243"/>
      <c r="OXE8" s="1243"/>
      <c r="OXF8" s="1243"/>
      <c r="OXG8" s="1243"/>
      <c r="OXH8" s="1243"/>
      <c r="OXI8" s="1243"/>
      <c r="OXJ8" s="1243"/>
      <c r="OXK8" s="1243"/>
      <c r="OXL8" s="1243"/>
      <c r="OXM8" s="1243"/>
      <c r="OXN8" s="1243"/>
      <c r="OXO8" s="1243"/>
      <c r="OXP8" s="1243"/>
      <c r="OXQ8" s="1243"/>
      <c r="OXR8" s="1243"/>
      <c r="OXS8" s="1243"/>
      <c r="OXT8" s="1243"/>
      <c r="OXU8" s="1243"/>
      <c r="OXV8" s="1243"/>
      <c r="OXW8" s="1243"/>
      <c r="OXX8" s="1243"/>
      <c r="OXY8" s="1243"/>
      <c r="OXZ8" s="1243"/>
      <c r="OYA8" s="1243"/>
      <c r="OYB8" s="1243"/>
      <c r="OYC8" s="1243"/>
      <c r="OYD8" s="1243"/>
      <c r="OYE8" s="1243"/>
      <c r="OYF8" s="1243"/>
      <c r="OYG8" s="1243"/>
      <c r="OYH8" s="1243"/>
      <c r="OYI8" s="1243"/>
      <c r="OYJ8" s="1243"/>
      <c r="OYK8" s="1243"/>
      <c r="OYL8" s="1243"/>
      <c r="OYM8" s="1243"/>
      <c r="OYN8" s="1243"/>
      <c r="OYO8" s="1243"/>
      <c r="OYP8" s="1243"/>
      <c r="OYQ8" s="1243"/>
      <c r="OYR8" s="1243"/>
      <c r="OYS8" s="1243"/>
      <c r="OYT8" s="1243"/>
      <c r="OYU8" s="1243"/>
      <c r="OYV8" s="1243"/>
      <c r="OYW8" s="1243"/>
      <c r="OYX8" s="1243"/>
      <c r="OYY8" s="1243"/>
      <c r="OYZ8" s="1243"/>
      <c r="OZA8" s="1243"/>
      <c r="OZB8" s="1243"/>
      <c r="OZC8" s="1243"/>
      <c r="OZD8" s="1243"/>
      <c r="OZE8" s="1243"/>
      <c r="OZF8" s="1243"/>
      <c r="OZG8" s="1243"/>
      <c r="OZH8" s="1243"/>
      <c r="OZI8" s="1243"/>
      <c r="OZJ8" s="1243"/>
      <c r="OZK8" s="1243"/>
      <c r="OZL8" s="1243"/>
      <c r="OZM8" s="1243"/>
      <c r="OZN8" s="1243"/>
      <c r="OZO8" s="1243"/>
      <c r="OZP8" s="1243"/>
      <c r="OZQ8" s="1243"/>
      <c r="OZR8" s="1243"/>
      <c r="OZS8" s="1243"/>
      <c r="OZT8" s="1243"/>
      <c r="OZU8" s="1243"/>
      <c r="OZV8" s="1243"/>
      <c r="OZW8" s="1243"/>
      <c r="OZX8" s="1243"/>
      <c r="OZY8" s="1243"/>
      <c r="OZZ8" s="1243"/>
      <c r="PAA8" s="1243"/>
      <c r="PAB8" s="1243"/>
      <c r="PAC8" s="1243"/>
      <c r="PAD8" s="1243"/>
      <c r="PAE8" s="1243"/>
      <c r="PAF8" s="1243"/>
      <c r="PAG8" s="1243"/>
      <c r="PAH8" s="1243"/>
      <c r="PAI8" s="1243"/>
      <c r="PAJ8" s="1243"/>
      <c r="PAK8" s="1243"/>
      <c r="PAL8" s="1243"/>
      <c r="PAM8" s="1243"/>
      <c r="PAN8" s="1243"/>
      <c r="PAO8" s="1243"/>
      <c r="PAP8" s="1243"/>
      <c r="PAQ8" s="1243"/>
      <c r="PAR8" s="1243"/>
      <c r="PAS8" s="1243"/>
      <c r="PAT8" s="1243"/>
      <c r="PAU8" s="1243"/>
      <c r="PAV8" s="1243"/>
      <c r="PAW8" s="1243"/>
      <c r="PAX8" s="1243"/>
      <c r="PAY8" s="1243"/>
      <c r="PAZ8" s="1243"/>
      <c r="PBA8" s="1243"/>
      <c r="PBB8" s="1243"/>
      <c r="PBC8" s="1243"/>
      <c r="PBD8" s="1243"/>
      <c r="PBE8" s="1243"/>
      <c r="PBF8" s="1243"/>
      <c r="PBG8" s="1243"/>
      <c r="PBH8" s="1243"/>
      <c r="PBI8" s="1243"/>
      <c r="PBJ8" s="1243"/>
      <c r="PBK8" s="1243"/>
      <c r="PBL8" s="1243"/>
      <c r="PBM8" s="1243"/>
      <c r="PBN8" s="1243"/>
      <c r="PBO8" s="1243"/>
      <c r="PBP8" s="1243"/>
      <c r="PBQ8" s="1243"/>
      <c r="PBR8" s="1243"/>
      <c r="PBS8" s="1243"/>
      <c r="PBT8" s="1243"/>
      <c r="PBU8" s="1243"/>
      <c r="PBV8" s="1243"/>
      <c r="PBW8" s="1243"/>
      <c r="PBX8" s="1243"/>
      <c r="PBY8" s="1243"/>
      <c r="PBZ8" s="1243"/>
      <c r="PCA8" s="1243"/>
      <c r="PCB8" s="1243"/>
      <c r="PCC8" s="1243"/>
      <c r="PCD8" s="1243"/>
      <c r="PCE8" s="1243"/>
      <c r="PCF8" s="1243"/>
      <c r="PCG8" s="1243"/>
      <c r="PCH8" s="1243"/>
      <c r="PCI8" s="1243"/>
      <c r="PCJ8" s="1243"/>
      <c r="PCK8" s="1243"/>
      <c r="PCL8" s="1243"/>
      <c r="PCM8" s="1243"/>
      <c r="PCN8" s="1243"/>
      <c r="PCO8" s="1243"/>
      <c r="PCP8" s="1243"/>
      <c r="PCQ8" s="1243"/>
      <c r="PCR8" s="1243"/>
      <c r="PCS8" s="1243"/>
      <c r="PCT8" s="1243"/>
      <c r="PCU8" s="1243"/>
      <c r="PCV8" s="1243"/>
      <c r="PCW8" s="1243"/>
      <c r="PCX8" s="1243"/>
      <c r="PCY8" s="1243"/>
      <c r="PCZ8" s="1243"/>
      <c r="PDA8" s="1243"/>
      <c r="PDB8" s="1243"/>
      <c r="PDC8" s="1243"/>
      <c r="PDD8" s="1243"/>
      <c r="PDE8" s="1243"/>
      <c r="PDF8" s="1243"/>
      <c r="PDG8" s="1243"/>
      <c r="PDH8" s="1243"/>
      <c r="PDI8" s="1243"/>
      <c r="PDJ8" s="1243"/>
      <c r="PDK8" s="1243"/>
      <c r="PDL8" s="1243"/>
      <c r="PDM8" s="1243"/>
      <c r="PDN8" s="1243"/>
      <c r="PDO8" s="1243"/>
      <c r="PDP8" s="1243"/>
      <c r="PDQ8" s="1243"/>
      <c r="PDR8" s="1243"/>
      <c r="PDS8" s="1243"/>
      <c r="PDT8" s="1243"/>
      <c r="PDU8" s="1243"/>
      <c r="PDV8" s="1243"/>
      <c r="PDW8" s="1243"/>
      <c r="PDX8" s="1243"/>
      <c r="PDY8" s="1243"/>
      <c r="PDZ8" s="1243"/>
      <c r="PEA8" s="1243"/>
      <c r="PEB8" s="1243"/>
      <c r="PEC8" s="1243"/>
      <c r="PED8" s="1243"/>
      <c r="PEE8" s="1243"/>
      <c r="PEF8" s="1243"/>
      <c r="PEG8" s="1243"/>
      <c r="PEH8" s="1243"/>
      <c r="PEI8" s="1243"/>
      <c r="PEJ8" s="1243"/>
      <c r="PEK8" s="1243"/>
      <c r="PEL8" s="1243"/>
      <c r="PEM8" s="1243"/>
      <c r="PEN8" s="1243"/>
      <c r="PEO8" s="1243"/>
      <c r="PEP8" s="1243"/>
      <c r="PEQ8" s="1243"/>
      <c r="PER8" s="1243"/>
      <c r="PES8" s="1243"/>
      <c r="PET8" s="1243"/>
      <c r="PEU8" s="1243"/>
      <c r="PEV8" s="1243"/>
      <c r="PEW8" s="1243"/>
      <c r="PEX8" s="1243"/>
      <c r="PEY8" s="1243"/>
      <c r="PEZ8" s="1243"/>
      <c r="PFA8" s="1243"/>
      <c r="PFB8" s="1243"/>
      <c r="PFC8" s="1243"/>
      <c r="PFD8" s="1243"/>
      <c r="PFE8" s="1243"/>
      <c r="PFF8" s="1243"/>
      <c r="PFG8" s="1243"/>
      <c r="PFH8" s="1243"/>
      <c r="PFI8" s="1243"/>
      <c r="PFJ8" s="1243"/>
      <c r="PFK8" s="1243"/>
      <c r="PFL8" s="1243"/>
      <c r="PFM8" s="1243"/>
      <c r="PFN8" s="1243"/>
      <c r="PFO8" s="1243"/>
      <c r="PFP8" s="1243"/>
      <c r="PFQ8" s="1243"/>
      <c r="PFR8" s="1243"/>
      <c r="PFS8" s="1243"/>
      <c r="PFT8" s="1243"/>
      <c r="PFU8" s="1243"/>
      <c r="PFV8" s="1243"/>
      <c r="PFW8" s="1243"/>
      <c r="PFX8" s="1243"/>
      <c r="PFY8" s="1243"/>
      <c r="PFZ8" s="1243"/>
      <c r="PGA8" s="1243"/>
      <c r="PGB8" s="1243"/>
      <c r="PGC8" s="1243"/>
      <c r="PGD8" s="1243"/>
      <c r="PGE8" s="1243"/>
      <c r="PGF8" s="1243"/>
      <c r="PGG8" s="1243"/>
      <c r="PGH8" s="1243"/>
      <c r="PGI8" s="1243"/>
      <c r="PGJ8" s="1243"/>
      <c r="PGK8" s="1243"/>
      <c r="PGL8" s="1243"/>
      <c r="PGM8" s="1243"/>
      <c r="PGN8" s="1243"/>
      <c r="PGO8" s="1243"/>
      <c r="PGP8" s="1243"/>
      <c r="PGQ8" s="1243"/>
      <c r="PGR8" s="1243"/>
      <c r="PGS8" s="1243"/>
      <c r="PGT8" s="1243"/>
      <c r="PGU8" s="1243"/>
      <c r="PGV8" s="1243"/>
      <c r="PGW8" s="1243"/>
      <c r="PGX8" s="1243"/>
      <c r="PGY8" s="1243"/>
      <c r="PGZ8" s="1243"/>
      <c r="PHA8" s="1243"/>
      <c r="PHB8" s="1243"/>
      <c r="PHC8" s="1243"/>
      <c r="PHD8" s="1243"/>
      <c r="PHE8" s="1243"/>
      <c r="PHF8" s="1243"/>
      <c r="PHG8" s="1243"/>
      <c r="PHH8" s="1243"/>
      <c r="PHI8" s="1243"/>
      <c r="PHJ8" s="1243"/>
      <c r="PHK8" s="1243"/>
      <c r="PHL8" s="1243"/>
      <c r="PHM8" s="1243"/>
      <c r="PHN8" s="1243"/>
      <c r="PHO8" s="1243"/>
      <c r="PHP8" s="1243"/>
      <c r="PHQ8" s="1243"/>
      <c r="PHR8" s="1243"/>
      <c r="PHS8" s="1243"/>
      <c r="PHT8" s="1243"/>
      <c r="PHU8" s="1243"/>
      <c r="PHV8" s="1243"/>
      <c r="PHW8" s="1243"/>
      <c r="PHX8" s="1243"/>
      <c r="PHY8" s="1243"/>
      <c r="PHZ8" s="1243"/>
      <c r="PIA8" s="1243"/>
      <c r="PIB8" s="1243"/>
      <c r="PIC8" s="1243"/>
      <c r="PID8" s="1243"/>
      <c r="PIE8" s="1243"/>
      <c r="PIF8" s="1243"/>
      <c r="PIG8" s="1243"/>
      <c r="PIH8" s="1243"/>
      <c r="PII8" s="1243"/>
      <c r="PIJ8" s="1243"/>
      <c r="PIK8" s="1243"/>
      <c r="PIL8" s="1243"/>
      <c r="PIM8" s="1243"/>
      <c r="PIN8" s="1243"/>
      <c r="PIO8" s="1243"/>
      <c r="PIP8" s="1243"/>
      <c r="PIQ8" s="1243"/>
      <c r="PIR8" s="1243"/>
      <c r="PIS8" s="1243"/>
      <c r="PIT8" s="1243"/>
      <c r="PIU8" s="1243"/>
      <c r="PIV8" s="1243"/>
      <c r="PIW8" s="1243"/>
      <c r="PIX8" s="1243"/>
      <c r="PIY8" s="1243"/>
      <c r="PIZ8" s="1243"/>
      <c r="PJA8" s="1243"/>
      <c r="PJB8" s="1243"/>
      <c r="PJC8" s="1243"/>
      <c r="PJD8" s="1243"/>
      <c r="PJE8" s="1243"/>
      <c r="PJF8" s="1243"/>
      <c r="PJG8" s="1243"/>
      <c r="PJH8" s="1243"/>
      <c r="PJI8" s="1243"/>
      <c r="PJJ8" s="1243"/>
      <c r="PJK8" s="1243"/>
      <c r="PJL8" s="1243"/>
      <c r="PJM8" s="1243"/>
      <c r="PJN8" s="1243"/>
      <c r="PJO8" s="1243"/>
      <c r="PJP8" s="1243"/>
      <c r="PJQ8" s="1243"/>
      <c r="PJR8" s="1243"/>
      <c r="PJS8" s="1243"/>
      <c r="PJT8" s="1243"/>
      <c r="PJU8" s="1243"/>
      <c r="PJV8" s="1243"/>
      <c r="PJW8" s="1243"/>
      <c r="PJX8" s="1243"/>
      <c r="PJY8" s="1243"/>
      <c r="PJZ8" s="1243"/>
      <c r="PKA8" s="1243"/>
      <c r="PKB8" s="1243"/>
      <c r="PKC8" s="1243"/>
      <c r="PKD8" s="1243"/>
      <c r="PKE8" s="1243"/>
      <c r="PKF8" s="1243"/>
      <c r="PKG8" s="1243"/>
      <c r="PKH8" s="1243"/>
      <c r="PKI8" s="1243"/>
      <c r="PKJ8" s="1243"/>
      <c r="PKK8" s="1243"/>
      <c r="PKL8" s="1243"/>
      <c r="PKM8" s="1243"/>
      <c r="PKN8" s="1243"/>
      <c r="PKO8" s="1243"/>
      <c r="PKP8" s="1243"/>
      <c r="PKQ8" s="1243"/>
      <c r="PKR8" s="1243"/>
      <c r="PKS8" s="1243"/>
      <c r="PKT8" s="1243"/>
      <c r="PKU8" s="1243"/>
      <c r="PKV8" s="1243"/>
      <c r="PKW8" s="1243"/>
      <c r="PKX8" s="1243"/>
      <c r="PKY8" s="1243"/>
      <c r="PKZ8" s="1243"/>
      <c r="PLA8" s="1243"/>
      <c r="PLB8" s="1243"/>
      <c r="PLC8" s="1243"/>
      <c r="PLD8" s="1243"/>
      <c r="PLE8" s="1243"/>
      <c r="PLF8" s="1243"/>
      <c r="PLG8" s="1243"/>
      <c r="PLH8" s="1243"/>
      <c r="PLI8" s="1243"/>
      <c r="PLJ8" s="1243"/>
      <c r="PLK8" s="1243"/>
      <c r="PLL8" s="1243"/>
      <c r="PLM8" s="1243"/>
      <c r="PLN8" s="1243"/>
      <c r="PLO8" s="1243"/>
      <c r="PLP8" s="1243"/>
      <c r="PLQ8" s="1243"/>
      <c r="PLR8" s="1243"/>
      <c r="PLS8" s="1243"/>
      <c r="PLT8" s="1243"/>
      <c r="PLU8" s="1243"/>
      <c r="PLV8" s="1243"/>
      <c r="PLW8" s="1243"/>
      <c r="PLX8" s="1243"/>
      <c r="PLY8" s="1243"/>
      <c r="PLZ8" s="1243"/>
      <c r="PMA8" s="1243"/>
      <c r="PMB8" s="1243"/>
      <c r="PMC8" s="1243"/>
      <c r="PMD8" s="1243"/>
      <c r="PME8" s="1243"/>
      <c r="PMF8" s="1243"/>
      <c r="PMG8" s="1243"/>
      <c r="PMH8" s="1243"/>
      <c r="PMI8" s="1243"/>
      <c r="PMJ8" s="1243"/>
      <c r="PMK8" s="1243"/>
      <c r="PML8" s="1243"/>
      <c r="PMM8" s="1243"/>
      <c r="PMN8" s="1243"/>
      <c r="PMO8" s="1243"/>
      <c r="PMP8" s="1243"/>
      <c r="PMQ8" s="1243"/>
      <c r="PMR8" s="1243"/>
      <c r="PMS8" s="1243"/>
      <c r="PMT8" s="1243"/>
      <c r="PMU8" s="1243"/>
      <c r="PMV8" s="1243"/>
      <c r="PMW8" s="1243"/>
      <c r="PMX8" s="1243"/>
      <c r="PMY8" s="1243"/>
      <c r="PMZ8" s="1243"/>
      <c r="PNA8" s="1243"/>
      <c r="PNB8" s="1243"/>
      <c r="PNC8" s="1243"/>
      <c r="PND8" s="1243"/>
      <c r="PNE8" s="1243"/>
      <c r="PNF8" s="1243"/>
      <c r="PNG8" s="1243"/>
      <c r="PNH8" s="1243"/>
      <c r="PNI8" s="1243"/>
      <c r="PNJ8" s="1243"/>
      <c r="PNK8" s="1243"/>
      <c r="PNL8" s="1243"/>
      <c r="PNM8" s="1243"/>
      <c r="PNN8" s="1243"/>
      <c r="PNO8" s="1243"/>
      <c r="PNP8" s="1243"/>
      <c r="PNQ8" s="1243"/>
      <c r="PNR8" s="1243"/>
      <c r="PNS8" s="1243"/>
      <c r="PNT8" s="1243"/>
      <c r="PNU8" s="1243"/>
      <c r="PNV8" s="1243"/>
      <c r="PNW8" s="1243"/>
      <c r="PNX8" s="1243"/>
      <c r="PNY8" s="1243"/>
      <c r="PNZ8" s="1243"/>
      <c r="POA8" s="1243"/>
      <c r="POB8" s="1243"/>
      <c r="POC8" s="1243"/>
      <c r="POD8" s="1243"/>
      <c r="POE8" s="1243"/>
      <c r="POF8" s="1243"/>
      <c r="POG8" s="1243"/>
      <c r="POH8" s="1243"/>
      <c r="POI8" s="1243"/>
      <c r="POJ8" s="1243"/>
      <c r="POK8" s="1243"/>
      <c r="POL8" s="1243"/>
      <c r="POM8" s="1243"/>
      <c r="PON8" s="1243"/>
      <c r="POO8" s="1243"/>
      <c r="POP8" s="1243"/>
      <c r="POQ8" s="1243"/>
      <c r="POR8" s="1243"/>
      <c r="POS8" s="1243"/>
      <c r="POT8" s="1243"/>
      <c r="POU8" s="1243"/>
      <c r="POV8" s="1243"/>
      <c r="POW8" s="1243"/>
      <c r="POX8" s="1243"/>
      <c r="POY8" s="1243"/>
      <c r="POZ8" s="1243"/>
      <c r="PPA8" s="1243"/>
      <c r="PPB8" s="1243"/>
      <c r="PPC8" s="1243"/>
      <c r="PPD8" s="1243"/>
      <c r="PPE8" s="1243"/>
      <c r="PPF8" s="1243"/>
      <c r="PPG8" s="1243"/>
      <c r="PPH8" s="1243"/>
      <c r="PPI8" s="1243"/>
      <c r="PPJ8" s="1243"/>
      <c r="PPK8" s="1243"/>
      <c r="PPL8" s="1243"/>
      <c r="PPM8" s="1243"/>
      <c r="PPN8" s="1243"/>
      <c r="PPO8" s="1243"/>
      <c r="PPP8" s="1243"/>
      <c r="PPQ8" s="1243"/>
      <c r="PPR8" s="1243"/>
      <c r="PPS8" s="1243"/>
      <c r="PPT8" s="1243"/>
      <c r="PPU8" s="1243"/>
      <c r="PPV8" s="1243"/>
      <c r="PPW8" s="1243"/>
      <c r="PPX8" s="1243"/>
      <c r="PPY8" s="1243"/>
      <c r="PPZ8" s="1243"/>
      <c r="PQA8" s="1243"/>
      <c r="PQB8" s="1243"/>
      <c r="PQC8" s="1243"/>
      <c r="PQD8" s="1243"/>
      <c r="PQE8" s="1243"/>
      <c r="PQF8" s="1243"/>
      <c r="PQG8" s="1243"/>
      <c r="PQH8" s="1243"/>
      <c r="PQI8" s="1243"/>
      <c r="PQJ8" s="1243"/>
      <c r="PQK8" s="1243"/>
      <c r="PQL8" s="1243"/>
      <c r="PQM8" s="1243"/>
      <c r="PQN8" s="1243"/>
      <c r="PQO8" s="1243"/>
      <c r="PQP8" s="1243"/>
      <c r="PQQ8" s="1243"/>
      <c r="PQR8" s="1243"/>
      <c r="PQS8" s="1243"/>
      <c r="PQT8" s="1243"/>
      <c r="PQU8" s="1243"/>
      <c r="PQV8" s="1243"/>
      <c r="PQW8" s="1243"/>
      <c r="PQX8" s="1243"/>
      <c r="PQY8" s="1243"/>
      <c r="PQZ8" s="1243"/>
      <c r="PRA8" s="1243"/>
      <c r="PRB8" s="1243"/>
      <c r="PRC8" s="1243"/>
      <c r="PRD8" s="1243"/>
      <c r="PRE8" s="1243"/>
      <c r="PRF8" s="1243"/>
      <c r="PRG8" s="1243"/>
      <c r="PRH8" s="1243"/>
      <c r="PRI8" s="1243"/>
      <c r="PRJ8" s="1243"/>
      <c r="PRK8" s="1243"/>
      <c r="PRL8" s="1243"/>
      <c r="PRM8" s="1243"/>
      <c r="PRN8" s="1243"/>
      <c r="PRO8" s="1243"/>
      <c r="PRP8" s="1243"/>
      <c r="PRQ8" s="1243"/>
      <c r="PRR8" s="1243"/>
      <c r="PRS8" s="1243"/>
      <c r="PRT8" s="1243"/>
      <c r="PRU8" s="1243"/>
      <c r="PRV8" s="1243"/>
      <c r="PRW8" s="1243"/>
      <c r="PRX8" s="1243"/>
      <c r="PRY8" s="1243"/>
      <c r="PRZ8" s="1243"/>
      <c r="PSA8" s="1243"/>
      <c r="PSB8" s="1243"/>
      <c r="PSC8" s="1243"/>
      <c r="PSD8" s="1243"/>
      <c r="PSE8" s="1243"/>
      <c r="PSF8" s="1243"/>
      <c r="PSG8" s="1243"/>
      <c r="PSH8" s="1243"/>
      <c r="PSI8" s="1243"/>
      <c r="PSJ8" s="1243"/>
      <c r="PSK8" s="1243"/>
      <c r="PSL8" s="1243"/>
      <c r="PSM8" s="1243"/>
      <c r="PSN8" s="1243"/>
      <c r="PSO8" s="1243"/>
      <c r="PSP8" s="1243"/>
      <c r="PSQ8" s="1243"/>
      <c r="PSR8" s="1243"/>
      <c r="PSS8" s="1243"/>
      <c r="PST8" s="1243"/>
      <c r="PSU8" s="1243"/>
      <c r="PSV8" s="1243"/>
      <c r="PSW8" s="1243"/>
      <c r="PSX8" s="1243"/>
      <c r="PSY8" s="1243"/>
      <c r="PSZ8" s="1243"/>
      <c r="PTA8" s="1243"/>
      <c r="PTB8" s="1243"/>
      <c r="PTC8" s="1243"/>
      <c r="PTD8" s="1243"/>
      <c r="PTE8" s="1243"/>
      <c r="PTF8" s="1243"/>
      <c r="PTG8" s="1243"/>
      <c r="PTH8" s="1243"/>
      <c r="PTI8" s="1243"/>
      <c r="PTJ8" s="1243"/>
      <c r="PTK8" s="1243"/>
      <c r="PTL8" s="1243"/>
      <c r="PTM8" s="1243"/>
      <c r="PTN8" s="1243"/>
      <c r="PTO8" s="1243"/>
      <c r="PTP8" s="1243"/>
      <c r="PTQ8" s="1243"/>
      <c r="PTR8" s="1243"/>
      <c r="PTS8" s="1243"/>
      <c r="PTT8" s="1243"/>
      <c r="PTU8" s="1243"/>
      <c r="PTV8" s="1243"/>
      <c r="PTW8" s="1243"/>
      <c r="PTX8" s="1243"/>
      <c r="PTY8" s="1243"/>
      <c r="PTZ8" s="1243"/>
      <c r="PUA8" s="1243"/>
      <c r="PUB8" s="1243"/>
      <c r="PUC8" s="1243"/>
      <c r="PUD8" s="1243"/>
      <c r="PUE8" s="1243"/>
      <c r="PUF8" s="1243"/>
      <c r="PUG8" s="1243"/>
      <c r="PUH8" s="1243"/>
      <c r="PUI8" s="1243"/>
      <c r="PUJ8" s="1243"/>
      <c r="PUK8" s="1243"/>
      <c r="PUL8" s="1243"/>
      <c r="PUM8" s="1243"/>
      <c r="PUN8" s="1243"/>
      <c r="PUO8" s="1243"/>
      <c r="PUP8" s="1243"/>
      <c r="PUQ8" s="1243"/>
      <c r="PUR8" s="1243"/>
      <c r="PUS8" s="1243"/>
      <c r="PUT8" s="1243"/>
      <c r="PUU8" s="1243"/>
      <c r="PUV8" s="1243"/>
      <c r="PUW8" s="1243"/>
      <c r="PUX8" s="1243"/>
      <c r="PUY8" s="1243"/>
      <c r="PUZ8" s="1243"/>
      <c r="PVA8" s="1243"/>
      <c r="PVB8" s="1243"/>
      <c r="PVC8" s="1243"/>
      <c r="PVD8" s="1243"/>
      <c r="PVE8" s="1243"/>
      <c r="PVF8" s="1243"/>
      <c r="PVG8" s="1243"/>
      <c r="PVH8" s="1243"/>
      <c r="PVI8" s="1243"/>
      <c r="PVJ8" s="1243"/>
      <c r="PVK8" s="1243"/>
      <c r="PVL8" s="1243"/>
      <c r="PVM8" s="1243"/>
      <c r="PVN8" s="1243"/>
      <c r="PVO8" s="1243"/>
      <c r="PVP8" s="1243"/>
      <c r="PVQ8" s="1243"/>
      <c r="PVR8" s="1243"/>
      <c r="PVS8" s="1243"/>
      <c r="PVT8" s="1243"/>
      <c r="PVU8" s="1243"/>
      <c r="PVV8" s="1243"/>
      <c r="PVW8" s="1243"/>
      <c r="PVX8" s="1243"/>
      <c r="PVY8" s="1243"/>
      <c r="PVZ8" s="1243"/>
      <c r="PWA8" s="1243"/>
      <c r="PWB8" s="1243"/>
      <c r="PWC8" s="1243"/>
      <c r="PWD8" s="1243"/>
      <c r="PWE8" s="1243"/>
      <c r="PWF8" s="1243"/>
      <c r="PWG8" s="1243"/>
      <c r="PWH8" s="1243"/>
      <c r="PWI8" s="1243"/>
      <c r="PWJ8" s="1243"/>
      <c r="PWK8" s="1243"/>
      <c r="PWL8" s="1243"/>
      <c r="PWM8" s="1243"/>
      <c r="PWN8" s="1243"/>
      <c r="PWO8" s="1243"/>
      <c r="PWP8" s="1243"/>
      <c r="PWQ8" s="1243"/>
      <c r="PWR8" s="1243"/>
      <c r="PWS8" s="1243"/>
      <c r="PWT8" s="1243"/>
      <c r="PWU8" s="1243"/>
      <c r="PWV8" s="1243"/>
      <c r="PWW8" s="1243"/>
      <c r="PWX8" s="1243"/>
      <c r="PWY8" s="1243"/>
      <c r="PWZ8" s="1243"/>
      <c r="PXA8" s="1243"/>
      <c r="PXB8" s="1243"/>
      <c r="PXC8" s="1243"/>
      <c r="PXD8" s="1243"/>
      <c r="PXE8" s="1243"/>
      <c r="PXF8" s="1243"/>
      <c r="PXG8" s="1243"/>
      <c r="PXH8" s="1243"/>
      <c r="PXI8" s="1243"/>
      <c r="PXJ8" s="1243"/>
      <c r="PXK8" s="1243"/>
      <c r="PXL8" s="1243"/>
      <c r="PXM8" s="1243"/>
      <c r="PXN8" s="1243"/>
      <c r="PXO8" s="1243"/>
      <c r="PXP8" s="1243"/>
      <c r="PXQ8" s="1243"/>
      <c r="PXR8" s="1243"/>
      <c r="PXS8" s="1243"/>
      <c r="PXT8" s="1243"/>
      <c r="PXU8" s="1243"/>
      <c r="PXV8" s="1243"/>
      <c r="PXW8" s="1243"/>
      <c r="PXX8" s="1243"/>
      <c r="PXY8" s="1243"/>
      <c r="PXZ8" s="1243"/>
      <c r="PYA8" s="1243"/>
      <c r="PYB8" s="1243"/>
      <c r="PYC8" s="1243"/>
      <c r="PYD8" s="1243"/>
      <c r="PYE8" s="1243"/>
      <c r="PYF8" s="1243"/>
      <c r="PYG8" s="1243"/>
      <c r="PYH8" s="1243"/>
      <c r="PYI8" s="1243"/>
      <c r="PYJ8" s="1243"/>
      <c r="PYK8" s="1243"/>
      <c r="PYL8" s="1243"/>
      <c r="PYM8" s="1243"/>
      <c r="PYN8" s="1243"/>
      <c r="PYO8" s="1243"/>
      <c r="PYP8" s="1243"/>
      <c r="PYQ8" s="1243"/>
      <c r="PYR8" s="1243"/>
      <c r="PYS8" s="1243"/>
      <c r="PYT8" s="1243"/>
      <c r="PYU8" s="1243"/>
      <c r="PYV8" s="1243"/>
      <c r="PYW8" s="1243"/>
      <c r="PYX8" s="1243"/>
      <c r="PYY8" s="1243"/>
      <c r="PYZ8" s="1243"/>
      <c r="PZA8" s="1243"/>
      <c r="PZB8" s="1243"/>
      <c r="PZC8" s="1243"/>
      <c r="PZD8" s="1243"/>
      <c r="PZE8" s="1243"/>
      <c r="PZF8" s="1243"/>
      <c r="PZG8" s="1243"/>
      <c r="PZH8" s="1243"/>
      <c r="PZI8" s="1243"/>
      <c r="PZJ8" s="1243"/>
      <c r="PZK8" s="1243"/>
      <c r="PZL8" s="1243"/>
      <c r="PZM8" s="1243"/>
      <c r="PZN8" s="1243"/>
      <c r="PZO8" s="1243"/>
      <c r="PZP8" s="1243"/>
      <c r="PZQ8" s="1243"/>
      <c r="PZR8" s="1243"/>
      <c r="PZS8" s="1243"/>
      <c r="PZT8" s="1243"/>
      <c r="PZU8" s="1243"/>
      <c r="PZV8" s="1243"/>
      <c r="PZW8" s="1243"/>
      <c r="PZX8" s="1243"/>
      <c r="PZY8" s="1243"/>
      <c r="PZZ8" s="1243"/>
      <c r="QAA8" s="1243"/>
      <c r="QAB8" s="1243"/>
      <c r="QAC8" s="1243"/>
      <c r="QAD8" s="1243"/>
      <c r="QAE8" s="1243"/>
      <c r="QAF8" s="1243"/>
      <c r="QAG8" s="1243"/>
      <c r="QAH8" s="1243"/>
      <c r="QAI8" s="1243"/>
      <c r="QAJ8" s="1243"/>
      <c r="QAK8" s="1243"/>
      <c r="QAL8" s="1243"/>
      <c r="QAM8" s="1243"/>
      <c r="QAN8" s="1243"/>
      <c r="QAO8" s="1243"/>
      <c r="QAP8" s="1243"/>
      <c r="QAQ8" s="1243"/>
      <c r="QAR8" s="1243"/>
      <c r="QAS8" s="1243"/>
      <c r="QAT8" s="1243"/>
      <c r="QAU8" s="1243"/>
      <c r="QAV8" s="1243"/>
      <c r="QAW8" s="1243"/>
      <c r="QAX8" s="1243"/>
      <c r="QAY8" s="1243"/>
      <c r="QAZ8" s="1243"/>
      <c r="QBA8" s="1243"/>
      <c r="QBB8" s="1243"/>
      <c r="QBC8" s="1243"/>
      <c r="QBD8" s="1243"/>
      <c r="QBE8" s="1243"/>
      <c r="QBF8" s="1243"/>
      <c r="QBG8" s="1243"/>
      <c r="QBH8" s="1243"/>
      <c r="QBI8" s="1243"/>
      <c r="QBJ8" s="1243"/>
      <c r="QBK8" s="1243"/>
      <c r="QBL8" s="1243"/>
      <c r="QBM8" s="1243"/>
      <c r="QBN8" s="1243"/>
      <c r="QBO8" s="1243"/>
      <c r="QBP8" s="1243"/>
      <c r="QBQ8" s="1243"/>
      <c r="QBR8" s="1243"/>
      <c r="QBS8" s="1243"/>
      <c r="QBT8" s="1243"/>
      <c r="QBU8" s="1243"/>
      <c r="QBV8" s="1243"/>
      <c r="QBW8" s="1243"/>
      <c r="QBX8" s="1243"/>
      <c r="QBY8" s="1243"/>
      <c r="QBZ8" s="1243"/>
      <c r="QCA8" s="1243"/>
      <c r="QCB8" s="1243"/>
      <c r="QCC8" s="1243"/>
      <c r="QCD8" s="1243"/>
      <c r="QCE8" s="1243"/>
      <c r="QCF8" s="1243"/>
      <c r="QCG8" s="1243"/>
      <c r="QCH8" s="1243"/>
      <c r="QCI8" s="1243"/>
      <c r="QCJ8" s="1243"/>
      <c r="QCK8" s="1243"/>
      <c r="QCL8" s="1243"/>
      <c r="QCM8" s="1243"/>
      <c r="QCN8" s="1243"/>
      <c r="QCO8" s="1243"/>
      <c r="QCP8" s="1243"/>
      <c r="QCQ8" s="1243"/>
      <c r="QCR8" s="1243"/>
      <c r="QCS8" s="1243"/>
      <c r="QCT8" s="1243"/>
      <c r="QCU8" s="1243"/>
      <c r="QCV8" s="1243"/>
      <c r="QCW8" s="1243"/>
      <c r="QCX8" s="1243"/>
      <c r="QCY8" s="1243"/>
      <c r="QCZ8" s="1243"/>
      <c r="QDA8" s="1243"/>
      <c r="QDB8" s="1243"/>
      <c r="QDC8" s="1243"/>
      <c r="QDD8" s="1243"/>
      <c r="QDE8" s="1243"/>
      <c r="QDF8" s="1243"/>
      <c r="QDG8" s="1243"/>
      <c r="QDH8" s="1243"/>
      <c r="QDI8" s="1243"/>
      <c r="QDJ8" s="1243"/>
      <c r="QDK8" s="1243"/>
      <c r="QDL8" s="1243"/>
      <c r="QDM8" s="1243"/>
      <c r="QDN8" s="1243"/>
      <c r="QDO8" s="1243"/>
      <c r="QDP8" s="1243"/>
      <c r="QDQ8" s="1243"/>
      <c r="QDR8" s="1243"/>
      <c r="QDS8" s="1243"/>
      <c r="QDT8" s="1243"/>
      <c r="QDU8" s="1243"/>
      <c r="QDV8" s="1243"/>
      <c r="QDW8" s="1243"/>
      <c r="QDX8" s="1243"/>
      <c r="QDY8" s="1243"/>
      <c r="QDZ8" s="1243"/>
      <c r="QEA8" s="1243"/>
      <c r="QEB8" s="1243"/>
      <c r="QEC8" s="1243"/>
      <c r="QED8" s="1243"/>
      <c r="QEE8" s="1243"/>
      <c r="QEF8" s="1243"/>
      <c r="QEG8" s="1243"/>
      <c r="QEH8" s="1243"/>
      <c r="QEI8" s="1243"/>
      <c r="QEJ8" s="1243"/>
      <c r="QEK8" s="1243"/>
      <c r="QEL8" s="1243"/>
      <c r="QEM8" s="1243"/>
      <c r="QEN8" s="1243"/>
      <c r="QEO8" s="1243"/>
      <c r="QEP8" s="1243"/>
      <c r="QEQ8" s="1243"/>
      <c r="QER8" s="1243"/>
      <c r="QES8" s="1243"/>
      <c r="QET8" s="1243"/>
      <c r="QEU8" s="1243"/>
      <c r="QEV8" s="1243"/>
      <c r="QEW8" s="1243"/>
      <c r="QEX8" s="1243"/>
      <c r="QEY8" s="1243"/>
      <c r="QEZ8" s="1243"/>
      <c r="QFA8" s="1243"/>
      <c r="QFB8" s="1243"/>
      <c r="QFC8" s="1243"/>
      <c r="QFD8" s="1243"/>
      <c r="QFE8" s="1243"/>
      <c r="QFF8" s="1243"/>
      <c r="QFG8" s="1243"/>
      <c r="QFH8" s="1243"/>
      <c r="QFI8" s="1243"/>
      <c r="QFJ8" s="1243"/>
      <c r="QFK8" s="1243"/>
      <c r="QFL8" s="1243"/>
      <c r="QFM8" s="1243"/>
      <c r="QFN8" s="1243"/>
      <c r="QFO8" s="1243"/>
      <c r="QFP8" s="1243"/>
      <c r="QFQ8" s="1243"/>
      <c r="QFR8" s="1243"/>
      <c r="QFS8" s="1243"/>
      <c r="QFT8" s="1243"/>
      <c r="QFU8" s="1243"/>
      <c r="QFV8" s="1243"/>
      <c r="QFW8" s="1243"/>
      <c r="QFX8" s="1243"/>
      <c r="QFY8" s="1243"/>
      <c r="QFZ8" s="1243"/>
      <c r="QGA8" s="1243"/>
      <c r="QGB8" s="1243"/>
      <c r="QGC8" s="1243"/>
      <c r="QGD8" s="1243"/>
      <c r="QGE8" s="1243"/>
      <c r="QGF8" s="1243"/>
      <c r="QGG8" s="1243"/>
      <c r="QGH8" s="1243"/>
      <c r="QGI8" s="1243"/>
      <c r="QGJ8" s="1243"/>
      <c r="QGK8" s="1243"/>
      <c r="QGL8" s="1243"/>
      <c r="QGM8" s="1243"/>
      <c r="QGN8" s="1243"/>
      <c r="QGO8" s="1243"/>
      <c r="QGP8" s="1243"/>
      <c r="QGQ8" s="1243"/>
      <c r="QGR8" s="1243"/>
      <c r="QGS8" s="1243"/>
      <c r="QGT8" s="1243"/>
      <c r="QGU8" s="1243"/>
      <c r="QGV8" s="1243"/>
      <c r="QGW8" s="1243"/>
      <c r="QGX8" s="1243"/>
      <c r="QGY8" s="1243"/>
      <c r="QGZ8" s="1243"/>
      <c r="QHA8" s="1243"/>
      <c r="QHB8" s="1243"/>
      <c r="QHC8" s="1243"/>
      <c r="QHD8" s="1243"/>
      <c r="QHE8" s="1243"/>
      <c r="QHF8" s="1243"/>
      <c r="QHG8" s="1243"/>
      <c r="QHH8" s="1243"/>
      <c r="QHI8" s="1243"/>
      <c r="QHJ8" s="1243"/>
      <c r="QHK8" s="1243"/>
      <c r="QHL8" s="1243"/>
      <c r="QHM8" s="1243"/>
      <c r="QHN8" s="1243"/>
      <c r="QHO8" s="1243"/>
      <c r="QHP8" s="1243"/>
      <c r="QHQ8" s="1243"/>
      <c r="QHR8" s="1243"/>
      <c r="QHS8" s="1243"/>
      <c r="QHT8" s="1243"/>
      <c r="QHU8" s="1243"/>
      <c r="QHV8" s="1243"/>
      <c r="QHW8" s="1243"/>
      <c r="QHX8" s="1243"/>
      <c r="QHY8" s="1243"/>
      <c r="QHZ8" s="1243"/>
      <c r="QIA8" s="1243"/>
      <c r="QIB8" s="1243"/>
      <c r="QIC8" s="1243"/>
      <c r="QID8" s="1243"/>
      <c r="QIE8" s="1243"/>
      <c r="QIF8" s="1243"/>
      <c r="QIG8" s="1243"/>
      <c r="QIH8" s="1243"/>
      <c r="QII8" s="1243"/>
      <c r="QIJ8" s="1243"/>
      <c r="QIK8" s="1243"/>
      <c r="QIL8" s="1243"/>
      <c r="QIM8" s="1243"/>
      <c r="QIN8" s="1243"/>
      <c r="QIO8" s="1243"/>
      <c r="QIP8" s="1243"/>
      <c r="QIQ8" s="1243"/>
      <c r="QIR8" s="1243"/>
      <c r="QIS8" s="1243"/>
      <c r="QIT8" s="1243"/>
      <c r="QIU8" s="1243"/>
      <c r="QIV8" s="1243"/>
      <c r="QIW8" s="1243"/>
      <c r="QIX8" s="1243"/>
      <c r="QIY8" s="1243"/>
      <c r="QIZ8" s="1243"/>
      <c r="QJA8" s="1243"/>
      <c r="QJB8" s="1243"/>
      <c r="QJC8" s="1243"/>
      <c r="QJD8" s="1243"/>
      <c r="QJE8" s="1243"/>
      <c r="QJF8" s="1243"/>
      <c r="QJG8" s="1243"/>
      <c r="QJH8" s="1243"/>
      <c r="QJI8" s="1243"/>
      <c r="QJJ8" s="1243"/>
      <c r="QJK8" s="1243"/>
      <c r="QJL8" s="1243"/>
      <c r="QJM8" s="1243"/>
      <c r="QJN8" s="1243"/>
      <c r="QJO8" s="1243"/>
      <c r="QJP8" s="1243"/>
      <c r="QJQ8" s="1243"/>
      <c r="QJR8" s="1243"/>
      <c r="QJS8" s="1243"/>
      <c r="QJT8" s="1243"/>
      <c r="QJU8" s="1243"/>
      <c r="QJV8" s="1243"/>
      <c r="QJW8" s="1243"/>
      <c r="QJX8" s="1243"/>
      <c r="QJY8" s="1243"/>
      <c r="QJZ8" s="1243"/>
      <c r="QKA8" s="1243"/>
      <c r="QKB8" s="1243"/>
      <c r="QKC8" s="1243"/>
      <c r="QKD8" s="1243"/>
      <c r="QKE8" s="1243"/>
      <c r="QKF8" s="1243"/>
      <c r="QKG8" s="1243"/>
      <c r="QKH8" s="1243"/>
      <c r="QKI8" s="1243"/>
      <c r="QKJ8" s="1243"/>
      <c r="QKK8" s="1243"/>
      <c r="QKL8" s="1243"/>
      <c r="QKM8" s="1243"/>
      <c r="QKN8" s="1243"/>
      <c r="QKO8" s="1243"/>
      <c r="QKP8" s="1243"/>
      <c r="QKQ8" s="1243"/>
      <c r="QKR8" s="1243"/>
      <c r="QKS8" s="1243"/>
      <c r="QKT8" s="1243"/>
      <c r="QKU8" s="1243"/>
      <c r="QKV8" s="1243"/>
      <c r="QKW8" s="1243"/>
      <c r="QKX8" s="1243"/>
      <c r="QKY8" s="1243"/>
      <c r="QKZ8" s="1243"/>
      <c r="QLA8" s="1243"/>
      <c r="QLB8" s="1243"/>
      <c r="QLC8" s="1243"/>
      <c r="QLD8" s="1243"/>
      <c r="QLE8" s="1243"/>
      <c r="QLF8" s="1243"/>
      <c r="QLG8" s="1243"/>
      <c r="QLH8" s="1243"/>
      <c r="QLI8" s="1243"/>
      <c r="QLJ8" s="1243"/>
      <c r="QLK8" s="1243"/>
      <c r="QLL8" s="1243"/>
      <c r="QLM8" s="1243"/>
      <c r="QLN8" s="1243"/>
      <c r="QLO8" s="1243"/>
      <c r="QLP8" s="1243"/>
      <c r="QLQ8" s="1243"/>
      <c r="QLR8" s="1243"/>
      <c r="QLS8" s="1243"/>
      <c r="QLT8" s="1243"/>
      <c r="QLU8" s="1243"/>
      <c r="QLV8" s="1243"/>
      <c r="QLW8" s="1243"/>
      <c r="QLX8" s="1243"/>
      <c r="QLY8" s="1243"/>
      <c r="QLZ8" s="1243"/>
      <c r="QMA8" s="1243"/>
      <c r="QMB8" s="1243"/>
      <c r="QMC8" s="1243"/>
      <c r="QMD8" s="1243"/>
      <c r="QME8" s="1243"/>
      <c r="QMF8" s="1243"/>
      <c r="QMG8" s="1243"/>
      <c r="QMH8" s="1243"/>
      <c r="QMI8" s="1243"/>
      <c r="QMJ8" s="1243"/>
      <c r="QMK8" s="1243"/>
      <c r="QML8" s="1243"/>
      <c r="QMM8" s="1243"/>
      <c r="QMN8" s="1243"/>
      <c r="QMO8" s="1243"/>
      <c r="QMP8" s="1243"/>
      <c r="QMQ8" s="1243"/>
      <c r="QMR8" s="1243"/>
      <c r="QMS8" s="1243"/>
      <c r="QMT8" s="1243"/>
      <c r="QMU8" s="1243"/>
      <c r="QMV8" s="1243"/>
      <c r="QMW8" s="1243"/>
      <c r="QMX8" s="1243"/>
      <c r="QMY8" s="1243"/>
      <c r="QMZ8" s="1243"/>
      <c r="QNA8" s="1243"/>
      <c r="QNB8" s="1243"/>
      <c r="QNC8" s="1243"/>
      <c r="QND8" s="1243"/>
      <c r="QNE8" s="1243"/>
      <c r="QNF8" s="1243"/>
      <c r="QNG8" s="1243"/>
      <c r="QNH8" s="1243"/>
      <c r="QNI8" s="1243"/>
      <c r="QNJ8" s="1243"/>
      <c r="QNK8" s="1243"/>
      <c r="QNL8" s="1243"/>
      <c r="QNM8" s="1243"/>
      <c r="QNN8" s="1243"/>
      <c r="QNO8" s="1243"/>
      <c r="QNP8" s="1243"/>
      <c r="QNQ8" s="1243"/>
      <c r="QNR8" s="1243"/>
      <c r="QNS8" s="1243"/>
      <c r="QNT8" s="1243"/>
      <c r="QNU8" s="1243"/>
      <c r="QNV8" s="1243"/>
      <c r="QNW8" s="1243"/>
      <c r="QNX8" s="1243"/>
      <c r="QNY8" s="1243"/>
      <c r="QNZ8" s="1243"/>
      <c r="QOA8" s="1243"/>
      <c r="QOB8" s="1243"/>
      <c r="QOC8" s="1243"/>
      <c r="QOD8" s="1243"/>
      <c r="QOE8" s="1243"/>
      <c r="QOF8" s="1243"/>
      <c r="QOG8" s="1243"/>
      <c r="QOH8" s="1243"/>
      <c r="QOI8" s="1243"/>
      <c r="QOJ8" s="1243"/>
      <c r="QOK8" s="1243"/>
      <c r="QOL8" s="1243"/>
      <c r="QOM8" s="1243"/>
      <c r="QON8" s="1243"/>
      <c r="QOO8" s="1243"/>
      <c r="QOP8" s="1243"/>
      <c r="QOQ8" s="1243"/>
      <c r="QOR8" s="1243"/>
      <c r="QOS8" s="1243"/>
      <c r="QOT8" s="1243"/>
      <c r="QOU8" s="1243"/>
      <c r="QOV8" s="1243"/>
      <c r="QOW8" s="1243"/>
      <c r="QOX8" s="1243"/>
      <c r="QOY8" s="1243"/>
      <c r="QOZ8" s="1243"/>
      <c r="QPA8" s="1243"/>
      <c r="QPB8" s="1243"/>
      <c r="QPC8" s="1243"/>
      <c r="QPD8" s="1243"/>
      <c r="QPE8" s="1243"/>
      <c r="QPF8" s="1243"/>
      <c r="QPG8" s="1243"/>
      <c r="QPH8" s="1243"/>
      <c r="QPI8" s="1243"/>
      <c r="QPJ8" s="1243"/>
      <c r="QPK8" s="1243"/>
      <c r="QPL8" s="1243"/>
      <c r="QPM8" s="1243"/>
      <c r="QPN8" s="1243"/>
      <c r="QPO8" s="1243"/>
      <c r="QPP8" s="1243"/>
      <c r="QPQ8" s="1243"/>
      <c r="QPR8" s="1243"/>
      <c r="QPS8" s="1243"/>
      <c r="QPT8" s="1243"/>
      <c r="QPU8" s="1243"/>
      <c r="QPV8" s="1243"/>
      <c r="QPW8" s="1243"/>
      <c r="QPX8" s="1243"/>
      <c r="QPY8" s="1243"/>
      <c r="QPZ8" s="1243"/>
      <c r="QQA8" s="1243"/>
      <c r="QQB8" s="1243"/>
      <c r="QQC8" s="1243"/>
      <c r="QQD8" s="1243"/>
      <c r="QQE8" s="1243"/>
      <c r="QQF8" s="1243"/>
      <c r="QQG8" s="1243"/>
      <c r="QQH8" s="1243"/>
      <c r="QQI8" s="1243"/>
      <c r="QQJ8" s="1243"/>
      <c r="QQK8" s="1243"/>
      <c r="QQL8" s="1243"/>
      <c r="QQM8" s="1243"/>
      <c r="QQN8" s="1243"/>
      <c r="QQO8" s="1243"/>
      <c r="QQP8" s="1243"/>
      <c r="QQQ8" s="1243"/>
      <c r="QQR8" s="1243"/>
      <c r="QQS8" s="1243"/>
      <c r="QQT8" s="1243"/>
      <c r="QQU8" s="1243"/>
      <c r="QQV8" s="1243"/>
      <c r="QQW8" s="1243"/>
      <c r="QQX8" s="1243"/>
      <c r="QQY8" s="1243"/>
      <c r="QQZ8" s="1243"/>
      <c r="QRA8" s="1243"/>
      <c r="QRB8" s="1243"/>
      <c r="QRC8" s="1243"/>
      <c r="QRD8" s="1243"/>
      <c r="QRE8" s="1243"/>
      <c r="QRF8" s="1243"/>
      <c r="QRG8" s="1243"/>
      <c r="QRH8" s="1243"/>
      <c r="QRI8" s="1243"/>
      <c r="QRJ8" s="1243"/>
      <c r="QRK8" s="1243"/>
      <c r="QRL8" s="1243"/>
      <c r="QRM8" s="1243"/>
      <c r="QRN8" s="1243"/>
      <c r="QRO8" s="1243"/>
      <c r="QRP8" s="1243"/>
      <c r="QRQ8" s="1243"/>
      <c r="QRR8" s="1243"/>
      <c r="QRS8" s="1243"/>
      <c r="QRT8" s="1243"/>
      <c r="QRU8" s="1243"/>
      <c r="QRV8" s="1243"/>
      <c r="QRW8" s="1243"/>
      <c r="QRX8" s="1243"/>
      <c r="QRY8" s="1243"/>
      <c r="QRZ8" s="1243"/>
      <c r="QSA8" s="1243"/>
      <c r="QSB8" s="1243"/>
      <c r="QSC8" s="1243"/>
      <c r="QSD8" s="1243"/>
      <c r="QSE8" s="1243"/>
      <c r="QSF8" s="1243"/>
      <c r="QSG8" s="1243"/>
      <c r="QSH8" s="1243"/>
      <c r="QSI8" s="1243"/>
      <c r="QSJ8" s="1243"/>
      <c r="QSK8" s="1243"/>
      <c r="QSL8" s="1243"/>
      <c r="QSM8" s="1243"/>
      <c r="QSN8" s="1243"/>
      <c r="QSO8" s="1243"/>
      <c r="QSP8" s="1243"/>
      <c r="QSQ8" s="1243"/>
      <c r="QSR8" s="1243"/>
      <c r="QSS8" s="1243"/>
      <c r="QST8" s="1243"/>
      <c r="QSU8" s="1243"/>
      <c r="QSV8" s="1243"/>
      <c r="QSW8" s="1243"/>
      <c r="QSX8" s="1243"/>
      <c r="QSY8" s="1243"/>
      <c r="QSZ8" s="1243"/>
      <c r="QTA8" s="1243"/>
      <c r="QTB8" s="1243"/>
      <c r="QTC8" s="1243"/>
      <c r="QTD8" s="1243"/>
      <c r="QTE8" s="1243"/>
      <c r="QTF8" s="1243"/>
      <c r="QTG8" s="1243"/>
      <c r="QTH8" s="1243"/>
      <c r="QTI8" s="1243"/>
      <c r="QTJ8" s="1243"/>
      <c r="QTK8" s="1243"/>
      <c r="QTL8" s="1243"/>
      <c r="QTM8" s="1243"/>
      <c r="QTN8" s="1243"/>
      <c r="QTO8" s="1243"/>
      <c r="QTP8" s="1243"/>
      <c r="QTQ8" s="1243"/>
      <c r="QTR8" s="1243"/>
      <c r="QTS8" s="1243"/>
      <c r="QTT8" s="1243"/>
      <c r="QTU8" s="1243"/>
      <c r="QTV8" s="1243"/>
      <c r="QTW8" s="1243"/>
      <c r="QTX8" s="1243"/>
      <c r="QTY8" s="1243"/>
      <c r="QTZ8" s="1243"/>
      <c r="QUA8" s="1243"/>
      <c r="QUB8" s="1243"/>
      <c r="QUC8" s="1243"/>
      <c r="QUD8" s="1243"/>
      <c r="QUE8" s="1243"/>
      <c r="QUF8" s="1243"/>
      <c r="QUG8" s="1243"/>
      <c r="QUH8" s="1243"/>
      <c r="QUI8" s="1243"/>
      <c r="QUJ8" s="1243"/>
      <c r="QUK8" s="1243"/>
      <c r="QUL8" s="1243"/>
      <c r="QUM8" s="1243"/>
      <c r="QUN8" s="1243"/>
      <c r="QUO8" s="1243"/>
      <c r="QUP8" s="1243"/>
      <c r="QUQ8" s="1243"/>
      <c r="QUR8" s="1243"/>
      <c r="QUS8" s="1243"/>
      <c r="QUT8" s="1243"/>
      <c r="QUU8" s="1243"/>
      <c r="QUV8" s="1243"/>
      <c r="QUW8" s="1243"/>
      <c r="QUX8" s="1243"/>
      <c r="QUY8" s="1243"/>
      <c r="QUZ8" s="1243"/>
      <c r="QVA8" s="1243"/>
      <c r="QVB8" s="1243"/>
      <c r="QVC8" s="1243"/>
      <c r="QVD8" s="1243"/>
      <c r="QVE8" s="1243"/>
      <c r="QVF8" s="1243"/>
      <c r="QVG8" s="1243"/>
      <c r="QVH8" s="1243"/>
      <c r="QVI8" s="1243"/>
      <c r="QVJ8" s="1243"/>
      <c r="QVK8" s="1243"/>
      <c r="QVL8" s="1243"/>
      <c r="QVM8" s="1243"/>
      <c r="QVN8" s="1243"/>
      <c r="QVO8" s="1243"/>
      <c r="QVP8" s="1243"/>
      <c r="QVQ8" s="1243"/>
      <c r="QVR8" s="1243"/>
      <c r="QVS8" s="1243"/>
      <c r="QVT8" s="1243"/>
      <c r="QVU8" s="1243"/>
      <c r="QVV8" s="1243"/>
      <c r="QVW8" s="1243"/>
      <c r="QVX8" s="1243"/>
      <c r="QVY8" s="1243"/>
      <c r="QVZ8" s="1243"/>
      <c r="QWA8" s="1243"/>
      <c r="QWB8" s="1243"/>
      <c r="QWC8" s="1243"/>
      <c r="QWD8" s="1243"/>
      <c r="QWE8" s="1243"/>
      <c r="QWF8" s="1243"/>
      <c r="QWG8" s="1243"/>
      <c r="QWH8" s="1243"/>
      <c r="QWI8" s="1243"/>
      <c r="QWJ8" s="1243"/>
      <c r="QWK8" s="1243"/>
      <c r="QWL8" s="1243"/>
      <c r="QWM8" s="1243"/>
      <c r="QWN8" s="1243"/>
      <c r="QWO8" s="1243"/>
      <c r="QWP8" s="1243"/>
      <c r="QWQ8" s="1243"/>
      <c r="QWR8" s="1243"/>
      <c r="QWS8" s="1243"/>
      <c r="QWT8" s="1243"/>
      <c r="QWU8" s="1243"/>
      <c r="QWV8" s="1243"/>
      <c r="QWW8" s="1243"/>
      <c r="QWX8" s="1243"/>
      <c r="QWY8" s="1243"/>
      <c r="QWZ8" s="1243"/>
      <c r="QXA8" s="1243"/>
      <c r="QXB8" s="1243"/>
      <c r="QXC8" s="1243"/>
      <c r="QXD8" s="1243"/>
      <c r="QXE8" s="1243"/>
      <c r="QXF8" s="1243"/>
      <c r="QXG8" s="1243"/>
      <c r="QXH8" s="1243"/>
      <c r="QXI8" s="1243"/>
      <c r="QXJ8" s="1243"/>
      <c r="QXK8" s="1243"/>
      <c r="QXL8" s="1243"/>
      <c r="QXM8" s="1243"/>
      <c r="QXN8" s="1243"/>
      <c r="QXO8" s="1243"/>
      <c r="QXP8" s="1243"/>
      <c r="QXQ8" s="1243"/>
      <c r="QXR8" s="1243"/>
      <c r="QXS8" s="1243"/>
      <c r="QXT8" s="1243"/>
      <c r="QXU8" s="1243"/>
      <c r="QXV8" s="1243"/>
      <c r="QXW8" s="1243"/>
      <c r="QXX8" s="1243"/>
      <c r="QXY8" s="1243"/>
      <c r="QXZ8" s="1243"/>
      <c r="QYA8" s="1243"/>
      <c r="QYB8" s="1243"/>
      <c r="QYC8" s="1243"/>
      <c r="QYD8" s="1243"/>
      <c r="QYE8" s="1243"/>
      <c r="QYF8" s="1243"/>
      <c r="QYG8" s="1243"/>
      <c r="QYH8" s="1243"/>
      <c r="QYI8" s="1243"/>
      <c r="QYJ8" s="1243"/>
      <c r="QYK8" s="1243"/>
      <c r="QYL8" s="1243"/>
      <c r="QYM8" s="1243"/>
      <c r="QYN8" s="1243"/>
      <c r="QYO8" s="1243"/>
      <c r="QYP8" s="1243"/>
      <c r="QYQ8" s="1243"/>
      <c r="QYR8" s="1243"/>
      <c r="QYS8" s="1243"/>
      <c r="QYT8" s="1243"/>
      <c r="QYU8" s="1243"/>
      <c r="QYV8" s="1243"/>
      <c r="QYW8" s="1243"/>
      <c r="QYX8" s="1243"/>
      <c r="QYY8" s="1243"/>
      <c r="QYZ8" s="1243"/>
      <c r="QZA8" s="1243"/>
      <c r="QZB8" s="1243"/>
      <c r="QZC8" s="1243"/>
      <c r="QZD8" s="1243"/>
      <c r="QZE8" s="1243"/>
      <c r="QZF8" s="1243"/>
      <c r="QZG8" s="1243"/>
      <c r="QZH8" s="1243"/>
      <c r="QZI8" s="1243"/>
      <c r="QZJ8" s="1243"/>
      <c r="QZK8" s="1243"/>
      <c r="QZL8" s="1243"/>
      <c r="QZM8" s="1243"/>
      <c r="QZN8" s="1243"/>
      <c r="QZO8" s="1243"/>
      <c r="QZP8" s="1243"/>
      <c r="QZQ8" s="1243"/>
      <c r="QZR8" s="1243"/>
      <c r="QZS8" s="1243"/>
      <c r="QZT8" s="1243"/>
      <c r="QZU8" s="1243"/>
      <c r="QZV8" s="1243"/>
      <c r="QZW8" s="1243"/>
      <c r="QZX8" s="1243"/>
      <c r="QZY8" s="1243"/>
      <c r="QZZ8" s="1243"/>
      <c r="RAA8" s="1243"/>
      <c r="RAB8" s="1243"/>
      <c r="RAC8" s="1243"/>
      <c r="RAD8" s="1243"/>
      <c r="RAE8" s="1243"/>
      <c r="RAF8" s="1243"/>
      <c r="RAG8" s="1243"/>
      <c r="RAH8" s="1243"/>
      <c r="RAI8" s="1243"/>
      <c r="RAJ8" s="1243"/>
      <c r="RAK8" s="1243"/>
      <c r="RAL8" s="1243"/>
      <c r="RAM8" s="1243"/>
      <c r="RAN8" s="1243"/>
      <c r="RAO8" s="1243"/>
      <c r="RAP8" s="1243"/>
      <c r="RAQ8" s="1243"/>
      <c r="RAR8" s="1243"/>
      <c r="RAS8" s="1243"/>
      <c r="RAT8" s="1243"/>
      <c r="RAU8" s="1243"/>
      <c r="RAV8" s="1243"/>
      <c r="RAW8" s="1243"/>
      <c r="RAX8" s="1243"/>
      <c r="RAY8" s="1243"/>
      <c r="RAZ8" s="1243"/>
      <c r="RBA8" s="1243"/>
      <c r="RBB8" s="1243"/>
      <c r="RBC8" s="1243"/>
      <c r="RBD8" s="1243"/>
      <c r="RBE8" s="1243"/>
      <c r="RBF8" s="1243"/>
      <c r="RBG8" s="1243"/>
      <c r="RBH8" s="1243"/>
      <c r="RBI8" s="1243"/>
      <c r="RBJ8" s="1243"/>
      <c r="RBK8" s="1243"/>
      <c r="RBL8" s="1243"/>
      <c r="RBM8" s="1243"/>
      <c r="RBN8" s="1243"/>
      <c r="RBO8" s="1243"/>
      <c r="RBP8" s="1243"/>
      <c r="RBQ8" s="1243"/>
      <c r="RBR8" s="1243"/>
      <c r="RBS8" s="1243"/>
      <c r="RBT8" s="1243"/>
      <c r="RBU8" s="1243"/>
      <c r="RBV8" s="1243"/>
      <c r="RBW8" s="1243"/>
      <c r="RBX8" s="1243"/>
      <c r="RBY8" s="1243"/>
      <c r="RBZ8" s="1243"/>
      <c r="RCA8" s="1243"/>
      <c r="RCB8" s="1243"/>
      <c r="RCC8" s="1243"/>
      <c r="RCD8" s="1243"/>
      <c r="RCE8" s="1243"/>
      <c r="RCF8" s="1243"/>
      <c r="RCG8" s="1243"/>
      <c r="RCH8" s="1243"/>
      <c r="RCI8" s="1243"/>
      <c r="RCJ8" s="1243"/>
      <c r="RCK8" s="1243"/>
      <c r="RCL8" s="1243"/>
      <c r="RCM8" s="1243"/>
      <c r="RCN8" s="1243"/>
      <c r="RCO8" s="1243"/>
      <c r="RCP8" s="1243"/>
      <c r="RCQ8" s="1243"/>
      <c r="RCR8" s="1243"/>
      <c r="RCS8" s="1243"/>
      <c r="RCT8" s="1243"/>
      <c r="RCU8" s="1243"/>
      <c r="RCV8" s="1243"/>
      <c r="RCW8" s="1243"/>
      <c r="RCX8" s="1243"/>
      <c r="RCY8" s="1243"/>
      <c r="RCZ8" s="1243"/>
      <c r="RDA8" s="1243"/>
      <c r="RDB8" s="1243"/>
      <c r="RDC8" s="1243"/>
      <c r="RDD8" s="1243"/>
      <c r="RDE8" s="1243"/>
      <c r="RDF8" s="1243"/>
      <c r="RDG8" s="1243"/>
      <c r="RDH8" s="1243"/>
      <c r="RDI8" s="1243"/>
      <c r="RDJ8" s="1243"/>
      <c r="RDK8" s="1243"/>
      <c r="RDL8" s="1243"/>
      <c r="RDM8" s="1243"/>
      <c r="RDN8" s="1243"/>
      <c r="RDO8" s="1243"/>
      <c r="RDP8" s="1243"/>
      <c r="RDQ8" s="1243"/>
      <c r="RDR8" s="1243"/>
      <c r="RDS8" s="1243"/>
      <c r="RDT8" s="1243"/>
      <c r="RDU8" s="1243"/>
      <c r="RDV8" s="1243"/>
      <c r="RDW8" s="1243"/>
      <c r="RDX8" s="1243"/>
      <c r="RDY8" s="1243"/>
      <c r="RDZ8" s="1243"/>
      <c r="REA8" s="1243"/>
      <c r="REB8" s="1243"/>
      <c r="REC8" s="1243"/>
      <c r="RED8" s="1243"/>
      <c r="REE8" s="1243"/>
      <c r="REF8" s="1243"/>
      <c r="REG8" s="1243"/>
      <c r="REH8" s="1243"/>
      <c r="REI8" s="1243"/>
      <c r="REJ8" s="1243"/>
      <c r="REK8" s="1243"/>
      <c r="REL8" s="1243"/>
      <c r="REM8" s="1243"/>
      <c r="REN8" s="1243"/>
      <c r="REO8" s="1243"/>
      <c r="REP8" s="1243"/>
      <c r="REQ8" s="1243"/>
      <c r="RER8" s="1243"/>
      <c r="RES8" s="1243"/>
      <c r="RET8" s="1243"/>
      <c r="REU8" s="1243"/>
      <c r="REV8" s="1243"/>
      <c r="REW8" s="1243"/>
      <c r="REX8" s="1243"/>
      <c r="REY8" s="1243"/>
      <c r="REZ8" s="1243"/>
      <c r="RFA8" s="1243"/>
      <c r="RFB8" s="1243"/>
      <c r="RFC8" s="1243"/>
      <c r="RFD8" s="1243"/>
      <c r="RFE8" s="1243"/>
      <c r="RFF8" s="1243"/>
      <c r="RFG8" s="1243"/>
      <c r="RFH8" s="1243"/>
      <c r="RFI8" s="1243"/>
      <c r="RFJ8" s="1243"/>
      <c r="RFK8" s="1243"/>
      <c r="RFL8" s="1243"/>
      <c r="RFM8" s="1243"/>
      <c r="RFN8" s="1243"/>
      <c r="RFO8" s="1243"/>
      <c r="RFP8" s="1243"/>
      <c r="RFQ8" s="1243"/>
      <c r="RFR8" s="1243"/>
      <c r="RFS8" s="1243"/>
      <c r="RFT8" s="1243"/>
      <c r="RFU8" s="1243"/>
      <c r="RFV8" s="1243"/>
      <c r="RFW8" s="1243"/>
      <c r="RFX8" s="1243"/>
      <c r="RFY8" s="1243"/>
      <c r="RFZ8" s="1243"/>
      <c r="RGA8" s="1243"/>
      <c r="RGB8" s="1243"/>
      <c r="RGC8" s="1243"/>
      <c r="RGD8" s="1243"/>
      <c r="RGE8" s="1243"/>
      <c r="RGF8" s="1243"/>
      <c r="RGG8" s="1243"/>
      <c r="RGH8" s="1243"/>
      <c r="RGI8" s="1243"/>
      <c r="RGJ8" s="1243"/>
      <c r="RGK8" s="1243"/>
      <c r="RGL8" s="1243"/>
      <c r="RGM8" s="1243"/>
      <c r="RGN8" s="1243"/>
      <c r="RGO8" s="1243"/>
      <c r="RGP8" s="1243"/>
      <c r="RGQ8" s="1243"/>
      <c r="RGR8" s="1243"/>
      <c r="RGS8" s="1243"/>
      <c r="RGT8" s="1243"/>
      <c r="RGU8" s="1243"/>
      <c r="RGV8" s="1243"/>
      <c r="RGW8" s="1243"/>
      <c r="RGX8" s="1243"/>
      <c r="RGY8" s="1243"/>
      <c r="RGZ8" s="1243"/>
      <c r="RHA8" s="1243"/>
      <c r="RHB8" s="1243"/>
      <c r="RHC8" s="1243"/>
      <c r="RHD8" s="1243"/>
      <c r="RHE8" s="1243"/>
      <c r="RHF8" s="1243"/>
      <c r="RHG8" s="1243"/>
      <c r="RHH8" s="1243"/>
      <c r="RHI8" s="1243"/>
      <c r="RHJ8" s="1243"/>
      <c r="RHK8" s="1243"/>
      <c r="RHL8" s="1243"/>
      <c r="RHM8" s="1243"/>
      <c r="RHN8" s="1243"/>
      <c r="RHO8" s="1243"/>
      <c r="RHP8" s="1243"/>
      <c r="RHQ8" s="1243"/>
      <c r="RHR8" s="1243"/>
      <c r="RHS8" s="1243"/>
      <c r="RHT8" s="1243"/>
      <c r="RHU8" s="1243"/>
      <c r="RHV8" s="1243"/>
      <c r="RHW8" s="1243"/>
      <c r="RHX8" s="1243"/>
      <c r="RHY8" s="1243"/>
      <c r="RHZ8" s="1243"/>
      <c r="RIA8" s="1243"/>
      <c r="RIB8" s="1243"/>
      <c r="RIC8" s="1243"/>
      <c r="RID8" s="1243"/>
      <c r="RIE8" s="1243"/>
      <c r="RIF8" s="1243"/>
      <c r="RIG8" s="1243"/>
      <c r="RIH8" s="1243"/>
      <c r="RII8" s="1243"/>
      <c r="RIJ8" s="1243"/>
      <c r="RIK8" s="1243"/>
      <c r="RIL8" s="1243"/>
      <c r="RIM8" s="1243"/>
      <c r="RIN8" s="1243"/>
      <c r="RIO8" s="1243"/>
      <c r="RIP8" s="1243"/>
      <c r="RIQ8" s="1243"/>
      <c r="RIR8" s="1243"/>
      <c r="RIS8" s="1243"/>
      <c r="RIT8" s="1243"/>
      <c r="RIU8" s="1243"/>
      <c r="RIV8" s="1243"/>
      <c r="RIW8" s="1243"/>
      <c r="RIX8" s="1243"/>
      <c r="RIY8" s="1243"/>
      <c r="RIZ8" s="1243"/>
      <c r="RJA8" s="1243"/>
      <c r="RJB8" s="1243"/>
      <c r="RJC8" s="1243"/>
      <c r="RJD8" s="1243"/>
      <c r="RJE8" s="1243"/>
      <c r="RJF8" s="1243"/>
      <c r="RJG8" s="1243"/>
      <c r="RJH8" s="1243"/>
      <c r="RJI8" s="1243"/>
      <c r="RJJ8" s="1243"/>
      <c r="RJK8" s="1243"/>
      <c r="RJL8" s="1243"/>
      <c r="RJM8" s="1243"/>
      <c r="RJN8" s="1243"/>
      <c r="RJO8" s="1243"/>
      <c r="RJP8" s="1243"/>
      <c r="RJQ8" s="1243"/>
      <c r="RJR8" s="1243"/>
      <c r="RJS8" s="1243"/>
      <c r="RJT8" s="1243"/>
      <c r="RJU8" s="1243"/>
      <c r="RJV8" s="1243"/>
      <c r="RJW8" s="1243"/>
      <c r="RJX8" s="1243"/>
      <c r="RJY8" s="1243"/>
      <c r="RJZ8" s="1243"/>
      <c r="RKA8" s="1243"/>
      <c r="RKB8" s="1243"/>
      <c r="RKC8" s="1243"/>
      <c r="RKD8" s="1243"/>
      <c r="RKE8" s="1243"/>
      <c r="RKF8" s="1243"/>
      <c r="RKG8" s="1243"/>
      <c r="RKH8" s="1243"/>
      <c r="RKI8" s="1243"/>
      <c r="RKJ8" s="1243"/>
      <c r="RKK8" s="1243"/>
      <c r="RKL8" s="1243"/>
      <c r="RKM8" s="1243"/>
      <c r="RKN8" s="1243"/>
      <c r="RKO8" s="1243"/>
      <c r="RKP8" s="1243"/>
      <c r="RKQ8" s="1243"/>
      <c r="RKR8" s="1243"/>
      <c r="RKS8" s="1243"/>
      <c r="RKT8" s="1243"/>
      <c r="RKU8" s="1243"/>
      <c r="RKV8" s="1243"/>
      <c r="RKW8" s="1243"/>
      <c r="RKX8" s="1243"/>
      <c r="RKY8" s="1243"/>
      <c r="RKZ8" s="1243"/>
      <c r="RLA8" s="1243"/>
      <c r="RLB8" s="1243"/>
      <c r="RLC8" s="1243"/>
      <c r="RLD8" s="1243"/>
      <c r="RLE8" s="1243"/>
      <c r="RLF8" s="1243"/>
      <c r="RLG8" s="1243"/>
      <c r="RLH8" s="1243"/>
      <c r="RLI8" s="1243"/>
      <c r="RLJ8" s="1243"/>
      <c r="RLK8" s="1243"/>
      <c r="RLL8" s="1243"/>
      <c r="RLM8" s="1243"/>
      <c r="RLN8" s="1243"/>
      <c r="RLO8" s="1243"/>
      <c r="RLP8" s="1243"/>
      <c r="RLQ8" s="1243"/>
      <c r="RLR8" s="1243"/>
      <c r="RLS8" s="1243"/>
      <c r="RLT8" s="1243"/>
      <c r="RLU8" s="1243"/>
      <c r="RLV8" s="1243"/>
      <c r="RLW8" s="1243"/>
      <c r="RLX8" s="1243"/>
      <c r="RLY8" s="1243"/>
      <c r="RLZ8" s="1243"/>
      <c r="RMA8" s="1243"/>
      <c r="RMB8" s="1243"/>
      <c r="RMC8" s="1243"/>
      <c r="RMD8" s="1243"/>
      <c r="RME8" s="1243"/>
      <c r="RMF8" s="1243"/>
      <c r="RMG8" s="1243"/>
      <c r="RMH8" s="1243"/>
      <c r="RMI8" s="1243"/>
      <c r="RMJ8" s="1243"/>
      <c r="RMK8" s="1243"/>
      <c r="RML8" s="1243"/>
      <c r="RMM8" s="1243"/>
      <c r="RMN8" s="1243"/>
      <c r="RMO8" s="1243"/>
      <c r="RMP8" s="1243"/>
      <c r="RMQ8" s="1243"/>
      <c r="RMR8" s="1243"/>
      <c r="RMS8" s="1243"/>
      <c r="RMT8" s="1243"/>
      <c r="RMU8" s="1243"/>
      <c r="RMV8" s="1243"/>
      <c r="RMW8" s="1243"/>
      <c r="RMX8" s="1243"/>
      <c r="RMY8" s="1243"/>
      <c r="RMZ8" s="1243"/>
      <c r="RNA8" s="1243"/>
      <c r="RNB8" s="1243"/>
      <c r="RNC8" s="1243"/>
      <c r="RND8" s="1243"/>
      <c r="RNE8" s="1243"/>
      <c r="RNF8" s="1243"/>
      <c r="RNG8" s="1243"/>
      <c r="RNH8" s="1243"/>
      <c r="RNI8" s="1243"/>
      <c r="RNJ8" s="1243"/>
      <c r="RNK8" s="1243"/>
      <c r="RNL8" s="1243"/>
      <c r="RNM8" s="1243"/>
      <c r="RNN8" s="1243"/>
      <c r="RNO8" s="1243"/>
      <c r="RNP8" s="1243"/>
      <c r="RNQ8" s="1243"/>
      <c r="RNR8" s="1243"/>
      <c r="RNS8" s="1243"/>
      <c r="RNT8" s="1243"/>
      <c r="RNU8" s="1243"/>
      <c r="RNV8" s="1243"/>
      <c r="RNW8" s="1243"/>
      <c r="RNX8" s="1243"/>
      <c r="RNY8" s="1243"/>
      <c r="RNZ8" s="1243"/>
      <c r="ROA8" s="1243"/>
      <c r="ROB8" s="1243"/>
      <c r="ROC8" s="1243"/>
      <c r="ROD8" s="1243"/>
      <c r="ROE8" s="1243"/>
      <c r="ROF8" s="1243"/>
      <c r="ROG8" s="1243"/>
      <c r="ROH8" s="1243"/>
      <c r="ROI8" s="1243"/>
      <c r="ROJ8" s="1243"/>
      <c r="ROK8" s="1243"/>
      <c r="ROL8" s="1243"/>
      <c r="ROM8" s="1243"/>
      <c r="RON8" s="1243"/>
      <c r="ROO8" s="1243"/>
      <c r="ROP8" s="1243"/>
      <c r="ROQ8" s="1243"/>
      <c r="ROR8" s="1243"/>
      <c r="ROS8" s="1243"/>
      <c r="ROT8" s="1243"/>
      <c r="ROU8" s="1243"/>
      <c r="ROV8" s="1243"/>
      <c r="ROW8" s="1243"/>
      <c r="ROX8" s="1243"/>
      <c r="ROY8" s="1243"/>
      <c r="ROZ8" s="1243"/>
      <c r="RPA8" s="1243"/>
      <c r="RPB8" s="1243"/>
      <c r="RPC8" s="1243"/>
      <c r="RPD8" s="1243"/>
      <c r="RPE8" s="1243"/>
      <c r="RPF8" s="1243"/>
      <c r="RPG8" s="1243"/>
      <c r="RPH8" s="1243"/>
      <c r="RPI8" s="1243"/>
      <c r="RPJ8" s="1243"/>
      <c r="RPK8" s="1243"/>
      <c r="RPL8" s="1243"/>
      <c r="RPM8" s="1243"/>
      <c r="RPN8" s="1243"/>
      <c r="RPO8" s="1243"/>
      <c r="RPP8" s="1243"/>
      <c r="RPQ8" s="1243"/>
      <c r="RPR8" s="1243"/>
      <c r="RPS8" s="1243"/>
      <c r="RPT8" s="1243"/>
      <c r="RPU8" s="1243"/>
      <c r="RPV8" s="1243"/>
      <c r="RPW8" s="1243"/>
      <c r="RPX8" s="1243"/>
      <c r="RPY8" s="1243"/>
      <c r="RPZ8" s="1243"/>
      <c r="RQA8" s="1243"/>
      <c r="RQB8" s="1243"/>
      <c r="RQC8" s="1243"/>
      <c r="RQD8" s="1243"/>
      <c r="RQE8" s="1243"/>
      <c r="RQF8" s="1243"/>
      <c r="RQG8" s="1243"/>
      <c r="RQH8" s="1243"/>
      <c r="RQI8" s="1243"/>
      <c r="RQJ8" s="1243"/>
      <c r="RQK8" s="1243"/>
      <c r="RQL8" s="1243"/>
      <c r="RQM8" s="1243"/>
      <c r="RQN8" s="1243"/>
      <c r="RQO8" s="1243"/>
      <c r="RQP8" s="1243"/>
      <c r="RQQ8" s="1243"/>
      <c r="RQR8" s="1243"/>
      <c r="RQS8" s="1243"/>
      <c r="RQT8" s="1243"/>
      <c r="RQU8" s="1243"/>
      <c r="RQV8" s="1243"/>
      <c r="RQW8" s="1243"/>
      <c r="RQX8" s="1243"/>
      <c r="RQY8" s="1243"/>
      <c r="RQZ8" s="1243"/>
      <c r="RRA8" s="1243"/>
      <c r="RRB8" s="1243"/>
      <c r="RRC8" s="1243"/>
      <c r="RRD8" s="1243"/>
      <c r="RRE8" s="1243"/>
      <c r="RRF8" s="1243"/>
      <c r="RRG8" s="1243"/>
      <c r="RRH8" s="1243"/>
      <c r="RRI8" s="1243"/>
      <c r="RRJ8" s="1243"/>
      <c r="RRK8" s="1243"/>
      <c r="RRL8" s="1243"/>
      <c r="RRM8" s="1243"/>
      <c r="RRN8" s="1243"/>
      <c r="RRO8" s="1243"/>
      <c r="RRP8" s="1243"/>
      <c r="RRQ8" s="1243"/>
      <c r="RRR8" s="1243"/>
      <c r="RRS8" s="1243"/>
      <c r="RRT8" s="1243"/>
      <c r="RRU8" s="1243"/>
      <c r="RRV8" s="1243"/>
      <c r="RRW8" s="1243"/>
      <c r="RRX8" s="1243"/>
      <c r="RRY8" s="1243"/>
      <c r="RRZ8" s="1243"/>
      <c r="RSA8" s="1243"/>
      <c r="RSB8" s="1243"/>
      <c r="RSC8" s="1243"/>
      <c r="RSD8" s="1243"/>
      <c r="RSE8" s="1243"/>
      <c r="RSF8" s="1243"/>
      <c r="RSG8" s="1243"/>
      <c r="RSH8" s="1243"/>
      <c r="RSI8" s="1243"/>
      <c r="RSJ8" s="1243"/>
      <c r="RSK8" s="1243"/>
      <c r="RSL8" s="1243"/>
      <c r="RSM8" s="1243"/>
      <c r="RSN8" s="1243"/>
      <c r="RSO8" s="1243"/>
      <c r="RSP8" s="1243"/>
      <c r="RSQ8" s="1243"/>
      <c r="RSR8" s="1243"/>
      <c r="RSS8" s="1243"/>
      <c r="RST8" s="1243"/>
      <c r="RSU8" s="1243"/>
      <c r="RSV8" s="1243"/>
      <c r="RSW8" s="1243"/>
      <c r="RSX8" s="1243"/>
      <c r="RSY8" s="1243"/>
      <c r="RSZ8" s="1243"/>
      <c r="RTA8" s="1243"/>
      <c r="RTB8" s="1243"/>
      <c r="RTC8" s="1243"/>
      <c r="RTD8" s="1243"/>
      <c r="RTE8" s="1243"/>
      <c r="RTF8" s="1243"/>
      <c r="RTG8" s="1243"/>
      <c r="RTH8" s="1243"/>
      <c r="RTI8" s="1243"/>
      <c r="RTJ8" s="1243"/>
      <c r="RTK8" s="1243"/>
      <c r="RTL8" s="1243"/>
      <c r="RTM8" s="1243"/>
      <c r="RTN8" s="1243"/>
      <c r="RTO8" s="1243"/>
      <c r="RTP8" s="1243"/>
      <c r="RTQ8" s="1243"/>
      <c r="RTR8" s="1243"/>
      <c r="RTS8" s="1243"/>
      <c r="RTT8" s="1243"/>
      <c r="RTU8" s="1243"/>
      <c r="RTV8" s="1243"/>
      <c r="RTW8" s="1243"/>
      <c r="RTX8" s="1243"/>
      <c r="RTY8" s="1243"/>
      <c r="RTZ8" s="1243"/>
      <c r="RUA8" s="1243"/>
      <c r="RUB8" s="1243"/>
      <c r="RUC8" s="1243"/>
      <c r="RUD8" s="1243"/>
      <c r="RUE8" s="1243"/>
      <c r="RUF8" s="1243"/>
      <c r="RUG8" s="1243"/>
      <c r="RUH8" s="1243"/>
      <c r="RUI8" s="1243"/>
      <c r="RUJ8" s="1243"/>
      <c r="RUK8" s="1243"/>
      <c r="RUL8" s="1243"/>
      <c r="RUM8" s="1243"/>
      <c r="RUN8" s="1243"/>
      <c r="RUO8" s="1243"/>
      <c r="RUP8" s="1243"/>
      <c r="RUQ8" s="1243"/>
      <c r="RUR8" s="1243"/>
      <c r="RUS8" s="1243"/>
      <c r="RUT8" s="1243"/>
      <c r="RUU8" s="1243"/>
      <c r="RUV8" s="1243"/>
      <c r="RUW8" s="1243"/>
      <c r="RUX8" s="1243"/>
      <c r="RUY8" s="1243"/>
      <c r="RUZ8" s="1243"/>
      <c r="RVA8" s="1243"/>
      <c r="RVB8" s="1243"/>
      <c r="RVC8" s="1243"/>
      <c r="RVD8" s="1243"/>
      <c r="RVE8" s="1243"/>
      <c r="RVF8" s="1243"/>
      <c r="RVG8" s="1243"/>
      <c r="RVH8" s="1243"/>
      <c r="RVI8" s="1243"/>
      <c r="RVJ8" s="1243"/>
      <c r="RVK8" s="1243"/>
      <c r="RVL8" s="1243"/>
      <c r="RVM8" s="1243"/>
      <c r="RVN8" s="1243"/>
      <c r="RVO8" s="1243"/>
      <c r="RVP8" s="1243"/>
      <c r="RVQ8" s="1243"/>
      <c r="RVR8" s="1243"/>
      <c r="RVS8" s="1243"/>
      <c r="RVT8" s="1243"/>
      <c r="RVU8" s="1243"/>
      <c r="RVV8" s="1243"/>
      <c r="RVW8" s="1243"/>
      <c r="RVX8" s="1243"/>
      <c r="RVY8" s="1243"/>
      <c r="RVZ8" s="1243"/>
      <c r="RWA8" s="1243"/>
      <c r="RWB8" s="1243"/>
      <c r="RWC8" s="1243"/>
      <c r="RWD8" s="1243"/>
      <c r="RWE8" s="1243"/>
      <c r="RWF8" s="1243"/>
      <c r="RWG8" s="1243"/>
      <c r="RWH8" s="1243"/>
      <c r="RWI8" s="1243"/>
      <c r="RWJ8" s="1243"/>
      <c r="RWK8" s="1243"/>
      <c r="RWL8" s="1243"/>
      <c r="RWM8" s="1243"/>
      <c r="RWN8" s="1243"/>
      <c r="RWO8" s="1243"/>
      <c r="RWP8" s="1243"/>
      <c r="RWQ8" s="1243"/>
      <c r="RWR8" s="1243"/>
      <c r="RWS8" s="1243"/>
      <c r="RWT8" s="1243"/>
      <c r="RWU8" s="1243"/>
      <c r="RWV8" s="1243"/>
      <c r="RWW8" s="1243"/>
      <c r="RWX8" s="1243"/>
      <c r="RWY8" s="1243"/>
      <c r="RWZ8" s="1243"/>
      <c r="RXA8" s="1243"/>
      <c r="RXB8" s="1243"/>
      <c r="RXC8" s="1243"/>
      <c r="RXD8" s="1243"/>
      <c r="RXE8" s="1243"/>
      <c r="RXF8" s="1243"/>
      <c r="RXG8" s="1243"/>
      <c r="RXH8" s="1243"/>
      <c r="RXI8" s="1243"/>
      <c r="RXJ8" s="1243"/>
      <c r="RXK8" s="1243"/>
      <c r="RXL8" s="1243"/>
      <c r="RXM8" s="1243"/>
      <c r="RXN8" s="1243"/>
      <c r="RXO8" s="1243"/>
      <c r="RXP8" s="1243"/>
      <c r="RXQ8" s="1243"/>
      <c r="RXR8" s="1243"/>
      <c r="RXS8" s="1243"/>
      <c r="RXT8" s="1243"/>
      <c r="RXU8" s="1243"/>
      <c r="RXV8" s="1243"/>
      <c r="RXW8" s="1243"/>
      <c r="RXX8" s="1243"/>
      <c r="RXY8" s="1243"/>
      <c r="RXZ8" s="1243"/>
      <c r="RYA8" s="1243"/>
      <c r="RYB8" s="1243"/>
      <c r="RYC8" s="1243"/>
      <c r="RYD8" s="1243"/>
      <c r="RYE8" s="1243"/>
      <c r="RYF8" s="1243"/>
      <c r="RYG8" s="1243"/>
      <c r="RYH8" s="1243"/>
      <c r="RYI8" s="1243"/>
      <c r="RYJ8" s="1243"/>
      <c r="RYK8" s="1243"/>
      <c r="RYL8" s="1243"/>
      <c r="RYM8" s="1243"/>
      <c r="RYN8" s="1243"/>
      <c r="RYO8" s="1243"/>
      <c r="RYP8" s="1243"/>
      <c r="RYQ8" s="1243"/>
      <c r="RYR8" s="1243"/>
      <c r="RYS8" s="1243"/>
      <c r="RYT8" s="1243"/>
      <c r="RYU8" s="1243"/>
      <c r="RYV8" s="1243"/>
      <c r="RYW8" s="1243"/>
      <c r="RYX8" s="1243"/>
      <c r="RYY8" s="1243"/>
      <c r="RYZ8" s="1243"/>
      <c r="RZA8" s="1243"/>
      <c r="RZB8" s="1243"/>
      <c r="RZC8" s="1243"/>
      <c r="RZD8" s="1243"/>
      <c r="RZE8" s="1243"/>
      <c r="RZF8" s="1243"/>
      <c r="RZG8" s="1243"/>
      <c r="RZH8" s="1243"/>
      <c r="RZI8" s="1243"/>
      <c r="RZJ8" s="1243"/>
      <c r="RZK8" s="1243"/>
      <c r="RZL8" s="1243"/>
      <c r="RZM8" s="1243"/>
      <c r="RZN8" s="1243"/>
      <c r="RZO8" s="1243"/>
      <c r="RZP8" s="1243"/>
      <c r="RZQ8" s="1243"/>
      <c r="RZR8" s="1243"/>
      <c r="RZS8" s="1243"/>
      <c r="RZT8" s="1243"/>
      <c r="RZU8" s="1243"/>
      <c r="RZV8" s="1243"/>
      <c r="RZW8" s="1243"/>
      <c r="RZX8" s="1243"/>
      <c r="RZY8" s="1243"/>
      <c r="RZZ8" s="1243"/>
      <c r="SAA8" s="1243"/>
      <c r="SAB8" s="1243"/>
      <c r="SAC8" s="1243"/>
      <c r="SAD8" s="1243"/>
      <c r="SAE8" s="1243"/>
      <c r="SAF8" s="1243"/>
      <c r="SAG8" s="1243"/>
      <c r="SAH8" s="1243"/>
      <c r="SAI8" s="1243"/>
      <c r="SAJ8" s="1243"/>
      <c r="SAK8" s="1243"/>
      <c r="SAL8" s="1243"/>
      <c r="SAM8" s="1243"/>
      <c r="SAN8" s="1243"/>
      <c r="SAO8" s="1243"/>
      <c r="SAP8" s="1243"/>
      <c r="SAQ8" s="1243"/>
      <c r="SAR8" s="1243"/>
      <c r="SAS8" s="1243"/>
      <c r="SAT8" s="1243"/>
      <c r="SAU8" s="1243"/>
      <c r="SAV8" s="1243"/>
      <c r="SAW8" s="1243"/>
      <c r="SAX8" s="1243"/>
      <c r="SAY8" s="1243"/>
      <c r="SAZ8" s="1243"/>
      <c r="SBA8" s="1243"/>
      <c r="SBB8" s="1243"/>
      <c r="SBC8" s="1243"/>
      <c r="SBD8" s="1243"/>
      <c r="SBE8" s="1243"/>
      <c r="SBF8" s="1243"/>
      <c r="SBG8" s="1243"/>
      <c r="SBH8" s="1243"/>
      <c r="SBI8" s="1243"/>
      <c r="SBJ8" s="1243"/>
      <c r="SBK8" s="1243"/>
      <c r="SBL8" s="1243"/>
      <c r="SBM8" s="1243"/>
      <c r="SBN8" s="1243"/>
      <c r="SBO8" s="1243"/>
      <c r="SBP8" s="1243"/>
      <c r="SBQ8" s="1243"/>
      <c r="SBR8" s="1243"/>
      <c r="SBS8" s="1243"/>
      <c r="SBT8" s="1243"/>
      <c r="SBU8" s="1243"/>
      <c r="SBV8" s="1243"/>
      <c r="SBW8" s="1243"/>
      <c r="SBX8" s="1243"/>
      <c r="SBY8" s="1243"/>
      <c r="SBZ8" s="1243"/>
      <c r="SCA8" s="1243"/>
      <c r="SCB8" s="1243"/>
      <c r="SCC8" s="1243"/>
      <c r="SCD8" s="1243"/>
      <c r="SCE8" s="1243"/>
      <c r="SCF8" s="1243"/>
      <c r="SCG8" s="1243"/>
      <c r="SCH8" s="1243"/>
      <c r="SCI8" s="1243"/>
      <c r="SCJ8" s="1243"/>
      <c r="SCK8" s="1243"/>
      <c r="SCL8" s="1243"/>
      <c r="SCM8" s="1243"/>
      <c r="SCN8" s="1243"/>
      <c r="SCO8" s="1243"/>
      <c r="SCP8" s="1243"/>
      <c r="SCQ8" s="1243"/>
      <c r="SCR8" s="1243"/>
      <c r="SCS8" s="1243"/>
      <c r="SCT8" s="1243"/>
      <c r="SCU8" s="1243"/>
      <c r="SCV8" s="1243"/>
      <c r="SCW8" s="1243"/>
      <c r="SCX8" s="1243"/>
      <c r="SCY8" s="1243"/>
      <c r="SCZ8" s="1243"/>
      <c r="SDA8" s="1243"/>
      <c r="SDB8" s="1243"/>
      <c r="SDC8" s="1243"/>
      <c r="SDD8" s="1243"/>
      <c r="SDE8" s="1243"/>
      <c r="SDF8" s="1243"/>
      <c r="SDG8" s="1243"/>
      <c r="SDH8" s="1243"/>
      <c r="SDI8" s="1243"/>
      <c r="SDJ8" s="1243"/>
      <c r="SDK8" s="1243"/>
      <c r="SDL8" s="1243"/>
      <c r="SDM8" s="1243"/>
      <c r="SDN8" s="1243"/>
      <c r="SDO8" s="1243"/>
      <c r="SDP8" s="1243"/>
      <c r="SDQ8" s="1243"/>
      <c r="SDR8" s="1243"/>
      <c r="SDS8" s="1243"/>
      <c r="SDT8" s="1243"/>
      <c r="SDU8" s="1243"/>
      <c r="SDV8" s="1243"/>
      <c r="SDW8" s="1243"/>
      <c r="SDX8" s="1243"/>
      <c r="SDY8" s="1243"/>
      <c r="SDZ8" s="1243"/>
      <c r="SEA8" s="1243"/>
      <c r="SEB8" s="1243"/>
      <c r="SEC8" s="1243"/>
      <c r="SED8" s="1243"/>
      <c r="SEE8" s="1243"/>
      <c r="SEF8" s="1243"/>
      <c r="SEG8" s="1243"/>
      <c r="SEH8" s="1243"/>
      <c r="SEI8" s="1243"/>
      <c r="SEJ8" s="1243"/>
      <c r="SEK8" s="1243"/>
      <c r="SEL8" s="1243"/>
      <c r="SEM8" s="1243"/>
      <c r="SEN8" s="1243"/>
      <c r="SEO8" s="1243"/>
      <c r="SEP8" s="1243"/>
      <c r="SEQ8" s="1243"/>
      <c r="SER8" s="1243"/>
      <c r="SES8" s="1243"/>
      <c r="SET8" s="1243"/>
      <c r="SEU8" s="1243"/>
      <c r="SEV8" s="1243"/>
      <c r="SEW8" s="1243"/>
      <c r="SEX8" s="1243"/>
      <c r="SEY8" s="1243"/>
      <c r="SEZ8" s="1243"/>
      <c r="SFA8" s="1243"/>
      <c r="SFB8" s="1243"/>
      <c r="SFC8" s="1243"/>
      <c r="SFD8" s="1243"/>
      <c r="SFE8" s="1243"/>
      <c r="SFF8" s="1243"/>
      <c r="SFG8" s="1243"/>
      <c r="SFH8" s="1243"/>
      <c r="SFI8" s="1243"/>
      <c r="SFJ8" s="1243"/>
      <c r="SFK8" s="1243"/>
      <c r="SFL8" s="1243"/>
      <c r="SFM8" s="1243"/>
      <c r="SFN8" s="1243"/>
      <c r="SFO8" s="1243"/>
      <c r="SFP8" s="1243"/>
      <c r="SFQ8" s="1243"/>
      <c r="SFR8" s="1243"/>
      <c r="SFS8" s="1243"/>
      <c r="SFT8" s="1243"/>
      <c r="SFU8" s="1243"/>
      <c r="SFV8" s="1243"/>
      <c r="SFW8" s="1243"/>
      <c r="SFX8" s="1243"/>
      <c r="SFY8" s="1243"/>
      <c r="SFZ8" s="1243"/>
      <c r="SGA8" s="1243"/>
      <c r="SGB8" s="1243"/>
      <c r="SGC8" s="1243"/>
      <c r="SGD8" s="1243"/>
      <c r="SGE8" s="1243"/>
      <c r="SGF8" s="1243"/>
      <c r="SGG8" s="1243"/>
      <c r="SGH8" s="1243"/>
      <c r="SGI8" s="1243"/>
      <c r="SGJ8" s="1243"/>
      <c r="SGK8" s="1243"/>
      <c r="SGL8" s="1243"/>
      <c r="SGM8" s="1243"/>
      <c r="SGN8" s="1243"/>
      <c r="SGO8" s="1243"/>
      <c r="SGP8" s="1243"/>
      <c r="SGQ8" s="1243"/>
      <c r="SGR8" s="1243"/>
      <c r="SGS8" s="1243"/>
      <c r="SGT8" s="1243"/>
      <c r="SGU8" s="1243"/>
      <c r="SGV8" s="1243"/>
      <c r="SGW8" s="1243"/>
      <c r="SGX8" s="1243"/>
      <c r="SGY8" s="1243"/>
      <c r="SGZ8" s="1243"/>
      <c r="SHA8" s="1243"/>
      <c r="SHB8" s="1243"/>
      <c r="SHC8" s="1243"/>
      <c r="SHD8" s="1243"/>
      <c r="SHE8" s="1243"/>
      <c r="SHF8" s="1243"/>
      <c r="SHG8" s="1243"/>
      <c r="SHH8" s="1243"/>
      <c r="SHI8" s="1243"/>
      <c r="SHJ8" s="1243"/>
      <c r="SHK8" s="1243"/>
      <c r="SHL8" s="1243"/>
      <c r="SHM8" s="1243"/>
      <c r="SHN8" s="1243"/>
      <c r="SHO8" s="1243"/>
      <c r="SHP8" s="1243"/>
      <c r="SHQ8" s="1243"/>
      <c r="SHR8" s="1243"/>
      <c r="SHS8" s="1243"/>
      <c r="SHT8" s="1243"/>
      <c r="SHU8" s="1243"/>
      <c r="SHV8" s="1243"/>
      <c r="SHW8" s="1243"/>
      <c r="SHX8" s="1243"/>
      <c r="SHY8" s="1243"/>
      <c r="SHZ8" s="1243"/>
      <c r="SIA8" s="1243"/>
      <c r="SIB8" s="1243"/>
      <c r="SIC8" s="1243"/>
      <c r="SID8" s="1243"/>
      <c r="SIE8" s="1243"/>
      <c r="SIF8" s="1243"/>
      <c r="SIG8" s="1243"/>
      <c r="SIH8" s="1243"/>
      <c r="SII8" s="1243"/>
      <c r="SIJ8" s="1243"/>
      <c r="SIK8" s="1243"/>
      <c r="SIL8" s="1243"/>
      <c r="SIM8" s="1243"/>
      <c r="SIN8" s="1243"/>
      <c r="SIO8" s="1243"/>
      <c r="SIP8" s="1243"/>
      <c r="SIQ8" s="1243"/>
      <c r="SIR8" s="1243"/>
      <c r="SIS8" s="1243"/>
      <c r="SIT8" s="1243"/>
      <c r="SIU8" s="1243"/>
      <c r="SIV8" s="1243"/>
      <c r="SIW8" s="1243"/>
      <c r="SIX8" s="1243"/>
      <c r="SIY8" s="1243"/>
      <c r="SIZ8" s="1243"/>
      <c r="SJA8" s="1243"/>
      <c r="SJB8" s="1243"/>
      <c r="SJC8" s="1243"/>
      <c r="SJD8" s="1243"/>
      <c r="SJE8" s="1243"/>
      <c r="SJF8" s="1243"/>
      <c r="SJG8" s="1243"/>
      <c r="SJH8" s="1243"/>
      <c r="SJI8" s="1243"/>
      <c r="SJJ8" s="1243"/>
      <c r="SJK8" s="1243"/>
      <c r="SJL8" s="1243"/>
      <c r="SJM8" s="1243"/>
      <c r="SJN8" s="1243"/>
      <c r="SJO8" s="1243"/>
      <c r="SJP8" s="1243"/>
      <c r="SJQ8" s="1243"/>
      <c r="SJR8" s="1243"/>
      <c r="SJS8" s="1243"/>
      <c r="SJT8" s="1243"/>
      <c r="SJU8" s="1243"/>
      <c r="SJV8" s="1243"/>
      <c r="SJW8" s="1243"/>
      <c r="SJX8" s="1243"/>
      <c r="SJY8" s="1243"/>
      <c r="SJZ8" s="1243"/>
      <c r="SKA8" s="1243"/>
      <c r="SKB8" s="1243"/>
      <c r="SKC8" s="1243"/>
      <c r="SKD8" s="1243"/>
      <c r="SKE8" s="1243"/>
      <c r="SKF8" s="1243"/>
      <c r="SKG8" s="1243"/>
      <c r="SKH8" s="1243"/>
      <c r="SKI8" s="1243"/>
      <c r="SKJ8" s="1243"/>
      <c r="SKK8" s="1243"/>
      <c r="SKL8" s="1243"/>
      <c r="SKM8" s="1243"/>
      <c r="SKN8" s="1243"/>
      <c r="SKO8" s="1243"/>
      <c r="SKP8" s="1243"/>
      <c r="SKQ8" s="1243"/>
      <c r="SKR8" s="1243"/>
      <c r="SKS8" s="1243"/>
      <c r="SKT8" s="1243"/>
      <c r="SKU8" s="1243"/>
      <c r="SKV8" s="1243"/>
      <c r="SKW8" s="1243"/>
      <c r="SKX8" s="1243"/>
      <c r="SKY8" s="1243"/>
      <c r="SKZ8" s="1243"/>
      <c r="SLA8" s="1243"/>
      <c r="SLB8" s="1243"/>
      <c r="SLC8" s="1243"/>
      <c r="SLD8" s="1243"/>
      <c r="SLE8" s="1243"/>
      <c r="SLF8" s="1243"/>
      <c r="SLG8" s="1243"/>
      <c r="SLH8" s="1243"/>
      <c r="SLI8" s="1243"/>
      <c r="SLJ8" s="1243"/>
      <c r="SLK8" s="1243"/>
      <c r="SLL8" s="1243"/>
      <c r="SLM8" s="1243"/>
      <c r="SLN8" s="1243"/>
      <c r="SLO8" s="1243"/>
      <c r="SLP8" s="1243"/>
      <c r="SLQ8" s="1243"/>
      <c r="SLR8" s="1243"/>
      <c r="SLS8" s="1243"/>
      <c r="SLT8" s="1243"/>
      <c r="SLU8" s="1243"/>
      <c r="SLV8" s="1243"/>
      <c r="SLW8" s="1243"/>
      <c r="SLX8" s="1243"/>
      <c r="SLY8" s="1243"/>
      <c r="SLZ8" s="1243"/>
      <c r="SMA8" s="1243"/>
      <c r="SMB8" s="1243"/>
      <c r="SMC8" s="1243"/>
      <c r="SMD8" s="1243"/>
      <c r="SME8" s="1243"/>
      <c r="SMF8" s="1243"/>
      <c r="SMG8" s="1243"/>
      <c r="SMH8" s="1243"/>
      <c r="SMI8" s="1243"/>
      <c r="SMJ8" s="1243"/>
      <c r="SMK8" s="1243"/>
      <c r="SML8" s="1243"/>
      <c r="SMM8" s="1243"/>
      <c r="SMN8" s="1243"/>
      <c r="SMO8" s="1243"/>
      <c r="SMP8" s="1243"/>
      <c r="SMQ8" s="1243"/>
      <c r="SMR8" s="1243"/>
      <c r="SMS8" s="1243"/>
      <c r="SMT8" s="1243"/>
      <c r="SMU8" s="1243"/>
      <c r="SMV8" s="1243"/>
      <c r="SMW8" s="1243"/>
      <c r="SMX8" s="1243"/>
      <c r="SMY8" s="1243"/>
      <c r="SMZ8" s="1243"/>
      <c r="SNA8" s="1243"/>
      <c r="SNB8" s="1243"/>
      <c r="SNC8" s="1243"/>
      <c r="SND8" s="1243"/>
      <c r="SNE8" s="1243"/>
      <c r="SNF8" s="1243"/>
      <c r="SNG8" s="1243"/>
      <c r="SNH8" s="1243"/>
      <c r="SNI8" s="1243"/>
      <c r="SNJ8" s="1243"/>
      <c r="SNK8" s="1243"/>
      <c r="SNL8" s="1243"/>
      <c r="SNM8" s="1243"/>
      <c r="SNN8" s="1243"/>
      <c r="SNO8" s="1243"/>
      <c r="SNP8" s="1243"/>
      <c r="SNQ8" s="1243"/>
      <c r="SNR8" s="1243"/>
      <c r="SNS8" s="1243"/>
      <c r="SNT8" s="1243"/>
      <c r="SNU8" s="1243"/>
      <c r="SNV8" s="1243"/>
      <c r="SNW8" s="1243"/>
      <c r="SNX8" s="1243"/>
      <c r="SNY8" s="1243"/>
      <c r="SNZ8" s="1243"/>
      <c r="SOA8" s="1243"/>
      <c r="SOB8" s="1243"/>
      <c r="SOC8" s="1243"/>
      <c r="SOD8" s="1243"/>
      <c r="SOE8" s="1243"/>
      <c r="SOF8" s="1243"/>
      <c r="SOG8" s="1243"/>
      <c r="SOH8" s="1243"/>
      <c r="SOI8" s="1243"/>
      <c r="SOJ8" s="1243"/>
      <c r="SOK8" s="1243"/>
      <c r="SOL8" s="1243"/>
      <c r="SOM8" s="1243"/>
      <c r="SON8" s="1243"/>
      <c r="SOO8" s="1243"/>
      <c r="SOP8" s="1243"/>
      <c r="SOQ8" s="1243"/>
      <c r="SOR8" s="1243"/>
      <c r="SOS8" s="1243"/>
      <c r="SOT8" s="1243"/>
      <c r="SOU8" s="1243"/>
      <c r="SOV8" s="1243"/>
      <c r="SOW8" s="1243"/>
      <c r="SOX8" s="1243"/>
      <c r="SOY8" s="1243"/>
      <c r="SOZ8" s="1243"/>
      <c r="SPA8" s="1243"/>
      <c r="SPB8" s="1243"/>
      <c r="SPC8" s="1243"/>
      <c r="SPD8" s="1243"/>
      <c r="SPE8" s="1243"/>
      <c r="SPF8" s="1243"/>
      <c r="SPG8" s="1243"/>
      <c r="SPH8" s="1243"/>
      <c r="SPI8" s="1243"/>
      <c r="SPJ8" s="1243"/>
      <c r="SPK8" s="1243"/>
      <c r="SPL8" s="1243"/>
      <c r="SPM8" s="1243"/>
      <c r="SPN8" s="1243"/>
      <c r="SPO8" s="1243"/>
      <c r="SPP8" s="1243"/>
      <c r="SPQ8" s="1243"/>
      <c r="SPR8" s="1243"/>
      <c r="SPS8" s="1243"/>
      <c r="SPT8" s="1243"/>
      <c r="SPU8" s="1243"/>
      <c r="SPV8" s="1243"/>
      <c r="SPW8" s="1243"/>
      <c r="SPX8" s="1243"/>
      <c r="SPY8" s="1243"/>
      <c r="SPZ8" s="1243"/>
      <c r="SQA8" s="1243"/>
      <c r="SQB8" s="1243"/>
      <c r="SQC8" s="1243"/>
      <c r="SQD8" s="1243"/>
      <c r="SQE8" s="1243"/>
      <c r="SQF8" s="1243"/>
      <c r="SQG8" s="1243"/>
      <c r="SQH8" s="1243"/>
      <c r="SQI8" s="1243"/>
      <c r="SQJ8" s="1243"/>
      <c r="SQK8" s="1243"/>
      <c r="SQL8" s="1243"/>
      <c r="SQM8" s="1243"/>
      <c r="SQN8" s="1243"/>
      <c r="SQO8" s="1243"/>
      <c r="SQP8" s="1243"/>
      <c r="SQQ8" s="1243"/>
      <c r="SQR8" s="1243"/>
      <c r="SQS8" s="1243"/>
      <c r="SQT8" s="1243"/>
      <c r="SQU8" s="1243"/>
      <c r="SQV8" s="1243"/>
      <c r="SQW8" s="1243"/>
      <c r="SQX8" s="1243"/>
      <c r="SQY8" s="1243"/>
      <c r="SQZ8" s="1243"/>
      <c r="SRA8" s="1243"/>
      <c r="SRB8" s="1243"/>
      <c r="SRC8" s="1243"/>
      <c r="SRD8" s="1243"/>
      <c r="SRE8" s="1243"/>
      <c r="SRF8" s="1243"/>
      <c r="SRG8" s="1243"/>
      <c r="SRH8" s="1243"/>
      <c r="SRI8" s="1243"/>
      <c r="SRJ8" s="1243"/>
      <c r="SRK8" s="1243"/>
      <c r="SRL8" s="1243"/>
      <c r="SRM8" s="1243"/>
      <c r="SRN8" s="1243"/>
      <c r="SRO8" s="1243"/>
      <c r="SRP8" s="1243"/>
      <c r="SRQ8" s="1243"/>
      <c r="SRR8" s="1243"/>
      <c r="SRS8" s="1243"/>
      <c r="SRT8" s="1243"/>
      <c r="SRU8" s="1243"/>
      <c r="SRV8" s="1243"/>
      <c r="SRW8" s="1243"/>
      <c r="SRX8" s="1243"/>
      <c r="SRY8" s="1243"/>
      <c r="SRZ8" s="1243"/>
      <c r="SSA8" s="1243"/>
      <c r="SSB8" s="1243"/>
      <c r="SSC8" s="1243"/>
      <c r="SSD8" s="1243"/>
      <c r="SSE8" s="1243"/>
      <c r="SSF8" s="1243"/>
      <c r="SSG8" s="1243"/>
      <c r="SSH8" s="1243"/>
      <c r="SSI8" s="1243"/>
      <c r="SSJ8" s="1243"/>
      <c r="SSK8" s="1243"/>
      <c r="SSL8" s="1243"/>
      <c r="SSM8" s="1243"/>
      <c r="SSN8" s="1243"/>
      <c r="SSO8" s="1243"/>
      <c r="SSP8" s="1243"/>
      <c r="SSQ8" s="1243"/>
      <c r="SSR8" s="1243"/>
      <c r="SSS8" s="1243"/>
      <c r="SST8" s="1243"/>
      <c r="SSU8" s="1243"/>
      <c r="SSV8" s="1243"/>
      <c r="SSW8" s="1243"/>
      <c r="SSX8" s="1243"/>
      <c r="SSY8" s="1243"/>
      <c r="SSZ8" s="1243"/>
      <c r="STA8" s="1243"/>
      <c r="STB8" s="1243"/>
      <c r="STC8" s="1243"/>
      <c r="STD8" s="1243"/>
      <c r="STE8" s="1243"/>
      <c r="STF8" s="1243"/>
      <c r="STG8" s="1243"/>
      <c r="STH8" s="1243"/>
      <c r="STI8" s="1243"/>
      <c r="STJ8" s="1243"/>
      <c r="STK8" s="1243"/>
      <c r="STL8" s="1243"/>
      <c r="STM8" s="1243"/>
      <c r="STN8" s="1243"/>
      <c r="STO8" s="1243"/>
      <c r="STP8" s="1243"/>
      <c r="STQ8" s="1243"/>
      <c r="STR8" s="1243"/>
      <c r="STS8" s="1243"/>
      <c r="STT8" s="1243"/>
      <c r="STU8" s="1243"/>
      <c r="STV8" s="1243"/>
      <c r="STW8" s="1243"/>
      <c r="STX8" s="1243"/>
      <c r="STY8" s="1243"/>
      <c r="STZ8" s="1243"/>
      <c r="SUA8" s="1243"/>
      <c r="SUB8" s="1243"/>
      <c r="SUC8" s="1243"/>
      <c r="SUD8" s="1243"/>
      <c r="SUE8" s="1243"/>
      <c r="SUF8" s="1243"/>
      <c r="SUG8" s="1243"/>
      <c r="SUH8" s="1243"/>
      <c r="SUI8" s="1243"/>
      <c r="SUJ8" s="1243"/>
      <c r="SUK8" s="1243"/>
      <c r="SUL8" s="1243"/>
      <c r="SUM8" s="1243"/>
      <c r="SUN8" s="1243"/>
      <c r="SUO8" s="1243"/>
      <c r="SUP8" s="1243"/>
      <c r="SUQ8" s="1243"/>
      <c r="SUR8" s="1243"/>
      <c r="SUS8" s="1243"/>
      <c r="SUT8" s="1243"/>
      <c r="SUU8" s="1243"/>
      <c r="SUV8" s="1243"/>
      <c r="SUW8" s="1243"/>
      <c r="SUX8" s="1243"/>
      <c r="SUY8" s="1243"/>
      <c r="SUZ8" s="1243"/>
      <c r="SVA8" s="1243"/>
      <c r="SVB8" s="1243"/>
      <c r="SVC8" s="1243"/>
      <c r="SVD8" s="1243"/>
      <c r="SVE8" s="1243"/>
      <c r="SVF8" s="1243"/>
      <c r="SVG8" s="1243"/>
      <c r="SVH8" s="1243"/>
      <c r="SVI8" s="1243"/>
      <c r="SVJ8" s="1243"/>
      <c r="SVK8" s="1243"/>
      <c r="SVL8" s="1243"/>
      <c r="SVM8" s="1243"/>
      <c r="SVN8" s="1243"/>
      <c r="SVO8" s="1243"/>
      <c r="SVP8" s="1243"/>
      <c r="SVQ8" s="1243"/>
      <c r="SVR8" s="1243"/>
      <c r="SVS8" s="1243"/>
      <c r="SVT8" s="1243"/>
      <c r="SVU8" s="1243"/>
      <c r="SVV8" s="1243"/>
      <c r="SVW8" s="1243"/>
      <c r="SVX8" s="1243"/>
      <c r="SVY8" s="1243"/>
      <c r="SVZ8" s="1243"/>
      <c r="SWA8" s="1243"/>
      <c r="SWB8" s="1243"/>
      <c r="SWC8" s="1243"/>
      <c r="SWD8" s="1243"/>
      <c r="SWE8" s="1243"/>
      <c r="SWF8" s="1243"/>
      <c r="SWG8" s="1243"/>
      <c r="SWH8" s="1243"/>
      <c r="SWI8" s="1243"/>
      <c r="SWJ8" s="1243"/>
      <c r="SWK8" s="1243"/>
      <c r="SWL8" s="1243"/>
      <c r="SWM8" s="1243"/>
      <c r="SWN8" s="1243"/>
      <c r="SWO8" s="1243"/>
      <c r="SWP8" s="1243"/>
      <c r="SWQ8" s="1243"/>
      <c r="SWR8" s="1243"/>
      <c r="SWS8" s="1243"/>
      <c r="SWT8" s="1243"/>
      <c r="SWU8" s="1243"/>
      <c r="SWV8" s="1243"/>
      <c r="SWW8" s="1243"/>
      <c r="SWX8" s="1243"/>
      <c r="SWY8" s="1243"/>
      <c r="SWZ8" s="1243"/>
      <c r="SXA8" s="1243"/>
      <c r="SXB8" s="1243"/>
      <c r="SXC8" s="1243"/>
      <c r="SXD8" s="1243"/>
      <c r="SXE8" s="1243"/>
      <c r="SXF8" s="1243"/>
      <c r="SXG8" s="1243"/>
      <c r="SXH8" s="1243"/>
      <c r="SXI8" s="1243"/>
      <c r="SXJ8" s="1243"/>
      <c r="SXK8" s="1243"/>
      <c r="SXL8" s="1243"/>
      <c r="SXM8" s="1243"/>
      <c r="SXN8" s="1243"/>
      <c r="SXO8" s="1243"/>
      <c r="SXP8" s="1243"/>
      <c r="SXQ8" s="1243"/>
      <c r="SXR8" s="1243"/>
      <c r="SXS8" s="1243"/>
      <c r="SXT8" s="1243"/>
      <c r="SXU8" s="1243"/>
      <c r="SXV8" s="1243"/>
      <c r="SXW8" s="1243"/>
      <c r="SXX8" s="1243"/>
      <c r="SXY8" s="1243"/>
      <c r="SXZ8" s="1243"/>
      <c r="SYA8" s="1243"/>
      <c r="SYB8" s="1243"/>
      <c r="SYC8" s="1243"/>
      <c r="SYD8" s="1243"/>
      <c r="SYE8" s="1243"/>
      <c r="SYF8" s="1243"/>
      <c r="SYG8" s="1243"/>
      <c r="SYH8" s="1243"/>
      <c r="SYI8" s="1243"/>
      <c r="SYJ8" s="1243"/>
      <c r="SYK8" s="1243"/>
      <c r="SYL8" s="1243"/>
      <c r="SYM8" s="1243"/>
      <c r="SYN8" s="1243"/>
      <c r="SYO8" s="1243"/>
      <c r="SYP8" s="1243"/>
      <c r="SYQ8" s="1243"/>
      <c r="SYR8" s="1243"/>
      <c r="SYS8" s="1243"/>
      <c r="SYT8" s="1243"/>
      <c r="SYU8" s="1243"/>
      <c r="SYV8" s="1243"/>
      <c r="SYW8" s="1243"/>
      <c r="SYX8" s="1243"/>
      <c r="SYY8" s="1243"/>
      <c r="SYZ8" s="1243"/>
      <c r="SZA8" s="1243"/>
      <c r="SZB8" s="1243"/>
      <c r="SZC8" s="1243"/>
      <c r="SZD8" s="1243"/>
      <c r="SZE8" s="1243"/>
      <c r="SZF8" s="1243"/>
      <c r="SZG8" s="1243"/>
      <c r="SZH8" s="1243"/>
      <c r="SZI8" s="1243"/>
      <c r="SZJ8" s="1243"/>
      <c r="SZK8" s="1243"/>
      <c r="SZL8" s="1243"/>
      <c r="SZM8" s="1243"/>
      <c r="SZN8" s="1243"/>
      <c r="SZO8" s="1243"/>
      <c r="SZP8" s="1243"/>
      <c r="SZQ8" s="1243"/>
      <c r="SZR8" s="1243"/>
      <c r="SZS8" s="1243"/>
      <c r="SZT8" s="1243"/>
      <c r="SZU8" s="1243"/>
      <c r="SZV8" s="1243"/>
      <c r="SZW8" s="1243"/>
      <c r="SZX8" s="1243"/>
      <c r="SZY8" s="1243"/>
      <c r="SZZ8" s="1243"/>
      <c r="TAA8" s="1243"/>
      <c r="TAB8" s="1243"/>
      <c r="TAC8" s="1243"/>
      <c r="TAD8" s="1243"/>
      <c r="TAE8" s="1243"/>
      <c r="TAF8" s="1243"/>
      <c r="TAG8" s="1243"/>
      <c r="TAH8" s="1243"/>
      <c r="TAI8" s="1243"/>
      <c r="TAJ8" s="1243"/>
      <c r="TAK8" s="1243"/>
      <c r="TAL8" s="1243"/>
      <c r="TAM8" s="1243"/>
      <c r="TAN8" s="1243"/>
      <c r="TAO8" s="1243"/>
      <c r="TAP8" s="1243"/>
      <c r="TAQ8" s="1243"/>
      <c r="TAR8" s="1243"/>
      <c r="TAS8" s="1243"/>
      <c r="TAT8" s="1243"/>
      <c r="TAU8" s="1243"/>
      <c r="TAV8" s="1243"/>
      <c r="TAW8" s="1243"/>
      <c r="TAX8" s="1243"/>
      <c r="TAY8" s="1243"/>
      <c r="TAZ8" s="1243"/>
      <c r="TBA8" s="1243"/>
      <c r="TBB8" s="1243"/>
      <c r="TBC8" s="1243"/>
      <c r="TBD8" s="1243"/>
      <c r="TBE8" s="1243"/>
      <c r="TBF8" s="1243"/>
      <c r="TBG8" s="1243"/>
      <c r="TBH8" s="1243"/>
      <c r="TBI8" s="1243"/>
      <c r="TBJ8" s="1243"/>
      <c r="TBK8" s="1243"/>
      <c r="TBL8" s="1243"/>
      <c r="TBM8" s="1243"/>
      <c r="TBN8" s="1243"/>
      <c r="TBO8" s="1243"/>
      <c r="TBP8" s="1243"/>
      <c r="TBQ8" s="1243"/>
      <c r="TBR8" s="1243"/>
      <c r="TBS8" s="1243"/>
      <c r="TBT8" s="1243"/>
      <c r="TBU8" s="1243"/>
      <c r="TBV8" s="1243"/>
      <c r="TBW8" s="1243"/>
      <c r="TBX8" s="1243"/>
      <c r="TBY8" s="1243"/>
      <c r="TBZ8" s="1243"/>
      <c r="TCA8" s="1243"/>
      <c r="TCB8" s="1243"/>
      <c r="TCC8" s="1243"/>
      <c r="TCD8" s="1243"/>
      <c r="TCE8" s="1243"/>
      <c r="TCF8" s="1243"/>
      <c r="TCG8" s="1243"/>
      <c r="TCH8" s="1243"/>
      <c r="TCI8" s="1243"/>
      <c r="TCJ8" s="1243"/>
      <c r="TCK8" s="1243"/>
      <c r="TCL8" s="1243"/>
      <c r="TCM8" s="1243"/>
      <c r="TCN8" s="1243"/>
      <c r="TCO8" s="1243"/>
      <c r="TCP8" s="1243"/>
      <c r="TCQ8" s="1243"/>
      <c r="TCR8" s="1243"/>
      <c r="TCS8" s="1243"/>
      <c r="TCT8" s="1243"/>
      <c r="TCU8" s="1243"/>
      <c r="TCV8" s="1243"/>
      <c r="TCW8" s="1243"/>
      <c r="TCX8" s="1243"/>
      <c r="TCY8" s="1243"/>
      <c r="TCZ8" s="1243"/>
      <c r="TDA8" s="1243"/>
      <c r="TDB8" s="1243"/>
      <c r="TDC8" s="1243"/>
      <c r="TDD8" s="1243"/>
      <c r="TDE8" s="1243"/>
      <c r="TDF8" s="1243"/>
      <c r="TDG8" s="1243"/>
      <c r="TDH8" s="1243"/>
      <c r="TDI8" s="1243"/>
      <c r="TDJ8" s="1243"/>
      <c r="TDK8" s="1243"/>
      <c r="TDL8" s="1243"/>
      <c r="TDM8" s="1243"/>
      <c r="TDN8" s="1243"/>
      <c r="TDO8" s="1243"/>
      <c r="TDP8" s="1243"/>
      <c r="TDQ8" s="1243"/>
      <c r="TDR8" s="1243"/>
      <c r="TDS8" s="1243"/>
      <c r="TDT8" s="1243"/>
      <c r="TDU8" s="1243"/>
      <c r="TDV8" s="1243"/>
      <c r="TDW8" s="1243"/>
      <c r="TDX8" s="1243"/>
      <c r="TDY8" s="1243"/>
      <c r="TDZ8" s="1243"/>
      <c r="TEA8" s="1243"/>
      <c r="TEB8" s="1243"/>
      <c r="TEC8" s="1243"/>
      <c r="TED8" s="1243"/>
      <c r="TEE8" s="1243"/>
      <c r="TEF8" s="1243"/>
      <c r="TEG8" s="1243"/>
      <c r="TEH8" s="1243"/>
      <c r="TEI8" s="1243"/>
      <c r="TEJ8" s="1243"/>
      <c r="TEK8" s="1243"/>
      <c r="TEL8" s="1243"/>
      <c r="TEM8" s="1243"/>
      <c r="TEN8" s="1243"/>
      <c r="TEO8" s="1243"/>
      <c r="TEP8" s="1243"/>
      <c r="TEQ8" s="1243"/>
      <c r="TER8" s="1243"/>
      <c r="TES8" s="1243"/>
      <c r="TET8" s="1243"/>
      <c r="TEU8" s="1243"/>
      <c r="TEV8" s="1243"/>
      <c r="TEW8" s="1243"/>
      <c r="TEX8" s="1243"/>
      <c r="TEY8" s="1243"/>
      <c r="TEZ8" s="1243"/>
      <c r="TFA8" s="1243"/>
      <c r="TFB8" s="1243"/>
      <c r="TFC8" s="1243"/>
      <c r="TFD8" s="1243"/>
      <c r="TFE8" s="1243"/>
      <c r="TFF8" s="1243"/>
      <c r="TFG8" s="1243"/>
      <c r="TFH8" s="1243"/>
      <c r="TFI8" s="1243"/>
      <c r="TFJ8" s="1243"/>
      <c r="TFK8" s="1243"/>
      <c r="TFL8" s="1243"/>
      <c r="TFM8" s="1243"/>
      <c r="TFN8" s="1243"/>
      <c r="TFO8" s="1243"/>
      <c r="TFP8" s="1243"/>
      <c r="TFQ8" s="1243"/>
      <c r="TFR8" s="1243"/>
      <c r="TFS8" s="1243"/>
      <c r="TFT8" s="1243"/>
      <c r="TFU8" s="1243"/>
      <c r="TFV8" s="1243"/>
      <c r="TFW8" s="1243"/>
      <c r="TFX8" s="1243"/>
      <c r="TFY8" s="1243"/>
      <c r="TFZ8" s="1243"/>
      <c r="TGA8" s="1243"/>
      <c r="TGB8" s="1243"/>
      <c r="TGC8" s="1243"/>
      <c r="TGD8" s="1243"/>
      <c r="TGE8" s="1243"/>
      <c r="TGF8" s="1243"/>
      <c r="TGG8" s="1243"/>
      <c r="TGH8" s="1243"/>
      <c r="TGI8" s="1243"/>
      <c r="TGJ8" s="1243"/>
      <c r="TGK8" s="1243"/>
      <c r="TGL8" s="1243"/>
      <c r="TGM8" s="1243"/>
      <c r="TGN8" s="1243"/>
      <c r="TGO8" s="1243"/>
      <c r="TGP8" s="1243"/>
      <c r="TGQ8" s="1243"/>
      <c r="TGR8" s="1243"/>
      <c r="TGS8" s="1243"/>
      <c r="TGT8" s="1243"/>
      <c r="TGU8" s="1243"/>
      <c r="TGV8" s="1243"/>
      <c r="TGW8" s="1243"/>
      <c r="TGX8" s="1243"/>
      <c r="TGY8" s="1243"/>
      <c r="TGZ8" s="1243"/>
      <c r="THA8" s="1243"/>
      <c r="THB8" s="1243"/>
      <c r="THC8" s="1243"/>
      <c r="THD8" s="1243"/>
      <c r="THE8" s="1243"/>
      <c r="THF8" s="1243"/>
      <c r="THG8" s="1243"/>
      <c r="THH8" s="1243"/>
      <c r="THI8" s="1243"/>
      <c r="THJ8" s="1243"/>
      <c r="THK8" s="1243"/>
      <c r="THL8" s="1243"/>
      <c r="THM8" s="1243"/>
      <c r="THN8" s="1243"/>
      <c r="THO8" s="1243"/>
      <c r="THP8" s="1243"/>
      <c r="THQ8" s="1243"/>
      <c r="THR8" s="1243"/>
      <c r="THS8" s="1243"/>
      <c r="THT8" s="1243"/>
      <c r="THU8" s="1243"/>
      <c r="THV8" s="1243"/>
      <c r="THW8" s="1243"/>
      <c r="THX8" s="1243"/>
      <c r="THY8" s="1243"/>
      <c r="THZ8" s="1243"/>
      <c r="TIA8" s="1243"/>
      <c r="TIB8" s="1243"/>
      <c r="TIC8" s="1243"/>
      <c r="TID8" s="1243"/>
      <c r="TIE8" s="1243"/>
      <c r="TIF8" s="1243"/>
      <c r="TIG8" s="1243"/>
      <c r="TIH8" s="1243"/>
      <c r="TII8" s="1243"/>
      <c r="TIJ8" s="1243"/>
      <c r="TIK8" s="1243"/>
      <c r="TIL8" s="1243"/>
      <c r="TIM8" s="1243"/>
      <c r="TIN8" s="1243"/>
      <c r="TIO8" s="1243"/>
      <c r="TIP8" s="1243"/>
      <c r="TIQ8" s="1243"/>
      <c r="TIR8" s="1243"/>
      <c r="TIS8" s="1243"/>
      <c r="TIT8" s="1243"/>
      <c r="TIU8" s="1243"/>
      <c r="TIV8" s="1243"/>
      <c r="TIW8" s="1243"/>
      <c r="TIX8" s="1243"/>
      <c r="TIY8" s="1243"/>
      <c r="TIZ8" s="1243"/>
      <c r="TJA8" s="1243"/>
      <c r="TJB8" s="1243"/>
      <c r="TJC8" s="1243"/>
      <c r="TJD8" s="1243"/>
      <c r="TJE8" s="1243"/>
      <c r="TJF8" s="1243"/>
      <c r="TJG8" s="1243"/>
      <c r="TJH8" s="1243"/>
      <c r="TJI8" s="1243"/>
      <c r="TJJ8" s="1243"/>
      <c r="TJK8" s="1243"/>
      <c r="TJL8" s="1243"/>
      <c r="TJM8" s="1243"/>
      <c r="TJN8" s="1243"/>
      <c r="TJO8" s="1243"/>
      <c r="TJP8" s="1243"/>
      <c r="TJQ8" s="1243"/>
      <c r="TJR8" s="1243"/>
      <c r="TJS8" s="1243"/>
      <c r="TJT8" s="1243"/>
      <c r="TJU8" s="1243"/>
      <c r="TJV8" s="1243"/>
      <c r="TJW8" s="1243"/>
      <c r="TJX8" s="1243"/>
      <c r="TJY8" s="1243"/>
      <c r="TJZ8" s="1243"/>
      <c r="TKA8" s="1243"/>
      <c r="TKB8" s="1243"/>
      <c r="TKC8" s="1243"/>
      <c r="TKD8" s="1243"/>
      <c r="TKE8" s="1243"/>
      <c r="TKF8" s="1243"/>
      <c r="TKG8" s="1243"/>
      <c r="TKH8" s="1243"/>
      <c r="TKI8" s="1243"/>
      <c r="TKJ8" s="1243"/>
      <c r="TKK8" s="1243"/>
      <c r="TKL8" s="1243"/>
      <c r="TKM8" s="1243"/>
      <c r="TKN8" s="1243"/>
      <c r="TKO8" s="1243"/>
      <c r="TKP8" s="1243"/>
      <c r="TKQ8" s="1243"/>
      <c r="TKR8" s="1243"/>
      <c r="TKS8" s="1243"/>
      <c r="TKT8" s="1243"/>
      <c r="TKU8" s="1243"/>
      <c r="TKV8" s="1243"/>
      <c r="TKW8" s="1243"/>
      <c r="TKX8" s="1243"/>
      <c r="TKY8" s="1243"/>
      <c r="TKZ8" s="1243"/>
      <c r="TLA8" s="1243"/>
      <c r="TLB8" s="1243"/>
      <c r="TLC8" s="1243"/>
      <c r="TLD8" s="1243"/>
      <c r="TLE8" s="1243"/>
      <c r="TLF8" s="1243"/>
      <c r="TLG8" s="1243"/>
      <c r="TLH8" s="1243"/>
      <c r="TLI8" s="1243"/>
      <c r="TLJ8" s="1243"/>
      <c r="TLK8" s="1243"/>
      <c r="TLL8" s="1243"/>
      <c r="TLM8" s="1243"/>
      <c r="TLN8" s="1243"/>
      <c r="TLO8" s="1243"/>
      <c r="TLP8" s="1243"/>
      <c r="TLQ8" s="1243"/>
      <c r="TLR8" s="1243"/>
      <c r="TLS8" s="1243"/>
      <c r="TLT8" s="1243"/>
      <c r="TLU8" s="1243"/>
      <c r="TLV8" s="1243"/>
      <c r="TLW8" s="1243"/>
      <c r="TLX8" s="1243"/>
      <c r="TLY8" s="1243"/>
      <c r="TLZ8" s="1243"/>
      <c r="TMA8" s="1243"/>
      <c r="TMB8" s="1243"/>
      <c r="TMC8" s="1243"/>
      <c r="TMD8" s="1243"/>
      <c r="TME8" s="1243"/>
      <c r="TMF8" s="1243"/>
      <c r="TMG8" s="1243"/>
      <c r="TMH8" s="1243"/>
      <c r="TMI8" s="1243"/>
      <c r="TMJ8" s="1243"/>
      <c r="TMK8" s="1243"/>
      <c r="TML8" s="1243"/>
      <c r="TMM8" s="1243"/>
      <c r="TMN8" s="1243"/>
      <c r="TMO8" s="1243"/>
      <c r="TMP8" s="1243"/>
      <c r="TMQ8" s="1243"/>
      <c r="TMR8" s="1243"/>
      <c r="TMS8" s="1243"/>
      <c r="TMT8" s="1243"/>
      <c r="TMU8" s="1243"/>
      <c r="TMV8" s="1243"/>
      <c r="TMW8" s="1243"/>
      <c r="TMX8" s="1243"/>
      <c r="TMY8" s="1243"/>
      <c r="TMZ8" s="1243"/>
      <c r="TNA8" s="1243"/>
      <c r="TNB8" s="1243"/>
      <c r="TNC8" s="1243"/>
      <c r="TND8" s="1243"/>
      <c r="TNE8" s="1243"/>
      <c r="TNF8" s="1243"/>
      <c r="TNG8" s="1243"/>
      <c r="TNH8" s="1243"/>
      <c r="TNI8" s="1243"/>
      <c r="TNJ8" s="1243"/>
      <c r="TNK8" s="1243"/>
      <c r="TNL8" s="1243"/>
      <c r="TNM8" s="1243"/>
      <c r="TNN8" s="1243"/>
      <c r="TNO8" s="1243"/>
      <c r="TNP8" s="1243"/>
      <c r="TNQ8" s="1243"/>
      <c r="TNR8" s="1243"/>
      <c r="TNS8" s="1243"/>
      <c r="TNT8" s="1243"/>
      <c r="TNU8" s="1243"/>
      <c r="TNV8" s="1243"/>
      <c r="TNW8" s="1243"/>
      <c r="TNX8" s="1243"/>
      <c r="TNY8" s="1243"/>
      <c r="TNZ8" s="1243"/>
      <c r="TOA8" s="1243"/>
      <c r="TOB8" s="1243"/>
      <c r="TOC8" s="1243"/>
      <c r="TOD8" s="1243"/>
      <c r="TOE8" s="1243"/>
      <c r="TOF8" s="1243"/>
      <c r="TOG8" s="1243"/>
      <c r="TOH8" s="1243"/>
      <c r="TOI8" s="1243"/>
      <c r="TOJ8" s="1243"/>
      <c r="TOK8" s="1243"/>
      <c r="TOL8" s="1243"/>
      <c r="TOM8" s="1243"/>
      <c r="TON8" s="1243"/>
      <c r="TOO8" s="1243"/>
      <c r="TOP8" s="1243"/>
      <c r="TOQ8" s="1243"/>
      <c r="TOR8" s="1243"/>
      <c r="TOS8" s="1243"/>
      <c r="TOT8" s="1243"/>
      <c r="TOU8" s="1243"/>
      <c r="TOV8" s="1243"/>
      <c r="TOW8" s="1243"/>
      <c r="TOX8" s="1243"/>
      <c r="TOY8" s="1243"/>
      <c r="TOZ8" s="1243"/>
      <c r="TPA8" s="1243"/>
      <c r="TPB8" s="1243"/>
      <c r="TPC8" s="1243"/>
      <c r="TPD8" s="1243"/>
      <c r="TPE8" s="1243"/>
      <c r="TPF8" s="1243"/>
      <c r="TPG8" s="1243"/>
      <c r="TPH8" s="1243"/>
      <c r="TPI8" s="1243"/>
      <c r="TPJ8" s="1243"/>
      <c r="TPK8" s="1243"/>
      <c r="TPL8" s="1243"/>
      <c r="TPM8" s="1243"/>
      <c r="TPN8" s="1243"/>
      <c r="TPO8" s="1243"/>
      <c r="TPP8" s="1243"/>
      <c r="TPQ8" s="1243"/>
      <c r="TPR8" s="1243"/>
      <c r="TPS8" s="1243"/>
      <c r="TPT8" s="1243"/>
      <c r="TPU8" s="1243"/>
      <c r="TPV8" s="1243"/>
      <c r="TPW8" s="1243"/>
      <c r="TPX8" s="1243"/>
      <c r="TPY8" s="1243"/>
      <c r="TPZ8" s="1243"/>
      <c r="TQA8" s="1243"/>
      <c r="TQB8" s="1243"/>
      <c r="TQC8" s="1243"/>
      <c r="TQD8" s="1243"/>
      <c r="TQE8" s="1243"/>
      <c r="TQF8" s="1243"/>
      <c r="TQG8" s="1243"/>
      <c r="TQH8" s="1243"/>
      <c r="TQI8" s="1243"/>
      <c r="TQJ8" s="1243"/>
      <c r="TQK8" s="1243"/>
      <c r="TQL8" s="1243"/>
      <c r="TQM8" s="1243"/>
      <c r="TQN8" s="1243"/>
      <c r="TQO8" s="1243"/>
      <c r="TQP8" s="1243"/>
      <c r="TQQ8" s="1243"/>
      <c r="TQR8" s="1243"/>
      <c r="TQS8" s="1243"/>
      <c r="TQT8" s="1243"/>
      <c r="TQU8" s="1243"/>
      <c r="TQV8" s="1243"/>
      <c r="TQW8" s="1243"/>
      <c r="TQX8" s="1243"/>
      <c r="TQY8" s="1243"/>
      <c r="TQZ8" s="1243"/>
      <c r="TRA8" s="1243"/>
      <c r="TRB8" s="1243"/>
      <c r="TRC8" s="1243"/>
      <c r="TRD8" s="1243"/>
      <c r="TRE8" s="1243"/>
      <c r="TRF8" s="1243"/>
      <c r="TRG8" s="1243"/>
      <c r="TRH8" s="1243"/>
      <c r="TRI8" s="1243"/>
      <c r="TRJ8" s="1243"/>
      <c r="TRK8" s="1243"/>
      <c r="TRL8" s="1243"/>
      <c r="TRM8" s="1243"/>
      <c r="TRN8" s="1243"/>
      <c r="TRO8" s="1243"/>
      <c r="TRP8" s="1243"/>
      <c r="TRQ8" s="1243"/>
      <c r="TRR8" s="1243"/>
      <c r="TRS8" s="1243"/>
      <c r="TRT8" s="1243"/>
      <c r="TRU8" s="1243"/>
      <c r="TRV8" s="1243"/>
      <c r="TRW8" s="1243"/>
      <c r="TRX8" s="1243"/>
      <c r="TRY8" s="1243"/>
      <c r="TRZ8" s="1243"/>
      <c r="TSA8" s="1243"/>
      <c r="TSB8" s="1243"/>
      <c r="TSC8" s="1243"/>
      <c r="TSD8" s="1243"/>
      <c r="TSE8" s="1243"/>
      <c r="TSF8" s="1243"/>
      <c r="TSG8" s="1243"/>
      <c r="TSH8" s="1243"/>
      <c r="TSI8" s="1243"/>
      <c r="TSJ8" s="1243"/>
      <c r="TSK8" s="1243"/>
      <c r="TSL8" s="1243"/>
      <c r="TSM8" s="1243"/>
      <c r="TSN8" s="1243"/>
      <c r="TSO8" s="1243"/>
      <c r="TSP8" s="1243"/>
      <c r="TSQ8" s="1243"/>
      <c r="TSR8" s="1243"/>
      <c r="TSS8" s="1243"/>
      <c r="TST8" s="1243"/>
      <c r="TSU8" s="1243"/>
      <c r="TSV8" s="1243"/>
      <c r="TSW8" s="1243"/>
      <c r="TSX8" s="1243"/>
      <c r="TSY8" s="1243"/>
      <c r="TSZ8" s="1243"/>
      <c r="TTA8" s="1243"/>
      <c r="TTB8" s="1243"/>
      <c r="TTC8" s="1243"/>
      <c r="TTD8" s="1243"/>
      <c r="TTE8" s="1243"/>
      <c r="TTF8" s="1243"/>
      <c r="TTG8" s="1243"/>
      <c r="TTH8" s="1243"/>
      <c r="TTI8" s="1243"/>
      <c r="TTJ8" s="1243"/>
      <c r="TTK8" s="1243"/>
      <c r="TTL8" s="1243"/>
      <c r="TTM8" s="1243"/>
      <c r="TTN8" s="1243"/>
      <c r="TTO8" s="1243"/>
      <c r="TTP8" s="1243"/>
      <c r="TTQ8" s="1243"/>
      <c r="TTR8" s="1243"/>
      <c r="TTS8" s="1243"/>
      <c r="TTT8" s="1243"/>
      <c r="TTU8" s="1243"/>
      <c r="TTV8" s="1243"/>
      <c r="TTW8" s="1243"/>
      <c r="TTX8" s="1243"/>
      <c r="TTY8" s="1243"/>
      <c r="TTZ8" s="1243"/>
      <c r="TUA8" s="1243"/>
      <c r="TUB8" s="1243"/>
      <c r="TUC8" s="1243"/>
      <c r="TUD8" s="1243"/>
      <c r="TUE8" s="1243"/>
      <c r="TUF8" s="1243"/>
      <c r="TUG8" s="1243"/>
      <c r="TUH8" s="1243"/>
      <c r="TUI8" s="1243"/>
      <c r="TUJ8" s="1243"/>
      <c r="TUK8" s="1243"/>
      <c r="TUL8" s="1243"/>
      <c r="TUM8" s="1243"/>
      <c r="TUN8" s="1243"/>
      <c r="TUO8" s="1243"/>
      <c r="TUP8" s="1243"/>
      <c r="TUQ8" s="1243"/>
      <c r="TUR8" s="1243"/>
      <c r="TUS8" s="1243"/>
      <c r="TUT8" s="1243"/>
      <c r="TUU8" s="1243"/>
      <c r="TUV8" s="1243"/>
      <c r="TUW8" s="1243"/>
      <c r="TUX8" s="1243"/>
      <c r="TUY8" s="1243"/>
      <c r="TUZ8" s="1243"/>
      <c r="TVA8" s="1243"/>
      <c r="TVB8" s="1243"/>
      <c r="TVC8" s="1243"/>
      <c r="TVD8" s="1243"/>
      <c r="TVE8" s="1243"/>
      <c r="TVF8" s="1243"/>
      <c r="TVG8" s="1243"/>
      <c r="TVH8" s="1243"/>
      <c r="TVI8" s="1243"/>
      <c r="TVJ8" s="1243"/>
      <c r="TVK8" s="1243"/>
      <c r="TVL8" s="1243"/>
      <c r="TVM8" s="1243"/>
      <c r="TVN8" s="1243"/>
      <c r="TVO8" s="1243"/>
      <c r="TVP8" s="1243"/>
      <c r="TVQ8" s="1243"/>
      <c r="TVR8" s="1243"/>
      <c r="TVS8" s="1243"/>
      <c r="TVT8" s="1243"/>
      <c r="TVU8" s="1243"/>
      <c r="TVV8" s="1243"/>
      <c r="TVW8" s="1243"/>
      <c r="TVX8" s="1243"/>
      <c r="TVY8" s="1243"/>
      <c r="TVZ8" s="1243"/>
      <c r="TWA8" s="1243"/>
      <c r="TWB8" s="1243"/>
      <c r="TWC8" s="1243"/>
      <c r="TWD8" s="1243"/>
      <c r="TWE8" s="1243"/>
      <c r="TWF8" s="1243"/>
      <c r="TWG8" s="1243"/>
      <c r="TWH8" s="1243"/>
      <c r="TWI8" s="1243"/>
      <c r="TWJ8" s="1243"/>
      <c r="TWK8" s="1243"/>
      <c r="TWL8" s="1243"/>
      <c r="TWM8" s="1243"/>
      <c r="TWN8" s="1243"/>
      <c r="TWO8" s="1243"/>
      <c r="TWP8" s="1243"/>
      <c r="TWQ8" s="1243"/>
      <c r="TWR8" s="1243"/>
      <c r="TWS8" s="1243"/>
      <c r="TWT8" s="1243"/>
      <c r="TWU8" s="1243"/>
      <c r="TWV8" s="1243"/>
      <c r="TWW8" s="1243"/>
      <c r="TWX8" s="1243"/>
      <c r="TWY8" s="1243"/>
      <c r="TWZ8" s="1243"/>
      <c r="TXA8" s="1243"/>
      <c r="TXB8" s="1243"/>
      <c r="TXC8" s="1243"/>
      <c r="TXD8" s="1243"/>
      <c r="TXE8" s="1243"/>
      <c r="TXF8" s="1243"/>
      <c r="TXG8" s="1243"/>
      <c r="TXH8" s="1243"/>
      <c r="TXI8" s="1243"/>
      <c r="TXJ8" s="1243"/>
      <c r="TXK8" s="1243"/>
      <c r="TXL8" s="1243"/>
      <c r="TXM8" s="1243"/>
      <c r="TXN8" s="1243"/>
      <c r="TXO8" s="1243"/>
      <c r="TXP8" s="1243"/>
      <c r="TXQ8" s="1243"/>
      <c r="TXR8" s="1243"/>
      <c r="TXS8" s="1243"/>
      <c r="TXT8" s="1243"/>
      <c r="TXU8" s="1243"/>
      <c r="TXV8" s="1243"/>
      <c r="TXW8" s="1243"/>
      <c r="TXX8" s="1243"/>
      <c r="TXY8" s="1243"/>
      <c r="TXZ8" s="1243"/>
      <c r="TYA8" s="1243"/>
      <c r="TYB8" s="1243"/>
      <c r="TYC8" s="1243"/>
      <c r="TYD8" s="1243"/>
      <c r="TYE8" s="1243"/>
      <c r="TYF8" s="1243"/>
      <c r="TYG8" s="1243"/>
      <c r="TYH8" s="1243"/>
      <c r="TYI8" s="1243"/>
      <c r="TYJ8" s="1243"/>
      <c r="TYK8" s="1243"/>
      <c r="TYL8" s="1243"/>
      <c r="TYM8" s="1243"/>
      <c r="TYN8" s="1243"/>
      <c r="TYO8" s="1243"/>
      <c r="TYP8" s="1243"/>
      <c r="TYQ8" s="1243"/>
      <c r="TYR8" s="1243"/>
      <c r="TYS8" s="1243"/>
      <c r="TYT8" s="1243"/>
      <c r="TYU8" s="1243"/>
      <c r="TYV8" s="1243"/>
      <c r="TYW8" s="1243"/>
      <c r="TYX8" s="1243"/>
      <c r="TYY8" s="1243"/>
      <c r="TYZ8" s="1243"/>
      <c r="TZA8" s="1243"/>
      <c r="TZB8" s="1243"/>
      <c r="TZC8" s="1243"/>
      <c r="TZD8" s="1243"/>
      <c r="TZE8" s="1243"/>
      <c r="TZF8" s="1243"/>
      <c r="TZG8" s="1243"/>
      <c r="TZH8" s="1243"/>
      <c r="TZI8" s="1243"/>
      <c r="TZJ8" s="1243"/>
      <c r="TZK8" s="1243"/>
      <c r="TZL8" s="1243"/>
      <c r="TZM8" s="1243"/>
      <c r="TZN8" s="1243"/>
      <c r="TZO8" s="1243"/>
      <c r="TZP8" s="1243"/>
      <c r="TZQ8" s="1243"/>
      <c r="TZR8" s="1243"/>
      <c r="TZS8" s="1243"/>
      <c r="TZT8" s="1243"/>
      <c r="TZU8" s="1243"/>
      <c r="TZV8" s="1243"/>
      <c r="TZW8" s="1243"/>
      <c r="TZX8" s="1243"/>
      <c r="TZY8" s="1243"/>
      <c r="TZZ8" s="1243"/>
      <c r="UAA8" s="1243"/>
      <c r="UAB8" s="1243"/>
      <c r="UAC8" s="1243"/>
      <c r="UAD8" s="1243"/>
      <c r="UAE8" s="1243"/>
      <c r="UAF8" s="1243"/>
      <c r="UAG8" s="1243"/>
      <c r="UAH8" s="1243"/>
      <c r="UAI8" s="1243"/>
      <c r="UAJ8" s="1243"/>
      <c r="UAK8" s="1243"/>
      <c r="UAL8" s="1243"/>
      <c r="UAM8" s="1243"/>
      <c r="UAN8" s="1243"/>
      <c r="UAO8" s="1243"/>
      <c r="UAP8" s="1243"/>
      <c r="UAQ8" s="1243"/>
      <c r="UAR8" s="1243"/>
      <c r="UAS8" s="1243"/>
      <c r="UAT8" s="1243"/>
      <c r="UAU8" s="1243"/>
      <c r="UAV8" s="1243"/>
      <c r="UAW8" s="1243"/>
      <c r="UAX8" s="1243"/>
      <c r="UAY8" s="1243"/>
      <c r="UAZ8" s="1243"/>
      <c r="UBA8" s="1243"/>
      <c r="UBB8" s="1243"/>
      <c r="UBC8" s="1243"/>
      <c r="UBD8" s="1243"/>
      <c r="UBE8" s="1243"/>
      <c r="UBF8" s="1243"/>
      <c r="UBG8" s="1243"/>
      <c r="UBH8" s="1243"/>
      <c r="UBI8" s="1243"/>
      <c r="UBJ8" s="1243"/>
      <c r="UBK8" s="1243"/>
      <c r="UBL8" s="1243"/>
      <c r="UBM8" s="1243"/>
      <c r="UBN8" s="1243"/>
      <c r="UBO8" s="1243"/>
      <c r="UBP8" s="1243"/>
      <c r="UBQ8" s="1243"/>
      <c r="UBR8" s="1243"/>
      <c r="UBS8" s="1243"/>
      <c r="UBT8" s="1243"/>
      <c r="UBU8" s="1243"/>
      <c r="UBV8" s="1243"/>
      <c r="UBW8" s="1243"/>
      <c r="UBX8" s="1243"/>
      <c r="UBY8" s="1243"/>
      <c r="UBZ8" s="1243"/>
      <c r="UCA8" s="1243"/>
      <c r="UCB8" s="1243"/>
      <c r="UCC8" s="1243"/>
      <c r="UCD8" s="1243"/>
      <c r="UCE8" s="1243"/>
      <c r="UCF8" s="1243"/>
      <c r="UCG8" s="1243"/>
      <c r="UCH8" s="1243"/>
      <c r="UCI8" s="1243"/>
      <c r="UCJ8" s="1243"/>
      <c r="UCK8" s="1243"/>
      <c r="UCL8" s="1243"/>
      <c r="UCM8" s="1243"/>
      <c r="UCN8" s="1243"/>
      <c r="UCO8" s="1243"/>
      <c r="UCP8" s="1243"/>
      <c r="UCQ8" s="1243"/>
      <c r="UCR8" s="1243"/>
      <c r="UCS8" s="1243"/>
      <c r="UCT8" s="1243"/>
      <c r="UCU8" s="1243"/>
      <c r="UCV8" s="1243"/>
      <c r="UCW8" s="1243"/>
      <c r="UCX8" s="1243"/>
      <c r="UCY8" s="1243"/>
      <c r="UCZ8" s="1243"/>
      <c r="UDA8" s="1243"/>
      <c r="UDB8" s="1243"/>
      <c r="UDC8" s="1243"/>
      <c r="UDD8" s="1243"/>
      <c r="UDE8" s="1243"/>
      <c r="UDF8" s="1243"/>
      <c r="UDG8" s="1243"/>
      <c r="UDH8" s="1243"/>
      <c r="UDI8" s="1243"/>
      <c r="UDJ8" s="1243"/>
      <c r="UDK8" s="1243"/>
      <c r="UDL8" s="1243"/>
      <c r="UDM8" s="1243"/>
      <c r="UDN8" s="1243"/>
      <c r="UDO8" s="1243"/>
      <c r="UDP8" s="1243"/>
      <c r="UDQ8" s="1243"/>
      <c r="UDR8" s="1243"/>
      <c r="UDS8" s="1243"/>
      <c r="UDT8" s="1243"/>
      <c r="UDU8" s="1243"/>
      <c r="UDV8" s="1243"/>
      <c r="UDW8" s="1243"/>
      <c r="UDX8" s="1243"/>
      <c r="UDY8" s="1243"/>
      <c r="UDZ8" s="1243"/>
      <c r="UEA8" s="1243"/>
      <c r="UEB8" s="1243"/>
      <c r="UEC8" s="1243"/>
      <c r="UED8" s="1243"/>
      <c r="UEE8" s="1243"/>
      <c r="UEF8" s="1243"/>
      <c r="UEG8" s="1243"/>
      <c r="UEH8" s="1243"/>
      <c r="UEI8" s="1243"/>
      <c r="UEJ8" s="1243"/>
      <c r="UEK8" s="1243"/>
      <c r="UEL8" s="1243"/>
      <c r="UEM8" s="1243"/>
      <c r="UEN8" s="1243"/>
      <c r="UEO8" s="1243"/>
      <c r="UEP8" s="1243"/>
      <c r="UEQ8" s="1243"/>
      <c r="UER8" s="1243"/>
      <c r="UES8" s="1243"/>
      <c r="UET8" s="1243"/>
      <c r="UEU8" s="1243"/>
      <c r="UEV8" s="1243"/>
      <c r="UEW8" s="1243"/>
      <c r="UEX8" s="1243"/>
      <c r="UEY8" s="1243"/>
      <c r="UEZ8" s="1243"/>
      <c r="UFA8" s="1243"/>
      <c r="UFB8" s="1243"/>
      <c r="UFC8" s="1243"/>
      <c r="UFD8" s="1243"/>
      <c r="UFE8" s="1243"/>
      <c r="UFF8" s="1243"/>
      <c r="UFG8" s="1243"/>
      <c r="UFH8" s="1243"/>
      <c r="UFI8" s="1243"/>
      <c r="UFJ8" s="1243"/>
      <c r="UFK8" s="1243"/>
      <c r="UFL8" s="1243"/>
      <c r="UFM8" s="1243"/>
      <c r="UFN8" s="1243"/>
      <c r="UFO8" s="1243"/>
      <c r="UFP8" s="1243"/>
      <c r="UFQ8" s="1243"/>
      <c r="UFR8" s="1243"/>
      <c r="UFS8" s="1243"/>
      <c r="UFT8" s="1243"/>
      <c r="UFU8" s="1243"/>
      <c r="UFV8" s="1243"/>
      <c r="UFW8" s="1243"/>
      <c r="UFX8" s="1243"/>
      <c r="UFY8" s="1243"/>
      <c r="UFZ8" s="1243"/>
      <c r="UGA8" s="1243"/>
      <c r="UGB8" s="1243"/>
      <c r="UGC8" s="1243"/>
      <c r="UGD8" s="1243"/>
      <c r="UGE8" s="1243"/>
      <c r="UGF8" s="1243"/>
      <c r="UGG8" s="1243"/>
      <c r="UGH8" s="1243"/>
      <c r="UGI8" s="1243"/>
      <c r="UGJ8" s="1243"/>
      <c r="UGK8" s="1243"/>
      <c r="UGL8" s="1243"/>
      <c r="UGM8" s="1243"/>
      <c r="UGN8" s="1243"/>
      <c r="UGO8" s="1243"/>
      <c r="UGP8" s="1243"/>
      <c r="UGQ8" s="1243"/>
      <c r="UGR8" s="1243"/>
      <c r="UGS8" s="1243"/>
      <c r="UGT8" s="1243"/>
      <c r="UGU8" s="1243"/>
      <c r="UGV8" s="1243"/>
      <c r="UGW8" s="1243"/>
      <c r="UGX8" s="1243"/>
      <c r="UGY8" s="1243"/>
      <c r="UGZ8" s="1243"/>
      <c r="UHA8" s="1243"/>
      <c r="UHB8" s="1243"/>
      <c r="UHC8" s="1243"/>
      <c r="UHD8" s="1243"/>
      <c r="UHE8" s="1243"/>
      <c r="UHF8" s="1243"/>
      <c r="UHG8" s="1243"/>
      <c r="UHH8" s="1243"/>
      <c r="UHI8" s="1243"/>
      <c r="UHJ8" s="1243"/>
      <c r="UHK8" s="1243"/>
      <c r="UHL8" s="1243"/>
      <c r="UHM8" s="1243"/>
      <c r="UHN8" s="1243"/>
      <c r="UHO8" s="1243"/>
      <c r="UHP8" s="1243"/>
      <c r="UHQ8" s="1243"/>
      <c r="UHR8" s="1243"/>
      <c r="UHS8" s="1243"/>
      <c r="UHT8" s="1243"/>
      <c r="UHU8" s="1243"/>
      <c r="UHV8" s="1243"/>
      <c r="UHW8" s="1243"/>
      <c r="UHX8" s="1243"/>
      <c r="UHY8" s="1243"/>
      <c r="UHZ8" s="1243"/>
      <c r="UIA8" s="1243"/>
      <c r="UIB8" s="1243"/>
      <c r="UIC8" s="1243"/>
      <c r="UID8" s="1243"/>
      <c r="UIE8" s="1243"/>
      <c r="UIF8" s="1243"/>
      <c r="UIG8" s="1243"/>
      <c r="UIH8" s="1243"/>
      <c r="UII8" s="1243"/>
      <c r="UIJ8" s="1243"/>
      <c r="UIK8" s="1243"/>
      <c r="UIL8" s="1243"/>
      <c r="UIM8" s="1243"/>
      <c r="UIN8" s="1243"/>
      <c r="UIO8" s="1243"/>
      <c r="UIP8" s="1243"/>
      <c r="UIQ8" s="1243"/>
      <c r="UIR8" s="1243"/>
      <c r="UIS8" s="1243"/>
      <c r="UIT8" s="1243"/>
      <c r="UIU8" s="1243"/>
      <c r="UIV8" s="1243"/>
      <c r="UIW8" s="1243"/>
      <c r="UIX8" s="1243"/>
      <c r="UIY8" s="1243"/>
      <c r="UIZ8" s="1243"/>
      <c r="UJA8" s="1243"/>
      <c r="UJB8" s="1243"/>
      <c r="UJC8" s="1243"/>
      <c r="UJD8" s="1243"/>
      <c r="UJE8" s="1243"/>
      <c r="UJF8" s="1243"/>
      <c r="UJG8" s="1243"/>
      <c r="UJH8" s="1243"/>
      <c r="UJI8" s="1243"/>
      <c r="UJJ8" s="1243"/>
      <c r="UJK8" s="1243"/>
      <c r="UJL8" s="1243"/>
      <c r="UJM8" s="1243"/>
      <c r="UJN8" s="1243"/>
      <c r="UJO8" s="1243"/>
      <c r="UJP8" s="1243"/>
      <c r="UJQ8" s="1243"/>
      <c r="UJR8" s="1243"/>
      <c r="UJS8" s="1243"/>
      <c r="UJT8" s="1243"/>
      <c r="UJU8" s="1243"/>
      <c r="UJV8" s="1243"/>
      <c r="UJW8" s="1243"/>
      <c r="UJX8" s="1243"/>
      <c r="UJY8" s="1243"/>
      <c r="UJZ8" s="1243"/>
      <c r="UKA8" s="1243"/>
      <c r="UKB8" s="1243"/>
      <c r="UKC8" s="1243"/>
      <c r="UKD8" s="1243"/>
      <c r="UKE8" s="1243"/>
      <c r="UKF8" s="1243"/>
      <c r="UKG8" s="1243"/>
      <c r="UKH8" s="1243"/>
      <c r="UKI8" s="1243"/>
      <c r="UKJ8" s="1243"/>
      <c r="UKK8" s="1243"/>
      <c r="UKL8" s="1243"/>
      <c r="UKM8" s="1243"/>
      <c r="UKN8" s="1243"/>
      <c r="UKO8" s="1243"/>
      <c r="UKP8" s="1243"/>
      <c r="UKQ8" s="1243"/>
      <c r="UKR8" s="1243"/>
      <c r="UKS8" s="1243"/>
      <c r="UKT8" s="1243"/>
      <c r="UKU8" s="1243"/>
      <c r="UKV8" s="1243"/>
      <c r="UKW8" s="1243"/>
      <c r="UKX8" s="1243"/>
      <c r="UKY8" s="1243"/>
      <c r="UKZ8" s="1243"/>
      <c r="ULA8" s="1243"/>
      <c r="ULB8" s="1243"/>
      <c r="ULC8" s="1243"/>
      <c r="ULD8" s="1243"/>
      <c r="ULE8" s="1243"/>
      <c r="ULF8" s="1243"/>
      <c r="ULG8" s="1243"/>
      <c r="ULH8" s="1243"/>
      <c r="ULI8" s="1243"/>
      <c r="ULJ8" s="1243"/>
      <c r="ULK8" s="1243"/>
      <c r="ULL8" s="1243"/>
      <c r="ULM8" s="1243"/>
      <c r="ULN8" s="1243"/>
      <c r="ULO8" s="1243"/>
      <c r="ULP8" s="1243"/>
      <c r="ULQ8" s="1243"/>
      <c r="ULR8" s="1243"/>
      <c r="ULS8" s="1243"/>
      <c r="ULT8" s="1243"/>
      <c r="ULU8" s="1243"/>
      <c r="ULV8" s="1243"/>
      <c r="ULW8" s="1243"/>
      <c r="ULX8" s="1243"/>
      <c r="ULY8" s="1243"/>
      <c r="ULZ8" s="1243"/>
      <c r="UMA8" s="1243"/>
      <c r="UMB8" s="1243"/>
      <c r="UMC8" s="1243"/>
      <c r="UMD8" s="1243"/>
      <c r="UME8" s="1243"/>
      <c r="UMF8" s="1243"/>
      <c r="UMG8" s="1243"/>
      <c r="UMH8" s="1243"/>
      <c r="UMI8" s="1243"/>
      <c r="UMJ8" s="1243"/>
      <c r="UMK8" s="1243"/>
      <c r="UML8" s="1243"/>
      <c r="UMM8" s="1243"/>
      <c r="UMN8" s="1243"/>
      <c r="UMO8" s="1243"/>
      <c r="UMP8" s="1243"/>
      <c r="UMQ8" s="1243"/>
      <c r="UMR8" s="1243"/>
      <c r="UMS8" s="1243"/>
      <c r="UMT8" s="1243"/>
      <c r="UMU8" s="1243"/>
      <c r="UMV8" s="1243"/>
      <c r="UMW8" s="1243"/>
      <c r="UMX8" s="1243"/>
      <c r="UMY8" s="1243"/>
      <c r="UMZ8" s="1243"/>
      <c r="UNA8" s="1243"/>
      <c r="UNB8" s="1243"/>
      <c r="UNC8" s="1243"/>
      <c r="UND8" s="1243"/>
      <c r="UNE8" s="1243"/>
      <c r="UNF8" s="1243"/>
      <c r="UNG8" s="1243"/>
      <c r="UNH8" s="1243"/>
      <c r="UNI8" s="1243"/>
      <c r="UNJ8" s="1243"/>
      <c r="UNK8" s="1243"/>
      <c r="UNL8" s="1243"/>
      <c r="UNM8" s="1243"/>
      <c r="UNN8" s="1243"/>
      <c r="UNO8" s="1243"/>
      <c r="UNP8" s="1243"/>
      <c r="UNQ8" s="1243"/>
      <c r="UNR8" s="1243"/>
      <c r="UNS8" s="1243"/>
      <c r="UNT8" s="1243"/>
      <c r="UNU8" s="1243"/>
      <c r="UNV8" s="1243"/>
      <c r="UNW8" s="1243"/>
      <c r="UNX8" s="1243"/>
      <c r="UNY8" s="1243"/>
      <c r="UNZ8" s="1243"/>
      <c r="UOA8" s="1243"/>
      <c r="UOB8" s="1243"/>
      <c r="UOC8" s="1243"/>
      <c r="UOD8" s="1243"/>
      <c r="UOE8" s="1243"/>
      <c r="UOF8" s="1243"/>
      <c r="UOG8" s="1243"/>
      <c r="UOH8" s="1243"/>
      <c r="UOI8" s="1243"/>
      <c r="UOJ8" s="1243"/>
      <c r="UOK8" s="1243"/>
      <c r="UOL8" s="1243"/>
      <c r="UOM8" s="1243"/>
      <c r="UON8" s="1243"/>
      <c r="UOO8" s="1243"/>
      <c r="UOP8" s="1243"/>
      <c r="UOQ8" s="1243"/>
      <c r="UOR8" s="1243"/>
      <c r="UOS8" s="1243"/>
      <c r="UOT8" s="1243"/>
      <c r="UOU8" s="1243"/>
      <c r="UOV8" s="1243"/>
      <c r="UOW8" s="1243"/>
      <c r="UOX8" s="1243"/>
      <c r="UOY8" s="1243"/>
      <c r="UOZ8" s="1243"/>
      <c r="UPA8" s="1243"/>
      <c r="UPB8" s="1243"/>
      <c r="UPC8" s="1243"/>
      <c r="UPD8" s="1243"/>
      <c r="UPE8" s="1243"/>
      <c r="UPF8" s="1243"/>
      <c r="UPG8" s="1243"/>
      <c r="UPH8" s="1243"/>
      <c r="UPI8" s="1243"/>
      <c r="UPJ8" s="1243"/>
      <c r="UPK8" s="1243"/>
      <c r="UPL8" s="1243"/>
      <c r="UPM8" s="1243"/>
      <c r="UPN8" s="1243"/>
      <c r="UPO8" s="1243"/>
      <c r="UPP8" s="1243"/>
      <c r="UPQ8" s="1243"/>
      <c r="UPR8" s="1243"/>
      <c r="UPS8" s="1243"/>
      <c r="UPT8" s="1243"/>
      <c r="UPU8" s="1243"/>
      <c r="UPV8" s="1243"/>
      <c r="UPW8" s="1243"/>
      <c r="UPX8" s="1243"/>
      <c r="UPY8" s="1243"/>
      <c r="UPZ8" s="1243"/>
      <c r="UQA8" s="1243"/>
      <c r="UQB8" s="1243"/>
      <c r="UQC8" s="1243"/>
      <c r="UQD8" s="1243"/>
      <c r="UQE8" s="1243"/>
      <c r="UQF8" s="1243"/>
      <c r="UQG8" s="1243"/>
      <c r="UQH8" s="1243"/>
      <c r="UQI8" s="1243"/>
      <c r="UQJ8" s="1243"/>
      <c r="UQK8" s="1243"/>
      <c r="UQL8" s="1243"/>
      <c r="UQM8" s="1243"/>
      <c r="UQN8" s="1243"/>
      <c r="UQO8" s="1243"/>
      <c r="UQP8" s="1243"/>
      <c r="UQQ8" s="1243"/>
      <c r="UQR8" s="1243"/>
      <c r="UQS8" s="1243"/>
      <c r="UQT8" s="1243"/>
      <c r="UQU8" s="1243"/>
      <c r="UQV8" s="1243"/>
      <c r="UQW8" s="1243"/>
      <c r="UQX8" s="1243"/>
      <c r="UQY8" s="1243"/>
      <c r="UQZ8" s="1243"/>
      <c r="URA8" s="1243"/>
      <c r="URB8" s="1243"/>
      <c r="URC8" s="1243"/>
      <c r="URD8" s="1243"/>
      <c r="URE8" s="1243"/>
      <c r="URF8" s="1243"/>
      <c r="URG8" s="1243"/>
      <c r="URH8" s="1243"/>
      <c r="URI8" s="1243"/>
      <c r="URJ8" s="1243"/>
      <c r="URK8" s="1243"/>
      <c r="URL8" s="1243"/>
      <c r="URM8" s="1243"/>
      <c r="URN8" s="1243"/>
      <c r="URO8" s="1243"/>
      <c r="URP8" s="1243"/>
      <c r="URQ8" s="1243"/>
      <c r="URR8" s="1243"/>
      <c r="URS8" s="1243"/>
      <c r="URT8" s="1243"/>
      <c r="URU8" s="1243"/>
      <c r="URV8" s="1243"/>
      <c r="URW8" s="1243"/>
      <c r="URX8" s="1243"/>
      <c r="URY8" s="1243"/>
      <c r="URZ8" s="1243"/>
      <c r="USA8" s="1243"/>
      <c r="USB8" s="1243"/>
      <c r="USC8" s="1243"/>
      <c r="USD8" s="1243"/>
      <c r="USE8" s="1243"/>
      <c r="USF8" s="1243"/>
      <c r="USG8" s="1243"/>
      <c r="USH8" s="1243"/>
      <c r="USI8" s="1243"/>
      <c r="USJ8" s="1243"/>
      <c r="USK8" s="1243"/>
      <c r="USL8" s="1243"/>
      <c r="USM8" s="1243"/>
      <c r="USN8" s="1243"/>
      <c r="USO8" s="1243"/>
      <c r="USP8" s="1243"/>
      <c r="USQ8" s="1243"/>
      <c r="USR8" s="1243"/>
      <c r="USS8" s="1243"/>
      <c r="UST8" s="1243"/>
      <c r="USU8" s="1243"/>
      <c r="USV8" s="1243"/>
      <c r="USW8" s="1243"/>
      <c r="USX8" s="1243"/>
      <c r="USY8" s="1243"/>
      <c r="USZ8" s="1243"/>
      <c r="UTA8" s="1243"/>
      <c r="UTB8" s="1243"/>
      <c r="UTC8" s="1243"/>
      <c r="UTD8" s="1243"/>
      <c r="UTE8" s="1243"/>
      <c r="UTF8" s="1243"/>
      <c r="UTG8" s="1243"/>
      <c r="UTH8" s="1243"/>
      <c r="UTI8" s="1243"/>
      <c r="UTJ8" s="1243"/>
      <c r="UTK8" s="1243"/>
      <c r="UTL8" s="1243"/>
      <c r="UTM8" s="1243"/>
      <c r="UTN8" s="1243"/>
      <c r="UTO8" s="1243"/>
      <c r="UTP8" s="1243"/>
      <c r="UTQ8" s="1243"/>
      <c r="UTR8" s="1243"/>
      <c r="UTS8" s="1243"/>
      <c r="UTT8" s="1243"/>
      <c r="UTU8" s="1243"/>
      <c r="UTV8" s="1243"/>
      <c r="UTW8" s="1243"/>
      <c r="UTX8" s="1243"/>
      <c r="UTY8" s="1243"/>
      <c r="UTZ8" s="1243"/>
      <c r="UUA8" s="1243"/>
      <c r="UUB8" s="1243"/>
      <c r="UUC8" s="1243"/>
      <c r="UUD8" s="1243"/>
      <c r="UUE8" s="1243"/>
      <c r="UUF8" s="1243"/>
      <c r="UUG8" s="1243"/>
      <c r="UUH8" s="1243"/>
      <c r="UUI8" s="1243"/>
      <c r="UUJ8" s="1243"/>
      <c r="UUK8" s="1243"/>
      <c r="UUL8" s="1243"/>
      <c r="UUM8" s="1243"/>
      <c r="UUN8" s="1243"/>
      <c r="UUO8" s="1243"/>
      <c r="UUP8" s="1243"/>
      <c r="UUQ8" s="1243"/>
      <c r="UUR8" s="1243"/>
      <c r="UUS8" s="1243"/>
      <c r="UUT8" s="1243"/>
      <c r="UUU8" s="1243"/>
      <c r="UUV8" s="1243"/>
      <c r="UUW8" s="1243"/>
      <c r="UUX8" s="1243"/>
      <c r="UUY8" s="1243"/>
      <c r="UUZ8" s="1243"/>
      <c r="UVA8" s="1243"/>
      <c r="UVB8" s="1243"/>
      <c r="UVC8" s="1243"/>
      <c r="UVD8" s="1243"/>
      <c r="UVE8" s="1243"/>
      <c r="UVF8" s="1243"/>
      <c r="UVG8" s="1243"/>
      <c r="UVH8" s="1243"/>
      <c r="UVI8" s="1243"/>
      <c r="UVJ8" s="1243"/>
      <c r="UVK8" s="1243"/>
      <c r="UVL8" s="1243"/>
      <c r="UVM8" s="1243"/>
      <c r="UVN8" s="1243"/>
      <c r="UVO8" s="1243"/>
      <c r="UVP8" s="1243"/>
      <c r="UVQ8" s="1243"/>
      <c r="UVR8" s="1243"/>
      <c r="UVS8" s="1243"/>
      <c r="UVT8" s="1243"/>
      <c r="UVU8" s="1243"/>
      <c r="UVV8" s="1243"/>
      <c r="UVW8" s="1243"/>
      <c r="UVX8" s="1243"/>
      <c r="UVY8" s="1243"/>
      <c r="UVZ8" s="1243"/>
      <c r="UWA8" s="1243"/>
      <c r="UWB8" s="1243"/>
      <c r="UWC8" s="1243"/>
      <c r="UWD8" s="1243"/>
      <c r="UWE8" s="1243"/>
      <c r="UWF8" s="1243"/>
      <c r="UWG8" s="1243"/>
      <c r="UWH8" s="1243"/>
      <c r="UWI8" s="1243"/>
      <c r="UWJ8" s="1243"/>
      <c r="UWK8" s="1243"/>
      <c r="UWL8" s="1243"/>
      <c r="UWM8" s="1243"/>
      <c r="UWN8" s="1243"/>
      <c r="UWO8" s="1243"/>
      <c r="UWP8" s="1243"/>
      <c r="UWQ8" s="1243"/>
      <c r="UWR8" s="1243"/>
      <c r="UWS8" s="1243"/>
      <c r="UWT8" s="1243"/>
      <c r="UWU8" s="1243"/>
      <c r="UWV8" s="1243"/>
      <c r="UWW8" s="1243"/>
      <c r="UWX8" s="1243"/>
      <c r="UWY8" s="1243"/>
      <c r="UWZ8" s="1243"/>
      <c r="UXA8" s="1243"/>
      <c r="UXB8" s="1243"/>
      <c r="UXC8" s="1243"/>
      <c r="UXD8" s="1243"/>
      <c r="UXE8" s="1243"/>
      <c r="UXF8" s="1243"/>
      <c r="UXG8" s="1243"/>
      <c r="UXH8" s="1243"/>
      <c r="UXI8" s="1243"/>
      <c r="UXJ8" s="1243"/>
      <c r="UXK8" s="1243"/>
      <c r="UXL8" s="1243"/>
      <c r="UXM8" s="1243"/>
      <c r="UXN8" s="1243"/>
      <c r="UXO8" s="1243"/>
      <c r="UXP8" s="1243"/>
      <c r="UXQ8" s="1243"/>
      <c r="UXR8" s="1243"/>
      <c r="UXS8" s="1243"/>
      <c r="UXT8" s="1243"/>
      <c r="UXU8" s="1243"/>
      <c r="UXV8" s="1243"/>
      <c r="UXW8" s="1243"/>
      <c r="UXX8" s="1243"/>
      <c r="UXY8" s="1243"/>
      <c r="UXZ8" s="1243"/>
      <c r="UYA8" s="1243"/>
      <c r="UYB8" s="1243"/>
      <c r="UYC8" s="1243"/>
      <c r="UYD8" s="1243"/>
      <c r="UYE8" s="1243"/>
      <c r="UYF8" s="1243"/>
      <c r="UYG8" s="1243"/>
      <c r="UYH8" s="1243"/>
      <c r="UYI8" s="1243"/>
      <c r="UYJ8" s="1243"/>
      <c r="UYK8" s="1243"/>
      <c r="UYL8" s="1243"/>
      <c r="UYM8" s="1243"/>
      <c r="UYN8" s="1243"/>
      <c r="UYO8" s="1243"/>
      <c r="UYP8" s="1243"/>
      <c r="UYQ8" s="1243"/>
      <c r="UYR8" s="1243"/>
      <c r="UYS8" s="1243"/>
      <c r="UYT8" s="1243"/>
      <c r="UYU8" s="1243"/>
      <c r="UYV8" s="1243"/>
      <c r="UYW8" s="1243"/>
      <c r="UYX8" s="1243"/>
      <c r="UYY8" s="1243"/>
      <c r="UYZ8" s="1243"/>
      <c r="UZA8" s="1243"/>
      <c r="UZB8" s="1243"/>
      <c r="UZC8" s="1243"/>
      <c r="UZD8" s="1243"/>
      <c r="UZE8" s="1243"/>
      <c r="UZF8" s="1243"/>
      <c r="UZG8" s="1243"/>
      <c r="UZH8" s="1243"/>
      <c r="UZI8" s="1243"/>
      <c r="UZJ8" s="1243"/>
      <c r="UZK8" s="1243"/>
      <c r="UZL8" s="1243"/>
      <c r="UZM8" s="1243"/>
      <c r="UZN8" s="1243"/>
      <c r="UZO8" s="1243"/>
      <c r="UZP8" s="1243"/>
      <c r="UZQ8" s="1243"/>
      <c r="UZR8" s="1243"/>
      <c r="UZS8" s="1243"/>
      <c r="UZT8" s="1243"/>
      <c r="UZU8" s="1243"/>
      <c r="UZV8" s="1243"/>
      <c r="UZW8" s="1243"/>
      <c r="UZX8" s="1243"/>
      <c r="UZY8" s="1243"/>
      <c r="UZZ8" s="1243"/>
      <c r="VAA8" s="1243"/>
      <c r="VAB8" s="1243"/>
      <c r="VAC8" s="1243"/>
      <c r="VAD8" s="1243"/>
      <c r="VAE8" s="1243"/>
      <c r="VAF8" s="1243"/>
      <c r="VAG8" s="1243"/>
      <c r="VAH8" s="1243"/>
      <c r="VAI8" s="1243"/>
      <c r="VAJ8" s="1243"/>
      <c r="VAK8" s="1243"/>
      <c r="VAL8" s="1243"/>
      <c r="VAM8" s="1243"/>
      <c r="VAN8" s="1243"/>
      <c r="VAO8" s="1243"/>
      <c r="VAP8" s="1243"/>
      <c r="VAQ8" s="1243"/>
      <c r="VAR8" s="1243"/>
      <c r="VAS8" s="1243"/>
      <c r="VAT8" s="1243"/>
      <c r="VAU8" s="1243"/>
      <c r="VAV8" s="1243"/>
      <c r="VAW8" s="1243"/>
      <c r="VAX8" s="1243"/>
      <c r="VAY8" s="1243"/>
      <c r="VAZ8" s="1243"/>
      <c r="VBA8" s="1243"/>
      <c r="VBB8" s="1243"/>
      <c r="VBC8" s="1243"/>
      <c r="VBD8" s="1243"/>
      <c r="VBE8" s="1243"/>
      <c r="VBF8" s="1243"/>
      <c r="VBG8" s="1243"/>
      <c r="VBH8" s="1243"/>
      <c r="VBI8" s="1243"/>
      <c r="VBJ8" s="1243"/>
      <c r="VBK8" s="1243"/>
      <c r="VBL8" s="1243"/>
      <c r="VBM8" s="1243"/>
      <c r="VBN8" s="1243"/>
      <c r="VBO8" s="1243"/>
      <c r="VBP8" s="1243"/>
      <c r="VBQ8" s="1243"/>
      <c r="VBR8" s="1243"/>
      <c r="VBS8" s="1243"/>
      <c r="VBT8" s="1243"/>
      <c r="VBU8" s="1243"/>
      <c r="VBV8" s="1243"/>
      <c r="VBW8" s="1243"/>
      <c r="VBX8" s="1243"/>
      <c r="VBY8" s="1243"/>
      <c r="VBZ8" s="1243"/>
      <c r="VCA8" s="1243"/>
      <c r="VCB8" s="1243"/>
      <c r="VCC8" s="1243"/>
      <c r="VCD8" s="1243"/>
      <c r="VCE8" s="1243"/>
      <c r="VCF8" s="1243"/>
      <c r="VCG8" s="1243"/>
      <c r="VCH8" s="1243"/>
      <c r="VCI8" s="1243"/>
      <c r="VCJ8" s="1243"/>
      <c r="VCK8" s="1243"/>
      <c r="VCL8" s="1243"/>
      <c r="VCM8" s="1243"/>
      <c r="VCN8" s="1243"/>
      <c r="VCO8" s="1243"/>
      <c r="VCP8" s="1243"/>
      <c r="VCQ8" s="1243"/>
      <c r="VCR8" s="1243"/>
      <c r="VCS8" s="1243"/>
      <c r="VCT8" s="1243"/>
      <c r="VCU8" s="1243"/>
      <c r="VCV8" s="1243"/>
      <c r="VCW8" s="1243"/>
      <c r="VCX8" s="1243"/>
      <c r="VCY8" s="1243"/>
      <c r="VCZ8" s="1243"/>
      <c r="VDA8" s="1243"/>
      <c r="VDB8" s="1243"/>
      <c r="VDC8" s="1243"/>
      <c r="VDD8" s="1243"/>
      <c r="VDE8" s="1243"/>
      <c r="VDF8" s="1243"/>
      <c r="VDG8" s="1243"/>
      <c r="VDH8" s="1243"/>
      <c r="VDI8" s="1243"/>
      <c r="VDJ8" s="1243"/>
      <c r="VDK8" s="1243"/>
      <c r="VDL8" s="1243"/>
      <c r="VDM8" s="1243"/>
      <c r="VDN8" s="1243"/>
      <c r="VDO8" s="1243"/>
      <c r="VDP8" s="1243"/>
      <c r="VDQ8" s="1243"/>
      <c r="VDR8" s="1243"/>
      <c r="VDS8" s="1243"/>
      <c r="VDT8" s="1243"/>
      <c r="VDU8" s="1243"/>
      <c r="VDV8" s="1243"/>
      <c r="VDW8" s="1243"/>
      <c r="VDX8" s="1243"/>
      <c r="VDY8" s="1243"/>
      <c r="VDZ8" s="1243"/>
      <c r="VEA8" s="1243"/>
      <c r="VEB8" s="1243"/>
      <c r="VEC8" s="1243"/>
      <c r="VED8" s="1243"/>
      <c r="VEE8" s="1243"/>
      <c r="VEF8" s="1243"/>
      <c r="VEG8" s="1243"/>
      <c r="VEH8" s="1243"/>
      <c r="VEI8" s="1243"/>
      <c r="VEJ8" s="1243"/>
      <c r="VEK8" s="1243"/>
      <c r="VEL8" s="1243"/>
      <c r="VEM8" s="1243"/>
      <c r="VEN8" s="1243"/>
      <c r="VEO8" s="1243"/>
      <c r="VEP8" s="1243"/>
      <c r="VEQ8" s="1243"/>
      <c r="VER8" s="1243"/>
      <c r="VES8" s="1243"/>
      <c r="VET8" s="1243"/>
      <c r="VEU8" s="1243"/>
      <c r="VEV8" s="1243"/>
      <c r="VEW8" s="1243"/>
      <c r="VEX8" s="1243"/>
      <c r="VEY8" s="1243"/>
      <c r="VEZ8" s="1243"/>
      <c r="VFA8" s="1243"/>
      <c r="VFB8" s="1243"/>
      <c r="VFC8" s="1243"/>
      <c r="VFD8" s="1243"/>
      <c r="VFE8" s="1243"/>
      <c r="VFF8" s="1243"/>
      <c r="VFG8" s="1243"/>
      <c r="VFH8" s="1243"/>
      <c r="VFI8" s="1243"/>
      <c r="VFJ8" s="1243"/>
      <c r="VFK8" s="1243"/>
      <c r="VFL8" s="1243"/>
      <c r="VFM8" s="1243"/>
      <c r="VFN8" s="1243"/>
      <c r="VFO8" s="1243"/>
      <c r="VFP8" s="1243"/>
      <c r="VFQ8" s="1243"/>
      <c r="VFR8" s="1243"/>
      <c r="VFS8" s="1243"/>
      <c r="VFT8" s="1243"/>
      <c r="VFU8" s="1243"/>
      <c r="VFV8" s="1243"/>
      <c r="VFW8" s="1243"/>
      <c r="VFX8" s="1243"/>
      <c r="VFY8" s="1243"/>
      <c r="VFZ8" s="1243"/>
      <c r="VGA8" s="1243"/>
      <c r="VGB8" s="1243"/>
      <c r="VGC8" s="1243"/>
      <c r="VGD8" s="1243"/>
      <c r="VGE8" s="1243"/>
      <c r="VGF8" s="1243"/>
      <c r="VGG8" s="1243"/>
      <c r="VGH8" s="1243"/>
      <c r="VGI8" s="1243"/>
      <c r="VGJ8" s="1243"/>
      <c r="VGK8" s="1243"/>
      <c r="VGL8" s="1243"/>
      <c r="VGM8" s="1243"/>
      <c r="VGN8" s="1243"/>
      <c r="VGO8" s="1243"/>
      <c r="VGP8" s="1243"/>
      <c r="VGQ8" s="1243"/>
      <c r="VGR8" s="1243"/>
      <c r="VGS8" s="1243"/>
      <c r="VGT8" s="1243"/>
      <c r="VGU8" s="1243"/>
      <c r="VGV8" s="1243"/>
      <c r="VGW8" s="1243"/>
      <c r="VGX8" s="1243"/>
      <c r="VGY8" s="1243"/>
      <c r="VGZ8" s="1243"/>
      <c r="VHA8" s="1243"/>
      <c r="VHB8" s="1243"/>
      <c r="VHC8" s="1243"/>
      <c r="VHD8" s="1243"/>
      <c r="VHE8" s="1243"/>
      <c r="VHF8" s="1243"/>
      <c r="VHG8" s="1243"/>
      <c r="VHH8" s="1243"/>
      <c r="VHI8" s="1243"/>
      <c r="VHJ8" s="1243"/>
      <c r="VHK8" s="1243"/>
      <c r="VHL8" s="1243"/>
      <c r="VHM8" s="1243"/>
      <c r="VHN8" s="1243"/>
      <c r="VHO8" s="1243"/>
      <c r="VHP8" s="1243"/>
      <c r="VHQ8" s="1243"/>
      <c r="VHR8" s="1243"/>
      <c r="VHS8" s="1243"/>
      <c r="VHT8" s="1243"/>
      <c r="VHU8" s="1243"/>
      <c r="VHV8" s="1243"/>
      <c r="VHW8" s="1243"/>
      <c r="VHX8" s="1243"/>
      <c r="VHY8" s="1243"/>
      <c r="VHZ8" s="1243"/>
      <c r="VIA8" s="1243"/>
      <c r="VIB8" s="1243"/>
      <c r="VIC8" s="1243"/>
      <c r="VID8" s="1243"/>
      <c r="VIE8" s="1243"/>
      <c r="VIF8" s="1243"/>
      <c r="VIG8" s="1243"/>
      <c r="VIH8" s="1243"/>
      <c r="VII8" s="1243"/>
      <c r="VIJ8" s="1243"/>
      <c r="VIK8" s="1243"/>
      <c r="VIL8" s="1243"/>
      <c r="VIM8" s="1243"/>
      <c r="VIN8" s="1243"/>
      <c r="VIO8" s="1243"/>
      <c r="VIP8" s="1243"/>
      <c r="VIQ8" s="1243"/>
      <c r="VIR8" s="1243"/>
      <c r="VIS8" s="1243"/>
      <c r="VIT8" s="1243"/>
      <c r="VIU8" s="1243"/>
      <c r="VIV8" s="1243"/>
      <c r="VIW8" s="1243"/>
      <c r="VIX8" s="1243"/>
      <c r="VIY8" s="1243"/>
      <c r="VIZ8" s="1243"/>
      <c r="VJA8" s="1243"/>
      <c r="VJB8" s="1243"/>
      <c r="VJC8" s="1243"/>
      <c r="VJD8" s="1243"/>
      <c r="VJE8" s="1243"/>
      <c r="VJF8" s="1243"/>
      <c r="VJG8" s="1243"/>
      <c r="VJH8" s="1243"/>
      <c r="VJI8" s="1243"/>
      <c r="VJJ8" s="1243"/>
      <c r="VJK8" s="1243"/>
      <c r="VJL8" s="1243"/>
      <c r="VJM8" s="1243"/>
      <c r="VJN8" s="1243"/>
      <c r="VJO8" s="1243"/>
      <c r="VJP8" s="1243"/>
      <c r="VJQ8" s="1243"/>
      <c r="VJR8" s="1243"/>
      <c r="VJS8" s="1243"/>
      <c r="VJT8" s="1243"/>
      <c r="VJU8" s="1243"/>
      <c r="VJV8" s="1243"/>
      <c r="VJW8" s="1243"/>
      <c r="VJX8" s="1243"/>
      <c r="VJY8" s="1243"/>
      <c r="VJZ8" s="1243"/>
      <c r="VKA8" s="1243"/>
      <c r="VKB8" s="1243"/>
      <c r="VKC8" s="1243"/>
      <c r="VKD8" s="1243"/>
      <c r="VKE8" s="1243"/>
      <c r="VKF8" s="1243"/>
      <c r="VKG8" s="1243"/>
      <c r="VKH8" s="1243"/>
      <c r="VKI8" s="1243"/>
      <c r="VKJ8" s="1243"/>
      <c r="VKK8" s="1243"/>
      <c r="VKL8" s="1243"/>
      <c r="VKM8" s="1243"/>
      <c r="VKN8" s="1243"/>
      <c r="VKO8" s="1243"/>
      <c r="VKP8" s="1243"/>
      <c r="VKQ8" s="1243"/>
      <c r="VKR8" s="1243"/>
      <c r="VKS8" s="1243"/>
      <c r="VKT8" s="1243"/>
      <c r="VKU8" s="1243"/>
      <c r="VKV8" s="1243"/>
      <c r="VKW8" s="1243"/>
      <c r="VKX8" s="1243"/>
      <c r="VKY8" s="1243"/>
      <c r="VKZ8" s="1243"/>
      <c r="VLA8" s="1243"/>
      <c r="VLB8" s="1243"/>
      <c r="VLC8" s="1243"/>
      <c r="VLD8" s="1243"/>
      <c r="VLE8" s="1243"/>
      <c r="VLF8" s="1243"/>
      <c r="VLG8" s="1243"/>
      <c r="VLH8" s="1243"/>
      <c r="VLI8" s="1243"/>
      <c r="VLJ8" s="1243"/>
      <c r="VLK8" s="1243"/>
      <c r="VLL8" s="1243"/>
      <c r="VLM8" s="1243"/>
      <c r="VLN8" s="1243"/>
      <c r="VLO8" s="1243"/>
      <c r="VLP8" s="1243"/>
      <c r="VLQ8" s="1243"/>
      <c r="VLR8" s="1243"/>
      <c r="VLS8" s="1243"/>
      <c r="VLT8" s="1243"/>
      <c r="VLU8" s="1243"/>
      <c r="VLV8" s="1243"/>
      <c r="VLW8" s="1243"/>
      <c r="VLX8" s="1243"/>
      <c r="VLY8" s="1243"/>
      <c r="VLZ8" s="1243"/>
      <c r="VMA8" s="1243"/>
      <c r="VMB8" s="1243"/>
      <c r="VMC8" s="1243"/>
      <c r="VMD8" s="1243"/>
      <c r="VME8" s="1243"/>
      <c r="VMF8" s="1243"/>
      <c r="VMG8" s="1243"/>
      <c r="VMH8" s="1243"/>
      <c r="VMI8" s="1243"/>
      <c r="VMJ8" s="1243"/>
      <c r="VMK8" s="1243"/>
      <c r="VML8" s="1243"/>
      <c r="VMM8" s="1243"/>
      <c r="VMN8" s="1243"/>
      <c r="VMO8" s="1243"/>
      <c r="VMP8" s="1243"/>
      <c r="VMQ8" s="1243"/>
      <c r="VMR8" s="1243"/>
      <c r="VMS8" s="1243"/>
      <c r="VMT8" s="1243"/>
      <c r="VMU8" s="1243"/>
      <c r="VMV8" s="1243"/>
      <c r="VMW8" s="1243"/>
      <c r="VMX8" s="1243"/>
      <c r="VMY8" s="1243"/>
      <c r="VMZ8" s="1243"/>
      <c r="VNA8" s="1243"/>
      <c r="VNB8" s="1243"/>
      <c r="VNC8" s="1243"/>
      <c r="VND8" s="1243"/>
      <c r="VNE8" s="1243"/>
      <c r="VNF8" s="1243"/>
      <c r="VNG8" s="1243"/>
      <c r="VNH8" s="1243"/>
      <c r="VNI8" s="1243"/>
      <c r="VNJ8" s="1243"/>
      <c r="VNK8" s="1243"/>
      <c r="VNL8" s="1243"/>
      <c r="VNM8" s="1243"/>
      <c r="VNN8" s="1243"/>
      <c r="VNO8" s="1243"/>
      <c r="VNP8" s="1243"/>
      <c r="VNQ8" s="1243"/>
      <c r="VNR8" s="1243"/>
      <c r="VNS8" s="1243"/>
      <c r="VNT8" s="1243"/>
      <c r="VNU8" s="1243"/>
      <c r="VNV8" s="1243"/>
      <c r="VNW8" s="1243"/>
      <c r="VNX8" s="1243"/>
      <c r="VNY8" s="1243"/>
      <c r="VNZ8" s="1243"/>
      <c r="VOA8" s="1243"/>
      <c r="VOB8" s="1243"/>
      <c r="VOC8" s="1243"/>
      <c r="VOD8" s="1243"/>
      <c r="VOE8" s="1243"/>
      <c r="VOF8" s="1243"/>
      <c r="VOG8" s="1243"/>
      <c r="VOH8" s="1243"/>
      <c r="VOI8" s="1243"/>
      <c r="VOJ8" s="1243"/>
      <c r="VOK8" s="1243"/>
      <c r="VOL8" s="1243"/>
      <c r="VOM8" s="1243"/>
      <c r="VON8" s="1243"/>
      <c r="VOO8" s="1243"/>
      <c r="VOP8" s="1243"/>
      <c r="VOQ8" s="1243"/>
      <c r="VOR8" s="1243"/>
      <c r="VOS8" s="1243"/>
      <c r="VOT8" s="1243"/>
      <c r="VOU8" s="1243"/>
      <c r="VOV8" s="1243"/>
      <c r="VOW8" s="1243"/>
      <c r="VOX8" s="1243"/>
      <c r="VOY8" s="1243"/>
      <c r="VOZ8" s="1243"/>
      <c r="VPA8" s="1243"/>
      <c r="VPB8" s="1243"/>
      <c r="VPC8" s="1243"/>
      <c r="VPD8" s="1243"/>
      <c r="VPE8" s="1243"/>
      <c r="VPF8" s="1243"/>
      <c r="VPG8" s="1243"/>
      <c r="VPH8" s="1243"/>
      <c r="VPI8" s="1243"/>
      <c r="VPJ8" s="1243"/>
      <c r="VPK8" s="1243"/>
      <c r="VPL8" s="1243"/>
      <c r="VPM8" s="1243"/>
      <c r="VPN8" s="1243"/>
      <c r="VPO8" s="1243"/>
      <c r="VPP8" s="1243"/>
      <c r="VPQ8" s="1243"/>
      <c r="VPR8" s="1243"/>
      <c r="VPS8" s="1243"/>
      <c r="VPT8" s="1243"/>
      <c r="VPU8" s="1243"/>
      <c r="VPV8" s="1243"/>
      <c r="VPW8" s="1243"/>
      <c r="VPX8" s="1243"/>
      <c r="VPY8" s="1243"/>
      <c r="VPZ8" s="1243"/>
      <c r="VQA8" s="1243"/>
      <c r="VQB8" s="1243"/>
      <c r="VQC8" s="1243"/>
      <c r="VQD8" s="1243"/>
      <c r="VQE8" s="1243"/>
      <c r="VQF8" s="1243"/>
      <c r="VQG8" s="1243"/>
      <c r="VQH8" s="1243"/>
      <c r="VQI8" s="1243"/>
      <c r="VQJ8" s="1243"/>
      <c r="VQK8" s="1243"/>
      <c r="VQL8" s="1243"/>
      <c r="VQM8" s="1243"/>
      <c r="VQN8" s="1243"/>
      <c r="VQO8" s="1243"/>
      <c r="VQP8" s="1243"/>
      <c r="VQQ8" s="1243"/>
      <c r="VQR8" s="1243"/>
      <c r="VQS8" s="1243"/>
      <c r="VQT8" s="1243"/>
      <c r="VQU8" s="1243"/>
      <c r="VQV8" s="1243"/>
      <c r="VQW8" s="1243"/>
      <c r="VQX8" s="1243"/>
      <c r="VQY8" s="1243"/>
      <c r="VQZ8" s="1243"/>
      <c r="VRA8" s="1243"/>
      <c r="VRB8" s="1243"/>
      <c r="VRC8" s="1243"/>
      <c r="VRD8" s="1243"/>
      <c r="VRE8" s="1243"/>
      <c r="VRF8" s="1243"/>
      <c r="VRG8" s="1243"/>
      <c r="VRH8" s="1243"/>
      <c r="VRI8" s="1243"/>
      <c r="VRJ8" s="1243"/>
      <c r="VRK8" s="1243"/>
      <c r="VRL8" s="1243"/>
      <c r="VRM8" s="1243"/>
      <c r="VRN8" s="1243"/>
      <c r="VRO8" s="1243"/>
      <c r="VRP8" s="1243"/>
      <c r="VRQ8" s="1243"/>
      <c r="VRR8" s="1243"/>
      <c r="VRS8" s="1243"/>
      <c r="VRT8" s="1243"/>
      <c r="VRU8" s="1243"/>
      <c r="VRV8" s="1243"/>
      <c r="VRW8" s="1243"/>
      <c r="VRX8" s="1243"/>
      <c r="VRY8" s="1243"/>
      <c r="VRZ8" s="1243"/>
      <c r="VSA8" s="1243"/>
      <c r="VSB8" s="1243"/>
      <c r="VSC8" s="1243"/>
      <c r="VSD8" s="1243"/>
      <c r="VSE8" s="1243"/>
      <c r="VSF8" s="1243"/>
      <c r="VSG8" s="1243"/>
      <c r="VSH8" s="1243"/>
      <c r="VSI8" s="1243"/>
      <c r="VSJ8" s="1243"/>
      <c r="VSK8" s="1243"/>
      <c r="VSL8" s="1243"/>
      <c r="VSM8" s="1243"/>
      <c r="VSN8" s="1243"/>
      <c r="VSO8" s="1243"/>
      <c r="VSP8" s="1243"/>
      <c r="VSQ8" s="1243"/>
      <c r="VSR8" s="1243"/>
      <c r="VSS8" s="1243"/>
      <c r="VST8" s="1243"/>
      <c r="VSU8" s="1243"/>
      <c r="VSV8" s="1243"/>
      <c r="VSW8" s="1243"/>
      <c r="VSX8" s="1243"/>
      <c r="VSY8" s="1243"/>
      <c r="VSZ8" s="1243"/>
      <c r="VTA8" s="1243"/>
      <c r="VTB8" s="1243"/>
      <c r="VTC8" s="1243"/>
      <c r="VTD8" s="1243"/>
      <c r="VTE8" s="1243"/>
      <c r="VTF8" s="1243"/>
      <c r="VTG8" s="1243"/>
      <c r="VTH8" s="1243"/>
      <c r="VTI8" s="1243"/>
      <c r="VTJ8" s="1243"/>
      <c r="VTK8" s="1243"/>
      <c r="VTL8" s="1243"/>
      <c r="VTM8" s="1243"/>
      <c r="VTN8" s="1243"/>
      <c r="VTO8" s="1243"/>
      <c r="VTP8" s="1243"/>
      <c r="VTQ8" s="1243"/>
      <c r="VTR8" s="1243"/>
      <c r="VTS8" s="1243"/>
      <c r="VTT8" s="1243"/>
      <c r="VTU8" s="1243"/>
      <c r="VTV8" s="1243"/>
      <c r="VTW8" s="1243"/>
      <c r="VTX8" s="1243"/>
      <c r="VTY8" s="1243"/>
      <c r="VTZ8" s="1243"/>
      <c r="VUA8" s="1243"/>
      <c r="VUB8" s="1243"/>
      <c r="VUC8" s="1243"/>
      <c r="VUD8" s="1243"/>
      <c r="VUE8" s="1243"/>
      <c r="VUF8" s="1243"/>
      <c r="VUG8" s="1243"/>
      <c r="VUH8" s="1243"/>
      <c r="VUI8" s="1243"/>
      <c r="VUJ8" s="1243"/>
      <c r="VUK8" s="1243"/>
      <c r="VUL8" s="1243"/>
      <c r="VUM8" s="1243"/>
      <c r="VUN8" s="1243"/>
      <c r="VUO8" s="1243"/>
      <c r="VUP8" s="1243"/>
      <c r="VUQ8" s="1243"/>
      <c r="VUR8" s="1243"/>
      <c r="VUS8" s="1243"/>
      <c r="VUT8" s="1243"/>
      <c r="VUU8" s="1243"/>
      <c r="VUV8" s="1243"/>
      <c r="VUW8" s="1243"/>
      <c r="VUX8" s="1243"/>
      <c r="VUY8" s="1243"/>
      <c r="VUZ8" s="1243"/>
      <c r="VVA8" s="1243"/>
      <c r="VVB8" s="1243"/>
      <c r="VVC8" s="1243"/>
      <c r="VVD8" s="1243"/>
      <c r="VVE8" s="1243"/>
      <c r="VVF8" s="1243"/>
      <c r="VVG8" s="1243"/>
      <c r="VVH8" s="1243"/>
      <c r="VVI8" s="1243"/>
      <c r="VVJ8" s="1243"/>
      <c r="VVK8" s="1243"/>
      <c r="VVL8" s="1243"/>
      <c r="VVM8" s="1243"/>
      <c r="VVN8" s="1243"/>
      <c r="VVO8" s="1243"/>
      <c r="VVP8" s="1243"/>
      <c r="VVQ8" s="1243"/>
      <c r="VVR8" s="1243"/>
      <c r="VVS8" s="1243"/>
      <c r="VVT8" s="1243"/>
      <c r="VVU8" s="1243"/>
      <c r="VVV8" s="1243"/>
      <c r="VVW8" s="1243"/>
      <c r="VVX8" s="1243"/>
      <c r="VVY8" s="1243"/>
      <c r="VVZ8" s="1243"/>
      <c r="VWA8" s="1243"/>
      <c r="VWB8" s="1243"/>
      <c r="VWC8" s="1243"/>
      <c r="VWD8" s="1243"/>
      <c r="VWE8" s="1243"/>
      <c r="VWF8" s="1243"/>
      <c r="VWG8" s="1243"/>
      <c r="VWH8" s="1243"/>
      <c r="VWI8" s="1243"/>
      <c r="VWJ8" s="1243"/>
      <c r="VWK8" s="1243"/>
      <c r="VWL8" s="1243"/>
      <c r="VWM8" s="1243"/>
      <c r="VWN8" s="1243"/>
      <c r="VWO8" s="1243"/>
      <c r="VWP8" s="1243"/>
      <c r="VWQ8" s="1243"/>
      <c r="VWR8" s="1243"/>
      <c r="VWS8" s="1243"/>
      <c r="VWT8" s="1243"/>
      <c r="VWU8" s="1243"/>
      <c r="VWV8" s="1243"/>
      <c r="VWW8" s="1243"/>
      <c r="VWX8" s="1243"/>
      <c r="VWY8" s="1243"/>
      <c r="VWZ8" s="1243"/>
      <c r="VXA8" s="1243"/>
      <c r="VXB8" s="1243"/>
      <c r="VXC8" s="1243"/>
      <c r="VXD8" s="1243"/>
      <c r="VXE8" s="1243"/>
      <c r="VXF8" s="1243"/>
      <c r="VXG8" s="1243"/>
      <c r="VXH8" s="1243"/>
      <c r="VXI8" s="1243"/>
      <c r="VXJ8" s="1243"/>
      <c r="VXK8" s="1243"/>
      <c r="VXL8" s="1243"/>
      <c r="VXM8" s="1243"/>
      <c r="VXN8" s="1243"/>
      <c r="VXO8" s="1243"/>
      <c r="VXP8" s="1243"/>
      <c r="VXQ8" s="1243"/>
      <c r="VXR8" s="1243"/>
      <c r="VXS8" s="1243"/>
      <c r="VXT8" s="1243"/>
      <c r="VXU8" s="1243"/>
      <c r="VXV8" s="1243"/>
      <c r="VXW8" s="1243"/>
      <c r="VXX8" s="1243"/>
      <c r="VXY8" s="1243"/>
      <c r="VXZ8" s="1243"/>
      <c r="VYA8" s="1243"/>
      <c r="VYB8" s="1243"/>
      <c r="VYC8" s="1243"/>
      <c r="VYD8" s="1243"/>
      <c r="VYE8" s="1243"/>
      <c r="VYF8" s="1243"/>
      <c r="VYG8" s="1243"/>
      <c r="VYH8" s="1243"/>
      <c r="VYI8" s="1243"/>
      <c r="VYJ8" s="1243"/>
      <c r="VYK8" s="1243"/>
      <c r="VYL8" s="1243"/>
      <c r="VYM8" s="1243"/>
      <c r="VYN8" s="1243"/>
      <c r="VYO8" s="1243"/>
      <c r="VYP8" s="1243"/>
      <c r="VYQ8" s="1243"/>
      <c r="VYR8" s="1243"/>
      <c r="VYS8" s="1243"/>
      <c r="VYT8" s="1243"/>
      <c r="VYU8" s="1243"/>
      <c r="VYV8" s="1243"/>
      <c r="VYW8" s="1243"/>
      <c r="VYX8" s="1243"/>
      <c r="VYY8" s="1243"/>
      <c r="VYZ8" s="1243"/>
      <c r="VZA8" s="1243"/>
      <c r="VZB8" s="1243"/>
      <c r="VZC8" s="1243"/>
      <c r="VZD8" s="1243"/>
      <c r="VZE8" s="1243"/>
      <c r="VZF8" s="1243"/>
      <c r="VZG8" s="1243"/>
      <c r="VZH8" s="1243"/>
      <c r="VZI8" s="1243"/>
      <c r="VZJ8" s="1243"/>
      <c r="VZK8" s="1243"/>
      <c r="VZL8" s="1243"/>
      <c r="VZM8" s="1243"/>
      <c r="VZN8" s="1243"/>
      <c r="VZO8" s="1243"/>
      <c r="VZP8" s="1243"/>
      <c r="VZQ8" s="1243"/>
      <c r="VZR8" s="1243"/>
      <c r="VZS8" s="1243"/>
      <c r="VZT8" s="1243"/>
      <c r="VZU8" s="1243"/>
      <c r="VZV8" s="1243"/>
      <c r="VZW8" s="1243"/>
      <c r="VZX8" s="1243"/>
      <c r="VZY8" s="1243"/>
      <c r="VZZ8" s="1243"/>
      <c r="WAA8" s="1243"/>
      <c r="WAB8" s="1243"/>
      <c r="WAC8" s="1243"/>
      <c r="WAD8" s="1243"/>
      <c r="WAE8" s="1243"/>
      <c r="WAF8" s="1243"/>
      <c r="WAG8" s="1243"/>
      <c r="WAH8" s="1243"/>
      <c r="WAI8" s="1243"/>
      <c r="WAJ8" s="1243"/>
      <c r="WAK8" s="1243"/>
      <c r="WAL8" s="1243"/>
      <c r="WAM8" s="1243"/>
      <c r="WAN8" s="1243"/>
      <c r="WAO8" s="1243"/>
      <c r="WAP8" s="1243"/>
      <c r="WAQ8" s="1243"/>
      <c r="WAR8" s="1243"/>
      <c r="WAS8" s="1243"/>
      <c r="WAT8" s="1243"/>
      <c r="WAU8" s="1243"/>
      <c r="WAV8" s="1243"/>
      <c r="WAW8" s="1243"/>
      <c r="WAX8" s="1243"/>
      <c r="WAY8" s="1243"/>
      <c r="WAZ8" s="1243"/>
      <c r="WBA8" s="1243"/>
      <c r="WBB8" s="1243"/>
      <c r="WBC8" s="1243"/>
      <c r="WBD8" s="1243"/>
      <c r="WBE8" s="1243"/>
      <c r="WBF8" s="1243"/>
      <c r="WBG8" s="1243"/>
      <c r="WBH8" s="1243"/>
      <c r="WBI8" s="1243"/>
      <c r="WBJ8" s="1243"/>
      <c r="WBK8" s="1243"/>
      <c r="WBL8" s="1243"/>
      <c r="WBM8" s="1243"/>
      <c r="WBN8" s="1243"/>
      <c r="WBO8" s="1243"/>
      <c r="WBP8" s="1243"/>
      <c r="WBQ8" s="1243"/>
      <c r="WBR8" s="1243"/>
      <c r="WBS8" s="1243"/>
      <c r="WBT8" s="1243"/>
      <c r="WBU8" s="1243"/>
      <c r="WBV8" s="1243"/>
      <c r="WBW8" s="1243"/>
      <c r="WBX8" s="1243"/>
      <c r="WBY8" s="1243"/>
      <c r="WBZ8" s="1243"/>
      <c r="WCA8" s="1243"/>
      <c r="WCB8" s="1243"/>
      <c r="WCC8" s="1243"/>
      <c r="WCD8" s="1243"/>
      <c r="WCE8" s="1243"/>
      <c r="WCF8" s="1243"/>
      <c r="WCG8" s="1243"/>
      <c r="WCH8" s="1243"/>
      <c r="WCI8" s="1243"/>
      <c r="WCJ8" s="1243"/>
      <c r="WCK8" s="1243"/>
      <c r="WCL8" s="1243"/>
      <c r="WCM8" s="1243"/>
      <c r="WCN8" s="1243"/>
      <c r="WCO8" s="1243"/>
      <c r="WCP8" s="1243"/>
      <c r="WCQ8" s="1243"/>
      <c r="WCR8" s="1243"/>
      <c r="WCS8" s="1243"/>
      <c r="WCT8" s="1243"/>
      <c r="WCU8" s="1243"/>
      <c r="WCV8" s="1243"/>
      <c r="WCW8" s="1243"/>
      <c r="WCX8" s="1243"/>
      <c r="WCY8" s="1243"/>
      <c r="WCZ8" s="1243"/>
      <c r="WDA8" s="1243"/>
      <c r="WDB8" s="1243"/>
      <c r="WDC8" s="1243"/>
      <c r="WDD8" s="1243"/>
      <c r="WDE8" s="1243"/>
      <c r="WDF8" s="1243"/>
      <c r="WDG8" s="1243"/>
      <c r="WDH8" s="1243"/>
      <c r="WDI8" s="1243"/>
      <c r="WDJ8" s="1243"/>
      <c r="WDK8" s="1243"/>
      <c r="WDL8" s="1243"/>
      <c r="WDM8" s="1243"/>
      <c r="WDN8" s="1243"/>
      <c r="WDO8" s="1243"/>
      <c r="WDP8" s="1243"/>
      <c r="WDQ8" s="1243"/>
      <c r="WDR8" s="1243"/>
      <c r="WDS8" s="1243"/>
      <c r="WDT8" s="1243"/>
      <c r="WDU8" s="1243"/>
      <c r="WDV8" s="1243"/>
      <c r="WDW8" s="1243"/>
      <c r="WDX8" s="1243"/>
      <c r="WDY8" s="1243"/>
      <c r="WDZ8" s="1243"/>
      <c r="WEA8" s="1243"/>
      <c r="WEB8" s="1243"/>
      <c r="WEC8" s="1243"/>
      <c r="WED8" s="1243"/>
      <c r="WEE8" s="1243"/>
      <c r="WEF8" s="1243"/>
      <c r="WEG8" s="1243"/>
      <c r="WEH8" s="1243"/>
      <c r="WEI8" s="1243"/>
      <c r="WEJ8" s="1243"/>
      <c r="WEK8" s="1243"/>
      <c r="WEL8" s="1243"/>
      <c r="WEM8" s="1243"/>
      <c r="WEN8" s="1243"/>
      <c r="WEO8" s="1243"/>
      <c r="WEP8" s="1243"/>
      <c r="WEQ8" s="1243"/>
      <c r="WER8" s="1243"/>
      <c r="WES8" s="1243"/>
      <c r="WET8" s="1243"/>
      <c r="WEU8" s="1243"/>
      <c r="WEV8" s="1243"/>
      <c r="WEW8" s="1243"/>
      <c r="WEX8" s="1243"/>
      <c r="WEY8" s="1243"/>
      <c r="WEZ8" s="1243"/>
      <c r="WFA8" s="1243"/>
      <c r="WFB8" s="1243"/>
      <c r="WFC8" s="1243"/>
      <c r="WFD8" s="1243"/>
      <c r="WFE8" s="1243"/>
      <c r="WFF8" s="1243"/>
      <c r="WFG8" s="1243"/>
      <c r="WFH8" s="1243"/>
      <c r="WFI8" s="1243"/>
      <c r="WFJ8" s="1243"/>
      <c r="WFK8" s="1243"/>
      <c r="WFL8" s="1243"/>
      <c r="WFM8" s="1243"/>
      <c r="WFN8" s="1243"/>
      <c r="WFO8" s="1243"/>
      <c r="WFP8" s="1243"/>
      <c r="WFQ8" s="1243"/>
      <c r="WFR8" s="1243"/>
      <c r="WFS8" s="1243"/>
      <c r="WFT8" s="1243"/>
      <c r="WFU8" s="1243"/>
      <c r="WFV8" s="1243"/>
      <c r="WFW8" s="1243"/>
      <c r="WFX8" s="1243"/>
      <c r="WFY8" s="1243"/>
      <c r="WFZ8" s="1243"/>
      <c r="WGA8" s="1243"/>
      <c r="WGB8" s="1243"/>
      <c r="WGC8" s="1243"/>
      <c r="WGD8" s="1243"/>
      <c r="WGE8" s="1243"/>
      <c r="WGF8" s="1243"/>
      <c r="WGG8" s="1243"/>
      <c r="WGH8" s="1243"/>
      <c r="WGI8" s="1243"/>
      <c r="WGJ8" s="1243"/>
      <c r="WGK8" s="1243"/>
      <c r="WGL8" s="1243"/>
      <c r="WGM8" s="1243"/>
      <c r="WGN8" s="1243"/>
      <c r="WGO8" s="1243"/>
      <c r="WGP8" s="1243"/>
      <c r="WGQ8" s="1243"/>
      <c r="WGR8" s="1243"/>
      <c r="WGS8" s="1243"/>
      <c r="WGT8" s="1243"/>
      <c r="WGU8" s="1243"/>
      <c r="WGV8" s="1243"/>
      <c r="WGW8" s="1243"/>
      <c r="WGX8" s="1243"/>
      <c r="WGY8" s="1243"/>
      <c r="WGZ8" s="1243"/>
      <c r="WHA8" s="1243"/>
      <c r="WHB8" s="1243"/>
      <c r="WHC8" s="1243"/>
      <c r="WHD8" s="1243"/>
      <c r="WHE8" s="1243"/>
      <c r="WHF8" s="1243"/>
      <c r="WHG8" s="1243"/>
      <c r="WHH8" s="1243"/>
      <c r="WHI8" s="1243"/>
      <c r="WHJ8" s="1243"/>
      <c r="WHK8" s="1243"/>
      <c r="WHL8" s="1243"/>
      <c r="WHM8" s="1243"/>
      <c r="WHN8" s="1243"/>
      <c r="WHO8" s="1243"/>
      <c r="WHP8" s="1243"/>
      <c r="WHQ8" s="1243"/>
      <c r="WHR8" s="1243"/>
      <c r="WHS8" s="1243"/>
      <c r="WHT8" s="1243"/>
      <c r="WHU8" s="1243"/>
      <c r="WHV8" s="1243"/>
      <c r="WHW8" s="1243"/>
      <c r="WHX8" s="1243"/>
      <c r="WHY8" s="1243"/>
      <c r="WHZ8" s="1243"/>
      <c r="WIA8" s="1243"/>
      <c r="WIB8" s="1243"/>
      <c r="WIC8" s="1243"/>
      <c r="WID8" s="1243"/>
      <c r="WIE8" s="1243"/>
      <c r="WIF8" s="1243"/>
      <c r="WIG8" s="1243"/>
      <c r="WIH8" s="1243"/>
      <c r="WII8" s="1243"/>
      <c r="WIJ8" s="1243"/>
      <c r="WIK8" s="1243"/>
      <c r="WIL8" s="1243"/>
      <c r="WIM8" s="1243"/>
      <c r="WIN8" s="1243"/>
      <c r="WIO8" s="1243"/>
      <c r="WIP8" s="1243"/>
      <c r="WIQ8" s="1243"/>
      <c r="WIR8" s="1243"/>
      <c r="WIS8" s="1243"/>
      <c r="WIT8" s="1243"/>
      <c r="WIU8" s="1243"/>
      <c r="WIV8" s="1243"/>
      <c r="WIW8" s="1243"/>
      <c r="WIX8" s="1243"/>
      <c r="WIY8" s="1243"/>
      <c r="WIZ8" s="1243"/>
      <c r="WJA8" s="1243"/>
      <c r="WJB8" s="1243"/>
      <c r="WJC8" s="1243"/>
      <c r="WJD8" s="1243"/>
      <c r="WJE8" s="1243"/>
      <c r="WJF8" s="1243"/>
      <c r="WJG8" s="1243"/>
      <c r="WJH8" s="1243"/>
      <c r="WJI8" s="1243"/>
      <c r="WJJ8" s="1243"/>
      <c r="WJK8" s="1243"/>
      <c r="WJL8" s="1243"/>
      <c r="WJM8" s="1243"/>
      <c r="WJN8" s="1243"/>
      <c r="WJO8" s="1243"/>
      <c r="WJP8" s="1243"/>
      <c r="WJQ8" s="1243"/>
      <c r="WJR8" s="1243"/>
      <c r="WJS8" s="1243"/>
      <c r="WJT8" s="1243"/>
      <c r="WJU8" s="1243"/>
      <c r="WJV8" s="1243"/>
      <c r="WJW8" s="1243"/>
      <c r="WJX8" s="1243"/>
      <c r="WJY8" s="1243"/>
      <c r="WJZ8" s="1243"/>
      <c r="WKA8" s="1243"/>
      <c r="WKB8" s="1243"/>
      <c r="WKC8" s="1243"/>
      <c r="WKD8" s="1243"/>
      <c r="WKE8" s="1243"/>
      <c r="WKF8" s="1243"/>
      <c r="WKG8" s="1243"/>
      <c r="WKH8" s="1243"/>
      <c r="WKI8" s="1243"/>
      <c r="WKJ8" s="1243"/>
      <c r="WKK8" s="1243"/>
      <c r="WKL8" s="1243"/>
      <c r="WKM8" s="1243"/>
      <c r="WKN8" s="1243"/>
      <c r="WKO8" s="1243"/>
      <c r="WKP8" s="1243"/>
      <c r="WKQ8" s="1243"/>
      <c r="WKR8" s="1243"/>
      <c r="WKS8" s="1243"/>
      <c r="WKT8" s="1243"/>
      <c r="WKU8" s="1243"/>
      <c r="WKV8" s="1243"/>
      <c r="WKW8" s="1243"/>
      <c r="WKX8" s="1243"/>
      <c r="WKY8" s="1243"/>
      <c r="WKZ8" s="1243"/>
      <c r="WLA8" s="1243"/>
      <c r="WLB8" s="1243"/>
      <c r="WLC8" s="1243"/>
      <c r="WLD8" s="1243"/>
      <c r="WLE8" s="1243"/>
      <c r="WLF8" s="1243"/>
      <c r="WLG8" s="1243"/>
      <c r="WLH8" s="1243"/>
      <c r="WLI8" s="1243"/>
      <c r="WLJ8" s="1243"/>
      <c r="WLK8" s="1243"/>
      <c r="WLL8" s="1243"/>
      <c r="WLM8" s="1243"/>
      <c r="WLN8" s="1243"/>
      <c r="WLO8" s="1243"/>
      <c r="WLP8" s="1243"/>
      <c r="WLQ8" s="1243"/>
      <c r="WLR8" s="1243"/>
      <c r="WLS8" s="1243"/>
      <c r="WLT8" s="1243"/>
      <c r="WLU8" s="1243"/>
      <c r="WLV8" s="1243"/>
      <c r="WLW8" s="1243"/>
      <c r="WLX8" s="1243"/>
      <c r="WLY8" s="1243"/>
      <c r="WLZ8" s="1243"/>
      <c r="WMA8" s="1243"/>
      <c r="WMB8" s="1243"/>
      <c r="WMC8" s="1243"/>
      <c r="WMD8" s="1243"/>
      <c r="WME8" s="1243"/>
      <c r="WMF8" s="1243"/>
      <c r="WMG8" s="1243"/>
      <c r="WMH8" s="1243"/>
      <c r="WMI8" s="1243"/>
      <c r="WMJ8" s="1243"/>
      <c r="WMK8" s="1243"/>
      <c r="WML8" s="1243"/>
      <c r="WMM8" s="1243"/>
      <c r="WMN8" s="1243"/>
      <c r="WMO8" s="1243"/>
      <c r="WMP8" s="1243"/>
      <c r="WMQ8" s="1243"/>
      <c r="WMR8" s="1243"/>
      <c r="WMS8" s="1243"/>
      <c r="WMT8" s="1243"/>
      <c r="WMU8" s="1243"/>
      <c r="WMV8" s="1243"/>
      <c r="WMW8" s="1243"/>
      <c r="WMX8" s="1243"/>
      <c r="WMY8" s="1243"/>
      <c r="WMZ8" s="1243"/>
      <c r="WNA8" s="1243"/>
      <c r="WNB8" s="1243"/>
      <c r="WNC8" s="1243"/>
      <c r="WND8" s="1243"/>
      <c r="WNE8" s="1243"/>
      <c r="WNF8" s="1243"/>
      <c r="WNG8" s="1243"/>
      <c r="WNH8" s="1243"/>
      <c r="WNI8" s="1243"/>
      <c r="WNJ8" s="1243"/>
      <c r="WNK8" s="1243"/>
      <c r="WNL8" s="1243"/>
      <c r="WNM8" s="1243"/>
      <c r="WNN8" s="1243"/>
      <c r="WNO8" s="1243"/>
      <c r="WNP8" s="1243"/>
      <c r="WNQ8" s="1243"/>
      <c r="WNR8" s="1243"/>
      <c r="WNS8" s="1243"/>
      <c r="WNT8" s="1243"/>
      <c r="WNU8" s="1243"/>
      <c r="WNV8" s="1243"/>
      <c r="WNW8" s="1243"/>
      <c r="WNX8" s="1243"/>
      <c r="WNY8" s="1243"/>
      <c r="WNZ8" s="1243"/>
      <c r="WOA8" s="1243"/>
      <c r="WOB8" s="1243"/>
      <c r="WOC8" s="1243"/>
      <c r="WOD8" s="1243"/>
      <c r="WOE8" s="1243"/>
      <c r="WOF8" s="1243"/>
      <c r="WOG8" s="1243"/>
      <c r="WOH8" s="1243"/>
      <c r="WOI8" s="1243"/>
      <c r="WOJ8" s="1243"/>
      <c r="WOK8" s="1243"/>
      <c r="WOL8" s="1243"/>
      <c r="WOM8" s="1243"/>
      <c r="WON8" s="1243"/>
      <c r="WOO8" s="1243"/>
      <c r="WOP8" s="1243"/>
      <c r="WOQ8" s="1243"/>
      <c r="WOR8" s="1243"/>
      <c r="WOS8" s="1243"/>
      <c r="WOT8" s="1243"/>
      <c r="WOU8" s="1243"/>
      <c r="WOV8" s="1243"/>
      <c r="WOW8" s="1243"/>
      <c r="WOX8" s="1243"/>
      <c r="WOY8" s="1243"/>
      <c r="WOZ8" s="1243"/>
      <c r="WPA8" s="1243"/>
      <c r="WPB8" s="1243"/>
      <c r="WPC8" s="1243"/>
      <c r="WPD8" s="1243"/>
      <c r="WPE8" s="1243"/>
      <c r="WPF8" s="1243"/>
      <c r="WPG8" s="1243"/>
      <c r="WPH8" s="1243"/>
      <c r="WPI8" s="1243"/>
      <c r="WPJ8" s="1243"/>
      <c r="WPK8" s="1243"/>
      <c r="WPL8" s="1243"/>
      <c r="WPM8" s="1243"/>
      <c r="WPN8" s="1243"/>
      <c r="WPO8" s="1243"/>
      <c r="WPP8" s="1243"/>
      <c r="WPQ8" s="1243"/>
      <c r="WPR8" s="1243"/>
      <c r="WPS8" s="1243"/>
      <c r="WPT8" s="1243"/>
      <c r="WPU8" s="1243"/>
      <c r="WPV8" s="1243"/>
      <c r="WPW8" s="1243"/>
      <c r="WPX8" s="1243"/>
      <c r="WPY8" s="1243"/>
      <c r="WPZ8" s="1243"/>
      <c r="WQA8" s="1243"/>
      <c r="WQB8" s="1243"/>
      <c r="WQC8" s="1243"/>
      <c r="WQD8" s="1243"/>
      <c r="WQE8" s="1243"/>
      <c r="WQF8" s="1243"/>
      <c r="WQG8" s="1243"/>
      <c r="WQH8" s="1243"/>
      <c r="WQI8" s="1243"/>
      <c r="WQJ8" s="1243"/>
      <c r="WQK8" s="1243"/>
      <c r="WQL8" s="1243"/>
      <c r="WQM8" s="1243"/>
      <c r="WQN8" s="1243"/>
      <c r="WQO8" s="1243"/>
      <c r="WQP8" s="1243"/>
      <c r="WQQ8" s="1243"/>
      <c r="WQR8" s="1243"/>
      <c r="WQS8" s="1243"/>
      <c r="WQT8" s="1243"/>
      <c r="WQU8" s="1243"/>
      <c r="WQV8" s="1243"/>
      <c r="WQW8" s="1243"/>
      <c r="WQX8" s="1243"/>
      <c r="WQY8" s="1243"/>
      <c r="WQZ8" s="1243"/>
      <c r="WRA8" s="1243"/>
      <c r="WRB8" s="1243"/>
      <c r="WRC8" s="1243"/>
      <c r="WRD8" s="1243"/>
      <c r="WRE8" s="1243"/>
      <c r="WRF8" s="1243"/>
      <c r="WRG8" s="1243"/>
      <c r="WRH8" s="1243"/>
      <c r="WRI8" s="1243"/>
      <c r="WRJ8" s="1243"/>
      <c r="WRK8" s="1243"/>
      <c r="WRL8" s="1243"/>
      <c r="WRM8" s="1243"/>
      <c r="WRN8" s="1243"/>
      <c r="WRO8" s="1243"/>
      <c r="WRP8" s="1243"/>
      <c r="WRQ8" s="1243"/>
      <c r="WRR8" s="1243"/>
      <c r="WRS8" s="1243"/>
      <c r="WRT8" s="1243"/>
      <c r="WRU8" s="1243"/>
      <c r="WRV8" s="1243"/>
      <c r="WRW8" s="1243"/>
      <c r="WRX8" s="1243"/>
      <c r="WRY8" s="1243"/>
      <c r="WRZ8" s="1243"/>
      <c r="WSA8" s="1243"/>
      <c r="WSB8" s="1243"/>
      <c r="WSC8" s="1243"/>
      <c r="WSD8" s="1243"/>
      <c r="WSE8" s="1243"/>
      <c r="WSF8" s="1243"/>
      <c r="WSG8" s="1243"/>
      <c r="WSH8" s="1243"/>
      <c r="WSI8" s="1243"/>
      <c r="WSJ8" s="1243"/>
      <c r="WSK8" s="1243"/>
      <c r="WSL8" s="1243"/>
      <c r="WSM8" s="1243"/>
      <c r="WSN8" s="1243"/>
      <c r="WSO8" s="1243"/>
      <c r="WSP8" s="1243"/>
      <c r="WSQ8" s="1243"/>
      <c r="WSR8" s="1243"/>
      <c r="WSS8" s="1243"/>
      <c r="WST8" s="1243"/>
      <c r="WSU8" s="1243"/>
      <c r="WSV8" s="1243"/>
      <c r="WSW8" s="1243"/>
      <c r="WSX8" s="1243"/>
      <c r="WSY8" s="1243"/>
      <c r="WSZ8" s="1243"/>
      <c r="WTA8" s="1243"/>
      <c r="WTB8" s="1243"/>
      <c r="WTC8" s="1243"/>
      <c r="WTD8" s="1243"/>
      <c r="WTE8" s="1243"/>
      <c r="WTF8" s="1243"/>
      <c r="WTG8" s="1243"/>
      <c r="WTH8" s="1243"/>
      <c r="WTI8" s="1243"/>
      <c r="WTJ8" s="1243"/>
      <c r="WTK8" s="1243"/>
      <c r="WTL8" s="1243"/>
      <c r="WTM8" s="1243"/>
      <c r="WTN8" s="1243"/>
      <c r="WTO8" s="1243"/>
      <c r="WTP8" s="1243"/>
      <c r="WTQ8" s="1243"/>
      <c r="WTR8" s="1243"/>
      <c r="WTS8" s="1243"/>
      <c r="WTT8" s="1243"/>
      <c r="WTU8" s="1243"/>
      <c r="WTV8" s="1243"/>
      <c r="WTW8" s="1243"/>
      <c r="WTX8" s="1243"/>
      <c r="WTY8" s="1243"/>
      <c r="WTZ8" s="1243"/>
      <c r="WUA8" s="1243"/>
      <c r="WUB8" s="1243"/>
      <c r="WUC8" s="1243"/>
      <c r="WUD8" s="1243"/>
      <c r="WUE8" s="1243"/>
      <c r="WUF8" s="1243"/>
      <c r="WUG8" s="1243"/>
      <c r="WUH8" s="1243"/>
      <c r="WUI8" s="1243"/>
      <c r="WUJ8" s="1243"/>
      <c r="WUK8" s="1243"/>
      <c r="WUL8" s="1243"/>
      <c r="WUM8" s="1243"/>
      <c r="WUN8" s="1243"/>
      <c r="WUO8" s="1243"/>
      <c r="WUP8" s="1243"/>
      <c r="WUQ8" s="1243"/>
      <c r="WUR8" s="1243"/>
      <c r="WUS8" s="1243"/>
      <c r="WUT8" s="1243"/>
      <c r="WUU8" s="1243"/>
      <c r="WUV8" s="1243"/>
      <c r="WUW8" s="1243"/>
      <c r="WUX8" s="1243"/>
      <c r="WUY8" s="1243"/>
      <c r="WUZ8" s="1243"/>
      <c r="WVA8" s="1243"/>
      <c r="WVB8" s="1243"/>
      <c r="WVC8" s="1243"/>
      <c r="WVD8" s="1243"/>
      <c r="WVE8" s="1243"/>
      <c r="WVF8" s="1243"/>
      <c r="WVG8" s="1243"/>
      <c r="WVH8" s="1243"/>
      <c r="WVI8" s="1243"/>
      <c r="WVJ8" s="1243"/>
      <c r="WVK8" s="1243"/>
      <c r="WVL8" s="1243"/>
      <c r="WVM8" s="1243"/>
      <c r="WVN8" s="1243"/>
      <c r="WVO8" s="1243"/>
      <c r="WVP8" s="1243"/>
      <c r="WVQ8" s="1243"/>
      <c r="WVR8" s="1243"/>
      <c r="WVS8" s="1243"/>
      <c r="WVT8" s="1243"/>
      <c r="WVU8" s="1243"/>
      <c r="WVV8" s="1243"/>
      <c r="WVW8" s="1243"/>
      <c r="WVX8" s="1243"/>
      <c r="WVY8" s="1243"/>
      <c r="WVZ8" s="1243"/>
      <c r="WWA8" s="1243"/>
      <c r="WWB8" s="1243"/>
      <c r="WWC8" s="1243"/>
      <c r="WWD8" s="1243"/>
      <c r="WWE8" s="1243"/>
      <c r="WWF8" s="1243"/>
      <c r="WWG8" s="1243"/>
      <c r="WWH8" s="1243"/>
      <c r="WWI8" s="1243"/>
      <c r="WWJ8" s="1243"/>
      <c r="WWK8" s="1243"/>
      <c r="WWL8" s="1243"/>
      <c r="WWM8" s="1243"/>
      <c r="WWN8" s="1243"/>
      <c r="WWO8" s="1243"/>
      <c r="WWP8" s="1243"/>
      <c r="WWQ8" s="1243"/>
      <c r="WWR8" s="1243"/>
      <c r="WWS8" s="1243"/>
      <c r="WWT8" s="1243"/>
      <c r="WWU8" s="1243"/>
      <c r="WWV8" s="1243"/>
      <c r="WWW8" s="1243"/>
      <c r="WWX8" s="1243"/>
      <c r="WWY8" s="1243"/>
      <c r="WWZ8" s="1243"/>
      <c r="WXA8" s="1243"/>
      <c r="WXB8" s="1243"/>
      <c r="WXC8" s="1243"/>
      <c r="WXD8" s="1243"/>
      <c r="WXE8" s="1243"/>
      <c r="WXF8" s="1243"/>
      <c r="WXG8" s="1243"/>
      <c r="WXH8" s="1243"/>
      <c r="WXI8" s="1243"/>
      <c r="WXJ8" s="1243"/>
      <c r="WXK8" s="1243"/>
      <c r="WXL8" s="1243"/>
      <c r="WXM8" s="1243"/>
      <c r="WXN8" s="1243"/>
      <c r="WXO8" s="1243"/>
      <c r="WXP8" s="1243"/>
      <c r="WXQ8" s="1243"/>
      <c r="WXR8" s="1243"/>
      <c r="WXS8" s="1243"/>
      <c r="WXT8" s="1243"/>
      <c r="WXU8" s="1243"/>
      <c r="WXV8" s="1243"/>
      <c r="WXW8" s="1243"/>
      <c r="WXX8" s="1243"/>
      <c r="WXY8" s="1243"/>
      <c r="WXZ8" s="1243"/>
      <c r="WYA8" s="1243"/>
      <c r="WYB8" s="1243"/>
      <c r="WYC8" s="1243"/>
      <c r="WYD8" s="1243"/>
      <c r="WYE8" s="1243"/>
      <c r="WYF8" s="1243"/>
      <c r="WYG8" s="1243"/>
      <c r="WYH8" s="1243"/>
      <c r="WYI8" s="1243"/>
      <c r="WYJ8" s="1243"/>
      <c r="WYK8" s="1243"/>
      <c r="WYL8" s="1243"/>
      <c r="WYM8" s="1243"/>
      <c r="WYN8" s="1243"/>
      <c r="WYO8" s="1243"/>
      <c r="WYP8" s="1243"/>
      <c r="WYQ8" s="1243"/>
      <c r="WYR8" s="1243"/>
      <c r="WYS8" s="1243"/>
      <c r="WYT8" s="1243"/>
      <c r="WYU8" s="1243"/>
      <c r="WYV8" s="1243"/>
      <c r="WYW8" s="1243"/>
      <c r="WYX8" s="1243"/>
      <c r="WYY8" s="1243"/>
      <c r="WYZ8" s="1243"/>
      <c r="WZA8" s="1243"/>
      <c r="WZB8" s="1243"/>
      <c r="WZC8" s="1243"/>
      <c r="WZD8" s="1243"/>
      <c r="WZE8" s="1243"/>
      <c r="WZF8" s="1243"/>
      <c r="WZG8" s="1243"/>
      <c r="WZH8" s="1243"/>
      <c r="WZI8" s="1243"/>
      <c r="WZJ8" s="1243"/>
      <c r="WZK8" s="1243"/>
      <c r="WZL8" s="1243"/>
      <c r="WZM8" s="1243"/>
      <c r="WZN8" s="1243"/>
      <c r="WZO8" s="1243"/>
      <c r="WZP8" s="1243"/>
      <c r="WZQ8" s="1243"/>
      <c r="WZR8" s="1243"/>
      <c r="WZS8" s="1243"/>
      <c r="WZT8" s="1243"/>
      <c r="WZU8" s="1243"/>
      <c r="WZV8" s="1243"/>
      <c r="WZW8" s="1243"/>
      <c r="WZX8" s="1243"/>
      <c r="WZY8" s="1243"/>
      <c r="WZZ8" s="1243"/>
      <c r="XAA8" s="1243"/>
      <c r="XAB8" s="1243"/>
      <c r="XAC8" s="1243"/>
      <c r="XAD8" s="1243"/>
      <c r="XAE8" s="1243"/>
      <c r="XAF8" s="1243"/>
      <c r="XAG8" s="1243"/>
      <c r="XAH8" s="1243"/>
      <c r="XAI8" s="1243"/>
      <c r="XAJ8" s="1243"/>
      <c r="XAK8" s="1243"/>
      <c r="XAL8" s="1243"/>
      <c r="XAM8" s="1243"/>
      <c r="XAN8" s="1243"/>
      <c r="XAO8" s="1243"/>
      <c r="XAP8" s="1243"/>
      <c r="XAQ8" s="1243"/>
      <c r="XAR8" s="1243"/>
      <c r="XAS8" s="1243"/>
      <c r="XAT8" s="1243"/>
      <c r="XAU8" s="1243"/>
      <c r="XAV8" s="1243"/>
      <c r="XAW8" s="1243"/>
      <c r="XAX8" s="1243"/>
      <c r="XAY8" s="1243"/>
      <c r="XAZ8" s="1243"/>
      <c r="XBA8" s="1243"/>
      <c r="XBB8" s="1243"/>
      <c r="XBC8" s="1243"/>
      <c r="XBD8" s="1243"/>
      <c r="XBE8" s="1243"/>
      <c r="XBF8" s="1243"/>
      <c r="XBG8" s="1243"/>
      <c r="XBH8" s="1243"/>
      <c r="XBI8" s="1243"/>
      <c r="XBJ8" s="1243"/>
      <c r="XBK8" s="1243"/>
      <c r="XBL8" s="1243"/>
      <c r="XBM8" s="1243"/>
      <c r="XBN8" s="1243"/>
      <c r="XBO8" s="1243"/>
      <c r="XBP8" s="1243"/>
      <c r="XBQ8" s="1243"/>
      <c r="XBR8" s="1243"/>
      <c r="XBS8" s="1243"/>
      <c r="XBT8" s="1243"/>
      <c r="XBU8" s="1243"/>
      <c r="XBV8" s="1243"/>
      <c r="XBW8" s="1243"/>
      <c r="XBX8" s="1243"/>
      <c r="XBY8" s="1243"/>
      <c r="XBZ8" s="1243"/>
      <c r="XCA8" s="1243"/>
      <c r="XCB8" s="1243"/>
      <c r="XCC8" s="1243"/>
      <c r="XCD8" s="1243"/>
      <c r="XCE8" s="1243"/>
      <c r="XCF8" s="1243"/>
      <c r="XCG8" s="1243"/>
      <c r="XCH8" s="1243"/>
      <c r="XCI8" s="1243"/>
      <c r="XCJ8" s="1243"/>
      <c r="XCK8" s="1243"/>
      <c r="XCL8" s="1243"/>
      <c r="XCM8" s="1243"/>
      <c r="XCN8" s="1243"/>
      <c r="XCO8" s="1243"/>
      <c r="XCP8" s="1243"/>
      <c r="XCQ8" s="1243"/>
      <c r="XCR8" s="1243"/>
      <c r="XCS8" s="1243"/>
      <c r="XCT8" s="1243"/>
      <c r="XCU8" s="1243"/>
      <c r="XCV8" s="1243"/>
      <c r="XCW8" s="1243"/>
      <c r="XCX8" s="1243"/>
      <c r="XCY8" s="1243"/>
      <c r="XCZ8" s="1243"/>
      <c r="XDA8" s="1243"/>
      <c r="XDB8" s="1243"/>
      <c r="XDC8" s="1243"/>
      <c r="XDD8" s="1243"/>
      <c r="XDE8" s="1243"/>
      <c r="XDF8" s="1243"/>
      <c r="XDG8" s="1243"/>
      <c r="XDH8" s="1243"/>
      <c r="XDI8" s="1243"/>
      <c r="XDJ8" s="1243"/>
      <c r="XDK8" s="1243"/>
      <c r="XDL8" s="1243"/>
      <c r="XDM8" s="1243"/>
      <c r="XDN8" s="1243"/>
      <c r="XDO8" s="1243"/>
      <c r="XDP8" s="1243"/>
      <c r="XDQ8" s="1243"/>
      <c r="XDR8" s="1243"/>
      <c r="XDS8" s="1243"/>
      <c r="XDT8" s="1243"/>
      <c r="XDU8" s="1243"/>
      <c r="XDV8" s="1243"/>
      <c r="XDW8" s="1243"/>
      <c r="XDX8" s="1243"/>
      <c r="XDY8" s="1243"/>
      <c r="XDZ8" s="1243"/>
      <c r="XEA8" s="1243"/>
      <c r="XEB8" s="1243"/>
      <c r="XEC8" s="1243"/>
      <c r="XED8" s="1243"/>
      <c r="XEE8" s="1243"/>
      <c r="XEF8" s="1243"/>
      <c r="XEG8" s="1243"/>
      <c r="XEH8" s="1243"/>
      <c r="XEI8" s="1243"/>
      <c r="XEJ8" s="1243"/>
      <c r="XEK8" s="1243"/>
      <c r="XEL8" s="1243"/>
      <c r="XEM8" s="1243"/>
      <c r="XEN8" s="1243"/>
      <c r="XEO8" s="1243"/>
      <c r="XEP8" s="1243"/>
      <c r="XEQ8" s="1243"/>
      <c r="XER8" s="1243"/>
      <c r="XES8" s="1243"/>
      <c r="XET8" s="1243"/>
      <c r="XEU8" s="1243"/>
      <c r="XEV8" s="1243"/>
      <c r="XEW8" s="1243"/>
      <c r="XEX8" s="1243"/>
      <c r="XEY8" s="1243"/>
      <c r="XEZ8" s="1243"/>
      <c r="XFA8" s="1243"/>
      <c r="XFB8" s="1243"/>
    </row>
    <row r="9" spans="1:16382" s="1250" customFormat="1" ht="18.75" customHeight="1" x14ac:dyDescent="0.25">
      <c r="A9" s="1246"/>
      <c r="B9" s="1231" t="s">
        <v>1369</v>
      </c>
      <c r="C9" s="1271"/>
      <c r="D9" s="1271">
        <v>1976</v>
      </c>
      <c r="E9" s="1271">
        <v>1137</v>
      </c>
      <c r="F9" s="1271">
        <v>1088</v>
      </c>
      <c r="G9" s="1267">
        <f>SUM(C9:F9)</f>
        <v>4201</v>
      </c>
      <c r="H9" s="1266">
        <f t="shared" si="1"/>
        <v>5.8347222222222221</v>
      </c>
    </row>
    <row r="10" spans="1:16382" ht="18.75" customHeight="1" x14ac:dyDescent="0.25">
      <c r="B10" s="1231" t="s">
        <v>1403</v>
      </c>
      <c r="C10" s="1271"/>
      <c r="D10" s="1271">
        <v>3068</v>
      </c>
      <c r="E10" s="1271">
        <v>4901</v>
      </c>
      <c r="F10" s="1271">
        <v>1293</v>
      </c>
      <c r="G10" s="1267">
        <f t="shared" ref="G10:G44" si="2">SUM(C10:F10)</f>
        <v>9262</v>
      </c>
      <c r="H10" s="1266">
        <f t="shared" si="1"/>
        <v>12.863888888888889</v>
      </c>
    </row>
    <row r="11" spans="1:16382" s="1258" customFormat="1" ht="18.75" customHeight="1" x14ac:dyDescent="0.25">
      <c r="A11" s="1118"/>
      <c r="B11" s="1264" t="s">
        <v>692</v>
      </c>
      <c r="C11" s="1115">
        <f>SUM(C12:C13)</f>
        <v>203</v>
      </c>
      <c r="D11" s="1115">
        <f t="shared" ref="D11" si="3">SUM(D12:D13)</f>
        <v>2496</v>
      </c>
      <c r="E11" s="1115">
        <f t="shared" ref="E11" si="4">SUM(E12:E13)</f>
        <v>2400</v>
      </c>
      <c r="F11" s="1115">
        <f t="shared" ref="F11" si="5">SUM(F12:F13)</f>
        <v>1544</v>
      </c>
      <c r="G11" s="1115">
        <f>SUM(C11:F11)</f>
        <v>6643</v>
      </c>
      <c r="H11" s="1266">
        <f t="shared" si="1"/>
        <v>9.2263888888888896</v>
      </c>
    </row>
    <row r="12" spans="1:16382" ht="18.75" customHeight="1" x14ac:dyDescent="0.25">
      <c r="B12" s="1231" t="s">
        <v>775</v>
      </c>
      <c r="C12" s="1271">
        <v>203</v>
      </c>
      <c r="D12" s="1271">
        <v>992</v>
      </c>
      <c r="E12" s="1271">
        <v>896</v>
      </c>
      <c r="F12" s="1271">
        <v>640</v>
      </c>
      <c r="G12" s="1267">
        <f t="shared" si="2"/>
        <v>2731</v>
      </c>
      <c r="H12" s="1266">
        <f t="shared" si="1"/>
        <v>3.7930555555555556</v>
      </c>
    </row>
    <row r="13" spans="1:16382" ht="18.75" customHeight="1" x14ac:dyDescent="0.25">
      <c r="B13" s="1231" t="s">
        <v>776</v>
      </c>
      <c r="C13" s="1271"/>
      <c r="D13" s="1271">
        <v>1504</v>
      </c>
      <c r="E13" s="1271">
        <v>1504</v>
      </c>
      <c r="F13" s="1271">
        <v>904</v>
      </c>
      <c r="G13" s="1267">
        <f t="shared" si="2"/>
        <v>3912</v>
      </c>
      <c r="H13" s="1266">
        <f t="shared" si="1"/>
        <v>5.4333333333333336</v>
      </c>
    </row>
    <row r="14" spans="1:16382" s="1258" customFormat="1" ht="18.75" customHeight="1" x14ac:dyDescent="0.25">
      <c r="A14" s="1118"/>
      <c r="B14" s="1264" t="s">
        <v>291</v>
      </c>
      <c r="C14" s="1115">
        <f>SUM(C15:C16)</f>
        <v>0</v>
      </c>
      <c r="D14" s="1115">
        <f t="shared" ref="D14" si="6">SUM(D15:D16)</f>
        <v>1472</v>
      </c>
      <c r="E14" s="1115">
        <f t="shared" ref="E14" si="7">SUM(E15:E16)</f>
        <v>6592</v>
      </c>
      <c r="F14" s="1115">
        <f t="shared" ref="F14" si="8">SUM(F15:F16)</f>
        <v>1024</v>
      </c>
      <c r="G14" s="1115">
        <f>SUM(C14:F14)</f>
        <v>9088</v>
      </c>
      <c r="H14" s="1266">
        <f t="shared" si="1"/>
        <v>12.622222222222222</v>
      </c>
    </row>
    <row r="15" spans="1:16382" ht="18.75" customHeight="1" x14ac:dyDescent="0.25">
      <c r="B15" s="1231" t="s">
        <v>1113</v>
      </c>
      <c r="C15" s="1271"/>
      <c r="D15" s="1271">
        <v>896</v>
      </c>
      <c r="E15" s="1271">
        <v>5776</v>
      </c>
      <c r="F15" s="1271">
        <v>752</v>
      </c>
      <c r="G15" s="1267">
        <f t="shared" si="2"/>
        <v>7424</v>
      </c>
      <c r="H15" s="1266">
        <f t="shared" si="1"/>
        <v>10.311111111111112</v>
      </c>
    </row>
    <row r="16" spans="1:16382" ht="18.75" customHeight="1" x14ac:dyDescent="0.25">
      <c r="B16" s="1231" t="s">
        <v>777</v>
      </c>
      <c r="C16" s="1271"/>
      <c r="D16" s="1271">
        <v>576</v>
      </c>
      <c r="E16" s="1271">
        <v>816</v>
      </c>
      <c r="F16" s="1271">
        <v>272</v>
      </c>
      <c r="G16" s="1267">
        <f t="shared" si="2"/>
        <v>1664</v>
      </c>
      <c r="H16" s="1266">
        <f t="shared" si="1"/>
        <v>2.3111111111111109</v>
      </c>
    </row>
    <row r="17" spans="1:9" s="1258" customFormat="1" ht="18.75" customHeight="1" x14ac:dyDescent="0.25">
      <c r="A17" s="1118"/>
      <c r="B17" s="1264" t="s">
        <v>1405</v>
      </c>
      <c r="C17" s="1115">
        <f>SUM(C18:C22)</f>
        <v>0</v>
      </c>
      <c r="D17" s="1115">
        <f t="shared" ref="D17:F17" si="9">SUM(D18:D22)</f>
        <v>2288</v>
      </c>
      <c r="E17" s="1115">
        <f t="shared" si="9"/>
        <v>7360</v>
      </c>
      <c r="F17" s="1115">
        <f t="shared" si="9"/>
        <v>288</v>
      </c>
      <c r="G17" s="1115">
        <f>SUM(C17:F17)</f>
        <v>9936</v>
      </c>
      <c r="H17" s="1266">
        <f t="shared" si="1"/>
        <v>13.8</v>
      </c>
    </row>
    <row r="18" spans="1:9" ht="18.75" customHeight="1" x14ac:dyDescent="0.25">
      <c r="B18" s="1231" t="s">
        <v>1406</v>
      </c>
      <c r="C18" s="1271"/>
      <c r="D18" s="1271">
        <v>1376</v>
      </c>
      <c r="E18" s="1271">
        <v>2992</v>
      </c>
      <c r="F18" s="1271"/>
      <c r="G18" s="1267">
        <f t="shared" si="2"/>
        <v>4368</v>
      </c>
      <c r="H18" s="1266">
        <f t="shared" si="1"/>
        <v>6.0666666666666664</v>
      </c>
    </row>
    <row r="19" spans="1:9" ht="18.75" customHeight="1" x14ac:dyDescent="0.25">
      <c r="B19" s="1231" t="s">
        <v>1407</v>
      </c>
      <c r="C19" s="1271"/>
      <c r="D19" s="1271">
        <v>816</v>
      </c>
      <c r="E19" s="1271">
        <v>3184</v>
      </c>
      <c r="F19" s="1271"/>
      <c r="G19" s="1267">
        <f t="shared" si="2"/>
        <v>4000</v>
      </c>
      <c r="H19" s="1266">
        <f t="shared" si="1"/>
        <v>5.5555555555555554</v>
      </c>
    </row>
    <row r="20" spans="1:9" ht="18.75" customHeight="1" x14ac:dyDescent="0.25">
      <c r="B20" s="1231" t="s">
        <v>493</v>
      </c>
      <c r="C20" s="1271"/>
      <c r="D20" s="1271">
        <v>96</v>
      </c>
      <c r="E20" s="1271">
        <v>512</v>
      </c>
      <c r="F20" s="1271">
        <v>288</v>
      </c>
      <c r="G20" s="1267">
        <f t="shared" si="2"/>
        <v>896</v>
      </c>
      <c r="H20" s="1266">
        <f t="shared" si="1"/>
        <v>1.2444444444444445</v>
      </c>
    </row>
    <row r="21" spans="1:9" ht="18.75" customHeight="1" x14ac:dyDescent="0.25">
      <c r="B21" s="1231" t="s">
        <v>1366</v>
      </c>
      <c r="C21" s="1271"/>
      <c r="D21" s="1271"/>
      <c r="E21" s="1271">
        <v>192</v>
      </c>
      <c r="F21" s="1271"/>
      <c r="G21" s="1267">
        <f t="shared" si="2"/>
        <v>192</v>
      </c>
      <c r="H21" s="1266">
        <f t="shared" si="1"/>
        <v>0.26666666666666666</v>
      </c>
    </row>
    <row r="22" spans="1:9" ht="18.75" customHeight="1" x14ac:dyDescent="0.25">
      <c r="B22" s="1231" t="s">
        <v>1408</v>
      </c>
      <c r="C22" s="1271"/>
      <c r="D22" s="1271"/>
      <c r="E22" s="1271">
        <v>480</v>
      </c>
      <c r="F22" s="1271"/>
      <c r="G22" s="1267">
        <f t="shared" si="2"/>
        <v>480</v>
      </c>
      <c r="H22" s="1266">
        <f t="shared" si="1"/>
        <v>0.66666666666666663</v>
      </c>
    </row>
    <row r="23" spans="1:9" s="1258" customFormat="1" ht="18.75" customHeight="1" x14ac:dyDescent="0.25">
      <c r="A23" s="1118"/>
      <c r="B23" s="1264" t="s">
        <v>1409</v>
      </c>
      <c r="C23" s="1115">
        <f>SUM(C24:C30)</f>
        <v>192</v>
      </c>
      <c r="D23" s="1115">
        <f t="shared" ref="D23:F23" si="10">SUM(D24:D30)</f>
        <v>2112</v>
      </c>
      <c r="E23" s="1115">
        <f t="shared" si="10"/>
        <v>4846</v>
      </c>
      <c r="F23" s="1115">
        <f t="shared" si="10"/>
        <v>6416</v>
      </c>
      <c r="G23" s="1115">
        <f>SUM(C23:F23)</f>
        <v>13566</v>
      </c>
      <c r="H23" s="1266">
        <f t="shared" si="1"/>
        <v>18.841666666666665</v>
      </c>
    </row>
    <row r="24" spans="1:9" ht="18.75" customHeight="1" x14ac:dyDescent="0.25">
      <c r="B24" s="1231" t="s">
        <v>1372</v>
      </c>
      <c r="C24" s="1271"/>
      <c r="D24" s="1271">
        <v>720</v>
      </c>
      <c r="E24" s="1271">
        <v>2064</v>
      </c>
      <c r="F24" s="1271">
        <v>4228</v>
      </c>
      <c r="G24" s="1267">
        <f t="shared" si="2"/>
        <v>7012</v>
      </c>
      <c r="H24" s="1266">
        <f t="shared" si="1"/>
        <v>9.7388888888888889</v>
      </c>
      <c r="I24" s="1096"/>
    </row>
    <row r="25" spans="1:9" ht="18.75" customHeight="1" x14ac:dyDescent="0.25">
      <c r="B25" s="1231" t="s">
        <v>1374</v>
      </c>
      <c r="C25" s="1271"/>
      <c r="D25" s="1271">
        <v>160</v>
      </c>
      <c r="E25" s="1271">
        <v>466</v>
      </c>
      <c r="F25" s="1271">
        <v>224</v>
      </c>
      <c r="G25" s="1267">
        <f t="shared" si="2"/>
        <v>850</v>
      </c>
      <c r="H25" s="1266">
        <f t="shared" si="1"/>
        <v>1.1805555555555556</v>
      </c>
    </row>
    <row r="26" spans="1:9" ht="18.75" customHeight="1" x14ac:dyDescent="0.25">
      <c r="B26" s="1231" t="s">
        <v>1373</v>
      </c>
      <c r="C26" s="1271">
        <v>192</v>
      </c>
      <c r="D26" s="1271">
        <v>240</v>
      </c>
      <c r="E26" s="1271">
        <v>96</v>
      </c>
      <c r="F26" s="1271">
        <v>192</v>
      </c>
      <c r="G26" s="1267">
        <f t="shared" si="2"/>
        <v>720</v>
      </c>
      <c r="H26" s="1266">
        <f t="shared" si="1"/>
        <v>1</v>
      </c>
    </row>
    <row r="27" spans="1:9" ht="18.75" customHeight="1" x14ac:dyDescent="0.25">
      <c r="B27" s="1231" t="s">
        <v>1376</v>
      </c>
      <c r="C27" s="1271"/>
      <c r="D27" s="1271">
        <v>160</v>
      </c>
      <c r="E27" s="1271">
        <v>1116</v>
      </c>
      <c r="F27" s="1271">
        <v>564</v>
      </c>
      <c r="G27" s="1267">
        <f t="shared" si="2"/>
        <v>1840</v>
      </c>
      <c r="H27" s="1266">
        <f t="shared" si="1"/>
        <v>2.5555555555555554</v>
      </c>
      <c r="I27" s="1096"/>
    </row>
    <row r="28" spans="1:9" ht="18.75" customHeight="1" x14ac:dyDescent="0.25">
      <c r="B28" s="1231" t="s">
        <v>1410</v>
      </c>
      <c r="C28" s="1271"/>
      <c r="D28" s="1271"/>
      <c r="E28" s="1271"/>
      <c r="F28" s="1271"/>
      <c r="G28" s="1267">
        <f t="shared" si="2"/>
        <v>0</v>
      </c>
      <c r="H28" s="1266">
        <f t="shared" si="1"/>
        <v>0</v>
      </c>
    </row>
    <row r="29" spans="1:9" ht="18.75" customHeight="1" x14ac:dyDescent="0.25">
      <c r="B29" s="1231" t="s">
        <v>1412</v>
      </c>
      <c r="C29" s="1271"/>
      <c r="D29" s="1271">
        <v>672</v>
      </c>
      <c r="E29" s="1271">
        <v>464</v>
      </c>
      <c r="F29" s="1271">
        <v>632</v>
      </c>
      <c r="G29" s="1267">
        <f t="shared" si="2"/>
        <v>1768</v>
      </c>
      <c r="H29" s="1266">
        <f t="shared" si="1"/>
        <v>2.4555555555555557</v>
      </c>
    </row>
    <row r="30" spans="1:9" ht="18.75" customHeight="1" x14ac:dyDescent="0.25">
      <c r="B30" s="1231" t="s">
        <v>1425</v>
      </c>
      <c r="C30" s="1271"/>
      <c r="D30" s="1271">
        <v>160</v>
      </c>
      <c r="E30" s="1271">
        <v>640</v>
      </c>
      <c r="F30" s="1271">
        <v>576</v>
      </c>
      <c r="G30" s="1267">
        <f t="shared" si="2"/>
        <v>1376</v>
      </c>
      <c r="H30" s="1266">
        <f t="shared" si="1"/>
        <v>1.9111111111111112</v>
      </c>
    </row>
    <row r="31" spans="1:9" s="1258" customFormat="1" ht="18.75" customHeight="1" x14ac:dyDescent="0.25">
      <c r="A31" s="1118"/>
      <c r="B31" s="1264" t="s">
        <v>283</v>
      </c>
      <c r="C31" s="1115">
        <f>SUM(C32:C39)</f>
        <v>320</v>
      </c>
      <c r="D31" s="1115">
        <f t="shared" ref="D31:F31" si="11">SUM(D32:D39)</f>
        <v>12963</v>
      </c>
      <c r="E31" s="1115">
        <f t="shared" si="11"/>
        <v>12345</v>
      </c>
      <c r="F31" s="1115">
        <f t="shared" si="11"/>
        <v>9811</v>
      </c>
      <c r="G31" s="1115">
        <f>SUM(C31:F31)</f>
        <v>35439</v>
      </c>
      <c r="H31" s="1266">
        <f t="shared" si="1"/>
        <v>49.220833333333331</v>
      </c>
    </row>
    <row r="32" spans="1:9" ht="18.75" customHeight="1" x14ac:dyDescent="0.25">
      <c r="B32" s="1231" t="s">
        <v>1413</v>
      </c>
      <c r="C32" s="1271"/>
      <c r="D32" s="1271">
        <v>568</v>
      </c>
      <c r="E32" s="1271">
        <v>1493</v>
      </c>
      <c r="F32" s="1271">
        <v>568</v>
      </c>
      <c r="G32" s="1267">
        <f t="shared" si="2"/>
        <v>2629</v>
      </c>
      <c r="H32" s="1266">
        <f t="shared" si="1"/>
        <v>3.651388888888889</v>
      </c>
    </row>
    <row r="33" spans="1:8" ht="18.75" customHeight="1" x14ac:dyDescent="0.25">
      <c r="B33" s="1231" t="s">
        <v>1414</v>
      </c>
      <c r="C33" s="1271"/>
      <c r="D33" s="1271">
        <v>1483</v>
      </c>
      <c r="E33" s="1271">
        <v>2261</v>
      </c>
      <c r="F33" s="1271">
        <v>2770</v>
      </c>
      <c r="G33" s="1267">
        <f t="shared" si="2"/>
        <v>6514</v>
      </c>
      <c r="H33" s="1266">
        <f t="shared" si="1"/>
        <v>9.0472222222222225</v>
      </c>
    </row>
    <row r="34" spans="1:8" ht="18.75" customHeight="1" x14ac:dyDescent="0.25">
      <c r="B34" s="1231" t="s">
        <v>1415</v>
      </c>
      <c r="C34" s="1271"/>
      <c r="D34" s="1271">
        <v>620</v>
      </c>
      <c r="E34" s="1271">
        <v>1025</v>
      </c>
      <c r="F34" s="1271">
        <v>1663</v>
      </c>
      <c r="G34" s="1267">
        <f t="shared" si="2"/>
        <v>3308</v>
      </c>
      <c r="H34" s="1266">
        <f t="shared" si="1"/>
        <v>4.5944444444444441</v>
      </c>
    </row>
    <row r="35" spans="1:8" ht="18.75" customHeight="1" x14ac:dyDescent="0.25">
      <c r="B35" s="1231" t="s">
        <v>1416</v>
      </c>
      <c r="C35" s="1271"/>
      <c r="D35" s="1271">
        <v>2267</v>
      </c>
      <c r="E35" s="1271">
        <v>1689</v>
      </c>
      <c r="F35" s="1271">
        <v>320</v>
      </c>
      <c r="G35" s="1267">
        <f t="shared" si="2"/>
        <v>4276</v>
      </c>
      <c r="H35" s="1266">
        <f t="shared" si="1"/>
        <v>5.9388888888888891</v>
      </c>
    </row>
    <row r="36" spans="1:8" ht="18.75" customHeight="1" x14ac:dyDescent="0.25">
      <c r="B36" s="1231" t="s">
        <v>1417</v>
      </c>
      <c r="C36" s="1271"/>
      <c r="D36" s="1271">
        <v>592</v>
      </c>
      <c r="E36" s="1271">
        <v>2360</v>
      </c>
      <c r="F36" s="1271"/>
      <c r="G36" s="1267">
        <f t="shared" si="2"/>
        <v>2952</v>
      </c>
      <c r="H36" s="1266">
        <f t="shared" si="1"/>
        <v>4.0999999999999996</v>
      </c>
    </row>
    <row r="37" spans="1:8" ht="18.75" customHeight="1" x14ac:dyDescent="0.25">
      <c r="B37" s="1231" t="s">
        <v>1426</v>
      </c>
      <c r="C37" s="1271"/>
      <c r="D37" s="1271">
        <v>3784</v>
      </c>
      <c r="E37" s="1271">
        <v>1851</v>
      </c>
      <c r="F37" s="1271">
        <v>3930</v>
      </c>
      <c r="G37" s="1267">
        <f t="shared" si="2"/>
        <v>9565</v>
      </c>
      <c r="H37" s="1266">
        <f t="shared" si="1"/>
        <v>13.284722222222221</v>
      </c>
    </row>
    <row r="38" spans="1:8" ht="18.75" customHeight="1" x14ac:dyDescent="0.25">
      <c r="B38" s="1231" t="s">
        <v>1419</v>
      </c>
      <c r="C38" s="1271"/>
      <c r="D38" s="1271">
        <v>742</v>
      </c>
      <c r="E38" s="1271">
        <v>338</v>
      </c>
      <c r="F38" s="1271">
        <v>208</v>
      </c>
      <c r="G38" s="1267">
        <f t="shared" si="2"/>
        <v>1288</v>
      </c>
      <c r="H38" s="1266">
        <f t="shared" si="1"/>
        <v>1.788888888888889</v>
      </c>
    </row>
    <row r="39" spans="1:8" ht="18.75" customHeight="1" x14ac:dyDescent="0.25">
      <c r="B39" s="1231" t="s">
        <v>1420</v>
      </c>
      <c r="C39" s="1271">
        <v>320</v>
      </c>
      <c r="D39" s="1271">
        <v>2907</v>
      </c>
      <c r="E39" s="1271">
        <v>1328</v>
      </c>
      <c r="F39" s="1271">
        <v>352</v>
      </c>
      <c r="G39" s="1267">
        <f t="shared" si="2"/>
        <v>4907</v>
      </c>
      <c r="H39" s="1266">
        <f t="shared" si="1"/>
        <v>6.8152777777777782</v>
      </c>
    </row>
    <row r="40" spans="1:8" s="1258" customFormat="1" ht="18.75" customHeight="1" x14ac:dyDescent="0.25">
      <c r="A40" s="1118"/>
      <c r="B40" s="1264" t="s">
        <v>326</v>
      </c>
      <c r="C40" s="1115">
        <f>SUM(C41:C44)</f>
        <v>0</v>
      </c>
      <c r="D40" s="1115">
        <f t="shared" ref="D40:F40" si="12">SUM(D41:D44)</f>
        <v>3628</v>
      </c>
      <c r="E40" s="1115">
        <f t="shared" si="12"/>
        <v>9596</v>
      </c>
      <c r="F40" s="1115">
        <f t="shared" si="12"/>
        <v>11312</v>
      </c>
      <c r="G40" s="1115">
        <f>SUM(C40:F40)</f>
        <v>24536</v>
      </c>
      <c r="H40" s="1266">
        <f t="shared" si="1"/>
        <v>34.077777777777776</v>
      </c>
    </row>
    <row r="41" spans="1:8" ht="18.75" customHeight="1" x14ac:dyDescent="0.25">
      <c r="B41" s="1231" t="s">
        <v>498</v>
      </c>
      <c r="C41" s="1271"/>
      <c r="D41" s="1271">
        <v>1072</v>
      </c>
      <c r="E41" s="1271">
        <v>3904</v>
      </c>
      <c r="F41" s="1271">
        <v>2016</v>
      </c>
      <c r="G41" s="1267">
        <f t="shared" si="2"/>
        <v>6992</v>
      </c>
      <c r="H41" s="1266">
        <f t="shared" si="1"/>
        <v>9.7111111111111104</v>
      </c>
    </row>
    <row r="42" spans="1:8" ht="18.75" customHeight="1" x14ac:dyDescent="0.25">
      <c r="B42" s="1231" t="s">
        <v>1421</v>
      </c>
      <c r="C42" s="1271"/>
      <c r="D42" s="1271">
        <v>396</v>
      </c>
      <c r="E42" s="1271">
        <v>424</v>
      </c>
      <c r="F42" s="1271">
        <v>1626</v>
      </c>
      <c r="G42" s="1267">
        <f t="shared" si="2"/>
        <v>2446</v>
      </c>
      <c r="H42" s="1266">
        <f t="shared" si="1"/>
        <v>3.3972222222222221</v>
      </c>
    </row>
    <row r="43" spans="1:8" ht="18.75" customHeight="1" x14ac:dyDescent="0.25">
      <c r="B43" s="1231" t="s">
        <v>1422</v>
      </c>
      <c r="C43" s="1271"/>
      <c r="D43" s="1271">
        <v>1764</v>
      </c>
      <c r="E43" s="1271">
        <v>4284</v>
      </c>
      <c r="F43" s="1271">
        <v>7452</v>
      </c>
      <c r="G43" s="1267">
        <f t="shared" si="2"/>
        <v>13500</v>
      </c>
      <c r="H43" s="1266">
        <f t="shared" si="1"/>
        <v>18.75</v>
      </c>
    </row>
    <row r="44" spans="1:8" ht="18.75" customHeight="1" x14ac:dyDescent="0.25">
      <c r="B44" s="1231" t="s">
        <v>1384</v>
      </c>
      <c r="C44" s="1271"/>
      <c r="D44" s="1271">
        <v>396</v>
      </c>
      <c r="E44" s="1271">
        <v>984</v>
      </c>
      <c r="F44" s="1271">
        <v>218</v>
      </c>
      <c r="G44" s="1267">
        <f t="shared" si="2"/>
        <v>1598</v>
      </c>
      <c r="H44" s="1266">
        <f t="shared" si="1"/>
        <v>2.2194444444444446</v>
      </c>
    </row>
    <row r="45" spans="1:8" ht="18.75" customHeight="1" x14ac:dyDescent="0.25">
      <c r="B45" s="965" t="s">
        <v>211</v>
      </c>
      <c r="C45" s="925">
        <f>C8+C11+C14+C17+C23+C31+C40</f>
        <v>715</v>
      </c>
      <c r="D45" s="925">
        <f>D8+D11+D14+D17+D23+D31+D40</f>
        <v>30003</v>
      </c>
      <c r="E45" s="925">
        <f>E8+E11+E14+E17+E23+E31+E40</f>
        <v>49177</v>
      </c>
      <c r="F45" s="1115">
        <f>F8+F11+F14+F17+F23+F31+F40</f>
        <v>32776</v>
      </c>
      <c r="G45" s="1115">
        <f>G8+G11+G14+G17+G23+G31+G40</f>
        <v>112671</v>
      </c>
      <c r="H45" s="1266">
        <f t="shared" si="1"/>
        <v>156.48750000000001</v>
      </c>
    </row>
    <row r="46" spans="1:8" s="776" customFormat="1" ht="14.25" customHeight="1" x14ac:dyDescent="0.25">
      <c r="B46" s="1262" t="s">
        <v>1423</v>
      </c>
      <c r="C46" s="1268">
        <f>IFERROR(C45/$H46,0)</f>
        <v>0.99305555555555558</v>
      </c>
      <c r="D46" s="1268">
        <f t="shared" ref="D46:G46" si="13">IFERROR(D45/$H46,0)</f>
        <v>41.670833333333334</v>
      </c>
      <c r="E46" s="1268">
        <f t="shared" si="13"/>
        <v>68.301388888888894</v>
      </c>
      <c r="F46" s="1268">
        <f t="shared" si="13"/>
        <v>45.522222222222226</v>
      </c>
      <c r="G46" s="1268">
        <f t="shared" si="13"/>
        <v>156.48750000000001</v>
      </c>
      <c r="H46" s="1269">
        <v>720</v>
      </c>
    </row>
    <row r="47" spans="1:8" s="776" customFormat="1" ht="11.25" customHeight="1" x14ac:dyDescent="0.25">
      <c r="B47" s="2130" t="s">
        <v>1424</v>
      </c>
      <c r="C47" s="2130"/>
      <c r="D47" s="1263"/>
      <c r="E47" s="1263"/>
      <c r="F47" s="1263"/>
      <c r="G47" s="1263"/>
      <c r="H47" s="1265"/>
    </row>
  </sheetData>
  <sheetProtection sheet="1" objects="1" scenarios="1" formatCells="0" formatColumns="0" formatRows="0" insertColumns="0" insertRows="0" deleteColumns="0" deleteRows="0" sort="0"/>
  <mergeCells count="5">
    <mergeCell ref="B4:H4"/>
    <mergeCell ref="B6:B7"/>
    <mergeCell ref="C6:H6"/>
    <mergeCell ref="B47:C47"/>
    <mergeCell ref="B1:H3"/>
  </mergeCell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T308"/>
  <sheetViews>
    <sheetView showGridLines="0" zoomScaleNormal="100" workbookViewId="0">
      <pane xSplit="1" ySplit="4" topLeftCell="B17"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12" width="15" style="1" customWidth="1"/>
    <col min="13" max="13" width="5" style="1" customWidth="1"/>
    <col min="14" max="20" width="0" style="1" hidden="1" customWidth="1"/>
    <col min="21" max="16384" width="9.140625" style="1"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s="4" customFormat="1" ht="21.75" thickBot="1" x14ac:dyDescent="0.4">
      <c r="B4" s="1789" t="s">
        <v>3105</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42"/>
      <c r="N5" s="42"/>
    </row>
    <row r="6" spans="2:14" s="5" customFormat="1" ht="19.5" customHeight="1" x14ac:dyDescent="0.25">
      <c r="B6" s="122"/>
      <c r="C6" s="123"/>
      <c r="D6" s="123"/>
      <c r="E6" s="123"/>
      <c r="F6" s="123"/>
      <c r="G6" s="123"/>
      <c r="H6" s="123"/>
      <c r="I6" s="123"/>
      <c r="J6" s="123"/>
      <c r="K6" s="123"/>
      <c r="L6" s="124"/>
      <c r="M6" s="42"/>
      <c r="N6" s="42"/>
    </row>
    <row r="7" spans="2:14" s="5" customFormat="1" ht="18.75" customHeight="1" x14ac:dyDescent="0.25">
      <c r="B7" s="125"/>
      <c r="C7" s="121"/>
      <c r="D7" s="121"/>
      <c r="E7" s="121"/>
      <c r="F7" s="121"/>
      <c r="G7" s="121"/>
      <c r="H7" s="121"/>
      <c r="I7" s="121"/>
      <c r="J7" s="121"/>
      <c r="K7" s="121"/>
      <c r="L7" s="126"/>
      <c r="M7" s="42"/>
      <c r="N7" s="42"/>
    </row>
    <row r="8" spans="2:14" s="5" customFormat="1" ht="18.75" customHeight="1" x14ac:dyDescent="0.25">
      <c r="B8" s="125"/>
      <c r="C8" s="121"/>
      <c r="D8" s="121"/>
      <c r="E8" s="121"/>
      <c r="F8" s="121"/>
      <c r="G8" s="121"/>
      <c r="H8" s="121"/>
      <c r="I8" s="121"/>
      <c r="J8" s="121"/>
      <c r="K8" s="121"/>
      <c r="L8" s="126"/>
      <c r="M8" s="42"/>
      <c r="N8" s="42"/>
    </row>
    <row r="9" spans="2:14" s="6"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s="4" customFormat="1" ht="18.75" customHeight="1" x14ac:dyDescent="0.25">
      <c r="B31" s="125"/>
      <c r="C31" s="121"/>
      <c r="D31" s="121"/>
      <c r="E31" s="121"/>
      <c r="F31" s="121"/>
      <c r="G31" s="121"/>
      <c r="H31" s="121"/>
      <c r="I31" s="121"/>
      <c r="J31" s="121"/>
      <c r="K31" s="121"/>
      <c r="L31" s="126"/>
    </row>
    <row r="32" spans="2:12" ht="18.75" customHeight="1" x14ac:dyDescent="0.25">
      <c r="B32" s="125"/>
      <c r="C32" s="121"/>
      <c r="D32" s="121"/>
      <c r="E32" s="121"/>
      <c r="F32" s="121"/>
      <c r="G32" s="121"/>
      <c r="H32" s="121"/>
      <c r="I32" s="121"/>
      <c r="J32" s="121"/>
      <c r="K32" s="121"/>
      <c r="L32" s="126"/>
    </row>
    <row r="33" spans="2:12" ht="18.75" customHeight="1" x14ac:dyDescent="0.25">
      <c r="B33" s="125"/>
      <c r="C33" s="121"/>
      <c r="D33" s="121"/>
      <c r="E33" s="121"/>
      <c r="F33" s="121"/>
      <c r="G33" s="121"/>
      <c r="H33" s="121"/>
      <c r="I33" s="121"/>
      <c r="J33" s="121"/>
      <c r="K33" s="121"/>
      <c r="L33" s="126"/>
    </row>
    <row r="34" spans="2:12" ht="18.75" customHeight="1" x14ac:dyDescent="0.25">
      <c r="B34" s="125"/>
      <c r="C34" s="121"/>
      <c r="D34" s="121"/>
      <c r="E34" s="121"/>
      <c r="F34" s="121"/>
      <c r="G34" s="121"/>
      <c r="H34" s="121"/>
      <c r="I34" s="121"/>
      <c r="J34" s="121"/>
      <c r="K34" s="121"/>
      <c r="L34" s="126"/>
    </row>
    <row r="35" spans="2:12" ht="18.75" customHeight="1" x14ac:dyDescent="0.25">
      <c r="B35" s="125"/>
      <c r="C35" s="121"/>
      <c r="D35" s="121"/>
      <c r="E35" s="121"/>
      <c r="F35" s="121"/>
      <c r="G35" s="121"/>
      <c r="H35" s="121"/>
      <c r="I35" s="121"/>
      <c r="J35" s="121"/>
      <c r="K35" s="121"/>
      <c r="L35" s="126"/>
    </row>
    <row r="36" spans="2:12" ht="18.75" customHeight="1" x14ac:dyDescent="0.25">
      <c r="B36" s="125"/>
      <c r="C36" s="121"/>
      <c r="D36" s="121"/>
      <c r="E36" s="121"/>
      <c r="F36" s="121"/>
      <c r="G36" s="121"/>
      <c r="H36" s="121"/>
      <c r="I36" s="121"/>
      <c r="J36" s="121"/>
      <c r="K36" s="121"/>
      <c r="L36" s="126"/>
    </row>
    <row r="37" spans="2:12" ht="18.75" customHeight="1" x14ac:dyDescent="0.25">
      <c r="B37" s="127"/>
      <c r="C37" s="128"/>
      <c r="D37" s="128"/>
      <c r="E37" s="128"/>
      <c r="F37" s="128"/>
      <c r="G37" s="128"/>
      <c r="H37" s="128"/>
      <c r="I37" s="128"/>
      <c r="J37" s="128"/>
      <c r="K37" s="128"/>
      <c r="L37" s="129"/>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8"/>
  <sheetViews>
    <sheetView showGridLines="0" zoomScaleNormal="100" workbookViewId="0">
      <pane ySplit="6" topLeftCell="A10" activePane="bottomLeft" state="frozen"/>
      <selection activeCell="C5" sqref="C5"/>
      <selection pane="bottomLeft"/>
    </sheetView>
  </sheetViews>
  <sheetFormatPr baseColWidth="10" defaultColWidth="0" defaultRowHeight="15" customHeight="1" zeroHeight="1" x14ac:dyDescent="0.25"/>
  <cols>
    <col min="1" max="1" width="3.5703125" style="4" customWidth="1"/>
    <col min="2" max="4" width="24.28515625" style="4" customWidth="1"/>
    <col min="5" max="5" width="16.140625" style="4" bestFit="1" customWidth="1"/>
    <col min="6"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668" t="s">
        <v>2590</v>
      </c>
      <c r="C4" s="1669"/>
      <c r="D4" s="1669"/>
      <c r="E4" s="1669"/>
      <c r="F4" s="1669"/>
      <c r="G4" s="1669"/>
      <c r="H4" s="1670"/>
      <c r="I4" s="3"/>
      <c r="J4" s="3"/>
    </row>
    <row r="5" spans="2:10" s="5" customFormat="1" ht="15.75" x14ac:dyDescent="0.25">
      <c r="B5" s="1671"/>
      <c r="C5" s="1671"/>
      <c r="D5" s="1671"/>
      <c r="E5" s="1671"/>
      <c r="F5" s="1671"/>
      <c r="G5" s="1671"/>
      <c r="H5" s="1671"/>
      <c r="I5" s="115"/>
      <c r="J5" s="115"/>
    </row>
    <row r="6" spans="2:10" s="5" customFormat="1" ht="18.75" customHeight="1" x14ac:dyDescent="0.25">
      <c r="B6" s="1826" t="s">
        <v>259</v>
      </c>
      <c r="C6" s="1826"/>
      <c r="D6" s="1826"/>
      <c r="E6" s="137" t="s">
        <v>260</v>
      </c>
      <c r="F6" s="137" t="s">
        <v>261</v>
      </c>
      <c r="G6" s="138" t="s">
        <v>262</v>
      </c>
      <c r="H6" s="138" t="s">
        <v>263</v>
      </c>
      <c r="I6" s="115"/>
      <c r="J6" s="115"/>
    </row>
    <row r="7" spans="2:10" s="5" customFormat="1" ht="18.75" customHeight="1" x14ac:dyDescent="0.3">
      <c r="B7" s="139" t="s">
        <v>264</v>
      </c>
      <c r="C7" s="140"/>
      <c r="D7" s="140"/>
      <c r="E7" s="140"/>
      <c r="F7" s="140"/>
      <c r="G7" s="140"/>
      <c r="H7" s="141"/>
    </row>
    <row r="8" spans="2:10" ht="18.75" customHeight="1" x14ac:dyDescent="0.25">
      <c r="B8" s="1827" t="s">
        <v>265</v>
      </c>
      <c r="C8" s="1828"/>
      <c r="D8" s="1829"/>
      <c r="E8" s="331" t="s">
        <v>202</v>
      </c>
      <c r="F8" s="331">
        <v>154</v>
      </c>
      <c r="G8" s="331">
        <v>50</v>
      </c>
      <c r="H8" s="331" t="s">
        <v>266</v>
      </c>
    </row>
    <row r="9" spans="2:10" ht="18.75" customHeight="1" x14ac:dyDescent="0.25">
      <c r="B9" s="1827" t="s">
        <v>265</v>
      </c>
      <c r="C9" s="1828"/>
      <c r="D9" s="1829"/>
      <c r="E9" s="331" t="s">
        <v>202</v>
      </c>
      <c r="F9" s="331">
        <v>154</v>
      </c>
      <c r="G9" s="331">
        <v>50</v>
      </c>
      <c r="H9" s="331" t="s">
        <v>267</v>
      </c>
    </row>
    <row r="10" spans="2:10" ht="18.75" customHeight="1" x14ac:dyDescent="0.25">
      <c r="B10" s="1827" t="s">
        <v>268</v>
      </c>
      <c r="C10" s="1828"/>
      <c r="D10" s="1829"/>
      <c r="E10" s="331" t="s">
        <v>202</v>
      </c>
      <c r="F10" s="331">
        <v>159</v>
      </c>
      <c r="G10" s="331">
        <v>50</v>
      </c>
      <c r="H10" s="331" t="s">
        <v>266</v>
      </c>
    </row>
    <row r="11" spans="2:10" ht="18.75" customHeight="1" x14ac:dyDescent="0.25">
      <c r="B11" s="1827" t="s">
        <v>268</v>
      </c>
      <c r="C11" s="1828"/>
      <c r="D11" s="1829"/>
      <c r="E11" s="331" t="s">
        <v>202</v>
      </c>
      <c r="F11" s="331">
        <v>159</v>
      </c>
      <c r="G11" s="331">
        <v>50</v>
      </c>
      <c r="H11" s="331" t="s">
        <v>267</v>
      </c>
    </row>
    <row r="12" spans="2:10" ht="18.75" customHeight="1" x14ac:dyDescent="0.25">
      <c r="B12" s="1827" t="s">
        <v>269</v>
      </c>
      <c r="C12" s="1828"/>
      <c r="D12" s="1829"/>
      <c r="E12" s="331" t="s">
        <v>202</v>
      </c>
      <c r="F12" s="331">
        <v>151</v>
      </c>
      <c r="G12" s="331">
        <v>50</v>
      </c>
      <c r="H12" s="331" t="s">
        <v>270</v>
      </c>
    </row>
    <row r="13" spans="2:10" ht="18.75" customHeight="1" x14ac:dyDescent="0.25">
      <c r="B13" s="1827" t="s">
        <v>271</v>
      </c>
      <c r="C13" s="1828"/>
      <c r="D13" s="1829"/>
      <c r="E13" s="331" t="s">
        <v>203</v>
      </c>
      <c r="F13" s="331">
        <v>69</v>
      </c>
      <c r="G13" s="331">
        <v>50</v>
      </c>
      <c r="H13" s="331" t="s">
        <v>267</v>
      </c>
    </row>
    <row r="14" spans="2:10" ht="18.75" customHeight="1" x14ac:dyDescent="0.25">
      <c r="B14" s="1818" t="s">
        <v>272</v>
      </c>
      <c r="C14" s="1819"/>
      <c r="D14" s="1819"/>
      <c r="E14" s="144"/>
      <c r="F14" s="144"/>
      <c r="G14" s="144"/>
      <c r="H14" s="145"/>
    </row>
    <row r="15" spans="2:10" ht="18.75" customHeight="1" x14ac:dyDescent="0.25">
      <c r="B15" s="1822" t="s">
        <v>273</v>
      </c>
      <c r="C15" s="1822"/>
      <c r="D15" s="1822"/>
      <c r="E15" s="331" t="s">
        <v>202</v>
      </c>
      <c r="F15" s="331">
        <v>169</v>
      </c>
      <c r="G15" s="331">
        <v>45</v>
      </c>
      <c r="H15" s="331" t="s">
        <v>270</v>
      </c>
    </row>
    <row r="16" spans="2:10" ht="18.75" customHeight="1" x14ac:dyDescent="0.25">
      <c r="B16" s="1822" t="s">
        <v>274</v>
      </c>
      <c r="C16" s="1822"/>
      <c r="D16" s="1822"/>
      <c r="E16" s="331" t="s">
        <v>202</v>
      </c>
      <c r="F16" s="331">
        <v>163</v>
      </c>
      <c r="G16" s="331">
        <v>45</v>
      </c>
      <c r="H16" s="331" t="s">
        <v>270</v>
      </c>
    </row>
    <row r="17" spans="2:8" ht="18.75" customHeight="1" x14ac:dyDescent="0.25">
      <c r="B17" s="1822" t="s">
        <v>275</v>
      </c>
      <c r="C17" s="1822"/>
      <c r="D17" s="1822"/>
      <c r="E17" s="331" t="s">
        <v>202</v>
      </c>
      <c r="F17" s="331">
        <v>163</v>
      </c>
      <c r="G17" s="331">
        <v>45</v>
      </c>
      <c r="H17" s="331" t="s">
        <v>270</v>
      </c>
    </row>
    <row r="18" spans="2:8" ht="18.75" customHeight="1" x14ac:dyDescent="0.25">
      <c r="B18" s="1822" t="s">
        <v>276</v>
      </c>
      <c r="C18" s="1822"/>
      <c r="D18" s="1822"/>
      <c r="E18" s="331" t="s">
        <v>202</v>
      </c>
      <c r="F18" s="331">
        <v>165</v>
      </c>
      <c r="G18" s="331">
        <v>45</v>
      </c>
      <c r="H18" s="331" t="s">
        <v>270</v>
      </c>
    </row>
    <row r="19" spans="2:8" ht="18.75" customHeight="1" x14ac:dyDescent="0.25">
      <c r="B19" s="1822" t="s">
        <v>277</v>
      </c>
      <c r="C19" s="1822"/>
      <c r="D19" s="1822"/>
      <c r="E19" s="331" t="s">
        <v>202</v>
      </c>
      <c r="F19" s="331">
        <v>165</v>
      </c>
      <c r="G19" s="331">
        <v>45</v>
      </c>
      <c r="H19" s="331" t="s">
        <v>270</v>
      </c>
    </row>
    <row r="20" spans="2:8" ht="18.75" customHeight="1" x14ac:dyDescent="0.25">
      <c r="B20" s="1822" t="s">
        <v>2751</v>
      </c>
      <c r="C20" s="1822"/>
      <c r="D20" s="1822"/>
      <c r="E20" s="331" t="s">
        <v>202</v>
      </c>
      <c r="F20" s="331">
        <v>165</v>
      </c>
      <c r="G20" s="331">
        <v>45</v>
      </c>
      <c r="H20" s="331" t="s">
        <v>270</v>
      </c>
    </row>
    <row r="21" spans="2:8" ht="18.75" customHeight="1" x14ac:dyDescent="0.25">
      <c r="B21" s="1822" t="s">
        <v>278</v>
      </c>
      <c r="C21" s="1822"/>
      <c r="D21" s="1822"/>
      <c r="E21" s="331" t="s">
        <v>202</v>
      </c>
      <c r="F21" s="331">
        <v>85</v>
      </c>
      <c r="G21" s="331">
        <v>45</v>
      </c>
      <c r="H21" s="331" t="s">
        <v>270</v>
      </c>
    </row>
    <row r="22" spans="2:8" ht="37.5" customHeight="1" x14ac:dyDescent="0.25">
      <c r="B22" s="1822" t="s">
        <v>279</v>
      </c>
      <c r="C22" s="1822"/>
      <c r="D22" s="1822"/>
      <c r="E22" s="331" t="s">
        <v>202</v>
      </c>
      <c r="F22" s="331">
        <v>104</v>
      </c>
      <c r="G22" s="331">
        <v>40</v>
      </c>
      <c r="H22" s="331" t="s">
        <v>270</v>
      </c>
    </row>
    <row r="23" spans="2:8" ht="18.75" customHeight="1" x14ac:dyDescent="0.25">
      <c r="B23" s="1818" t="s">
        <v>280</v>
      </c>
      <c r="C23" s="1819"/>
      <c r="D23" s="1819"/>
      <c r="E23" s="144"/>
      <c r="F23" s="144"/>
      <c r="G23" s="144"/>
      <c r="H23" s="145"/>
    </row>
    <row r="24" spans="2:8" ht="18.75" customHeight="1" x14ac:dyDescent="0.25">
      <c r="B24" s="1822" t="s">
        <v>281</v>
      </c>
      <c r="C24" s="1822"/>
      <c r="D24" s="1822"/>
      <c r="E24" s="331" t="s">
        <v>202</v>
      </c>
      <c r="F24" s="332">
        <v>161</v>
      </c>
      <c r="G24" s="332">
        <v>45</v>
      </c>
      <c r="H24" s="331" t="s">
        <v>270</v>
      </c>
    </row>
    <row r="25" spans="2:8" ht="18.75" customHeight="1" x14ac:dyDescent="0.25">
      <c r="B25" s="1822" t="s">
        <v>282</v>
      </c>
      <c r="C25" s="1822"/>
      <c r="D25" s="1822"/>
      <c r="E25" s="331" t="s">
        <v>202</v>
      </c>
      <c r="F25" s="332">
        <v>209</v>
      </c>
      <c r="G25" s="332">
        <v>40</v>
      </c>
      <c r="H25" s="331" t="s">
        <v>270</v>
      </c>
    </row>
    <row r="26" spans="2:8" ht="18.75" customHeight="1" x14ac:dyDescent="0.25">
      <c r="B26" s="1820" t="s">
        <v>283</v>
      </c>
      <c r="C26" s="1821"/>
      <c r="D26" s="1821"/>
      <c r="E26" s="142"/>
      <c r="F26" s="142"/>
      <c r="G26" s="142"/>
      <c r="H26" s="143"/>
    </row>
    <row r="27" spans="2:8" ht="18.75" customHeight="1" x14ac:dyDescent="0.25">
      <c r="B27" s="1822" t="s">
        <v>284</v>
      </c>
      <c r="C27" s="1822"/>
      <c r="D27" s="1822"/>
      <c r="E27" s="331" t="s">
        <v>202</v>
      </c>
      <c r="F27" s="332">
        <v>154</v>
      </c>
      <c r="G27" s="332">
        <v>45</v>
      </c>
      <c r="H27" s="331" t="s">
        <v>267</v>
      </c>
    </row>
    <row r="28" spans="2:8" ht="18.75" customHeight="1" x14ac:dyDescent="0.25">
      <c r="B28" s="1822" t="s">
        <v>285</v>
      </c>
      <c r="C28" s="1822"/>
      <c r="D28" s="1822"/>
      <c r="E28" s="331" t="s">
        <v>202</v>
      </c>
      <c r="F28" s="332">
        <v>149</v>
      </c>
      <c r="G28" s="332">
        <v>40</v>
      </c>
      <c r="H28" s="331" t="s">
        <v>267</v>
      </c>
    </row>
    <row r="29" spans="2:8" ht="18.75" customHeight="1" x14ac:dyDescent="0.25">
      <c r="B29" s="1822" t="s">
        <v>286</v>
      </c>
      <c r="C29" s="1822"/>
      <c r="D29" s="1822"/>
      <c r="E29" s="331" t="s">
        <v>202</v>
      </c>
      <c r="F29" s="332">
        <v>165</v>
      </c>
      <c r="G29" s="332">
        <v>35</v>
      </c>
      <c r="H29" s="331" t="s">
        <v>267</v>
      </c>
    </row>
    <row r="30" spans="2:8" ht="18.75" customHeight="1" x14ac:dyDescent="0.25">
      <c r="B30" s="1822" t="s">
        <v>287</v>
      </c>
      <c r="C30" s="1822"/>
      <c r="D30" s="1822"/>
      <c r="E30" s="331" t="s">
        <v>202</v>
      </c>
      <c r="F30" s="332">
        <v>143</v>
      </c>
      <c r="G30" s="332">
        <v>50</v>
      </c>
      <c r="H30" s="331" t="s">
        <v>267</v>
      </c>
    </row>
    <row r="31" spans="2:8" ht="18.75" customHeight="1" x14ac:dyDescent="0.25">
      <c r="B31" s="1822" t="s">
        <v>288</v>
      </c>
      <c r="C31" s="1822"/>
      <c r="D31" s="1822"/>
      <c r="E31" s="331" t="s">
        <v>202</v>
      </c>
      <c r="F31" s="332">
        <v>148</v>
      </c>
      <c r="G31" s="332">
        <v>50</v>
      </c>
      <c r="H31" s="331" t="s">
        <v>267</v>
      </c>
    </row>
    <row r="32" spans="2:8" ht="33.75" customHeight="1" x14ac:dyDescent="0.25">
      <c r="B32" s="1822" t="s">
        <v>289</v>
      </c>
      <c r="C32" s="1822"/>
      <c r="D32" s="1822"/>
      <c r="E32" s="331" t="s">
        <v>202</v>
      </c>
      <c r="F32" s="332">
        <v>159</v>
      </c>
      <c r="G32" s="332">
        <v>60</v>
      </c>
      <c r="H32" s="331" t="s">
        <v>267</v>
      </c>
    </row>
    <row r="33" spans="2:8" ht="33.75" customHeight="1" x14ac:dyDescent="0.25">
      <c r="B33" s="1822" t="s">
        <v>290</v>
      </c>
      <c r="C33" s="1822"/>
      <c r="D33" s="1822"/>
      <c r="E33" s="331" t="s">
        <v>202</v>
      </c>
      <c r="F33" s="332">
        <v>150</v>
      </c>
      <c r="G33" s="332">
        <v>40</v>
      </c>
      <c r="H33" s="331" t="s">
        <v>267</v>
      </c>
    </row>
    <row r="34" spans="2:8" ht="18.75" customHeight="1" x14ac:dyDescent="0.25">
      <c r="B34" s="1818" t="s">
        <v>291</v>
      </c>
      <c r="C34" s="1819"/>
      <c r="D34" s="1819"/>
      <c r="E34" s="144"/>
      <c r="F34" s="144"/>
      <c r="G34" s="144"/>
      <c r="H34" s="145"/>
    </row>
    <row r="35" spans="2:8" ht="18.75" customHeight="1" x14ac:dyDescent="0.25">
      <c r="B35" s="1822" t="s">
        <v>292</v>
      </c>
      <c r="C35" s="1822"/>
      <c r="D35" s="1822"/>
      <c r="E35" s="331" t="s">
        <v>202</v>
      </c>
      <c r="F35" s="332">
        <v>159</v>
      </c>
      <c r="G35" s="332">
        <v>45</v>
      </c>
      <c r="H35" s="331" t="s">
        <v>266</v>
      </c>
    </row>
    <row r="36" spans="2:8" ht="18.75" customHeight="1" x14ac:dyDescent="0.25">
      <c r="B36" s="1822" t="s">
        <v>292</v>
      </c>
      <c r="C36" s="1822"/>
      <c r="D36" s="1822"/>
      <c r="E36" s="331" t="s">
        <v>202</v>
      </c>
      <c r="F36" s="332">
        <v>159</v>
      </c>
      <c r="G36" s="332">
        <v>45</v>
      </c>
      <c r="H36" s="331" t="s">
        <v>267</v>
      </c>
    </row>
    <row r="37" spans="2:8" ht="18.75" customHeight="1" x14ac:dyDescent="0.25">
      <c r="B37" s="1822" t="s">
        <v>293</v>
      </c>
      <c r="C37" s="1822"/>
      <c r="D37" s="1822"/>
      <c r="E37" s="331" t="s">
        <v>202</v>
      </c>
      <c r="F37" s="332">
        <v>154</v>
      </c>
      <c r="G37" s="332">
        <v>45</v>
      </c>
      <c r="H37" s="331" t="s">
        <v>266</v>
      </c>
    </row>
    <row r="38" spans="2:8" ht="18.75" customHeight="1" x14ac:dyDescent="0.25">
      <c r="B38" s="1818" t="s">
        <v>294</v>
      </c>
      <c r="C38" s="1819"/>
      <c r="D38" s="1819"/>
      <c r="E38" s="144"/>
      <c r="F38" s="144"/>
      <c r="G38" s="144"/>
      <c r="H38" s="145"/>
    </row>
    <row r="39" spans="2:8" ht="18.75" customHeight="1" x14ac:dyDescent="0.25">
      <c r="B39" s="1822" t="s">
        <v>295</v>
      </c>
      <c r="C39" s="1822"/>
      <c r="D39" s="1822"/>
      <c r="E39" s="331" t="s">
        <v>202</v>
      </c>
      <c r="F39" s="332">
        <v>160</v>
      </c>
      <c r="G39" s="332">
        <v>45</v>
      </c>
      <c r="H39" s="331" t="s">
        <v>270</v>
      </c>
    </row>
    <row r="40" spans="2:8" ht="18.75" customHeight="1" x14ac:dyDescent="0.25">
      <c r="B40" s="1822" t="s">
        <v>296</v>
      </c>
      <c r="C40" s="1822"/>
      <c r="D40" s="1822"/>
      <c r="E40" s="331" t="s">
        <v>202</v>
      </c>
      <c r="F40" s="332">
        <v>141</v>
      </c>
      <c r="G40" s="332">
        <v>45</v>
      </c>
      <c r="H40" s="331" t="s">
        <v>270</v>
      </c>
    </row>
    <row r="41" spans="2:8" ht="18.75" customHeight="1" x14ac:dyDescent="0.25">
      <c r="B41" s="1818" t="s">
        <v>297</v>
      </c>
      <c r="C41" s="1819"/>
      <c r="D41" s="1819"/>
      <c r="E41" s="144"/>
      <c r="F41" s="144"/>
      <c r="G41" s="144"/>
      <c r="H41" s="145"/>
    </row>
    <row r="42" spans="2:8" ht="18.75" customHeight="1" x14ac:dyDescent="0.25">
      <c r="B42" s="1825" t="s">
        <v>298</v>
      </c>
      <c r="C42" s="1825"/>
      <c r="D42" s="1825"/>
      <c r="E42" s="331" t="s">
        <v>202</v>
      </c>
      <c r="F42" s="334">
        <v>156</v>
      </c>
      <c r="G42" s="334">
        <v>45</v>
      </c>
      <c r="H42" s="333" t="s">
        <v>267</v>
      </c>
    </row>
    <row r="43" spans="2:8" ht="18.75" customHeight="1" x14ac:dyDescent="0.25">
      <c r="B43" s="1822" t="s">
        <v>299</v>
      </c>
      <c r="C43" s="1822"/>
      <c r="D43" s="1822"/>
      <c r="E43" s="331" t="s">
        <v>202</v>
      </c>
      <c r="F43" s="335">
        <v>157</v>
      </c>
      <c r="G43" s="335">
        <v>45</v>
      </c>
      <c r="H43" s="331" t="s">
        <v>267</v>
      </c>
    </row>
    <row r="44" spans="2:8" x14ac:dyDescent="0.25">
      <c r="B44" s="1823" t="s">
        <v>300</v>
      </c>
      <c r="C44" s="1823"/>
      <c r="D44" s="1823"/>
      <c r="E44" s="1823"/>
      <c r="F44" s="1823"/>
      <c r="G44" s="1823"/>
      <c r="H44" s="1823"/>
    </row>
    <row r="45" spans="2:8" x14ac:dyDescent="0.25">
      <c r="B45" s="1824" t="s">
        <v>301</v>
      </c>
      <c r="C45" s="1824"/>
      <c r="D45" s="1824"/>
      <c r="E45" s="1824"/>
      <c r="F45" s="1824"/>
      <c r="G45" s="1824"/>
      <c r="H45" s="1824"/>
    </row>
    <row r="46" spans="2:8" x14ac:dyDescent="0.25">
      <c r="B46" s="146"/>
      <c r="C46" s="146"/>
      <c r="D46" s="146"/>
      <c r="E46" s="147"/>
      <c r="F46" s="147"/>
      <c r="G46" s="147"/>
      <c r="H46" s="147"/>
    </row>
    <row r="47" spans="2:8" ht="15" hidden="1" customHeight="1" x14ac:dyDescent="0.25"/>
    <row r="48" spans="2:8" ht="15" hidden="1" customHeight="1" x14ac:dyDescent="0.25"/>
  </sheetData>
  <mergeCells count="42">
    <mergeCell ref="B27:D27"/>
    <mergeCell ref="B1:H3"/>
    <mergeCell ref="B4:H4"/>
    <mergeCell ref="B5:H5"/>
    <mergeCell ref="B6:D6"/>
    <mergeCell ref="B13:D13"/>
    <mergeCell ref="B15:D15"/>
    <mergeCell ref="B16:D16"/>
    <mergeCell ref="B17:D17"/>
    <mergeCell ref="B18:D18"/>
    <mergeCell ref="B8:D8"/>
    <mergeCell ref="B9:D9"/>
    <mergeCell ref="B10:D10"/>
    <mergeCell ref="B11:D11"/>
    <mergeCell ref="B12:D12"/>
    <mergeCell ref="B20:D20"/>
    <mergeCell ref="B44:H44"/>
    <mergeCell ref="B45:H45"/>
    <mergeCell ref="B35:D35"/>
    <mergeCell ref="B36:D36"/>
    <mergeCell ref="B37:D37"/>
    <mergeCell ref="B39:D39"/>
    <mergeCell ref="B40:D40"/>
    <mergeCell ref="B42:D42"/>
    <mergeCell ref="B41:D41"/>
    <mergeCell ref="B38:D38"/>
    <mergeCell ref="B34:D34"/>
    <mergeCell ref="B26:D26"/>
    <mergeCell ref="B23:D23"/>
    <mergeCell ref="B14:D14"/>
    <mergeCell ref="B43:D43"/>
    <mergeCell ref="B28:D28"/>
    <mergeCell ref="B29:D29"/>
    <mergeCell ref="B30:D30"/>
    <mergeCell ref="B31:D31"/>
    <mergeCell ref="B32:D32"/>
    <mergeCell ref="B33:D33"/>
    <mergeCell ref="B19:D19"/>
    <mergeCell ref="B21:D21"/>
    <mergeCell ref="B22:D22"/>
    <mergeCell ref="B24:D24"/>
    <mergeCell ref="B25:D25"/>
  </mergeCell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XFB50"/>
  <sheetViews>
    <sheetView showGridLines="0" zoomScale="85" zoomScaleNormal="85" workbookViewId="0">
      <pane xSplit="1" ySplit="7" topLeftCell="B38" activePane="bottomRight" state="frozen"/>
      <selection activeCell="C5" sqref="C5"/>
      <selection pane="topRight" activeCell="C5" sqref="C5"/>
      <selection pane="bottomLeft" activeCell="C5" sqref="C5"/>
      <selection pane="bottomRight"/>
    </sheetView>
  </sheetViews>
  <sheetFormatPr baseColWidth="10" defaultColWidth="0" defaultRowHeight="15.75" zeroHeight="1" x14ac:dyDescent="0.25"/>
  <cols>
    <col min="1" max="1" width="5.5703125" style="930" customWidth="1"/>
    <col min="2" max="2" width="51.85546875" style="930" customWidth="1"/>
    <col min="3" max="6" width="25.140625" style="930" customWidth="1"/>
    <col min="7" max="7" width="22" style="930" customWidth="1"/>
    <col min="8" max="8" width="2.85546875" style="930" customWidth="1"/>
    <col min="9" max="9" width="3" style="930" customWidth="1"/>
    <col min="10" max="16384" width="9.140625" style="930" hidden="1"/>
  </cols>
  <sheetData>
    <row r="1" spans="2:16382" x14ac:dyDescent="0.25">
      <c r="B1" s="2100"/>
      <c r="C1" s="2101"/>
      <c r="D1" s="2101"/>
      <c r="E1" s="2101"/>
      <c r="F1" s="2101"/>
      <c r="G1" s="2102"/>
    </row>
    <row r="2" spans="2:16382" x14ac:dyDescent="0.25">
      <c r="B2" s="2103"/>
      <c r="C2" s="2104"/>
      <c r="D2" s="2104"/>
      <c r="E2" s="2104"/>
      <c r="F2" s="2104"/>
      <c r="G2" s="2105"/>
    </row>
    <row r="3" spans="2:16382" ht="16.5" thickBot="1" x14ac:dyDescent="0.3">
      <c r="B3" s="2106"/>
      <c r="C3" s="2107"/>
      <c r="D3" s="2107"/>
      <c r="E3" s="2107"/>
      <c r="F3" s="2107"/>
      <c r="G3" s="2108"/>
      <c r="H3" s="776"/>
      <c r="I3" s="776"/>
      <c r="J3" s="776"/>
    </row>
    <row r="4" spans="2:16382" s="776" customFormat="1" ht="21.75" thickBot="1" x14ac:dyDescent="0.4">
      <c r="B4" s="2115" t="s">
        <v>3106</v>
      </c>
      <c r="C4" s="2116"/>
      <c r="D4" s="2116"/>
      <c r="E4" s="2116"/>
      <c r="F4" s="2116"/>
      <c r="G4" s="2117"/>
    </row>
    <row r="5" spans="2:16382" s="1043" customFormat="1" x14ac:dyDescent="0.25">
      <c r="B5" s="1086"/>
      <c r="C5" s="1086"/>
      <c r="D5" s="1086"/>
      <c r="E5" s="1086"/>
      <c r="F5" s="1086"/>
      <c r="G5" s="1086"/>
    </row>
    <row r="6" spans="2:16382" s="1242" customFormat="1" ht="15.75" customHeight="1" x14ac:dyDescent="0.25">
      <c r="B6" s="2134" t="s">
        <v>1359</v>
      </c>
      <c r="C6" s="1962" t="s">
        <v>1400</v>
      </c>
      <c r="D6" s="2131"/>
      <c r="E6" s="2131"/>
      <c r="F6" s="2131"/>
      <c r="G6" s="1961"/>
    </row>
    <row r="7" spans="2:16382" s="1249" customFormat="1" ht="75" x14ac:dyDescent="0.25">
      <c r="B7" s="2134"/>
      <c r="C7" s="1270" t="s">
        <v>1427</v>
      </c>
      <c r="D7" s="1270" t="s">
        <v>1428</v>
      </c>
      <c r="E7" s="1270" t="s">
        <v>1429</v>
      </c>
      <c r="F7" s="1270" t="s">
        <v>1430</v>
      </c>
      <c r="G7" s="1270" t="s">
        <v>1431</v>
      </c>
    </row>
    <row r="8" spans="2:16382" s="1250" customFormat="1" ht="18.75" customHeight="1" x14ac:dyDescent="0.25">
      <c r="B8" s="1264" t="s">
        <v>297</v>
      </c>
      <c r="C8" s="925">
        <f>C9+C10</f>
        <v>19</v>
      </c>
      <c r="D8" s="925">
        <f>D9+D10</f>
        <v>0</v>
      </c>
      <c r="E8" s="1273">
        <f>C8+(D8/2)</f>
        <v>19</v>
      </c>
      <c r="F8" s="1266">
        <f>'A. Horas Catedra Titulo'!H8</f>
        <v>18.25138888888889</v>
      </c>
      <c r="G8" s="1273">
        <f>E8+F8</f>
        <v>37.25138888888889</v>
      </c>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3"/>
      <c r="EV8" s="1243"/>
      <c r="EW8" s="1243"/>
      <c r="EX8" s="1243"/>
      <c r="EY8" s="1243"/>
      <c r="EZ8" s="1243"/>
      <c r="FA8" s="1243"/>
      <c r="FB8" s="1243"/>
      <c r="FC8" s="1243"/>
      <c r="FD8" s="1243"/>
      <c r="FE8" s="1243"/>
      <c r="FF8" s="1243"/>
      <c r="FG8" s="1243"/>
      <c r="FH8" s="1243"/>
      <c r="FI8" s="1243"/>
      <c r="FJ8" s="1243"/>
      <c r="FK8" s="1243"/>
      <c r="FL8" s="1243"/>
      <c r="FM8" s="1243"/>
      <c r="FN8" s="1243"/>
      <c r="FO8" s="1243"/>
      <c r="FP8" s="1243"/>
      <c r="FQ8" s="1243"/>
      <c r="FR8" s="1243"/>
      <c r="FS8" s="1243"/>
      <c r="FT8" s="1243"/>
      <c r="FU8" s="1243"/>
      <c r="FV8" s="1243"/>
      <c r="FW8" s="1243"/>
      <c r="FX8" s="1243"/>
      <c r="FY8" s="1243"/>
      <c r="FZ8" s="1243"/>
      <c r="GA8" s="1243"/>
      <c r="GB8" s="1243"/>
      <c r="GC8" s="1243"/>
      <c r="GD8" s="1243"/>
      <c r="GE8" s="1243"/>
      <c r="GF8" s="1243"/>
      <c r="GG8" s="1243"/>
      <c r="GH8" s="1243"/>
      <c r="GI8" s="1243"/>
      <c r="GJ8" s="1243"/>
      <c r="GK8" s="1243"/>
      <c r="GL8" s="1243"/>
      <c r="GM8" s="1243"/>
      <c r="GN8" s="1243"/>
      <c r="GO8" s="1243"/>
      <c r="GP8" s="1243"/>
      <c r="GQ8" s="1243"/>
      <c r="GR8" s="1243"/>
      <c r="GS8" s="1243"/>
      <c r="GT8" s="1243"/>
      <c r="GU8" s="1243"/>
      <c r="GV8" s="1243"/>
      <c r="GW8" s="1243"/>
      <c r="GX8" s="1243"/>
      <c r="GY8" s="1243"/>
      <c r="GZ8" s="1243"/>
      <c r="HA8" s="1243"/>
      <c r="HB8" s="1243"/>
      <c r="HC8" s="1243"/>
      <c r="HD8" s="1243"/>
      <c r="HE8" s="1243"/>
      <c r="HF8" s="1243"/>
      <c r="HG8" s="1243"/>
      <c r="HH8" s="1243"/>
      <c r="HI8" s="1243"/>
      <c r="HJ8" s="1243"/>
      <c r="HK8" s="1243"/>
      <c r="HL8" s="1243"/>
      <c r="HM8" s="1243"/>
      <c r="HN8" s="1243"/>
      <c r="HO8" s="1243"/>
      <c r="HP8" s="1243"/>
      <c r="HQ8" s="1243"/>
      <c r="HR8" s="1243"/>
      <c r="HS8" s="1243"/>
      <c r="HT8" s="1243"/>
      <c r="HU8" s="1243"/>
      <c r="HV8" s="1243"/>
      <c r="HW8" s="1243"/>
      <c r="HX8" s="1243"/>
      <c r="HY8" s="1243"/>
      <c r="HZ8" s="1243"/>
      <c r="IA8" s="1243"/>
      <c r="IB8" s="1243"/>
      <c r="IC8" s="1243"/>
      <c r="ID8" s="1243"/>
      <c r="IE8" s="1243"/>
      <c r="IF8" s="1243"/>
      <c r="IG8" s="1243"/>
      <c r="IH8" s="1243"/>
      <c r="II8" s="1243"/>
      <c r="IJ8" s="1243"/>
      <c r="IK8" s="1243"/>
      <c r="IL8" s="1243"/>
      <c r="IM8" s="1243"/>
      <c r="IN8" s="1243"/>
      <c r="IO8" s="1243"/>
      <c r="IP8" s="1243"/>
      <c r="IQ8" s="1243"/>
      <c r="IR8" s="1243"/>
      <c r="IS8" s="1243"/>
      <c r="IT8" s="1243"/>
      <c r="IU8" s="1243"/>
      <c r="IV8" s="1243"/>
      <c r="IW8" s="1243"/>
      <c r="IX8" s="1243"/>
      <c r="IY8" s="1243"/>
      <c r="IZ8" s="1243"/>
      <c r="JA8" s="1243"/>
      <c r="JB8" s="1243"/>
      <c r="JC8" s="1243"/>
      <c r="JD8" s="1243"/>
      <c r="JE8" s="1243"/>
      <c r="JF8" s="1243"/>
      <c r="JG8" s="1243"/>
      <c r="JH8" s="1243"/>
      <c r="JI8" s="1243"/>
      <c r="JJ8" s="1243"/>
      <c r="JK8" s="1243"/>
      <c r="JL8" s="1243"/>
      <c r="JM8" s="1243"/>
      <c r="JN8" s="1243"/>
      <c r="JO8" s="1243"/>
      <c r="JP8" s="1243"/>
      <c r="JQ8" s="1243"/>
      <c r="JR8" s="1243"/>
      <c r="JS8" s="1243"/>
      <c r="JT8" s="1243"/>
      <c r="JU8" s="1243"/>
      <c r="JV8" s="1243"/>
      <c r="JW8" s="1243"/>
      <c r="JX8" s="1243"/>
      <c r="JY8" s="1243"/>
      <c r="JZ8" s="1243"/>
      <c r="KA8" s="1243"/>
      <c r="KB8" s="1243"/>
      <c r="KC8" s="1243"/>
      <c r="KD8" s="1243"/>
      <c r="KE8" s="1243"/>
      <c r="KF8" s="1243"/>
      <c r="KG8" s="1243"/>
      <c r="KH8" s="1243"/>
      <c r="KI8" s="1243"/>
      <c r="KJ8" s="1243"/>
      <c r="KK8" s="1243"/>
      <c r="KL8" s="1243"/>
      <c r="KM8" s="1243"/>
      <c r="KN8" s="1243"/>
      <c r="KO8" s="1243"/>
      <c r="KP8" s="1243"/>
      <c r="KQ8" s="1243"/>
      <c r="KR8" s="1243"/>
      <c r="KS8" s="1243"/>
      <c r="KT8" s="1243"/>
      <c r="KU8" s="1243"/>
      <c r="KV8" s="1243"/>
      <c r="KW8" s="1243"/>
      <c r="KX8" s="1243"/>
      <c r="KY8" s="1243"/>
      <c r="KZ8" s="1243"/>
      <c r="LA8" s="1243"/>
      <c r="LB8" s="1243"/>
      <c r="LC8" s="1243"/>
      <c r="LD8" s="1243"/>
      <c r="LE8" s="1243"/>
      <c r="LF8" s="1243"/>
      <c r="LG8" s="1243"/>
      <c r="LH8" s="1243"/>
      <c r="LI8" s="1243"/>
      <c r="LJ8" s="1243"/>
      <c r="LK8" s="1243"/>
      <c r="LL8" s="1243"/>
      <c r="LM8" s="1243"/>
      <c r="LN8" s="1243"/>
      <c r="LO8" s="1243"/>
      <c r="LP8" s="1243"/>
      <c r="LQ8" s="1243"/>
      <c r="LR8" s="1243"/>
      <c r="LS8" s="1243"/>
      <c r="LT8" s="1243"/>
      <c r="LU8" s="1243"/>
      <c r="LV8" s="1243"/>
      <c r="LW8" s="1243"/>
      <c r="LX8" s="1243"/>
      <c r="LY8" s="1243"/>
      <c r="LZ8" s="1243"/>
      <c r="MA8" s="1243"/>
      <c r="MB8" s="1243"/>
      <c r="MC8" s="1243"/>
      <c r="MD8" s="1243"/>
      <c r="ME8" s="1243"/>
      <c r="MF8" s="1243"/>
      <c r="MG8" s="1243"/>
      <c r="MH8" s="1243"/>
      <c r="MI8" s="1243"/>
      <c r="MJ8" s="1243"/>
      <c r="MK8" s="1243"/>
      <c r="ML8" s="1243"/>
      <c r="MM8" s="1243"/>
      <c r="MN8" s="1243"/>
      <c r="MO8" s="1243"/>
      <c r="MP8" s="1243"/>
      <c r="MQ8" s="1243"/>
      <c r="MR8" s="1243"/>
      <c r="MS8" s="1243"/>
      <c r="MT8" s="1243"/>
      <c r="MU8" s="1243"/>
      <c r="MV8" s="1243"/>
      <c r="MW8" s="1243"/>
      <c r="MX8" s="1243"/>
      <c r="MY8" s="1243"/>
      <c r="MZ8" s="1243"/>
      <c r="NA8" s="1243"/>
      <c r="NB8" s="1243"/>
      <c r="NC8" s="1243"/>
      <c r="ND8" s="1243"/>
      <c r="NE8" s="1243"/>
      <c r="NF8" s="1243"/>
      <c r="NG8" s="1243"/>
      <c r="NH8" s="1243"/>
      <c r="NI8" s="1243"/>
      <c r="NJ8" s="1243"/>
      <c r="NK8" s="1243"/>
      <c r="NL8" s="1243"/>
      <c r="NM8" s="1243"/>
      <c r="NN8" s="1243"/>
      <c r="NO8" s="1243"/>
      <c r="NP8" s="1243"/>
      <c r="NQ8" s="1243"/>
      <c r="NR8" s="1243"/>
      <c r="NS8" s="1243"/>
      <c r="NT8" s="1243"/>
      <c r="NU8" s="1243"/>
      <c r="NV8" s="1243"/>
      <c r="NW8" s="1243"/>
      <c r="NX8" s="1243"/>
      <c r="NY8" s="1243"/>
      <c r="NZ8" s="1243"/>
      <c r="OA8" s="1243"/>
      <c r="OB8" s="1243"/>
      <c r="OC8" s="1243"/>
      <c r="OD8" s="1243"/>
      <c r="OE8" s="1243"/>
      <c r="OF8" s="1243"/>
      <c r="OG8" s="1243"/>
      <c r="OH8" s="1243"/>
      <c r="OI8" s="1243"/>
      <c r="OJ8" s="1243"/>
      <c r="OK8" s="1243"/>
      <c r="OL8" s="1243"/>
      <c r="OM8" s="1243"/>
      <c r="ON8" s="1243"/>
      <c r="OO8" s="1243"/>
      <c r="OP8" s="1243"/>
      <c r="OQ8" s="1243"/>
      <c r="OR8" s="1243"/>
      <c r="OS8" s="1243"/>
      <c r="OT8" s="1243"/>
      <c r="OU8" s="1243"/>
      <c r="OV8" s="1243"/>
      <c r="OW8" s="1243"/>
      <c r="OX8" s="1243"/>
      <c r="OY8" s="1243"/>
      <c r="OZ8" s="1243"/>
      <c r="PA8" s="1243"/>
      <c r="PB8" s="1243"/>
      <c r="PC8" s="1243"/>
      <c r="PD8" s="1243"/>
      <c r="PE8" s="1243"/>
      <c r="PF8" s="1243"/>
      <c r="PG8" s="1243"/>
      <c r="PH8" s="1243"/>
      <c r="PI8" s="1243"/>
      <c r="PJ8" s="1243"/>
      <c r="PK8" s="1243"/>
      <c r="PL8" s="1243"/>
      <c r="PM8" s="1243"/>
      <c r="PN8" s="1243"/>
      <c r="PO8" s="1243"/>
      <c r="PP8" s="1243"/>
      <c r="PQ8" s="1243"/>
      <c r="PR8" s="1243"/>
      <c r="PS8" s="1243"/>
      <c r="PT8" s="1243"/>
      <c r="PU8" s="1243"/>
      <c r="PV8" s="1243"/>
      <c r="PW8" s="1243"/>
      <c r="PX8" s="1243"/>
      <c r="PY8" s="1243"/>
      <c r="PZ8" s="1243"/>
      <c r="QA8" s="1243"/>
      <c r="QB8" s="1243"/>
      <c r="QC8" s="1243"/>
      <c r="QD8" s="1243"/>
      <c r="QE8" s="1243"/>
      <c r="QF8" s="1243"/>
      <c r="QG8" s="1243"/>
      <c r="QH8" s="1243"/>
      <c r="QI8" s="1243"/>
      <c r="QJ8" s="1243"/>
      <c r="QK8" s="1243"/>
      <c r="QL8" s="1243"/>
      <c r="QM8" s="1243"/>
      <c r="QN8" s="1243"/>
      <c r="QO8" s="1243"/>
      <c r="QP8" s="1243"/>
      <c r="QQ8" s="1243"/>
      <c r="QR8" s="1243"/>
      <c r="QS8" s="1243"/>
      <c r="QT8" s="1243"/>
      <c r="QU8" s="1243"/>
      <c r="QV8" s="1243"/>
      <c r="QW8" s="1243"/>
      <c r="QX8" s="1243"/>
      <c r="QY8" s="1243"/>
      <c r="QZ8" s="1243"/>
      <c r="RA8" s="1243"/>
      <c r="RB8" s="1243"/>
      <c r="RC8" s="1243"/>
      <c r="RD8" s="1243"/>
      <c r="RE8" s="1243"/>
      <c r="RF8" s="1243"/>
      <c r="RG8" s="1243"/>
      <c r="RH8" s="1243"/>
      <c r="RI8" s="1243"/>
      <c r="RJ8" s="1243"/>
      <c r="RK8" s="1243"/>
      <c r="RL8" s="1243"/>
      <c r="RM8" s="1243"/>
      <c r="RN8" s="1243"/>
      <c r="RO8" s="1243"/>
      <c r="RP8" s="1243"/>
      <c r="RQ8" s="1243"/>
      <c r="RR8" s="1243"/>
      <c r="RS8" s="1243"/>
      <c r="RT8" s="1243"/>
      <c r="RU8" s="1243"/>
      <c r="RV8" s="1243"/>
      <c r="RW8" s="1243"/>
      <c r="RX8" s="1243"/>
      <c r="RY8" s="1243"/>
      <c r="RZ8" s="1243"/>
      <c r="SA8" s="1243"/>
      <c r="SB8" s="1243"/>
      <c r="SC8" s="1243"/>
      <c r="SD8" s="1243"/>
      <c r="SE8" s="1243"/>
      <c r="SF8" s="1243"/>
      <c r="SG8" s="1243"/>
      <c r="SH8" s="1243"/>
      <c r="SI8" s="1243"/>
      <c r="SJ8" s="1243"/>
      <c r="SK8" s="1243"/>
      <c r="SL8" s="1243"/>
      <c r="SM8" s="1243"/>
      <c r="SN8" s="1243"/>
      <c r="SO8" s="1243"/>
      <c r="SP8" s="1243"/>
      <c r="SQ8" s="1243"/>
      <c r="SR8" s="1243"/>
      <c r="SS8" s="1243"/>
      <c r="ST8" s="1243"/>
      <c r="SU8" s="1243"/>
      <c r="SV8" s="1243"/>
      <c r="SW8" s="1243"/>
      <c r="SX8" s="1243"/>
      <c r="SY8" s="1243"/>
      <c r="SZ8" s="1243"/>
      <c r="TA8" s="1243"/>
      <c r="TB8" s="1243"/>
      <c r="TC8" s="1243"/>
      <c r="TD8" s="1243"/>
      <c r="TE8" s="1243"/>
      <c r="TF8" s="1243"/>
      <c r="TG8" s="1243"/>
      <c r="TH8" s="1243"/>
      <c r="TI8" s="1243"/>
      <c r="TJ8" s="1243"/>
      <c r="TK8" s="1243"/>
      <c r="TL8" s="1243"/>
      <c r="TM8" s="1243"/>
      <c r="TN8" s="1243"/>
      <c r="TO8" s="1243"/>
      <c r="TP8" s="1243"/>
      <c r="TQ8" s="1243"/>
      <c r="TR8" s="1243"/>
      <c r="TS8" s="1243"/>
      <c r="TT8" s="1243"/>
      <c r="TU8" s="1243"/>
      <c r="TV8" s="1243"/>
      <c r="TW8" s="1243"/>
      <c r="TX8" s="1243"/>
      <c r="TY8" s="1243"/>
      <c r="TZ8" s="1243"/>
      <c r="UA8" s="1243"/>
      <c r="UB8" s="1243"/>
      <c r="UC8" s="1243"/>
      <c r="UD8" s="1243"/>
      <c r="UE8" s="1243"/>
      <c r="UF8" s="1243"/>
      <c r="UG8" s="1243"/>
      <c r="UH8" s="1243"/>
      <c r="UI8" s="1243"/>
      <c r="UJ8" s="1243"/>
      <c r="UK8" s="1243"/>
      <c r="UL8" s="1243"/>
      <c r="UM8" s="1243"/>
      <c r="UN8" s="1243"/>
      <c r="UO8" s="1243"/>
      <c r="UP8" s="1243"/>
      <c r="UQ8" s="1243"/>
      <c r="UR8" s="1243"/>
      <c r="US8" s="1243"/>
      <c r="UT8" s="1243"/>
      <c r="UU8" s="1243"/>
      <c r="UV8" s="1243"/>
      <c r="UW8" s="1243"/>
      <c r="UX8" s="1243"/>
      <c r="UY8" s="1243"/>
      <c r="UZ8" s="1243"/>
      <c r="VA8" s="1243"/>
      <c r="VB8" s="1243"/>
      <c r="VC8" s="1243"/>
      <c r="VD8" s="1243"/>
      <c r="VE8" s="1243"/>
      <c r="VF8" s="1243"/>
      <c r="VG8" s="1243"/>
      <c r="VH8" s="1243"/>
      <c r="VI8" s="1243"/>
      <c r="VJ8" s="1243"/>
      <c r="VK8" s="1243"/>
      <c r="VL8" s="1243"/>
      <c r="VM8" s="1243"/>
      <c r="VN8" s="1243"/>
      <c r="VO8" s="1243"/>
      <c r="VP8" s="1243"/>
      <c r="VQ8" s="1243"/>
      <c r="VR8" s="1243"/>
      <c r="VS8" s="1243"/>
      <c r="VT8" s="1243"/>
      <c r="VU8" s="1243"/>
      <c r="VV8" s="1243"/>
      <c r="VW8" s="1243"/>
      <c r="VX8" s="1243"/>
      <c r="VY8" s="1243"/>
      <c r="VZ8" s="1243"/>
      <c r="WA8" s="1243"/>
      <c r="WB8" s="1243"/>
      <c r="WC8" s="1243"/>
      <c r="WD8" s="1243"/>
      <c r="WE8" s="1243"/>
      <c r="WF8" s="1243"/>
      <c r="WG8" s="1243"/>
      <c r="WH8" s="1243"/>
      <c r="WI8" s="1243"/>
      <c r="WJ8" s="1243"/>
      <c r="WK8" s="1243"/>
      <c r="WL8" s="1243"/>
      <c r="WM8" s="1243"/>
      <c r="WN8" s="1243"/>
      <c r="WO8" s="1243"/>
      <c r="WP8" s="1243"/>
      <c r="WQ8" s="1243"/>
      <c r="WR8" s="1243"/>
      <c r="WS8" s="1243"/>
      <c r="WT8" s="1243"/>
      <c r="WU8" s="1243"/>
      <c r="WV8" s="1243"/>
      <c r="WW8" s="1243"/>
      <c r="WX8" s="1243"/>
      <c r="WY8" s="1243"/>
      <c r="WZ8" s="1243"/>
      <c r="XA8" s="1243"/>
      <c r="XB8" s="1243"/>
      <c r="XC8" s="1243"/>
      <c r="XD8" s="1243"/>
      <c r="XE8" s="1243"/>
      <c r="XF8" s="1243"/>
      <c r="XG8" s="1243"/>
      <c r="XH8" s="1243"/>
      <c r="XI8" s="1243"/>
      <c r="XJ8" s="1243"/>
      <c r="XK8" s="1243"/>
      <c r="XL8" s="1243"/>
      <c r="XM8" s="1243"/>
      <c r="XN8" s="1243"/>
      <c r="XO8" s="1243"/>
      <c r="XP8" s="1243"/>
      <c r="XQ8" s="1243"/>
      <c r="XR8" s="1243"/>
      <c r="XS8" s="1243"/>
      <c r="XT8" s="1243"/>
      <c r="XU8" s="1243"/>
      <c r="XV8" s="1243"/>
      <c r="XW8" s="1243"/>
      <c r="XX8" s="1243"/>
      <c r="XY8" s="1243"/>
      <c r="XZ8" s="1243"/>
      <c r="YA8" s="1243"/>
      <c r="YB8" s="1243"/>
      <c r="YC8" s="1243"/>
      <c r="YD8" s="1243"/>
      <c r="YE8" s="1243"/>
      <c r="YF8" s="1243"/>
      <c r="YG8" s="1243"/>
      <c r="YH8" s="1243"/>
      <c r="YI8" s="1243"/>
      <c r="YJ8" s="1243"/>
      <c r="YK8" s="1243"/>
      <c r="YL8" s="1243"/>
      <c r="YM8" s="1243"/>
      <c r="YN8" s="1243"/>
      <c r="YO8" s="1243"/>
      <c r="YP8" s="1243"/>
      <c r="YQ8" s="1243"/>
      <c r="YR8" s="1243"/>
      <c r="YS8" s="1243"/>
      <c r="YT8" s="1243"/>
      <c r="YU8" s="1243"/>
      <c r="YV8" s="1243"/>
      <c r="YW8" s="1243"/>
      <c r="YX8" s="1243"/>
      <c r="YY8" s="1243"/>
      <c r="YZ8" s="1243"/>
      <c r="ZA8" s="1243"/>
      <c r="ZB8" s="1243"/>
      <c r="ZC8" s="1243"/>
      <c r="ZD8" s="1243"/>
      <c r="ZE8" s="1243"/>
      <c r="ZF8" s="1243"/>
      <c r="ZG8" s="1243"/>
      <c r="ZH8" s="1243"/>
      <c r="ZI8" s="1243"/>
      <c r="ZJ8" s="1243"/>
      <c r="ZK8" s="1243"/>
      <c r="ZL8" s="1243"/>
      <c r="ZM8" s="1243"/>
      <c r="ZN8" s="1243"/>
      <c r="ZO8" s="1243"/>
      <c r="ZP8" s="1243"/>
      <c r="ZQ8" s="1243"/>
      <c r="ZR8" s="1243"/>
      <c r="ZS8" s="1243"/>
      <c r="ZT8" s="1243"/>
      <c r="ZU8" s="1243"/>
      <c r="ZV8" s="1243"/>
      <c r="ZW8" s="1243"/>
      <c r="ZX8" s="1243"/>
      <c r="ZY8" s="1243"/>
      <c r="ZZ8" s="1243"/>
      <c r="AAA8" s="1243"/>
      <c r="AAB8" s="1243"/>
      <c r="AAC8" s="1243"/>
      <c r="AAD8" s="1243"/>
      <c r="AAE8" s="1243"/>
      <c r="AAF8" s="1243"/>
      <c r="AAG8" s="1243"/>
      <c r="AAH8" s="1243"/>
      <c r="AAI8" s="1243"/>
      <c r="AAJ8" s="1243"/>
      <c r="AAK8" s="1243"/>
      <c r="AAL8" s="1243"/>
      <c r="AAM8" s="1243"/>
      <c r="AAN8" s="1243"/>
      <c r="AAO8" s="1243"/>
      <c r="AAP8" s="1243"/>
      <c r="AAQ8" s="1243"/>
      <c r="AAR8" s="1243"/>
      <c r="AAS8" s="1243"/>
      <c r="AAT8" s="1243"/>
      <c r="AAU8" s="1243"/>
      <c r="AAV8" s="1243"/>
      <c r="AAW8" s="1243"/>
      <c r="AAX8" s="1243"/>
      <c r="AAY8" s="1243"/>
      <c r="AAZ8" s="1243"/>
      <c r="ABA8" s="1243"/>
      <c r="ABB8" s="1243"/>
      <c r="ABC8" s="1243"/>
      <c r="ABD8" s="1243"/>
      <c r="ABE8" s="1243"/>
      <c r="ABF8" s="1243"/>
      <c r="ABG8" s="1243"/>
      <c r="ABH8" s="1243"/>
      <c r="ABI8" s="1243"/>
      <c r="ABJ8" s="1243"/>
      <c r="ABK8" s="1243"/>
      <c r="ABL8" s="1243"/>
      <c r="ABM8" s="1243"/>
      <c r="ABN8" s="1243"/>
      <c r="ABO8" s="1243"/>
      <c r="ABP8" s="1243"/>
      <c r="ABQ8" s="1243"/>
      <c r="ABR8" s="1243"/>
      <c r="ABS8" s="1243"/>
      <c r="ABT8" s="1243"/>
      <c r="ABU8" s="1243"/>
      <c r="ABV8" s="1243"/>
      <c r="ABW8" s="1243"/>
      <c r="ABX8" s="1243"/>
      <c r="ABY8" s="1243"/>
      <c r="ABZ8" s="1243"/>
      <c r="ACA8" s="1243"/>
      <c r="ACB8" s="1243"/>
      <c r="ACC8" s="1243"/>
      <c r="ACD8" s="1243"/>
      <c r="ACE8" s="1243"/>
      <c r="ACF8" s="1243"/>
      <c r="ACG8" s="1243"/>
      <c r="ACH8" s="1243"/>
      <c r="ACI8" s="1243"/>
      <c r="ACJ8" s="1243"/>
      <c r="ACK8" s="1243"/>
      <c r="ACL8" s="1243"/>
      <c r="ACM8" s="1243"/>
      <c r="ACN8" s="1243"/>
      <c r="ACO8" s="1243"/>
      <c r="ACP8" s="1243"/>
      <c r="ACQ8" s="1243"/>
      <c r="ACR8" s="1243"/>
      <c r="ACS8" s="1243"/>
      <c r="ACT8" s="1243"/>
      <c r="ACU8" s="1243"/>
      <c r="ACV8" s="1243"/>
      <c r="ACW8" s="1243"/>
      <c r="ACX8" s="1243"/>
      <c r="ACY8" s="1243"/>
      <c r="ACZ8" s="1243"/>
      <c r="ADA8" s="1243"/>
      <c r="ADB8" s="1243"/>
      <c r="ADC8" s="1243"/>
      <c r="ADD8" s="1243"/>
      <c r="ADE8" s="1243"/>
      <c r="ADF8" s="1243"/>
      <c r="ADG8" s="1243"/>
      <c r="ADH8" s="1243"/>
      <c r="ADI8" s="1243"/>
      <c r="ADJ8" s="1243"/>
      <c r="ADK8" s="1243"/>
      <c r="ADL8" s="1243"/>
      <c r="ADM8" s="1243"/>
      <c r="ADN8" s="1243"/>
      <c r="ADO8" s="1243"/>
      <c r="ADP8" s="1243"/>
      <c r="ADQ8" s="1243"/>
      <c r="ADR8" s="1243"/>
      <c r="ADS8" s="1243"/>
      <c r="ADT8" s="1243"/>
      <c r="ADU8" s="1243"/>
      <c r="ADV8" s="1243"/>
      <c r="ADW8" s="1243"/>
      <c r="ADX8" s="1243"/>
      <c r="ADY8" s="1243"/>
      <c r="ADZ8" s="1243"/>
      <c r="AEA8" s="1243"/>
      <c r="AEB8" s="1243"/>
      <c r="AEC8" s="1243"/>
      <c r="AED8" s="1243"/>
      <c r="AEE8" s="1243"/>
      <c r="AEF8" s="1243"/>
      <c r="AEG8" s="1243"/>
      <c r="AEH8" s="1243"/>
      <c r="AEI8" s="1243"/>
      <c r="AEJ8" s="1243"/>
      <c r="AEK8" s="1243"/>
      <c r="AEL8" s="1243"/>
      <c r="AEM8" s="1243"/>
      <c r="AEN8" s="1243"/>
      <c r="AEO8" s="1243"/>
      <c r="AEP8" s="1243"/>
      <c r="AEQ8" s="1243"/>
      <c r="AER8" s="1243"/>
      <c r="AES8" s="1243"/>
      <c r="AET8" s="1243"/>
      <c r="AEU8" s="1243"/>
      <c r="AEV8" s="1243"/>
      <c r="AEW8" s="1243"/>
      <c r="AEX8" s="1243"/>
      <c r="AEY8" s="1243"/>
      <c r="AEZ8" s="1243"/>
      <c r="AFA8" s="1243"/>
      <c r="AFB8" s="1243"/>
      <c r="AFC8" s="1243"/>
      <c r="AFD8" s="1243"/>
      <c r="AFE8" s="1243"/>
      <c r="AFF8" s="1243"/>
      <c r="AFG8" s="1243"/>
      <c r="AFH8" s="1243"/>
      <c r="AFI8" s="1243"/>
      <c r="AFJ8" s="1243"/>
      <c r="AFK8" s="1243"/>
      <c r="AFL8" s="1243"/>
      <c r="AFM8" s="1243"/>
      <c r="AFN8" s="1243"/>
      <c r="AFO8" s="1243"/>
      <c r="AFP8" s="1243"/>
      <c r="AFQ8" s="1243"/>
      <c r="AFR8" s="1243"/>
      <c r="AFS8" s="1243"/>
      <c r="AFT8" s="1243"/>
      <c r="AFU8" s="1243"/>
      <c r="AFV8" s="1243"/>
      <c r="AFW8" s="1243"/>
      <c r="AFX8" s="1243"/>
      <c r="AFY8" s="1243"/>
      <c r="AFZ8" s="1243"/>
      <c r="AGA8" s="1243"/>
      <c r="AGB8" s="1243"/>
      <c r="AGC8" s="1243"/>
      <c r="AGD8" s="1243"/>
      <c r="AGE8" s="1243"/>
      <c r="AGF8" s="1243"/>
      <c r="AGG8" s="1243"/>
      <c r="AGH8" s="1243"/>
      <c r="AGI8" s="1243"/>
      <c r="AGJ8" s="1243"/>
      <c r="AGK8" s="1243"/>
      <c r="AGL8" s="1243"/>
      <c r="AGM8" s="1243"/>
      <c r="AGN8" s="1243"/>
      <c r="AGO8" s="1243"/>
      <c r="AGP8" s="1243"/>
      <c r="AGQ8" s="1243"/>
      <c r="AGR8" s="1243"/>
      <c r="AGS8" s="1243"/>
      <c r="AGT8" s="1243"/>
      <c r="AGU8" s="1243"/>
      <c r="AGV8" s="1243"/>
      <c r="AGW8" s="1243"/>
      <c r="AGX8" s="1243"/>
      <c r="AGY8" s="1243"/>
      <c r="AGZ8" s="1243"/>
      <c r="AHA8" s="1243"/>
      <c r="AHB8" s="1243"/>
      <c r="AHC8" s="1243"/>
      <c r="AHD8" s="1243"/>
      <c r="AHE8" s="1243"/>
      <c r="AHF8" s="1243"/>
      <c r="AHG8" s="1243"/>
      <c r="AHH8" s="1243"/>
      <c r="AHI8" s="1243"/>
      <c r="AHJ8" s="1243"/>
      <c r="AHK8" s="1243"/>
      <c r="AHL8" s="1243"/>
      <c r="AHM8" s="1243"/>
      <c r="AHN8" s="1243"/>
      <c r="AHO8" s="1243"/>
      <c r="AHP8" s="1243"/>
      <c r="AHQ8" s="1243"/>
      <c r="AHR8" s="1243"/>
      <c r="AHS8" s="1243"/>
      <c r="AHT8" s="1243"/>
      <c r="AHU8" s="1243"/>
      <c r="AHV8" s="1243"/>
      <c r="AHW8" s="1243"/>
      <c r="AHX8" s="1243"/>
      <c r="AHY8" s="1243"/>
      <c r="AHZ8" s="1243"/>
      <c r="AIA8" s="1243"/>
      <c r="AIB8" s="1243"/>
      <c r="AIC8" s="1243"/>
      <c r="AID8" s="1243"/>
      <c r="AIE8" s="1243"/>
      <c r="AIF8" s="1243"/>
      <c r="AIG8" s="1243"/>
      <c r="AIH8" s="1243"/>
      <c r="AII8" s="1243"/>
      <c r="AIJ8" s="1243"/>
      <c r="AIK8" s="1243"/>
      <c r="AIL8" s="1243"/>
      <c r="AIM8" s="1243"/>
      <c r="AIN8" s="1243"/>
      <c r="AIO8" s="1243"/>
      <c r="AIP8" s="1243"/>
      <c r="AIQ8" s="1243"/>
      <c r="AIR8" s="1243"/>
      <c r="AIS8" s="1243"/>
      <c r="AIT8" s="1243"/>
      <c r="AIU8" s="1243"/>
      <c r="AIV8" s="1243"/>
      <c r="AIW8" s="1243"/>
      <c r="AIX8" s="1243"/>
      <c r="AIY8" s="1243"/>
      <c r="AIZ8" s="1243"/>
      <c r="AJA8" s="1243"/>
      <c r="AJB8" s="1243"/>
      <c r="AJC8" s="1243"/>
      <c r="AJD8" s="1243"/>
      <c r="AJE8" s="1243"/>
      <c r="AJF8" s="1243"/>
      <c r="AJG8" s="1243"/>
      <c r="AJH8" s="1243"/>
      <c r="AJI8" s="1243"/>
      <c r="AJJ8" s="1243"/>
      <c r="AJK8" s="1243"/>
      <c r="AJL8" s="1243"/>
      <c r="AJM8" s="1243"/>
      <c r="AJN8" s="1243"/>
      <c r="AJO8" s="1243"/>
      <c r="AJP8" s="1243"/>
      <c r="AJQ8" s="1243"/>
      <c r="AJR8" s="1243"/>
      <c r="AJS8" s="1243"/>
      <c r="AJT8" s="1243"/>
      <c r="AJU8" s="1243"/>
      <c r="AJV8" s="1243"/>
      <c r="AJW8" s="1243"/>
      <c r="AJX8" s="1243"/>
      <c r="AJY8" s="1243"/>
      <c r="AJZ8" s="1243"/>
      <c r="AKA8" s="1243"/>
      <c r="AKB8" s="1243"/>
      <c r="AKC8" s="1243"/>
      <c r="AKD8" s="1243"/>
      <c r="AKE8" s="1243"/>
      <c r="AKF8" s="1243"/>
      <c r="AKG8" s="1243"/>
      <c r="AKH8" s="1243"/>
      <c r="AKI8" s="1243"/>
      <c r="AKJ8" s="1243"/>
      <c r="AKK8" s="1243"/>
      <c r="AKL8" s="1243"/>
      <c r="AKM8" s="1243"/>
      <c r="AKN8" s="1243"/>
      <c r="AKO8" s="1243"/>
      <c r="AKP8" s="1243"/>
      <c r="AKQ8" s="1243"/>
      <c r="AKR8" s="1243"/>
      <c r="AKS8" s="1243"/>
      <c r="AKT8" s="1243"/>
      <c r="AKU8" s="1243"/>
      <c r="AKV8" s="1243"/>
      <c r="AKW8" s="1243"/>
      <c r="AKX8" s="1243"/>
      <c r="AKY8" s="1243"/>
      <c r="AKZ8" s="1243"/>
      <c r="ALA8" s="1243"/>
      <c r="ALB8" s="1243"/>
      <c r="ALC8" s="1243"/>
      <c r="ALD8" s="1243"/>
      <c r="ALE8" s="1243"/>
      <c r="ALF8" s="1243"/>
      <c r="ALG8" s="1243"/>
      <c r="ALH8" s="1243"/>
      <c r="ALI8" s="1243"/>
      <c r="ALJ8" s="1243"/>
      <c r="ALK8" s="1243"/>
      <c r="ALL8" s="1243"/>
      <c r="ALM8" s="1243"/>
      <c r="ALN8" s="1243"/>
      <c r="ALO8" s="1243"/>
      <c r="ALP8" s="1243"/>
      <c r="ALQ8" s="1243"/>
      <c r="ALR8" s="1243"/>
      <c r="ALS8" s="1243"/>
      <c r="ALT8" s="1243"/>
      <c r="ALU8" s="1243"/>
      <c r="ALV8" s="1243"/>
      <c r="ALW8" s="1243"/>
      <c r="ALX8" s="1243"/>
      <c r="ALY8" s="1243"/>
      <c r="ALZ8" s="1243"/>
      <c r="AMA8" s="1243"/>
      <c r="AMB8" s="1243"/>
      <c r="AMC8" s="1243"/>
      <c r="AMD8" s="1243"/>
      <c r="AME8" s="1243"/>
      <c r="AMF8" s="1243"/>
      <c r="AMG8" s="1243"/>
      <c r="AMH8" s="1243"/>
      <c r="AMI8" s="1243"/>
      <c r="AMJ8" s="1243"/>
      <c r="AMK8" s="1243"/>
      <c r="AML8" s="1243"/>
      <c r="AMM8" s="1243"/>
      <c r="AMN8" s="1243"/>
      <c r="AMO8" s="1243"/>
      <c r="AMP8" s="1243"/>
      <c r="AMQ8" s="1243"/>
      <c r="AMR8" s="1243"/>
      <c r="AMS8" s="1243"/>
      <c r="AMT8" s="1243"/>
      <c r="AMU8" s="1243"/>
      <c r="AMV8" s="1243"/>
      <c r="AMW8" s="1243"/>
      <c r="AMX8" s="1243"/>
      <c r="AMY8" s="1243"/>
      <c r="AMZ8" s="1243"/>
      <c r="ANA8" s="1243"/>
      <c r="ANB8" s="1243"/>
      <c r="ANC8" s="1243"/>
      <c r="AND8" s="1243"/>
      <c r="ANE8" s="1243"/>
      <c r="ANF8" s="1243"/>
      <c r="ANG8" s="1243"/>
      <c r="ANH8" s="1243"/>
      <c r="ANI8" s="1243"/>
      <c r="ANJ8" s="1243"/>
      <c r="ANK8" s="1243"/>
      <c r="ANL8" s="1243"/>
      <c r="ANM8" s="1243"/>
      <c r="ANN8" s="1243"/>
      <c r="ANO8" s="1243"/>
      <c r="ANP8" s="1243"/>
      <c r="ANQ8" s="1243"/>
      <c r="ANR8" s="1243"/>
      <c r="ANS8" s="1243"/>
      <c r="ANT8" s="1243"/>
      <c r="ANU8" s="1243"/>
      <c r="ANV8" s="1243"/>
      <c r="ANW8" s="1243"/>
      <c r="ANX8" s="1243"/>
      <c r="ANY8" s="1243"/>
      <c r="ANZ8" s="1243"/>
      <c r="AOA8" s="1243"/>
      <c r="AOB8" s="1243"/>
      <c r="AOC8" s="1243"/>
      <c r="AOD8" s="1243"/>
      <c r="AOE8" s="1243"/>
      <c r="AOF8" s="1243"/>
      <c r="AOG8" s="1243"/>
      <c r="AOH8" s="1243"/>
      <c r="AOI8" s="1243"/>
      <c r="AOJ8" s="1243"/>
      <c r="AOK8" s="1243"/>
      <c r="AOL8" s="1243"/>
      <c r="AOM8" s="1243"/>
      <c r="AON8" s="1243"/>
      <c r="AOO8" s="1243"/>
      <c r="AOP8" s="1243"/>
      <c r="AOQ8" s="1243"/>
      <c r="AOR8" s="1243"/>
      <c r="AOS8" s="1243"/>
      <c r="AOT8" s="1243"/>
      <c r="AOU8" s="1243"/>
      <c r="AOV8" s="1243"/>
      <c r="AOW8" s="1243"/>
      <c r="AOX8" s="1243"/>
      <c r="AOY8" s="1243"/>
      <c r="AOZ8" s="1243"/>
      <c r="APA8" s="1243"/>
      <c r="APB8" s="1243"/>
      <c r="APC8" s="1243"/>
      <c r="APD8" s="1243"/>
      <c r="APE8" s="1243"/>
      <c r="APF8" s="1243"/>
      <c r="APG8" s="1243"/>
      <c r="APH8" s="1243"/>
      <c r="API8" s="1243"/>
      <c r="APJ8" s="1243"/>
      <c r="APK8" s="1243"/>
      <c r="APL8" s="1243"/>
      <c r="APM8" s="1243"/>
      <c r="APN8" s="1243"/>
      <c r="APO8" s="1243"/>
      <c r="APP8" s="1243"/>
      <c r="APQ8" s="1243"/>
      <c r="APR8" s="1243"/>
      <c r="APS8" s="1243"/>
      <c r="APT8" s="1243"/>
      <c r="APU8" s="1243"/>
      <c r="APV8" s="1243"/>
      <c r="APW8" s="1243"/>
      <c r="APX8" s="1243"/>
      <c r="APY8" s="1243"/>
      <c r="APZ8" s="1243"/>
      <c r="AQA8" s="1243"/>
      <c r="AQB8" s="1243"/>
      <c r="AQC8" s="1243"/>
      <c r="AQD8" s="1243"/>
      <c r="AQE8" s="1243"/>
      <c r="AQF8" s="1243"/>
      <c r="AQG8" s="1243"/>
      <c r="AQH8" s="1243"/>
      <c r="AQI8" s="1243"/>
      <c r="AQJ8" s="1243"/>
      <c r="AQK8" s="1243"/>
      <c r="AQL8" s="1243"/>
      <c r="AQM8" s="1243"/>
      <c r="AQN8" s="1243"/>
      <c r="AQO8" s="1243"/>
      <c r="AQP8" s="1243"/>
      <c r="AQQ8" s="1243"/>
      <c r="AQR8" s="1243"/>
      <c r="AQS8" s="1243"/>
      <c r="AQT8" s="1243"/>
      <c r="AQU8" s="1243"/>
      <c r="AQV8" s="1243"/>
      <c r="AQW8" s="1243"/>
      <c r="AQX8" s="1243"/>
      <c r="AQY8" s="1243"/>
      <c r="AQZ8" s="1243"/>
      <c r="ARA8" s="1243"/>
      <c r="ARB8" s="1243"/>
      <c r="ARC8" s="1243"/>
      <c r="ARD8" s="1243"/>
      <c r="ARE8" s="1243"/>
      <c r="ARF8" s="1243"/>
      <c r="ARG8" s="1243"/>
      <c r="ARH8" s="1243"/>
      <c r="ARI8" s="1243"/>
      <c r="ARJ8" s="1243"/>
      <c r="ARK8" s="1243"/>
      <c r="ARL8" s="1243"/>
      <c r="ARM8" s="1243"/>
      <c r="ARN8" s="1243"/>
      <c r="ARO8" s="1243"/>
      <c r="ARP8" s="1243"/>
      <c r="ARQ8" s="1243"/>
      <c r="ARR8" s="1243"/>
      <c r="ARS8" s="1243"/>
      <c r="ART8" s="1243"/>
      <c r="ARU8" s="1243"/>
      <c r="ARV8" s="1243"/>
      <c r="ARW8" s="1243"/>
      <c r="ARX8" s="1243"/>
      <c r="ARY8" s="1243"/>
      <c r="ARZ8" s="1243"/>
      <c r="ASA8" s="1243"/>
      <c r="ASB8" s="1243"/>
      <c r="ASC8" s="1243"/>
      <c r="ASD8" s="1243"/>
      <c r="ASE8" s="1243"/>
      <c r="ASF8" s="1243"/>
      <c r="ASG8" s="1243"/>
      <c r="ASH8" s="1243"/>
      <c r="ASI8" s="1243"/>
      <c r="ASJ8" s="1243"/>
      <c r="ASK8" s="1243"/>
      <c r="ASL8" s="1243"/>
      <c r="ASM8" s="1243"/>
      <c r="ASN8" s="1243"/>
      <c r="ASO8" s="1243"/>
      <c r="ASP8" s="1243"/>
      <c r="ASQ8" s="1243"/>
      <c r="ASR8" s="1243"/>
      <c r="ASS8" s="1243"/>
      <c r="AST8" s="1243"/>
      <c r="ASU8" s="1243"/>
      <c r="ASV8" s="1243"/>
      <c r="ASW8" s="1243"/>
      <c r="ASX8" s="1243"/>
      <c r="ASY8" s="1243"/>
      <c r="ASZ8" s="1243"/>
      <c r="ATA8" s="1243"/>
      <c r="ATB8" s="1243"/>
      <c r="ATC8" s="1243"/>
      <c r="ATD8" s="1243"/>
      <c r="ATE8" s="1243"/>
      <c r="ATF8" s="1243"/>
      <c r="ATG8" s="1243"/>
      <c r="ATH8" s="1243"/>
      <c r="ATI8" s="1243"/>
      <c r="ATJ8" s="1243"/>
      <c r="ATK8" s="1243"/>
      <c r="ATL8" s="1243"/>
      <c r="ATM8" s="1243"/>
      <c r="ATN8" s="1243"/>
      <c r="ATO8" s="1243"/>
      <c r="ATP8" s="1243"/>
      <c r="ATQ8" s="1243"/>
      <c r="ATR8" s="1243"/>
      <c r="ATS8" s="1243"/>
      <c r="ATT8" s="1243"/>
      <c r="ATU8" s="1243"/>
      <c r="ATV8" s="1243"/>
      <c r="ATW8" s="1243"/>
      <c r="ATX8" s="1243"/>
      <c r="ATY8" s="1243"/>
      <c r="ATZ8" s="1243"/>
      <c r="AUA8" s="1243"/>
      <c r="AUB8" s="1243"/>
      <c r="AUC8" s="1243"/>
      <c r="AUD8" s="1243"/>
      <c r="AUE8" s="1243"/>
      <c r="AUF8" s="1243"/>
      <c r="AUG8" s="1243"/>
      <c r="AUH8" s="1243"/>
      <c r="AUI8" s="1243"/>
      <c r="AUJ8" s="1243"/>
      <c r="AUK8" s="1243"/>
      <c r="AUL8" s="1243"/>
      <c r="AUM8" s="1243"/>
      <c r="AUN8" s="1243"/>
      <c r="AUO8" s="1243"/>
      <c r="AUP8" s="1243"/>
      <c r="AUQ8" s="1243"/>
      <c r="AUR8" s="1243"/>
      <c r="AUS8" s="1243"/>
      <c r="AUT8" s="1243"/>
      <c r="AUU8" s="1243"/>
      <c r="AUV8" s="1243"/>
      <c r="AUW8" s="1243"/>
      <c r="AUX8" s="1243"/>
      <c r="AUY8" s="1243"/>
      <c r="AUZ8" s="1243"/>
      <c r="AVA8" s="1243"/>
      <c r="AVB8" s="1243"/>
      <c r="AVC8" s="1243"/>
      <c r="AVD8" s="1243"/>
      <c r="AVE8" s="1243"/>
      <c r="AVF8" s="1243"/>
      <c r="AVG8" s="1243"/>
      <c r="AVH8" s="1243"/>
      <c r="AVI8" s="1243"/>
      <c r="AVJ8" s="1243"/>
      <c r="AVK8" s="1243"/>
      <c r="AVL8" s="1243"/>
      <c r="AVM8" s="1243"/>
      <c r="AVN8" s="1243"/>
      <c r="AVO8" s="1243"/>
      <c r="AVP8" s="1243"/>
      <c r="AVQ8" s="1243"/>
      <c r="AVR8" s="1243"/>
      <c r="AVS8" s="1243"/>
      <c r="AVT8" s="1243"/>
      <c r="AVU8" s="1243"/>
      <c r="AVV8" s="1243"/>
      <c r="AVW8" s="1243"/>
      <c r="AVX8" s="1243"/>
      <c r="AVY8" s="1243"/>
      <c r="AVZ8" s="1243"/>
      <c r="AWA8" s="1243"/>
      <c r="AWB8" s="1243"/>
      <c r="AWC8" s="1243"/>
      <c r="AWD8" s="1243"/>
      <c r="AWE8" s="1243"/>
      <c r="AWF8" s="1243"/>
      <c r="AWG8" s="1243"/>
      <c r="AWH8" s="1243"/>
      <c r="AWI8" s="1243"/>
      <c r="AWJ8" s="1243"/>
      <c r="AWK8" s="1243"/>
      <c r="AWL8" s="1243"/>
      <c r="AWM8" s="1243"/>
      <c r="AWN8" s="1243"/>
      <c r="AWO8" s="1243"/>
      <c r="AWP8" s="1243"/>
      <c r="AWQ8" s="1243"/>
      <c r="AWR8" s="1243"/>
      <c r="AWS8" s="1243"/>
      <c r="AWT8" s="1243"/>
      <c r="AWU8" s="1243"/>
      <c r="AWV8" s="1243"/>
      <c r="AWW8" s="1243"/>
      <c r="AWX8" s="1243"/>
      <c r="AWY8" s="1243"/>
      <c r="AWZ8" s="1243"/>
      <c r="AXA8" s="1243"/>
      <c r="AXB8" s="1243"/>
      <c r="AXC8" s="1243"/>
      <c r="AXD8" s="1243"/>
      <c r="AXE8" s="1243"/>
      <c r="AXF8" s="1243"/>
      <c r="AXG8" s="1243"/>
      <c r="AXH8" s="1243"/>
      <c r="AXI8" s="1243"/>
      <c r="AXJ8" s="1243"/>
      <c r="AXK8" s="1243"/>
      <c r="AXL8" s="1243"/>
      <c r="AXM8" s="1243"/>
      <c r="AXN8" s="1243"/>
      <c r="AXO8" s="1243"/>
      <c r="AXP8" s="1243"/>
      <c r="AXQ8" s="1243"/>
      <c r="AXR8" s="1243"/>
      <c r="AXS8" s="1243"/>
      <c r="AXT8" s="1243"/>
      <c r="AXU8" s="1243"/>
      <c r="AXV8" s="1243"/>
      <c r="AXW8" s="1243"/>
      <c r="AXX8" s="1243"/>
      <c r="AXY8" s="1243"/>
      <c r="AXZ8" s="1243"/>
      <c r="AYA8" s="1243"/>
      <c r="AYB8" s="1243"/>
      <c r="AYC8" s="1243"/>
      <c r="AYD8" s="1243"/>
      <c r="AYE8" s="1243"/>
      <c r="AYF8" s="1243"/>
      <c r="AYG8" s="1243"/>
      <c r="AYH8" s="1243"/>
      <c r="AYI8" s="1243"/>
      <c r="AYJ8" s="1243"/>
      <c r="AYK8" s="1243"/>
      <c r="AYL8" s="1243"/>
      <c r="AYM8" s="1243"/>
      <c r="AYN8" s="1243"/>
      <c r="AYO8" s="1243"/>
      <c r="AYP8" s="1243"/>
      <c r="AYQ8" s="1243"/>
      <c r="AYR8" s="1243"/>
      <c r="AYS8" s="1243"/>
      <c r="AYT8" s="1243"/>
      <c r="AYU8" s="1243"/>
      <c r="AYV8" s="1243"/>
      <c r="AYW8" s="1243"/>
      <c r="AYX8" s="1243"/>
      <c r="AYY8" s="1243"/>
      <c r="AYZ8" s="1243"/>
      <c r="AZA8" s="1243"/>
      <c r="AZB8" s="1243"/>
      <c r="AZC8" s="1243"/>
      <c r="AZD8" s="1243"/>
      <c r="AZE8" s="1243"/>
      <c r="AZF8" s="1243"/>
      <c r="AZG8" s="1243"/>
      <c r="AZH8" s="1243"/>
      <c r="AZI8" s="1243"/>
      <c r="AZJ8" s="1243"/>
      <c r="AZK8" s="1243"/>
      <c r="AZL8" s="1243"/>
      <c r="AZM8" s="1243"/>
      <c r="AZN8" s="1243"/>
      <c r="AZO8" s="1243"/>
      <c r="AZP8" s="1243"/>
      <c r="AZQ8" s="1243"/>
      <c r="AZR8" s="1243"/>
      <c r="AZS8" s="1243"/>
      <c r="AZT8" s="1243"/>
      <c r="AZU8" s="1243"/>
      <c r="AZV8" s="1243"/>
      <c r="AZW8" s="1243"/>
      <c r="AZX8" s="1243"/>
      <c r="AZY8" s="1243"/>
      <c r="AZZ8" s="1243"/>
      <c r="BAA8" s="1243"/>
      <c r="BAB8" s="1243"/>
      <c r="BAC8" s="1243"/>
      <c r="BAD8" s="1243"/>
      <c r="BAE8" s="1243"/>
      <c r="BAF8" s="1243"/>
      <c r="BAG8" s="1243"/>
      <c r="BAH8" s="1243"/>
      <c r="BAI8" s="1243"/>
      <c r="BAJ8" s="1243"/>
      <c r="BAK8" s="1243"/>
      <c r="BAL8" s="1243"/>
      <c r="BAM8" s="1243"/>
      <c r="BAN8" s="1243"/>
      <c r="BAO8" s="1243"/>
      <c r="BAP8" s="1243"/>
      <c r="BAQ8" s="1243"/>
      <c r="BAR8" s="1243"/>
      <c r="BAS8" s="1243"/>
      <c r="BAT8" s="1243"/>
      <c r="BAU8" s="1243"/>
      <c r="BAV8" s="1243"/>
      <c r="BAW8" s="1243"/>
      <c r="BAX8" s="1243"/>
      <c r="BAY8" s="1243"/>
      <c r="BAZ8" s="1243"/>
      <c r="BBA8" s="1243"/>
      <c r="BBB8" s="1243"/>
      <c r="BBC8" s="1243"/>
      <c r="BBD8" s="1243"/>
      <c r="BBE8" s="1243"/>
      <c r="BBF8" s="1243"/>
      <c r="BBG8" s="1243"/>
      <c r="BBH8" s="1243"/>
      <c r="BBI8" s="1243"/>
      <c r="BBJ8" s="1243"/>
      <c r="BBK8" s="1243"/>
      <c r="BBL8" s="1243"/>
      <c r="BBM8" s="1243"/>
      <c r="BBN8" s="1243"/>
      <c r="BBO8" s="1243"/>
      <c r="BBP8" s="1243"/>
      <c r="BBQ8" s="1243"/>
      <c r="BBR8" s="1243"/>
      <c r="BBS8" s="1243"/>
      <c r="BBT8" s="1243"/>
      <c r="BBU8" s="1243"/>
      <c r="BBV8" s="1243"/>
      <c r="BBW8" s="1243"/>
      <c r="BBX8" s="1243"/>
      <c r="BBY8" s="1243"/>
      <c r="BBZ8" s="1243"/>
      <c r="BCA8" s="1243"/>
      <c r="BCB8" s="1243"/>
      <c r="BCC8" s="1243"/>
      <c r="BCD8" s="1243"/>
      <c r="BCE8" s="1243"/>
      <c r="BCF8" s="1243"/>
      <c r="BCG8" s="1243"/>
      <c r="BCH8" s="1243"/>
      <c r="BCI8" s="1243"/>
      <c r="BCJ8" s="1243"/>
      <c r="BCK8" s="1243"/>
      <c r="BCL8" s="1243"/>
      <c r="BCM8" s="1243"/>
      <c r="BCN8" s="1243"/>
      <c r="BCO8" s="1243"/>
      <c r="BCP8" s="1243"/>
      <c r="BCQ8" s="1243"/>
      <c r="BCR8" s="1243"/>
      <c r="BCS8" s="1243"/>
      <c r="BCT8" s="1243"/>
      <c r="BCU8" s="1243"/>
      <c r="BCV8" s="1243"/>
      <c r="BCW8" s="1243"/>
      <c r="BCX8" s="1243"/>
      <c r="BCY8" s="1243"/>
      <c r="BCZ8" s="1243"/>
      <c r="BDA8" s="1243"/>
      <c r="BDB8" s="1243"/>
      <c r="BDC8" s="1243"/>
      <c r="BDD8" s="1243"/>
      <c r="BDE8" s="1243"/>
      <c r="BDF8" s="1243"/>
      <c r="BDG8" s="1243"/>
      <c r="BDH8" s="1243"/>
      <c r="BDI8" s="1243"/>
      <c r="BDJ8" s="1243"/>
      <c r="BDK8" s="1243"/>
      <c r="BDL8" s="1243"/>
      <c r="BDM8" s="1243"/>
      <c r="BDN8" s="1243"/>
      <c r="BDO8" s="1243"/>
      <c r="BDP8" s="1243"/>
      <c r="BDQ8" s="1243"/>
      <c r="BDR8" s="1243"/>
      <c r="BDS8" s="1243"/>
      <c r="BDT8" s="1243"/>
      <c r="BDU8" s="1243"/>
      <c r="BDV8" s="1243"/>
      <c r="BDW8" s="1243"/>
      <c r="BDX8" s="1243"/>
      <c r="BDY8" s="1243"/>
      <c r="BDZ8" s="1243"/>
      <c r="BEA8" s="1243"/>
      <c r="BEB8" s="1243"/>
      <c r="BEC8" s="1243"/>
      <c r="BED8" s="1243"/>
      <c r="BEE8" s="1243"/>
      <c r="BEF8" s="1243"/>
      <c r="BEG8" s="1243"/>
      <c r="BEH8" s="1243"/>
      <c r="BEI8" s="1243"/>
      <c r="BEJ8" s="1243"/>
      <c r="BEK8" s="1243"/>
      <c r="BEL8" s="1243"/>
      <c r="BEM8" s="1243"/>
      <c r="BEN8" s="1243"/>
      <c r="BEO8" s="1243"/>
      <c r="BEP8" s="1243"/>
      <c r="BEQ8" s="1243"/>
      <c r="BER8" s="1243"/>
      <c r="BES8" s="1243"/>
      <c r="BET8" s="1243"/>
      <c r="BEU8" s="1243"/>
      <c r="BEV8" s="1243"/>
      <c r="BEW8" s="1243"/>
      <c r="BEX8" s="1243"/>
      <c r="BEY8" s="1243"/>
      <c r="BEZ8" s="1243"/>
      <c r="BFA8" s="1243"/>
      <c r="BFB8" s="1243"/>
      <c r="BFC8" s="1243"/>
      <c r="BFD8" s="1243"/>
      <c r="BFE8" s="1243"/>
      <c r="BFF8" s="1243"/>
      <c r="BFG8" s="1243"/>
      <c r="BFH8" s="1243"/>
      <c r="BFI8" s="1243"/>
      <c r="BFJ8" s="1243"/>
      <c r="BFK8" s="1243"/>
      <c r="BFL8" s="1243"/>
      <c r="BFM8" s="1243"/>
      <c r="BFN8" s="1243"/>
      <c r="BFO8" s="1243"/>
      <c r="BFP8" s="1243"/>
      <c r="BFQ8" s="1243"/>
      <c r="BFR8" s="1243"/>
      <c r="BFS8" s="1243"/>
      <c r="BFT8" s="1243"/>
      <c r="BFU8" s="1243"/>
      <c r="BFV8" s="1243"/>
      <c r="BFW8" s="1243"/>
      <c r="BFX8" s="1243"/>
      <c r="BFY8" s="1243"/>
      <c r="BFZ8" s="1243"/>
      <c r="BGA8" s="1243"/>
      <c r="BGB8" s="1243"/>
      <c r="BGC8" s="1243"/>
      <c r="BGD8" s="1243"/>
      <c r="BGE8" s="1243"/>
      <c r="BGF8" s="1243"/>
      <c r="BGG8" s="1243"/>
      <c r="BGH8" s="1243"/>
      <c r="BGI8" s="1243"/>
      <c r="BGJ8" s="1243"/>
      <c r="BGK8" s="1243"/>
      <c r="BGL8" s="1243"/>
      <c r="BGM8" s="1243"/>
      <c r="BGN8" s="1243"/>
      <c r="BGO8" s="1243"/>
      <c r="BGP8" s="1243"/>
      <c r="BGQ8" s="1243"/>
      <c r="BGR8" s="1243"/>
      <c r="BGS8" s="1243"/>
      <c r="BGT8" s="1243"/>
      <c r="BGU8" s="1243"/>
      <c r="BGV8" s="1243"/>
      <c r="BGW8" s="1243"/>
      <c r="BGX8" s="1243"/>
      <c r="BGY8" s="1243"/>
      <c r="BGZ8" s="1243"/>
      <c r="BHA8" s="1243"/>
      <c r="BHB8" s="1243"/>
      <c r="BHC8" s="1243"/>
      <c r="BHD8" s="1243"/>
      <c r="BHE8" s="1243"/>
      <c r="BHF8" s="1243"/>
      <c r="BHG8" s="1243"/>
      <c r="BHH8" s="1243"/>
      <c r="BHI8" s="1243"/>
      <c r="BHJ8" s="1243"/>
      <c r="BHK8" s="1243"/>
      <c r="BHL8" s="1243"/>
      <c r="BHM8" s="1243"/>
      <c r="BHN8" s="1243"/>
      <c r="BHO8" s="1243"/>
      <c r="BHP8" s="1243"/>
      <c r="BHQ8" s="1243"/>
      <c r="BHR8" s="1243"/>
      <c r="BHS8" s="1243"/>
      <c r="BHT8" s="1243"/>
      <c r="BHU8" s="1243"/>
      <c r="BHV8" s="1243"/>
      <c r="BHW8" s="1243"/>
      <c r="BHX8" s="1243"/>
      <c r="BHY8" s="1243"/>
      <c r="BHZ8" s="1243"/>
      <c r="BIA8" s="1243"/>
      <c r="BIB8" s="1243"/>
      <c r="BIC8" s="1243"/>
      <c r="BID8" s="1243"/>
      <c r="BIE8" s="1243"/>
      <c r="BIF8" s="1243"/>
      <c r="BIG8" s="1243"/>
      <c r="BIH8" s="1243"/>
      <c r="BII8" s="1243"/>
      <c r="BIJ8" s="1243"/>
      <c r="BIK8" s="1243"/>
      <c r="BIL8" s="1243"/>
      <c r="BIM8" s="1243"/>
      <c r="BIN8" s="1243"/>
      <c r="BIO8" s="1243"/>
      <c r="BIP8" s="1243"/>
      <c r="BIQ8" s="1243"/>
      <c r="BIR8" s="1243"/>
      <c r="BIS8" s="1243"/>
      <c r="BIT8" s="1243"/>
      <c r="BIU8" s="1243"/>
      <c r="BIV8" s="1243"/>
      <c r="BIW8" s="1243"/>
      <c r="BIX8" s="1243"/>
      <c r="BIY8" s="1243"/>
      <c r="BIZ8" s="1243"/>
      <c r="BJA8" s="1243"/>
      <c r="BJB8" s="1243"/>
      <c r="BJC8" s="1243"/>
      <c r="BJD8" s="1243"/>
      <c r="BJE8" s="1243"/>
      <c r="BJF8" s="1243"/>
      <c r="BJG8" s="1243"/>
      <c r="BJH8" s="1243"/>
      <c r="BJI8" s="1243"/>
      <c r="BJJ8" s="1243"/>
      <c r="BJK8" s="1243"/>
      <c r="BJL8" s="1243"/>
      <c r="BJM8" s="1243"/>
      <c r="BJN8" s="1243"/>
      <c r="BJO8" s="1243"/>
      <c r="BJP8" s="1243"/>
      <c r="BJQ8" s="1243"/>
      <c r="BJR8" s="1243"/>
      <c r="BJS8" s="1243"/>
      <c r="BJT8" s="1243"/>
      <c r="BJU8" s="1243"/>
      <c r="BJV8" s="1243"/>
      <c r="BJW8" s="1243"/>
      <c r="BJX8" s="1243"/>
      <c r="BJY8" s="1243"/>
      <c r="BJZ8" s="1243"/>
      <c r="BKA8" s="1243"/>
      <c r="BKB8" s="1243"/>
      <c r="BKC8" s="1243"/>
      <c r="BKD8" s="1243"/>
      <c r="BKE8" s="1243"/>
      <c r="BKF8" s="1243"/>
      <c r="BKG8" s="1243"/>
      <c r="BKH8" s="1243"/>
      <c r="BKI8" s="1243"/>
      <c r="BKJ8" s="1243"/>
      <c r="BKK8" s="1243"/>
      <c r="BKL8" s="1243"/>
      <c r="BKM8" s="1243"/>
      <c r="BKN8" s="1243"/>
      <c r="BKO8" s="1243"/>
      <c r="BKP8" s="1243"/>
      <c r="BKQ8" s="1243"/>
      <c r="BKR8" s="1243"/>
      <c r="BKS8" s="1243"/>
      <c r="BKT8" s="1243"/>
      <c r="BKU8" s="1243"/>
      <c r="BKV8" s="1243"/>
      <c r="BKW8" s="1243"/>
      <c r="BKX8" s="1243"/>
      <c r="BKY8" s="1243"/>
      <c r="BKZ8" s="1243"/>
      <c r="BLA8" s="1243"/>
      <c r="BLB8" s="1243"/>
      <c r="BLC8" s="1243"/>
      <c r="BLD8" s="1243"/>
      <c r="BLE8" s="1243"/>
      <c r="BLF8" s="1243"/>
      <c r="BLG8" s="1243"/>
      <c r="BLH8" s="1243"/>
      <c r="BLI8" s="1243"/>
      <c r="BLJ8" s="1243"/>
      <c r="BLK8" s="1243"/>
      <c r="BLL8" s="1243"/>
      <c r="BLM8" s="1243"/>
      <c r="BLN8" s="1243"/>
      <c r="BLO8" s="1243"/>
      <c r="BLP8" s="1243"/>
      <c r="BLQ8" s="1243"/>
      <c r="BLR8" s="1243"/>
      <c r="BLS8" s="1243"/>
      <c r="BLT8" s="1243"/>
      <c r="BLU8" s="1243"/>
      <c r="BLV8" s="1243"/>
      <c r="BLW8" s="1243"/>
      <c r="BLX8" s="1243"/>
      <c r="BLY8" s="1243"/>
      <c r="BLZ8" s="1243"/>
      <c r="BMA8" s="1243"/>
      <c r="BMB8" s="1243"/>
      <c r="BMC8" s="1243"/>
      <c r="BMD8" s="1243"/>
      <c r="BME8" s="1243"/>
      <c r="BMF8" s="1243"/>
      <c r="BMG8" s="1243"/>
      <c r="BMH8" s="1243"/>
      <c r="BMI8" s="1243"/>
      <c r="BMJ8" s="1243"/>
      <c r="BMK8" s="1243"/>
      <c r="BML8" s="1243"/>
      <c r="BMM8" s="1243"/>
      <c r="BMN8" s="1243"/>
      <c r="BMO8" s="1243"/>
      <c r="BMP8" s="1243"/>
      <c r="BMQ8" s="1243"/>
      <c r="BMR8" s="1243"/>
      <c r="BMS8" s="1243"/>
      <c r="BMT8" s="1243"/>
      <c r="BMU8" s="1243"/>
      <c r="BMV8" s="1243"/>
      <c r="BMW8" s="1243"/>
      <c r="BMX8" s="1243"/>
      <c r="BMY8" s="1243"/>
      <c r="BMZ8" s="1243"/>
      <c r="BNA8" s="1243"/>
      <c r="BNB8" s="1243"/>
      <c r="BNC8" s="1243"/>
      <c r="BND8" s="1243"/>
      <c r="BNE8" s="1243"/>
      <c r="BNF8" s="1243"/>
      <c r="BNG8" s="1243"/>
      <c r="BNH8" s="1243"/>
      <c r="BNI8" s="1243"/>
      <c r="BNJ8" s="1243"/>
      <c r="BNK8" s="1243"/>
      <c r="BNL8" s="1243"/>
      <c r="BNM8" s="1243"/>
      <c r="BNN8" s="1243"/>
      <c r="BNO8" s="1243"/>
      <c r="BNP8" s="1243"/>
      <c r="BNQ8" s="1243"/>
      <c r="BNR8" s="1243"/>
      <c r="BNS8" s="1243"/>
      <c r="BNT8" s="1243"/>
      <c r="BNU8" s="1243"/>
      <c r="BNV8" s="1243"/>
      <c r="BNW8" s="1243"/>
      <c r="BNX8" s="1243"/>
      <c r="BNY8" s="1243"/>
      <c r="BNZ8" s="1243"/>
      <c r="BOA8" s="1243"/>
      <c r="BOB8" s="1243"/>
      <c r="BOC8" s="1243"/>
      <c r="BOD8" s="1243"/>
      <c r="BOE8" s="1243"/>
      <c r="BOF8" s="1243"/>
      <c r="BOG8" s="1243"/>
      <c r="BOH8" s="1243"/>
      <c r="BOI8" s="1243"/>
      <c r="BOJ8" s="1243"/>
      <c r="BOK8" s="1243"/>
      <c r="BOL8" s="1243"/>
      <c r="BOM8" s="1243"/>
      <c r="BON8" s="1243"/>
      <c r="BOO8" s="1243"/>
      <c r="BOP8" s="1243"/>
      <c r="BOQ8" s="1243"/>
      <c r="BOR8" s="1243"/>
      <c r="BOS8" s="1243"/>
      <c r="BOT8" s="1243"/>
      <c r="BOU8" s="1243"/>
      <c r="BOV8" s="1243"/>
      <c r="BOW8" s="1243"/>
      <c r="BOX8" s="1243"/>
      <c r="BOY8" s="1243"/>
      <c r="BOZ8" s="1243"/>
      <c r="BPA8" s="1243"/>
      <c r="BPB8" s="1243"/>
      <c r="BPC8" s="1243"/>
      <c r="BPD8" s="1243"/>
      <c r="BPE8" s="1243"/>
      <c r="BPF8" s="1243"/>
      <c r="BPG8" s="1243"/>
      <c r="BPH8" s="1243"/>
      <c r="BPI8" s="1243"/>
      <c r="BPJ8" s="1243"/>
      <c r="BPK8" s="1243"/>
      <c r="BPL8" s="1243"/>
      <c r="BPM8" s="1243"/>
      <c r="BPN8" s="1243"/>
      <c r="BPO8" s="1243"/>
      <c r="BPP8" s="1243"/>
      <c r="BPQ8" s="1243"/>
      <c r="BPR8" s="1243"/>
      <c r="BPS8" s="1243"/>
      <c r="BPT8" s="1243"/>
      <c r="BPU8" s="1243"/>
      <c r="BPV8" s="1243"/>
      <c r="BPW8" s="1243"/>
      <c r="BPX8" s="1243"/>
      <c r="BPY8" s="1243"/>
      <c r="BPZ8" s="1243"/>
      <c r="BQA8" s="1243"/>
      <c r="BQB8" s="1243"/>
      <c r="BQC8" s="1243"/>
      <c r="BQD8" s="1243"/>
      <c r="BQE8" s="1243"/>
      <c r="BQF8" s="1243"/>
      <c r="BQG8" s="1243"/>
      <c r="BQH8" s="1243"/>
      <c r="BQI8" s="1243"/>
      <c r="BQJ8" s="1243"/>
      <c r="BQK8" s="1243"/>
      <c r="BQL8" s="1243"/>
      <c r="BQM8" s="1243"/>
      <c r="BQN8" s="1243"/>
      <c r="BQO8" s="1243"/>
      <c r="BQP8" s="1243"/>
      <c r="BQQ8" s="1243"/>
      <c r="BQR8" s="1243"/>
      <c r="BQS8" s="1243"/>
      <c r="BQT8" s="1243"/>
      <c r="BQU8" s="1243"/>
      <c r="BQV8" s="1243"/>
      <c r="BQW8" s="1243"/>
      <c r="BQX8" s="1243"/>
      <c r="BQY8" s="1243"/>
      <c r="BQZ8" s="1243"/>
      <c r="BRA8" s="1243"/>
      <c r="BRB8" s="1243"/>
      <c r="BRC8" s="1243"/>
      <c r="BRD8" s="1243"/>
      <c r="BRE8" s="1243"/>
      <c r="BRF8" s="1243"/>
      <c r="BRG8" s="1243"/>
      <c r="BRH8" s="1243"/>
      <c r="BRI8" s="1243"/>
      <c r="BRJ8" s="1243"/>
      <c r="BRK8" s="1243"/>
      <c r="BRL8" s="1243"/>
      <c r="BRM8" s="1243"/>
      <c r="BRN8" s="1243"/>
      <c r="BRO8" s="1243"/>
      <c r="BRP8" s="1243"/>
      <c r="BRQ8" s="1243"/>
      <c r="BRR8" s="1243"/>
      <c r="BRS8" s="1243"/>
      <c r="BRT8" s="1243"/>
      <c r="BRU8" s="1243"/>
      <c r="BRV8" s="1243"/>
      <c r="BRW8" s="1243"/>
      <c r="BRX8" s="1243"/>
      <c r="BRY8" s="1243"/>
      <c r="BRZ8" s="1243"/>
      <c r="BSA8" s="1243"/>
      <c r="BSB8" s="1243"/>
      <c r="BSC8" s="1243"/>
      <c r="BSD8" s="1243"/>
      <c r="BSE8" s="1243"/>
      <c r="BSF8" s="1243"/>
      <c r="BSG8" s="1243"/>
      <c r="BSH8" s="1243"/>
      <c r="BSI8" s="1243"/>
      <c r="BSJ8" s="1243"/>
      <c r="BSK8" s="1243"/>
      <c r="BSL8" s="1243"/>
      <c r="BSM8" s="1243"/>
      <c r="BSN8" s="1243"/>
      <c r="BSO8" s="1243"/>
      <c r="BSP8" s="1243"/>
      <c r="BSQ8" s="1243"/>
      <c r="BSR8" s="1243"/>
      <c r="BSS8" s="1243"/>
      <c r="BST8" s="1243"/>
      <c r="BSU8" s="1243"/>
      <c r="BSV8" s="1243"/>
      <c r="BSW8" s="1243"/>
      <c r="BSX8" s="1243"/>
      <c r="BSY8" s="1243"/>
      <c r="BSZ8" s="1243"/>
      <c r="BTA8" s="1243"/>
      <c r="BTB8" s="1243"/>
      <c r="BTC8" s="1243"/>
      <c r="BTD8" s="1243"/>
      <c r="BTE8" s="1243"/>
      <c r="BTF8" s="1243"/>
      <c r="BTG8" s="1243"/>
      <c r="BTH8" s="1243"/>
      <c r="BTI8" s="1243"/>
      <c r="BTJ8" s="1243"/>
      <c r="BTK8" s="1243"/>
      <c r="BTL8" s="1243"/>
      <c r="BTM8" s="1243"/>
      <c r="BTN8" s="1243"/>
      <c r="BTO8" s="1243"/>
      <c r="BTP8" s="1243"/>
      <c r="BTQ8" s="1243"/>
      <c r="BTR8" s="1243"/>
      <c r="BTS8" s="1243"/>
      <c r="BTT8" s="1243"/>
      <c r="BTU8" s="1243"/>
      <c r="BTV8" s="1243"/>
      <c r="BTW8" s="1243"/>
      <c r="BTX8" s="1243"/>
      <c r="BTY8" s="1243"/>
      <c r="BTZ8" s="1243"/>
      <c r="BUA8" s="1243"/>
      <c r="BUB8" s="1243"/>
      <c r="BUC8" s="1243"/>
      <c r="BUD8" s="1243"/>
      <c r="BUE8" s="1243"/>
      <c r="BUF8" s="1243"/>
      <c r="BUG8" s="1243"/>
      <c r="BUH8" s="1243"/>
      <c r="BUI8" s="1243"/>
      <c r="BUJ8" s="1243"/>
      <c r="BUK8" s="1243"/>
      <c r="BUL8" s="1243"/>
      <c r="BUM8" s="1243"/>
      <c r="BUN8" s="1243"/>
      <c r="BUO8" s="1243"/>
      <c r="BUP8" s="1243"/>
      <c r="BUQ8" s="1243"/>
      <c r="BUR8" s="1243"/>
      <c r="BUS8" s="1243"/>
      <c r="BUT8" s="1243"/>
      <c r="BUU8" s="1243"/>
      <c r="BUV8" s="1243"/>
      <c r="BUW8" s="1243"/>
      <c r="BUX8" s="1243"/>
      <c r="BUY8" s="1243"/>
      <c r="BUZ8" s="1243"/>
      <c r="BVA8" s="1243"/>
      <c r="BVB8" s="1243"/>
      <c r="BVC8" s="1243"/>
      <c r="BVD8" s="1243"/>
      <c r="BVE8" s="1243"/>
      <c r="BVF8" s="1243"/>
      <c r="BVG8" s="1243"/>
      <c r="BVH8" s="1243"/>
      <c r="BVI8" s="1243"/>
      <c r="BVJ8" s="1243"/>
      <c r="BVK8" s="1243"/>
      <c r="BVL8" s="1243"/>
      <c r="BVM8" s="1243"/>
      <c r="BVN8" s="1243"/>
      <c r="BVO8" s="1243"/>
      <c r="BVP8" s="1243"/>
      <c r="BVQ8" s="1243"/>
      <c r="BVR8" s="1243"/>
      <c r="BVS8" s="1243"/>
      <c r="BVT8" s="1243"/>
      <c r="BVU8" s="1243"/>
      <c r="BVV8" s="1243"/>
      <c r="BVW8" s="1243"/>
      <c r="BVX8" s="1243"/>
      <c r="BVY8" s="1243"/>
      <c r="BVZ8" s="1243"/>
      <c r="BWA8" s="1243"/>
      <c r="BWB8" s="1243"/>
      <c r="BWC8" s="1243"/>
      <c r="BWD8" s="1243"/>
      <c r="BWE8" s="1243"/>
      <c r="BWF8" s="1243"/>
      <c r="BWG8" s="1243"/>
      <c r="BWH8" s="1243"/>
      <c r="BWI8" s="1243"/>
      <c r="BWJ8" s="1243"/>
      <c r="BWK8" s="1243"/>
      <c r="BWL8" s="1243"/>
      <c r="BWM8" s="1243"/>
      <c r="BWN8" s="1243"/>
      <c r="BWO8" s="1243"/>
      <c r="BWP8" s="1243"/>
      <c r="BWQ8" s="1243"/>
      <c r="BWR8" s="1243"/>
      <c r="BWS8" s="1243"/>
      <c r="BWT8" s="1243"/>
      <c r="BWU8" s="1243"/>
      <c r="BWV8" s="1243"/>
      <c r="BWW8" s="1243"/>
      <c r="BWX8" s="1243"/>
      <c r="BWY8" s="1243"/>
      <c r="BWZ8" s="1243"/>
      <c r="BXA8" s="1243"/>
      <c r="BXB8" s="1243"/>
      <c r="BXC8" s="1243"/>
      <c r="BXD8" s="1243"/>
      <c r="BXE8" s="1243"/>
      <c r="BXF8" s="1243"/>
      <c r="BXG8" s="1243"/>
      <c r="BXH8" s="1243"/>
      <c r="BXI8" s="1243"/>
      <c r="BXJ8" s="1243"/>
      <c r="BXK8" s="1243"/>
      <c r="BXL8" s="1243"/>
      <c r="BXM8" s="1243"/>
      <c r="BXN8" s="1243"/>
      <c r="BXO8" s="1243"/>
      <c r="BXP8" s="1243"/>
      <c r="BXQ8" s="1243"/>
      <c r="BXR8" s="1243"/>
      <c r="BXS8" s="1243"/>
      <c r="BXT8" s="1243"/>
      <c r="BXU8" s="1243"/>
      <c r="BXV8" s="1243"/>
      <c r="BXW8" s="1243"/>
      <c r="BXX8" s="1243"/>
      <c r="BXY8" s="1243"/>
      <c r="BXZ8" s="1243"/>
      <c r="BYA8" s="1243"/>
      <c r="BYB8" s="1243"/>
      <c r="BYC8" s="1243"/>
      <c r="BYD8" s="1243"/>
      <c r="BYE8" s="1243"/>
      <c r="BYF8" s="1243"/>
      <c r="BYG8" s="1243"/>
      <c r="BYH8" s="1243"/>
      <c r="BYI8" s="1243"/>
      <c r="BYJ8" s="1243"/>
      <c r="BYK8" s="1243"/>
      <c r="BYL8" s="1243"/>
      <c r="BYM8" s="1243"/>
      <c r="BYN8" s="1243"/>
      <c r="BYO8" s="1243"/>
      <c r="BYP8" s="1243"/>
      <c r="BYQ8" s="1243"/>
      <c r="BYR8" s="1243"/>
      <c r="BYS8" s="1243"/>
      <c r="BYT8" s="1243"/>
      <c r="BYU8" s="1243"/>
      <c r="BYV8" s="1243"/>
      <c r="BYW8" s="1243"/>
      <c r="BYX8" s="1243"/>
      <c r="BYY8" s="1243"/>
      <c r="BYZ8" s="1243"/>
      <c r="BZA8" s="1243"/>
      <c r="BZB8" s="1243"/>
      <c r="BZC8" s="1243"/>
      <c r="BZD8" s="1243"/>
      <c r="BZE8" s="1243"/>
      <c r="BZF8" s="1243"/>
      <c r="BZG8" s="1243"/>
      <c r="BZH8" s="1243"/>
      <c r="BZI8" s="1243"/>
      <c r="BZJ8" s="1243"/>
      <c r="BZK8" s="1243"/>
      <c r="BZL8" s="1243"/>
      <c r="BZM8" s="1243"/>
      <c r="BZN8" s="1243"/>
      <c r="BZO8" s="1243"/>
      <c r="BZP8" s="1243"/>
      <c r="BZQ8" s="1243"/>
      <c r="BZR8" s="1243"/>
      <c r="BZS8" s="1243"/>
      <c r="BZT8" s="1243"/>
      <c r="BZU8" s="1243"/>
      <c r="BZV8" s="1243"/>
      <c r="BZW8" s="1243"/>
      <c r="BZX8" s="1243"/>
      <c r="BZY8" s="1243"/>
      <c r="BZZ8" s="1243"/>
      <c r="CAA8" s="1243"/>
      <c r="CAB8" s="1243"/>
      <c r="CAC8" s="1243"/>
      <c r="CAD8" s="1243"/>
      <c r="CAE8" s="1243"/>
      <c r="CAF8" s="1243"/>
      <c r="CAG8" s="1243"/>
      <c r="CAH8" s="1243"/>
      <c r="CAI8" s="1243"/>
      <c r="CAJ8" s="1243"/>
      <c r="CAK8" s="1243"/>
      <c r="CAL8" s="1243"/>
      <c r="CAM8" s="1243"/>
      <c r="CAN8" s="1243"/>
      <c r="CAO8" s="1243"/>
      <c r="CAP8" s="1243"/>
      <c r="CAQ8" s="1243"/>
      <c r="CAR8" s="1243"/>
      <c r="CAS8" s="1243"/>
      <c r="CAT8" s="1243"/>
      <c r="CAU8" s="1243"/>
      <c r="CAV8" s="1243"/>
      <c r="CAW8" s="1243"/>
      <c r="CAX8" s="1243"/>
      <c r="CAY8" s="1243"/>
      <c r="CAZ8" s="1243"/>
      <c r="CBA8" s="1243"/>
      <c r="CBB8" s="1243"/>
      <c r="CBC8" s="1243"/>
      <c r="CBD8" s="1243"/>
      <c r="CBE8" s="1243"/>
      <c r="CBF8" s="1243"/>
      <c r="CBG8" s="1243"/>
      <c r="CBH8" s="1243"/>
      <c r="CBI8" s="1243"/>
      <c r="CBJ8" s="1243"/>
      <c r="CBK8" s="1243"/>
      <c r="CBL8" s="1243"/>
      <c r="CBM8" s="1243"/>
      <c r="CBN8" s="1243"/>
      <c r="CBO8" s="1243"/>
      <c r="CBP8" s="1243"/>
      <c r="CBQ8" s="1243"/>
      <c r="CBR8" s="1243"/>
      <c r="CBS8" s="1243"/>
      <c r="CBT8" s="1243"/>
      <c r="CBU8" s="1243"/>
      <c r="CBV8" s="1243"/>
      <c r="CBW8" s="1243"/>
      <c r="CBX8" s="1243"/>
      <c r="CBY8" s="1243"/>
      <c r="CBZ8" s="1243"/>
      <c r="CCA8" s="1243"/>
      <c r="CCB8" s="1243"/>
      <c r="CCC8" s="1243"/>
      <c r="CCD8" s="1243"/>
      <c r="CCE8" s="1243"/>
      <c r="CCF8" s="1243"/>
      <c r="CCG8" s="1243"/>
      <c r="CCH8" s="1243"/>
      <c r="CCI8" s="1243"/>
      <c r="CCJ8" s="1243"/>
      <c r="CCK8" s="1243"/>
      <c r="CCL8" s="1243"/>
      <c r="CCM8" s="1243"/>
      <c r="CCN8" s="1243"/>
      <c r="CCO8" s="1243"/>
      <c r="CCP8" s="1243"/>
      <c r="CCQ8" s="1243"/>
      <c r="CCR8" s="1243"/>
      <c r="CCS8" s="1243"/>
      <c r="CCT8" s="1243"/>
      <c r="CCU8" s="1243"/>
      <c r="CCV8" s="1243"/>
      <c r="CCW8" s="1243"/>
      <c r="CCX8" s="1243"/>
      <c r="CCY8" s="1243"/>
      <c r="CCZ8" s="1243"/>
      <c r="CDA8" s="1243"/>
      <c r="CDB8" s="1243"/>
      <c r="CDC8" s="1243"/>
      <c r="CDD8" s="1243"/>
      <c r="CDE8" s="1243"/>
      <c r="CDF8" s="1243"/>
      <c r="CDG8" s="1243"/>
      <c r="CDH8" s="1243"/>
      <c r="CDI8" s="1243"/>
      <c r="CDJ8" s="1243"/>
      <c r="CDK8" s="1243"/>
      <c r="CDL8" s="1243"/>
      <c r="CDM8" s="1243"/>
      <c r="CDN8" s="1243"/>
      <c r="CDO8" s="1243"/>
      <c r="CDP8" s="1243"/>
      <c r="CDQ8" s="1243"/>
      <c r="CDR8" s="1243"/>
      <c r="CDS8" s="1243"/>
      <c r="CDT8" s="1243"/>
      <c r="CDU8" s="1243"/>
      <c r="CDV8" s="1243"/>
      <c r="CDW8" s="1243"/>
      <c r="CDX8" s="1243"/>
      <c r="CDY8" s="1243"/>
      <c r="CDZ8" s="1243"/>
      <c r="CEA8" s="1243"/>
      <c r="CEB8" s="1243"/>
      <c r="CEC8" s="1243"/>
      <c r="CED8" s="1243"/>
      <c r="CEE8" s="1243"/>
      <c r="CEF8" s="1243"/>
      <c r="CEG8" s="1243"/>
      <c r="CEH8" s="1243"/>
      <c r="CEI8" s="1243"/>
      <c r="CEJ8" s="1243"/>
      <c r="CEK8" s="1243"/>
      <c r="CEL8" s="1243"/>
      <c r="CEM8" s="1243"/>
      <c r="CEN8" s="1243"/>
      <c r="CEO8" s="1243"/>
      <c r="CEP8" s="1243"/>
      <c r="CEQ8" s="1243"/>
      <c r="CER8" s="1243"/>
      <c r="CES8" s="1243"/>
      <c r="CET8" s="1243"/>
      <c r="CEU8" s="1243"/>
      <c r="CEV8" s="1243"/>
      <c r="CEW8" s="1243"/>
      <c r="CEX8" s="1243"/>
      <c r="CEY8" s="1243"/>
      <c r="CEZ8" s="1243"/>
      <c r="CFA8" s="1243"/>
      <c r="CFB8" s="1243"/>
      <c r="CFC8" s="1243"/>
      <c r="CFD8" s="1243"/>
      <c r="CFE8" s="1243"/>
      <c r="CFF8" s="1243"/>
      <c r="CFG8" s="1243"/>
      <c r="CFH8" s="1243"/>
      <c r="CFI8" s="1243"/>
      <c r="CFJ8" s="1243"/>
      <c r="CFK8" s="1243"/>
      <c r="CFL8" s="1243"/>
      <c r="CFM8" s="1243"/>
      <c r="CFN8" s="1243"/>
      <c r="CFO8" s="1243"/>
      <c r="CFP8" s="1243"/>
      <c r="CFQ8" s="1243"/>
      <c r="CFR8" s="1243"/>
      <c r="CFS8" s="1243"/>
      <c r="CFT8" s="1243"/>
      <c r="CFU8" s="1243"/>
      <c r="CFV8" s="1243"/>
      <c r="CFW8" s="1243"/>
      <c r="CFX8" s="1243"/>
      <c r="CFY8" s="1243"/>
      <c r="CFZ8" s="1243"/>
      <c r="CGA8" s="1243"/>
      <c r="CGB8" s="1243"/>
      <c r="CGC8" s="1243"/>
      <c r="CGD8" s="1243"/>
      <c r="CGE8" s="1243"/>
      <c r="CGF8" s="1243"/>
      <c r="CGG8" s="1243"/>
      <c r="CGH8" s="1243"/>
      <c r="CGI8" s="1243"/>
      <c r="CGJ8" s="1243"/>
      <c r="CGK8" s="1243"/>
      <c r="CGL8" s="1243"/>
      <c r="CGM8" s="1243"/>
      <c r="CGN8" s="1243"/>
      <c r="CGO8" s="1243"/>
      <c r="CGP8" s="1243"/>
      <c r="CGQ8" s="1243"/>
      <c r="CGR8" s="1243"/>
      <c r="CGS8" s="1243"/>
      <c r="CGT8" s="1243"/>
      <c r="CGU8" s="1243"/>
      <c r="CGV8" s="1243"/>
      <c r="CGW8" s="1243"/>
      <c r="CGX8" s="1243"/>
      <c r="CGY8" s="1243"/>
      <c r="CGZ8" s="1243"/>
      <c r="CHA8" s="1243"/>
      <c r="CHB8" s="1243"/>
      <c r="CHC8" s="1243"/>
      <c r="CHD8" s="1243"/>
      <c r="CHE8" s="1243"/>
      <c r="CHF8" s="1243"/>
      <c r="CHG8" s="1243"/>
      <c r="CHH8" s="1243"/>
      <c r="CHI8" s="1243"/>
      <c r="CHJ8" s="1243"/>
      <c r="CHK8" s="1243"/>
      <c r="CHL8" s="1243"/>
      <c r="CHM8" s="1243"/>
      <c r="CHN8" s="1243"/>
      <c r="CHO8" s="1243"/>
      <c r="CHP8" s="1243"/>
      <c r="CHQ8" s="1243"/>
      <c r="CHR8" s="1243"/>
      <c r="CHS8" s="1243"/>
      <c r="CHT8" s="1243"/>
      <c r="CHU8" s="1243"/>
      <c r="CHV8" s="1243"/>
      <c r="CHW8" s="1243"/>
      <c r="CHX8" s="1243"/>
      <c r="CHY8" s="1243"/>
      <c r="CHZ8" s="1243"/>
      <c r="CIA8" s="1243"/>
      <c r="CIB8" s="1243"/>
      <c r="CIC8" s="1243"/>
      <c r="CID8" s="1243"/>
      <c r="CIE8" s="1243"/>
      <c r="CIF8" s="1243"/>
      <c r="CIG8" s="1243"/>
      <c r="CIH8" s="1243"/>
      <c r="CII8" s="1243"/>
      <c r="CIJ8" s="1243"/>
      <c r="CIK8" s="1243"/>
      <c r="CIL8" s="1243"/>
      <c r="CIM8" s="1243"/>
      <c r="CIN8" s="1243"/>
      <c r="CIO8" s="1243"/>
      <c r="CIP8" s="1243"/>
      <c r="CIQ8" s="1243"/>
      <c r="CIR8" s="1243"/>
      <c r="CIS8" s="1243"/>
      <c r="CIT8" s="1243"/>
      <c r="CIU8" s="1243"/>
      <c r="CIV8" s="1243"/>
      <c r="CIW8" s="1243"/>
      <c r="CIX8" s="1243"/>
      <c r="CIY8" s="1243"/>
      <c r="CIZ8" s="1243"/>
      <c r="CJA8" s="1243"/>
      <c r="CJB8" s="1243"/>
      <c r="CJC8" s="1243"/>
      <c r="CJD8" s="1243"/>
      <c r="CJE8" s="1243"/>
      <c r="CJF8" s="1243"/>
      <c r="CJG8" s="1243"/>
      <c r="CJH8" s="1243"/>
      <c r="CJI8" s="1243"/>
      <c r="CJJ8" s="1243"/>
      <c r="CJK8" s="1243"/>
      <c r="CJL8" s="1243"/>
      <c r="CJM8" s="1243"/>
      <c r="CJN8" s="1243"/>
      <c r="CJO8" s="1243"/>
      <c r="CJP8" s="1243"/>
      <c r="CJQ8" s="1243"/>
      <c r="CJR8" s="1243"/>
      <c r="CJS8" s="1243"/>
      <c r="CJT8" s="1243"/>
      <c r="CJU8" s="1243"/>
      <c r="CJV8" s="1243"/>
      <c r="CJW8" s="1243"/>
      <c r="CJX8" s="1243"/>
      <c r="CJY8" s="1243"/>
      <c r="CJZ8" s="1243"/>
      <c r="CKA8" s="1243"/>
      <c r="CKB8" s="1243"/>
      <c r="CKC8" s="1243"/>
      <c r="CKD8" s="1243"/>
      <c r="CKE8" s="1243"/>
      <c r="CKF8" s="1243"/>
      <c r="CKG8" s="1243"/>
      <c r="CKH8" s="1243"/>
      <c r="CKI8" s="1243"/>
      <c r="CKJ8" s="1243"/>
      <c r="CKK8" s="1243"/>
      <c r="CKL8" s="1243"/>
      <c r="CKM8" s="1243"/>
      <c r="CKN8" s="1243"/>
      <c r="CKO8" s="1243"/>
      <c r="CKP8" s="1243"/>
      <c r="CKQ8" s="1243"/>
      <c r="CKR8" s="1243"/>
      <c r="CKS8" s="1243"/>
      <c r="CKT8" s="1243"/>
      <c r="CKU8" s="1243"/>
      <c r="CKV8" s="1243"/>
      <c r="CKW8" s="1243"/>
      <c r="CKX8" s="1243"/>
      <c r="CKY8" s="1243"/>
      <c r="CKZ8" s="1243"/>
      <c r="CLA8" s="1243"/>
      <c r="CLB8" s="1243"/>
      <c r="CLC8" s="1243"/>
      <c r="CLD8" s="1243"/>
      <c r="CLE8" s="1243"/>
      <c r="CLF8" s="1243"/>
      <c r="CLG8" s="1243"/>
      <c r="CLH8" s="1243"/>
      <c r="CLI8" s="1243"/>
      <c r="CLJ8" s="1243"/>
      <c r="CLK8" s="1243"/>
      <c r="CLL8" s="1243"/>
      <c r="CLM8" s="1243"/>
      <c r="CLN8" s="1243"/>
      <c r="CLO8" s="1243"/>
      <c r="CLP8" s="1243"/>
      <c r="CLQ8" s="1243"/>
      <c r="CLR8" s="1243"/>
      <c r="CLS8" s="1243"/>
      <c r="CLT8" s="1243"/>
      <c r="CLU8" s="1243"/>
      <c r="CLV8" s="1243"/>
      <c r="CLW8" s="1243"/>
      <c r="CLX8" s="1243"/>
      <c r="CLY8" s="1243"/>
      <c r="CLZ8" s="1243"/>
      <c r="CMA8" s="1243"/>
      <c r="CMB8" s="1243"/>
      <c r="CMC8" s="1243"/>
      <c r="CMD8" s="1243"/>
      <c r="CME8" s="1243"/>
      <c r="CMF8" s="1243"/>
      <c r="CMG8" s="1243"/>
      <c r="CMH8" s="1243"/>
      <c r="CMI8" s="1243"/>
      <c r="CMJ8" s="1243"/>
      <c r="CMK8" s="1243"/>
      <c r="CML8" s="1243"/>
      <c r="CMM8" s="1243"/>
      <c r="CMN8" s="1243"/>
      <c r="CMO8" s="1243"/>
      <c r="CMP8" s="1243"/>
      <c r="CMQ8" s="1243"/>
      <c r="CMR8" s="1243"/>
      <c r="CMS8" s="1243"/>
      <c r="CMT8" s="1243"/>
      <c r="CMU8" s="1243"/>
      <c r="CMV8" s="1243"/>
      <c r="CMW8" s="1243"/>
      <c r="CMX8" s="1243"/>
      <c r="CMY8" s="1243"/>
      <c r="CMZ8" s="1243"/>
      <c r="CNA8" s="1243"/>
      <c r="CNB8" s="1243"/>
      <c r="CNC8" s="1243"/>
      <c r="CND8" s="1243"/>
      <c r="CNE8" s="1243"/>
      <c r="CNF8" s="1243"/>
      <c r="CNG8" s="1243"/>
      <c r="CNH8" s="1243"/>
      <c r="CNI8" s="1243"/>
      <c r="CNJ8" s="1243"/>
      <c r="CNK8" s="1243"/>
      <c r="CNL8" s="1243"/>
      <c r="CNM8" s="1243"/>
      <c r="CNN8" s="1243"/>
      <c r="CNO8" s="1243"/>
      <c r="CNP8" s="1243"/>
      <c r="CNQ8" s="1243"/>
      <c r="CNR8" s="1243"/>
      <c r="CNS8" s="1243"/>
      <c r="CNT8" s="1243"/>
      <c r="CNU8" s="1243"/>
      <c r="CNV8" s="1243"/>
      <c r="CNW8" s="1243"/>
      <c r="CNX8" s="1243"/>
      <c r="CNY8" s="1243"/>
      <c r="CNZ8" s="1243"/>
      <c r="COA8" s="1243"/>
      <c r="COB8" s="1243"/>
      <c r="COC8" s="1243"/>
      <c r="COD8" s="1243"/>
      <c r="COE8" s="1243"/>
      <c r="COF8" s="1243"/>
      <c r="COG8" s="1243"/>
      <c r="COH8" s="1243"/>
      <c r="COI8" s="1243"/>
      <c r="COJ8" s="1243"/>
      <c r="COK8" s="1243"/>
      <c r="COL8" s="1243"/>
      <c r="COM8" s="1243"/>
      <c r="CON8" s="1243"/>
      <c r="COO8" s="1243"/>
      <c r="COP8" s="1243"/>
      <c r="COQ8" s="1243"/>
      <c r="COR8" s="1243"/>
      <c r="COS8" s="1243"/>
      <c r="COT8" s="1243"/>
      <c r="COU8" s="1243"/>
      <c r="COV8" s="1243"/>
      <c r="COW8" s="1243"/>
      <c r="COX8" s="1243"/>
      <c r="COY8" s="1243"/>
      <c r="COZ8" s="1243"/>
      <c r="CPA8" s="1243"/>
      <c r="CPB8" s="1243"/>
      <c r="CPC8" s="1243"/>
      <c r="CPD8" s="1243"/>
      <c r="CPE8" s="1243"/>
      <c r="CPF8" s="1243"/>
      <c r="CPG8" s="1243"/>
      <c r="CPH8" s="1243"/>
      <c r="CPI8" s="1243"/>
      <c r="CPJ8" s="1243"/>
      <c r="CPK8" s="1243"/>
      <c r="CPL8" s="1243"/>
      <c r="CPM8" s="1243"/>
      <c r="CPN8" s="1243"/>
      <c r="CPO8" s="1243"/>
      <c r="CPP8" s="1243"/>
      <c r="CPQ8" s="1243"/>
      <c r="CPR8" s="1243"/>
      <c r="CPS8" s="1243"/>
      <c r="CPT8" s="1243"/>
      <c r="CPU8" s="1243"/>
      <c r="CPV8" s="1243"/>
      <c r="CPW8" s="1243"/>
      <c r="CPX8" s="1243"/>
      <c r="CPY8" s="1243"/>
      <c r="CPZ8" s="1243"/>
      <c r="CQA8" s="1243"/>
      <c r="CQB8" s="1243"/>
      <c r="CQC8" s="1243"/>
      <c r="CQD8" s="1243"/>
      <c r="CQE8" s="1243"/>
      <c r="CQF8" s="1243"/>
      <c r="CQG8" s="1243"/>
      <c r="CQH8" s="1243"/>
      <c r="CQI8" s="1243"/>
      <c r="CQJ8" s="1243"/>
      <c r="CQK8" s="1243"/>
      <c r="CQL8" s="1243"/>
      <c r="CQM8" s="1243"/>
      <c r="CQN8" s="1243"/>
      <c r="CQO8" s="1243"/>
      <c r="CQP8" s="1243"/>
      <c r="CQQ8" s="1243"/>
      <c r="CQR8" s="1243"/>
      <c r="CQS8" s="1243"/>
      <c r="CQT8" s="1243"/>
      <c r="CQU8" s="1243"/>
      <c r="CQV8" s="1243"/>
      <c r="CQW8" s="1243"/>
      <c r="CQX8" s="1243"/>
      <c r="CQY8" s="1243"/>
      <c r="CQZ8" s="1243"/>
      <c r="CRA8" s="1243"/>
      <c r="CRB8" s="1243"/>
      <c r="CRC8" s="1243"/>
      <c r="CRD8" s="1243"/>
      <c r="CRE8" s="1243"/>
      <c r="CRF8" s="1243"/>
      <c r="CRG8" s="1243"/>
      <c r="CRH8" s="1243"/>
      <c r="CRI8" s="1243"/>
      <c r="CRJ8" s="1243"/>
      <c r="CRK8" s="1243"/>
      <c r="CRL8" s="1243"/>
      <c r="CRM8" s="1243"/>
      <c r="CRN8" s="1243"/>
      <c r="CRO8" s="1243"/>
      <c r="CRP8" s="1243"/>
      <c r="CRQ8" s="1243"/>
      <c r="CRR8" s="1243"/>
      <c r="CRS8" s="1243"/>
      <c r="CRT8" s="1243"/>
      <c r="CRU8" s="1243"/>
      <c r="CRV8" s="1243"/>
      <c r="CRW8" s="1243"/>
      <c r="CRX8" s="1243"/>
      <c r="CRY8" s="1243"/>
      <c r="CRZ8" s="1243"/>
      <c r="CSA8" s="1243"/>
      <c r="CSB8" s="1243"/>
      <c r="CSC8" s="1243"/>
      <c r="CSD8" s="1243"/>
      <c r="CSE8" s="1243"/>
      <c r="CSF8" s="1243"/>
      <c r="CSG8" s="1243"/>
      <c r="CSH8" s="1243"/>
      <c r="CSI8" s="1243"/>
      <c r="CSJ8" s="1243"/>
      <c r="CSK8" s="1243"/>
      <c r="CSL8" s="1243"/>
      <c r="CSM8" s="1243"/>
      <c r="CSN8" s="1243"/>
      <c r="CSO8" s="1243"/>
      <c r="CSP8" s="1243"/>
      <c r="CSQ8" s="1243"/>
      <c r="CSR8" s="1243"/>
      <c r="CSS8" s="1243"/>
      <c r="CST8" s="1243"/>
      <c r="CSU8" s="1243"/>
      <c r="CSV8" s="1243"/>
      <c r="CSW8" s="1243"/>
      <c r="CSX8" s="1243"/>
      <c r="CSY8" s="1243"/>
      <c r="CSZ8" s="1243"/>
      <c r="CTA8" s="1243"/>
      <c r="CTB8" s="1243"/>
      <c r="CTC8" s="1243"/>
      <c r="CTD8" s="1243"/>
      <c r="CTE8" s="1243"/>
      <c r="CTF8" s="1243"/>
      <c r="CTG8" s="1243"/>
      <c r="CTH8" s="1243"/>
      <c r="CTI8" s="1243"/>
      <c r="CTJ8" s="1243"/>
      <c r="CTK8" s="1243"/>
      <c r="CTL8" s="1243"/>
      <c r="CTM8" s="1243"/>
      <c r="CTN8" s="1243"/>
      <c r="CTO8" s="1243"/>
      <c r="CTP8" s="1243"/>
      <c r="CTQ8" s="1243"/>
      <c r="CTR8" s="1243"/>
      <c r="CTS8" s="1243"/>
      <c r="CTT8" s="1243"/>
      <c r="CTU8" s="1243"/>
      <c r="CTV8" s="1243"/>
      <c r="CTW8" s="1243"/>
      <c r="CTX8" s="1243"/>
      <c r="CTY8" s="1243"/>
      <c r="CTZ8" s="1243"/>
      <c r="CUA8" s="1243"/>
      <c r="CUB8" s="1243"/>
      <c r="CUC8" s="1243"/>
      <c r="CUD8" s="1243"/>
      <c r="CUE8" s="1243"/>
      <c r="CUF8" s="1243"/>
      <c r="CUG8" s="1243"/>
      <c r="CUH8" s="1243"/>
      <c r="CUI8" s="1243"/>
      <c r="CUJ8" s="1243"/>
      <c r="CUK8" s="1243"/>
      <c r="CUL8" s="1243"/>
      <c r="CUM8" s="1243"/>
      <c r="CUN8" s="1243"/>
      <c r="CUO8" s="1243"/>
      <c r="CUP8" s="1243"/>
      <c r="CUQ8" s="1243"/>
      <c r="CUR8" s="1243"/>
      <c r="CUS8" s="1243"/>
      <c r="CUT8" s="1243"/>
      <c r="CUU8" s="1243"/>
      <c r="CUV8" s="1243"/>
      <c r="CUW8" s="1243"/>
      <c r="CUX8" s="1243"/>
      <c r="CUY8" s="1243"/>
      <c r="CUZ8" s="1243"/>
      <c r="CVA8" s="1243"/>
      <c r="CVB8" s="1243"/>
      <c r="CVC8" s="1243"/>
      <c r="CVD8" s="1243"/>
      <c r="CVE8" s="1243"/>
      <c r="CVF8" s="1243"/>
      <c r="CVG8" s="1243"/>
      <c r="CVH8" s="1243"/>
      <c r="CVI8" s="1243"/>
      <c r="CVJ8" s="1243"/>
      <c r="CVK8" s="1243"/>
      <c r="CVL8" s="1243"/>
      <c r="CVM8" s="1243"/>
      <c r="CVN8" s="1243"/>
      <c r="CVO8" s="1243"/>
      <c r="CVP8" s="1243"/>
      <c r="CVQ8" s="1243"/>
      <c r="CVR8" s="1243"/>
      <c r="CVS8" s="1243"/>
      <c r="CVT8" s="1243"/>
      <c r="CVU8" s="1243"/>
      <c r="CVV8" s="1243"/>
      <c r="CVW8" s="1243"/>
      <c r="CVX8" s="1243"/>
      <c r="CVY8" s="1243"/>
      <c r="CVZ8" s="1243"/>
      <c r="CWA8" s="1243"/>
      <c r="CWB8" s="1243"/>
      <c r="CWC8" s="1243"/>
      <c r="CWD8" s="1243"/>
      <c r="CWE8" s="1243"/>
      <c r="CWF8" s="1243"/>
      <c r="CWG8" s="1243"/>
      <c r="CWH8" s="1243"/>
      <c r="CWI8" s="1243"/>
      <c r="CWJ8" s="1243"/>
      <c r="CWK8" s="1243"/>
      <c r="CWL8" s="1243"/>
      <c r="CWM8" s="1243"/>
      <c r="CWN8" s="1243"/>
      <c r="CWO8" s="1243"/>
      <c r="CWP8" s="1243"/>
      <c r="CWQ8" s="1243"/>
      <c r="CWR8" s="1243"/>
      <c r="CWS8" s="1243"/>
      <c r="CWT8" s="1243"/>
      <c r="CWU8" s="1243"/>
      <c r="CWV8" s="1243"/>
      <c r="CWW8" s="1243"/>
      <c r="CWX8" s="1243"/>
      <c r="CWY8" s="1243"/>
      <c r="CWZ8" s="1243"/>
      <c r="CXA8" s="1243"/>
      <c r="CXB8" s="1243"/>
      <c r="CXC8" s="1243"/>
      <c r="CXD8" s="1243"/>
      <c r="CXE8" s="1243"/>
      <c r="CXF8" s="1243"/>
      <c r="CXG8" s="1243"/>
      <c r="CXH8" s="1243"/>
      <c r="CXI8" s="1243"/>
      <c r="CXJ8" s="1243"/>
      <c r="CXK8" s="1243"/>
      <c r="CXL8" s="1243"/>
      <c r="CXM8" s="1243"/>
      <c r="CXN8" s="1243"/>
      <c r="CXO8" s="1243"/>
      <c r="CXP8" s="1243"/>
      <c r="CXQ8" s="1243"/>
      <c r="CXR8" s="1243"/>
      <c r="CXS8" s="1243"/>
      <c r="CXT8" s="1243"/>
      <c r="CXU8" s="1243"/>
      <c r="CXV8" s="1243"/>
      <c r="CXW8" s="1243"/>
      <c r="CXX8" s="1243"/>
      <c r="CXY8" s="1243"/>
      <c r="CXZ8" s="1243"/>
      <c r="CYA8" s="1243"/>
      <c r="CYB8" s="1243"/>
      <c r="CYC8" s="1243"/>
      <c r="CYD8" s="1243"/>
      <c r="CYE8" s="1243"/>
      <c r="CYF8" s="1243"/>
      <c r="CYG8" s="1243"/>
      <c r="CYH8" s="1243"/>
      <c r="CYI8" s="1243"/>
      <c r="CYJ8" s="1243"/>
      <c r="CYK8" s="1243"/>
      <c r="CYL8" s="1243"/>
      <c r="CYM8" s="1243"/>
      <c r="CYN8" s="1243"/>
      <c r="CYO8" s="1243"/>
      <c r="CYP8" s="1243"/>
      <c r="CYQ8" s="1243"/>
      <c r="CYR8" s="1243"/>
      <c r="CYS8" s="1243"/>
      <c r="CYT8" s="1243"/>
      <c r="CYU8" s="1243"/>
      <c r="CYV8" s="1243"/>
      <c r="CYW8" s="1243"/>
      <c r="CYX8" s="1243"/>
      <c r="CYY8" s="1243"/>
      <c r="CYZ8" s="1243"/>
      <c r="CZA8" s="1243"/>
      <c r="CZB8" s="1243"/>
      <c r="CZC8" s="1243"/>
      <c r="CZD8" s="1243"/>
      <c r="CZE8" s="1243"/>
      <c r="CZF8" s="1243"/>
      <c r="CZG8" s="1243"/>
      <c r="CZH8" s="1243"/>
      <c r="CZI8" s="1243"/>
      <c r="CZJ8" s="1243"/>
      <c r="CZK8" s="1243"/>
      <c r="CZL8" s="1243"/>
      <c r="CZM8" s="1243"/>
      <c r="CZN8" s="1243"/>
      <c r="CZO8" s="1243"/>
      <c r="CZP8" s="1243"/>
      <c r="CZQ8" s="1243"/>
      <c r="CZR8" s="1243"/>
      <c r="CZS8" s="1243"/>
      <c r="CZT8" s="1243"/>
      <c r="CZU8" s="1243"/>
      <c r="CZV8" s="1243"/>
      <c r="CZW8" s="1243"/>
      <c r="CZX8" s="1243"/>
      <c r="CZY8" s="1243"/>
      <c r="CZZ8" s="1243"/>
      <c r="DAA8" s="1243"/>
      <c r="DAB8" s="1243"/>
      <c r="DAC8" s="1243"/>
      <c r="DAD8" s="1243"/>
      <c r="DAE8" s="1243"/>
      <c r="DAF8" s="1243"/>
      <c r="DAG8" s="1243"/>
      <c r="DAH8" s="1243"/>
      <c r="DAI8" s="1243"/>
      <c r="DAJ8" s="1243"/>
      <c r="DAK8" s="1243"/>
      <c r="DAL8" s="1243"/>
      <c r="DAM8" s="1243"/>
      <c r="DAN8" s="1243"/>
      <c r="DAO8" s="1243"/>
      <c r="DAP8" s="1243"/>
      <c r="DAQ8" s="1243"/>
      <c r="DAR8" s="1243"/>
      <c r="DAS8" s="1243"/>
      <c r="DAT8" s="1243"/>
      <c r="DAU8" s="1243"/>
      <c r="DAV8" s="1243"/>
      <c r="DAW8" s="1243"/>
      <c r="DAX8" s="1243"/>
      <c r="DAY8" s="1243"/>
      <c r="DAZ8" s="1243"/>
      <c r="DBA8" s="1243"/>
      <c r="DBB8" s="1243"/>
      <c r="DBC8" s="1243"/>
      <c r="DBD8" s="1243"/>
      <c r="DBE8" s="1243"/>
      <c r="DBF8" s="1243"/>
      <c r="DBG8" s="1243"/>
      <c r="DBH8" s="1243"/>
      <c r="DBI8" s="1243"/>
      <c r="DBJ8" s="1243"/>
      <c r="DBK8" s="1243"/>
      <c r="DBL8" s="1243"/>
      <c r="DBM8" s="1243"/>
      <c r="DBN8" s="1243"/>
      <c r="DBO8" s="1243"/>
      <c r="DBP8" s="1243"/>
      <c r="DBQ8" s="1243"/>
      <c r="DBR8" s="1243"/>
      <c r="DBS8" s="1243"/>
      <c r="DBT8" s="1243"/>
      <c r="DBU8" s="1243"/>
      <c r="DBV8" s="1243"/>
      <c r="DBW8" s="1243"/>
      <c r="DBX8" s="1243"/>
      <c r="DBY8" s="1243"/>
      <c r="DBZ8" s="1243"/>
      <c r="DCA8" s="1243"/>
      <c r="DCB8" s="1243"/>
      <c r="DCC8" s="1243"/>
      <c r="DCD8" s="1243"/>
      <c r="DCE8" s="1243"/>
      <c r="DCF8" s="1243"/>
      <c r="DCG8" s="1243"/>
      <c r="DCH8" s="1243"/>
      <c r="DCI8" s="1243"/>
      <c r="DCJ8" s="1243"/>
      <c r="DCK8" s="1243"/>
      <c r="DCL8" s="1243"/>
      <c r="DCM8" s="1243"/>
      <c r="DCN8" s="1243"/>
      <c r="DCO8" s="1243"/>
      <c r="DCP8" s="1243"/>
      <c r="DCQ8" s="1243"/>
      <c r="DCR8" s="1243"/>
      <c r="DCS8" s="1243"/>
      <c r="DCT8" s="1243"/>
      <c r="DCU8" s="1243"/>
      <c r="DCV8" s="1243"/>
      <c r="DCW8" s="1243"/>
      <c r="DCX8" s="1243"/>
      <c r="DCY8" s="1243"/>
      <c r="DCZ8" s="1243"/>
      <c r="DDA8" s="1243"/>
      <c r="DDB8" s="1243"/>
      <c r="DDC8" s="1243"/>
      <c r="DDD8" s="1243"/>
      <c r="DDE8" s="1243"/>
      <c r="DDF8" s="1243"/>
      <c r="DDG8" s="1243"/>
      <c r="DDH8" s="1243"/>
      <c r="DDI8" s="1243"/>
      <c r="DDJ8" s="1243"/>
      <c r="DDK8" s="1243"/>
      <c r="DDL8" s="1243"/>
      <c r="DDM8" s="1243"/>
      <c r="DDN8" s="1243"/>
      <c r="DDO8" s="1243"/>
      <c r="DDP8" s="1243"/>
      <c r="DDQ8" s="1243"/>
      <c r="DDR8" s="1243"/>
      <c r="DDS8" s="1243"/>
      <c r="DDT8" s="1243"/>
      <c r="DDU8" s="1243"/>
      <c r="DDV8" s="1243"/>
      <c r="DDW8" s="1243"/>
      <c r="DDX8" s="1243"/>
      <c r="DDY8" s="1243"/>
      <c r="DDZ8" s="1243"/>
      <c r="DEA8" s="1243"/>
      <c r="DEB8" s="1243"/>
      <c r="DEC8" s="1243"/>
      <c r="DED8" s="1243"/>
      <c r="DEE8" s="1243"/>
      <c r="DEF8" s="1243"/>
      <c r="DEG8" s="1243"/>
      <c r="DEH8" s="1243"/>
      <c r="DEI8" s="1243"/>
      <c r="DEJ8" s="1243"/>
      <c r="DEK8" s="1243"/>
      <c r="DEL8" s="1243"/>
      <c r="DEM8" s="1243"/>
      <c r="DEN8" s="1243"/>
      <c r="DEO8" s="1243"/>
      <c r="DEP8" s="1243"/>
      <c r="DEQ8" s="1243"/>
      <c r="DER8" s="1243"/>
      <c r="DES8" s="1243"/>
      <c r="DET8" s="1243"/>
      <c r="DEU8" s="1243"/>
      <c r="DEV8" s="1243"/>
      <c r="DEW8" s="1243"/>
      <c r="DEX8" s="1243"/>
      <c r="DEY8" s="1243"/>
      <c r="DEZ8" s="1243"/>
      <c r="DFA8" s="1243"/>
      <c r="DFB8" s="1243"/>
      <c r="DFC8" s="1243"/>
      <c r="DFD8" s="1243"/>
      <c r="DFE8" s="1243"/>
      <c r="DFF8" s="1243"/>
      <c r="DFG8" s="1243"/>
      <c r="DFH8" s="1243"/>
      <c r="DFI8" s="1243"/>
      <c r="DFJ8" s="1243"/>
      <c r="DFK8" s="1243"/>
      <c r="DFL8" s="1243"/>
      <c r="DFM8" s="1243"/>
      <c r="DFN8" s="1243"/>
      <c r="DFO8" s="1243"/>
      <c r="DFP8" s="1243"/>
      <c r="DFQ8" s="1243"/>
      <c r="DFR8" s="1243"/>
      <c r="DFS8" s="1243"/>
      <c r="DFT8" s="1243"/>
      <c r="DFU8" s="1243"/>
      <c r="DFV8" s="1243"/>
      <c r="DFW8" s="1243"/>
      <c r="DFX8" s="1243"/>
      <c r="DFY8" s="1243"/>
      <c r="DFZ8" s="1243"/>
      <c r="DGA8" s="1243"/>
      <c r="DGB8" s="1243"/>
      <c r="DGC8" s="1243"/>
      <c r="DGD8" s="1243"/>
      <c r="DGE8" s="1243"/>
      <c r="DGF8" s="1243"/>
      <c r="DGG8" s="1243"/>
      <c r="DGH8" s="1243"/>
      <c r="DGI8" s="1243"/>
      <c r="DGJ8" s="1243"/>
      <c r="DGK8" s="1243"/>
      <c r="DGL8" s="1243"/>
      <c r="DGM8" s="1243"/>
      <c r="DGN8" s="1243"/>
      <c r="DGO8" s="1243"/>
      <c r="DGP8" s="1243"/>
      <c r="DGQ8" s="1243"/>
      <c r="DGR8" s="1243"/>
      <c r="DGS8" s="1243"/>
      <c r="DGT8" s="1243"/>
      <c r="DGU8" s="1243"/>
      <c r="DGV8" s="1243"/>
      <c r="DGW8" s="1243"/>
      <c r="DGX8" s="1243"/>
      <c r="DGY8" s="1243"/>
      <c r="DGZ8" s="1243"/>
      <c r="DHA8" s="1243"/>
      <c r="DHB8" s="1243"/>
      <c r="DHC8" s="1243"/>
      <c r="DHD8" s="1243"/>
      <c r="DHE8" s="1243"/>
      <c r="DHF8" s="1243"/>
      <c r="DHG8" s="1243"/>
      <c r="DHH8" s="1243"/>
      <c r="DHI8" s="1243"/>
      <c r="DHJ8" s="1243"/>
      <c r="DHK8" s="1243"/>
      <c r="DHL8" s="1243"/>
      <c r="DHM8" s="1243"/>
      <c r="DHN8" s="1243"/>
      <c r="DHO8" s="1243"/>
      <c r="DHP8" s="1243"/>
      <c r="DHQ8" s="1243"/>
      <c r="DHR8" s="1243"/>
      <c r="DHS8" s="1243"/>
      <c r="DHT8" s="1243"/>
      <c r="DHU8" s="1243"/>
      <c r="DHV8" s="1243"/>
      <c r="DHW8" s="1243"/>
      <c r="DHX8" s="1243"/>
      <c r="DHY8" s="1243"/>
      <c r="DHZ8" s="1243"/>
      <c r="DIA8" s="1243"/>
      <c r="DIB8" s="1243"/>
      <c r="DIC8" s="1243"/>
      <c r="DID8" s="1243"/>
      <c r="DIE8" s="1243"/>
      <c r="DIF8" s="1243"/>
      <c r="DIG8" s="1243"/>
      <c r="DIH8" s="1243"/>
      <c r="DII8" s="1243"/>
      <c r="DIJ8" s="1243"/>
      <c r="DIK8" s="1243"/>
      <c r="DIL8" s="1243"/>
      <c r="DIM8" s="1243"/>
      <c r="DIN8" s="1243"/>
      <c r="DIO8" s="1243"/>
      <c r="DIP8" s="1243"/>
      <c r="DIQ8" s="1243"/>
      <c r="DIR8" s="1243"/>
      <c r="DIS8" s="1243"/>
      <c r="DIT8" s="1243"/>
      <c r="DIU8" s="1243"/>
      <c r="DIV8" s="1243"/>
      <c r="DIW8" s="1243"/>
      <c r="DIX8" s="1243"/>
      <c r="DIY8" s="1243"/>
      <c r="DIZ8" s="1243"/>
      <c r="DJA8" s="1243"/>
      <c r="DJB8" s="1243"/>
      <c r="DJC8" s="1243"/>
      <c r="DJD8" s="1243"/>
      <c r="DJE8" s="1243"/>
      <c r="DJF8" s="1243"/>
      <c r="DJG8" s="1243"/>
      <c r="DJH8" s="1243"/>
      <c r="DJI8" s="1243"/>
      <c r="DJJ8" s="1243"/>
      <c r="DJK8" s="1243"/>
      <c r="DJL8" s="1243"/>
      <c r="DJM8" s="1243"/>
      <c r="DJN8" s="1243"/>
      <c r="DJO8" s="1243"/>
      <c r="DJP8" s="1243"/>
      <c r="DJQ8" s="1243"/>
      <c r="DJR8" s="1243"/>
      <c r="DJS8" s="1243"/>
      <c r="DJT8" s="1243"/>
      <c r="DJU8" s="1243"/>
      <c r="DJV8" s="1243"/>
      <c r="DJW8" s="1243"/>
      <c r="DJX8" s="1243"/>
      <c r="DJY8" s="1243"/>
      <c r="DJZ8" s="1243"/>
      <c r="DKA8" s="1243"/>
      <c r="DKB8" s="1243"/>
      <c r="DKC8" s="1243"/>
      <c r="DKD8" s="1243"/>
      <c r="DKE8" s="1243"/>
      <c r="DKF8" s="1243"/>
      <c r="DKG8" s="1243"/>
      <c r="DKH8" s="1243"/>
      <c r="DKI8" s="1243"/>
      <c r="DKJ8" s="1243"/>
      <c r="DKK8" s="1243"/>
      <c r="DKL8" s="1243"/>
      <c r="DKM8" s="1243"/>
      <c r="DKN8" s="1243"/>
      <c r="DKO8" s="1243"/>
      <c r="DKP8" s="1243"/>
      <c r="DKQ8" s="1243"/>
      <c r="DKR8" s="1243"/>
      <c r="DKS8" s="1243"/>
      <c r="DKT8" s="1243"/>
      <c r="DKU8" s="1243"/>
      <c r="DKV8" s="1243"/>
      <c r="DKW8" s="1243"/>
      <c r="DKX8" s="1243"/>
      <c r="DKY8" s="1243"/>
      <c r="DKZ8" s="1243"/>
      <c r="DLA8" s="1243"/>
      <c r="DLB8" s="1243"/>
      <c r="DLC8" s="1243"/>
      <c r="DLD8" s="1243"/>
      <c r="DLE8" s="1243"/>
      <c r="DLF8" s="1243"/>
      <c r="DLG8" s="1243"/>
      <c r="DLH8" s="1243"/>
      <c r="DLI8" s="1243"/>
      <c r="DLJ8" s="1243"/>
      <c r="DLK8" s="1243"/>
      <c r="DLL8" s="1243"/>
      <c r="DLM8" s="1243"/>
      <c r="DLN8" s="1243"/>
      <c r="DLO8" s="1243"/>
      <c r="DLP8" s="1243"/>
      <c r="DLQ8" s="1243"/>
      <c r="DLR8" s="1243"/>
      <c r="DLS8" s="1243"/>
      <c r="DLT8" s="1243"/>
      <c r="DLU8" s="1243"/>
      <c r="DLV8" s="1243"/>
      <c r="DLW8" s="1243"/>
      <c r="DLX8" s="1243"/>
      <c r="DLY8" s="1243"/>
      <c r="DLZ8" s="1243"/>
      <c r="DMA8" s="1243"/>
      <c r="DMB8" s="1243"/>
      <c r="DMC8" s="1243"/>
      <c r="DMD8" s="1243"/>
      <c r="DME8" s="1243"/>
      <c r="DMF8" s="1243"/>
      <c r="DMG8" s="1243"/>
      <c r="DMH8" s="1243"/>
      <c r="DMI8" s="1243"/>
      <c r="DMJ8" s="1243"/>
      <c r="DMK8" s="1243"/>
      <c r="DML8" s="1243"/>
      <c r="DMM8" s="1243"/>
      <c r="DMN8" s="1243"/>
      <c r="DMO8" s="1243"/>
      <c r="DMP8" s="1243"/>
      <c r="DMQ8" s="1243"/>
      <c r="DMR8" s="1243"/>
      <c r="DMS8" s="1243"/>
      <c r="DMT8" s="1243"/>
      <c r="DMU8" s="1243"/>
      <c r="DMV8" s="1243"/>
      <c r="DMW8" s="1243"/>
      <c r="DMX8" s="1243"/>
      <c r="DMY8" s="1243"/>
      <c r="DMZ8" s="1243"/>
      <c r="DNA8" s="1243"/>
      <c r="DNB8" s="1243"/>
      <c r="DNC8" s="1243"/>
      <c r="DND8" s="1243"/>
      <c r="DNE8" s="1243"/>
      <c r="DNF8" s="1243"/>
      <c r="DNG8" s="1243"/>
      <c r="DNH8" s="1243"/>
      <c r="DNI8" s="1243"/>
      <c r="DNJ8" s="1243"/>
      <c r="DNK8" s="1243"/>
      <c r="DNL8" s="1243"/>
      <c r="DNM8" s="1243"/>
      <c r="DNN8" s="1243"/>
      <c r="DNO8" s="1243"/>
      <c r="DNP8" s="1243"/>
      <c r="DNQ8" s="1243"/>
      <c r="DNR8" s="1243"/>
      <c r="DNS8" s="1243"/>
      <c r="DNT8" s="1243"/>
      <c r="DNU8" s="1243"/>
      <c r="DNV8" s="1243"/>
      <c r="DNW8" s="1243"/>
      <c r="DNX8" s="1243"/>
      <c r="DNY8" s="1243"/>
      <c r="DNZ8" s="1243"/>
      <c r="DOA8" s="1243"/>
      <c r="DOB8" s="1243"/>
      <c r="DOC8" s="1243"/>
      <c r="DOD8" s="1243"/>
      <c r="DOE8" s="1243"/>
      <c r="DOF8" s="1243"/>
      <c r="DOG8" s="1243"/>
      <c r="DOH8" s="1243"/>
      <c r="DOI8" s="1243"/>
      <c r="DOJ8" s="1243"/>
      <c r="DOK8" s="1243"/>
      <c r="DOL8" s="1243"/>
      <c r="DOM8" s="1243"/>
      <c r="DON8" s="1243"/>
      <c r="DOO8" s="1243"/>
      <c r="DOP8" s="1243"/>
      <c r="DOQ8" s="1243"/>
      <c r="DOR8" s="1243"/>
      <c r="DOS8" s="1243"/>
      <c r="DOT8" s="1243"/>
      <c r="DOU8" s="1243"/>
      <c r="DOV8" s="1243"/>
      <c r="DOW8" s="1243"/>
      <c r="DOX8" s="1243"/>
      <c r="DOY8" s="1243"/>
      <c r="DOZ8" s="1243"/>
      <c r="DPA8" s="1243"/>
      <c r="DPB8" s="1243"/>
      <c r="DPC8" s="1243"/>
      <c r="DPD8" s="1243"/>
      <c r="DPE8" s="1243"/>
      <c r="DPF8" s="1243"/>
      <c r="DPG8" s="1243"/>
      <c r="DPH8" s="1243"/>
      <c r="DPI8" s="1243"/>
      <c r="DPJ8" s="1243"/>
      <c r="DPK8" s="1243"/>
      <c r="DPL8" s="1243"/>
      <c r="DPM8" s="1243"/>
      <c r="DPN8" s="1243"/>
      <c r="DPO8" s="1243"/>
      <c r="DPP8" s="1243"/>
      <c r="DPQ8" s="1243"/>
      <c r="DPR8" s="1243"/>
      <c r="DPS8" s="1243"/>
      <c r="DPT8" s="1243"/>
      <c r="DPU8" s="1243"/>
      <c r="DPV8" s="1243"/>
      <c r="DPW8" s="1243"/>
      <c r="DPX8" s="1243"/>
      <c r="DPY8" s="1243"/>
      <c r="DPZ8" s="1243"/>
      <c r="DQA8" s="1243"/>
      <c r="DQB8" s="1243"/>
      <c r="DQC8" s="1243"/>
      <c r="DQD8" s="1243"/>
      <c r="DQE8" s="1243"/>
      <c r="DQF8" s="1243"/>
      <c r="DQG8" s="1243"/>
      <c r="DQH8" s="1243"/>
      <c r="DQI8" s="1243"/>
      <c r="DQJ8" s="1243"/>
      <c r="DQK8" s="1243"/>
      <c r="DQL8" s="1243"/>
      <c r="DQM8" s="1243"/>
      <c r="DQN8" s="1243"/>
      <c r="DQO8" s="1243"/>
      <c r="DQP8" s="1243"/>
      <c r="DQQ8" s="1243"/>
      <c r="DQR8" s="1243"/>
      <c r="DQS8" s="1243"/>
      <c r="DQT8" s="1243"/>
      <c r="DQU8" s="1243"/>
      <c r="DQV8" s="1243"/>
      <c r="DQW8" s="1243"/>
      <c r="DQX8" s="1243"/>
      <c r="DQY8" s="1243"/>
      <c r="DQZ8" s="1243"/>
      <c r="DRA8" s="1243"/>
      <c r="DRB8" s="1243"/>
      <c r="DRC8" s="1243"/>
      <c r="DRD8" s="1243"/>
      <c r="DRE8" s="1243"/>
      <c r="DRF8" s="1243"/>
      <c r="DRG8" s="1243"/>
      <c r="DRH8" s="1243"/>
      <c r="DRI8" s="1243"/>
      <c r="DRJ8" s="1243"/>
      <c r="DRK8" s="1243"/>
      <c r="DRL8" s="1243"/>
      <c r="DRM8" s="1243"/>
      <c r="DRN8" s="1243"/>
      <c r="DRO8" s="1243"/>
      <c r="DRP8" s="1243"/>
      <c r="DRQ8" s="1243"/>
      <c r="DRR8" s="1243"/>
      <c r="DRS8" s="1243"/>
      <c r="DRT8" s="1243"/>
      <c r="DRU8" s="1243"/>
      <c r="DRV8" s="1243"/>
      <c r="DRW8" s="1243"/>
      <c r="DRX8" s="1243"/>
      <c r="DRY8" s="1243"/>
      <c r="DRZ8" s="1243"/>
      <c r="DSA8" s="1243"/>
      <c r="DSB8" s="1243"/>
      <c r="DSC8" s="1243"/>
      <c r="DSD8" s="1243"/>
      <c r="DSE8" s="1243"/>
      <c r="DSF8" s="1243"/>
      <c r="DSG8" s="1243"/>
      <c r="DSH8" s="1243"/>
      <c r="DSI8" s="1243"/>
      <c r="DSJ8" s="1243"/>
      <c r="DSK8" s="1243"/>
      <c r="DSL8" s="1243"/>
      <c r="DSM8" s="1243"/>
      <c r="DSN8" s="1243"/>
      <c r="DSO8" s="1243"/>
      <c r="DSP8" s="1243"/>
      <c r="DSQ8" s="1243"/>
      <c r="DSR8" s="1243"/>
      <c r="DSS8" s="1243"/>
      <c r="DST8" s="1243"/>
      <c r="DSU8" s="1243"/>
      <c r="DSV8" s="1243"/>
      <c r="DSW8" s="1243"/>
      <c r="DSX8" s="1243"/>
      <c r="DSY8" s="1243"/>
      <c r="DSZ8" s="1243"/>
      <c r="DTA8" s="1243"/>
      <c r="DTB8" s="1243"/>
      <c r="DTC8" s="1243"/>
      <c r="DTD8" s="1243"/>
      <c r="DTE8" s="1243"/>
      <c r="DTF8" s="1243"/>
      <c r="DTG8" s="1243"/>
      <c r="DTH8" s="1243"/>
      <c r="DTI8" s="1243"/>
      <c r="DTJ8" s="1243"/>
      <c r="DTK8" s="1243"/>
      <c r="DTL8" s="1243"/>
      <c r="DTM8" s="1243"/>
      <c r="DTN8" s="1243"/>
      <c r="DTO8" s="1243"/>
      <c r="DTP8" s="1243"/>
      <c r="DTQ8" s="1243"/>
      <c r="DTR8" s="1243"/>
      <c r="DTS8" s="1243"/>
      <c r="DTT8" s="1243"/>
      <c r="DTU8" s="1243"/>
      <c r="DTV8" s="1243"/>
      <c r="DTW8" s="1243"/>
      <c r="DTX8" s="1243"/>
      <c r="DTY8" s="1243"/>
      <c r="DTZ8" s="1243"/>
      <c r="DUA8" s="1243"/>
      <c r="DUB8" s="1243"/>
      <c r="DUC8" s="1243"/>
      <c r="DUD8" s="1243"/>
      <c r="DUE8" s="1243"/>
      <c r="DUF8" s="1243"/>
      <c r="DUG8" s="1243"/>
      <c r="DUH8" s="1243"/>
      <c r="DUI8" s="1243"/>
      <c r="DUJ8" s="1243"/>
      <c r="DUK8" s="1243"/>
      <c r="DUL8" s="1243"/>
      <c r="DUM8" s="1243"/>
      <c r="DUN8" s="1243"/>
      <c r="DUO8" s="1243"/>
      <c r="DUP8" s="1243"/>
      <c r="DUQ8" s="1243"/>
      <c r="DUR8" s="1243"/>
      <c r="DUS8" s="1243"/>
      <c r="DUT8" s="1243"/>
      <c r="DUU8" s="1243"/>
      <c r="DUV8" s="1243"/>
      <c r="DUW8" s="1243"/>
      <c r="DUX8" s="1243"/>
      <c r="DUY8" s="1243"/>
      <c r="DUZ8" s="1243"/>
      <c r="DVA8" s="1243"/>
      <c r="DVB8" s="1243"/>
      <c r="DVC8" s="1243"/>
      <c r="DVD8" s="1243"/>
      <c r="DVE8" s="1243"/>
      <c r="DVF8" s="1243"/>
      <c r="DVG8" s="1243"/>
      <c r="DVH8" s="1243"/>
      <c r="DVI8" s="1243"/>
      <c r="DVJ8" s="1243"/>
      <c r="DVK8" s="1243"/>
      <c r="DVL8" s="1243"/>
      <c r="DVM8" s="1243"/>
      <c r="DVN8" s="1243"/>
      <c r="DVO8" s="1243"/>
      <c r="DVP8" s="1243"/>
      <c r="DVQ8" s="1243"/>
      <c r="DVR8" s="1243"/>
      <c r="DVS8" s="1243"/>
      <c r="DVT8" s="1243"/>
      <c r="DVU8" s="1243"/>
      <c r="DVV8" s="1243"/>
      <c r="DVW8" s="1243"/>
      <c r="DVX8" s="1243"/>
      <c r="DVY8" s="1243"/>
      <c r="DVZ8" s="1243"/>
      <c r="DWA8" s="1243"/>
      <c r="DWB8" s="1243"/>
      <c r="DWC8" s="1243"/>
      <c r="DWD8" s="1243"/>
      <c r="DWE8" s="1243"/>
      <c r="DWF8" s="1243"/>
      <c r="DWG8" s="1243"/>
      <c r="DWH8" s="1243"/>
      <c r="DWI8" s="1243"/>
      <c r="DWJ8" s="1243"/>
      <c r="DWK8" s="1243"/>
      <c r="DWL8" s="1243"/>
      <c r="DWM8" s="1243"/>
      <c r="DWN8" s="1243"/>
      <c r="DWO8" s="1243"/>
      <c r="DWP8" s="1243"/>
      <c r="DWQ8" s="1243"/>
      <c r="DWR8" s="1243"/>
      <c r="DWS8" s="1243"/>
      <c r="DWT8" s="1243"/>
      <c r="DWU8" s="1243"/>
      <c r="DWV8" s="1243"/>
      <c r="DWW8" s="1243"/>
      <c r="DWX8" s="1243"/>
      <c r="DWY8" s="1243"/>
      <c r="DWZ8" s="1243"/>
      <c r="DXA8" s="1243"/>
      <c r="DXB8" s="1243"/>
      <c r="DXC8" s="1243"/>
      <c r="DXD8" s="1243"/>
      <c r="DXE8" s="1243"/>
      <c r="DXF8" s="1243"/>
      <c r="DXG8" s="1243"/>
      <c r="DXH8" s="1243"/>
      <c r="DXI8" s="1243"/>
      <c r="DXJ8" s="1243"/>
      <c r="DXK8" s="1243"/>
      <c r="DXL8" s="1243"/>
      <c r="DXM8" s="1243"/>
      <c r="DXN8" s="1243"/>
      <c r="DXO8" s="1243"/>
      <c r="DXP8" s="1243"/>
      <c r="DXQ8" s="1243"/>
      <c r="DXR8" s="1243"/>
      <c r="DXS8" s="1243"/>
      <c r="DXT8" s="1243"/>
      <c r="DXU8" s="1243"/>
      <c r="DXV8" s="1243"/>
      <c r="DXW8" s="1243"/>
      <c r="DXX8" s="1243"/>
      <c r="DXY8" s="1243"/>
      <c r="DXZ8" s="1243"/>
      <c r="DYA8" s="1243"/>
      <c r="DYB8" s="1243"/>
      <c r="DYC8" s="1243"/>
      <c r="DYD8" s="1243"/>
      <c r="DYE8" s="1243"/>
      <c r="DYF8" s="1243"/>
      <c r="DYG8" s="1243"/>
      <c r="DYH8" s="1243"/>
      <c r="DYI8" s="1243"/>
      <c r="DYJ8" s="1243"/>
      <c r="DYK8" s="1243"/>
      <c r="DYL8" s="1243"/>
      <c r="DYM8" s="1243"/>
      <c r="DYN8" s="1243"/>
      <c r="DYO8" s="1243"/>
      <c r="DYP8" s="1243"/>
      <c r="DYQ8" s="1243"/>
      <c r="DYR8" s="1243"/>
      <c r="DYS8" s="1243"/>
      <c r="DYT8" s="1243"/>
      <c r="DYU8" s="1243"/>
      <c r="DYV8" s="1243"/>
      <c r="DYW8" s="1243"/>
      <c r="DYX8" s="1243"/>
      <c r="DYY8" s="1243"/>
      <c r="DYZ8" s="1243"/>
      <c r="DZA8" s="1243"/>
      <c r="DZB8" s="1243"/>
      <c r="DZC8" s="1243"/>
      <c r="DZD8" s="1243"/>
      <c r="DZE8" s="1243"/>
      <c r="DZF8" s="1243"/>
      <c r="DZG8" s="1243"/>
      <c r="DZH8" s="1243"/>
      <c r="DZI8" s="1243"/>
      <c r="DZJ8" s="1243"/>
      <c r="DZK8" s="1243"/>
      <c r="DZL8" s="1243"/>
      <c r="DZM8" s="1243"/>
      <c r="DZN8" s="1243"/>
      <c r="DZO8" s="1243"/>
      <c r="DZP8" s="1243"/>
      <c r="DZQ8" s="1243"/>
      <c r="DZR8" s="1243"/>
      <c r="DZS8" s="1243"/>
      <c r="DZT8" s="1243"/>
      <c r="DZU8" s="1243"/>
      <c r="DZV8" s="1243"/>
      <c r="DZW8" s="1243"/>
      <c r="DZX8" s="1243"/>
      <c r="DZY8" s="1243"/>
      <c r="DZZ8" s="1243"/>
      <c r="EAA8" s="1243"/>
      <c r="EAB8" s="1243"/>
      <c r="EAC8" s="1243"/>
      <c r="EAD8" s="1243"/>
      <c r="EAE8" s="1243"/>
      <c r="EAF8" s="1243"/>
      <c r="EAG8" s="1243"/>
      <c r="EAH8" s="1243"/>
      <c r="EAI8" s="1243"/>
      <c r="EAJ8" s="1243"/>
      <c r="EAK8" s="1243"/>
      <c r="EAL8" s="1243"/>
      <c r="EAM8" s="1243"/>
      <c r="EAN8" s="1243"/>
      <c r="EAO8" s="1243"/>
      <c r="EAP8" s="1243"/>
      <c r="EAQ8" s="1243"/>
      <c r="EAR8" s="1243"/>
      <c r="EAS8" s="1243"/>
      <c r="EAT8" s="1243"/>
      <c r="EAU8" s="1243"/>
      <c r="EAV8" s="1243"/>
      <c r="EAW8" s="1243"/>
      <c r="EAX8" s="1243"/>
      <c r="EAY8" s="1243"/>
      <c r="EAZ8" s="1243"/>
      <c r="EBA8" s="1243"/>
      <c r="EBB8" s="1243"/>
      <c r="EBC8" s="1243"/>
      <c r="EBD8" s="1243"/>
      <c r="EBE8" s="1243"/>
      <c r="EBF8" s="1243"/>
      <c r="EBG8" s="1243"/>
      <c r="EBH8" s="1243"/>
      <c r="EBI8" s="1243"/>
      <c r="EBJ8" s="1243"/>
      <c r="EBK8" s="1243"/>
      <c r="EBL8" s="1243"/>
      <c r="EBM8" s="1243"/>
      <c r="EBN8" s="1243"/>
      <c r="EBO8" s="1243"/>
      <c r="EBP8" s="1243"/>
      <c r="EBQ8" s="1243"/>
      <c r="EBR8" s="1243"/>
      <c r="EBS8" s="1243"/>
      <c r="EBT8" s="1243"/>
      <c r="EBU8" s="1243"/>
      <c r="EBV8" s="1243"/>
      <c r="EBW8" s="1243"/>
      <c r="EBX8" s="1243"/>
      <c r="EBY8" s="1243"/>
      <c r="EBZ8" s="1243"/>
      <c r="ECA8" s="1243"/>
      <c r="ECB8" s="1243"/>
      <c r="ECC8" s="1243"/>
      <c r="ECD8" s="1243"/>
      <c r="ECE8" s="1243"/>
      <c r="ECF8" s="1243"/>
      <c r="ECG8" s="1243"/>
      <c r="ECH8" s="1243"/>
      <c r="ECI8" s="1243"/>
      <c r="ECJ8" s="1243"/>
      <c r="ECK8" s="1243"/>
      <c r="ECL8" s="1243"/>
      <c r="ECM8" s="1243"/>
      <c r="ECN8" s="1243"/>
      <c r="ECO8" s="1243"/>
      <c r="ECP8" s="1243"/>
      <c r="ECQ8" s="1243"/>
      <c r="ECR8" s="1243"/>
      <c r="ECS8" s="1243"/>
      <c r="ECT8" s="1243"/>
      <c r="ECU8" s="1243"/>
      <c r="ECV8" s="1243"/>
      <c r="ECW8" s="1243"/>
      <c r="ECX8" s="1243"/>
      <c r="ECY8" s="1243"/>
      <c r="ECZ8" s="1243"/>
      <c r="EDA8" s="1243"/>
      <c r="EDB8" s="1243"/>
      <c r="EDC8" s="1243"/>
      <c r="EDD8" s="1243"/>
      <c r="EDE8" s="1243"/>
      <c r="EDF8" s="1243"/>
      <c r="EDG8" s="1243"/>
      <c r="EDH8" s="1243"/>
      <c r="EDI8" s="1243"/>
      <c r="EDJ8" s="1243"/>
      <c r="EDK8" s="1243"/>
      <c r="EDL8" s="1243"/>
      <c r="EDM8" s="1243"/>
      <c r="EDN8" s="1243"/>
      <c r="EDO8" s="1243"/>
      <c r="EDP8" s="1243"/>
      <c r="EDQ8" s="1243"/>
      <c r="EDR8" s="1243"/>
      <c r="EDS8" s="1243"/>
      <c r="EDT8" s="1243"/>
      <c r="EDU8" s="1243"/>
      <c r="EDV8" s="1243"/>
      <c r="EDW8" s="1243"/>
      <c r="EDX8" s="1243"/>
      <c r="EDY8" s="1243"/>
      <c r="EDZ8" s="1243"/>
      <c r="EEA8" s="1243"/>
      <c r="EEB8" s="1243"/>
      <c r="EEC8" s="1243"/>
      <c r="EED8" s="1243"/>
      <c r="EEE8" s="1243"/>
      <c r="EEF8" s="1243"/>
      <c r="EEG8" s="1243"/>
      <c r="EEH8" s="1243"/>
      <c r="EEI8" s="1243"/>
      <c r="EEJ8" s="1243"/>
      <c r="EEK8" s="1243"/>
      <c r="EEL8" s="1243"/>
      <c r="EEM8" s="1243"/>
      <c r="EEN8" s="1243"/>
      <c r="EEO8" s="1243"/>
      <c r="EEP8" s="1243"/>
      <c r="EEQ8" s="1243"/>
      <c r="EER8" s="1243"/>
      <c r="EES8" s="1243"/>
      <c r="EET8" s="1243"/>
      <c r="EEU8" s="1243"/>
      <c r="EEV8" s="1243"/>
      <c r="EEW8" s="1243"/>
      <c r="EEX8" s="1243"/>
      <c r="EEY8" s="1243"/>
      <c r="EEZ8" s="1243"/>
      <c r="EFA8" s="1243"/>
      <c r="EFB8" s="1243"/>
      <c r="EFC8" s="1243"/>
      <c r="EFD8" s="1243"/>
      <c r="EFE8" s="1243"/>
      <c r="EFF8" s="1243"/>
      <c r="EFG8" s="1243"/>
      <c r="EFH8" s="1243"/>
      <c r="EFI8" s="1243"/>
      <c r="EFJ8" s="1243"/>
      <c r="EFK8" s="1243"/>
      <c r="EFL8" s="1243"/>
      <c r="EFM8" s="1243"/>
      <c r="EFN8" s="1243"/>
      <c r="EFO8" s="1243"/>
      <c r="EFP8" s="1243"/>
      <c r="EFQ8" s="1243"/>
      <c r="EFR8" s="1243"/>
      <c r="EFS8" s="1243"/>
      <c r="EFT8" s="1243"/>
      <c r="EFU8" s="1243"/>
      <c r="EFV8" s="1243"/>
      <c r="EFW8" s="1243"/>
      <c r="EFX8" s="1243"/>
      <c r="EFY8" s="1243"/>
      <c r="EFZ8" s="1243"/>
      <c r="EGA8" s="1243"/>
      <c r="EGB8" s="1243"/>
      <c r="EGC8" s="1243"/>
      <c r="EGD8" s="1243"/>
      <c r="EGE8" s="1243"/>
      <c r="EGF8" s="1243"/>
      <c r="EGG8" s="1243"/>
      <c r="EGH8" s="1243"/>
      <c r="EGI8" s="1243"/>
      <c r="EGJ8" s="1243"/>
      <c r="EGK8" s="1243"/>
      <c r="EGL8" s="1243"/>
      <c r="EGM8" s="1243"/>
      <c r="EGN8" s="1243"/>
      <c r="EGO8" s="1243"/>
      <c r="EGP8" s="1243"/>
      <c r="EGQ8" s="1243"/>
      <c r="EGR8" s="1243"/>
      <c r="EGS8" s="1243"/>
      <c r="EGT8" s="1243"/>
      <c r="EGU8" s="1243"/>
      <c r="EGV8" s="1243"/>
      <c r="EGW8" s="1243"/>
      <c r="EGX8" s="1243"/>
      <c r="EGY8" s="1243"/>
      <c r="EGZ8" s="1243"/>
      <c r="EHA8" s="1243"/>
      <c r="EHB8" s="1243"/>
      <c r="EHC8" s="1243"/>
      <c r="EHD8" s="1243"/>
      <c r="EHE8" s="1243"/>
      <c r="EHF8" s="1243"/>
      <c r="EHG8" s="1243"/>
      <c r="EHH8" s="1243"/>
      <c r="EHI8" s="1243"/>
      <c r="EHJ8" s="1243"/>
      <c r="EHK8" s="1243"/>
      <c r="EHL8" s="1243"/>
      <c r="EHM8" s="1243"/>
      <c r="EHN8" s="1243"/>
      <c r="EHO8" s="1243"/>
      <c r="EHP8" s="1243"/>
      <c r="EHQ8" s="1243"/>
      <c r="EHR8" s="1243"/>
      <c r="EHS8" s="1243"/>
      <c r="EHT8" s="1243"/>
      <c r="EHU8" s="1243"/>
      <c r="EHV8" s="1243"/>
      <c r="EHW8" s="1243"/>
      <c r="EHX8" s="1243"/>
      <c r="EHY8" s="1243"/>
      <c r="EHZ8" s="1243"/>
      <c r="EIA8" s="1243"/>
      <c r="EIB8" s="1243"/>
      <c r="EIC8" s="1243"/>
      <c r="EID8" s="1243"/>
      <c r="EIE8" s="1243"/>
      <c r="EIF8" s="1243"/>
      <c r="EIG8" s="1243"/>
      <c r="EIH8" s="1243"/>
      <c r="EII8" s="1243"/>
      <c r="EIJ8" s="1243"/>
      <c r="EIK8" s="1243"/>
      <c r="EIL8" s="1243"/>
      <c r="EIM8" s="1243"/>
      <c r="EIN8" s="1243"/>
      <c r="EIO8" s="1243"/>
      <c r="EIP8" s="1243"/>
      <c r="EIQ8" s="1243"/>
      <c r="EIR8" s="1243"/>
      <c r="EIS8" s="1243"/>
      <c r="EIT8" s="1243"/>
      <c r="EIU8" s="1243"/>
      <c r="EIV8" s="1243"/>
      <c r="EIW8" s="1243"/>
      <c r="EIX8" s="1243"/>
      <c r="EIY8" s="1243"/>
      <c r="EIZ8" s="1243"/>
      <c r="EJA8" s="1243"/>
      <c r="EJB8" s="1243"/>
      <c r="EJC8" s="1243"/>
      <c r="EJD8" s="1243"/>
      <c r="EJE8" s="1243"/>
      <c r="EJF8" s="1243"/>
      <c r="EJG8" s="1243"/>
      <c r="EJH8" s="1243"/>
      <c r="EJI8" s="1243"/>
      <c r="EJJ8" s="1243"/>
      <c r="EJK8" s="1243"/>
      <c r="EJL8" s="1243"/>
      <c r="EJM8" s="1243"/>
      <c r="EJN8" s="1243"/>
      <c r="EJO8" s="1243"/>
      <c r="EJP8" s="1243"/>
      <c r="EJQ8" s="1243"/>
      <c r="EJR8" s="1243"/>
      <c r="EJS8" s="1243"/>
      <c r="EJT8" s="1243"/>
      <c r="EJU8" s="1243"/>
      <c r="EJV8" s="1243"/>
      <c r="EJW8" s="1243"/>
      <c r="EJX8" s="1243"/>
      <c r="EJY8" s="1243"/>
      <c r="EJZ8" s="1243"/>
      <c r="EKA8" s="1243"/>
      <c r="EKB8" s="1243"/>
      <c r="EKC8" s="1243"/>
      <c r="EKD8" s="1243"/>
      <c r="EKE8" s="1243"/>
      <c r="EKF8" s="1243"/>
      <c r="EKG8" s="1243"/>
      <c r="EKH8" s="1243"/>
      <c r="EKI8" s="1243"/>
      <c r="EKJ8" s="1243"/>
      <c r="EKK8" s="1243"/>
      <c r="EKL8" s="1243"/>
      <c r="EKM8" s="1243"/>
      <c r="EKN8" s="1243"/>
      <c r="EKO8" s="1243"/>
      <c r="EKP8" s="1243"/>
      <c r="EKQ8" s="1243"/>
      <c r="EKR8" s="1243"/>
      <c r="EKS8" s="1243"/>
      <c r="EKT8" s="1243"/>
      <c r="EKU8" s="1243"/>
      <c r="EKV8" s="1243"/>
      <c r="EKW8" s="1243"/>
      <c r="EKX8" s="1243"/>
      <c r="EKY8" s="1243"/>
      <c r="EKZ8" s="1243"/>
      <c r="ELA8" s="1243"/>
      <c r="ELB8" s="1243"/>
      <c r="ELC8" s="1243"/>
      <c r="ELD8" s="1243"/>
      <c r="ELE8" s="1243"/>
      <c r="ELF8" s="1243"/>
      <c r="ELG8" s="1243"/>
      <c r="ELH8" s="1243"/>
      <c r="ELI8" s="1243"/>
      <c r="ELJ8" s="1243"/>
      <c r="ELK8" s="1243"/>
      <c r="ELL8" s="1243"/>
      <c r="ELM8" s="1243"/>
      <c r="ELN8" s="1243"/>
      <c r="ELO8" s="1243"/>
      <c r="ELP8" s="1243"/>
      <c r="ELQ8" s="1243"/>
      <c r="ELR8" s="1243"/>
      <c r="ELS8" s="1243"/>
      <c r="ELT8" s="1243"/>
      <c r="ELU8" s="1243"/>
      <c r="ELV8" s="1243"/>
      <c r="ELW8" s="1243"/>
      <c r="ELX8" s="1243"/>
      <c r="ELY8" s="1243"/>
      <c r="ELZ8" s="1243"/>
      <c r="EMA8" s="1243"/>
      <c r="EMB8" s="1243"/>
      <c r="EMC8" s="1243"/>
      <c r="EMD8" s="1243"/>
      <c r="EME8" s="1243"/>
      <c r="EMF8" s="1243"/>
      <c r="EMG8" s="1243"/>
      <c r="EMH8" s="1243"/>
      <c r="EMI8" s="1243"/>
      <c r="EMJ8" s="1243"/>
      <c r="EMK8" s="1243"/>
      <c r="EML8" s="1243"/>
      <c r="EMM8" s="1243"/>
      <c r="EMN8" s="1243"/>
      <c r="EMO8" s="1243"/>
      <c r="EMP8" s="1243"/>
      <c r="EMQ8" s="1243"/>
      <c r="EMR8" s="1243"/>
      <c r="EMS8" s="1243"/>
      <c r="EMT8" s="1243"/>
      <c r="EMU8" s="1243"/>
      <c r="EMV8" s="1243"/>
      <c r="EMW8" s="1243"/>
      <c r="EMX8" s="1243"/>
      <c r="EMY8" s="1243"/>
      <c r="EMZ8" s="1243"/>
      <c r="ENA8" s="1243"/>
      <c r="ENB8" s="1243"/>
      <c r="ENC8" s="1243"/>
      <c r="END8" s="1243"/>
      <c r="ENE8" s="1243"/>
      <c r="ENF8" s="1243"/>
      <c r="ENG8" s="1243"/>
      <c r="ENH8" s="1243"/>
      <c r="ENI8" s="1243"/>
      <c r="ENJ8" s="1243"/>
      <c r="ENK8" s="1243"/>
      <c r="ENL8" s="1243"/>
      <c r="ENM8" s="1243"/>
      <c r="ENN8" s="1243"/>
      <c r="ENO8" s="1243"/>
      <c r="ENP8" s="1243"/>
      <c r="ENQ8" s="1243"/>
      <c r="ENR8" s="1243"/>
      <c r="ENS8" s="1243"/>
      <c r="ENT8" s="1243"/>
      <c r="ENU8" s="1243"/>
      <c r="ENV8" s="1243"/>
      <c r="ENW8" s="1243"/>
      <c r="ENX8" s="1243"/>
      <c r="ENY8" s="1243"/>
      <c r="ENZ8" s="1243"/>
      <c r="EOA8" s="1243"/>
      <c r="EOB8" s="1243"/>
      <c r="EOC8" s="1243"/>
      <c r="EOD8" s="1243"/>
      <c r="EOE8" s="1243"/>
      <c r="EOF8" s="1243"/>
      <c r="EOG8" s="1243"/>
      <c r="EOH8" s="1243"/>
      <c r="EOI8" s="1243"/>
      <c r="EOJ8" s="1243"/>
      <c r="EOK8" s="1243"/>
      <c r="EOL8" s="1243"/>
      <c r="EOM8" s="1243"/>
      <c r="EON8" s="1243"/>
      <c r="EOO8" s="1243"/>
      <c r="EOP8" s="1243"/>
      <c r="EOQ8" s="1243"/>
      <c r="EOR8" s="1243"/>
      <c r="EOS8" s="1243"/>
      <c r="EOT8" s="1243"/>
      <c r="EOU8" s="1243"/>
      <c r="EOV8" s="1243"/>
      <c r="EOW8" s="1243"/>
      <c r="EOX8" s="1243"/>
      <c r="EOY8" s="1243"/>
      <c r="EOZ8" s="1243"/>
      <c r="EPA8" s="1243"/>
      <c r="EPB8" s="1243"/>
      <c r="EPC8" s="1243"/>
      <c r="EPD8" s="1243"/>
      <c r="EPE8" s="1243"/>
      <c r="EPF8" s="1243"/>
      <c r="EPG8" s="1243"/>
      <c r="EPH8" s="1243"/>
      <c r="EPI8" s="1243"/>
      <c r="EPJ8" s="1243"/>
      <c r="EPK8" s="1243"/>
      <c r="EPL8" s="1243"/>
      <c r="EPM8" s="1243"/>
      <c r="EPN8" s="1243"/>
      <c r="EPO8" s="1243"/>
      <c r="EPP8" s="1243"/>
      <c r="EPQ8" s="1243"/>
      <c r="EPR8" s="1243"/>
      <c r="EPS8" s="1243"/>
      <c r="EPT8" s="1243"/>
      <c r="EPU8" s="1243"/>
      <c r="EPV8" s="1243"/>
      <c r="EPW8" s="1243"/>
      <c r="EPX8" s="1243"/>
      <c r="EPY8" s="1243"/>
      <c r="EPZ8" s="1243"/>
      <c r="EQA8" s="1243"/>
      <c r="EQB8" s="1243"/>
      <c r="EQC8" s="1243"/>
      <c r="EQD8" s="1243"/>
      <c r="EQE8" s="1243"/>
      <c r="EQF8" s="1243"/>
      <c r="EQG8" s="1243"/>
      <c r="EQH8" s="1243"/>
      <c r="EQI8" s="1243"/>
      <c r="EQJ8" s="1243"/>
      <c r="EQK8" s="1243"/>
      <c r="EQL8" s="1243"/>
      <c r="EQM8" s="1243"/>
      <c r="EQN8" s="1243"/>
      <c r="EQO8" s="1243"/>
      <c r="EQP8" s="1243"/>
      <c r="EQQ8" s="1243"/>
      <c r="EQR8" s="1243"/>
      <c r="EQS8" s="1243"/>
      <c r="EQT8" s="1243"/>
      <c r="EQU8" s="1243"/>
      <c r="EQV8" s="1243"/>
      <c r="EQW8" s="1243"/>
      <c r="EQX8" s="1243"/>
      <c r="EQY8" s="1243"/>
      <c r="EQZ8" s="1243"/>
      <c r="ERA8" s="1243"/>
      <c r="ERB8" s="1243"/>
      <c r="ERC8" s="1243"/>
      <c r="ERD8" s="1243"/>
      <c r="ERE8" s="1243"/>
      <c r="ERF8" s="1243"/>
      <c r="ERG8" s="1243"/>
      <c r="ERH8" s="1243"/>
      <c r="ERI8" s="1243"/>
      <c r="ERJ8" s="1243"/>
      <c r="ERK8" s="1243"/>
      <c r="ERL8" s="1243"/>
      <c r="ERM8" s="1243"/>
      <c r="ERN8" s="1243"/>
      <c r="ERO8" s="1243"/>
      <c r="ERP8" s="1243"/>
      <c r="ERQ8" s="1243"/>
      <c r="ERR8" s="1243"/>
      <c r="ERS8" s="1243"/>
      <c r="ERT8" s="1243"/>
      <c r="ERU8" s="1243"/>
      <c r="ERV8" s="1243"/>
      <c r="ERW8" s="1243"/>
      <c r="ERX8" s="1243"/>
      <c r="ERY8" s="1243"/>
      <c r="ERZ8" s="1243"/>
      <c r="ESA8" s="1243"/>
      <c r="ESB8" s="1243"/>
      <c r="ESC8" s="1243"/>
      <c r="ESD8" s="1243"/>
      <c r="ESE8" s="1243"/>
      <c r="ESF8" s="1243"/>
      <c r="ESG8" s="1243"/>
      <c r="ESH8" s="1243"/>
      <c r="ESI8" s="1243"/>
      <c r="ESJ8" s="1243"/>
      <c r="ESK8" s="1243"/>
      <c r="ESL8" s="1243"/>
      <c r="ESM8" s="1243"/>
      <c r="ESN8" s="1243"/>
      <c r="ESO8" s="1243"/>
      <c r="ESP8" s="1243"/>
      <c r="ESQ8" s="1243"/>
      <c r="ESR8" s="1243"/>
      <c r="ESS8" s="1243"/>
      <c r="EST8" s="1243"/>
      <c r="ESU8" s="1243"/>
      <c r="ESV8" s="1243"/>
      <c r="ESW8" s="1243"/>
      <c r="ESX8" s="1243"/>
      <c r="ESY8" s="1243"/>
      <c r="ESZ8" s="1243"/>
      <c r="ETA8" s="1243"/>
      <c r="ETB8" s="1243"/>
      <c r="ETC8" s="1243"/>
      <c r="ETD8" s="1243"/>
      <c r="ETE8" s="1243"/>
      <c r="ETF8" s="1243"/>
      <c r="ETG8" s="1243"/>
      <c r="ETH8" s="1243"/>
      <c r="ETI8" s="1243"/>
      <c r="ETJ8" s="1243"/>
      <c r="ETK8" s="1243"/>
      <c r="ETL8" s="1243"/>
      <c r="ETM8" s="1243"/>
      <c r="ETN8" s="1243"/>
      <c r="ETO8" s="1243"/>
      <c r="ETP8" s="1243"/>
      <c r="ETQ8" s="1243"/>
      <c r="ETR8" s="1243"/>
      <c r="ETS8" s="1243"/>
      <c r="ETT8" s="1243"/>
      <c r="ETU8" s="1243"/>
      <c r="ETV8" s="1243"/>
      <c r="ETW8" s="1243"/>
      <c r="ETX8" s="1243"/>
      <c r="ETY8" s="1243"/>
      <c r="ETZ8" s="1243"/>
      <c r="EUA8" s="1243"/>
      <c r="EUB8" s="1243"/>
      <c r="EUC8" s="1243"/>
      <c r="EUD8" s="1243"/>
      <c r="EUE8" s="1243"/>
      <c r="EUF8" s="1243"/>
      <c r="EUG8" s="1243"/>
      <c r="EUH8" s="1243"/>
      <c r="EUI8" s="1243"/>
      <c r="EUJ8" s="1243"/>
      <c r="EUK8" s="1243"/>
      <c r="EUL8" s="1243"/>
      <c r="EUM8" s="1243"/>
      <c r="EUN8" s="1243"/>
      <c r="EUO8" s="1243"/>
      <c r="EUP8" s="1243"/>
      <c r="EUQ8" s="1243"/>
      <c r="EUR8" s="1243"/>
      <c r="EUS8" s="1243"/>
      <c r="EUT8" s="1243"/>
      <c r="EUU8" s="1243"/>
      <c r="EUV8" s="1243"/>
      <c r="EUW8" s="1243"/>
      <c r="EUX8" s="1243"/>
      <c r="EUY8" s="1243"/>
      <c r="EUZ8" s="1243"/>
      <c r="EVA8" s="1243"/>
      <c r="EVB8" s="1243"/>
      <c r="EVC8" s="1243"/>
      <c r="EVD8" s="1243"/>
      <c r="EVE8" s="1243"/>
      <c r="EVF8" s="1243"/>
      <c r="EVG8" s="1243"/>
      <c r="EVH8" s="1243"/>
      <c r="EVI8" s="1243"/>
      <c r="EVJ8" s="1243"/>
      <c r="EVK8" s="1243"/>
      <c r="EVL8" s="1243"/>
      <c r="EVM8" s="1243"/>
      <c r="EVN8" s="1243"/>
      <c r="EVO8" s="1243"/>
      <c r="EVP8" s="1243"/>
      <c r="EVQ8" s="1243"/>
      <c r="EVR8" s="1243"/>
      <c r="EVS8" s="1243"/>
      <c r="EVT8" s="1243"/>
      <c r="EVU8" s="1243"/>
      <c r="EVV8" s="1243"/>
      <c r="EVW8" s="1243"/>
      <c r="EVX8" s="1243"/>
      <c r="EVY8" s="1243"/>
      <c r="EVZ8" s="1243"/>
      <c r="EWA8" s="1243"/>
      <c r="EWB8" s="1243"/>
      <c r="EWC8" s="1243"/>
      <c r="EWD8" s="1243"/>
      <c r="EWE8" s="1243"/>
      <c r="EWF8" s="1243"/>
      <c r="EWG8" s="1243"/>
      <c r="EWH8" s="1243"/>
      <c r="EWI8" s="1243"/>
      <c r="EWJ8" s="1243"/>
      <c r="EWK8" s="1243"/>
      <c r="EWL8" s="1243"/>
      <c r="EWM8" s="1243"/>
      <c r="EWN8" s="1243"/>
      <c r="EWO8" s="1243"/>
      <c r="EWP8" s="1243"/>
      <c r="EWQ8" s="1243"/>
      <c r="EWR8" s="1243"/>
      <c r="EWS8" s="1243"/>
      <c r="EWT8" s="1243"/>
      <c r="EWU8" s="1243"/>
      <c r="EWV8" s="1243"/>
      <c r="EWW8" s="1243"/>
      <c r="EWX8" s="1243"/>
      <c r="EWY8" s="1243"/>
      <c r="EWZ8" s="1243"/>
      <c r="EXA8" s="1243"/>
      <c r="EXB8" s="1243"/>
      <c r="EXC8" s="1243"/>
      <c r="EXD8" s="1243"/>
      <c r="EXE8" s="1243"/>
      <c r="EXF8" s="1243"/>
      <c r="EXG8" s="1243"/>
      <c r="EXH8" s="1243"/>
      <c r="EXI8" s="1243"/>
      <c r="EXJ8" s="1243"/>
      <c r="EXK8" s="1243"/>
      <c r="EXL8" s="1243"/>
      <c r="EXM8" s="1243"/>
      <c r="EXN8" s="1243"/>
      <c r="EXO8" s="1243"/>
      <c r="EXP8" s="1243"/>
      <c r="EXQ8" s="1243"/>
      <c r="EXR8" s="1243"/>
      <c r="EXS8" s="1243"/>
      <c r="EXT8" s="1243"/>
      <c r="EXU8" s="1243"/>
      <c r="EXV8" s="1243"/>
      <c r="EXW8" s="1243"/>
      <c r="EXX8" s="1243"/>
      <c r="EXY8" s="1243"/>
      <c r="EXZ8" s="1243"/>
      <c r="EYA8" s="1243"/>
      <c r="EYB8" s="1243"/>
      <c r="EYC8" s="1243"/>
      <c r="EYD8" s="1243"/>
      <c r="EYE8" s="1243"/>
      <c r="EYF8" s="1243"/>
      <c r="EYG8" s="1243"/>
      <c r="EYH8" s="1243"/>
      <c r="EYI8" s="1243"/>
      <c r="EYJ8" s="1243"/>
      <c r="EYK8" s="1243"/>
      <c r="EYL8" s="1243"/>
      <c r="EYM8" s="1243"/>
      <c r="EYN8" s="1243"/>
      <c r="EYO8" s="1243"/>
      <c r="EYP8" s="1243"/>
      <c r="EYQ8" s="1243"/>
      <c r="EYR8" s="1243"/>
      <c r="EYS8" s="1243"/>
      <c r="EYT8" s="1243"/>
      <c r="EYU8" s="1243"/>
      <c r="EYV8" s="1243"/>
      <c r="EYW8" s="1243"/>
      <c r="EYX8" s="1243"/>
      <c r="EYY8" s="1243"/>
      <c r="EYZ8" s="1243"/>
      <c r="EZA8" s="1243"/>
      <c r="EZB8" s="1243"/>
      <c r="EZC8" s="1243"/>
      <c r="EZD8" s="1243"/>
      <c r="EZE8" s="1243"/>
      <c r="EZF8" s="1243"/>
      <c r="EZG8" s="1243"/>
      <c r="EZH8" s="1243"/>
      <c r="EZI8" s="1243"/>
      <c r="EZJ8" s="1243"/>
      <c r="EZK8" s="1243"/>
      <c r="EZL8" s="1243"/>
      <c r="EZM8" s="1243"/>
      <c r="EZN8" s="1243"/>
      <c r="EZO8" s="1243"/>
      <c r="EZP8" s="1243"/>
      <c r="EZQ8" s="1243"/>
      <c r="EZR8" s="1243"/>
      <c r="EZS8" s="1243"/>
      <c r="EZT8" s="1243"/>
      <c r="EZU8" s="1243"/>
      <c r="EZV8" s="1243"/>
      <c r="EZW8" s="1243"/>
      <c r="EZX8" s="1243"/>
      <c r="EZY8" s="1243"/>
      <c r="EZZ8" s="1243"/>
      <c r="FAA8" s="1243"/>
      <c r="FAB8" s="1243"/>
      <c r="FAC8" s="1243"/>
      <c r="FAD8" s="1243"/>
      <c r="FAE8" s="1243"/>
      <c r="FAF8" s="1243"/>
      <c r="FAG8" s="1243"/>
      <c r="FAH8" s="1243"/>
      <c r="FAI8" s="1243"/>
      <c r="FAJ8" s="1243"/>
      <c r="FAK8" s="1243"/>
      <c r="FAL8" s="1243"/>
      <c r="FAM8" s="1243"/>
      <c r="FAN8" s="1243"/>
      <c r="FAO8" s="1243"/>
      <c r="FAP8" s="1243"/>
      <c r="FAQ8" s="1243"/>
      <c r="FAR8" s="1243"/>
      <c r="FAS8" s="1243"/>
      <c r="FAT8" s="1243"/>
      <c r="FAU8" s="1243"/>
      <c r="FAV8" s="1243"/>
      <c r="FAW8" s="1243"/>
      <c r="FAX8" s="1243"/>
      <c r="FAY8" s="1243"/>
      <c r="FAZ8" s="1243"/>
      <c r="FBA8" s="1243"/>
      <c r="FBB8" s="1243"/>
      <c r="FBC8" s="1243"/>
      <c r="FBD8" s="1243"/>
      <c r="FBE8" s="1243"/>
      <c r="FBF8" s="1243"/>
      <c r="FBG8" s="1243"/>
      <c r="FBH8" s="1243"/>
      <c r="FBI8" s="1243"/>
      <c r="FBJ8" s="1243"/>
      <c r="FBK8" s="1243"/>
      <c r="FBL8" s="1243"/>
      <c r="FBM8" s="1243"/>
      <c r="FBN8" s="1243"/>
      <c r="FBO8" s="1243"/>
      <c r="FBP8" s="1243"/>
      <c r="FBQ8" s="1243"/>
      <c r="FBR8" s="1243"/>
      <c r="FBS8" s="1243"/>
      <c r="FBT8" s="1243"/>
      <c r="FBU8" s="1243"/>
      <c r="FBV8" s="1243"/>
      <c r="FBW8" s="1243"/>
      <c r="FBX8" s="1243"/>
      <c r="FBY8" s="1243"/>
      <c r="FBZ8" s="1243"/>
      <c r="FCA8" s="1243"/>
      <c r="FCB8" s="1243"/>
      <c r="FCC8" s="1243"/>
      <c r="FCD8" s="1243"/>
      <c r="FCE8" s="1243"/>
      <c r="FCF8" s="1243"/>
      <c r="FCG8" s="1243"/>
      <c r="FCH8" s="1243"/>
      <c r="FCI8" s="1243"/>
      <c r="FCJ8" s="1243"/>
      <c r="FCK8" s="1243"/>
      <c r="FCL8" s="1243"/>
      <c r="FCM8" s="1243"/>
      <c r="FCN8" s="1243"/>
      <c r="FCO8" s="1243"/>
      <c r="FCP8" s="1243"/>
      <c r="FCQ8" s="1243"/>
      <c r="FCR8" s="1243"/>
      <c r="FCS8" s="1243"/>
      <c r="FCT8" s="1243"/>
      <c r="FCU8" s="1243"/>
      <c r="FCV8" s="1243"/>
      <c r="FCW8" s="1243"/>
      <c r="FCX8" s="1243"/>
      <c r="FCY8" s="1243"/>
      <c r="FCZ8" s="1243"/>
      <c r="FDA8" s="1243"/>
      <c r="FDB8" s="1243"/>
      <c r="FDC8" s="1243"/>
      <c r="FDD8" s="1243"/>
      <c r="FDE8" s="1243"/>
      <c r="FDF8" s="1243"/>
      <c r="FDG8" s="1243"/>
      <c r="FDH8" s="1243"/>
      <c r="FDI8" s="1243"/>
      <c r="FDJ8" s="1243"/>
      <c r="FDK8" s="1243"/>
      <c r="FDL8" s="1243"/>
      <c r="FDM8" s="1243"/>
      <c r="FDN8" s="1243"/>
      <c r="FDO8" s="1243"/>
      <c r="FDP8" s="1243"/>
      <c r="FDQ8" s="1243"/>
      <c r="FDR8" s="1243"/>
      <c r="FDS8" s="1243"/>
      <c r="FDT8" s="1243"/>
      <c r="FDU8" s="1243"/>
      <c r="FDV8" s="1243"/>
      <c r="FDW8" s="1243"/>
      <c r="FDX8" s="1243"/>
      <c r="FDY8" s="1243"/>
      <c r="FDZ8" s="1243"/>
      <c r="FEA8" s="1243"/>
      <c r="FEB8" s="1243"/>
      <c r="FEC8" s="1243"/>
      <c r="FED8" s="1243"/>
      <c r="FEE8" s="1243"/>
      <c r="FEF8" s="1243"/>
      <c r="FEG8" s="1243"/>
      <c r="FEH8" s="1243"/>
      <c r="FEI8" s="1243"/>
      <c r="FEJ8" s="1243"/>
      <c r="FEK8" s="1243"/>
      <c r="FEL8" s="1243"/>
      <c r="FEM8" s="1243"/>
      <c r="FEN8" s="1243"/>
      <c r="FEO8" s="1243"/>
      <c r="FEP8" s="1243"/>
      <c r="FEQ8" s="1243"/>
      <c r="FER8" s="1243"/>
      <c r="FES8" s="1243"/>
      <c r="FET8" s="1243"/>
      <c r="FEU8" s="1243"/>
      <c r="FEV8" s="1243"/>
      <c r="FEW8" s="1243"/>
      <c r="FEX8" s="1243"/>
      <c r="FEY8" s="1243"/>
      <c r="FEZ8" s="1243"/>
      <c r="FFA8" s="1243"/>
      <c r="FFB8" s="1243"/>
      <c r="FFC8" s="1243"/>
      <c r="FFD8" s="1243"/>
      <c r="FFE8" s="1243"/>
      <c r="FFF8" s="1243"/>
      <c r="FFG8" s="1243"/>
      <c r="FFH8" s="1243"/>
      <c r="FFI8" s="1243"/>
      <c r="FFJ8" s="1243"/>
      <c r="FFK8" s="1243"/>
      <c r="FFL8" s="1243"/>
      <c r="FFM8" s="1243"/>
      <c r="FFN8" s="1243"/>
      <c r="FFO8" s="1243"/>
      <c r="FFP8" s="1243"/>
      <c r="FFQ8" s="1243"/>
      <c r="FFR8" s="1243"/>
      <c r="FFS8" s="1243"/>
      <c r="FFT8" s="1243"/>
      <c r="FFU8" s="1243"/>
      <c r="FFV8" s="1243"/>
      <c r="FFW8" s="1243"/>
      <c r="FFX8" s="1243"/>
      <c r="FFY8" s="1243"/>
      <c r="FFZ8" s="1243"/>
      <c r="FGA8" s="1243"/>
      <c r="FGB8" s="1243"/>
      <c r="FGC8" s="1243"/>
      <c r="FGD8" s="1243"/>
      <c r="FGE8" s="1243"/>
      <c r="FGF8" s="1243"/>
      <c r="FGG8" s="1243"/>
      <c r="FGH8" s="1243"/>
      <c r="FGI8" s="1243"/>
      <c r="FGJ8" s="1243"/>
      <c r="FGK8" s="1243"/>
      <c r="FGL8" s="1243"/>
      <c r="FGM8" s="1243"/>
      <c r="FGN8" s="1243"/>
      <c r="FGO8" s="1243"/>
      <c r="FGP8" s="1243"/>
      <c r="FGQ8" s="1243"/>
      <c r="FGR8" s="1243"/>
      <c r="FGS8" s="1243"/>
      <c r="FGT8" s="1243"/>
      <c r="FGU8" s="1243"/>
      <c r="FGV8" s="1243"/>
      <c r="FGW8" s="1243"/>
      <c r="FGX8" s="1243"/>
      <c r="FGY8" s="1243"/>
      <c r="FGZ8" s="1243"/>
      <c r="FHA8" s="1243"/>
      <c r="FHB8" s="1243"/>
      <c r="FHC8" s="1243"/>
      <c r="FHD8" s="1243"/>
      <c r="FHE8" s="1243"/>
      <c r="FHF8" s="1243"/>
      <c r="FHG8" s="1243"/>
      <c r="FHH8" s="1243"/>
      <c r="FHI8" s="1243"/>
      <c r="FHJ8" s="1243"/>
      <c r="FHK8" s="1243"/>
      <c r="FHL8" s="1243"/>
      <c r="FHM8" s="1243"/>
      <c r="FHN8" s="1243"/>
      <c r="FHO8" s="1243"/>
      <c r="FHP8" s="1243"/>
      <c r="FHQ8" s="1243"/>
      <c r="FHR8" s="1243"/>
      <c r="FHS8" s="1243"/>
      <c r="FHT8" s="1243"/>
      <c r="FHU8" s="1243"/>
      <c r="FHV8" s="1243"/>
      <c r="FHW8" s="1243"/>
      <c r="FHX8" s="1243"/>
      <c r="FHY8" s="1243"/>
      <c r="FHZ8" s="1243"/>
      <c r="FIA8" s="1243"/>
      <c r="FIB8" s="1243"/>
      <c r="FIC8" s="1243"/>
      <c r="FID8" s="1243"/>
      <c r="FIE8" s="1243"/>
      <c r="FIF8" s="1243"/>
      <c r="FIG8" s="1243"/>
      <c r="FIH8" s="1243"/>
      <c r="FII8" s="1243"/>
      <c r="FIJ8" s="1243"/>
      <c r="FIK8" s="1243"/>
      <c r="FIL8" s="1243"/>
      <c r="FIM8" s="1243"/>
      <c r="FIN8" s="1243"/>
      <c r="FIO8" s="1243"/>
      <c r="FIP8" s="1243"/>
      <c r="FIQ8" s="1243"/>
      <c r="FIR8" s="1243"/>
      <c r="FIS8" s="1243"/>
      <c r="FIT8" s="1243"/>
      <c r="FIU8" s="1243"/>
      <c r="FIV8" s="1243"/>
      <c r="FIW8" s="1243"/>
      <c r="FIX8" s="1243"/>
      <c r="FIY8" s="1243"/>
      <c r="FIZ8" s="1243"/>
      <c r="FJA8" s="1243"/>
      <c r="FJB8" s="1243"/>
      <c r="FJC8" s="1243"/>
      <c r="FJD8" s="1243"/>
      <c r="FJE8" s="1243"/>
      <c r="FJF8" s="1243"/>
      <c r="FJG8" s="1243"/>
      <c r="FJH8" s="1243"/>
      <c r="FJI8" s="1243"/>
      <c r="FJJ8" s="1243"/>
      <c r="FJK8" s="1243"/>
      <c r="FJL8" s="1243"/>
      <c r="FJM8" s="1243"/>
      <c r="FJN8" s="1243"/>
      <c r="FJO8" s="1243"/>
      <c r="FJP8" s="1243"/>
      <c r="FJQ8" s="1243"/>
      <c r="FJR8" s="1243"/>
      <c r="FJS8" s="1243"/>
      <c r="FJT8" s="1243"/>
      <c r="FJU8" s="1243"/>
      <c r="FJV8" s="1243"/>
      <c r="FJW8" s="1243"/>
      <c r="FJX8" s="1243"/>
      <c r="FJY8" s="1243"/>
      <c r="FJZ8" s="1243"/>
      <c r="FKA8" s="1243"/>
      <c r="FKB8" s="1243"/>
      <c r="FKC8" s="1243"/>
      <c r="FKD8" s="1243"/>
      <c r="FKE8" s="1243"/>
      <c r="FKF8" s="1243"/>
      <c r="FKG8" s="1243"/>
      <c r="FKH8" s="1243"/>
      <c r="FKI8" s="1243"/>
      <c r="FKJ8" s="1243"/>
      <c r="FKK8" s="1243"/>
      <c r="FKL8" s="1243"/>
      <c r="FKM8" s="1243"/>
      <c r="FKN8" s="1243"/>
      <c r="FKO8" s="1243"/>
      <c r="FKP8" s="1243"/>
      <c r="FKQ8" s="1243"/>
      <c r="FKR8" s="1243"/>
      <c r="FKS8" s="1243"/>
      <c r="FKT8" s="1243"/>
      <c r="FKU8" s="1243"/>
      <c r="FKV8" s="1243"/>
      <c r="FKW8" s="1243"/>
      <c r="FKX8" s="1243"/>
      <c r="FKY8" s="1243"/>
      <c r="FKZ8" s="1243"/>
      <c r="FLA8" s="1243"/>
      <c r="FLB8" s="1243"/>
      <c r="FLC8" s="1243"/>
      <c r="FLD8" s="1243"/>
      <c r="FLE8" s="1243"/>
      <c r="FLF8" s="1243"/>
      <c r="FLG8" s="1243"/>
      <c r="FLH8" s="1243"/>
      <c r="FLI8" s="1243"/>
      <c r="FLJ8" s="1243"/>
      <c r="FLK8" s="1243"/>
      <c r="FLL8" s="1243"/>
      <c r="FLM8" s="1243"/>
      <c r="FLN8" s="1243"/>
      <c r="FLO8" s="1243"/>
      <c r="FLP8" s="1243"/>
      <c r="FLQ8" s="1243"/>
      <c r="FLR8" s="1243"/>
      <c r="FLS8" s="1243"/>
      <c r="FLT8" s="1243"/>
      <c r="FLU8" s="1243"/>
      <c r="FLV8" s="1243"/>
      <c r="FLW8" s="1243"/>
      <c r="FLX8" s="1243"/>
      <c r="FLY8" s="1243"/>
      <c r="FLZ8" s="1243"/>
      <c r="FMA8" s="1243"/>
      <c r="FMB8" s="1243"/>
      <c r="FMC8" s="1243"/>
      <c r="FMD8" s="1243"/>
      <c r="FME8" s="1243"/>
      <c r="FMF8" s="1243"/>
      <c r="FMG8" s="1243"/>
      <c r="FMH8" s="1243"/>
      <c r="FMI8" s="1243"/>
      <c r="FMJ8" s="1243"/>
      <c r="FMK8" s="1243"/>
      <c r="FML8" s="1243"/>
      <c r="FMM8" s="1243"/>
      <c r="FMN8" s="1243"/>
      <c r="FMO8" s="1243"/>
      <c r="FMP8" s="1243"/>
      <c r="FMQ8" s="1243"/>
      <c r="FMR8" s="1243"/>
      <c r="FMS8" s="1243"/>
      <c r="FMT8" s="1243"/>
      <c r="FMU8" s="1243"/>
      <c r="FMV8" s="1243"/>
      <c r="FMW8" s="1243"/>
      <c r="FMX8" s="1243"/>
      <c r="FMY8" s="1243"/>
      <c r="FMZ8" s="1243"/>
      <c r="FNA8" s="1243"/>
      <c r="FNB8" s="1243"/>
      <c r="FNC8" s="1243"/>
      <c r="FND8" s="1243"/>
      <c r="FNE8" s="1243"/>
      <c r="FNF8" s="1243"/>
      <c r="FNG8" s="1243"/>
      <c r="FNH8" s="1243"/>
      <c r="FNI8" s="1243"/>
      <c r="FNJ8" s="1243"/>
      <c r="FNK8" s="1243"/>
      <c r="FNL8" s="1243"/>
      <c r="FNM8" s="1243"/>
      <c r="FNN8" s="1243"/>
      <c r="FNO8" s="1243"/>
      <c r="FNP8" s="1243"/>
      <c r="FNQ8" s="1243"/>
      <c r="FNR8" s="1243"/>
      <c r="FNS8" s="1243"/>
      <c r="FNT8" s="1243"/>
      <c r="FNU8" s="1243"/>
      <c r="FNV8" s="1243"/>
      <c r="FNW8" s="1243"/>
      <c r="FNX8" s="1243"/>
      <c r="FNY8" s="1243"/>
      <c r="FNZ8" s="1243"/>
      <c r="FOA8" s="1243"/>
      <c r="FOB8" s="1243"/>
      <c r="FOC8" s="1243"/>
      <c r="FOD8" s="1243"/>
      <c r="FOE8" s="1243"/>
      <c r="FOF8" s="1243"/>
      <c r="FOG8" s="1243"/>
      <c r="FOH8" s="1243"/>
      <c r="FOI8" s="1243"/>
      <c r="FOJ8" s="1243"/>
      <c r="FOK8" s="1243"/>
      <c r="FOL8" s="1243"/>
      <c r="FOM8" s="1243"/>
      <c r="FON8" s="1243"/>
      <c r="FOO8" s="1243"/>
      <c r="FOP8" s="1243"/>
      <c r="FOQ8" s="1243"/>
      <c r="FOR8" s="1243"/>
      <c r="FOS8" s="1243"/>
      <c r="FOT8" s="1243"/>
      <c r="FOU8" s="1243"/>
      <c r="FOV8" s="1243"/>
      <c r="FOW8" s="1243"/>
      <c r="FOX8" s="1243"/>
      <c r="FOY8" s="1243"/>
      <c r="FOZ8" s="1243"/>
      <c r="FPA8" s="1243"/>
      <c r="FPB8" s="1243"/>
      <c r="FPC8" s="1243"/>
      <c r="FPD8" s="1243"/>
      <c r="FPE8" s="1243"/>
      <c r="FPF8" s="1243"/>
      <c r="FPG8" s="1243"/>
      <c r="FPH8" s="1243"/>
      <c r="FPI8" s="1243"/>
      <c r="FPJ8" s="1243"/>
      <c r="FPK8" s="1243"/>
      <c r="FPL8" s="1243"/>
      <c r="FPM8" s="1243"/>
      <c r="FPN8" s="1243"/>
      <c r="FPO8" s="1243"/>
      <c r="FPP8" s="1243"/>
      <c r="FPQ8" s="1243"/>
      <c r="FPR8" s="1243"/>
      <c r="FPS8" s="1243"/>
      <c r="FPT8" s="1243"/>
      <c r="FPU8" s="1243"/>
      <c r="FPV8" s="1243"/>
      <c r="FPW8" s="1243"/>
      <c r="FPX8" s="1243"/>
      <c r="FPY8" s="1243"/>
      <c r="FPZ8" s="1243"/>
      <c r="FQA8" s="1243"/>
      <c r="FQB8" s="1243"/>
      <c r="FQC8" s="1243"/>
      <c r="FQD8" s="1243"/>
      <c r="FQE8" s="1243"/>
      <c r="FQF8" s="1243"/>
      <c r="FQG8" s="1243"/>
      <c r="FQH8" s="1243"/>
      <c r="FQI8" s="1243"/>
      <c r="FQJ8" s="1243"/>
      <c r="FQK8" s="1243"/>
      <c r="FQL8" s="1243"/>
      <c r="FQM8" s="1243"/>
      <c r="FQN8" s="1243"/>
      <c r="FQO8" s="1243"/>
      <c r="FQP8" s="1243"/>
      <c r="FQQ8" s="1243"/>
      <c r="FQR8" s="1243"/>
      <c r="FQS8" s="1243"/>
      <c r="FQT8" s="1243"/>
      <c r="FQU8" s="1243"/>
      <c r="FQV8" s="1243"/>
      <c r="FQW8" s="1243"/>
      <c r="FQX8" s="1243"/>
      <c r="FQY8" s="1243"/>
      <c r="FQZ8" s="1243"/>
      <c r="FRA8" s="1243"/>
      <c r="FRB8" s="1243"/>
      <c r="FRC8" s="1243"/>
      <c r="FRD8" s="1243"/>
      <c r="FRE8" s="1243"/>
      <c r="FRF8" s="1243"/>
      <c r="FRG8" s="1243"/>
      <c r="FRH8" s="1243"/>
      <c r="FRI8" s="1243"/>
      <c r="FRJ8" s="1243"/>
      <c r="FRK8" s="1243"/>
      <c r="FRL8" s="1243"/>
      <c r="FRM8" s="1243"/>
      <c r="FRN8" s="1243"/>
      <c r="FRO8" s="1243"/>
      <c r="FRP8" s="1243"/>
      <c r="FRQ8" s="1243"/>
      <c r="FRR8" s="1243"/>
      <c r="FRS8" s="1243"/>
      <c r="FRT8" s="1243"/>
      <c r="FRU8" s="1243"/>
      <c r="FRV8" s="1243"/>
      <c r="FRW8" s="1243"/>
      <c r="FRX8" s="1243"/>
      <c r="FRY8" s="1243"/>
      <c r="FRZ8" s="1243"/>
      <c r="FSA8" s="1243"/>
      <c r="FSB8" s="1243"/>
      <c r="FSC8" s="1243"/>
      <c r="FSD8" s="1243"/>
      <c r="FSE8" s="1243"/>
      <c r="FSF8" s="1243"/>
      <c r="FSG8" s="1243"/>
      <c r="FSH8" s="1243"/>
      <c r="FSI8" s="1243"/>
      <c r="FSJ8" s="1243"/>
      <c r="FSK8" s="1243"/>
      <c r="FSL8" s="1243"/>
      <c r="FSM8" s="1243"/>
      <c r="FSN8" s="1243"/>
      <c r="FSO8" s="1243"/>
      <c r="FSP8" s="1243"/>
      <c r="FSQ8" s="1243"/>
      <c r="FSR8" s="1243"/>
      <c r="FSS8" s="1243"/>
      <c r="FST8" s="1243"/>
      <c r="FSU8" s="1243"/>
      <c r="FSV8" s="1243"/>
      <c r="FSW8" s="1243"/>
      <c r="FSX8" s="1243"/>
      <c r="FSY8" s="1243"/>
      <c r="FSZ8" s="1243"/>
      <c r="FTA8" s="1243"/>
      <c r="FTB8" s="1243"/>
      <c r="FTC8" s="1243"/>
      <c r="FTD8" s="1243"/>
      <c r="FTE8" s="1243"/>
      <c r="FTF8" s="1243"/>
      <c r="FTG8" s="1243"/>
      <c r="FTH8" s="1243"/>
      <c r="FTI8" s="1243"/>
      <c r="FTJ8" s="1243"/>
      <c r="FTK8" s="1243"/>
      <c r="FTL8" s="1243"/>
      <c r="FTM8" s="1243"/>
      <c r="FTN8" s="1243"/>
      <c r="FTO8" s="1243"/>
      <c r="FTP8" s="1243"/>
      <c r="FTQ8" s="1243"/>
      <c r="FTR8" s="1243"/>
      <c r="FTS8" s="1243"/>
      <c r="FTT8" s="1243"/>
      <c r="FTU8" s="1243"/>
      <c r="FTV8" s="1243"/>
      <c r="FTW8" s="1243"/>
      <c r="FTX8" s="1243"/>
      <c r="FTY8" s="1243"/>
      <c r="FTZ8" s="1243"/>
      <c r="FUA8" s="1243"/>
      <c r="FUB8" s="1243"/>
      <c r="FUC8" s="1243"/>
      <c r="FUD8" s="1243"/>
      <c r="FUE8" s="1243"/>
      <c r="FUF8" s="1243"/>
      <c r="FUG8" s="1243"/>
      <c r="FUH8" s="1243"/>
      <c r="FUI8" s="1243"/>
      <c r="FUJ8" s="1243"/>
      <c r="FUK8" s="1243"/>
      <c r="FUL8" s="1243"/>
      <c r="FUM8" s="1243"/>
      <c r="FUN8" s="1243"/>
      <c r="FUO8" s="1243"/>
      <c r="FUP8" s="1243"/>
      <c r="FUQ8" s="1243"/>
      <c r="FUR8" s="1243"/>
      <c r="FUS8" s="1243"/>
      <c r="FUT8" s="1243"/>
      <c r="FUU8" s="1243"/>
      <c r="FUV8" s="1243"/>
      <c r="FUW8" s="1243"/>
      <c r="FUX8" s="1243"/>
      <c r="FUY8" s="1243"/>
      <c r="FUZ8" s="1243"/>
      <c r="FVA8" s="1243"/>
      <c r="FVB8" s="1243"/>
      <c r="FVC8" s="1243"/>
      <c r="FVD8" s="1243"/>
      <c r="FVE8" s="1243"/>
      <c r="FVF8" s="1243"/>
      <c r="FVG8" s="1243"/>
      <c r="FVH8" s="1243"/>
      <c r="FVI8" s="1243"/>
      <c r="FVJ8" s="1243"/>
      <c r="FVK8" s="1243"/>
      <c r="FVL8" s="1243"/>
      <c r="FVM8" s="1243"/>
      <c r="FVN8" s="1243"/>
      <c r="FVO8" s="1243"/>
      <c r="FVP8" s="1243"/>
      <c r="FVQ8" s="1243"/>
      <c r="FVR8" s="1243"/>
      <c r="FVS8" s="1243"/>
      <c r="FVT8" s="1243"/>
      <c r="FVU8" s="1243"/>
      <c r="FVV8" s="1243"/>
      <c r="FVW8" s="1243"/>
      <c r="FVX8" s="1243"/>
      <c r="FVY8" s="1243"/>
      <c r="FVZ8" s="1243"/>
      <c r="FWA8" s="1243"/>
      <c r="FWB8" s="1243"/>
      <c r="FWC8" s="1243"/>
      <c r="FWD8" s="1243"/>
      <c r="FWE8" s="1243"/>
      <c r="FWF8" s="1243"/>
      <c r="FWG8" s="1243"/>
      <c r="FWH8" s="1243"/>
      <c r="FWI8" s="1243"/>
      <c r="FWJ8" s="1243"/>
      <c r="FWK8" s="1243"/>
      <c r="FWL8" s="1243"/>
      <c r="FWM8" s="1243"/>
      <c r="FWN8" s="1243"/>
      <c r="FWO8" s="1243"/>
      <c r="FWP8" s="1243"/>
      <c r="FWQ8" s="1243"/>
      <c r="FWR8" s="1243"/>
      <c r="FWS8" s="1243"/>
      <c r="FWT8" s="1243"/>
      <c r="FWU8" s="1243"/>
      <c r="FWV8" s="1243"/>
      <c r="FWW8" s="1243"/>
      <c r="FWX8" s="1243"/>
      <c r="FWY8" s="1243"/>
      <c r="FWZ8" s="1243"/>
      <c r="FXA8" s="1243"/>
      <c r="FXB8" s="1243"/>
      <c r="FXC8" s="1243"/>
      <c r="FXD8" s="1243"/>
      <c r="FXE8" s="1243"/>
      <c r="FXF8" s="1243"/>
      <c r="FXG8" s="1243"/>
      <c r="FXH8" s="1243"/>
      <c r="FXI8" s="1243"/>
      <c r="FXJ8" s="1243"/>
      <c r="FXK8" s="1243"/>
      <c r="FXL8" s="1243"/>
      <c r="FXM8" s="1243"/>
      <c r="FXN8" s="1243"/>
      <c r="FXO8" s="1243"/>
      <c r="FXP8" s="1243"/>
      <c r="FXQ8" s="1243"/>
      <c r="FXR8" s="1243"/>
      <c r="FXS8" s="1243"/>
      <c r="FXT8" s="1243"/>
      <c r="FXU8" s="1243"/>
      <c r="FXV8" s="1243"/>
      <c r="FXW8" s="1243"/>
      <c r="FXX8" s="1243"/>
      <c r="FXY8" s="1243"/>
      <c r="FXZ8" s="1243"/>
      <c r="FYA8" s="1243"/>
      <c r="FYB8" s="1243"/>
      <c r="FYC8" s="1243"/>
      <c r="FYD8" s="1243"/>
      <c r="FYE8" s="1243"/>
      <c r="FYF8" s="1243"/>
      <c r="FYG8" s="1243"/>
      <c r="FYH8" s="1243"/>
      <c r="FYI8" s="1243"/>
      <c r="FYJ8" s="1243"/>
      <c r="FYK8" s="1243"/>
      <c r="FYL8" s="1243"/>
      <c r="FYM8" s="1243"/>
      <c r="FYN8" s="1243"/>
      <c r="FYO8" s="1243"/>
      <c r="FYP8" s="1243"/>
      <c r="FYQ8" s="1243"/>
      <c r="FYR8" s="1243"/>
      <c r="FYS8" s="1243"/>
      <c r="FYT8" s="1243"/>
      <c r="FYU8" s="1243"/>
      <c r="FYV8" s="1243"/>
      <c r="FYW8" s="1243"/>
      <c r="FYX8" s="1243"/>
      <c r="FYY8" s="1243"/>
      <c r="FYZ8" s="1243"/>
      <c r="FZA8" s="1243"/>
      <c r="FZB8" s="1243"/>
      <c r="FZC8" s="1243"/>
      <c r="FZD8" s="1243"/>
      <c r="FZE8" s="1243"/>
      <c r="FZF8" s="1243"/>
      <c r="FZG8" s="1243"/>
      <c r="FZH8" s="1243"/>
      <c r="FZI8" s="1243"/>
      <c r="FZJ8" s="1243"/>
      <c r="FZK8" s="1243"/>
      <c r="FZL8" s="1243"/>
      <c r="FZM8" s="1243"/>
      <c r="FZN8" s="1243"/>
      <c r="FZO8" s="1243"/>
      <c r="FZP8" s="1243"/>
      <c r="FZQ8" s="1243"/>
      <c r="FZR8" s="1243"/>
      <c r="FZS8" s="1243"/>
      <c r="FZT8" s="1243"/>
      <c r="FZU8" s="1243"/>
      <c r="FZV8" s="1243"/>
      <c r="FZW8" s="1243"/>
      <c r="FZX8" s="1243"/>
      <c r="FZY8" s="1243"/>
      <c r="FZZ8" s="1243"/>
      <c r="GAA8" s="1243"/>
      <c r="GAB8" s="1243"/>
      <c r="GAC8" s="1243"/>
      <c r="GAD8" s="1243"/>
      <c r="GAE8" s="1243"/>
      <c r="GAF8" s="1243"/>
      <c r="GAG8" s="1243"/>
      <c r="GAH8" s="1243"/>
      <c r="GAI8" s="1243"/>
      <c r="GAJ8" s="1243"/>
      <c r="GAK8" s="1243"/>
      <c r="GAL8" s="1243"/>
      <c r="GAM8" s="1243"/>
      <c r="GAN8" s="1243"/>
      <c r="GAO8" s="1243"/>
      <c r="GAP8" s="1243"/>
      <c r="GAQ8" s="1243"/>
      <c r="GAR8" s="1243"/>
      <c r="GAS8" s="1243"/>
      <c r="GAT8" s="1243"/>
      <c r="GAU8" s="1243"/>
      <c r="GAV8" s="1243"/>
      <c r="GAW8" s="1243"/>
      <c r="GAX8" s="1243"/>
      <c r="GAY8" s="1243"/>
      <c r="GAZ8" s="1243"/>
      <c r="GBA8" s="1243"/>
      <c r="GBB8" s="1243"/>
      <c r="GBC8" s="1243"/>
      <c r="GBD8" s="1243"/>
      <c r="GBE8" s="1243"/>
      <c r="GBF8" s="1243"/>
      <c r="GBG8" s="1243"/>
      <c r="GBH8" s="1243"/>
      <c r="GBI8" s="1243"/>
      <c r="GBJ8" s="1243"/>
      <c r="GBK8" s="1243"/>
      <c r="GBL8" s="1243"/>
      <c r="GBM8" s="1243"/>
      <c r="GBN8" s="1243"/>
      <c r="GBO8" s="1243"/>
      <c r="GBP8" s="1243"/>
      <c r="GBQ8" s="1243"/>
      <c r="GBR8" s="1243"/>
      <c r="GBS8" s="1243"/>
      <c r="GBT8" s="1243"/>
      <c r="GBU8" s="1243"/>
      <c r="GBV8" s="1243"/>
      <c r="GBW8" s="1243"/>
      <c r="GBX8" s="1243"/>
      <c r="GBY8" s="1243"/>
      <c r="GBZ8" s="1243"/>
      <c r="GCA8" s="1243"/>
      <c r="GCB8" s="1243"/>
      <c r="GCC8" s="1243"/>
      <c r="GCD8" s="1243"/>
      <c r="GCE8" s="1243"/>
      <c r="GCF8" s="1243"/>
      <c r="GCG8" s="1243"/>
      <c r="GCH8" s="1243"/>
      <c r="GCI8" s="1243"/>
      <c r="GCJ8" s="1243"/>
      <c r="GCK8" s="1243"/>
      <c r="GCL8" s="1243"/>
      <c r="GCM8" s="1243"/>
      <c r="GCN8" s="1243"/>
      <c r="GCO8" s="1243"/>
      <c r="GCP8" s="1243"/>
      <c r="GCQ8" s="1243"/>
      <c r="GCR8" s="1243"/>
      <c r="GCS8" s="1243"/>
      <c r="GCT8" s="1243"/>
      <c r="GCU8" s="1243"/>
      <c r="GCV8" s="1243"/>
      <c r="GCW8" s="1243"/>
      <c r="GCX8" s="1243"/>
      <c r="GCY8" s="1243"/>
      <c r="GCZ8" s="1243"/>
      <c r="GDA8" s="1243"/>
      <c r="GDB8" s="1243"/>
      <c r="GDC8" s="1243"/>
      <c r="GDD8" s="1243"/>
      <c r="GDE8" s="1243"/>
      <c r="GDF8" s="1243"/>
      <c r="GDG8" s="1243"/>
      <c r="GDH8" s="1243"/>
      <c r="GDI8" s="1243"/>
      <c r="GDJ8" s="1243"/>
      <c r="GDK8" s="1243"/>
      <c r="GDL8" s="1243"/>
      <c r="GDM8" s="1243"/>
      <c r="GDN8" s="1243"/>
      <c r="GDO8" s="1243"/>
      <c r="GDP8" s="1243"/>
      <c r="GDQ8" s="1243"/>
      <c r="GDR8" s="1243"/>
      <c r="GDS8" s="1243"/>
      <c r="GDT8" s="1243"/>
      <c r="GDU8" s="1243"/>
      <c r="GDV8" s="1243"/>
      <c r="GDW8" s="1243"/>
      <c r="GDX8" s="1243"/>
      <c r="GDY8" s="1243"/>
      <c r="GDZ8" s="1243"/>
      <c r="GEA8" s="1243"/>
      <c r="GEB8" s="1243"/>
      <c r="GEC8" s="1243"/>
      <c r="GED8" s="1243"/>
      <c r="GEE8" s="1243"/>
      <c r="GEF8" s="1243"/>
      <c r="GEG8" s="1243"/>
      <c r="GEH8" s="1243"/>
      <c r="GEI8" s="1243"/>
      <c r="GEJ8" s="1243"/>
      <c r="GEK8" s="1243"/>
      <c r="GEL8" s="1243"/>
      <c r="GEM8" s="1243"/>
      <c r="GEN8" s="1243"/>
      <c r="GEO8" s="1243"/>
      <c r="GEP8" s="1243"/>
      <c r="GEQ8" s="1243"/>
      <c r="GER8" s="1243"/>
      <c r="GES8" s="1243"/>
      <c r="GET8" s="1243"/>
      <c r="GEU8" s="1243"/>
      <c r="GEV8" s="1243"/>
      <c r="GEW8" s="1243"/>
      <c r="GEX8" s="1243"/>
      <c r="GEY8" s="1243"/>
      <c r="GEZ8" s="1243"/>
      <c r="GFA8" s="1243"/>
      <c r="GFB8" s="1243"/>
      <c r="GFC8" s="1243"/>
      <c r="GFD8" s="1243"/>
      <c r="GFE8" s="1243"/>
      <c r="GFF8" s="1243"/>
      <c r="GFG8" s="1243"/>
      <c r="GFH8" s="1243"/>
      <c r="GFI8" s="1243"/>
      <c r="GFJ8" s="1243"/>
      <c r="GFK8" s="1243"/>
      <c r="GFL8" s="1243"/>
      <c r="GFM8" s="1243"/>
      <c r="GFN8" s="1243"/>
      <c r="GFO8" s="1243"/>
      <c r="GFP8" s="1243"/>
      <c r="GFQ8" s="1243"/>
      <c r="GFR8" s="1243"/>
      <c r="GFS8" s="1243"/>
      <c r="GFT8" s="1243"/>
      <c r="GFU8" s="1243"/>
      <c r="GFV8" s="1243"/>
      <c r="GFW8" s="1243"/>
      <c r="GFX8" s="1243"/>
      <c r="GFY8" s="1243"/>
      <c r="GFZ8" s="1243"/>
      <c r="GGA8" s="1243"/>
      <c r="GGB8" s="1243"/>
      <c r="GGC8" s="1243"/>
      <c r="GGD8" s="1243"/>
      <c r="GGE8" s="1243"/>
      <c r="GGF8" s="1243"/>
      <c r="GGG8" s="1243"/>
      <c r="GGH8" s="1243"/>
      <c r="GGI8" s="1243"/>
      <c r="GGJ8" s="1243"/>
      <c r="GGK8" s="1243"/>
      <c r="GGL8" s="1243"/>
      <c r="GGM8" s="1243"/>
      <c r="GGN8" s="1243"/>
      <c r="GGO8" s="1243"/>
      <c r="GGP8" s="1243"/>
      <c r="GGQ8" s="1243"/>
      <c r="GGR8" s="1243"/>
      <c r="GGS8" s="1243"/>
      <c r="GGT8" s="1243"/>
      <c r="GGU8" s="1243"/>
      <c r="GGV8" s="1243"/>
      <c r="GGW8" s="1243"/>
      <c r="GGX8" s="1243"/>
      <c r="GGY8" s="1243"/>
      <c r="GGZ8" s="1243"/>
      <c r="GHA8" s="1243"/>
      <c r="GHB8" s="1243"/>
      <c r="GHC8" s="1243"/>
      <c r="GHD8" s="1243"/>
      <c r="GHE8" s="1243"/>
      <c r="GHF8" s="1243"/>
      <c r="GHG8" s="1243"/>
      <c r="GHH8" s="1243"/>
      <c r="GHI8" s="1243"/>
      <c r="GHJ8" s="1243"/>
      <c r="GHK8" s="1243"/>
      <c r="GHL8" s="1243"/>
      <c r="GHM8" s="1243"/>
      <c r="GHN8" s="1243"/>
      <c r="GHO8" s="1243"/>
      <c r="GHP8" s="1243"/>
      <c r="GHQ8" s="1243"/>
      <c r="GHR8" s="1243"/>
      <c r="GHS8" s="1243"/>
      <c r="GHT8" s="1243"/>
      <c r="GHU8" s="1243"/>
      <c r="GHV8" s="1243"/>
      <c r="GHW8" s="1243"/>
      <c r="GHX8" s="1243"/>
      <c r="GHY8" s="1243"/>
      <c r="GHZ8" s="1243"/>
      <c r="GIA8" s="1243"/>
      <c r="GIB8" s="1243"/>
      <c r="GIC8" s="1243"/>
      <c r="GID8" s="1243"/>
      <c r="GIE8" s="1243"/>
      <c r="GIF8" s="1243"/>
      <c r="GIG8" s="1243"/>
      <c r="GIH8" s="1243"/>
      <c r="GII8" s="1243"/>
      <c r="GIJ8" s="1243"/>
      <c r="GIK8" s="1243"/>
      <c r="GIL8" s="1243"/>
      <c r="GIM8" s="1243"/>
      <c r="GIN8" s="1243"/>
      <c r="GIO8" s="1243"/>
      <c r="GIP8" s="1243"/>
      <c r="GIQ8" s="1243"/>
      <c r="GIR8" s="1243"/>
      <c r="GIS8" s="1243"/>
      <c r="GIT8" s="1243"/>
      <c r="GIU8" s="1243"/>
      <c r="GIV8" s="1243"/>
      <c r="GIW8" s="1243"/>
      <c r="GIX8" s="1243"/>
      <c r="GIY8" s="1243"/>
      <c r="GIZ8" s="1243"/>
      <c r="GJA8" s="1243"/>
      <c r="GJB8" s="1243"/>
      <c r="GJC8" s="1243"/>
      <c r="GJD8" s="1243"/>
      <c r="GJE8" s="1243"/>
      <c r="GJF8" s="1243"/>
      <c r="GJG8" s="1243"/>
      <c r="GJH8" s="1243"/>
      <c r="GJI8" s="1243"/>
      <c r="GJJ8" s="1243"/>
      <c r="GJK8" s="1243"/>
      <c r="GJL8" s="1243"/>
      <c r="GJM8" s="1243"/>
      <c r="GJN8" s="1243"/>
      <c r="GJO8" s="1243"/>
      <c r="GJP8" s="1243"/>
      <c r="GJQ8" s="1243"/>
      <c r="GJR8" s="1243"/>
      <c r="GJS8" s="1243"/>
      <c r="GJT8" s="1243"/>
      <c r="GJU8" s="1243"/>
      <c r="GJV8" s="1243"/>
      <c r="GJW8" s="1243"/>
      <c r="GJX8" s="1243"/>
      <c r="GJY8" s="1243"/>
      <c r="GJZ8" s="1243"/>
      <c r="GKA8" s="1243"/>
      <c r="GKB8" s="1243"/>
      <c r="GKC8" s="1243"/>
      <c r="GKD8" s="1243"/>
      <c r="GKE8" s="1243"/>
      <c r="GKF8" s="1243"/>
      <c r="GKG8" s="1243"/>
      <c r="GKH8" s="1243"/>
      <c r="GKI8" s="1243"/>
      <c r="GKJ8" s="1243"/>
      <c r="GKK8" s="1243"/>
      <c r="GKL8" s="1243"/>
      <c r="GKM8" s="1243"/>
      <c r="GKN8" s="1243"/>
      <c r="GKO8" s="1243"/>
      <c r="GKP8" s="1243"/>
      <c r="GKQ8" s="1243"/>
      <c r="GKR8" s="1243"/>
      <c r="GKS8" s="1243"/>
      <c r="GKT8" s="1243"/>
      <c r="GKU8" s="1243"/>
      <c r="GKV8" s="1243"/>
      <c r="GKW8" s="1243"/>
      <c r="GKX8" s="1243"/>
      <c r="GKY8" s="1243"/>
      <c r="GKZ8" s="1243"/>
      <c r="GLA8" s="1243"/>
      <c r="GLB8" s="1243"/>
      <c r="GLC8" s="1243"/>
      <c r="GLD8" s="1243"/>
      <c r="GLE8" s="1243"/>
      <c r="GLF8" s="1243"/>
      <c r="GLG8" s="1243"/>
      <c r="GLH8" s="1243"/>
      <c r="GLI8" s="1243"/>
      <c r="GLJ8" s="1243"/>
      <c r="GLK8" s="1243"/>
      <c r="GLL8" s="1243"/>
      <c r="GLM8" s="1243"/>
      <c r="GLN8" s="1243"/>
      <c r="GLO8" s="1243"/>
      <c r="GLP8" s="1243"/>
      <c r="GLQ8" s="1243"/>
      <c r="GLR8" s="1243"/>
      <c r="GLS8" s="1243"/>
      <c r="GLT8" s="1243"/>
      <c r="GLU8" s="1243"/>
      <c r="GLV8" s="1243"/>
      <c r="GLW8" s="1243"/>
      <c r="GLX8" s="1243"/>
      <c r="GLY8" s="1243"/>
      <c r="GLZ8" s="1243"/>
      <c r="GMA8" s="1243"/>
      <c r="GMB8" s="1243"/>
      <c r="GMC8" s="1243"/>
      <c r="GMD8" s="1243"/>
      <c r="GME8" s="1243"/>
      <c r="GMF8" s="1243"/>
      <c r="GMG8" s="1243"/>
      <c r="GMH8" s="1243"/>
      <c r="GMI8" s="1243"/>
      <c r="GMJ8" s="1243"/>
      <c r="GMK8" s="1243"/>
      <c r="GML8" s="1243"/>
      <c r="GMM8" s="1243"/>
      <c r="GMN8" s="1243"/>
      <c r="GMO8" s="1243"/>
      <c r="GMP8" s="1243"/>
      <c r="GMQ8" s="1243"/>
      <c r="GMR8" s="1243"/>
      <c r="GMS8" s="1243"/>
      <c r="GMT8" s="1243"/>
      <c r="GMU8" s="1243"/>
      <c r="GMV8" s="1243"/>
      <c r="GMW8" s="1243"/>
      <c r="GMX8" s="1243"/>
      <c r="GMY8" s="1243"/>
      <c r="GMZ8" s="1243"/>
      <c r="GNA8" s="1243"/>
      <c r="GNB8" s="1243"/>
      <c r="GNC8" s="1243"/>
      <c r="GND8" s="1243"/>
      <c r="GNE8" s="1243"/>
      <c r="GNF8" s="1243"/>
      <c r="GNG8" s="1243"/>
      <c r="GNH8" s="1243"/>
      <c r="GNI8" s="1243"/>
      <c r="GNJ8" s="1243"/>
      <c r="GNK8" s="1243"/>
      <c r="GNL8" s="1243"/>
      <c r="GNM8" s="1243"/>
      <c r="GNN8" s="1243"/>
      <c r="GNO8" s="1243"/>
      <c r="GNP8" s="1243"/>
      <c r="GNQ8" s="1243"/>
      <c r="GNR8" s="1243"/>
      <c r="GNS8" s="1243"/>
      <c r="GNT8" s="1243"/>
      <c r="GNU8" s="1243"/>
      <c r="GNV8" s="1243"/>
      <c r="GNW8" s="1243"/>
      <c r="GNX8" s="1243"/>
      <c r="GNY8" s="1243"/>
      <c r="GNZ8" s="1243"/>
      <c r="GOA8" s="1243"/>
      <c r="GOB8" s="1243"/>
      <c r="GOC8" s="1243"/>
      <c r="GOD8" s="1243"/>
      <c r="GOE8" s="1243"/>
      <c r="GOF8" s="1243"/>
      <c r="GOG8" s="1243"/>
      <c r="GOH8" s="1243"/>
      <c r="GOI8" s="1243"/>
      <c r="GOJ8" s="1243"/>
      <c r="GOK8" s="1243"/>
      <c r="GOL8" s="1243"/>
      <c r="GOM8" s="1243"/>
      <c r="GON8" s="1243"/>
      <c r="GOO8" s="1243"/>
      <c r="GOP8" s="1243"/>
      <c r="GOQ8" s="1243"/>
      <c r="GOR8" s="1243"/>
      <c r="GOS8" s="1243"/>
      <c r="GOT8" s="1243"/>
      <c r="GOU8" s="1243"/>
      <c r="GOV8" s="1243"/>
      <c r="GOW8" s="1243"/>
      <c r="GOX8" s="1243"/>
      <c r="GOY8" s="1243"/>
      <c r="GOZ8" s="1243"/>
      <c r="GPA8" s="1243"/>
      <c r="GPB8" s="1243"/>
      <c r="GPC8" s="1243"/>
      <c r="GPD8" s="1243"/>
      <c r="GPE8" s="1243"/>
      <c r="GPF8" s="1243"/>
      <c r="GPG8" s="1243"/>
      <c r="GPH8" s="1243"/>
      <c r="GPI8" s="1243"/>
      <c r="GPJ8" s="1243"/>
      <c r="GPK8" s="1243"/>
      <c r="GPL8" s="1243"/>
      <c r="GPM8" s="1243"/>
      <c r="GPN8" s="1243"/>
      <c r="GPO8" s="1243"/>
      <c r="GPP8" s="1243"/>
      <c r="GPQ8" s="1243"/>
      <c r="GPR8" s="1243"/>
      <c r="GPS8" s="1243"/>
      <c r="GPT8" s="1243"/>
      <c r="GPU8" s="1243"/>
      <c r="GPV8" s="1243"/>
      <c r="GPW8" s="1243"/>
      <c r="GPX8" s="1243"/>
      <c r="GPY8" s="1243"/>
      <c r="GPZ8" s="1243"/>
      <c r="GQA8" s="1243"/>
      <c r="GQB8" s="1243"/>
      <c r="GQC8" s="1243"/>
      <c r="GQD8" s="1243"/>
      <c r="GQE8" s="1243"/>
      <c r="GQF8" s="1243"/>
      <c r="GQG8" s="1243"/>
      <c r="GQH8" s="1243"/>
      <c r="GQI8" s="1243"/>
      <c r="GQJ8" s="1243"/>
      <c r="GQK8" s="1243"/>
      <c r="GQL8" s="1243"/>
      <c r="GQM8" s="1243"/>
      <c r="GQN8" s="1243"/>
      <c r="GQO8" s="1243"/>
      <c r="GQP8" s="1243"/>
      <c r="GQQ8" s="1243"/>
      <c r="GQR8" s="1243"/>
      <c r="GQS8" s="1243"/>
      <c r="GQT8" s="1243"/>
      <c r="GQU8" s="1243"/>
      <c r="GQV8" s="1243"/>
      <c r="GQW8" s="1243"/>
      <c r="GQX8" s="1243"/>
      <c r="GQY8" s="1243"/>
      <c r="GQZ8" s="1243"/>
      <c r="GRA8" s="1243"/>
      <c r="GRB8" s="1243"/>
      <c r="GRC8" s="1243"/>
      <c r="GRD8" s="1243"/>
      <c r="GRE8" s="1243"/>
      <c r="GRF8" s="1243"/>
      <c r="GRG8" s="1243"/>
      <c r="GRH8" s="1243"/>
      <c r="GRI8" s="1243"/>
      <c r="GRJ8" s="1243"/>
      <c r="GRK8" s="1243"/>
      <c r="GRL8" s="1243"/>
      <c r="GRM8" s="1243"/>
      <c r="GRN8" s="1243"/>
      <c r="GRO8" s="1243"/>
      <c r="GRP8" s="1243"/>
      <c r="GRQ8" s="1243"/>
      <c r="GRR8" s="1243"/>
      <c r="GRS8" s="1243"/>
      <c r="GRT8" s="1243"/>
      <c r="GRU8" s="1243"/>
      <c r="GRV8" s="1243"/>
      <c r="GRW8" s="1243"/>
      <c r="GRX8" s="1243"/>
      <c r="GRY8" s="1243"/>
      <c r="GRZ8" s="1243"/>
      <c r="GSA8" s="1243"/>
      <c r="GSB8" s="1243"/>
      <c r="GSC8" s="1243"/>
      <c r="GSD8" s="1243"/>
      <c r="GSE8" s="1243"/>
      <c r="GSF8" s="1243"/>
      <c r="GSG8" s="1243"/>
      <c r="GSH8" s="1243"/>
      <c r="GSI8" s="1243"/>
      <c r="GSJ8" s="1243"/>
      <c r="GSK8" s="1243"/>
      <c r="GSL8" s="1243"/>
      <c r="GSM8" s="1243"/>
      <c r="GSN8" s="1243"/>
      <c r="GSO8" s="1243"/>
      <c r="GSP8" s="1243"/>
      <c r="GSQ8" s="1243"/>
      <c r="GSR8" s="1243"/>
      <c r="GSS8" s="1243"/>
      <c r="GST8" s="1243"/>
      <c r="GSU8" s="1243"/>
      <c r="GSV8" s="1243"/>
      <c r="GSW8" s="1243"/>
      <c r="GSX8" s="1243"/>
      <c r="GSY8" s="1243"/>
      <c r="GSZ8" s="1243"/>
      <c r="GTA8" s="1243"/>
      <c r="GTB8" s="1243"/>
      <c r="GTC8" s="1243"/>
      <c r="GTD8" s="1243"/>
      <c r="GTE8" s="1243"/>
      <c r="GTF8" s="1243"/>
      <c r="GTG8" s="1243"/>
      <c r="GTH8" s="1243"/>
      <c r="GTI8" s="1243"/>
      <c r="GTJ8" s="1243"/>
      <c r="GTK8" s="1243"/>
      <c r="GTL8" s="1243"/>
      <c r="GTM8" s="1243"/>
      <c r="GTN8" s="1243"/>
      <c r="GTO8" s="1243"/>
      <c r="GTP8" s="1243"/>
      <c r="GTQ8" s="1243"/>
      <c r="GTR8" s="1243"/>
      <c r="GTS8" s="1243"/>
      <c r="GTT8" s="1243"/>
      <c r="GTU8" s="1243"/>
      <c r="GTV8" s="1243"/>
      <c r="GTW8" s="1243"/>
      <c r="GTX8" s="1243"/>
      <c r="GTY8" s="1243"/>
      <c r="GTZ8" s="1243"/>
      <c r="GUA8" s="1243"/>
      <c r="GUB8" s="1243"/>
      <c r="GUC8" s="1243"/>
      <c r="GUD8" s="1243"/>
      <c r="GUE8" s="1243"/>
      <c r="GUF8" s="1243"/>
      <c r="GUG8" s="1243"/>
      <c r="GUH8" s="1243"/>
      <c r="GUI8" s="1243"/>
      <c r="GUJ8" s="1243"/>
      <c r="GUK8" s="1243"/>
      <c r="GUL8" s="1243"/>
      <c r="GUM8" s="1243"/>
      <c r="GUN8" s="1243"/>
      <c r="GUO8" s="1243"/>
      <c r="GUP8" s="1243"/>
      <c r="GUQ8" s="1243"/>
      <c r="GUR8" s="1243"/>
      <c r="GUS8" s="1243"/>
      <c r="GUT8" s="1243"/>
      <c r="GUU8" s="1243"/>
      <c r="GUV8" s="1243"/>
      <c r="GUW8" s="1243"/>
      <c r="GUX8" s="1243"/>
      <c r="GUY8" s="1243"/>
      <c r="GUZ8" s="1243"/>
      <c r="GVA8" s="1243"/>
      <c r="GVB8" s="1243"/>
      <c r="GVC8" s="1243"/>
      <c r="GVD8" s="1243"/>
      <c r="GVE8" s="1243"/>
      <c r="GVF8" s="1243"/>
      <c r="GVG8" s="1243"/>
      <c r="GVH8" s="1243"/>
      <c r="GVI8" s="1243"/>
      <c r="GVJ8" s="1243"/>
      <c r="GVK8" s="1243"/>
      <c r="GVL8" s="1243"/>
      <c r="GVM8" s="1243"/>
      <c r="GVN8" s="1243"/>
      <c r="GVO8" s="1243"/>
      <c r="GVP8" s="1243"/>
      <c r="GVQ8" s="1243"/>
      <c r="GVR8" s="1243"/>
      <c r="GVS8" s="1243"/>
      <c r="GVT8" s="1243"/>
      <c r="GVU8" s="1243"/>
      <c r="GVV8" s="1243"/>
      <c r="GVW8" s="1243"/>
      <c r="GVX8" s="1243"/>
      <c r="GVY8" s="1243"/>
      <c r="GVZ8" s="1243"/>
      <c r="GWA8" s="1243"/>
      <c r="GWB8" s="1243"/>
      <c r="GWC8" s="1243"/>
      <c r="GWD8" s="1243"/>
      <c r="GWE8" s="1243"/>
      <c r="GWF8" s="1243"/>
      <c r="GWG8" s="1243"/>
      <c r="GWH8" s="1243"/>
      <c r="GWI8" s="1243"/>
      <c r="GWJ8" s="1243"/>
      <c r="GWK8" s="1243"/>
      <c r="GWL8" s="1243"/>
      <c r="GWM8" s="1243"/>
      <c r="GWN8" s="1243"/>
      <c r="GWO8" s="1243"/>
      <c r="GWP8" s="1243"/>
      <c r="GWQ8" s="1243"/>
      <c r="GWR8" s="1243"/>
      <c r="GWS8" s="1243"/>
      <c r="GWT8" s="1243"/>
      <c r="GWU8" s="1243"/>
      <c r="GWV8" s="1243"/>
      <c r="GWW8" s="1243"/>
      <c r="GWX8" s="1243"/>
      <c r="GWY8" s="1243"/>
      <c r="GWZ8" s="1243"/>
      <c r="GXA8" s="1243"/>
      <c r="GXB8" s="1243"/>
      <c r="GXC8" s="1243"/>
      <c r="GXD8" s="1243"/>
      <c r="GXE8" s="1243"/>
      <c r="GXF8" s="1243"/>
      <c r="GXG8" s="1243"/>
      <c r="GXH8" s="1243"/>
      <c r="GXI8" s="1243"/>
      <c r="GXJ8" s="1243"/>
      <c r="GXK8" s="1243"/>
      <c r="GXL8" s="1243"/>
      <c r="GXM8" s="1243"/>
      <c r="GXN8" s="1243"/>
      <c r="GXO8" s="1243"/>
      <c r="GXP8" s="1243"/>
      <c r="GXQ8" s="1243"/>
      <c r="GXR8" s="1243"/>
      <c r="GXS8" s="1243"/>
      <c r="GXT8" s="1243"/>
      <c r="GXU8" s="1243"/>
      <c r="GXV8" s="1243"/>
      <c r="GXW8" s="1243"/>
      <c r="GXX8" s="1243"/>
      <c r="GXY8" s="1243"/>
      <c r="GXZ8" s="1243"/>
      <c r="GYA8" s="1243"/>
      <c r="GYB8" s="1243"/>
      <c r="GYC8" s="1243"/>
      <c r="GYD8" s="1243"/>
      <c r="GYE8" s="1243"/>
      <c r="GYF8" s="1243"/>
      <c r="GYG8" s="1243"/>
      <c r="GYH8" s="1243"/>
      <c r="GYI8" s="1243"/>
      <c r="GYJ8" s="1243"/>
      <c r="GYK8" s="1243"/>
      <c r="GYL8" s="1243"/>
      <c r="GYM8" s="1243"/>
      <c r="GYN8" s="1243"/>
      <c r="GYO8" s="1243"/>
      <c r="GYP8" s="1243"/>
      <c r="GYQ8" s="1243"/>
      <c r="GYR8" s="1243"/>
      <c r="GYS8" s="1243"/>
      <c r="GYT8" s="1243"/>
      <c r="GYU8" s="1243"/>
      <c r="GYV8" s="1243"/>
      <c r="GYW8" s="1243"/>
      <c r="GYX8" s="1243"/>
      <c r="GYY8" s="1243"/>
      <c r="GYZ8" s="1243"/>
      <c r="GZA8" s="1243"/>
      <c r="GZB8" s="1243"/>
      <c r="GZC8" s="1243"/>
      <c r="GZD8" s="1243"/>
      <c r="GZE8" s="1243"/>
      <c r="GZF8" s="1243"/>
      <c r="GZG8" s="1243"/>
      <c r="GZH8" s="1243"/>
      <c r="GZI8" s="1243"/>
      <c r="GZJ8" s="1243"/>
      <c r="GZK8" s="1243"/>
      <c r="GZL8" s="1243"/>
      <c r="GZM8" s="1243"/>
      <c r="GZN8" s="1243"/>
      <c r="GZO8" s="1243"/>
      <c r="GZP8" s="1243"/>
      <c r="GZQ8" s="1243"/>
      <c r="GZR8" s="1243"/>
      <c r="GZS8" s="1243"/>
      <c r="GZT8" s="1243"/>
      <c r="GZU8" s="1243"/>
      <c r="GZV8" s="1243"/>
      <c r="GZW8" s="1243"/>
      <c r="GZX8" s="1243"/>
      <c r="GZY8" s="1243"/>
      <c r="GZZ8" s="1243"/>
      <c r="HAA8" s="1243"/>
      <c r="HAB8" s="1243"/>
      <c r="HAC8" s="1243"/>
      <c r="HAD8" s="1243"/>
      <c r="HAE8" s="1243"/>
      <c r="HAF8" s="1243"/>
      <c r="HAG8" s="1243"/>
      <c r="HAH8" s="1243"/>
      <c r="HAI8" s="1243"/>
      <c r="HAJ8" s="1243"/>
      <c r="HAK8" s="1243"/>
      <c r="HAL8" s="1243"/>
      <c r="HAM8" s="1243"/>
      <c r="HAN8" s="1243"/>
      <c r="HAO8" s="1243"/>
      <c r="HAP8" s="1243"/>
      <c r="HAQ8" s="1243"/>
      <c r="HAR8" s="1243"/>
      <c r="HAS8" s="1243"/>
      <c r="HAT8" s="1243"/>
      <c r="HAU8" s="1243"/>
      <c r="HAV8" s="1243"/>
      <c r="HAW8" s="1243"/>
      <c r="HAX8" s="1243"/>
      <c r="HAY8" s="1243"/>
      <c r="HAZ8" s="1243"/>
      <c r="HBA8" s="1243"/>
      <c r="HBB8" s="1243"/>
      <c r="HBC8" s="1243"/>
      <c r="HBD8" s="1243"/>
      <c r="HBE8" s="1243"/>
      <c r="HBF8" s="1243"/>
      <c r="HBG8" s="1243"/>
      <c r="HBH8" s="1243"/>
      <c r="HBI8" s="1243"/>
      <c r="HBJ8" s="1243"/>
      <c r="HBK8" s="1243"/>
      <c r="HBL8" s="1243"/>
      <c r="HBM8" s="1243"/>
      <c r="HBN8" s="1243"/>
      <c r="HBO8" s="1243"/>
      <c r="HBP8" s="1243"/>
      <c r="HBQ8" s="1243"/>
      <c r="HBR8" s="1243"/>
      <c r="HBS8" s="1243"/>
      <c r="HBT8" s="1243"/>
      <c r="HBU8" s="1243"/>
      <c r="HBV8" s="1243"/>
      <c r="HBW8" s="1243"/>
      <c r="HBX8" s="1243"/>
      <c r="HBY8" s="1243"/>
      <c r="HBZ8" s="1243"/>
      <c r="HCA8" s="1243"/>
      <c r="HCB8" s="1243"/>
      <c r="HCC8" s="1243"/>
      <c r="HCD8" s="1243"/>
      <c r="HCE8" s="1243"/>
      <c r="HCF8" s="1243"/>
      <c r="HCG8" s="1243"/>
      <c r="HCH8" s="1243"/>
      <c r="HCI8" s="1243"/>
      <c r="HCJ8" s="1243"/>
      <c r="HCK8" s="1243"/>
      <c r="HCL8" s="1243"/>
      <c r="HCM8" s="1243"/>
      <c r="HCN8" s="1243"/>
      <c r="HCO8" s="1243"/>
      <c r="HCP8" s="1243"/>
      <c r="HCQ8" s="1243"/>
      <c r="HCR8" s="1243"/>
      <c r="HCS8" s="1243"/>
      <c r="HCT8" s="1243"/>
      <c r="HCU8" s="1243"/>
      <c r="HCV8" s="1243"/>
      <c r="HCW8" s="1243"/>
      <c r="HCX8" s="1243"/>
      <c r="HCY8" s="1243"/>
      <c r="HCZ8" s="1243"/>
      <c r="HDA8" s="1243"/>
      <c r="HDB8" s="1243"/>
      <c r="HDC8" s="1243"/>
      <c r="HDD8" s="1243"/>
      <c r="HDE8" s="1243"/>
      <c r="HDF8" s="1243"/>
      <c r="HDG8" s="1243"/>
      <c r="HDH8" s="1243"/>
      <c r="HDI8" s="1243"/>
      <c r="HDJ8" s="1243"/>
      <c r="HDK8" s="1243"/>
      <c r="HDL8" s="1243"/>
      <c r="HDM8" s="1243"/>
      <c r="HDN8" s="1243"/>
      <c r="HDO8" s="1243"/>
      <c r="HDP8" s="1243"/>
      <c r="HDQ8" s="1243"/>
      <c r="HDR8" s="1243"/>
      <c r="HDS8" s="1243"/>
      <c r="HDT8" s="1243"/>
      <c r="HDU8" s="1243"/>
      <c r="HDV8" s="1243"/>
      <c r="HDW8" s="1243"/>
      <c r="HDX8" s="1243"/>
      <c r="HDY8" s="1243"/>
      <c r="HDZ8" s="1243"/>
      <c r="HEA8" s="1243"/>
      <c r="HEB8" s="1243"/>
      <c r="HEC8" s="1243"/>
      <c r="HED8" s="1243"/>
      <c r="HEE8" s="1243"/>
      <c r="HEF8" s="1243"/>
      <c r="HEG8" s="1243"/>
      <c r="HEH8" s="1243"/>
      <c r="HEI8" s="1243"/>
      <c r="HEJ8" s="1243"/>
      <c r="HEK8" s="1243"/>
      <c r="HEL8" s="1243"/>
      <c r="HEM8" s="1243"/>
      <c r="HEN8" s="1243"/>
      <c r="HEO8" s="1243"/>
      <c r="HEP8" s="1243"/>
      <c r="HEQ8" s="1243"/>
      <c r="HER8" s="1243"/>
      <c r="HES8" s="1243"/>
      <c r="HET8" s="1243"/>
      <c r="HEU8" s="1243"/>
      <c r="HEV8" s="1243"/>
      <c r="HEW8" s="1243"/>
      <c r="HEX8" s="1243"/>
      <c r="HEY8" s="1243"/>
      <c r="HEZ8" s="1243"/>
      <c r="HFA8" s="1243"/>
      <c r="HFB8" s="1243"/>
      <c r="HFC8" s="1243"/>
      <c r="HFD8" s="1243"/>
      <c r="HFE8" s="1243"/>
      <c r="HFF8" s="1243"/>
      <c r="HFG8" s="1243"/>
      <c r="HFH8" s="1243"/>
      <c r="HFI8" s="1243"/>
      <c r="HFJ8" s="1243"/>
      <c r="HFK8" s="1243"/>
      <c r="HFL8" s="1243"/>
      <c r="HFM8" s="1243"/>
      <c r="HFN8" s="1243"/>
      <c r="HFO8" s="1243"/>
      <c r="HFP8" s="1243"/>
      <c r="HFQ8" s="1243"/>
      <c r="HFR8" s="1243"/>
      <c r="HFS8" s="1243"/>
      <c r="HFT8" s="1243"/>
      <c r="HFU8" s="1243"/>
      <c r="HFV8" s="1243"/>
      <c r="HFW8" s="1243"/>
      <c r="HFX8" s="1243"/>
      <c r="HFY8" s="1243"/>
      <c r="HFZ8" s="1243"/>
      <c r="HGA8" s="1243"/>
      <c r="HGB8" s="1243"/>
      <c r="HGC8" s="1243"/>
      <c r="HGD8" s="1243"/>
      <c r="HGE8" s="1243"/>
      <c r="HGF8" s="1243"/>
      <c r="HGG8" s="1243"/>
      <c r="HGH8" s="1243"/>
      <c r="HGI8" s="1243"/>
      <c r="HGJ8" s="1243"/>
      <c r="HGK8" s="1243"/>
      <c r="HGL8" s="1243"/>
      <c r="HGM8" s="1243"/>
      <c r="HGN8" s="1243"/>
      <c r="HGO8" s="1243"/>
      <c r="HGP8" s="1243"/>
      <c r="HGQ8" s="1243"/>
      <c r="HGR8" s="1243"/>
      <c r="HGS8" s="1243"/>
      <c r="HGT8" s="1243"/>
      <c r="HGU8" s="1243"/>
      <c r="HGV8" s="1243"/>
      <c r="HGW8" s="1243"/>
      <c r="HGX8" s="1243"/>
      <c r="HGY8" s="1243"/>
      <c r="HGZ8" s="1243"/>
      <c r="HHA8" s="1243"/>
      <c r="HHB8" s="1243"/>
      <c r="HHC8" s="1243"/>
      <c r="HHD8" s="1243"/>
      <c r="HHE8" s="1243"/>
      <c r="HHF8" s="1243"/>
      <c r="HHG8" s="1243"/>
      <c r="HHH8" s="1243"/>
      <c r="HHI8" s="1243"/>
      <c r="HHJ8" s="1243"/>
      <c r="HHK8" s="1243"/>
      <c r="HHL8" s="1243"/>
      <c r="HHM8" s="1243"/>
      <c r="HHN8" s="1243"/>
      <c r="HHO8" s="1243"/>
      <c r="HHP8" s="1243"/>
      <c r="HHQ8" s="1243"/>
      <c r="HHR8" s="1243"/>
      <c r="HHS8" s="1243"/>
      <c r="HHT8" s="1243"/>
      <c r="HHU8" s="1243"/>
      <c r="HHV8" s="1243"/>
      <c r="HHW8" s="1243"/>
      <c r="HHX8" s="1243"/>
      <c r="HHY8" s="1243"/>
      <c r="HHZ8" s="1243"/>
      <c r="HIA8" s="1243"/>
      <c r="HIB8" s="1243"/>
      <c r="HIC8" s="1243"/>
      <c r="HID8" s="1243"/>
      <c r="HIE8" s="1243"/>
      <c r="HIF8" s="1243"/>
      <c r="HIG8" s="1243"/>
      <c r="HIH8" s="1243"/>
      <c r="HII8" s="1243"/>
      <c r="HIJ8" s="1243"/>
      <c r="HIK8" s="1243"/>
      <c r="HIL8" s="1243"/>
      <c r="HIM8" s="1243"/>
      <c r="HIN8" s="1243"/>
      <c r="HIO8" s="1243"/>
      <c r="HIP8" s="1243"/>
      <c r="HIQ8" s="1243"/>
      <c r="HIR8" s="1243"/>
      <c r="HIS8" s="1243"/>
      <c r="HIT8" s="1243"/>
      <c r="HIU8" s="1243"/>
      <c r="HIV8" s="1243"/>
      <c r="HIW8" s="1243"/>
      <c r="HIX8" s="1243"/>
      <c r="HIY8" s="1243"/>
      <c r="HIZ8" s="1243"/>
      <c r="HJA8" s="1243"/>
      <c r="HJB8" s="1243"/>
      <c r="HJC8" s="1243"/>
      <c r="HJD8" s="1243"/>
      <c r="HJE8" s="1243"/>
      <c r="HJF8" s="1243"/>
      <c r="HJG8" s="1243"/>
      <c r="HJH8" s="1243"/>
      <c r="HJI8" s="1243"/>
      <c r="HJJ8" s="1243"/>
      <c r="HJK8" s="1243"/>
      <c r="HJL8" s="1243"/>
      <c r="HJM8" s="1243"/>
      <c r="HJN8" s="1243"/>
      <c r="HJO8" s="1243"/>
      <c r="HJP8" s="1243"/>
      <c r="HJQ8" s="1243"/>
      <c r="HJR8" s="1243"/>
      <c r="HJS8" s="1243"/>
      <c r="HJT8" s="1243"/>
      <c r="HJU8" s="1243"/>
      <c r="HJV8" s="1243"/>
      <c r="HJW8" s="1243"/>
      <c r="HJX8" s="1243"/>
      <c r="HJY8" s="1243"/>
      <c r="HJZ8" s="1243"/>
      <c r="HKA8" s="1243"/>
      <c r="HKB8" s="1243"/>
      <c r="HKC8" s="1243"/>
      <c r="HKD8" s="1243"/>
      <c r="HKE8" s="1243"/>
      <c r="HKF8" s="1243"/>
      <c r="HKG8" s="1243"/>
      <c r="HKH8" s="1243"/>
      <c r="HKI8" s="1243"/>
      <c r="HKJ8" s="1243"/>
      <c r="HKK8" s="1243"/>
      <c r="HKL8" s="1243"/>
      <c r="HKM8" s="1243"/>
      <c r="HKN8" s="1243"/>
      <c r="HKO8" s="1243"/>
      <c r="HKP8" s="1243"/>
      <c r="HKQ8" s="1243"/>
      <c r="HKR8" s="1243"/>
      <c r="HKS8" s="1243"/>
      <c r="HKT8" s="1243"/>
      <c r="HKU8" s="1243"/>
      <c r="HKV8" s="1243"/>
      <c r="HKW8" s="1243"/>
      <c r="HKX8" s="1243"/>
      <c r="HKY8" s="1243"/>
      <c r="HKZ8" s="1243"/>
      <c r="HLA8" s="1243"/>
      <c r="HLB8" s="1243"/>
      <c r="HLC8" s="1243"/>
      <c r="HLD8" s="1243"/>
      <c r="HLE8" s="1243"/>
      <c r="HLF8" s="1243"/>
      <c r="HLG8" s="1243"/>
      <c r="HLH8" s="1243"/>
      <c r="HLI8" s="1243"/>
      <c r="HLJ8" s="1243"/>
      <c r="HLK8" s="1243"/>
      <c r="HLL8" s="1243"/>
      <c r="HLM8" s="1243"/>
      <c r="HLN8" s="1243"/>
      <c r="HLO8" s="1243"/>
      <c r="HLP8" s="1243"/>
      <c r="HLQ8" s="1243"/>
      <c r="HLR8" s="1243"/>
      <c r="HLS8" s="1243"/>
      <c r="HLT8" s="1243"/>
      <c r="HLU8" s="1243"/>
      <c r="HLV8" s="1243"/>
      <c r="HLW8" s="1243"/>
      <c r="HLX8" s="1243"/>
      <c r="HLY8" s="1243"/>
      <c r="HLZ8" s="1243"/>
      <c r="HMA8" s="1243"/>
      <c r="HMB8" s="1243"/>
      <c r="HMC8" s="1243"/>
      <c r="HMD8" s="1243"/>
      <c r="HME8" s="1243"/>
      <c r="HMF8" s="1243"/>
      <c r="HMG8" s="1243"/>
      <c r="HMH8" s="1243"/>
      <c r="HMI8" s="1243"/>
      <c r="HMJ8" s="1243"/>
      <c r="HMK8" s="1243"/>
      <c r="HML8" s="1243"/>
      <c r="HMM8" s="1243"/>
      <c r="HMN8" s="1243"/>
      <c r="HMO8" s="1243"/>
      <c r="HMP8" s="1243"/>
      <c r="HMQ8" s="1243"/>
      <c r="HMR8" s="1243"/>
      <c r="HMS8" s="1243"/>
      <c r="HMT8" s="1243"/>
      <c r="HMU8" s="1243"/>
      <c r="HMV8" s="1243"/>
      <c r="HMW8" s="1243"/>
      <c r="HMX8" s="1243"/>
      <c r="HMY8" s="1243"/>
      <c r="HMZ8" s="1243"/>
      <c r="HNA8" s="1243"/>
      <c r="HNB8" s="1243"/>
      <c r="HNC8" s="1243"/>
      <c r="HND8" s="1243"/>
      <c r="HNE8" s="1243"/>
      <c r="HNF8" s="1243"/>
      <c r="HNG8" s="1243"/>
      <c r="HNH8" s="1243"/>
      <c r="HNI8" s="1243"/>
      <c r="HNJ8" s="1243"/>
      <c r="HNK8" s="1243"/>
      <c r="HNL8" s="1243"/>
      <c r="HNM8" s="1243"/>
      <c r="HNN8" s="1243"/>
      <c r="HNO8" s="1243"/>
      <c r="HNP8" s="1243"/>
      <c r="HNQ8" s="1243"/>
      <c r="HNR8" s="1243"/>
      <c r="HNS8" s="1243"/>
      <c r="HNT8" s="1243"/>
      <c r="HNU8" s="1243"/>
      <c r="HNV8" s="1243"/>
      <c r="HNW8" s="1243"/>
      <c r="HNX8" s="1243"/>
      <c r="HNY8" s="1243"/>
      <c r="HNZ8" s="1243"/>
      <c r="HOA8" s="1243"/>
      <c r="HOB8" s="1243"/>
      <c r="HOC8" s="1243"/>
      <c r="HOD8" s="1243"/>
      <c r="HOE8" s="1243"/>
      <c r="HOF8" s="1243"/>
      <c r="HOG8" s="1243"/>
      <c r="HOH8" s="1243"/>
      <c r="HOI8" s="1243"/>
      <c r="HOJ8" s="1243"/>
      <c r="HOK8" s="1243"/>
      <c r="HOL8" s="1243"/>
      <c r="HOM8" s="1243"/>
      <c r="HON8" s="1243"/>
      <c r="HOO8" s="1243"/>
      <c r="HOP8" s="1243"/>
      <c r="HOQ8" s="1243"/>
      <c r="HOR8" s="1243"/>
      <c r="HOS8" s="1243"/>
      <c r="HOT8" s="1243"/>
      <c r="HOU8" s="1243"/>
      <c r="HOV8" s="1243"/>
      <c r="HOW8" s="1243"/>
      <c r="HOX8" s="1243"/>
      <c r="HOY8" s="1243"/>
      <c r="HOZ8" s="1243"/>
      <c r="HPA8" s="1243"/>
      <c r="HPB8" s="1243"/>
      <c r="HPC8" s="1243"/>
      <c r="HPD8" s="1243"/>
      <c r="HPE8" s="1243"/>
      <c r="HPF8" s="1243"/>
      <c r="HPG8" s="1243"/>
      <c r="HPH8" s="1243"/>
      <c r="HPI8" s="1243"/>
      <c r="HPJ8" s="1243"/>
      <c r="HPK8" s="1243"/>
      <c r="HPL8" s="1243"/>
      <c r="HPM8" s="1243"/>
      <c r="HPN8" s="1243"/>
      <c r="HPO8" s="1243"/>
      <c r="HPP8" s="1243"/>
      <c r="HPQ8" s="1243"/>
      <c r="HPR8" s="1243"/>
      <c r="HPS8" s="1243"/>
      <c r="HPT8" s="1243"/>
      <c r="HPU8" s="1243"/>
      <c r="HPV8" s="1243"/>
      <c r="HPW8" s="1243"/>
      <c r="HPX8" s="1243"/>
      <c r="HPY8" s="1243"/>
      <c r="HPZ8" s="1243"/>
      <c r="HQA8" s="1243"/>
      <c r="HQB8" s="1243"/>
      <c r="HQC8" s="1243"/>
      <c r="HQD8" s="1243"/>
      <c r="HQE8" s="1243"/>
      <c r="HQF8" s="1243"/>
      <c r="HQG8" s="1243"/>
      <c r="HQH8" s="1243"/>
      <c r="HQI8" s="1243"/>
      <c r="HQJ8" s="1243"/>
      <c r="HQK8" s="1243"/>
      <c r="HQL8" s="1243"/>
      <c r="HQM8" s="1243"/>
      <c r="HQN8" s="1243"/>
      <c r="HQO8" s="1243"/>
      <c r="HQP8" s="1243"/>
      <c r="HQQ8" s="1243"/>
      <c r="HQR8" s="1243"/>
      <c r="HQS8" s="1243"/>
      <c r="HQT8" s="1243"/>
      <c r="HQU8" s="1243"/>
      <c r="HQV8" s="1243"/>
      <c r="HQW8" s="1243"/>
      <c r="HQX8" s="1243"/>
      <c r="HQY8" s="1243"/>
      <c r="HQZ8" s="1243"/>
      <c r="HRA8" s="1243"/>
      <c r="HRB8" s="1243"/>
      <c r="HRC8" s="1243"/>
      <c r="HRD8" s="1243"/>
      <c r="HRE8" s="1243"/>
      <c r="HRF8" s="1243"/>
      <c r="HRG8" s="1243"/>
      <c r="HRH8" s="1243"/>
      <c r="HRI8" s="1243"/>
      <c r="HRJ8" s="1243"/>
      <c r="HRK8" s="1243"/>
      <c r="HRL8" s="1243"/>
      <c r="HRM8" s="1243"/>
      <c r="HRN8" s="1243"/>
      <c r="HRO8" s="1243"/>
      <c r="HRP8" s="1243"/>
      <c r="HRQ8" s="1243"/>
      <c r="HRR8" s="1243"/>
      <c r="HRS8" s="1243"/>
      <c r="HRT8" s="1243"/>
      <c r="HRU8" s="1243"/>
      <c r="HRV8" s="1243"/>
      <c r="HRW8" s="1243"/>
      <c r="HRX8" s="1243"/>
      <c r="HRY8" s="1243"/>
      <c r="HRZ8" s="1243"/>
      <c r="HSA8" s="1243"/>
      <c r="HSB8" s="1243"/>
      <c r="HSC8" s="1243"/>
      <c r="HSD8" s="1243"/>
      <c r="HSE8" s="1243"/>
      <c r="HSF8" s="1243"/>
      <c r="HSG8" s="1243"/>
      <c r="HSH8" s="1243"/>
      <c r="HSI8" s="1243"/>
      <c r="HSJ8" s="1243"/>
      <c r="HSK8" s="1243"/>
      <c r="HSL8" s="1243"/>
      <c r="HSM8" s="1243"/>
      <c r="HSN8" s="1243"/>
      <c r="HSO8" s="1243"/>
      <c r="HSP8" s="1243"/>
      <c r="HSQ8" s="1243"/>
      <c r="HSR8" s="1243"/>
      <c r="HSS8" s="1243"/>
      <c r="HST8" s="1243"/>
      <c r="HSU8" s="1243"/>
      <c r="HSV8" s="1243"/>
      <c r="HSW8" s="1243"/>
      <c r="HSX8" s="1243"/>
      <c r="HSY8" s="1243"/>
      <c r="HSZ8" s="1243"/>
      <c r="HTA8" s="1243"/>
      <c r="HTB8" s="1243"/>
      <c r="HTC8" s="1243"/>
      <c r="HTD8" s="1243"/>
      <c r="HTE8" s="1243"/>
      <c r="HTF8" s="1243"/>
      <c r="HTG8" s="1243"/>
      <c r="HTH8" s="1243"/>
      <c r="HTI8" s="1243"/>
      <c r="HTJ8" s="1243"/>
      <c r="HTK8" s="1243"/>
      <c r="HTL8" s="1243"/>
      <c r="HTM8" s="1243"/>
      <c r="HTN8" s="1243"/>
      <c r="HTO8" s="1243"/>
      <c r="HTP8" s="1243"/>
      <c r="HTQ8" s="1243"/>
      <c r="HTR8" s="1243"/>
      <c r="HTS8" s="1243"/>
      <c r="HTT8" s="1243"/>
      <c r="HTU8" s="1243"/>
      <c r="HTV8" s="1243"/>
      <c r="HTW8" s="1243"/>
      <c r="HTX8" s="1243"/>
      <c r="HTY8" s="1243"/>
      <c r="HTZ8" s="1243"/>
      <c r="HUA8" s="1243"/>
      <c r="HUB8" s="1243"/>
      <c r="HUC8" s="1243"/>
      <c r="HUD8" s="1243"/>
      <c r="HUE8" s="1243"/>
      <c r="HUF8" s="1243"/>
      <c r="HUG8" s="1243"/>
      <c r="HUH8" s="1243"/>
      <c r="HUI8" s="1243"/>
      <c r="HUJ8" s="1243"/>
      <c r="HUK8" s="1243"/>
      <c r="HUL8" s="1243"/>
      <c r="HUM8" s="1243"/>
      <c r="HUN8" s="1243"/>
      <c r="HUO8" s="1243"/>
      <c r="HUP8" s="1243"/>
      <c r="HUQ8" s="1243"/>
      <c r="HUR8" s="1243"/>
      <c r="HUS8" s="1243"/>
      <c r="HUT8" s="1243"/>
      <c r="HUU8" s="1243"/>
      <c r="HUV8" s="1243"/>
      <c r="HUW8" s="1243"/>
      <c r="HUX8" s="1243"/>
      <c r="HUY8" s="1243"/>
      <c r="HUZ8" s="1243"/>
      <c r="HVA8" s="1243"/>
      <c r="HVB8" s="1243"/>
      <c r="HVC8" s="1243"/>
      <c r="HVD8" s="1243"/>
      <c r="HVE8" s="1243"/>
      <c r="HVF8" s="1243"/>
      <c r="HVG8" s="1243"/>
      <c r="HVH8" s="1243"/>
      <c r="HVI8" s="1243"/>
      <c r="HVJ8" s="1243"/>
      <c r="HVK8" s="1243"/>
      <c r="HVL8" s="1243"/>
      <c r="HVM8" s="1243"/>
      <c r="HVN8" s="1243"/>
      <c r="HVO8" s="1243"/>
      <c r="HVP8" s="1243"/>
      <c r="HVQ8" s="1243"/>
      <c r="HVR8" s="1243"/>
      <c r="HVS8" s="1243"/>
      <c r="HVT8" s="1243"/>
      <c r="HVU8" s="1243"/>
      <c r="HVV8" s="1243"/>
      <c r="HVW8" s="1243"/>
      <c r="HVX8" s="1243"/>
      <c r="HVY8" s="1243"/>
      <c r="HVZ8" s="1243"/>
      <c r="HWA8" s="1243"/>
      <c r="HWB8" s="1243"/>
      <c r="HWC8" s="1243"/>
      <c r="HWD8" s="1243"/>
      <c r="HWE8" s="1243"/>
      <c r="HWF8" s="1243"/>
      <c r="HWG8" s="1243"/>
      <c r="HWH8" s="1243"/>
      <c r="HWI8" s="1243"/>
      <c r="HWJ8" s="1243"/>
      <c r="HWK8" s="1243"/>
      <c r="HWL8" s="1243"/>
      <c r="HWM8" s="1243"/>
      <c r="HWN8" s="1243"/>
      <c r="HWO8" s="1243"/>
      <c r="HWP8" s="1243"/>
      <c r="HWQ8" s="1243"/>
      <c r="HWR8" s="1243"/>
      <c r="HWS8" s="1243"/>
      <c r="HWT8" s="1243"/>
      <c r="HWU8" s="1243"/>
      <c r="HWV8" s="1243"/>
      <c r="HWW8" s="1243"/>
      <c r="HWX8" s="1243"/>
      <c r="HWY8" s="1243"/>
      <c r="HWZ8" s="1243"/>
      <c r="HXA8" s="1243"/>
      <c r="HXB8" s="1243"/>
      <c r="HXC8" s="1243"/>
      <c r="HXD8" s="1243"/>
      <c r="HXE8" s="1243"/>
      <c r="HXF8" s="1243"/>
      <c r="HXG8" s="1243"/>
      <c r="HXH8" s="1243"/>
      <c r="HXI8" s="1243"/>
      <c r="HXJ8" s="1243"/>
      <c r="HXK8" s="1243"/>
      <c r="HXL8" s="1243"/>
      <c r="HXM8" s="1243"/>
      <c r="HXN8" s="1243"/>
      <c r="HXO8" s="1243"/>
      <c r="HXP8" s="1243"/>
      <c r="HXQ8" s="1243"/>
      <c r="HXR8" s="1243"/>
      <c r="HXS8" s="1243"/>
      <c r="HXT8" s="1243"/>
      <c r="HXU8" s="1243"/>
      <c r="HXV8" s="1243"/>
      <c r="HXW8" s="1243"/>
      <c r="HXX8" s="1243"/>
      <c r="HXY8" s="1243"/>
      <c r="HXZ8" s="1243"/>
      <c r="HYA8" s="1243"/>
      <c r="HYB8" s="1243"/>
      <c r="HYC8" s="1243"/>
      <c r="HYD8" s="1243"/>
      <c r="HYE8" s="1243"/>
      <c r="HYF8" s="1243"/>
      <c r="HYG8" s="1243"/>
      <c r="HYH8" s="1243"/>
      <c r="HYI8" s="1243"/>
      <c r="HYJ8" s="1243"/>
      <c r="HYK8" s="1243"/>
      <c r="HYL8" s="1243"/>
      <c r="HYM8" s="1243"/>
      <c r="HYN8" s="1243"/>
      <c r="HYO8" s="1243"/>
      <c r="HYP8" s="1243"/>
      <c r="HYQ8" s="1243"/>
      <c r="HYR8" s="1243"/>
      <c r="HYS8" s="1243"/>
      <c r="HYT8" s="1243"/>
      <c r="HYU8" s="1243"/>
      <c r="HYV8" s="1243"/>
      <c r="HYW8" s="1243"/>
      <c r="HYX8" s="1243"/>
      <c r="HYY8" s="1243"/>
      <c r="HYZ8" s="1243"/>
      <c r="HZA8" s="1243"/>
      <c r="HZB8" s="1243"/>
      <c r="HZC8" s="1243"/>
      <c r="HZD8" s="1243"/>
      <c r="HZE8" s="1243"/>
      <c r="HZF8" s="1243"/>
      <c r="HZG8" s="1243"/>
      <c r="HZH8" s="1243"/>
      <c r="HZI8" s="1243"/>
      <c r="HZJ8" s="1243"/>
      <c r="HZK8" s="1243"/>
      <c r="HZL8" s="1243"/>
      <c r="HZM8" s="1243"/>
      <c r="HZN8" s="1243"/>
      <c r="HZO8" s="1243"/>
      <c r="HZP8" s="1243"/>
      <c r="HZQ8" s="1243"/>
      <c r="HZR8" s="1243"/>
      <c r="HZS8" s="1243"/>
      <c r="HZT8" s="1243"/>
      <c r="HZU8" s="1243"/>
      <c r="HZV8" s="1243"/>
      <c r="HZW8" s="1243"/>
      <c r="HZX8" s="1243"/>
      <c r="HZY8" s="1243"/>
      <c r="HZZ8" s="1243"/>
      <c r="IAA8" s="1243"/>
      <c r="IAB8" s="1243"/>
      <c r="IAC8" s="1243"/>
      <c r="IAD8" s="1243"/>
      <c r="IAE8" s="1243"/>
      <c r="IAF8" s="1243"/>
      <c r="IAG8" s="1243"/>
      <c r="IAH8" s="1243"/>
      <c r="IAI8" s="1243"/>
      <c r="IAJ8" s="1243"/>
      <c r="IAK8" s="1243"/>
      <c r="IAL8" s="1243"/>
      <c r="IAM8" s="1243"/>
      <c r="IAN8" s="1243"/>
      <c r="IAO8" s="1243"/>
      <c r="IAP8" s="1243"/>
      <c r="IAQ8" s="1243"/>
      <c r="IAR8" s="1243"/>
      <c r="IAS8" s="1243"/>
      <c r="IAT8" s="1243"/>
      <c r="IAU8" s="1243"/>
      <c r="IAV8" s="1243"/>
      <c r="IAW8" s="1243"/>
      <c r="IAX8" s="1243"/>
      <c r="IAY8" s="1243"/>
      <c r="IAZ8" s="1243"/>
      <c r="IBA8" s="1243"/>
      <c r="IBB8" s="1243"/>
      <c r="IBC8" s="1243"/>
      <c r="IBD8" s="1243"/>
      <c r="IBE8" s="1243"/>
      <c r="IBF8" s="1243"/>
      <c r="IBG8" s="1243"/>
      <c r="IBH8" s="1243"/>
      <c r="IBI8" s="1243"/>
      <c r="IBJ8" s="1243"/>
      <c r="IBK8" s="1243"/>
      <c r="IBL8" s="1243"/>
      <c r="IBM8" s="1243"/>
      <c r="IBN8" s="1243"/>
      <c r="IBO8" s="1243"/>
      <c r="IBP8" s="1243"/>
      <c r="IBQ8" s="1243"/>
      <c r="IBR8" s="1243"/>
      <c r="IBS8" s="1243"/>
      <c r="IBT8" s="1243"/>
      <c r="IBU8" s="1243"/>
      <c r="IBV8" s="1243"/>
      <c r="IBW8" s="1243"/>
      <c r="IBX8" s="1243"/>
      <c r="IBY8" s="1243"/>
      <c r="IBZ8" s="1243"/>
      <c r="ICA8" s="1243"/>
      <c r="ICB8" s="1243"/>
      <c r="ICC8" s="1243"/>
      <c r="ICD8" s="1243"/>
      <c r="ICE8" s="1243"/>
      <c r="ICF8" s="1243"/>
      <c r="ICG8" s="1243"/>
      <c r="ICH8" s="1243"/>
      <c r="ICI8" s="1243"/>
      <c r="ICJ8" s="1243"/>
      <c r="ICK8" s="1243"/>
      <c r="ICL8" s="1243"/>
      <c r="ICM8" s="1243"/>
      <c r="ICN8" s="1243"/>
      <c r="ICO8" s="1243"/>
      <c r="ICP8" s="1243"/>
      <c r="ICQ8" s="1243"/>
      <c r="ICR8" s="1243"/>
      <c r="ICS8" s="1243"/>
      <c r="ICT8" s="1243"/>
      <c r="ICU8" s="1243"/>
      <c r="ICV8" s="1243"/>
      <c r="ICW8" s="1243"/>
      <c r="ICX8" s="1243"/>
      <c r="ICY8" s="1243"/>
      <c r="ICZ8" s="1243"/>
      <c r="IDA8" s="1243"/>
      <c r="IDB8" s="1243"/>
      <c r="IDC8" s="1243"/>
      <c r="IDD8" s="1243"/>
      <c r="IDE8" s="1243"/>
      <c r="IDF8" s="1243"/>
      <c r="IDG8" s="1243"/>
      <c r="IDH8" s="1243"/>
      <c r="IDI8" s="1243"/>
      <c r="IDJ8" s="1243"/>
      <c r="IDK8" s="1243"/>
      <c r="IDL8" s="1243"/>
      <c r="IDM8" s="1243"/>
      <c r="IDN8" s="1243"/>
      <c r="IDO8" s="1243"/>
      <c r="IDP8" s="1243"/>
      <c r="IDQ8" s="1243"/>
      <c r="IDR8" s="1243"/>
      <c r="IDS8" s="1243"/>
      <c r="IDT8" s="1243"/>
      <c r="IDU8" s="1243"/>
      <c r="IDV8" s="1243"/>
      <c r="IDW8" s="1243"/>
      <c r="IDX8" s="1243"/>
      <c r="IDY8" s="1243"/>
      <c r="IDZ8" s="1243"/>
      <c r="IEA8" s="1243"/>
      <c r="IEB8" s="1243"/>
      <c r="IEC8" s="1243"/>
      <c r="IED8" s="1243"/>
      <c r="IEE8" s="1243"/>
      <c r="IEF8" s="1243"/>
      <c r="IEG8" s="1243"/>
      <c r="IEH8" s="1243"/>
      <c r="IEI8" s="1243"/>
      <c r="IEJ8" s="1243"/>
      <c r="IEK8" s="1243"/>
      <c r="IEL8" s="1243"/>
      <c r="IEM8" s="1243"/>
      <c r="IEN8" s="1243"/>
      <c r="IEO8" s="1243"/>
      <c r="IEP8" s="1243"/>
      <c r="IEQ8" s="1243"/>
      <c r="IER8" s="1243"/>
      <c r="IES8" s="1243"/>
      <c r="IET8" s="1243"/>
      <c r="IEU8" s="1243"/>
      <c r="IEV8" s="1243"/>
      <c r="IEW8" s="1243"/>
      <c r="IEX8" s="1243"/>
      <c r="IEY8" s="1243"/>
      <c r="IEZ8" s="1243"/>
      <c r="IFA8" s="1243"/>
      <c r="IFB8" s="1243"/>
      <c r="IFC8" s="1243"/>
      <c r="IFD8" s="1243"/>
      <c r="IFE8" s="1243"/>
      <c r="IFF8" s="1243"/>
      <c r="IFG8" s="1243"/>
      <c r="IFH8" s="1243"/>
      <c r="IFI8" s="1243"/>
      <c r="IFJ8" s="1243"/>
      <c r="IFK8" s="1243"/>
      <c r="IFL8" s="1243"/>
      <c r="IFM8" s="1243"/>
      <c r="IFN8" s="1243"/>
      <c r="IFO8" s="1243"/>
      <c r="IFP8" s="1243"/>
      <c r="IFQ8" s="1243"/>
      <c r="IFR8" s="1243"/>
      <c r="IFS8" s="1243"/>
      <c r="IFT8" s="1243"/>
      <c r="IFU8" s="1243"/>
      <c r="IFV8" s="1243"/>
      <c r="IFW8" s="1243"/>
      <c r="IFX8" s="1243"/>
      <c r="IFY8" s="1243"/>
      <c r="IFZ8" s="1243"/>
      <c r="IGA8" s="1243"/>
      <c r="IGB8" s="1243"/>
      <c r="IGC8" s="1243"/>
      <c r="IGD8" s="1243"/>
      <c r="IGE8" s="1243"/>
      <c r="IGF8" s="1243"/>
      <c r="IGG8" s="1243"/>
      <c r="IGH8" s="1243"/>
      <c r="IGI8" s="1243"/>
      <c r="IGJ8" s="1243"/>
      <c r="IGK8" s="1243"/>
      <c r="IGL8" s="1243"/>
      <c r="IGM8" s="1243"/>
      <c r="IGN8" s="1243"/>
      <c r="IGO8" s="1243"/>
      <c r="IGP8" s="1243"/>
      <c r="IGQ8" s="1243"/>
      <c r="IGR8" s="1243"/>
      <c r="IGS8" s="1243"/>
      <c r="IGT8" s="1243"/>
      <c r="IGU8" s="1243"/>
      <c r="IGV8" s="1243"/>
      <c r="IGW8" s="1243"/>
      <c r="IGX8" s="1243"/>
      <c r="IGY8" s="1243"/>
      <c r="IGZ8" s="1243"/>
      <c r="IHA8" s="1243"/>
      <c r="IHB8" s="1243"/>
      <c r="IHC8" s="1243"/>
      <c r="IHD8" s="1243"/>
      <c r="IHE8" s="1243"/>
      <c r="IHF8" s="1243"/>
      <c r="IHG8" s="1243"/>
      <c r="IHH8" s="1243"/>
      <c r="IHI8" s="1243"/>
      <c r="IHJ8" s="1243"/>
      <c r="IHK8" s="1243"/>
      <c r="IHL8" s="1243"/>
      <c r="IHM8" s="1243"/>
      <c r="IHN8" s="1243"/>
      <c r="IHO8" s="1243"/>
      <c r="IHP8" s="1243"/>
      <c r="IHQ8" s="1243"/>
      <c r="IHR8" s="1243"/>
      <c r="IHS8" s="1243"/>
      <c r="IHT8" s="1243"/>
      <c r="IHU8" s="1243"/>
      <c r="IHV8" s="1243"/>
      <c r="IHW8" s="1243"/>
      <c r="IHX8" s="1243"/>
      <c r="IHY8" s="1243"/>
      <c r="IHZ8" s="1243"/>
      <c r="IIA8" s="1243"/>
      <c r="IIB8" s="1243"/>
      <c r="IIC8" s="1243"/>
      <c r="IID8" s="1243"/>
      <c r="IIE8" s="1243"/>
      <c r="IIF8" s="1243"/>
      <c r="IIG8" s="1243"/>
      <c r="IIH8" s="1243"/>
      <c r="III8" s="1243"/>
      <c r="IIJ8" s="1243"/>
      <c r="IIK8" s="1243"/>
      <c r="IIL8" s="1243"/>
      <c r="IIM8" s="1243"/>
      <c r="IIN8" s="1243"/>
      <c r="IIO8" s="1243"/>
      <c r="IIP8" s="1243"/>
      <c r="IIQ8" s="1243"/>
      <c r="IIR8" s="1243"/>
      <c r="IIS8" s="1243"/>
      <c r="IIT8" s="1243"/>
      <c r="IIU8" s="1243"/>
      <c r="IIV8" s="1243"/>
      <c r="IIW8" s="1243"/>
      <c r="IIX8" s="1243"/>
      <c r="IIY8" s="1243"/>
      <c r="IIZ8" s="1243"/>
      <c r="IJA8" s="1243"/>
      <c r="IJB8" s="1243"/>
      <c r="IJC8" s="1243"/>
      <c r="IJD8" s="1243"/>
      <c r="IJE8" s="1243"/>
      <c r="IJF8" s="1243"/>
      <c r="IJG8" s="1243"/>
      <c r="IJH8" s="1243"/>
      <c r="IJI8" s="1243"/>
      <c r="IJJ8" s="1243"/>
      <c r="IJK8" s="1243"/>
      <c r="IJL8" s="1243"/>
      <c r="IJM8" s="1243"/>
      <c r="IJN8" s="1243"/>
      <c r="IJO8" s="1243"/>
      <c r="IJP8" s="1243"/>
      <c r="IJQ8" s="1243"/>
      <c r="IJR8" s="1243"/>
      <c r="IJS8" s="1243"/>
      <c r="IJT8" s="1243"/>
      <c r="IJU8" s="1243"/>
      <c r="IJV8" s="1243"/>
      <c r="IJW8" s="1243"/>
      <c r="IJX8" s="1243"/>
      <c r="IJY8" s="1243"/>
      <c r="IJZ8" s="1243"/>
      <c r="IKA8" s="1243"/>
      <c r="IKB8" s="1243"/>
      <c r="IKC8" s="1243"/>
      <c r="IKD8" s="1243"/>
      <c r="IKE8" s="1243"/>
      <c r="IKF8" s="1243"/>
      <c r="IKG8" s="1243"/>
      <c r="IKH8" s="1243"/>
      <c r="IKI8" s="1243"/>
      <c r="IKJ8" s="1243"/>
      <c r="IKK8" s="1243"/>
      <c r="IKL8" s="1243"/>
      <c r="IKM8" s="1243"/>
      <c r="IKN8" s="1243"/>
      <c r="IKO8" s="1243"/>
      <c r="IKP8" s="1243"/>
      <c r="IKQ8" s="1243"/>
      <c r="IKR8" s="1243"/>
      <c r="IKS8" s="1243"/>
      <c r="IKT8" s="1243"/>
      <c r="IKU8" s="1243"/>
      <c r="IKV8" s="1243"/>
      <c r="IKW8" s="1243"/>
      <c r="IKX8" s="1243"/>
      <c r="IKY8" s="1243"/>
      <c r="IKZ8" s="1243"/>
      <c r="ILA8" s="1243"/>
      <c r="ILB8" s="1243"/>
      <c r="ILC8" s="1243"/>
      <c r="ILD8" s="1243"/>
      <c r="ILE8" s="1243"/>
      <c r="ILF8" s="1243"/>
      <c r="ILG8" s="1243"/>
      <c r="ILH8" s="1243"/>
      <c r="ILI8" s="1243"/>
      <c r="ILJ8" s="1243"/>
      <c r="ILK8" s="1243"/>
      <c r="ILL8" s="1243"/>
      <c r="ILM8" s="1243"/>
      <c r="ILN8" s="1243"/>
      <c r="ILO8" s="1243"/>
      <c r="ILP8" s="1243"/>
      <c r="ILQ8" s="1243"/>
      <c r="ILR8" s="1243"/>
      <c r="ILS8" s="1243"/>
      <c r="ILT8" s="1243"/>
      <c r="ILU8" s="1243"/>
      <c r="ILV8" s="1243"/>
      <c r="ILW8" s="1243"/>
      <c r="ILX8" s="1243"/>
      <c r="ILY8" s="1243"/>
      <c r="ILZ8" s="1243"/>
      <c r="IMA8" s="1243"/>
      <c r="IMB8" s="1243"/>
      <c r="IMC8" s="1243"/>
      <c r="IMD8" s="1243"/>
      <c r="IME8" s="1243"/>
      <c r="IMF8" s="1243"/>
      <c r="IMG8" s="1243"/>
      <c r="IMH8" s="1243"/>
      <c r="IMI8" s="1243"/>
      <c r="IMJ8" s="1243"/>
      <c r="IMK8" s="1243"/>
      <c r="IML8" s="1243"/>
      <c r="IMM8" s="1243"/>
      <c r="IMN8" s="1243"/>
      <c r="IMO8" s="1243"/>
      <c r="IMP8" s="1243"/>
      <c r="IMQ8" s="1243"/>
      <c r="IMR8" s="1243"/>
      <c r="IMS8" s="1243"/>
      <c r="IMT8" s="1243"/>
      <c r="IMU8" s="1243"/>
      <c r="IMV8" s="1243"/>
      <c r="IMW8" s="1243"/>
      <c r="IMX8" s="1243"/>
      <c r="IMY8" s="1243"/>
      <c r="IMZ8" s="1243"/>
      <c r="INA8" s="1243"/>
      <c r="INB8" s="1243"/>
      <c r="INC8" s="1243"/>
      <c r="IND8" s="1243"/>
      <c r="INE8" s="1243"/>
      <c r="INF8" s="1243"/>
      <c r="ING8" s="1243"/>
      <c r="INH8" s="1243"/>
      <c r="INI8" s="1243"/>
      <c r="INJ8" s="1243"/>
      <c r="INK8" s="1243"/>
      <c r="INL8" s="1243"/>
      <c r="INM8" s="1243"/>
      <c r="INN8" s="1243"/>
      <c r="INO8" s="1243"/>
      <c r="INP8" s="1243"/>
      <c r="INQ8" s="1243"/>
      <c r="INR8" s="1243"/>
      <c r="INS8" s="1243"/>
      <c r="INT8" s="1243"/>
      <c r="INU8" s="1243"/>
      <c r="INV8" s="1243"/>
      <c r="INW8" s="1243"/>
      <c r="INX8" s="1243"/>
      <c r="INY8" s="1243"/>
      <c r="INZ8" s="1243"/>
      <c r="IOA8" s="1243"/>
      <c r="IOB8" s="1243"/>
      <c r="IOC8" s="1243"/>
      <c r="IOD8" s="1243"/>
      <c r="IOE8" s="1243"/>
      <c r="IOF8" s="1243"/>
      <c r="IOG8" s="1243"/>
      <c r="IOH8" s="1243"/>
      <c r="IOI8" s="1243"/>
      <c r="IOJ8" s="1243"/>
      <c r="IOK8" s="1243"/>
      <c r="IOL8" s="1243"/>
      <c r="IOM8" s="1243"/>
      <c r="ION8" s="1243"/>
      <c r="IOO8" s="1243"/>
      <c r="IOP8" s="1243"/>
      <c r="IOQ8" s="1243"/>
      <c r="IOR8" s="1243"/>
      <c r="IOS8" s="1243"/>
      <c r="IOT8" s="1243"/>
      <c r="IOU8" s="1243"/>
      <c r="IOV8" s="1243"/>
      <c r="IOW8" s="1243"/>
      <c r="IOX8" s="1243"/>
      <c r="IOY8" s="1243"/>
      <c r="IOZ8" s="1243"/>
      <c r="IPA8" s="1243"/>
      <c r="IPB8" s="1243"/>
      <c r="IPC8" s="1243"/>
      <c r="IPD8" s="1243"/>
      <c r="IPE8" s="1243"/>
      <c r="IPF8" s="1243"/>
      <c r="IPG8" s="1243"/>
      <c r="IPH8" s="1243"/>
      <c r="IPI8" s="1243"/>
      <c r="IPJ8" s="1243"/>
      <c r="IPK8" s="1243"/>
      <c r="IPL8" s="1243"/>
      <c r="IPM8" s="1243"/>
      <c r="IPN8" s="1243"/>
      <c r="IPO8" s="1243"/>
      <c r="IPP8" s="1243"/>
      <c r="IPQ8" s="1243"/>
      <c r="IPR8" s="1243"/>
      <c r="IPS8" s="1243"/>
      <c r="IPT8" s="1243"/>
      <c r="IPU8" s="1243"/>
      <c r="IPV8" s="1243"/>
      <c r="IPW8" s="1243"/>
      <c r="IPX8" s="1243"/>
      <c r="IPY8" s="1243"/>
      <c r="IPZ8" s="1243"/>
      <c r="IQA8" s="1243"/>
      <c r="IQB8" s="1243"/>
      <c r="IQC8" s="1243"/>
      <c r="IQD8" s="1243"/>
      <c r="IQE8" s="1243"/>
      <c r="IQF8" s="1243"/>
      <c r="IQG8" s="1243"/>
      <c r="IQH8" s="1243"/>
      <c r="IQI8" s="1243"/>
      <c r="IQJ8" s="1243"/>
      <c r="IQK8" s="1243"/>
      <c r="IQL8" s="1243"/>
      <c r="IQM8" s="1243"/>
      <c r="IQN8" s="1243"/>
      <c r="IQO8" s="1243"/>
      <c r="IQP8" s="1243"/>
      <c r="IQQ8" s="1243"/>
      <c r="IQR8" s="1243"/>
      <c r="IQS8" s="1243"/>
      <c r="IQT8" s="1243"/>
      <c r="IQU8" s="1243"/>
      <c r="IQV8" s="1243"/>
      <c r="IQW8" s="1243"/>
      <c r="IQX8" s="1243"/>
      <c r="IQY8" s="1243"/>
      <c r="IQZ8" s="1243"/>
      <c r="IRA8" s="1243"/>
      <c r="IRB8" s="1243"/>
      <c r="IRC8" s="1243"/>
      <c r="IRD8" s="1243"/>
      <c r="IRE8" s="1243"/>
      <c r="IRF8" s="1243"/>
      <c r="IRG8" s="1243"/>
      <c r="IRH8" s="1243"/>
      <c r="IRI8" s="1243"/>
      <c r="IRJ8" s="1243"/>
      <c r="IRK8" s="1243"/>
      <c r="IRL8" s="1243"/>
      <c r="IRM8" s="1243"/>
      <c r="IRN8" s="1243"/>
      <c r="IRO8" s="1243"/>
      <c r="IRP8" s="1243"/>
      <c r="IRQ8" s="1243"/>
      <c r="IRR8" s="1243"/>
      <c r="IRS8" s="1243"/>
      <c r="IRT8" s="1243"/>
      <c r="IRU8" s="1243"/>
      <c r="IRV8" s="1243"/>
      <c r="IRW8" s="1243"/>
      <c r="IRX8" s="1243"/>
      <c r="IRY8" s="1243"/>
      <c r="IRZ8" s="1243"/>
      <c r="ISA8" s="1243"/>
      <c r="ISB8" s="1243"/>
      <c r="ISC8" s="1243"/>
      <c r="ISD8" s="1243"/>
      <c r="ISE8" s="1243"/>
      <c r="ISF8" s="1243"/>
      <c r="ISG8" s="1243"/>
      <c r="ISH8" s="1243"/>
      <c r="ISI8" s="1243"/>
      <c r="ISJ8" s="1243"/>
      <c r="ISK8" s="1243"/>
      <c r="ISL8" s="1243"/>
      <c r="ISM8" s="1243"/>
      <c r="ISN8" s="1243"/>
      <c r="ISO8" s="1243"/>
      <c r="ISP8" s="1243"/>
      <c r="ISQ8" s="1243"/>
      <c r="ISR8" s="1243"/>
      <c r="ISS8" s="1243"/>
      <c r="IST8" s="1243"/>
      <c r="ISU8" s="1243"/>
      <c r="ISV8" s="1243"/>
      <c r="ISW8" s="1243"/>
      <c r="ISX8" s="1243"/>
      <c r="ISY8" s="1243"/>
      <c r="ISZ8" s="1243"/>
      <c r="ITA8" s="1243"/>
      <c r="ITB8" s="1243"/>
      <c r="ITC8" s="1243"/>
      <c r="ITD8" s="1243"/>
      <c r="ITE8" s="1243"/>
      <c r="ITF8" s="1243"/>
      <c r="ITG8" s="1243"/>
      <c r="ITH8" s="1243"/>
      <c r="ITI8" s="1243"/>
      <c r="ITJ8" s="1243"/>
      <c r="ITK8" s="1243"/>
      <c r="ITL8" s="1243"/>
      <c r="ITM8" s="1243"/>
      <c r="ITN8" s="1243"/>
      <c r="ITO8" s="1243"/>
      <c r="ITP8" s="1243"/>
      <c r="ITQ8" s="1243"/>
      <c r="ITR8" s="1243"/>
      <c r="ITS8" s="1243"/>
      <c r="ITT8" s="1243"/>
      <c r="ITU8" s="1243"/>
      <c r="ITV8" s="1243"/>
      <c r="ITW8" s="1243"/>
      <c r="ITX8" s="1243"/>
      <c r="ITY8" s="1243"/>
      <c r="ITZ8" s="1243"/>
      <c r="IUA8" s="1243"/>
      <c r="IUB8" s="1243"/>
      <c r="IUC8" s="1243"/>
      <c r="IUD8" s="1243"/>
      <c r="IUE8" s="1243"/>
      <c r="IUF8" s="1243"/>
      <c r="IUG8" s="1243"/>
      <c r="IUH8" s="1243"/>
      <c r="IUI8" s="1243"/>
      <c r="IUJ8" s="1243"/>
      <c r="IUK8" s="1243"/>
      <c r="IUL8" s="1243"/>
      <c r="IUM8" s="1243"/>
      <c r="IUN8" s="1243"/>
      <c r="IUO8" s="1243"/>
      <c r="IUP8" s="1243"/>
      <c r="IUQ8" s="1243"/>
      <c r="IUR8" s="1243"/>
      <c r="IUS8" s="1243"/>
      <c r="IUT8" s="1243"/>
      <c r="IUU8" s="1243"/>
      <c r="IUV8" s="1243"/>
      <c r="IUW8" s="1243"/>
      <c r="IUX8" s="1243"/>
      <c r="IUY8" s="1243"/>
      <c r="IUZ8" s="1243"/>
      <c r="IVA8" s="1243"/>
      <c r="IVB8" s="1243"/>
      <c r="IVC8" s="1243"/>
      <c r="IVD8" s="1243"/>
      <c r="IVE8" s="1243"/>
      <c r="IVF8" s="1243"/>
      <c r="IVG8" s="1243"/>
      <c r="IVH8" s="1243"/>
      <c r="IVI8" s="1243"/>
      <c r="IVJ8" s="1243"/>
      <c r="IVK8" s="1243"/>
      <c r="IVL8" s="1243"/>
      <c r="IVM8" s="1243"/>
      <c r="IVN8" s="1243"/>
      <c r="IVO8" s="1243"/>
      <c r="IVP8" s="1243"/>
      <c r="IVQ8" s="1243"/>
      <c r="IVR8" s="1243"/>
      <c r="IVS8" s="1243"/>
      <c r="IVT8" s="1243"/>
      <c r="IVU8" s="1243"/>
      <c r="IVV8" s="1243"/>
      <c r="IVW8" s="1243"/>
      <c r="IVX8" s="1243"/>
      <c r="IVY8" s="1243"/>
      <c r="IVZ8" s="1243"/>
      <c r="IWA8" s="1243"/>
      <c r="IWB8" s="1243"/>
      <c r="IWC8" s="1243"/>
      <c r="IWD8" s="1243"/>
      <c r="IWE8" s="1243"/>
      <c r="IWF8" s="1243"/>
      <c r="IWG8" s="1243"/>
      <c r="IWH8" s="1243"/>
      <c r="IWI8" s="1243"/>
      <c r="IWJ8" s="1243"/>
      <c r="IWK8" s="1243"/>
      <c r="IWL8" s="1243"/>
      <c r="IWM8" s="1243"/>
      <c r="IWN8" s="1243"/>
      <c r="IWO8" s="1243"/>
      <c r="IWP8" s="1243"/>
      <c r="IWQ8" s="1243"/>
      <c r="IWR8" s="1243"/>
      <c r="IWS8" s="1243"/>
      <c r="IWT8" s="1243"/>
      <c r="IWU8" s="1243"/>
      <c r="IWV8" s="1243"/>
      <c r="IWW8" s="1243"/>
      <c r="IWX8" s="1243"/>
      <c r="IWY8" s="1243"/>
      <c r="IWZ8" s="1243"/>
      <c r="IXA8" s="1243"/>
      <c r="IXB8" s="1243"/>
      <c r="IXC8" s="1243"/>
      <c r="IXD8" s="1243"/>
      <c r="IXE8" s="1243"/>
      <c r="IXF8" s="1243"/>
      <c r="IXG8" s="1243"/>
      <c r="IXH8" s="1243"/>
      <c r="IXI8" s="1243"/>
      <c r="IXJ8" s="1243"/>
      <c r="IXK8" s="1243"/>
      <c r="IXL8" s="1243"/>
      <c r="IXM8" s="1243"/>
      <c r="IXN8" s="1243"/>
      <c r="IXO8" s="1243"/>
      <c r="IXP8" s="1243"/>
      <c r="IXQ8" s="1243"/>
      <c r="IXR8" s="1243"/>
      <c r="IXS8" s="1243"/>
      <c r="IXT8" s="1243"/>
      <c r="IXU8" s="1243"/>
      <c r="IXV8" s="1243"/>
      <c r="IXW8" s="1243"/>
      <c r="IXX8" s="1243"/>
      <c r="IXY8" s="1243"/>
      <c r="IXZ8" s="1243"/>
      <c r="IYA8" s="1243"/>
      <c r="IYB8" s="1243"/>
      <c r="IYC8" s="1243"/>
      <c r="IYD8" s="1243"/>
      <c r="IYE8" s="1243"/>
      <c r="IYF8" s="1243"/>
      <c r="IYG8" s="1243"/>
      <c r="IYH8" s="1243"/>
      <c r="IYI8" s="1243"/>
      <c r="IYJ8" s="1243"/>
      <c r="IYK8" s="1243"/>
      <c r="IYL8" s="1243"/>
      <c r="IYM8" s="1243"/>
      <c r="IYN8" s="1243"/>
      <c r="IYO8" s="1243"/>
      <c r="IYP8" s="1243"/>
      <c r="IYQ8" s="1243"/>
      <c r="IYR8" s="1243"/>
      <c r="IYS8" s="1243"/>
      <c r="IYT8" s="1243"/>
      <c r="IYU8" s="1243"/>
      <c r="IYV8" s="1243"/>
      <c r="IYW8" s="1243"/>
      <c r="IYX8" s="1243"/>
      <c r="IYY8" s="1243"/>
      <c r="IYZ8" s="1243"/>
      <c r="IZA8" s="1243"/>
      <c r="IZB8" s="1243"/>
      <c r="IZC8" s="1243"/>
      <c r="IZD8" s="1243"/>
      <c r="IZE8" s="1243"/>
      <c r="IZF8" s="1243"/>
      <c r="IZG8" s="1243"/>
      <c r="IZH8" s="1243"/>
      <c r="IZI8" s="1243"/>
      <c r="IZJ8" s="1243"/>
      <c r="IZK8" s="1243"/>
      <c r="IZL8" s="1243"/>
      <c r="IZM8" s="1243"/>
      <c r="IZN8" s="1243"/>
      <c r="IZO8" s="1243"/>
      <c r="IZP8" s="1243"/>
      <c r="IZQ8" s="1243"/>
      <c r="IZR8" s="1243"/>
      <c r="IZS8" s="1243"/>
      <c r="IZT8" s="1243"/>
      <c r="IZU8" s="1243"/>
      <c r="IZV8" s="1243"/>
      <c r="IZW8" s="1243"/>
      <c r="IZX8" s="1243"/>
      <c r="IZY8" s="1243"/>
      <c r="IZZ8" s="1243"/>
      <c r="JAA8" s="1243"/>
      <c r="JAB8" s="1243"/>
      <c r="JAC8" s="1243"/>
      <c r="JAD8" s="1243"/>
      <c r="JAE8" s="1243"/>
      <c r="JAF8" s="1243"/>
      <c r="JAG8" s="1243"/>
      <c r="JAH8" s="1243"/>
      <c r="JAI8" s="1243"/>
      <c r="JAJ8" s="1243"/>
      <c r="JAK8" s="1243"/>
      <c r="JAL8" s="1243"/>
      <c r="JAM8" s="1243"/>
      <c r="JAN8" s="1243"/>
      <c r="JAO8" s="1243"/>
      <c r="JAP8" s="1243"/>
      <c r="JAQ8" s="1243"/>
      <c r="JAR8" s="1243"/>
      <c r="JAS8" s="1243"/>
      <c r="JAT8" s="1243"/>
      <c r="JAU8" s="1243"/>
      <c r="JAV8" s="1243"/>
      <c r="JAW8" s="1243"/>
      <c r="JAX8" s="1243"/>
      <c r="JAY8" s="1243"/>
      <c r="JAZ8" s="1243"/>
      <c r="JBA8" s="1243"/>
      <c r="JBB8" s="1243"/>
      <c r="JBC8" s="1243"/>
      <c r="JBD8" s="1243"/>
      <c r="JBE8" s="1243"/>
      <c r="JBF8" s="1243"/>
      <c r="JBG8" s="1243"/>
      <c r="JBH8" s="1243"/>
      <c r="JBI8" s="1243"/>
      <c r="JBJ8" s="1243"/>
      <c r="JBK8" s="1243"/>
      <c r="JBL8" s="1243"/>
      <c r="JBM8" s="1243"/>
      <c r="JBN8" s="1243"/>
      <c r="JBO8" s="1243"/>
      <c r="JBP8" s="1243"/>
      <c r="JBQ8" s="1243"/>
      <c r="JBR8" s="1243"/>
      <c r="JBS8" s="1243"/>
      <c r="JBT8" s="1243"/>
      <c r="JBU8" s="1243"/>
      <c r="JBV8" s="1243"/>
      <c r="JBW8" s="1243"/>
      <c r="JBX8" s="1243"/>
      <c r="JBY8" s="1243"/>
      <c r="JBZ8" s="1243"/>
      <c r="JCA8" s="1243"/>
      <c r="JCB8" s="1243"/>
      <c r="JCC8" s="1243"/>
      <c r="JCD8" s="1243"/>
      <c r="JCE8" s="1243"/>
      <c r="JCF8" s="1243"/>
      <c r="JCG8" s="1243"/>
      <c r="JCH8" s="1243"/>
      <c r="JCI8" s="1243"/>
      <c r="JCJ8" s="1243"/>
      <c r="JCK8" s="1243"/>
      <c r="JCL8" s="1243"/>
      <c r="JCM8" s="1243"/>
      <c r="JCN8" s="1243"/>
      <c r="JCO8" s="1243"/>
      <c r="JCP8" s="1243"/>
      <c r="JCQ8" s="1243"/>
      <c r="JCR8" s="1243"/>
      <c r="JCS8" s="1243"/>
      <c r="JCT8" s="1243"/>
      <c r="JCU8" s="1243"/>
      <c r="JCV8" s="1243"/>
      <c r="JCW8" s="1243"/>
      <c r="JCX8" s="1243"/>
      <c r="JCY8" s="1243"/>
      <c r="JCZ8" s="1243"/>
      <c r="JDA8" s="1243"/>
      <c r="JDB8" s="1243"/>
      <c r="JDC8" s="1243"/>
      <c r="JDD8" s="1243"/>
      <c r="JDE8" s="1243"/>
      <c r="JDF8" s="1243"/>
      <c r="JDG8" s="1243"/>
      <c r="JDH8" s="1243"/>
      <c r="JDI8" s="1243"/>
      <c r="JDJ8" s="1243"/>
      <c r="JDK8" s="1243"/>
      <c r="JDL8" s="1243"/>
      <c r="JDM8" s="1243"/>
      <c r="JDN8" s="1243"/>
      <c r="JDO8" s="1243"/>
      <c r="JDP8" s="1243"/>
      <c r="JDQ8" s="1243"/>
      <c r="JDR8" s="1243"/>
      <c r="JDS8" s="1243"/>
      <c r="JDT8" s="1243"/>
      <c r="JDU8" s="1243"/>
      <c r="JDV8" s="1243"/>
      <c r="JDW8" s="1243"/>
      <c r="JDX8" s="1243"/>
      <c r="JDY8" s="1243"/>
      <c r="JDZ8" s="1243"/>
      <c r="JEA8" s="1243"/>
      <c r="JEB8" s="1243"/>
      <c r="JEC8" s="1243"/>
      <c r="JED8" s="1243"/>
      <c r="JEE8" s="1243"/>
      <c r="JEF8" s="1243"/>
      <c r="JEG8" s="1243"/>
      <c r="JEH8" s="1243"/>
      <c r="JEI8" s="1243"/>
      <c r="JEJ8" s="1243"/>
      <c r="JEK8" s="1243"/>
      <c r="JEL8" s="1243"/>
      <c r="JEM8" s="1243"/>
      <c r="JEN8" s="1243"/>
      <c r="JEO8" s="1243"/>
      <c r="JEP8" s="1243"/>
      <c r="JEQ8" s="1243"/>
      <c r="JER8" s="1243"/>
      <c r="JES8" s="1243"/>
      <c r="JET8" s="1243"/>
      <c r="JEU8" s="1243"/>
      <c r="JEV8" s="1243"/>
      <c r="JEW8" s="1243"/>
      <c r="JEX8" s="1243"/>
      <c r="JEY8" s="1243"/>
      <c r="JEZ8" s="1243"/>
      <c r="JFA8" s="1243"/>
      <c r="JFB8" s="1243"/>
      <c r="JFC8" s="1243"/>
      <c r="JFD8" s="1243"/>
      <c r="JFE8" s="1243"/>
      <c r="JFF8" s="1243"/>
      <c r="JFG8" s="1243"/>
      <c r="JFH8" s="1243"/>
      <c r="JFI8" s="1243"/>
      <c r="JFJ8" s="1243"/>
      <c r="JFK8" s="1243"/>
      <c r="JFL8" s="1243"/>
      <c r="JFM8" s="1243"/>
      <c r="JFN8" s="1243"/>
      <c r="JFO8" s="1243"/>
      <c r="JFP8" s="1243"/>
      <c r="JFQ8" s="1243"/>
      <c r="JFR8" s="1243"/>
      <c r="JFS8" s="1243"/>
      <c r="JFT8" s="1243"/>
      <c r="JFU8" s="1243"/>
      <c r="JFV8" s="1243"/>
      <c r="JFW8" s="1243"/>
      <c r="JFX8" s="1243"/>
      <c r="JFY8" s="1243"/>
      <c r="JFZ8" s="1243"/>
      <c r="JGA8" s="1243"/>
      <c r="JGB8" s="1243"/>
      <c r="JGC8" s="1243"/>
      <c r="JGD8" s="1243"/>
      <c r="JGE8" s="1243"/>
      <c r="JGF8" s="1243"/>
      <c r="JGG8" s="1243"/>
      <c r="JGH8" s="1243"/>
      <c r="JGI8" s="1243"/>
      <c r="JGJ8" s="1243"/>
      <c r="JGK8" s="1243"/>
      <c r="JGL8" s="1243"/>
      <c r="JGM8" s="1243"/>
      <c r="JGN8" s="1243"/>
      <c r="JGO8" s="1243"/>
      <c r="JGP8" s="1243"/>
      <c r="JGQ8" s="1243"/>
      <c r="JGR8" s="1243"/>
      <c r="JGS8" s="1243"/>
      <c r="JGT8" s="1243"/>
      <c r="JGU8" s="1243"/>
      <c r="JGV8" s="1243"/>
      <c r="JGW8" s="1243"/>
      <c r="JGX8" s="1243"/>
      <c r="JGY8" s="1243"/>
      <c r="JGZ8" s="1243"/>
      <c r="JHA8" s="1243"/>
      <c r="JHB8" s="1243"/>
      <c r="JHC8" s="1243"/>
      <c r="JHD8" s="1243"/>
      <c r="JHE8" s="1243"/>
      <c r="JHF8" s="1243"/>
      <c r="JHG8" s="1243"/>
      <c r="JHH8" s="1243"/>
      <c r="JHI8" s="1243"/>
      <c r="JHJ8" s="1243"/>
      <c r="JHK8" s="1243"/>
      <c r="JHL8" s="1243"/>
      <c r="JHM8" s="1243"/>
      <c r="JHN8" s="1243"/>
      <c r="JHO8" s="1243"/>
      <c r="JHP8" s="1243"/>
      <c r="JHQ8" s="1243"/>
      <c r="JHR8" s="1243"/>
      <c r="JHS8" s="1243"/>
      <c r="JHT8" s="1243"/>
      <c r="JHU8" s="1243"/>
      <c r="JHV8" s="1243"/>
      <c r="JHW8" s="1243"/>
      <c r="JHX8" s="1243"/>
      <c r="JHY8" s="1243"/>
      <c r="JHZ8" s="1243"/>
      <c r="JIA8" s="1243"/>
      <c r="JIB8" s="1243"/>
      <c r="JIC8" s="1243"/>
      <c r="JID8" s="1243"/>
      <c r="JIE8" s="1243"/>
      <c r="JIF8" s="1243"/>
      <c r="JIG8" s="1243"/>
      <c r="JIH8" s="1243"/>
      <c r="JII8" s="1243"/>
      <c r="JIJ8" s="1243"/>
      <c r="JIK8" s="1243"/>
      <c r="JIL8" s="1243"/>
      <c r="JIM8" s="1243"/>
      <c r="JIN8" s="1243"/>
      <c r="JIO8" s="1243"/>
      <c r="JIP8" s="1243"/>
      <c r="JIQ8" s="1243"/>
      <c r="JIR8" s="1243"/>
      <c r="JIS8" s="1243"/>
      <c r="JIT8" s="1243"/>
      <c r="JIU8" s="1243"/>
      <c r="JIV8" s="1243"/>
      <c r="JIW8" s="1243"/>
      <c r="JIX8" s="1243"/>
      <c r="JIY8" s="1243"/>
      <c r="JIZ8" s="1243"/>
      <c r="JJA8" s="1243"/>
      <c r="JJB8" s="1243"/>
      <c r="JJC8" s="1243"/>
      <c r="JJD8" s="1243"/>
      <c r="JJE8" s="1243"/>
      <c r="JJF8" s="1243"/>
      <c r="JJG8" s="1243"/>
      <c r="JJH8" s="1243"/>
      <c r="JJI8" s="1243"/>
      <c r="JJJ8" s="1243"/>
      <c r="JJK8" s="1243"/>
      <c r="JJL8" s="1243"/>
      <c r="JJM8" s="1243"/>
      <c r="JJN8" s="1243"/>
      <c r="JJO8" s="1243"/>
      <c r="JJP8" s="1243"/>
      <c r="JJQ8" s="1243"/>
      <c r="JJR8" s="1243"/>
      <c r="JJS8" s="1243"/>
      <c r="JJT8" s="1243"/>
      <c r="JJU8" s="1243"/>
      <c r="JJV8" s="1243"/>
      <c r="JJW8" s="1243"/>
      <c r="JJX8" s="1243"/>
      <c r="JJY8" s="1243"/>
      <c r="JJZ8" s="1243"/>
      <c r="JKA8" s="1243"/>
      <c r="JKB8" s="1243"/>
      <c r="JKC8" s="1243"/>
      <c r="JKD8" s="1243"/>
      <c r="JKE8" s="1243"/>
      <c r="JKF8" s="1243"/>
      <c r="JKG8" s="1243"/>
      <c r="JKH8" s="1243"/>
      <c r="JKI8" s="1243"/>
      <c r="JKJ8" s="1243"/>
      <c r="JKK8" s="1243"/>
      <c r="JKL8" s="1243"/>
      <c r="JKM8" s="1243"/>
      <c r="JKN8" s="1243"/>
      <c r="JKO8" s="1243"/>
      <c r="JKP8" s="1243"/>
      <c r="JKQ8" s="1243"/>
      <c r="JKR8" s="1243"/>
      <c r="JKS8" s="1243"/>
      <c r="JKT8" s="1243"/>
      <c r="JKU8" s="1243"/>
      <c r="JKV8" s="1243"/>
      <c r="JKW8" s="1243"/>
      <c r="JKX8" s="1243"/>
      <c r="JKY8" s="1243"/>
      <c r="JKZ8" s="1243"/>
      <c r="JLA8" s="1243"/>
      <c r="JLB8" s="1243"/>
      <c r="JLC8" s="1243"/>
      <c r="JLD8" s="1243"/>
      <c r="JLE8" s="1243"/>
      <c r="JLF8" s="1243"/>
      <c r="JLG8" s="1243"/>
      <c r="JLH8" s="1243"/>
      <c r="JLI8" s="1243"/>
      <c r="JLJ8" s="1243"/>
      <c r="JLK8" s="1243"/>
      <c r="JLL8" s="1243"/>
      <c r="JLM8" s="1243"/>
      <c r="JLN8" s="1243"/>
      <c r="JLO8" s="1243"/>
      <c r="JLP8" s="1243"/>
      <c r="JLQ8" s="1243"/>
      <c r="JLR8" s="1243"/>
      <c r="JLS8" s="1243"/>
      <c r="JLT8" s="1243"/>
      <c r="JLU8" s="1243"/>
      <c r="JLV8" s="1243"/>
      <c r="JLW8" s="1243"/>
      <c r="JLX8" s="1243"/>
      <c r="JLY8" s="1243"/>
      <c r="JLZ8" s="1243"/>
      <c r="JMA8" s="1243"/>
      <c r="JMB8" s="1243"/>
      <c r="JMC8" s="1243"/>
      <c r="JMD8" s="1243"/>
      <c r="JME8" s="1243"/>
      <c r="JMF8" s="1243"/>
      <c r="JMG8" s="1243"/>
      <c r="JMH8" s="1243"/>
      <c r="JMI8" s="1243"/>
      <c r="JMJ8" s="1243"/>
      <c r="JMK8" s="1243"/>
      <c r="JML8" s="1243"/>
      <c r="JMM8" s="1243"/>
      <c r="JMN8" s="1243"/>
      <c r="JMO8" s="1243"/>
      <c r="JMP8" s="1243"/>
      <c r="JMQ8" s="1243"/>
      <c r="JMR8" s="1243"/>
      <c r="JMS8" s="1243"/>
      <c r="JMT8" s="1243"/>
      <c r="JMU8" s="1243"/>
      <c r="JMV8" s="1243"/>
      <c r="JMW8" s="1243"/>
      <c r="JMX8" s="1243"/>
      <c r="JMY8" s="1243"/>
      <c r="JMZ8" s="1243"/>
      <c r="JNA8" s="1243"/>
      <c r="JNB8" s="1243"/>
      <c r="JNC8" s="1243"/>
      <c r="JND8" s="1243"/>
      <c r="JNE8" s="1243"/>
      <c r="JNF8" s="1243"/>
      <c r="JNG8" s="1243"/>
      <c r="JNH8" s="1243"/>
      <c r="JNI8" s="1243"/>
      <c r="JNJ8" s="1243"/>
      <c r="JNK8" s="1243"/>
      <c r="JNL8" s="1243"/>
      <c r="JNM8" s="1243"/>
      <c r="JNN8" s="1243"/>
      <c r="JNO8" s="1243"/>
      <c r="JNP8" s="1243"/>
      <c r="JNQ8" s="1243"/>
      <c r="JNR8" s="1243"/>
      <c r="JNS8" s="1243"/>
      <c r="JNT8" s="1243"/>
      <c r="JNU8" s="1243"/>
      <c r="JNV8" s="1243"/>
      <c r="JNW8" s="1243"/>
      <c r="JNX8" s="1243"/>
      <c r="JNY8" s="1243"/>
      <c r="JNZ8" s="1243"/>
      <c r="JOA8" s="1243"/>
      <c r="JOB8" s="1243"/>
      <c r="JOC8" s="1243"/>
      <c r="JOD8" s="1243"/>
      <c r="JOE8" s="1243"/>
      <c r="JOF8" s="1243"/>
      <c r="JOG8" s="1243"/>
      <c r="JOH8" s="1243"/>
      <c r="JOI8" s="1243"/>
      <c r="JOJ8" s="1243"/>
      <c r="JOK8" s="1243"/>
      <c r="JOL8" s="1243"/>
      <c r="JOM8" s="1243"/>
      <c r="JON8" s="1243"/>
      <c r="JOO8" s="1243"/>
      <c r="JOP8" s="1243"/>
      <c r="JOQ8" s="1243"/>
      <c r="JOR8" s="1243"/>
      <c r="JOS8" s="1243"/>
      <c r="JOT8" s="1243"/>
      <c r="JOU8" s="1243"/>
      <c r="JOV8" s="1243"/>
      <c r="JOW8" s="1243"/>
      <c r="JOX8" s="1243"/>
      <c r="JOY8" s="1243"/>
      <c r="JOZ8" s="1243"/>
      <c r="JPA8" s="1243"/>
      <c r="JPB8" s="1243"/>
      <c r="JPC8" s="1243"/>
      <c r="JPD8" s="1243"/>
      <c r="JPE8" s="1243"/>
      <c r="JPF8" s="1243"/>
      <c r="JPG8" s="1243"/>
      <c r="JPH8" s="1243"/>
      <c r="JPI8" s="1243"/>
      <c r="JPJ8" s="1243"/>
      <c r="JPK8" s="1243"/>
      <c r="JPL8" s="1243"/>
      <c r="JPM8" s="1243"/>
      <c r="JPN8" s="1243"/>
      <c r="JPO8" s="1243"/>
      <c r="JPP8" s="1243"/>
      <c r="JPQ8" s="1243"/>
      <c r="JPR8" s="1243"/>
      <c r="JPS8" s="1243"/>
      <c r="JPT8" s="1243"/>
      <c r="JPU8" s="1243"/>
      <c r="JPV8" s="1243"/>
      <c r="JPW8" s="1243"/>
      <c r="JPX8" s="1243"/>
      <c r="JPY8" s="1243"/>
      <c r="JPZ8" s="1243"/>
      <c r="JQA8" s="1243"/>
      <c r="JQB8" s="1243"/>
      <c r="JQC8" s="1243"/>
      <c r="JQD8" s="1243"/>
      <c r="JQE8" s="1243"/>
      <c r="JQF8" s="1243"/>
      <c r="JQG8" s="1243"/>
      <c r="JQH8" s="1243"/>
      <c r="JQI8" s="1243"/>
      <c r="JQJ8" s="1243"/>
      <c r="JQK8" s="1243"/>
      <c r="JQL8" s="1243"/>
      <c r="JQM8" s="1243"/>
      <c r="JQN8" s="1243"/>
      <c r="JQO8" s="1243"/>
      <c r="JQP8" s="1243"/>
      <c r="JQQ8" s="1243"/>
      <c r="JQR8" s="1243"/>
      <c r="JQS8" s="1243"/>
      <c r="JQT8" s="1243"/>
      <c r="JQU8" s="1243"/>
      <c r="JQV8" s="1243"/>
      <c r="JQW8" s="1243"/>
      <c r="JQX8" s="1243"/>
      <c r="JQY8" s="1243"/>
      <c r="JQZ8" s="1243"/>
      <c r="JRA8" s="1243"/>
      <c r="JRB8" s="1243"/>
      <c r="JRC8" s="1243"/>
      <c r="JRD8" s="1243"/>
      <c r="JRE8" s="1243"/>
      <c r="JRF8" s="1243"/>
      <c r="JRG8" s="1243"/>
      <c r="JRH8" s="1243"/>
      <c r="JRI8" s="1243"/>
      <c r="JRJ8" s="1243"/>
      <c r="JRK8" s="1243"/>
      <c r="JRL8" s="1243"/>
      <c r="JRM8" s="1243"/>
      <c r="JRN8" s="1243"/>
      <c r="JRO8" s="1243"/>
      <c r="JRP8" s="1243"/>
      <c r="JRQ8" s="1243"/>
      <c r="JRR8" s="1243"/>
      <c r="JRS8" s="1243"/>
      <c r="JRT8" s="1243"/>
      <c r="JRU8" s="1243"/>
      <c r="JRV8" s="1243"/>
      <c r="JRW8" s="1243"/>
      <c r="JRX8" s="1243"/>
      <c r="JRY8" s="1243"/>
      <c r="JRZ8" s="1243"/>
      <c r="JSA8" s="1243"/>
      <c r="JSB8" s="1243"/>
      <c r="JSC8" s="1243"/>
      <c r="JSD8" s="1243"/>
      <c r="JSE8" s="1243"/>
      <c r="JSF8" s="1243"/>
      <c r="JSG8" s="1243"/>
      <c r="JSH8" s="1243"/>
      <c r="JSI8" s="1243"/>
      <c r="JSJ8" s="1243"/>
      <c r="JSK8" s="1243"/>
      <c r="JSL8" s="1243"/>
      <c r="JSM8" s="1243"/>
      <c r="JSN8" s="1243"/>
      <c r="JSO8" s="1243"/>
      <c r="JSP8" s="1243"/>
      <c r="JSQ8" s="1243"/>
      <c r="JSR8" s="1243"/>
      <c r="JSS8" s="1243"/>
      <c r="JST8" s="1243"/>
      <c r="JSU8" s="1243"/>
      <c r="JSV8" s="1243"/>
      <c r="JSW8" s="1243"/>
      <c r="JSX8" s="1243"/>
      <c r="JSY8" s="1243"/>
      <c r="JSZ8" s="1243"/>
      <c r="JTA8" s="1243"/>
      <c r="JTB8" s="1243"/>
      <c r="JTC8" s="1243"/>
      <c r="JTD8" s="1243"/>
      <c r="JTE8" s="1243"/>
      <c r="JTF8" s="1243"/>
      <c r="JTG8" s="1243"/>
      <c r="JTH8" s="1243"/>
      <c r="JTI8" s="1243"/>
      <c r="JTJ8" s="1243"/>
      <c r="JTK8" s="1243"/>
      <c r="JTL8" s="1243"/>
      <c r="JTM8" s="1243"/>
      <c r="JTN8" s="1243"/>
      <c r="JTO8" s="1243"/>
      <c r="JTP8" s="1243"/>
      <c r="JTQ8" s="1243"/>
      <c r="JTR8" s="1243"/>
      <c r="JTS8" s="1243"/>
      <c r="JTT8" s="1243"/>
      <c r="JTU8" s="1243"/>
      <c r="JTV8" s="1243"/>
      <c r="JTW8" s="1243"/>
      <c r="JTX8" s="1243"/>
      <c r="JTY8" s="1243"/>
      <c r="JTZ8" s="1243"/>
      <c r="JUA8" s="1243"/>
      <c r="JUB8" s="1243"/>
      <c r="JUC8" s="1243"/>
      <c r="JUD8" s="1243"/>
      <c r="JUE8" s="1243"/>
      <c r="JUF8" s="1243"/>
      <c r="JUG8" s="1243"/>
      <c r="JUH8" s="1243"/>
      <c r="JUI8" s="1243"/>
      <c r="JUJ8" s="1243"/>
      <c r="JUK8" s="1243"/>
      <c r="JUL8" s="1243"/>
      <c r="JUM8" s="1243"/>
      <c r="JUN8" s="1243"/>
      <c r="JUO8" s="1243"/>
      <c r="JUP8" s="1243"/>
      <c r="JUQ8" s="1243"/>
      <c r="JUR8" s="1243"/>
      <c r="JUS8" s="1243"/>
      <c r="JUT8" s="1243"/>
      <c r="JUU8" s="1243"/>
      <c r="JUV8" s="1243"/>
      <c r="JUW8" s="1243"/>
      <c r="JUX8" s="1243"/>
      <c r="JUY8" s="1243"/>
      <c r="JUZ8" s="1243"/>
      <c r="JVA8" s="1243"/>
      <c r="JVB8" s="1243"/>
      <c r="JVC8" s="1243"/>
      <c r="JVD8" s="1243"/>
      <c r="JVE8" s="1243"/>
      <c r="JVF8" s="1243"/>
      <c r="JVG8" s="1243"/>
      <c r="JVH8" s="1243"/>
      <c r="JVI8" s="1243"/>
      <c r="JVJ8" s="1243"/>
      <c r="JVK8" s="1243"/>
      <c r="JVL8" s="1243"/>
      <c r="JVM8" s="1243"/>
      <c r="JVN8" s="1243"/>
      <c r="JVO8" s="1243"/>
      <c r="JVP8" s="1243"/>
      <c r="JVQ8" s="1243"/>
      <c r="JVR8" s="1243"/>
      <c r="JVS8" s="1243"/>
      <c r="JVT8" s="1243"/>
      <c r="JVU8" s="1243"/>
      <c r="JVV8" s="1243"/>
      <c r="JVW8" s="1243"/>
      <c r="JVX8" s="1243"/>
      <c r="JVY8" s="1243"/>
      <c r="JVZ8" s="1243"/>
      <c r="JWA8" s="1243"/>
      <c r="JWB8" s="1243"/>
      <c r="JWC8" s="1243"/>
      <c r="JWD8" s="1243"/>
      <c r="JWE8" s="1243"/>
      <c r="JWF8" s="1243"/>
      <c r="JWG8" s="1243"/>
      <c r="JWH8" s="1243"/>
      <c r="JWI8" s="1243"/>
      <c r="JWJ8" s="1243"/>
      <c r="JWK8" s="1243"/>
      <c r="JWL8" s="1243"/>
      <c r="JWM8" s="1243"/>
      <c r="JWN8" s="1243"/>
      <c r="JWO8" s="1243"/>
      <c r="JWP8" s="1243"/>
      <c r="JWQ8" s="1243"/>
      <c r="JWR8" s="1243"/>
      <c r="JWS8" s="1243"/>
      <c r="JWT8" s="1243"/>
      <c r="JWU8" s="1243"/>
      <c r="JWV8" s="1243"/>
      <c r="JWW8" s="1243"/>
      <c r="JWX8" s="1243"/>
      <c r="JWY8" s="1243"/>
      <c r="JWZ8" s="1243"/>
      <c r="JXA8" s="1243"/>
      <c r="JXB8" s="1243"/>
      <c r="JXC8" s="1243"/>
      <c r="JXD8" s="1243"/>
      <c r="JXE8" s="1243"/>
      <c r="JXF8" s="1243"/>
      <c r="JXG8" s="1243"/>
      <c r="JXH8" s="1243"/>
      <c r="JXI8" s="1243"/>
      <c r="JXJ8" s="1243"/>
      <c r="JXK8" s="1243"/>
      <c r="JXL8" s="1243"/>
      <c r="JXM8" s="1243"/>
      <c r="JXN8" s="1243"/>
      <c r="JXO8" s="1243"/>
      <c r="JXP8" s="1243"/>
      <c r="JXQ8" s="1243"/>
      <c r="JXR8" s="1243"/>
      <c r="JXS8" s="1243"/>
      <c r="JXT8" s="1243"/>
      <c r="JXU8" s="1243"/>
      <c r="JXV8" s="1243"/>
      <c r="JXW8" s="1243"/>
      <c r="JXX8" s="1243"/>
      <c r="JXY8" s="1243"/>
      <c r="JXZ8" s="1243"/>
      <c r="JYA8" s="1243"/>
      <c r="JYB8" s="1243"/>
      <c r="JYC8" s="1243"/>
      <c r="JYD8" s="1243"/>
      <c r="JYE8" s="1243"/>
      <c r="JYF8" s="1243"/>
      <c r="JYG8" s="1243"/>
      <c r="JYH8" s="1243"/>
      <c r="JYI8" s="1243"/>
      <c r="JYJ8" s="1243"/>
      <c r="JYK8" s="1243"/>
      <c r="JYL8" s="1243"/>
      <c r="JYM8" s="1243"/>
      <c r="JYN8" s="1243"/>
      <c r="JYO8" s="1243"/>
      <c r="JYP8" s="1243"/>
      <c r="JYQ8" s="1243"/>
      <c r="JYR8" s="1243"/>
      <c r="JYS8" s="1243"/>
      <c r="JYT8" s="1243"/>
      <c r="JYU8" s="1243"/>
      <c r="JYV8" s="1243"/>
      <c r="JYW8" s="1243"/>
      <c r="JYX8" s="1243"/>
      <c r="JYY8" s="1243"/>
      <c r="JYZ8" s="1243"/>
      <c r="JZA8" s="1243"/>
      <c r="JZB8" s="1243"/>
      <c r="JZC8" s="1243"/>
      <c r="JZD8" s="1243"/>
      <c r="JZE8" s="1243"/>
      <c r="JZF8" s="1243"/>
      <c r="JZG8" s="1243"/>
      <c r="JZH8" s="1243"/>
      <c r="JZI8" s="1243"/>
      <c r="JZJ8" s="1243"/>
      <c r="JZK8" s="1243"/>
      <c r="JZL8" s="1243"/>
      <c r="JZM8" s="1243"/>
      <c r="JZN8" s="1243"/>
      <c r="JZO8" s="1243"/>
      <c r="JZP8" s="1243"/>
      <c r="JZQ8" s="1243"/>
      <c r="JZR8" s="1243"/>
      <c r="JZS8" s="1243"/>
      <c r="JZT8" s="1243"/>
      <c r="JZU8" s="1243"/>
      <c r="JZV8" s="1243"/>
      <c r="JZW8" s="1243"/>
      <c r="JZX8" s="1243"/>
      <c r="JZY8" s="1243"/>
      <c r="JZZ8" s="1243"/>
      <c r="KAA8" s="1243"/>
      <c r="KAB8" s="1243"/>
      <c r="KAC8" s="1243"/>
      <c r="KAD8" s="1243"/>
      <c r="KAE8" s="1243"/>
      <c r="KAF8" s="1243"/>
      <c r="KAG8" s="1243"/>
      <c r="KAH8" s="1243"/>
      <c r="KAI8" s="1243"/>
      <c r="KAJ8" s="1243"/>
      <c r="KAK8" s="1243"/>
      <c r="KAL8" s="1243"/>
      <c r="KAM8" s="1243"/>
      <c r="KAN8" s="1243"/>
      <c r="KAO8" s="1243"/>
      <c r="KAP8" s="1243"/>
      <c r="KAQ8" s="1243"/>
      <c r="KAR8" s="1243"/>
      <c r="KAS8" s="1243"/>
      <c r="KAT8" s="1243"/>
      <c r="KAU8" s="1243"/>
      <c r="KAV8" s="1243"/>
      <c r="KAW8" s="1243"/>
      <c r="KAX8" s="1243"/>
      <c r="KAY8" s="1243"/>
      <c r="KAZ8" s="1243"/>
      <c r="KBA8" s="1243"/>
      <c r="KBB8" s="1243"/>
      <c r="KBC8" s="1243"/>
      <c r="KBD8" s="1243"/>
      <c r="KBE8" s="1243"/>
      <c r="KBF8" s="1243"/>
      <c r="KBG8" s="1243"/>
      <c r="KBH8" s="1243"/>
      <c r="KBI8" s="1243"/>
      <c r="KBJ8" s="1243"/>
      <c r="KBK8" s="1243"/>
      <c r="KBL8" s="1243"/>
      <c r="KBM8" s="1243"/>
      <c r="KBN8" s="1243"/>
      <c r="KBO8" s="1243"/>
      <c r="KBP8" s="1243"/>
      <c r="KBQ8" s="1243"/>
      <c r="KBR8" s="1243"/>
      <c r="KBS8" s="1243"/>
      <c r="KBT8" s="1243"/>
      <c r="KBU8" s="1243"/>
      <c r="KBV8" s="1243"/>
      <c r="KBW8" s="1243"/>
      <c r="KBX8" s="1243"/>
      <c r="KBY8" s="1243"/>
      <c r="KBZ8" s="1243"/>
      <c r="KCA8" s="1243"/>
      <c r="KCB8" s="1243"/>
      <c r="KCC8" s="1243"/>
      <c r="KCD8" s="1243"/>
      <c r="KCE8" s="1243"/>
      <c r="KCF8" s="1243"/>
      <c r="KCG8" s="1243"/>
      <c r="KCH8" s="1243"/>
      <c r="KCI8" s="1243"/>
      <c r="KCJ8" s="1243"/>
      <c r="KCK8" s="1243"/>
      <c r="KCL8" s="1243"/>
      <c r="KCM8" s="1243"/>
      <c r="KCN8" s="1243"/>
      <c r="KCO8" s="1243"/>
      <c r="KCP8" s="1243"/>
      <c r="KCQ8" s="1243"/>
      <c r="KCR8" s="1243"/>
      <c r="KCS8" s="1243"/>
      <c r="KCT8" s="1243"/>
      <c r="KCU8" s="1243"/>
      <c r="KCV8" s="1243"/>
      <c r="KCW8" s="1243"/>
      <c r="KCX8" s="1243"/>
      <c r="KCY8" s="1243"/>
      <c r="KCZ8" s="1243"/>
      <c r="KDA8" s="1243"/>
      <c r="KDB8" s="1243"/>
      <c r="KDC8" s="1243"/>
      <c r="KDD8" s="1243"/>
      <c r="KDE8" s="1243"/>
      <c r="KDF8" s="1243"/>
      <c r="KDG8" s="1243"/>
      <c r="KDH8" s="1243"/>
      <c r="KDI8" s="1243"/>
      <c r="KDJ8" s="1243"/>
      <c r="KDK8" s="1243"/>
      <c r="KDL8" s="1243"/>
      <c r="KDM8" s="1243"/>
      <c r="KDN8" s="1243"/>
      <c r="KDO8" s="1243"/>
      <c r="KDP8" s="1243"/>
      <c r="KDQ8" s="1243"/>
      <c r="KDR8" s="1243"/>
      <c r="KDS8" s="1243"/>
      <c r="KDT8" s="1243"/>
      <c r="KDU8" s="1243"/>
      <c r="KDV8" s="1243"/>
      <c r="KDW8" s="1243"/>
      <c r="KDX8" s="1243"/>
      <c r="KDY8" s="1243"/>
      <c r="KDZ8" s="1243"/>
      <c r="KEA8" s="1243"/>
      <c r="KEB8" s="1243"/>
      <c r="KEC8" s="1243"/>
      <c r="KED8" s="1243"/>
      <c r="KEE8" s="1243"/>
      <c r="KEF8" s="1243"/>
      <c r="KEG8" s="1243"/>
      <c r="KEH8" s="1243"/>
      <c r="KEI8" s="1243"/>
      <c r="KEJ8" s="1243"/>
      <c r="KEK8" s="1243"/>
      <c r="KEL8" s="1243"/>
      <c r="KEM8" s="1243"/>
      <c r="KEN8" s="1243"/>
      <c r="KEO8" s="1243"/>
      <c r="KEP8" s="1243"/>
      <c r="KEQ8" s="1243"/>
      <c r="KER8" s="1243"/>
      <c r="KES8" s="1243"/>
      <c r="KET8" s="1243"/>
      <c r="KEU8" s="1243"/>
      <c r="KEV8" s="1243"/>
      <c r="KEW8" s="1243"/>
      <c r="KEX8" s="1243"/>
      <c r="KEY8" s="1243"/>
      <c r="KEZ8" s="1243"/>
      <c r="KFA8" s="1243"/>
      <c r="KFB8" s="1243"/>
      <c r="KFC8" s="1243"/>
      <c r="KFD8" s="1243"/>
      <c r="KFE8" s="1243"/>
      <c r="KFF8" s="1243"/>
      <c r="KFG8" s="1243"/>
      <c r="KFH8" s="1243"/>
      <c r="KFI8" s="1243"/>
      <c r="KFJ8" s="1243"/>
      <c r="KFK8" s="1243"/>
      <c r="KFL8" s="1243"/>
      <c r="KFM8" s="1243"/>
      <c r="KFN8" s="1243"/>
      <c r="KFO8" s="1243"/>
      <c r="KFP8" s="1243"/>
      <c r="KFQ8" s="1243"/>
      <c r="KFR8" s="1243"/>
      <c r="KFS8" s="1243"/>
      <c r="KFT8" s="1243"/>
      <c r="KFU8" s="1243"/>
      <c r="KFV8" s="1243"/>
      <c r="KFW8" s="1243"/>
      <c r="KFX8" s="1243"/>
      <c r="KFY8" s="1243"/>
      <c r="KFZ8" s="1243"/>
      <c r="KGA8" s="1243"/>
      <c r="KGB8" s="1243"/>
      <c r="KGC8" s="1243"/>
      <c r="KGD8" s="1243"/>
      <c r="KGE8" s="1243"/>
      <c r="KGF8" s="1243"/>
      <c r="KGG8" s="1243"/>
      <c r="KGH8" s="1243"/>
      <c r="KGI8" s="1243"/>
      <c r="KGJ8" s="1243"/>
      <c r="KGK8" s="1243"/>
      <c r="KGL8" s="1243"/>
      <c r="KGM8" s="1243"/>
      <c r="KGN8" s="1243"/>
      <c r="KGO8" s="1243"/>
      <c r="KGP8" s="1243"/>
      <c r="KGQ8" s="1243"/>
      <c r="KGR8" s="1243"/>
      <c r="KGS8" s="1243"/>
      <c r="KGT8" s="1243"/>
      <c r="KGU8" s="1243"/>
      <c r="KGV8" s="1243"/>
      <c r="KGW8" s="1243"/>
      <c r="KGX8" s="1243"/>
      <c r="KGY8" s="1243"/>
      <c r="KGZ8" s="1243"/>
      <c r="KHA8" s="1243"/>
      <c r="KHB8" s="1243"/>
      <c r="KHC8" s="1243"/>
      <c r="KHD8" s="1243"/>
      <c r="KHE8" s="1243"/>
      <c r="KHF8" s="1243"/>
      <c r="KHG8" s="1243"/>
      <c r="KHH8" s="1243"/>
      <c r="KHI8" s="1243"/>
      <c r="KHJ8" s="1243"/>
      <c r="KHK8" s="1243"/>
      <c r="KHL8" s="1243"/>
      <c r="KHM8" s="1243"/>
      <c r="KHN8" s="1243"/>
      <c r="KHO8" s="1243"/>
      <c r="KHP8" s="1243"/>
      <c r="KHQ8" s="1243"/>
      <c r="KHR8" s="1243"/>
      <c r="KHS8" s="1243"/>
      <c r="KHT8" s="1243"/>
      <c r="KHU8" s="1243"/>
      <c r="KHV8" s="1243"/>
      <c r="KHW8" s="1243"/>
      <c r="KHX8" s="1243"/>
      <c r="KHY8" s="1243"/>
      <c r="KHZ8" s="1243"/>
      <c r="KIA8" s="1243"/>
      <c r="KIB8" s="1243"/>
      <c r="KIC8" s="1243"/>
      <c r="KID8" s="1243"/>
      <c r="KIE8" s="1243"/>
      <c r="KIF8" s="1243"/>
      <c r="KIG8" s="1243"/>
      <c r="KIH8" s="1243"/>
      <c r="KII8" s="1243"/>
      <c r="KIJ8" s="1243"/>
      <c r="KIK8" s="1243"/>
      <c r="KIL8" s="1243"/>
      <c r="KIM8" s="1243"/>
      <c r="KIN8" s="1243"/>
      <c r="KIO8" s="1243"/>
      <c r="KIP8" s="1243"/>
      <c r="KIQ8" s="1243"/>
      <c r="KIR8" s="1243"/>
      <c r="KIS8" s="1243"/>
      <c r="KIT8" s="1243"/>
      <c r="KIU8" s="1243"/>
      <c r="KIV8" s="1243"/>
      <c r="KIW8" s="1243"/>
      <c r="KIX8" s="1243"/>
      <c r="KIY8" s="1243"/>
      <c r="KIZ8" s="1243"/>
      <c r="KJA8" s="1243"/>
      <c r="KJB8" s="1243"/>
      <c r="KJC8" s="1243"/>
      <c r="KJD8" s="1243"/>
      <c r="KJE8" s="1243"/>
      <c r="KJF8" s="1243"/>
      <c r="KJG8" s="1243"/>
      <c r="KJH8" s="1243"/>
      <c r="KJI8" s="1243"/>
      <c r="KJJ8" s="1243"/>
      <c r="KJK8" s="1243"/>
      <c r="KJL8" s="1243"/>
      <c r="KJM8" s="1243"/>
      <c r="KJN8" s="1243"/>
      <c r="KJO8" s="1243"/>
      <c r="KJP8" s="1243"/>
      <c r="KJQ8" s="1243"/>
      <c r="KJR8" s="1243"/>
      <c r="KJS8" s="1243"/>
      <c r="KJT8" s="1243"/>
      <c r="KJU8" s="1243"/>
      <c r="KJV8" s="1243"/>
      <c r="KJW8" s="1243"/>
      <c r="KJX8" s="1243"/>
      <c r="KJY8" s="1243"/>
      <c r="KJZ8" s="1243"/>
      <c r="KKA8" s="1243"/>
      <c r="KKB8" s="1243"/>
      <c r="KKC8" s="1243"/>
      <c r="KKD8" s="1243"/>
      <c r="KKE8" s="1243"/>
      <c r="KKF8" s="1243"/>
      <c r="KKG8" s="1243"/>
      <c r="KKH8" s="1243"/>
      <c r="KKI8" s="1243"/>
      <c r="KKJ8" s="1243"/>
      <c r="KKK8" s="1243"/>
      <c r="KKL8" s="1243"/>
      <c r="KKM8" s="1243"/>
      <c r="KKN8" s="1243"/>
      <c r="KKO8" s="1243"/>
      <c r="KKP8" s="1243"/>
      <c r="KKQ8" s="1243"/>
      <c r="KKR8" s="1243"/>
      <c r="KKS8" s="1243"/>
      <c r="KKT8" s="1243"/>
      <c r="KKU8" s="1243"/>
      <c r="KKV8" s="1243"/>
      <c r="KKW8" s="1243"/>
      <c r="KKX8" s="1243"/>
      <c r="KKY8" s="1243"/>
      <c r="KKZ8" s="1243"/>
      <c r="KLA8" s="1243"/>
      <c r="KLB8" s="1243"/>
      <c r="KLC8" s="1243"/>
      <c r="KLD8" s="1243"/>
      <c r="KLE8" s="1243"/>
      <c r="KLF8" s="1243"/>
      <c r="KLG8" s="1243"/>
      <c r="KLH8" s="1243"/>
      <c r="KLI8" s="1243"/>
      <c r="KLJ8" s="1243"/>
      <c r="KLK8" s="1243"/>
      <c r="KLL8" s="1243"/>
      <c r="KLM8" s="1243"/>
      <c r="KLN8" s="1243"/>
      <c r="KLO8" s="1243"/>
      <c r="KLP8" s="1243"/>
      <c r="KLQ8" s="1243"/>
      <c r="KLR8" s="1243"/>
      <c r="KLS8" s="1243"/>
      <c r="KLT8" s="1243"/>
      <c r="KLU8" s="1243"/>
      <c r="KLV8" s="1243"/>
      <c r="KLW8" s="1243"/>
      <c r="KLX8" s="1243"/>
      <c r="KLY8" s="1243"/>
      <c r="KLZ8" s="1243"/>
      <c r="KMA8" s="1243"/>
      <c r="KMB8" s="1243"/>
      <c r="KMC8" s="1243"/>
      <c r="KMD8" s="1243"/>
      <c r="KME8" s="1243"/>
      <c r="KMF8" s="1243"/>
      <c r="KMG8" s="1243"/>
      <c r="KMH8" s="1243"/>
      <c r="KMI8" s="1243"/>
      <c r="KMJ8" s="1243"/>
      <c r="KMK8" s="1243"/>
      <c r="KML8" s="1243"/>
      <c r="KMM8" s="1243"/>
      <c r="KMN8" s="1243"/>
      <c r="KMO8" s="1243"/>
      <c r="KMP8" s="1243"/>
      <c r="KMQ8" s="1243"/>
      <c r="KMR8" s="1243"/>
      <c r="KMS8" s="1243"/>
      <c r="KMT8" s="1243"/>
      <c r="KMU8" s="1243"/>
      <c r="KMV8" s="1243"/>
      <c r="KMW8" s="1243"/>
      <c r="KMX8" s="1243"/>
      <c r="KMY8" s="1243"/>
      <c r="KMZ8" s="1243"/>
      <c r="KNA8" s="1243"/>
      <c r="KNB8" s="1243"/>
      <c r="KNC8" s="1243"/>
      <c r="KND8" s="1243"/>
      <c r="KNE8" s="1243"/>
      <c r="KNF8" s="1243"/>
      <c r="KNG8" s="1243"/>
      <c r="KNH8" s="1243"/>
      <c r="KNI8" s="1243"/>
      <c r="KNJ8" s="1243"/>
      <c r="KNK8" s="1243"/>
      <c r="KNL8" s="1243"/>
      <c r="KNM8" s="1243"/>
      <c r="KNN8" s="1243"/>
      <c r="KNO8" s="1243"/>
      <c r="KNP8" s="1243"/>
      <c r="KNQ8" s="1243"/>
      <c r="KNR8" s="1243"/>
      <c r="KNS8" s="1243"/>
      <c r="KNT8" s="1243"/>
      <c r="KNU8" s="1243"/>
      <c r="KNV8" s="1243"/>
      <c r="KNW8" s="1243"/>
      <c r="KNX8" s="1243"/>
      <c r="KNY8" s="1243"/>
      <c r="KNZ8" s="1243"/>
      <c r="KOA8" s="1243"/>
      <c r="KOB8" s="1243"/>
      <c r="KOC8" s="1243"/>
      <c r="KOD8" s="1243"/>
      <c r="KOE8" s="1243"/>
      <c r="KOF8" s="1243"/>
      <c r="KOG8" s="1243"/>
      <c r="KOH8" s="1243"/>
      <c r="KOI8" s="1243"/>
      <c r="KOJ8" s="1243"/>
      <c r="KOK8" s="1243"/>
      <c r="KOL8" s="1243"/>
      <c r="KOM8" s="1243"/>
      <c r="KON8" s="1243"/>
      <c r="KOO8" s="1243"/>
      <c r="KOP8" s="1243"/>
      <c r="KOQ8" s="1243"/>
      <c r="KOR8" s="1243"/>
      <c r="KOS8" s="1243"/>
      <c r="KOT8" s="1243"/>
      <c r="KOU8" s="1243"/>
      <c r="KOV8" s="1243"/>
      <c r="KOW8" s="1243"/>
      <c r="KOX8" s="1243"/>
      <c r="KOY8" s="1243"/>
      <c r="KOZ8" s="1243"/>
      <c r="KPA8" s="1243"/>
      <c r="KPB8" s="1243"/>
      <c r="KPC8" s="1243"/>
      <c r="KPD8" s="1243"/>
      <c r="KPE8" s="1243"/>
      <c r="KPF8" s="1243"/>
      <c r="KPG8" s="1243"/>
      <c r="KPH8" s="1243"/>
      <c r="KPI8" s="1243"/>
      <c r="KPJ8" s="1243"/>
      <c r="KPK8" s="1243"/>
      <c r="KPL8" s="1243"/>
      <c r="KPM8" s="1243"/>
      <c r="KPN8" s="1243"/>
      <c r="KPO8" s="1243"/>
      <c r="KPP8" s="1243"/>
      <c r="KPQ8" s="1243"/>
      <c r="KPR8" s="1243"/>
      <c r="KPS8" s="1243"/>
      <c r="KPT8" s="1243"/>
      <c r="KPU8" s="1243"/>
      <c r="KPV8" s="1243"/>
      <c r="KPW8" s="1243"/>
      <c r="KPX8" s="1243"/>
      <c r="KPY8" s="1243"/>
      <c r="KPZ8" s="1243"/>
      <c r="KQA8" s="1243"/>
      <c r="KQB8" s="1243"/>
      <c r="KQC8" s="1243"/>
      <c r="KQD8" s="1243"/>
      <c r="KQE8" s="1243"/>
      <c r="KQF8" s="1243"/>
      <c r="KQG8" s="1243"/>
      <c r="KQH8" s="1243"/>
      <c r="KQI8" s="1243"/>
      <c r="KQJ8" s="1243"/>
      <c r="KQK8" s="1243"/>
      <c r="KQL8" s="1243"/>
      <c r="KQM8" s="1243"/>
      <c r="KQN8" s="1243"/>
      <c r="KQO8" s="1243"/>
      <c r="KQP8" s="1243"/>
      <c r="KQQ8" s="1243"/>
      <c r="KQR8" s="1243"/>
      <c r="KQS8" s="1243"/>
      <c r="KQT8" s="1243"/>
      <c r="KQU8" s="1243"/>
      <c r="KQV8" s="1243"/>
      <c r="KQW8" s="1243"/>
      <c r="KQX8" s="1243"/>
      <c r="KQY8" s="1243"/>
      <c r="KQZ8" s="1243"/>
      <c r="KRA8" s="1243"/>
      <c r="KRB8" s="1243"/>
      <c r="KRC8" s="1243"/>
      <c r="KRD8" s="1243"/>
      <c r="KRE8" s="1243"/>
      <c r="KRF8" s="1243"/>
      <c r="KRG8" s="1243"/>
      <c r="KRH8" s="1243"/>
      <c r="KRI8" s="1243"/>
      <c r="KRJ8" s="1243"/>
      <c r="KRK8" s="1243"/>
      <c r="KRL8" s="1243"/>
      <c r="KRM8" s="1243"/>
      <c r="KRN8" s="1243"/>
      <c r="KRO8" s="1243"/>
      <c r="KRP8" s="1243"/>
      <c r="KRQ8" s="1243"/>
      <c r="KRR8" s="1243"/>
      <c r="KRS8" s="1243"/>
      <c r="KRT8" s="1243"/>
      <c r="KRU8" s="1243"/>
      <c r="KRV8" s="1243"/>
      <c r="KRW8" s="1243"/>
      <c r="KRX8" s="1243"/>
      <c r="KRY8" s="1243"/>
      <c r="KRZ8" s="1243"/>
      <c r="KSA8" s="1243"/>
      <c r="KSB8" s="1243"/>
      <c r="KSC8" s="1243"/>
      <c r="KSD8" s="1243"/>
      <c r="KSE8" s="1243"/>
      <c r="KSF8" s="1243"/>
      <c r="KSG8" s="1243"/>
      <c r="KSH8" s="1243"/>
      <c r="KSI8" s="1243"/>
      <c r="KSJ8" s="1243"/>
      <c r="KSK8" s="1243"/>
      <c r="KSL8" s="1243"/>
      <c r="KSM8" s="1243"/>
      <c r="KSN8" s="1243"/>
      <c r="KSO8" s="1243"/>
      <c r="KSP8" s="1243"/>
      <c r="KSQ8" s="1243"/>
      <c r="KSR8" s="1243"/>
      <c r="KSS8" s="1243"/>
      <c r="KST8" s="1243"/>
      <c r="KSU8" s="1243"/>
      <c r="KSV8" s="1243"/>
      <c r="KSW8" s="1243"/>
      <c r="KSX8" s="1243"/>
      <c r="KSY8" s="1243"/>
      <c r="KSZ8" s="1243"/>
      <c r="KTA8" s="1243"/>
      <c r="KTB8" s="1243"/>
      <c r="KTC8" s="1243"/>
      <c r="KTD8" s="1243"/>
      <c r="KTE8" s="1243"/>
      <c r="KTF8" s="1243"/>
      <c r="KTG8" s="1243"/>
      <c r="KTH8" s="1243"/>
      <c r="KTI8" s="1243"/>
      <c r="KTJ8" s="1243"/>
      <c r="KTK8" s="1243"/>
      <c r="KTL8" s="1243"/>
      <c r="KTM8" s="1243"/>
      <c r="KTN8" s="1243"/>
      <c r="KTO8" s="1243"/>
      <c r="KTP8" s="1243"/>
      <c r="KTQ8" s="1243"/>
      <c r="KTR8" s="1243"/>
      <c r="KTS8" s="1243"/>
      <c r="KTT8" s="1243"/>
      <c r="KTU8" s="1243"/>
      <c r="KTV8" s="1243"/>
      <c r="KTW8" s="1243"/>
      <c r="KTX8" s="1243"/>
      <c r="KTY8" s="1243"/>
      <c r="KTZ8" s="1243"/>
      <c r="KUA8" s="1243"/>
      <c r="KUB8" s="1243"/>
      <c r="KUC8" s="1243"/>
      <c r="KUD8" s="1243"/>
      <c r="KUE8" s="1243"/>
      <c r="KUF8" s="1243"/>
      <c r="KUG8" s="1243"/>
      <c r="KUH8" s="1243"/>
      <c r="KUI8" s="1243"/>
      <c r="KUJ8" s="1243"/>
      <c r="KUK8" s="1243"/>
      <c r="KUL8" s="1243"/>
      <c r="KUM8" s="1243"/>
      <c r="KUN8" s="1243"/>
      <c r="KUO8" s="1243"/>
      <c r="KUP8" s="1243"/>
      <c r="KUQ8" s="1243"/>
      <c r="KUR8" s="1243"/>
      <c r="KUS8" s="1243"/>
      <c r="KUT8" s="1243"/>
      <c r="KUU8" s="1243"/>
      <c r="KUV8" s="1243"/>
      <c r="KUW8" s="1243"/>
      <c r="KUX8" s="1243"/>
      <c r="KUY8" s="1243"/>
      <c r="KUZ8" s="1243"/>
      <c r="KVA8" s="1243"/>
      <c r="KVB8" s="1243"/>
      <c r="KVC8" s="1243"/>
      <c r="KVD8" s="1243"/>
      <c r="KVE8" s="1243"/>
      <c r="KVF8" s="1243"/>
      <c r="KVG8" s="1243"/>
      <c r="KVH8" s="1243"/>
      <c r="KVI8" s="1243"/>
      <c r="KVJ8" s="1243"/>
      <c r="KVK8" s="1243"/>
      <c r="KVL8" s="1243"/>
      <c r="KVM8" s="1243"/>
      <c r="KVN8" s="1243"/>
      <c r="KVO8" s="1243"/>
      <c r="KVP8" s="1243"/>
      <c r="KVQ8" s="1243"/>
      <c r="KVR8" s="1243"/>
      <c r="KVS8" s="1243"/>
      <c r="KVT8" s="1243"/>
      <c r="KVU8" s="1243"/>
      <c r="KVV8" s="1243"/>
      <c r="KVW8" s="1243"/>
      <c r="KVX8" s="1243"/>
      <c r="KVY8" s="1243"/>
      <c r="KVZ8" s="1243"/>
      <c r="KWA8" s="1243"/>
      <c r="KWB8" s="1243"/>
      <c r="KWC8" s="1243"/>
      <c r="KWD8" s="1243"/>
      <c r="KWE8" s="1243"/>
      <c r="KWF8" s="1243"/>
      <c r="KWG8" s="1243"/>
      <c r="KWH8" s="1243"/>
      <c r="KWI8" s="1243"/>
      <c r="KWJ8" s="1243"/>
      <c r="KWK8" s="1243"/>
      <c r="KWL8" s="1243"/>
      <c r="KWM8" s="1243"/>
      <c r="KWN8" s="1243"/>
      <c r="KWO8" s="1243"/>
      <c r="KWP8" s="1243"/>
      <c r="KWQ8" s="1243"/>
      <c r="KWR8" s="1243"/>
      <c r="KWS8" s="1243"/>
      <c r="KWT8" s="1243"/>
      <c r="KWU8" s="1243"/>
      <c r="KWV8" s="1243"/>
      <c r="KWW8" s="1243"/>
      <c r="KWX8" s="1243"/>
      <c r="KWY8" s="1243"/>
      <c r="KWZ8" s="1243"/>
      <c r="KXA8" s="1243"/>
      <c r="KXB8" s="1243"/>
      <c r="KXC8" s="1243"/>
      <c r="KXD8" s="1243"/>
      <c r="KXE8" s="1243"/>
      <c r="KXF8" s="1243"/>
      <c r="KXG8" s="1243"/>
      <c r="KXH8" s="1243"/>
      <c r="KXI8" s="1243"/>
      <c r="KXJ8" s="1243"/>
      <c r="KXK8" s="1243"/>
      <c r="KXL8" s="1243"/>
      <c r="KXM8" s="1243"/>
      <c r="KXN8" s="1243"/>
      <c r="KXO8" s="1243"/>
      <c r="KXP8" s="1243"/>
      <c r="KXQ8" s="1243"/>
      <c r="KXR8" s="1243"/>
      <c r="KXS8" s="1243"/>
      <c r="KXT8" s="1243"/>
      <c r="KXU8" s="1243"/>
      <c r="KXV8" s="1243"/>
      <c r="KXW8" s="1243"/>
      <c r="KXX8" s="1243"/>
      <c r="KXY8" s="1243"/>
      <c r="KXZ8" s="1243"/>
      <c r="KYA8" s="1243"/>
      <c r="KYB8" s="1243"/>
      <c r="KYC8" s="1243"/>
      <c r="KYD8" s="1243"/>
      <c r="KYE8" s="1243"/>
      <c r="KYF8" s="1243"/>
      <c r="KYG8" s="1243"/>
      <c r="KYH8" s="1243"/>
      <c r="KYI8" s="1243"/>
      <c r="KYJ8" s="1243"/>
      <c r="KYK8" s="1243"/>
      <c r="KYL8" s="1243"/>
      <c r="KYM8" s="1243"/>
      <c r="KYN8" s="1243"/>
      <c r="KYO8" s="1243"/>
      <c r="KYP8" s="1243"/>
      <c r="KYQ8" s="1243"/>
      <c r="KYR8" s="1243"/>
      <c r="KYS8" s="1243"/>
      <c r="KYT8" s="1243"/>
      <c r="KYU8" s="1243"/>
      <c r="KYV8" s="1243"/>
      <c r="KYW8" s="1243"/>
      <c r="KYX8" s="1243"/>
      <c r="KYY8" s="1243"/>
      <c r="KYZ8" s="1243"/>
      <c r="KZA8" s="1243"/>
      <c r="KZB8" s="1243"/>
      <c r="KZC8" s="1243"/>
      <c r="KZD8" s="1243"/>
      <c r="KZE8" s="1243"/>
      <c r="KZF8" s="1243"/>
      <c r="KZG8" s="1243"/>
      <c r="KZH8" s="1243"/>
      <c r="KZI8" s="1243"/>
      <c r="KZJ8" s="1243"/>
      <c r="KZK8" s="1243"/>
      <c r="KZL8" s="1243"/>
      <c r="KZM8" s="1243"/>
      <c r="KZN8" s="1243"/>
      <c r="KZO8" s="1243"/>
      <c r="KZP8" s="1243"/>
      <c r="KZQ8" s="1243"/>
      <c r="KZR8" s="1243"/>
      <c r="KZS8" s="1243"/>
      <c r="KZT8" s="1243"/>
      <c r="KZU8" s="1243"/>
      <c r="KZV8" s="1243"/>
      <c r="KZW8" s="1243"/>
      <c r="KZX8" s="1243"/>
      <c r="KZY8" s="1243"/>
      <c r="KZZ8" s="1243"/>
      <c r="LAA8" s="1243"/>
      <c r="LAB8" s="1243"/>
      <c r="LAC8" s="1243"/>
      <c r="LAD8" s="1243"/>
      <c r="LAE8" s="1243"/>
      <c r="LAF8" s="1243"/>
      <c r="LAG8" s="1243"/>
      <c r="LAH8" s="1243"/>
      <c r="LAI8" s="1243"/>
      <c r="LAJ8" s="1243"/>
      <c r="LAK8" s="1243"/>
      <c r="LAL8" s="1243"/>
      <c r="LAM8" s="1243"/>
      <c r="LAN8" s="1243"/>
      <c r="LAO8" s="1243"/>
      <c r="LAP8" s="1243"/>
      <c r="LAQ8" s="1243"/>
      <c r="LAR8" s="1243"/>
      <c r="LAS8" s="1243"/>
      <c r="LAT8" s="1243"/>
      <c r="LAU8" s="1243"/>
      <c r="LAV8" s="1243"/>
      <c r="LAW8" s="1243"/>
      <c r="LAX8" s="1243"/>
      <c r="LAY8" s="1243"/>
      <c r="LAZ8" s="1243"/>
      <c r="LBA8" s="1243"/>
      <c r="LBB8" s="1243"/>
      <c r="LBC8" s="1243"/>
      <c r="LBD8" s="1243"/>
      <c r="LBE8" s="1243"/>
      <c r="LBF8" s="1243"/>
      <c r="LBG8" s="1243"/>
      <c r="LBH8" s="1243"/>
      <c r="LBI8" s="1243"/>
      <c r="LBJ8" s="1243"/>
      <c r="LBK8" s="1243"/>
      <c r="LBL8" s="1243"/>
      <c r="LBM8" s="1243"/>
      <c r="LBN8" s="1243"/>
      <c r="LBO8" s="1243"/>
      <c r="LBP8" s="1243"/>
      <c r="LBQ8" s="1243"/>
      <c r="LBR8" s="1243"/>
      <c r="LBS8" s="1243"/>
      <c r="LBT8" s="1243"/>
      <c r="LBU8" s="1243"/>
      <c r="LBV8" s="1243"/>
      <c r="LBW8" s="1243"/>
      <c r="LBX8" s="1243"/>
      <c r="LBY8" s="1243"/>
      <c r="LBZ8" s="1243"/>
      <c r="LCA8" s="1243"/>
      <c r="LCB8" s="1243"/>
      <c r="LCC8" s="1243"/>
      <c r="LCD8" s="1243"/>
      <c r="LCE8" s="1243"/>
      <c r="LCF8" s="1243"/>
      <c r="LCG8" s="1243"/>
      <c r="LCH8" s="1243"/>
      <c r="LCI8" s="1243"/>
      <c r="LCJ8" s="1243"/>
      <c r="LCK8" s="1243"/>
      <c r="LCL8" s="1243"/>
      <c r="LCM8" s="1243"/>
      <c r="LCN8" s="1243"/>
      <c r="LCO8" s="1243"/>
      <c r="LCP8" s="1243"/>
      <c r="LCQ8" s="1243"/>
      <c r="LCR8" s="1243"/>
      <c r="LCS8" s="1243"/>
      <c r="LCT8" s="1243"/>
      <c r="LCU8" s="1243"/>
      <c r="LCV8" s="1243"/>
      <c r="LCW8" s="1243"/>
      <c r="LCX8" s="1243"/>
      <c r="LCY8" s="1243"/>
      <c r="LCZ8" s="1243"/>
      <c r="LDA8" s="1243"/>
      <c r="LDB8" s="1243"/>
      <c r="LDC8" s="1243"/>
      <c r="LDD8" s="1243"/>
      <c r="LDE8" s="1243"/>
      <c r="LDF8" s="1243"/>
      <c r="LDG8" s="1243"/>
      <c r="LDH8" s="1243"/>
      <c r="LDI8" s="1243"/>
      <c r="LDJ8" s="1243"/>
      <c r="LDK8" s="1243"/>
      <c r="LDL8" s="1243"/>
      <c r="LDM8" s="1243"/>
      <c r="LDN8" s="1243"/>
      <c r="LDO8" s="1243"/>
      <c r="LDP8" s="1243"/>
      <c r="LDQ8" s="1243"/>
      <c r="LDR8" s="1243"/>
      <c r="LDS8" s="1243"/>
      <c r="LDT8" s="1243"/>
      <c r="LDU8" s="1243"/>
      <c r="LDV8" s="1243"/>
      <c r="LDW8" s="1243"/>
      <c r="LDX8" s="1243"/>
      <c r="LDY8" s="1243"/>
      <c r="LDZ8" s="1243"/>
      <c r="LEA8" s="1243"/>
      <c r="LEB8" s="1243"/>
      <c r="LEC8" s="1243"/>
      <c r="LED8" s="1243"/>
      <c r="LEE8" s="1243"/>
      <c r="LEF8" s="1243"/>
      <c r="LEG8" s="1243"/>
      <c r="LEH8" s="1243"/>
      <c r="LEI8" s="1243"/>
      <c r="LEJ8" s="1243"/>
      <c r="LEK8" s="1243"/>
      <c r="LEL8" s="1243"/>
      <c r="LEM8" s="1243"/>
      <c r="LEN8" s="1243"/>
      <c r="LEO8" s="1243"/>
      <c r="LEP8" s="1243"/>
      <c r="LEQ8" s="1243"/>
      <c r="LER8" s="1243"/>
      <c r="LES8" s="1243"/>
      <c r="LET8" s="1243"/>
      <c r="LEU8" s="1243"/>
      <c r="LEV8" s="1243"/>
      <c r="LEW8" s="1243"/>
      <c r="LEX8" s="1243"/>
      <c r="LEY8" s="1243"/>
      <c r="LEZ8" s="1243"/>
      <c r="LFA8" s="1243"/>
      <c r="LFB8" s="1243"/>
      <c r="LFC8" s="1243"/>
      <c r="LFD8" s="1243"/>
      <c r="LFE8" s="1243"/>
      <c r="LFF8" s="1243"/>
      <c r="LFG8" s="1243"/>
      <c r="LFH8" s="1243"/>
      <c r="LFI8" s="1243"/>
      <c r="LFJ8" s="1243"/>
      <c r="LFK8" s="1243"/>
      <c r="LFL8" s="1243"/>
      <c r="LFM8" s="1243"/>
      <c r="LFN8" s="1243"/>
      <c r="LFO8" s="1243"/>
      <c r="LFP8" s="1243"/>
      <c r="LFQ8" s="1243"/>
      <c r="LFR8" s="1243"/>
      <c r="LFS8" s="1243"/>
      <c r="LFT8" s="1243"/>
      <c r="LFU8" s="1243"/>
      <c r="LFV8" s="1243"/>
      <c r="LFW8" s="1243"/>
      <c r="LFX8" s="1243"/>
      <c r="LFY8" s="1243"/>
      <c r="LFZ8" s="1243"/>
      <c r="LGA8" s="1243"/>
      <c r="LGB8" s="1243"/>
      <c r="LGC8" s="1243"/>
      <c r="LGD8" s="1243"/>
      <c r="LGE8" s="1243"/>
      <c r="LGF8" s="1243"/>
      <c r="LGG8" s="1243"/>
      <c r="LGH8" s="1243"/>
      <c r="LGI8" s="1243"/>
      <c r="LGJ8" s="1243"/>
      <c r="LGK8" s="1243"/>
      <c r="LGL8" s="1243"/>
      <c r="LGM8" s="1243"/>
      <c r="LGN8" s="1243"/>
      <c r="LGO8" s="1243"/>
      <c r="LGP8" s="1243"/>
      <c r="LGQ8" s="1243"/>
      <c r="LGR8" s="1243"/>
      <c r="LGS8" s="1243"/>
      <c r="LGT8" s="1243"/>
      <c r="LGU8" s="1243"/>
      <c r="LGV8" s="1243"/>
      <c r="LGW8" s="1243"/>
      <c r="LGX8" s="1243"/>
      <c r="LGY8" s="1243"/>
      <c r="LGZ8" s="1243"/>
      <c r="LHA8" s="1243"/>
      <c r="LHB8" s="1243"/>
      <c r="LHC8" s="1243"/>
      <c r="LHD8" s="1243"/>
      <c r="LHE8" s="1243"/>
      <c r="LHF8" s="1243"/>
      <c r="LHG8" s="1243"/>
      <c r="LHH8" s="1243"/>
      <c r="LHI8" s="1243"/>
      <c r="LHJ8" s="1243"/>
      <c r="LHK8" s="1243"/>
      <c r="LHL8" s="1243"/>
      <c r="LHM8" s="1243"/>
      <c r="LHN8" s="1243"/>
      <c r="LHO8" s="1243"/>
      <c r="LHP8" s="1243"/>
      <c r="LHQ8" s="1243"/>
      <c r="LHR8" s="1243"/>
      <c r="LHS8" s="1243"/>
      <c r="LHT8" s="1243"/>
      <c r="LHU8" s="1243"/>
      <c r="LHV8" s="1243"/>
      <c r="LHW8" s="1243"/>
      <c r="LHX8" s="1243"/>
      <c r="LHY8" s="1243"/>
      <c r="LHZ8" s="1243"/>
      <c r="LIA8" s="1243"/>
      <c r="LIB8" s="1243"/>
      <c r="LIC8" s="1243"/>
      <c r="LID8" s="1243"/>
      <c r="LIE8" s="1243"/>
      <c r="LIF8" s="1243"/>
      <c r="LIG8" s="1243"/>
      <c r="LIH8" s="1243"/>
      <c r="LII8" s="1243"/>
      <c r="LIJ8" s="1243"/>
      <c r="LIK8" s="1243"/>
      <c r="LIL8" s="1243"/>
      <c r="LIM8" s="1243"/>
      <c r="LIN8" s="1243"/>
      <c r="LIO8" s="1243"/>
      <c r="LIP8" s="1243"/>
      <c r="LIQ8" s="1243"/>
      <c r="LIR8" s="1243"/>
      <c r="LIS8" s="1243"/>
      <c r="LIT8" s="1243"/>
      <c r="LIU8" s="1243"/>
      <c r="LIV8" s="1243"/>
      <c r="LIW8" s="1243"/>
      <c r="LIX8" s="1243"/>
      <c r="LIY8" s="1243"/>
      <c r="LIZ8" s="1243"/>
      <c r="LJA8" s="1243"/>
      <c r="LJB8" s="1243"/>
      <c r="LJC8" s="1243"/>
      <c r="LJD8" s="1243"/>
      <c r="LJE8" s="1243"/>
      <c r="LJF8" s="1243"/>
      <c r="LJG8" s="1243"/>
      <c r="LJH8" s="1243"/>
      <c r="LJI8" s="1243"/>
      <c r="LJJ8" s="1243"/>
      <c r="LJK8" s="1243"/>
      <c r="LJL8" s="1243"/>
      <c r="LJM8" s="1243"/>
      <c r="LJN8" s="1243"/>
      <c r="LJO8" s="1243"/>
      <c r="LJP8" s="1243"/>
      <c r="LJQ8" s="1243"/>
      <c r="LJR8" s="1243"/>
      <c r="LJS8" s="1243"/>
      <c r="LJT8" s="1243"/>
      <c r="LJU8" s="1243"/>
      <c r="LJV8" s="1243"/>
      <c r="LJW8" s="1243"/>
      <c r="LJX8" s="1243"/>
      <c r="LJY8" s="1243"/>
      <c r="LJZ8" s="1243"/>
      <c r="LKA8" s="1243"/>
      <c r="LKB8" s="1243"/>
      <c r="LKC8" s="1243"/>
      <c r="LKD8" s="1243"/>
      <c r="LKE8" s="1243"/>
      <c r="LKF8" s="1243"/>
      <c r="LKG8" s="1243"/>
      <c r="LKH8" s="1243"/>
      <c r="LKI8" s="1243"/>
      <c r="LKJ8" s="1243"/>
      <c r="LKK8" s="1243"/>
      <c r="LKL8" s="1243"/>
      <c r="LKM8" s="1243"/>
      <c r="LKN8" s="1243"/>
      <c r="LKO8" s="1243"/>
      <c r="LKP8" s="1243"/>
      <c r="LKQ8" s="1243"/>
      <c r="LKR8" s="1243"/>
      <c r="LKS8" s="1243"/>
      <c r="LKT8" s="1243"/>
      <c r="LKU8" s="1243"/>
      <c r="LKV8" s="1243"/>
      <c r="LKW8" s="1243"/>
      <c r="LKX8" s="1243"/>
      <c r="LKY8" s="1243"/>
      <c r="LKZ8" s="1243"/>
      <c r="LLA8" s="1243"/>
      <c r="LLB8" s="1243"/>
      <c r="LLC8" s="1243"/>
      <c r="LLD8" s="1243"/>
      <c r="LLE8" s="1243"/>
      <c r="LLF8" s="1243"/>
      <c r="LLG8" s="1243"/>
      <c r="LLH8" s="1243"/>
      <c r="LLI8" s="1243"/>
      <c r="LLJ8" s="1243"/>
      <c r="LLK8" s="1243"/>
      <c r="LLL8" s="1243"/>
      <c r="LLM8" s="1243"/>
      <c r="LLN8" s="1243"/>
      <c r="LLO8" s="1243"/>
      <c r="LLP8" s="1243"/>
      <c r="LLQ8" s="1243"/>
      <c r="LLR8" s="1243"/>
      <c r="LLS8" s="1243"/>
      <c r="LLT8" s="1243"/>
      <c r="LLU8" s="1243"/>
      <c r="LLV8" s="1243"/>
      <c r="LLW8" s="1243"/>
      <c r="LLX8" s="1243"/>
      <c r="LLY8" s="1243"/>
      <c r="LLZ8" s="1243"/>
      <c r="LMA8" s="1243"/>
      <c r="LMB8" s="1243"/>
      <c r="LMC8" s="1243"/>
      <c r="LMD8" s="1243"/>
      <c r="LME8" s="1243"/>
      <c r="LMF8" s="1243"/>
      <c r="LMG8" s="1243"/>
      <c r="LMH8" s="1243"/>
      <c r="LMI8" s="1243"/>
      <c r="LMJ8" s="1243"/>
      <c r="LMK8" s="1243"/>
      <c r="LML8" s="1243"/>
      <c r="LMM8" s="1243"/>
      <c r="LMN8" s="1243"/>
      <c r="LMO8" s="1243"/>
      <c r="LMP8" s="1243"/>
      <c r="LMQ8" s="1243"/>
      <c r="LMR8" s="1243"/>
      <c r="LMS8" s="1243"/>
      <c r="LMT8" s="1243"/>
      <c r="LMU8" s="1243"/>
      <c r="LMV8" s="1243"/>
      <c r="LMW8" s="1243"/>
      <c r="LMX8" s="1243"/>
      <c r="LMY8" s="1243"/>
      <c r="LMZ8" s="1243"/>
      <c r="LNA8" s="1243"/>
      <c r="LNB8" s="1243"/>
      <c r="LNC8" s="1243"/>
      <c r="LND8" s="1243"/>
      <c r="LNE8" s="1243"/>
      <c r="LNF8" s="1243"/>
      <c r="LNG8" s="1243"/>
      <c r="LNH8" s="1243"/>
      <c r="LNI8" s="1243"/>
      <c r="LNJ8" s="1243"/>
      <c r="LNK8" s="1243"/>
      <c r="LNL8" s="1243"/>
      <c r="LNM8" s="1243"/>
      <c r="LNN8" s="1243"/>
      <c r="LNO8" s="1243"/>
      <c r="LNP8" s="1243"/>
      <c r="LNQ8" s="1243"/>
      <c r="LNR8" s="1243"/>
      <c r="LNS8" s="1243"/>
      <c r="LNT8" s="1243"/>
      <c r="LNU8" s="1243"/>
      <c r="LNV8" s="1243"/>
      <c r="LNW8" s="1243"/>
      <c r="LNX8" s="1243"/>
      <c r="LNY8" s="1243"/>
      <c r="LNZ8" s="1243"/>
      <c r="LOA8" s="1243"/>
      <c r="LOB8" s="1243"/>
      <c r="LOC8" s="1243"/>
      <c r="LOD8" s="1243"/>
      <c r="LOE8" s="1243"/>
      <c r="LOF8" s="1243"/>
      <c r="LOG8" s="1243"/>
      <c r="LOH8" s="1243"/>
      <c r="LOI8" s="1243"/>
      <c r="LOJ8" s="1243"/>
      <c r="LOK8" s="1243"/>
      <c r="LOL8" s="1243"/>
      <c r="LOM8" s="1243"/>
      <c r="LON8" s="1243"/>
      <c r="LOO8" s="1243"/>
      <c r="LOP8" s="1243"/>
      <c r="LOQ8" s="1243"/>
      <c r="LOR8" s="1243"/>
      <c r="LOS8" s="1243"/>
      <c r="LOT8" s="1243"/>
      <c r="LOU8" s="1243"/>
      <c r="LOV8" s="1243"/>
      <c r="LOW8" s="1243"/>
      <c r="LOX8" s="1243"/>
      <c r="LOY8" s="1243"/>
      <c r="LOZ8" s="1243"/>
      <c r="LPA8" s="1243"/>
      <c r="LPB8" s="1243"/>
      <c r="LPC8" s="1243"/>
      <c r="LPD8" s="1243"/>
      <c r="LPE8" s="1243"/>
      <c r="LPF8" s="1243"/>
      <c r="LPG8" s="1243"/>
      <c r="LPH8" s="1243"/>
      <c r="LPI8" s="1243"/>
      <c r="LPJ8" s="1243"/>
      <c r="LPK8" s="1243"/>
      <c r="LPL8" s="1243"/>
      <c r="LPM8" s="1243"/>
      <c r="LPN8" s="1243"/>
      <c r="LPO8" s="1243"/>
      <c r="LPP8" s="1243"/>
      <c r="LPQ8" s="1243"/>
      <c r="LPR8" s="1243"/>
      <c r="LPS8" s="1243"/>
      <c r="LPT8" s="1243"/>
      <c r="LPU8" s="1243"/>
      <c r="LPV8" s="1243"/>
      <c r="LPW8" s="1243"/>
      <c r="LPX8" s="1243"/>
      <c r="LPY8" s="1243"/>
      <c r="LPZ8" s="1243"/>
      <c r="LQA8" s="1243"/>
      <c r="LQB8" s="1243"/>
      <c r="LQC8" s="1243"/>
      <c r="LQD8" s="1243"/>
      <c r="LQE8" s="1243"/>
      <c r="LQF8" s="1243"/>
      <c r="LQG8" s="1243"/>
      <c r="LQH8" s="1243"/>
      <c r="LQI8" s="1243"/>
      <c r="LQJ8" s="1243"/>
      <c r="LQK8" s="1243"/>
      <c r="LQL8" s="1243"/>
      <c r="LQM8" s="1243"/>
      <c r="LQN8" s="1243"/>
      <c r="LQO8" s="1243"/>
      <c r="LQP8" s="1243"/>
      <c r="LQQ8" s="1243"/>
      <c r="LQR8" s="1243"/>
      <c r="LQS8" s="1243"/>
      <c r="LQT8" s="1243"/>
      <c r="LQU8" s="1243"/>
      <c r="LQV8" s="1243"/>
      <c r="LQW8" s="1243"/>
      <c r="LQX8" s="1243"/>
      <c r="LQY8" s="1243"/>
      <c r="LQZ8" s="1243"/>
      <c r="LRA8" s="1243"/>
      <c r="LRB8" s="1243"/>
      <c r="LRC8" s="1243"/>
      <c r="LRD8" s="1243"/>
      <c r="LRE8" s="1243"/>
      <c r="LRF8" s="1243"/>
      <c r="LRG8" s="1243"/>
      <c r="LRH8" s="1243"/>
      <c r="LRI8" s="1243"/>
      <c r="LRJ8" s="1243"/>
      <c r="LRK8" s="1243"/>
      <c r="LRL8" s="1243"/>
      <c r="LRM8" s="1243"/>
      <c r="LRN8" s="1243"/>
      <c r="LRO8" s="1243"/>
      <c r="LRP8" s="1243"/>
      <c r="LRQ8" s="1243"/>
      <c r="LRR8" s="1243"/>
      <c r="LRS8" s="1243"/>
      <c r="LRT8" s="1243"/>
      <c r="LRU8" s="1243"/>
      <c r="LRV8" s="1243"/>
      <c r="LRW8" s="1243"/>
      <c r="LRX8" s="1243"/>
      <c r="LRY8" s="1243"/>
      <c r="LRZ8" s="1243"/>
      <c r="LSA8" s="1243"/>
      <c r="LSB8" s="1243"/>
      <c r="LSC8" s="1243"/>
      <c r="LSD8" s="1243"/>
      <c r="LSE8" s="1243"/>
      <c r="LSF8" s="1243"/>
      <c r="LSG8" s="1243"/>
      <c r="LSH8" s="1243"/>
      <c r="LSI8" s="1243"/>
      <c r="LSJ8" s="1243"/>
      <c r="LSK8" s="1243"/>
      <c r="LSL8" s="1243"/>
      <c r="LSM8" s="1243"/>
      <c r="LSN8" s="1243"/>
      <c r="LSO8" s="1243"/>
      <c r="LSP8" s="1243"/>
      <c r="LSQ8" s="1243"/>
      <c r="LSR8" s="1243"/>
      <c r="LSS8" s="1243"/>
      <c r="LST8" s="1243"/>
      <c r="LSU8" s="1243"/>
      <c r="LSV8" s="1243"/>
      <c r="LSW8" s="1243"/>
      <c r="LSX8" s="1243"/>
      <c r="LSY8" s="1243"/>
      <c r="LSZ8" s="1243"/>
      <c r="LTA8" s="1243"/>
      <c r="LTB8" s="1243"/>
      <c r="LTC8" s="1243"/>
      <c r="LTD8" s="1243"/>
      <c r="LTE8" s="1243"/>
      <c r="LTF8" s="1243"/>
      <c r="LTG8" s="1243"/>
      <c r="LTH8" s="1243"/>
      <c r="LTI8" s="1243"/>
      <c r="LTJ8" s="1243"/>
      <c r="LTK8" s="1243"/>
      <c r="LTL8" s="1243"/>
      <c r="LTM8" s="1243"/>
      <c r="LTN8" s="1243"/>
      <c r="LTO8" s="1243"/>
      <c r="LTP8" s="1243"/>
      <c r="LTQ8" s="1243"/>
      <c r="LTR8" s="1243"/>
      <c r="LTS8" s="1243"/>
      <c r="LTT8" s="1243"/>
      <c r="LTU8" s="1243"/>
      <c r="LTV8" s="1243"/>
      <c r="LTW8" s="1243"/>
      <c r="LTX8" s="1243"/>
      <c r="LTY8" s="1243"/>
      <c r="LTZ8" s="1243"/>
      <c r="LUA8" s="1243"/>
      <c r="LUB8" s="1243"/>
      <c r="LUC8" s="1243"/>
      <c r="LUD8" s="1243"/>
      <c r="LUE8" s="1243"/>
      <c r="LUF8" s="1243"/>
      <c r="LUG8" s="1243"/>
      <c r="LUH8" s="1243"/>
      <c r="LUI8" s="1243"/>
      <c r="LUJ8" s="1243"/>
      <c r="LUK8" s="1243"/>
      <c r="LUL8" s="1243"/>
      <c r="LUM8" s="1243"/>
      <c r="LUN8" s="1243"/>
      <c r="LUO8" s="1243"/>
      <c r="LUP8" s="1243"/>
      <c r="LUQ8" s="1243"/>
      <c r="LUR8" s="1243"/>
      <c r="LUS8" s="1243"/>
      <c r="LUT8" s="1243"/>
      <c r="LUU8" s="1243"/>
      <c r="LUV8" s="1243"/>
      <c r="LUW8" s="1243"/>
      <c r="LUX8" s="1243"/>
      <c r="LUY8" s="1243"/>
      <c r="LUZ8" s="1243"/>
      <c r="LVA8" s="1243"/>
      <c r="LVB8" s="1243"/>
      <c r="LVC8" s="1243"/>
      <c r="LVD8" s="1243"/>
      <c r="LVE8" s="1243"/>
      <c r="LVF8" s="1243"/>
      <c r="LVG8" s="1243"/>
      <c r="LVH8" s="1243"/>
      <c r="LVI8" s="1243"/>
      <c r="LVJ8" s="1243"/>
      <c r="LVK8" s="1243"/>
      <c r="LVL8" s="1243"/>
      <c r="LVM8" s="1243"/>
      <c r="LVN8" s="1243"/>
      <c r="LVO8" s="1243"/>
      <c r="LVP8" s="1243"/>
      <c r="LVQ8" s="1243"/>
      <c r="LVR8" s="1243"/>
      <c r="LVS8" s="1243"/>
      <c r="LVT8" s="1243"/>
      <c r="LVU8" s="1243"/>
      <c r="LVV8" s="1243"/>
      <c r="LVW8" s="1243"/>
      <c r="LVX8" s="1243"/>
      <c r="LVY8" s="1243"/>
      <c r="LVZ8" s="1243"/>
      <c r="LWA8" s="1243"/>
      <c r="LWB8" s="1243"/>
      <c r="LWC8" s="1243"/>
      <c r="LWD8" s="1243"/>
      <c r="LWE8" s="1243"/>
      <c r="LWF8" s="1243"/>
      <c r="LWG8" s="1243"/>
      <c r="LWH8" s="1243"/>
      <c r="LWI8" s="1243"/>
      <c r="LWJ8" s="1243"/>
      <c r="LWK8" s="1243"/>
      <c r="LWL8" s="1243"/>
      <c r="LWM8" s="1243"/>
      <c r="LWN8" s="1243"/>
      <c r="LWO8" s="1243"/>
      <c r="LWP8" s="1243"/>
      <c r="LWQ8" s="1243"/>
      <c r="LWR8" s="1243"/>
      <c r="LWS8" s="1243"/>
      <c r="LWT8" s="1243"/>
      <c r="LWU8" s="1243"/>
      <c r="LWV8" s="1243"/>
      <c r="LWW8" s="1243"/>
      <c r="LWX8" s="1243"/>
      <c r="LWY8" s="1243"/>
      <c r="LWZ8" s="1243"/>
      <c r="LXA8" s="1243"/>
      <c r="LXB8" s="1243"/>
      <c r="LXC8" s="1243"/>
      <c r="LXD8" s="1243"/>
      <c r="LXE8" s="1243"/>
      <c r="LXF8" s="1243"/>
      <c r="LXG8" s="1243"/>
      <c r="LXH8" s="1243"/>
      <c r="LXI8" s="1243"/>
      <c r="LXJ8" s="1243"/>
      <c r="LXK8" s="1243"/>
      <c r="LXL8" s="1243"/>
      <c r="LXM8" s="1243"/>
      <c r="LXN8" s="1243"/>
      <c r="LXO8" s="1243"/>
      <c r="LXP8" s="1243"/>
      <c r="LXQ8" s="1243"/>
      <c r="LXR8" s="1243"/>
      <c r="LXS8" s="1243"/>
      <c r="LXT8" s="1243"/>
      <c r="LXU8" s="1243"/>
      <c r="LXV8" s="1243"/>
      <c r="LXW8" s="1243"/>
      <c r="LXX8" s="1243"/>
      <c r="LXY8" s="1243"/>
      <c r="LXZ8" s="1243"/>
      <c r="LYA8" s="1243"/>
      <c r="LYB8" s="1243"/>
      <c r="LYC8" s="1243"/>
      <c r="LYD8" s="1243"/>
      <c r="LYE8" s="1243"/>
      <c r="LYF8" s="1243"/>
      <c r="LYG8" s="1243"/>
      <c r="LYH8" s="1243"/>
      <c r="LYI8" s="1243"/>
      <c r="LYJ8" s="1243"/>
      <c r="LYK8" s="1243"/>
      <c r="LYL8" s="1243"/>
      <c r="LYM8" s="1243"/>
      <c r="LYN8" s="1243"/>
      <c r="LYO8" s="1243"/>
      <c r="LYP8" s="1243"/>
      <c r="LYQ8" s="1243"/>
      <c r="LYR8" s="1243"/>
      <c r="LYS8" s="1243"/>
      <c r="LYT8" s="1243"/>
      <c r="LYU8" s="1243"/>
      <c r="LYV8" s="1243"/>
      <c r="LYW8" s="1243"/>
      <c r="LYX8" s="1243"/>
      <c r="LYY8" s="1243"/>
      <c r="LYZ8" s="1243"/>
      <c r="LZA8" s="1243"/>
      <c r="LZB8" s="1243"/>
      <c r="LZC8" s="1243"/>
      <c r="LZD8" s="1243"/>
      <c r="LZE8" s="1243"/>
      <c r="LZF8" s="1243"/>
      <c r="LZG8" s="1243"/>
      <c r="LZH8" s="1243"/>
      <c r="LZI8" s="1243"/>
      <c r="LZJ8" s="1243"/>
      <c r="LZK8" s="1243"/>
      <c r="LZL8" s="1243"/>
      <c r="LZM8" s="1243"/>
      <c r="LZN8" s="1243"/>
      <c r="LZO8" s="1243"/>
      <c r="LZP8" s="1243"/>
      <c r="LZQ8" s="1243"/>
      <c r="LZR8" s="1243"/>
      <c r="LZS8" s="1243"/>
      <c r="LZT8" s="1243"/>
      <c r="LZU8" s="1243"/>
      <c r="LZV8" s="1243"/>
      <c r="LZW8" s="1243"/>
      <c r="LZX8" s="1243"/>
      <c r="LZY8" s="1243"/>
      <c r="LZZ8" s="1243"/>
      <c r="MAA8" s="1243"/>
      <c r="MAB8" s="1243"/>
      <c r="MAC8" s="1243"/>
      <c r="MAD8" s="1243"/>
      <c r="MAE8" s="1243"/>
      <c r="MAF8" s="1243"/>
      <c r="MAG8" s="1243"/>
      <c r="MAH8" s="1243"/>
      <c r="MAI8" s="1243"/>
      <c r="MAJ8" s="1243"/>
      <c r="MAK8" s="1243"/>
      <c r="MAL8" s="1243"/>
      <c r="MAM8" s="1243"/>
      <c r="MAN8" s="1243"/>
      <c r="MAO8" s="1243"/>
      <c r="MAP8" s="1243"/>
      <c r="MAQ8" s="1243"/>
      <c r="MAR8" s="1243"/>
      <c r="MAS8" s="1243"/>
      <c r="MAT8" s="1243"/>
      <c r="MAU8" s="1243"/>
      <c r="MAV8" s="1243"/>
      <c r="MAW8" s="1243"/>
      <c r="MAX8" s="1243"/>
      <c r="MAY8" s="1243"/>
      <c r="MAZ8" s="1243"/>
      <c r="MBA8" s="1243"/>
      <c r="MBB8" s="1243"/>
      <c r="MBC8" s="1243"/>
      <c r="MBD8" s="1243"/>
      <c r="MBE8" s="1243"/>
      <c r="MBF8" s="1243"/>
      <c r="MBG8" s="1243"/>
      <c r="MBH8" s="1243"/>
      <c r="MBI8" s="1243"/>
      <c r="MBJ8" s="1243"/>
      <c r="MBK8" s="1243"/>
      <c r="MBL8" s="1243"/>
      <c r="MBM8" s="1243"/>
      <c r="MBN8" s="1243"/>
      <c r="MBO8" s="1243"/>
      <c r="MBP8" s="1243"/>
      <c r="MBQ8" s="1243"/>
      <c r="MBR8" s="1243"/>
      <c r="MBS8" s="1243"/>
      <c r="MBT8" s="1243"/>
      <c r="MBU8" s="1243"/>
      <c r="MBV8" s="1243"/>
      <c r="MBW8" s="1243"/>
      <c r="MBX8" s="1243"/>
      <c r="MBY8" s="1243"/>
      <c r="MBZ8" s="1243"/>
      <c r="MCA8" s="1243"/>
      <c r="MCB8" s="1243"/>
      <c r="MCC8" s="1243"/>
      <c r="MCD8" s="1243"/>
      <c r="MCE8" s="1243"/>
      <c r="MCF8" s="1243"/>
      <c r="MCG8" s="1243"/>
      <c r="MCH8" s="1243"/>
      <c r="MCI8" s="1243"/>
      <c r="MCJ8" s="1243"/>
      <c r="MCK8" s="1243"/>
      <c r="MCL8" s="1243"/>
      <c r="MCM8" s="1243"/>
      <c r="MCN8" s="1243"/>
      <c r="MCO8" s="1243"/>
      <c r="MCP8" s="1243"/>
      <c r="MCQ8" s="1243"/>
      <c r="MCR8" s="1243"/>
      <c r="MCS8" s="1243"/>
      <c r="MCT8" s="1243"/>
      <c r="MCU8" s="1243"/>
      <c r="MCV8" s="1243"/>
      <c r="MCW8" s="1243"/>
      <c r="MCX8" s="1243"/>
      <c r="MCY8" s="1243"/>
      <c r="MCZ8" s="1243"/>
      <c r="MDA8" s="1243"/>
      <c r="MDB8" s="1243"/>
      <c r="MDC8" s="1243"/>
      <c r="MDD8" s="1243"/>
      <c r="MDE8" s="1243"/>
      <c r="MDF8" s="1243"/>
      <c r="MDG8" s="1243"/>
      <c r="MDH8" s="1243"/>
      <c r="MDI8" s="1243"/>
      <c r="MDJ8" s="1243"/>
      <c r="MDK8" s="1243"/>
      <c r="MDL8" s="1243"/>
      <c r="MDM8" s="1243"/>
      <c r="MDN8" s="1243"/>
      <c r="MDO8" s="1243"/>
      <c r="MDP8" s="1243"/>
      <c r="MDQ8" s="1243"/>
      <c r="MDR8" s="1243"/>
      <c r="MDS8" s="1243"/>
      <c r="MDT8" s="1243"/>
      <c r="MDU8" s="1243"/>
      <c r="MDV8" s="1243"/>
      <c r="MDW8" s="1243"/>
      <c r="MDX8" s="1243"/>
      <c r="MDY8" s="1243"/>
      <c r="MDZ8" s="1243"/>
      <c r="MEA8" s="1243"/>
      <c r="MEB8" s="1243"/>
      <c r="MEC8" s="1243"/>
      <c r="MED8" s="1243"/>
      <c r="MEE8" s="1243"/>
      <c r="MEF8" s="1243"/>
      <c r="MEG8" s="1243"/>
      <c r="MEH8" s="1243"/>
      <c r="MEI8" s="1243"/>
      <c r="MEJ8" s="1243"/>
      <c r="MEK8" s="1243"/>
      <c r="MEL8" s="1243"/>
      <c r="MEM8" s="1243"/>
      <c r="MEN8" s="1243"/>
      <c r="MEO8" s="1243"/>
      <c r="MEP8" s="1243"/>
      <c r="MEQ8" s="1243"/>
      <c r="MER8" s="1243"/>
      <c r="MES8" s="1243"/>
      <c r="MET8" s="1243"/>
      <c r="MEU8" s="1243"/>
      <c r="MEV8" s="1243"/>
      <c r="MEW8" s="1243"/>
      <c r="MEX8" s="1243"/>
      <c r="MEY8" s="1243"/>
      <c r="MEZ8" s="1243"/>
      <c r="MFA8" s="1243"/>
      <c r="MFB8" s="1243"/>
      <c r="MFC8" s="1243"/>
      <c r="MFD8" s="1243"/>
      <c r="MFE8" s="1243"/>
      <c r="MFF8" s="1243"/>
      <c r="MFG8" s="1243"/>
      <c r="MFH8" s="1243"/>
      <c r="MFI8" s="1243"/>
      <c r="MFJ8" s="1243"/>
      <c r="MFK8" s="1243"/>
      <c r="MFL8" s="1243"/>
      <c r="MFM8" s="1243"/>
      <c r="MFN8" s="1243"/>
      <c r="MFO8" s="1243"/>
      <c r="MFP8" s="1243"/>
      <c r="MFQ8" s="1243"/>
      <c r="MFR8" s="1243"/>
      <c r="MFS8" s="1243"/>
      <c r="MFT8" s="1243"/>
      <c r="MFU8" s="1243"/>
      <c r="MFV8" s="1243"/>
      <c r="MFW8" s="1243"/>
      <c r="MFX8" s="1243"/>
      <c r="MFY8" s="1243"/>
      <c r="MFZ8" s="1243"/>
      <c r="MGA8" s="1243"/>
      <c r="MGB8" s="1243"/>
      <c r="MGC8" s="1243"/>
      <c r="MGD8" s="1243"/>
      <c r="MGE8" s="1243"/>
      <c r="MGF8" s="1243"/>
      <c r="MGG8" s="1243"/>
      <c r="MGH8" s="1243"/>
      <c r="MGI8" s="1243"/>
      <c r="MGJ8" s="1243"/>
      <c r="MGK8" s="1243"/>
      <c r="MGL8" s="1243"/>
      <c r="MGM8" s="1243"/>
      <c r="MGN8" s="1243"/>
      <c r="MGO8" s="1243"/>
      <c r="MGP8" s="1243"/>
      <c r="MGQ8" s="1243"/>
      <c r="MGR8" s="1243"/>
      <c r="MGS8" s="1243"/>
      <c r="MGT8" s="1243"/>
      <c r="MGU8" s="1243"/>
      <c r="MGV8" s="1243"/>
      <c r="MGW8" s="1243"/>
      <c r="MGX8" s="1243"/>
      <c r="MGY8" s="1243"/>
      <c r="MGZ8" s="1243"/>
      <c r="MHA8" s="1243"/>
      <c r="MHB8" s="1243"/>
      <c r="MHC8" s="1243"/>
      <c r="MHD8" s="1243"/>
      <c r="MHE8" s="1243"/>
      <c r="MHF8" s="1243"/>
      <c r="MHG8" s="1243"/>
      <c r="MHH8" s="1243"/>
      <c r="MHI8" s="1243"/>
      <c r="MHJ8" s="1243"/>
      <c r="MHK8" s="1243"/>
      <c r="MHL8" s="1243"/>
      <c r="MHM8" s="1243"/>
      <c r="MHN8" s="1243"/>
      <c r="MHO8" s="1243"/>
      <c r="MHP8" s="1243"/>
      <c r="MHQ8" s="1243"/>
      <c r="MHR8" s="1243"/>
      <c r="MHS8" s="1243"/>
      <c r="MHT8" s="1243"/>
      <c r="MHU8" s="1243"/>
      <c r="MHV8" s="1243"/>
      <c r="MHW8" s="1243"/>
      <c r="MHX8" s="1243"/>
      <c r="MHY8" s="1243"/>
      <c r="MHZ8" s="1243"/>
      <c r="MIA8" s="1243"/>
      <c r="MIB8" s="1243"/>
      <c r="MIC8" s="1243"/>
      <c r="MID8" s="1243"/>
      <c r="MIE8" s="1243"/>
      <c r="MIF8" s="1243"/>
      <c r="MIG8" s="1243"/>
      <c r="MIH8" s="1243"/>
      <c r="MII8" s="1243"/>
      <c r="MIJ8" s="1243"/>
      <c r="MIK8" s="1243"/>
      <c r="MIL8" s="1243"/>
      <c r="MIM8" s="1243"/>
      <c r="MIN8" s="1243"/>
      <c r="MIO8" s="1243"/>
      <c r="MIP8" s="1243"/>
      <c r="MIQ8" s="1243"/>
      <c r="MIR8" s="1243"/>
      <c r="MIS8" s="1243"/>
      <c r="MIT8" s="1243"/>
      <c r="MIU8" s="1243"/>
      <c r="MIV8" s="1243"/>
      <c r="MIW8" s="1243"/>
      <c r="MIX8" s="1243"/>
      <c r="MIY8" s="1243"/>
      <c r="MIZ8" s="1243"/>
      <c r="MJA8" s="1243"/>
      <c r="MJB8" s="1243"/>
      <c r="MJC8" s="1243"/>
      <c r="MJD8" s="1243"/>
      <c r="MJE8" s="1243"/>
      <c r="MJF8" s="1243"/>
      <c r="MJG8" s="1243"/>
      <c r="MJH8" s="1243"/>
      <c r="MJI8" s="1243"/>
      <c r="MJJ8" s="1243"/>
      <c r="MJK8" s="1243"/>
      <c r="MJL8" s="1243"/>
      <c r="MJM8" s="1243"/>
      <c r="MJN8" s="1243"/>
      <c r="MJO8" s="1243"/>
      <c r="MJP8" s="1243"/>
      <c r="MJQ8" s="1243"/>
      <c r="MJR8" s="1243"/>
      <c r="MJS8" s="1243"/>
      <c r="MJT8" s="1243"/>
      <c r="MJU8" s="1243"/>
      <c r="MJV8" s="1243"/>
      <c r="MJW8" s="1243"/>
      <c r="MJX8" s="1243"/>
      <c r="MJY8" s="1243"/>
      <c r="MJZ8" s="1243"/>
      <c r="MKA8" s="1243"/>
      <c r="MKB8" s="1243"/>
      <c r="MKC8" s="1243"/>
      <c r="MKD8" s="1243"/>
      <c r="MKE8" s="1243"/>
      <c r="MKF8" s="1243"/>
      <c r="MKG8" s="1243"/>
      <c r="MKH8" s="1243"/>
      <c r="MKI8" s="1243"/>
      <c r="MKJ8" s="1243"/>
      <c r="MKK8" s="1243"/>
      <c r="MKL8" s="1243"/>
      <c r="MKM8" s="1243"/>
      <c r="MKN8" s="1243"/>
      <c r="MKO8" s="1243"/>
      <c r="MKP8" s="1243"/>
      <c r="MKQ8" s="1243"/>
      <c r="MKR8" s="1243"/>
      <c r="MKS8" s="1243"/>
      <c r="MKT8" s="1243"/>
      <c r="MKU8" s="1243"/>
      <c r="MKV8" s="1243"/>
      <c r="MKW8" s="1243"/>
      <c r="MKX8" s="1243"/>
      <c r="MKY8" s="1243"/>
      <c r="MKZ8" s="1243"/>
      <c r="MLA8" s="1243"/>
      <c r="MLB8" s="1243"/>
      <c r="MLC8" s="1243"/>
      <c r="MLD8" s="1243"/>
      <c r="MLE8" s="1243"/>
      <c r="MLF8" s="1243"/>
      <c r="MLG8" s="1243"/>
      <c r="MLH8" s="1243"/>
      <c r="MLI8" s="1243"/>
      <c r="MLJ8" s="1243"/>
      <c r="MLK8" s="1243"/>
      <c r="MLL8" s="1243"/>
      <c r="MLM8" s="1243"/>
      <c r="MLN8" s="1243"/>
      <c r="MLO8" s="1243"/>
      <c r="MLP8" s="1243"/>
      <c r="MLQ8" s="1243"/>
      <c r="MLR8" s="1243"/>
      <c r="MLS8" s="1243"/>
      <c r="MLT8" s="1243"/>
      <c r="MLU8" s="1243"/>
      <c r="MLV8" s="1243"/>
      <c r="MLW8" s="1243"/>
      <c r="MLX8" s="1243"/>
      <c r="MLY8" s="1243"/>
      <c r="MLZ8" s="1243"/>
      <c r="MMA8" s="1243"/>
      <c r="MMB8" s="1243"/>
      <c r="MMC8" s="1243"/>
      <c r="MMD8" s="1243"/>
      <c r="MME8" s="1243"/>
      <c r="MMF8" s="1243"/>
      <c r="MMG8" s="1243"/>
      <c r="MMH8" s="1243"/>
      <c r="MMI8" s="1243"/>
      <c r="MMJ8" s="1243"/>
      <c r="MMK8" s="1243"/>
      <c r="MML8" s="1243"/>
      <c r="MMM8" s="1243"/>
      <c r="MMN8" s="1243"/>
      <c r="MMO8" s="1243"/>
      <c r="MMP8" s="1243"/>
      <c r="MMQ8" s="1243"/>
      <c r="MMR8" s="1243"/>
      <c r="MMS8" s="1243"/>
      <c r="MMT8" s="1243"/>
      <c r="MMU8" s="1243"/>
      <c r="MMV8" s="1243"/>
      <c r="MMW8" s="1243"/>
      <c r="MMX8" s="1243"/>
      <c r="MMY8" s="1243"/>
      <c r="MMZ8" s="1243"/>
      <c r="MNA8" s="1243"/>
      <c r="MNB8" s="1243"/>
      <c r="MNC8" s="1243"/>
      <c r="MND8" s="1243"/>
      <c r="MNE8" s="1243"/>
      <c r="MNF8" s="1243"/>
      <c r="MNG8" s="1243"/>
      <c r="MNH8" s="1243"/>
      <c r="MNI8" s="1243"/>
      <c r="MNJ8" s="1243"/>
      <c r="MNK8" s="1243"/>
      <c r="MNL8" s="1243"/>
      <c r="MNM8" s="1243"/>
      <c r="MNN8" s="1243"/>
      <c r="MNO8" s="1243"/>
      <c r="MNP8" s="1243"/>
      <c r="MNQ8" s="1243"/>
      <c r="MNR8" s="1243"/>
      <c r="MNS8" s="1243"/>
      <c r="MNT8" s="1243"/>
      <c r="MNU8" s="1243"/>
      <c r="MNV8" s="1243"/>
      <c r="MNW8" s="1243"/>
      <c r="MNX8" s="1243"/>
      <c r="MNY8" s="1243"/>
      <c r="MNZ8" s="1243"/>
      <c r="MOA8" s="1243"/>
      <c r="MOB8" s="1243"/>
      <c r="MOC8" s="1243"/>
      <c r="MOD8" s="1243"/>
      <c r="MOE8" s="1243"/>
      <c r="MOF8" s="1243"/>
      <c r="MOG8" s="1243"/>
      <c r="MOH8" s="1243"/>
      <c r="MOI8" s="1243"/>
      <c r="MOJ8" s="1243"/>
      <c r="MOK8" s="1243"/>
      <c r="MOL8" s="1243"/>
      <c r="MOM8" s="1243"/>
      <c r="MON8" s="1243"/>
      <c r="MOO8" s="1243"/>
      <c r="MOP8" s="1243"/>
      <c r="MOQ8" s="1243"/>
      <c r="MOR8" s="1243"/>
      <c r="MOS8" s="1243"/>
      <c r="MOT8" s="1243"/>
      <c r="MOU8" s="1243"/>
      <c r="MOV8" s="1243"/>
      <c r="MOW8" s="1243"/>
      <c r="MOX8" s="1243"/>
      <c r="MOY8" s="1243"/>
      <c r="MOZ8" s="1243"/>
      <c r="MPA8" s="1243"/>
      <c r="MPB8" s="1243"/>
      <c r="MPC8" s="1243"/>
      <c r="MPD8" s="1243"/>
      <c r="MPE8" s="1243"/>
      <c r="MPF8" s="1243"/>
      <c r="MPG8" s="1243"/>
      <c r="MPH8" s="1243"/>
      <c r="MPI8" s="1243"/>
      <c r="MPJ8" s="1243"/>
      <c r="MPK8" s="1243"/>
      <c r="MPL8" s="1243"/>
      <c r="MPM8" s="1243"/>
      <c r="MPN8" s="1243"/>
      <c r="MPO8" s="1243"/>
      <c r="MPP8" s="1243"/>
      <c r="MPQ8" s="1243"/>
      <c r="MPR8" s="1243"/>
      <c r="MPS8" s="1243"/>
      <c r="MPT8" s="1243"/>
      <c r="MPU8" s="1243"/>
      <c r="MPV8" s="1243"/>
      <c r="MPW8" s="1243"/>
      <c r="MPX8" s="1243"/>
      <c r="MPY8" s="1243"/>
      <c r="MPZ8" s="1243"/>
      <c r="MQA8" s="1243"/>
      <c r="MQB8" s="1243"/>
      <c r="MQC8" s="1243"/>
      <c r="MQD8" s="1243"/>
      <c r="MQE8" s="1243"/>
      <c r="MQF8" s="1243"/>
      <c r="MQG8" s="1243"/>
      <c r="MQH8" s="1243"/>
      <c r="MQI8" s="1243"/>
      <c r="MQJ8" s="1243"/>
      <c r="MQK8" s="1243"/>
      <c r="MQL8" s="1243"/>
      <c r="MQM8" s="1243"/>
      <c r="MQN8" s="1243"/>
      <c r="MQO8" s="1243"/>
      <c r="MQP8" s="1243"/>
      <c r="MQQ8" s="1243"/>
      <c r="MQR8" s="1243"/>
      <c r="MQS8" s="1243"/>
      <c r="MQT8" s="1243"/>
      <c r="MQU8" s="1243"/>
      <c r="MQV8" s="1243"/>
      <c r="MQW8" s="1243"/>
      <c r="MQX8" s="1243"/>
      <c r="MQY8" s="1243"/>
      <c r="MQZ8" s="1243"/>
      <c r="MRA8" s="1243"/>
      <c r="MRB8" s="1243"/>
      <c r="MRC8" s="1243"/>
      <c r="MRD8" s="1243"/>
      <c r="MRE8" s="1243"/>
      <c r="MRF8" s="1243"/>
      <c r="MRG8" s="1243"/>
      <c r="MRH8" s="1243"/>
      <c r="MRI8" s="1243"/>
      <c r="MRJ8" s="1243"/>
      <c r="MRK8" s="1243"/>
      <c r="MRL8" s="1243"/>
      <c r="MRM8" s="1243"/>
      <c r="MRN8" s="1243"/>
      <c r="MRO8" s="1243"/>
      <c r="MRP8" s="1243"/>
      <c r="MRQ8" s="1243"/>
      <c r="MRR8" s="1243"/>
      <c r="MRS8" s="1243"/>
      <c r="MRT8" s="1243"/>
      <c r="MRU8" s="1243"/>
      <c r="MRV8" s="1243"/>
      <c r="MRW8" s="1243"/>
      <c r="MRX8" s="1243"/>
      <c r="MRY8" s="1243"/>
      <c r="MRZ8" s="1243"/>
      <c r="MSA8" s="1243"/>
      <c r="MSB8" s="1243"/>
      <c r="MSC8" s="1243"/>
      <c r="MSD8" s="1243"/>
      <c r="MSE8" s="1243"/>
      <c r="MSF8" s="1243"/>
      <c r="MSG8" s="1243"/>
      <c r="MSH8" s="1243"/>
      <c r="MSI8" s="1243"/>
      <c r="MSJ8" s="1243"/>
      <c r="MSK8" s="1243"/>
      <c r="MSL8" s="1243"/>
      <c r="MSM8" s="1243"/>
      <c r="MSN8" s="1243"/>
      <c r="MSO8" s="1243"/>
      <c r="MSP8" s="1243"/>
      <c r="MSQ8" s="1243"/>
      <c r="MSR8" s="1243"/>
      <c r="MSS8" s="1243"/>
      <c r="MST8" s="1243"/>
      <c r="MSU8" s="1243"/>
      <c r="MSV8" s="1243"/>
      <c r="MSW8" s="1243"/>
      <c r="MSX8" s="1243"/>
      <c r="MSY8" s="1243"/>
      <c r="MSZ8" s="1243"/>
      <c r="MTA8" s="1243"/>
      <c r="MTB8" s="1243"/>
      <c r="MTC8" s="1243"/>
      <c r="MTD8" s="1243"/>
      <c r="MTE8" s="1243"/>
      <c r="MTF8" s="1243"/>
      <c r="MTG8" s="1243"/>
      <c r="MTH8" s="1243"/>
      <c r="MTI8" s="1243"/>
      <c r="MTJ8" s="1243"/>
      <c r="MTK8" s="1243"/>
      <c r="MTL8" s="1243"/>
      <c r="MTM8" s="1243"/>
      <c r="MTN8" s="1243"/>
      <c r="MTO8" s="1243"/>
      <c r="MTP8" s="1243"/>
      <c r="MTQ8" s="1243"/>
      <c r="MTR8" s="1243"/>
      <c r="MTS8" s="1243"/>
      <c r="MTT8" s="1243"/>
      <c r="MTU8" s="1243"/>
      <c r="MTV8" s="1243"/>
      <c r="MTW8" s="1243"/>
      <c r="MTX8" s="1243"/>
      <c r="MTY8" s="1243"/>
      <c r="MTZ8" s="1243"/>
      <c r="MUA8" s="1243"/>
      <c r="MUB8" s="1243"/>
      <c r="MUC8" s="1243"/>
      <c r="MUD8" s="1243"/>
      <c r="MUE8" s="1243"/>
      <c r="MUF8" s="1243"/>
      <c r="MUG8" s="1243"/>
      <c r="MUH8" s="1243"/>
      <c r="MUI8" s="1243"/>
      <c r="MUJ8" s="1243"/>
      <c r="MUK8" s="1243"/>
      <c r="MUL8" s="1243"/>
      <c r="MUM8" s="1243"/>
      <c r="MUN8" s="1243"/>
      <c r="MUO8" s="1243"/>
      <c r="MUP8" s="1243"/>
      <c r="MUQ8" s="1243"/>
      <c r="MUR8" s="1243"/>
      <c r="MUS8" s="1243"/>
      <c r="MUT8" s="1243"/>
      <c r="MUU8" s="1243"/>
      <c r="MUV8" s="1243"/>
      <c r="MUW8" s="1243"/>
      <c r="MUX8" s="1243"/>
      <c r="MUY8" s="1243"/>
      <c r="MUZ8" s="1243"/>
      <c r="MVA8" s="1243"/>
      <c r="MVB8" s="1243"/>
      <c r="MVC8" s="1243"/>
      <c r="MVD8" s="1243"/>
      <c r="MVE8" s="1243"/>
      <c r="MVF8" s="1243"/>
      <c r="MVG8" s="1243"/>
      <c r="MVH8" s="1243"/>
      <c r="MVI8" s="1243"/>
      <c r="MVJ8" s="1243"/>
      <c r="MVK8" s="1243"/>
      <c r="MVL8" s="1243"/>
      <c r="MVM8" s="1243"/>
      <c r="MVN8" s="1243"/>
      <c r="MVO8" s="1243"/>
      <c r="MVP8" s="1243"/>
      <c r="MVQ8" s="1243"/>
      <c r="MVR8" s="1243"/>
      <c r="MVS8" s="1243"/>
      <c r="MVT8" s="1243"/>
      <c r="MVU8" s="1243"/>
      <c r="MVV8" s="1243"/>
      <c r="MVW8" s="1243"/>
      <c r="MVX8" s="1243"/>
      <c r="MVY8" s="1243"/>
      <c r="MVZ8" s="1243"/>
      <c r="MWA8" s="1243"/>
      <c r="MWB8" s="1243"/>
      <c r="MWC8" s="1243"/>
      <c r="MWD8" s="1243"/>
      <c r="MWE8" s="1243"/>
      <c r="MWF8" s="1243"/>
      <c r="MWG8" s="1243"/>
      <c r="MWH8" s="1243"/>
      <c r="MWI8" s="1243"/>
      <c r="MWJ8" s="1243"/>
      <c r="MWK8" s="1243"/>
      <c r="MWL8" s="1243"/>
      <c r="MWM8" s="1243"/>
      <c r="MWN8" s="1243"/>
      <c r="MWO8" s="1243"/>
      <c r="MWP8" s="1243"/>
      <c r="MWQ8" s="1243"/>
      <c r="MWR8" s="1243"/>
      <c r="MWS8" s="1243"/>
      <c r="MWT8" s="1243"/>
      <c r="MWU8" s="1243"/>
      <c r="MWV8" s="1243"/>
      <c r="MWW8" s="1243"/>
      <c r="MWX8" s="1243"/>
      <c r="MWY8" s="1243"/>
      <c r="MWZ8" s="1243"/>
      <c r="MXA8" s="1243"/>
      <c r="MXB8" s="1243"/>
      <c r="MXC8" s="1243"/>
      <c r="MXD8" s="1243"/>
      <c r="MXE8" s="1243"/>
      <c r="MXF8" s="1243"/>
      <c r="MXG8" s="1243"/>
      <c r="MXH8" s="1243"/>
      <c r="MXI8" s="1243"/>
      <c r="MXJ8" s="1243"/>
      <c r="MXK8" s="1243"/>
      <c r="MXL8" s="1243"/>
      <c r="MXM8" s="1243"/>
      <c r="MXN8" s="1243"/>
      <c r="MXO8" s="1243"/>
      <c r="MXP8" s="1243"/>
      <c r="MXQ8" s="1243"/>
      <c r="MXR8" s="1243"/>
      <c r="MXS8" s="1243"/>
      <c r="MXT8" s="1243"/>
      <c r="MXU8" s="1243"/>
      <c r="MXV8" s="1243"/>
      <c r="MXW8" s="1243"/>
      <c r="MXX8" s="1243"/>
      <c r="MXY8" s="1243"/>
      <c r="MXZ8" s="1243"/>
      <c r="MYA8" s="1243"/>
      <c r="MYB8" s="1243"/>
      <c r="MYC8" s="1243"/>
      <c r="MYD8" s="1243"/>
      <c r="MYE8" s="1243"/>
      <c r="MYF8" s="1243"/>
      <c r="MYG8" s="1243"/>
      <c r="MYH8" s="1243"/>
      <c r="MYI8" s="1243"/>
      <c r="MYJ8" s="1243"/>
      <c r="MYK8" s="1243"/>
      <c r="MYL8" s="1243"/>
      <c r="MYM8" s="1243"/>
      <c r="MYN8" s="1243"/>
      <c r="MYO8" s="1243"/>
      <c r="MYP8" s="1243"/>
      <c r="MYQ8" s="1243"/>
      <c r="MYR8" s="1243"/>
      <c r="MYS8" s="1243"/>
      <c r="MYT8" s="1243"/>
      <c r="MYU8" s="1243"/>
      <c r="MYV8" s="1243"/>
      <c r="MYW8" s="1243"/>
      <c r="MYX8" s="1243"/>
      <c r="MYY8" s="1243"/>
      <c r="MYZ8" s="1243"/>
      <c r="MZA8" s="1243"/>
      <c r="MZB8" s="1243"/>
      <c r="MZC8" s="1243"/>
      <c r="MZD8" s="1243"/>
      <c r="MZE8" s="1243"/>
      <c r="MZF8" s="1243"/>
      <c r="MZG8" s="1243"/>
      <c r="MZH8" s="1243"/>
      <c r="MZI8" s="1243"/>
      <c r="MZJ8" s="1243"/>
      <c r="MZK8" s="1243"/>
      <c r="MZL8" s="1243"/>
      <c r="MZM8" s="1243"/>
      <c r="MZN8" s="1243"/>
      <c r="MZO8" s="1243"/>
      <c r="MZP8" s="1243"/>
      <c r="MZQ8" s="1243"/>
      <c r="MZR8" s="1243"/>
      <c r="MZS8" s="1243"/>
      <c r="MZT8" s="1243"/>
      <c r="MZU8" s="1243"/>
      <c r="MZV8" s="1243"/>
      <c r="MZW8" s="1243"/>
      <c r="MZX8" s="1243"/>
      <c r="MZY8" s="1243"/>
      <c r="MZZ8" s="1243"/>
      <c r="NAA8" s="1243"/>
      <c r="NAB8" s="1243"/>
      <c r="NAC8" s="1243"/>
      <c r="NAD8" s="1243"/>
      <c r="NAE8" s="1243"/>
      <c r="NAF8" s="1243"/>
      <c r="NAG8" s="1243"/>
      <c r="NAH8" s="1243"/>
      <c r="NAI8" s="1243"/>
      <c r="NAJ8" s="1243"/>
      <c r="NAK8" s="1243"/>
      <c r="NAL8" s="1243"/>
      <c r="NAM8" s="1243"/>
      <c r="NAN8" s="1243"/>
      <c r="NAO8" s="1243"/>
      <c r="NAP8" s="1243"/>
      <c r="NAQ8" s="1243"/>
      <c r="NAR8" s="1243"/>
      <c r="NAS8" s="1243"/>
      <c r="NAT8" s="1243"/>
      <c r="NAU8" s="1243"/>
      <c r="NAV8" s="1243"/>
      <c r="NAW8" s="1243"/>
      <c r="NAX8" s="1243"/>
      <c r="NAY8" s="1243"/>
      <c r="NAZ8" s="1243"/>
      <c r="NBA8" s="1243"/>
      <c r="NBB8" s="1243"/>
      <c r="NBC8" s="1243"/>
      <c r="NBD8" s="1243"/>
      <c r="NBE8" s="1243"/>
      <c r="NBF8" s="1243"/>
      <c r="NBG8" s="1243"/>
      <c r="NBH8" s="1243"/>
      <c r="NBI8" s="1243"/>
      <c r="NBJ8" s="1243"/>
      <c r="NBK8" s="1243"/>
      <c r="NBL8" s="1243"/>
      <c r="NBM8" s="1243"/>
      <c r="NBN8" s="1243"/>
      <c r="NBO8" s="1243"/>
      <c r="NBP8" s="1243"/>
      <c r="NBQ8" s="1243"/>
      <c r="NBR8" s="1243"/>
      <c r="NBS8" s="1243"/>
      <c r="NBT8" s="1243"/>
      <c r="NBU8" s="1243"/>
      <c r="NBV8" s="1243"/>
      <c r="NBW8" s="1243"/>
      <c r="NBX8" s="1243"/>
      <c r="NBY8" s="1243"/>
      <c r="NBZ8" s="1243"/>
      <c r="NCA8" s="1243"/>
      <c r="NCB8" s="1243"/>
      <c r="NCC8" s="1243"/>
      <c r="NCD8" s="1243"/>
      <c r="NCE8" s="1243"/>
      <c r="NCF8" s="1243"/>
      <c r="NCG8" s="1243"/>
      <c r="NCH8" s="1243"/>
      <c r="NCI8" s="1243"/>
      <c r="NCJ8" s="1243"/>
      <c r="NCK8" s="1243"/>
      <c r="NCL8" s="1243"/>
      <c r="NCM8" s="1243"/>
      <c r="NCN8" s="1243"/>
      <c r="NCO8" s="1243"/>
      <c r="NCP8" s="1243"/>
      <c r="NCQ8" s="1243"/>
      <c r="NCR8" s="1243"/>
      <c r="NCS8" s="1243"/>
      <c r="NCT8" s="1243"/>
      <c r="NCU8" s="1243"/>
      <c r="NCV8" s="1243"/>
      <c r="NCW8" s="1243"/>
      <c r="NCX8" s="1243"/>
      <c r="NCY8" s="1243"/>
      <c r="NCZ8" s="1243"/>
      <c r="NDA8" s="1243"/>
      <c r="NDB8" s="1243"/>
      <c r="NDC8" s="1243"/>
      <c r="NDD8" s="1243"/>
      <c r="NDE8" s="1243"/>
      <c r="NDF8" s="1243"/>
      <c r="NDG8" s="1243"/>
      <c r="NDH8" s="1243"/>
      <c r="NDI8" s="1243"/>
      <c r="NDJ8" s="1243"/>
      <c r="NDK8" s="1243"/>
      <c r="NDL8" s="1243"/>
      <c r="NDM8" s="1243"/>
      <c r="NDN8" s="1243"/>
      <c r="NDO8" s="1243"/>
      <c r="NDP8" s="1243"/>
      <c r="NDQ8" s="1243"/>
      <c r="NDR8" s="1243"/>
      <c r="NDS8" s="1243"/>
      <c r="NDT8" s="1243"/>
      <c r="NDU8" s="1243"/>
      <c r="NDV8" s="1243"/>
      <c r="NDW8" s="1243"/>
      <c r="NDX8" s="1243"/>
      <c r="NDY8" s="1243"/>
      <c r="NDZ8" s="1243"/>
      <c r="NEA8" s="1243"/>
      <c r="NEB8" s="1243"/>
      <c r="NEC8" s="1243"/>
      <c r="NED8" s="1243"/>
      <c r="NEE8" s="1243"/>
      <c r="NEF8" s="1243"/>
      <c r="NEG8" s="1243"/>
      <c r="NEH8" s="1243"/>
      <c r="NEI8" s="1243"/>
      <c r="NEJ8" s="1243"/>
      <c r="NEK8" s="1243"/>
      <c r="NEL8" s="1243"/>
      <c r="NEM8" s="1243"/>
      <c r="NEN8" s="1243"/>
      <c r="NEO8" s="1243"/>
      <c r="NEP8" s="1243"/>
      <c r="NEQ8" s="1243"/>
      <c r="NER8" s="1243"/>
      <c r="NES8" s="1243"/>
      <c r="NET8" s="1243"/>
      <c r="NEU8" s="1243"/>
      <c r="NEV8" s="1243"/>
      <c r="NEW8" s="1243"/>
      <c r="NEX8" s="1243"/>
      <c r="NEY8" s="1243"/>
      <c r="NEZ8" s="1243"/>
      <c r="NFA8" s="1243"/>
      <c r="NFB8" s="1243"/>
      <c r="NFC8" s="1243"/>
      <c r="NFD8" s="1243"/>
      <c r="NFE8" s="1243"/>
      <c r="NFF8" s="1243"/>
      <c r="NFG8" s="1243"/>
      <c r="NFH8" s="1243"/>
      <c r="NFI8" s="1243"/>
      <c r="NFJ8" s="1243"/>
      <c r="NFK8" s="1243"/>
      <c r="NFL8" s="1243"/>
      <c r="NFM8" s="1243"/>
      <c r="NFN8" s="1243"/>
      <c r="NFO8" s="1243"/>
      <c r="NFP8" s="1243"/>
      <c r="NFQ8" s="1243"/>
      <c r="NFR8" s="1243"/>
      <c r="NFS8" s="1243"/>
      <c r="NFT8" s="1243"/>
      <c r="NFU8" s="1243"/>
      <c r="NFV8" s="1243"/>
      <c r="NFW8" s="1243"/>
      <c r="NFX8" s="1243"/>
      <c r="NFY8" s="1243"/>
      <c r="NFZ8" s="1243"/>
      <c r="NGA8" s="1243"/>
      <c r="NGB8" s="1243"/>
      <c r="NGC8" s="1243"/>
      <c r="NGD8" s="1243"/>
      <c r="NGE8" s="1243"/>
      <c r="NGF8" s="1243"/>
      <c r="NGG8" s="1243"/>
      <c r="NGH8" s="1243"/>
      <c r="NGI8" s="1243"/>
      <c r="NGJ8" s="1243"/>
      <c r="NGK8" s="1243"/>
      <c r="NGL8" s="1243"/>
      <c r="NGM8" s="1243"/>
      <c r="NGN8" s="1243"/>
      <c r="NGO8" s="1243"/>
      <c r="NGP8" s="1243"/>
      <c r="NGQ8" s="1243"/>
      <c r="NGR8" s="1243"/>
      <c r="NGS8" s="1243"/>
      <c r="NGT8" s="1243"/>
      <c r="NGU8" s="1243"/>
      <c r="NGV8" s="1243"/>
      <c r="NGW8" s="1243"/>
      <c r="NGX8" s="1243"/>
      <c r="NGY8" s="1243"/>
      <c r="NGZ8" s="1243"/>
      <c r="NHA8" s="1243"/>
      <c r="NHB8" s="1243"/>
      <c r="NHC8" s="1243"/>
      <c r="NHD8" s="1243"/>
      <c r="NHE8" s="1243"/>
      <c r="NHF8" s="1243"/>
      <c r="NHG8" s="1243"/>
      <c r="NHH8" s="1243"/>
      <c r="NHI8" s="1243"/>
      <c r="NHJ8" s="1243"/>
      <c r="NHK8" s="1243"/>
      <c r="NHL8" s="1243"/>
      <c r="NHM8" s="1243"/>
      <c r="NHN8" s="1243"/>
      <c r="NHO8" s="1243"/>
      <c r="NHP8" s="1243"/>
      <c r="NHQ8" s="1243"/>
      <c r="NHR8" s="1243"/>
      <c r="NHS8" s="1243"/>
      <c r="NHT8" s="1243"/>
      <c r="NHU8" s="1243"/>
      <c r="NHV8" s="1243"/>
      <c r="NHW8" s="1243"/>
      <c r="NHX8" s="1243"/>
      <c r="NHY8" s="1243"/>
      <c r="NHZ8" s="1243"/>
      <c r="NIA8" s="1243"/>
      <c r="NIB8" s="1243"/>
      <c r="NIC8" s="1243"/>
      <c r="NID8" s="1243"/>
      <c r="NIE8" s="1243"/>
      <c r="NIF8" s="1243"/>
      <c r="NIG8" s="1243"/>
      <c r="NIH8" s="1243"/>
      <c r="NII8" s="1243"/>
      <c r="NIJ8" s="1243"/>
      <c r="NIK8" s="1243"/>
      <c r="NIL8" s="1243"/>
      <c r="NIM8" s="1243"/>
      <c r="NIN8" s="1243"/>
      <c r="NIO8" s="1243"/>
      <c r="NIP8" s="1243"/>
      <c r="NIQ8" s="1243"/>
      <c r="NIR8" s="1243"/>
      <c r="NIS8" s="1243"/>
      <c r="NIT8" s="1243"/>
      <c r="NIU8" s="1243"/>
      <c r="NIV8" s="1243"/>
      <c r="NIW8" s="1243"/>
      <c r="NIX8" s="1243"/>
      <c r="NIY8" s="1243"/>
      <c r="NIZ8" s="1243"/>
      <c r="NJA8" s="1243"/>
      <c r="NJB8" s="1243"/>
      <c r="NJC8" s="1243"/>
      <c r="NJD8" s="1243"/>
      <c r="NJE8" s="1243"/>
      <c r="NJF8" s="1243"/>
      <c r="NJG8" s="1243"/>
      <c r="NJH8" s="1243"/>
      <c r="NJI8" s="1243"/>
      <c r="NJJ8" s="1243"/>
      <c r="NJK8" s="1243"/>
      <c r="NJL8" s="1243"/>
      <c r="NJM8" s="1243"/>
      <c r="NJN8" s="1243"/>
      <c r="NJO8" s="1243"/>
      <c r="NJP8" s="1243"/>
      <c r="NJQ8" s="1243"/>
      <c r="NJR8" s="1243"/>
      <c r="NJS8" s="1243"/>
      <c r="NJT8" s="1243"/>
      <c r="NJU8" s="1243"/>
      <c r="NJV8" s="1243"/>
      <c r="NJW8" s="1243"/>
      <c r="NJX8" s="1243"/>
      <c r="NJY8" s="1243"/>
      <c r="NJZ8" s="1243"/>
      <c r="NKA8" s="1243"/>
      <c r="NKB8" s="1243"/>
      <c r="NKC8" s="1243"/>
      <c r="NKD8" s="1243"/>
      <c r="NKE8" s="1243"/>
      <c r="NKF8" s="1243"/>
      <c r="NKG8" s="1243"/>
      <c r="NKH8" s="1243"/>
      <c r="NKI8" s="1243"/>
      <c r="NKJ8" s="1243"/>
      <c r="NKK8" s="1243"/>
      <c r="NKL8" s="1243"/>
      <c r="NKM8" s="1243"/>
      <c r="NKN8" s="1243"/>
      <c r="NKO8" s="1243"/>
      <c r="NKP8" s="1243"/>
      <c r="NKQ8" s="1243"/>
      <c r="NKR8" s="1243"/>
      <c r="NKS8" s="1243"/>
      <c r="NKT8" s="1243"/>
      <c r="NKU8" s="1243"/>
      <c r="NKV8" s="1243"/>
      <c r="NKW8" s="1243"/>
      <c r="NKX8" s="1243"/>
      <c r="NKY8" s="1243"/>
      <c r="NKZ8" s="1243"/>
      <c r="NLA8" s="1243"/>
      <c r="NLB8" s="1243"/>
      <c r="NLC8" s="1243"/>
      <c r="NLD8" s="1243"/>
      <c r="NLE8" s="1243"/>
      <c r="NLF8" s="1243"/>
      <c r="NLG8" s="1243"/>
      <c r="NLH8" s="1243"/>
      <c r="NLI8" s="1243"/>
      <c r="NLJ8" s="1243"/>
      <c r="NLK8" s="1243"/>
      <c r="NLL8" s="1243"/>
      <c r="NLM8" s="1243"/>
      <c r="NLN8" s="1243"/>
      <c r="NLO8" s="1243"/>
      <c r="NLP8" s="1243"/>
      <c r="NLQ8" s="1243"/>
      <c r="NLR8" s="1243"/>
      <c r="NLS8" s="1243"/>
      <c r="NLT8" s="1243"/>
      <c r="NLU8" s="1243"/>
      <c r="NLV8" s="1243"/>
      <c r="NLW8" s="1243"/>
      <c r="NLX8" s="1243"/>
      <c r="NLY8" s="1243"/>
      <c r="NLZ8" s="1243"/>
      <c r="NMA8" s="1243"/>
      <c r="NMB8" s="1243"/>
      <c r="NMC8" s="1243"/>
      <c r="NMD8" s="1243"/>
      <c r="NME8" s="1243"/>
      <c r="NMF8" s="1243"/>
      <c r="NMG8" s="1243"/>
      <c r="NMH8" s="1243"/>
      <c r="NMI8" s="1243"/>
      <c r="NMJ8" s="1243"/>
      <c r="NMK8" s="1243"/>
      <c r="NML8" s="1243"/>
      <c r="NMM8" s="1243"/>
      <c r="NMN8" s="1243"/>
      <c r="NMO8" s="1243"/>
      <c r="NMP8" s="1243"/>
      <c r="NMQ8" s="1243"/>
      <c r="NMR8" s="1243"/>
      <c r="NMS8" s="1243"/>
      <c r="NMT8" s="1243"/>
      <c r="NMU8" s="1243"/>
      <c r="NMV8" s="1243"/>
      <c r="NMW8" s="1243"/>
      <c r="NMX8" s="1243"/>
      <c r="NMY8" s="1243"/>
      <c r="NMZ8" s="1243"/>
      <c r="NNA8" s="1243"/>
      <c r="NNB8" s="1243"/>
      <c r="NNC8" s="1243"/>
      <c r="NND8" s="1243"/>
      <c r="NNE8" s="1243"/>
      <c r="NNF8" s="1243"/>
      <c r="NNG8" s="1243"/>
      <c r="NNH8" s="1243"/>
      <c r="NNI8" s="1243"/>
      <c r="NNJ8" s="1243"/>
      <c r="NNK8" s="1243"/>
      <c r="NNL8" s="1243"/>
      <c r="NNM8" s="1243"/>
      <c r="NNN8" s="1243"/>
      <c r="NNO8" s="1243"/>
      <c r="NNP8" s="1243"/>
      <c r="NNQ8" s="1243"/>
      <c r="NNR8" s="1243"/>
      <c r="NNS8" s="1243"/>
      <c r="NNT8" s="1243"/>
      <c r="NNU8" s="1243"/>
      <c r="NNV8" s="1243"/>
      <c r="NNW8" s="1243"/>
      <c r="NNX8" s="1243"/>
      <c r="NNY8" s="1243"/>
      <c r="NNZ8" s="1243"/>
      <c r="NOA8" s="1243"/>
      <c r="NOB8" s="1243"/>
      <c r="NOC8" s="1243"/>
      <c r="NOD8" s="1243"/>
      <c r="NOE8" s="1243"/>
      <c r="NOF8" s="1243"/>
      <c r="NOG8" s="1243"/>
      <c r="NOH8" s="1243"/>
      <c r="NOI8" s="1243"/>
      <c r="NOJ8" s="1243"/>
      <c r="NOK8" s="1243"/>
      <c r="NOL8" s="1243"/>
      <c r="NOM8" s="1243"/>
      <c r="NON8" s="1243"/>
      <c r="NOO8" s="1243"/>
      <c r="NOP8" s="1243"/>
      <c r="NOQ8" s="1243"/>
      <c r="NOR8" s="1243"/>
      <c r="NOS8" s="1243"/>
      <c r="NOT8" s="1243"/>
      <c r="NOU8" s="1243"/>
      <c r="NOV8" s="1243"/>
      <c r="NOW8" s="1243"/>
      <c r="NOX8" s="1243"/>
      <c r="NOY8" s="1243"/>
      <c r="NOZ8" s="1243"/>
      <c r="NPA8" s="1243"/>
      <c r="NPB8" s="1243"/>
      <c r="NPC8" s="1243"/>
      <c r="NPD8" s="1243"/>
      <c r="NPE8" s="1243"/>
      <c r="NPF8" s="1243"/>
      <c r="NPG8" s="1243"/>
      <c r="NPH8" s="1243"/>
      <c r="NPI8" s="1243"/>
      <c r="NPJ8" s="1243"/>
      <c r="NPK8" s="1243"/>
      <c r="NPL8" s="1243"/>
      <c r="NPM8" s="1243"/>
      <c r="NPN8" s="1243"/>
      <c r="NPO8" s="1243"/>
      <c r="NPP8" s="1243"/>
      <c r="NPQ8" s="1243"/>
      <c r="NPR8" s="1243"/>
      <c r="NPS8" s="1243"/>
      <c r="NPT8" s="1243"/>
      <c r="NPU8" s="1243"/>
      <c r="NPV8" s="1243"/>
      <c r="NPW8" s="1243"/>
      <c r="NPX8" s="1243"/>
      <c r="NPY8" s="1243"/>
      <c r="NPZ8" s="1243"/>
      <c r="NQA8" s="1243"/>
      <c r="NQB8" s="1243"/>
      <c r="NQC8" s="1243"/>
      <c r="NQD8" s="1243"/>
      <c r="NQE8" s="1243"/>
      <c r="NQF8" s="1243"/>
      <c r="NQG8" s="1243"/>
      <c r="NQH8" s="1243"/>
      <c r="NQI8" s="1243"/>
      <c r="NQJ8" s="1243"/>
      <c r="NQK8" s="1243"/>
      <c r="NQL8" s="1243"/>
      <c r="NQM8" s="1243"/>
      <c r="NQN8" s="1243"/>
      <c r="NQO8" s="1243"/>
      <c r="NQP8" s="1243"/>
      <c r="NQQ8" s="1243"/>
      <c r="NQR8" s="1243"/>
      <c r="NQS8" s="1243"/>
      <c r="NQT8" s="1243"/>
      <c r="NQU8" s="1243"/>
      <c r="NQV8" s="1243"/>
      <c r="NQW8" s="1243"/>
      <c r="NQX8" s="1243"/>
      <c r="NQY8" s="1243"/>
      <c r="NQZ8" s="1243"/>
      <c r="NRA8" s="1243"/>
      <c r="NRB8" s="1243"/>
      <c r="NRC8" s="1243"/>
      <c r="NRD8" s="1243"/>
      <c r="NRE8" s="1243"/>
      <c r="NRF8" s="1243"/>
      <c r="NRG8" s="1243"/>
      <c r="NRH8" s="1243"/>
      <c r="NRI8" s="1243"/>
      <c r="NRJ8" s="1243"/>
      <c r="NRK8" s="1243"/>
      <c r="NRL8" s="1243"/>
      <c r="NRM8" s="1243"/>
      <c r="NRN8" s="1243"/>
      <c r="NRO8" s="1243"/>
      <c r="NRP8" s="1243"/>
      <c r="NRQ8" s="1243"/>
      <c r="NRR8" s="1243"/>
      <c r="NRS8" s="1243"/>
      <c r="NRT8" s="1243"/>
      <c r="NRU8" s="1243"/>
      <c r="NRV8" s="1243"/>
      <c r="NRW8" s="1243"/>
      <c r="NRX8" s="1243"/>
      <c r="NRY8" s="1243"/>
      <c r="NRZ8" s="1243"/>
      <c r="NSA8" s="1243"/>
      <c r="NSB8" s="1243"/>
      <c r="NSC8" s="1243"/>
      <c r="NSD8" s="1243"/>
      <c r="NSE8" s="1243"/>
      <c r="NSF8" s="1243"/>
      <c r="NSG8" s="1243"/>
      <c r="NSH8" s="1243"/>
      <c r="NSI8" s="1243"/>
      <c r="NSJ8" s="1243"/>
      <c r="NSK8" s="1243"/>
      <c r="NSL8" s="1243"/>
      <c r="NSM8" s="1243"/>
      <c r="NSN8" s="1243"/>
      <c r="NSO8" s="1243"/>
      <c r="NSP8" s="1243"/>
      <c r="NSQ8" s="1243"/>
      <c r="NSR8" s="1243"/>
      <c r="NSS8" s="1243"/>
      <c r="NST8" s="1243"/>
      <c r="NSU8" s="1243"/>
      <c r="NSV8" s="1243"/>
      <c r="NSW8" s="1243"/>
      <c r="NSX8" s="1243"/>
      <c r="NSY8" s="1243"/>
      <c r="NSZ8" s="1243"/>
      <c r="NTA8" s="1243"/>
      <c r="NTB8" s="1243"/>
      <c r="NTC8" s="1243"/>
      <c r="NTD8" s="1243"/>
      <c r="NTE8" s="1243"/>
      <c r="NTF8" s="1243"/>
      <c r="NTG8" s="1243"/>
      <c r="NTH8" s="1243"/>
      <c r="NTI8" s="1243"/>
      <c r="NTJ8" s="1243"/>
      <c r="NTK8" s="1243"/>
      <c r="NTL8" s="1243"/>
      <c r="NTM8" s="1243"/>
      <c r="NTN8" s="1243"/>
      <c r="NTO8" s="1243"/>
      <c r="NTP8" s="1243"/>
      <c r="NTQ8" s="1243"/>
      <c r="NTR8" s="1243"/>
      <c r="NTS8" s="1243"/>
      <c r="NTT8" s="1243"/>
      <c r="NTU8" s="1243"/>
      <c r="NTV8" s="1243"/>
      <c r="NTW8" s="1243"/>
      <c r="NTX8" s="1243"/>
      <c r="NTY8" s="1243"/>
      <c r="NTZ8" s="1243"/>
      <c r="NUA8" s="1243"/>
      <c r="NUB8" s="1243"/>
      <c r="NUC8" s="1243"/>
      <c r="NUD8" s="1243"/>
      <c r="NUE8" s="1243"/>
      <c r="NUF8" s="1243"/>
      <c r="NUG8" s="1243"/>
      <c r="NUH8" s="1243"/>
      <c r="NUI8" s="1243"/>
      <c r="NUJ8" s="1243"/>
      <c r="NUK8" s="1243"/>
      <c r="NUL8" s="1243"/>
      <c r="NUM8" s="1243"/>
      <c r="NUN8" s="1243"/>
      <c r="NUO8" s="1243"/>
      <c r="NUP8" s="1243"/>
      <c r="NUQ8" s="1243"/>
      <c r="NUR8" s="1243"/>
      <c r="NUS8" s="1243"/>
      <c r="NUT8" s="1243"/>
      <c r="NUU8" s="1243"/>
      <c r="NUV8" s="1243"/>
      <c r="NUW8" s="1243"/>
      <c r="NUX8" s="1243"/>
      <c r="NUY8" s="1243"/>
      <c r="NUZ8" s="1243"/>
      <c r="NVA8" s="1243"/>
      <c r="NVB8" s="1243"/>
      <c r="NVC8" s="1243"/>
      <c r="NVD8" s="1243"/>
      <c r="NVE8" s="1243"/>
      <c r="NVF8" s="1243"/>
      <c r="NVG8" s="1243"/>
      <c r="NVH8" s="1243"/>
      <c r="NVI8" s="1243"/>
      <c r="NVJ8" s="1243"/>
      <c r="NVK8" s="1243"/>
      <c r="NVL8" s="1243"/>
      <c r="NVM8" s="1243"/>
      <c r="NVN8" s="1243"/>
      <c r="NVO8" s="1243"/>
      <c r="NVP8" s="1243"/>
      <c r="NVQ8" s="1243"/>
      <c r="NVR8" s="1243"/>
      <c r="NVS8" s="1243"/>
      <c r="NVT8" s="1243"/>
      <c r="NVU8" s="1243"/>
      <c r="NVV8" s="1243"/>
      <c r="NVW8" s="1243"/>
      <c r="NVX8" s="1243"/>
      <c r="NVY8" s="1243"/>
      <c r="NVZ8" s="1243"/>
      <c r="NWA8" s="1243"/>
      <c r="NWB8" s="1243"/>
      <c r="NWC8" s="1243"/>
      <c r="NWD8" s="1243"/>
      <c r="NWE8" s="1243"/>
      <c r="NWF8" s="1243"/>
      <c r="NWG8" s="1243"/>
      <c r="NWH8" s="1243"/>
      <c r="NWI8" s="1243"/>
      <c r="NWJ8" s="1243"/>
      <c r="NWK8" s="1243"/>
      <c r="NWL8" s="1243"/>
      <c r="NWM8" s="1243"/>
      <c r="NWN8" s="1243"/>
      <c r="NWO8" s="1243"/>
      <c r="NWP8" s="1243"/>
      <c r="NWQ8" s="1243"/>
      <c r="NWR8" s="1243"/>
      <c r="NWS8" s="1243"/>
      <c r="NWT8" s="1243"/>
      <c r="NWU8" s="1243"/>
      <c r="NWV8" s="1243"/>
      <c r="NWW8" s="1243"/>
      <c r="NWX8" s="1243"/>
      <c r="NWY8" s="1243"/>
      <c r="NWZ8" s="1243"/>
      <c r="NXA8" s="1243"/>
      <c r="NXB8" s="1243"/>
      <c r="NXC8" s="1243"/>
      <c r="NXD8" s="1243"/>
      <c r="NXE8" s="1243"/>
      <c r="NXF8" s="1243"/>
      <c r="NXG8" s="1243"/>
      <c r="NXH8" s="1243"/>
      <c r="NXI8" s="1243"/>
      <c r="NXJ8" s="1243"/>
      <c r="NXK8" s="1243"/>
      <c r="NXL8" s="1243"/>
      <c r="NXM8" s="1243"/>
      <c r="NXN8" s="1243"/>
      <c r="NXO8" s="1243"/>
      <c r="NXP8" s="1243"/>
      <c r="NXQ8" s="1243"/>
      <c r="NXR8" s="1243"/>
      <c r="NXS8" s="1243"/>
      <c r="NXT8" s="1243"/>
      <c r="NXU8" s="1243"/>
      <c r="NXV8" s="1243"/>
      <c r="NXW8" s="1243"/>
      <c r="NXX8" s="1243"/>
      <c r="NXY8" s="1243"/>
      <c r="NXZ8" s="1243"/>
      <c r="NYA8" s="1243"/>
      <c r="NYB8" s="1243"/>
      <c r="NYC8" s="1243"/>
      <c r="NYD8" s="1243"/>
      <c r="NYE8" s="1243"/>
      <c r="NYF8" s="1243"/>
      <c r="NYG8" s="1243"/>
      <c r="NYH8" s="1243"/>
      <c r="NYI8" s="1243"/>
      <c r="NYJ8" s="1243"/>
      <c r="NYK8" s="1243"/>
      <c r="NYL8" s="1243"/>
      <c r="NYM8" s="1243"/>
      <c r="NYN8" s="1243"/>
      <c r="NYO8" s="1243"/>
      <c r="NYP8" s="1243"/>
      <c r="NYQ8" s="1243"/>
      <c r="NYR8" s="1243"/>
      <c r="NYS8" s="1243"/>
      <c r="NYT8" s="1243"/>
      <c r="NYU8" s="1243"/>
      <c r="NYV8" s="1243"/>
      <c r="NYW8" s="1243"/>
      <c r="NYX8" s="1243"/>
      <c r="NYY8" s="1243"/>
      <c r="NYZ8" s="1243"/>
      <c r="NZA8" s="1243"/>
      <c r="NZB8" s="1243"/>
      <c r="NZC8" s="1243"/>
      <c r="NZD8" s="1243"/>
      <c r="NZE8" s="1243"/>
      <c r="NZF8" s="1243"/>
      <c r="NZG8" s="1243"/>
      <c r="NZH8" s="1243"/>
      <c r="NZI8" s="1243"/>
      <c r="NZJ8" s="1243"/>
      <c r="NZK8" s="1243"/>
      <c r="NZL8" s="1243"/>
      <c r="NZM8" s="1243"/>
      <c r="NZN8" s="1243"/>
      <c r="NZO8" s="1243"/>
      <c r="NZP8" s="1243"/>
      <c r="NZQ8" s="1243"/>
      <c r="NZR8" s="1243"/>
      <c r="NZS8" s="1243"/>
      <c r="NZT8" s="1243"/>
      <c r="NZU8" s="1243"/>
      <c r="NZV8" s="1243"/>
      <c r="NZW8" s="1243"/>
      <c r="NZX8" s="1243"/>
      <c r="NZY8" s="1243"/>
      <c r="NZZ8" s="1243"/>
      <c r="OAA8" s="1243"/>
      <c r="OAB8" s="1243"/>
      <c r="OAC8" s="1243"/>
      <c r="OAD8" s="1243"/>
      <c r="OAE8" s="1243"/>
      <c r="OAF8" s="1243"/>
      <c r="OAG8" s="1243"/>
      <c r="OAH8" s="1243"/>
      <c r="OAI8" s="1243"/>
      <c r="OAJ8" s="1243"/>
      <c r="OAK8" s="1243"/>
      <c r="OAL8" s="1243"/>
      <c r="OAM8" s="1243"/>
      <c r="OAN8" s="1243"/>
      <c r="OAO8" s="1243"/>
      <c r="OAP8" s="1243"/>
      <c r="OAQ8" s="1243"/>
      <c r="OAR8" s="1243"/>
      <c r="OAS8" s="1243"/>
      <c r="OAT8" s="1243"/>
      <c r="OAU8" s="1243"/>
      <c r="OAV8" s="1243"/>
      <c r="OAW8" s="1243"/>
      <c r="OAX8" s="1243"/>
      <c r="OAY8" s="1243"/>
      <c r="OAZ8" s="1243"/>
      <c r="OBA8" s="1243"/>
      <c r="OBB8" s="1243"/>
      <c r="OBC8" s="1243"/>
      <c r="OBD8" s="1243"/>
      <c r="OBE8" s="1243"/>
      <c r="OBF8" s="1243"/>
      <c r="OBG8" s="1243"/>
      <c r="OBH8" s="1243"/>
      <c r="OBI8" s="1243"/>
      <c r="OBJ8" s="1243"/>
      <c r="OBK8" s="1243"/>
      <c r="OBL8" s="1243"/>
      <c r="OBM8" s="1243"/>
      <c r="OBN8" s="1243"/>
      <c r="OBO8" s="1243"/>
      <c r="OBP8" s="1243"/>
      <c r="OBQ8" s="1243"/>
      <c r="OBR8" s="1243"/>
      <c r="OBS8" s="1243"/>
      <c r="OBT8" s="1243"/>
      <c r="OBU8" s="1243"/>
      <c r="OBV8" s="1243"/>
      <c r="OBW8" s="1243"/>
      <c r="OBX8" s="1243"/>
      <c r="OBY8" s="1243"/>
      <c r="OBZ8" s="1243"/>
      <c r="OCA8" s="1243"/>
      <c r="OCB8" s="1243"/>
      <c r="OCC8" s="1243"/>
      <c r="OCD8" s="1243"/>
      <c r="OCE8" s="1243"/>
      <c r="OCF8" s="1243"/>
      <c r="OCG8" s="1243"/>
      <c r="OCH8" s="1243"/>
      <c r="OCI8" s="1243"/>
      <c r="OCJ8" s="1243"/>
      <c r="OCK8" s="1243"/>
      <c r="OCL8" s="1243"/>
      <c r="OCM8" s="1243"/>
      <c r="OCN8" s="1243"/>
      <c r="OCO8" s="1243"/>
      <c r="OCP8" s="1243"/>
      <c r="OCQ8" s="1243"/>
      <c r="OCR8" s="1243"/>
      <c r="OCS8" s="1243"/>
      <c r="OCT8" s="1243"/>
      <c r="OCU8" s="1243"/>
      <c r="OCV8" s="1243"/>
      <c r="OCW8" s="1243"/>
      <c r="OCX8" s="1243"/>
      <c r="OCY8" s="1243"/>
      <c r="OCZ8" s="1243"/>
      <c r="ODA8" s="1243"/>
      <c r="ODB8" s="1243"/>
      <c r="ODC8" s="1243"/>
      <c r="ODD8" s="1243"/>
      <c r="ODE8" s="1243"/>
      <c r="ODF8" s="1243"/>
      <c r="ODG8" s="1243"/>
      <c r="ODH8" s="1243"/>
      <c r="ODI8" s="1243"/>
      <c r="ODJ8" s="1243"/>
      <c r="ODK8" s="1243"/>
      <c r="ODL8" s="1243"/>
      <c r="ODM8" s="1243"/>
      <c r="ODN8" s="1243"/>
      <c r="ODO8" s="1243"/>
      <c r="ODP8" s="1243"/>
      <c r="ODQ8" s="1243"/>
      <c r="ODR8" s="1243"/>
      <c r="ODS8" s="1243"/>
      <c r="ODT8" s="1243"/>
      <c r="ODU8" s="1243"/>
      <c r="ODV8" s="1243"/>
      <c r="ODW8" s="1243"/>
      <c r="ODX8" s="1243"/>
      <c r="ODY8" s="1243"/>
      <c r="ODZ8" s="1243"/>
      <c r="OEA8" s="1243"/>
      <c r="OEB8" s="1243"/>
      <c r="OEC8" s="1243"/>
      <c r="OED8" s="1243"/>
      <c r="OEE8" s="1243"/>
      <c r="OEF8" s="1243"/>
      <c r="OEG8" s="1243"/>
      <c r="OEH8" s="1243"/>
      <c r="OEI8" s="1243"/>
      <c r="OEJ8" s="1243"/>
      <c r="OEK8" s="1243"/>
      <c r="OEL8" s="1243"/>
      <c r="OEM8" s="1243"/>
      <c r="OEN8" s="1243"/>
      <c r="OEO8" s="1243"/>
      <c r="OEP8" s="1243"/>
      <c r="OEQ8" s="1243"/>
      <c r="OER8" s="1243"/>
      <c r="OES8" s="1243"/>
      <c r="OET8" s="1243"/>
      <c r="OEU8" s="1243"/>
      <c r="OEV8" s="1243"/>
      <c r="OEW8" s="1243"/>
      <c r="OEX8" s="1243"/>
      <c r="OEY8" s="1243"/>
      <c r="OEZ8" s="1243"/>
      <c r="OFA8" s="1243"/>
      <c r="OFB8" s="1243"/>
      <c r="OFC8" s="1243"/>
      <c r="OFD8" s="1243"/>
      <c r="OFE8" s="1243"/>
      <c r="OFF8" s="1243"/>
      <c r="OFG8" s="1243"/>
      <c r="OFH8" s="1243"/>
      <c r="OFI8" s="1243"/>
      <c r="OFJ8" s="1243"/>
      <c r="OFK8" s="1243"/>
      <c r="OFL8" s="1243"/>
      <c r="OFM8" s="1243"/>
      <c r="OFN8" s="1243"/>
      <c r="OFO8" s="1243"/>
      <c r="OFP8" s="1243"/>
      <c r="OFQ8" s="1243"/>
      <c r="OFR8" s="1243"/>
      <c r="OFS8" s="1243"/>
      <c r="OFT8" s="1243"/>
      <c r="OFU8" s="1243"/>
      <c r="OFV8" s="1243"/>
      <c r="OFW8" s="1243"/>
      <c r="OFX8" s="1243"/>
      <c r="OFY8" s="1243"/>
      <c r="OFZ8" s="1243"/>
      <c r="OGA8" s="1243"/>
      <c r="OGB8" s="1243"/>
      <c r="OGC8" s="1243"/>
      <c r="OGD8" s="1243"/>
      <c r="OGE8" s="1243"/>
      <c r="OGF8" s="1243"/>
      <c r="OGG8" s="1243"/>
      <c r="OGH8" s="1243"/>
      <c r="OGI8" s="1243"/>
      <c r="OGJ8" s="1243"/>
      <c r="OGK8" s="1243"/>
      <c r="OGL8" s="1243"/>
      <c r="OGM8" s="1243"/>
      <c r="OGN8" s="1243"/>
      <c r="OGO8" s="1243"/>
      <c r="OGP8" s="1243"/>
      <c r="OGQ8" s="1243"/>
      <c r="OGR8" s="1243"/>
      <c r="OGS8" s="1243"/>
      <c r="OGT8" s="1243"/>
      <c r="OGU8" s="1243"/>
      <c r="OGV8" s="1243"/>
      <c r="OGW8" s="1243"/>
      <c r="OGX8" s="1243"/>
      <c r="OGY8" s="1243"/>
      <c r="OGZ8" s="1243"/>
      <c r="OHA8" s="1243"/>
      <c r="OHB8" s="1243"/>
      <c r="OHC8" s="1243"/>
      <c r="OHD8" s="1243"/>
      <c r="OHE8" s="1243"/>
      <c r="OHF8" s="1243"/>
      <c r="OHG8" s="1243"/>
      <c r="OHH8" s="1243"/>
      <c r="OHI8" s="1243"/>
      <c r="OHJ8" s="1243"/>
      <c r="OHK8" s="1243"/>
      <c r="OHL8" s="1243"/>
      <c r="OHM8" s="1243"/>
      <c r="OHN8" s="1243"/>
      <c r="OHO8" s="1243"/>
      <c r="OHP8" s="1243"/>
      <c r="OHQ8" s="1243"/>
      <c r="OHR8" s="1243"/>
      <c r="OHS8" s="1243"/>
      <c r="OHT8" s="1243"/>
      <c r="OHU8" s="1243"/>
      <c r="OHV8" s="1243"/>
      <c r="OHW8" s="1243"/>
      <c r="OHX8" s="1243"/>
      <c r="OHY8" s="1243"/>
      <c r="OHZ8" s="1243"/>
      <c r="OIA8" s="1243"/>
      <c r="OIB8" s="1243"/>
      <c r="OIC8" s="1243"/>
      <c r="OID8" s="1243"/>
      <c r="OIE8" s="1243"/>
      <c r="OIF8" s="1243"/>
      <c r="OIG8" s="1243"/>
      <c r="OIH8" s="1243"/>
      <c r="OII8" s="1243"/>
      <c r="OIJ8" s="1243"/>
      <c r="OIK8" s="1243"/>
      <c r="OIL8" s="1243"/>
      <c r="OIM8" s="1243"/>
      <c r="OIN8" s="1243"/>
      <c r="OIO8" s="1243"/>
      <c r="OIP8" s="1243"/>
      <c r="OIQ8" s="1243"/>
      <c r="OIR8" s="1243"/>
      <c r="OIS8" s="1243"/>
      <c r="OIT8" s="1243"/>
      <c r="OIU8" s="1243"/>
      <c r="OIV8" s="1243"/>
      <c r="OIW8" s="1243"/>
      <c r="OIX8" s="1243"/>
      <c r="OIY8" s="1243"/>
      <c r="OIZ8" s="1243"/>
      <c r="OJA8" s="1243"/>
      <c r="OJB8" s="1243"/>
      <c r="OJC8" s="1243"/>
      <c r="OJD8" s="1243"/>
      <c r="OJE8" s="1243"/>
      <c r="OJF8" s="1243"/>
      <c r="OJG8" s="1243"/>
      <c r="OJH8" s="1243"/>
      <c r="OJI8" s="1243"/>
      <c r="OJJ8" s="1243"/>
      <c r="OJK8" s="1243"/>
      <c r="OJL8" s="1243"/>
      <c r="OJM8" s="1243"/>
      <c r="OJN8" s="1243"/>
      <c r="OJO8" s="1243"/>
      <c r="OJP8" s="1243"/>
      <c r="OJQ8" s="1243"/>
      <c r="OJR8" s="1243"/>
      <c r="OJS8" s="1243"/>
      <c r="OJT8" s="1243"/>
      <c r="OJU8" s="1243"/>
      <c r="OJV8" s="1243"/>
      <c r="OJW8" s="1243"/>
      <c r="OJX8" s="1243"/>
      <c r="OJY8" s="1243"/>
      <c r="OJZ8" s="1243"/>
      <c r="OKA8" s="1243"/>
      <c r="OKB8" s="1243"/>
      <c r="OKC8" s="1243"/>
      <c r="OKD8" s="1243"/>
      <c r="OKE8" s="1243"/>
      <c r="OKF8" s="1243"/>
      <c r="OKG8" s="1243"/>
      <c r="OKH8" s="1243"/>
      <c r="OKI8" s="1243"/>
      <c r="OKJ8" s="1243"/>
      <c r="OKK8" s="1243"/>
      <c r="OKL8" s="1243"/>
      <c r="OKM8" s="1243"/>
      <c r="OKN8" s="1243"/>
      <c r="OKO8" s="1243"/>
      <c r="OKP8" s="1243"/>
      <c r="OKQ8" s="1243"/>
      <c r="OKR8" s="1243"/>
      <c r="OKS8" s="1243"/>
      <c r="OKT8" s="1243"/>
      <c r="OKU8" s="1243"/>
      <c r="OKV8" s="1243"/>
      <c r="OKW8" s="1243"/>
      <c r="OKX8" s="1243"/>
      <c r="OKY8" s="1243"/>
      <c r="OKZ8" s="1243"/>
      <c r="OLA8" s="1243"/>
      <c r="OLB8" s="1243"/>
      <c r="OLC8" s="1243"/>
      <c r="OLD8" s="1243"/>
      <c r="OLE8" s="1243"/>
      <c r="OLF8" s="1243"/>
      <c r="OLG8" s="1243"/>
      <c r="OLH8" s="1243"/>
      <c r="OLI8" s="1243"/>
      <c r="OLJ8" s="1243"/>
      <c r="OLK8" s="1243"/>
      <c r="OLL8" s="1243"/>
      <c r="OLM8" s="1243"/>
      <c r="OLN8" s="1243"/>
      <c r="OLO8" s="1243"/>
      <c r="OLP8" s="1243"/>
      <c r="OLQ8" s="1243"/>
      <c r="OLR8" s="1243"/>
      <c r="OLS8" s="1243"/>
      <c r="OLT8" s="1243"/>
      <c r="OLU8" s="1243"/>
      <c r="OLV8" s="1243"/>
      <c r="OLW8" s="1243"/>
      <c r="OLX8" s="1243"/>
      <c r="OLY8" s="1243"/>
      <c r="OLZ8" s="1243"/>
      <c r="OMA8" s="1243"/>
      <c r="OMB8" s="1243"/>
      <c r="OMC8" s="1243"/>
      <c r="OMD8" s="1243"/>
      <c r="OME8" s="1243"/>
      <c r="OMF8" s="1243"/>
      <c r="OMG8" s="1243"/>
      <c r="OMH8" s="1243"/>
      <c r="OMI8" s="1243"/>
      <c r="OMJ8" s="1243"/>
      <c r="OMK8" s="1243"/>
      <c r="OML8" s="1243"/>
      <c r="OMM8" s="1243"/>
      <c r="OMN8" s="1243"/>
      <c r="OMO8" s="1243"/>
      <c r="OMP8" s="1243"/>
      <c r="OMQ8" s="1243"/>
      <c r="OMR8" s="1243"/>
      <c r="OMS8" s="1243"/>
      <c r="OMT8" s="1243"/>
      <c r="OMU8" s="1243"/>
      <c r="OMV8" s="1243"/>
      <c r="OMW8" s="1243"/>
      <c r="OMX8" s="1243"/>
      <c r="OMY8" s="1243"/>
      <c r="OMZ8" s="1243"/>
      <c r="ONA8" s="1243"/>
      <c r="ONB8" s="1243"/>
      <c r="ONC8" s="1243"/>
      <c r="OND8" s="1243"/>
      <c r="ONE8" s="1243"/>
      <c r="ONF8" s="1243"/>
      <c r="ONG8" s="1243"/>
      <c r="ONH8" s="1243"/>
      <c r="ONI8" s="1243"/>
      <c r="ONJ8" s="1243"/>
      <c r="ONK8" s="1243"/>
      <c r="ONL8" s="1243"/>
      <c r="ONM8" s="1243"/>
      <c r="ONN8" s="1243"/>
      <c r="ONO8" s="1243"/>
      <c r="ONP8" s="1243"/>
      <c r="ONQ8" s="1243"/>
      <c r="ONR8" s="1243"/>
      <c r="ONS8" s="1243"/>
      <c r="ONT8" s="1243"/>
      <c r="ONU8" s="1243"/>
      <c r="ONV8" s="1243"/>
      <c r="ONW8" s="1243"/>
      <c r="ONX8" s="1243"/>
      <c r="ONY8" s="1243"/>
      <c r="ONZ8" s="1243"/>
      <c r="OOA8" s="1243"/>
      <c r="OOB8" s="1243"/>
      <c r="OOC8" s="1243"/>
      <c r="OOD8" s="1243"/>
      <c r="OOE8" s="1243"/>
      <c r="OOF8" s="1243"/>
      <c r="OOG8" s="1243"/>
      <c r="OOH8" s="1243"/>
      <c r="OOI8" s="1243"/>
      <c r="OOJ8" s="1243"/>
      <c r="OOK8" s="1243"/>
      <c r="OOL8" s="1243"/>
      <c r="OOM8" s="1243"/>
      <c r="OON8" s="1243"/>
      <c r="OOO8" s="1243"/>
      <c r="OOP8" s="1243"/>
      <c r="OOQ8" s="1243"/>
      <c r="OOR8" s="1243"/>
      <c r="OOS8" s="1243"/>
      <c r="OOT8" s="1243"/>
      <c r="OOU8" s="1243"/>
      <c r="OOV8" s="1243"/>
      <c r="OOW8" s="1243"/>
      <c r="OOX8" s="1243"/>
      <c r="OOY8" s="1243"/>
      <c r="OOZ8" s="1243"/>
      <c r="OPA8" s="1243"/>
      <c r="OPB8" s="1243"/>
      <c r="OPC8" s="1243"/>
      <c r="OPD8" s="1243"/>
      <c r="OPE8" s="1243"/>
      <c r="OPF8" s="1243"/>
      <c r="OPG8" s="1243"/>
      <c r="OPH8" s="1243"/>
      <c r="OPI8" s="1243"/>
      <c r="OPJ8" s="1243"/>
      <c r="OPK8" s="1243"/>
      <c r="OPL8" s="1243"/>
      <c r="OPM8" s="1243"/>
      <c r="OPN8" s="1243"/>
      <c r="OPO8" s="1243"/>
      <c r="OPP8" s="1243"/>
      <c r="OPQ8" s="1243"/>
      <c r="OPR8" s="1243"/>
      <c r="OPS8" s="1243"/>
      <c r="OPT8" s="1243"/>
      <c r="OPU8" s="1243"/>
      <c r="OPV8" s="1243"/>
      <c r="OPW8" s="1243"/>
      <c r="OPX8" s="1243"/>
      <c r="OPY8" s="1243"/>
      <c r="OPZ8" s="1243"/>
      <c r="OQA8" s="1243"/>
      <c r="OQB8" s="1243"/>
      <c r="OQC8" s="1243"/>
      <c r="OQD8" s="1243"/>
      <c r="OQE8" s="1243"/>
      <c r="OQF8" s="1243"/>
      <c r="OQG8" s="1243"/>
      <c r="OQH8" s="1243"/>
      <c r="OQI8" s="1243"/>
      <c r="OQJ8" s="1243"/>
      <c r="OQK8" s="1243"/>
      <c r="OQL8" s="1243"/>
      <c r="OQM8" s="1243"/>
      <c r="OQN8" s="1243"/>
      <c r="OQO8" s="1243"/>
      <c r="OQP8" s="1243"/>
      <c r="OQQ8" s="1243"/>
      <c r="OQR8" s="1243"/>
      <c r="OQS8" s="1243"/>
      <c r="OQT8" s="1243"/>
      <c r="OQU8" s="1243"/>
      <c r="OQV8" s="1243"/>
      <c r="OQW8" s="1243"/>
      <c r="OQX8" s="1243"/>
      <c r="OQY8" s="1243"/>
      <c r="OQZ8" s="1243"/>
      <c r="ORA8" s="1243"/>
      <c r="ORB8" s="1243"/>
      <c r="ORC8" s="1243"/>
      <c r="ORD8" s="1243"/>
      <c r="ORE8" s="1243"/>
      <c r="ORF8" s="1243"/>
      <c r="ORG8" s="1243"/>
      <c r="ORH8" s="1243"/>
      <c r="ORI8" s="1243"/>
      <c r="ORJ8" s="1243"/>
      <c r="ORK8" s="1243"/>
      <c r="ORL8" s="1243"/>
      <c r="ORM8" s="1243"/>
      <c r="ORN8" s="1243"/>
      <c r="ORO8" s="1243"/>
      <c r="ORP8" s="1243"/>
      <c r="ORQ8" s="1243"/>
      <c r="ORR8" s="1243"/>
      <c r="ORS8" s="1243"/>
      <c r="ORT8" s="1243"/>
      <c r="ORU8" s="1243"/>
      <c r="ORV8" s="1243"/>
      <c r="ORW8" s="1243"/>
      <c r="ORX8" s="1243"/>
      <c r="ORY8" s="1243"/>
      <c r="ORZ8" s="1243"/>
      <c r="OSA8" s="1243"/>
      <c r="OSB8" s="1243"/>
      <c r="OSC8" s="1243"/>
      <c r="OSD8" s="1243"/>
      <c r="OSE8" s="1243"/>
      <c r="OSF8" s="1243"/>
      <c r="OSG8" s="1243"/>
      <c r="OSH8" s="1243"/>
      <c r="OSI8" s="1243"/>
      <c r="OSJ8" s="1243"/>
      <c r="OSK8" s="1243"/>
      <c r="OSL8" s="1243"/>
      <c r="OSM8" s="1243"/>
      <c r="OSN8" s="1243"/>
      <c r="OSO8" s="1243"/>
      <c r="OSP8" s="1243"/>
      <c r="OSQ8" s="1243"/>
      <c r="OSR8" s="1243"/>
      <c r="OSS8" s="1243"/>
      <c r="OST8" s="1243"/>
      <c r="OSU8" s="1243"/>
      <c r="OSV8" s="1243"/>
      <c r="OSW8" s="1243"/>
      <c r="OSX8" s="1243"/>
      <c r="OSY8" s="1243"/>
      <c r="OSZ8" s="1243"/>
      <c r="OTA8" s="1243"/>
      <c r="OTB8" s="1243"/>
      <c r="OTC8" s="1243"/>
      <c r="OTD8" s="1243"/>
      <c r="OTE8" s="1243"/>
      <c r="OTF8" s="1243"/>
      <c r="OTG8" s="1243"/>
      <c r="OTH8" s="1243"/>
      <c r="OTI8" s="1243"/>
      <c r="OTJ8" s="1243"/>
      <c r="OTK8" s="1243"/>
      <c r="OTL8" s="1243"/>
      <c r="OTM8" s="1243"/>
      <c r="OTN8" s="1243"/>
      <c r="OTO8" s="1243"/>
      <c r="OTP8" s="1243"/>
      <c r="OTQ8" s="1243"/>
      <c r="OTR8" s="1243"/>
      <c r="OTS8" s="1243"/>
      <c r="OTT8" s="1243"/>
      <c r="OTU8" s="1243"/>
      <c r="OTV8" s="1243"/>
      <c r="OTW8" s="1243"/>
      <c r="OTX8" s="1243"/>
      <c r="OTY8" s="1243"/>
      <c r="OTZ8" s="1243"/>
      <c r="OUA8" s="1243"/>
      <c r="OUB8" s="1243"/>
      <c r="OUC8" s="1243"/>
      <c r="OUD8" s="1243"/>
      <c r="OUE8" s="1243"/>
      <c r="OUF8" s="1243"/>
      <c r="OUG8" s="1243"/>
      <c r="OUH8" s="1243"/>
      <c r="OUI8" s="1243"/>
      <c r="OUJ8" s="1243"/>
      <c r="OUK8" s="1243"/>
      <c r="OUL8" s="1243"/>
      <c r="OUM8" s="1243"/>
      <c r="OUN8" s="1243"/>
      <c r="OUO8" s="1243"/>
      <c r="OUP8" s="1243"/>
      <c r="OUQ8" s="1243"/>
      <c r="OUR8" s="1243"/>
      <c r="OUS8" s="1243"/>
      <c r="OUT8" s="1243"/>
      <c r="OUU8" s="1243"/>
      <c r="OUV8" s="1243"/>
      <c r="OUW8" s="1243"/>
      <c r="OUX8" s="1243"/>
      <c r="OUY8" s="1243"/>
      <c r="OUZ8" s="1243"/>
      <c r="OVA8" s="1243"/>
      <c r="OVB8" s="1243"/>
      <c r="OVC8" s="1243"/>
      <c r="OVD8" s="1243"/>
      <c r="OVE8" s="1243"/>
      <c r="OVF8" s="1243"/>
      <c r="OVG8" s="1243"/>
      <c r="OVH8" s="1243"/>
      <c r="OVI8" s="1243"/>
      <c r="OVJ8" s="1243"/>
      <c r="OVK8" s="1243"/>
      <c r="OVL8" s="1243"/>
      <c r="OVM8" s="1243"/>
      <c r="OVN8" s="1243"/>
      <c r="OVO8" s="1243"/>
      <c r="OVP8" s="1243"/>
      <c r="OVQ8" s="1243"/>
      <c r="OVR8" s="1243"/>
      <c r="OVS8" s="1243"/>
      <c r="OVT8" s="1243"/>
      <c r="OVU8" s="1243"/>
      <c r="OVV8" s="1243"/>
      <c r="OVW8" s="1243"/>
      <c r="OVX8" s="1243"/>
      <c r="OVY8" s="1243"/>
      <c r="OVZ8" s="1243"/>
      <c r="OWA8" s="1243"/>
      <c r="OWB8" s="1243"/>
      <c r="OWC8" s="1243"/>
      <c r="OWD8" s="1243"/>
      <c r="OWE8" s="1243"/>
      <c r="OWF8" s="1243"/>
      <c r="OWG8" s="1243"/>
      <c r="OWH8" s="1243"/>
      <c r="OWI8" s="1243"/>
      <c r="OWJ8" s="1243"/>
      <c r="OWK8" s="1243"/>
      <c r="OWL8" s="1243"/>
      <c r="OWM8" s="1243"/>
      <c r="OWN8" s="1243"/>
      <c r="OWO8" s="1243"/>
      <c r="OWP8" s="1243"/>
      <c r="OWQ8" s="1243"/>
      <c r="OWR8" s="1243"/>
      <c r="OWS8" s="1243"/>
      <c r="OWT8" s="1243"/>
      <c r="OWU8" s="1243"/>
      <c r="OWV8" s="1243"/>
      <c r="OWW8" s="1243"/>
      <c r="OWX8" s="1243"/>
      <c r="OWY8" s="1243"/>
      <c r="OWZ8" s="1243"/>
      <c r="OXA8" s="1243"/>
      <c r="OXB8" s="1243"/>
      <c r="OXC8" s="1243"/>
      <c r="OXD8" s="1243"/>
      <c r="OXE8" s="1243"/>
      <c r="OXF8" s="1243"/>
      <c r="OXG8" s="1243"/>
      <c r="OXH8" s="1243"/>
      <c r="OXI8" s="1243"/>
      <c r="OXJ8" s="1243"/>
      <c r="OXK8" s="1243"/>
      <c r="OXL8" s="1243"/>
      <c r="OXM8" s="1243"/>
      <c r="OXN8" s="1243"/>
      <c r="OXO8" s="1243"/>
      <c r="OXP8" s="1243"/>
      <c r="OXQ8" s="1243"/>
      <c r="OXR8" s="1243"/>
      <c r="OXS8" s="1243"/>
      <c r="OXT8" s="1243"/>
      <c r="OXU8" s="1243"/>
      <c r="OXV8" s="1243"/>
      <c r="OXW8" s="1243"/>
      <c r="OXX8" s="1243"/>
      <c r="OXY8" s="1243"/>
      <c r="OXZ8" s="1243"/>
      <c r="OYA8" s="1243"/>
      <c r="OYB8" s="1243"/>
      <c r="OYC8" s="1243"/>
      <c r="OYD8" s="1243"/>
      <c r="OYE8" s="1243"/>
      <c r="OYF8" s="1243"/>
      <c r="OYG8" s="1243"/>
      <c r="OYH8" s="1243"/>
      <c r="OYI8" s="1243"/>
      <c r="OYJ8" s="1243"/>
      <c r="OYK8" s="1243"/>
      <c r="OYL8" s="1243"/>
      <c r="OYM8" s="1243"/>
      <c r="OYN8" s="1243"/>
      <c r="OYO8" s="1243"/>
      <c r="OYP8" s="1243"/>
      <c r="OYQ8" s="1243"/>
      <c r="OYR8" s="1243"/>
      <c r="OYS8" s="1243"/>
      <c r="OYT8" s="1243"/>
      <c r="OYU8" s="1243"/>
      <c r="OYV8" s="1243"/>
      <c r="OYW8" s="1243"/>
      <c r="OYX8" s="1243"/>
      <c r="OYY8" s="1243"/>
      <c r="OYZ8" s="1243"/>
      <c r="OZA8" s="1243"/>
      <c r="OZB8" s="1243"/>
      <c r="OZC8" s="1243"/>
      <c r="OZD8" s="1243"/>
      <c r="OZE8" s="1243"/>
      <c r="OZF8" s="1243"/>
      <c r="OZG8" s="1243"/>
      <c r="OZH8" s="1243"/>
      <c r="OZI8" s="1243"/>
      <c r="OZJ8" s="1243"/>
      <c r="OZK8" s="1243"/>
      <c r="OZL8" s="1243"/>
      <c r="OZM8" s="1243"/>
      <c r="OZN8" s="1243"/>
      <c r="OZO8" s="1243"/>
      <c r="OZP8" s="1243"/>
      <c r="OZQ8" s="1243"/>
      <c r="OZR8" s="1243"/>
      <c r="OZS8" s="1243"/>
      <c r="OZT8" s="1243"/>
      <c r="OZU8" s="1243"/>
      <c r="OZV8" s="1243"/>
      <c r="OZW8" s="1243"/>
      <c r="OZX8" s="1243"/>
      <c r="OZY8" s="1243"/>
      <c r="OZZ8" s="1243"/>
      <c r="PAA8" s="1243"/>
      <c r="PAB8" s="1243"/>
      <c r="PAC8" s="1243"/>
      <c r="PAD8" s="1243"/>
      <c r="PAE8" s="1243"/>
      <c r="PAF8" s="1243"/>
      <c r="PAG8" s="1243"/>
      <c r="PAH8" s="1243"/>
      <c r="PAI8" s="1243"/>
      <c r="PAJ8" s="1243"/>
      <c r="PAK8" s="1243"/>
      <c r="PAL8" s="1243"/>
      <c r="PAM8" s="1243"/>
      <c r="PAN8" s="1243"/>
      <c r="PAO8" s="1243"/>
      <c r="PAP8" s="1243"/>
      <c r="PAQ8" s="1243"/>
      <c r="PAR8" s="1243"/>
      <c r="PAS8" s="1243"/>
      <c r="PAT8" s="1243"/>
      <c r="PAU8" s="1243"/>
      <c r="PAV8" s="1243"/>
      <c r="PAW8" s="1243"/>
      <c r="PAX8" s="1243"/>
      <c r="PAY8" s="1243"/>
      <c r="PAZ8" s="1243"/>
      <c r="PBA8" s="1243"/>
      <c r="PBB8" s="1243"/>
      <c r="PBC8" s="1243"/>
      <c r="PBD8" s="1243"/>
      <c r="PBE8" s="1243"/>
      <c r="PBF8" s="1243"/>
      <c r="PBG8" s="1243"/>
      <c r="PBH8" s="1243"/>
      <c r="PBI8" s="1243"/>
      <c r="PBJ8" s="1243"/>
      <c r="PBK8" s="1243"/>
      <c r="PBL8" s="1243"/>
      <c r="PBM8" s="1243"/>
      <c r="PBN8" s="1243"/>
      <c r="PBO8" s="1243"/>
      <c r="PBP8" s="1243"/>
      <c r="PBQ8" s="1243"/>
      <c r="PBR8" s="1243"/>
      <c r="PBS8" s="1243"/>
      <c r="PBT8" s="1243"/>
      <c r="PBU8" s="1243"/>
      <c r="PBV8" s="1243"/>
      <c r="PBW8" s="1243"/>
      <c r="PBX8" s="1243"/>
      <c r="PBY8" s="1243"/>
      <c r="PBZ8" s="1243"/>
      <c r="PCA8" s="1243"/>
      <c r="PCB8" s="1243"/>
      <c r="PCC8" s="1243"/>
      <c r="PCD8" s="1243"/>
      <c r="PCE8" s="1243"/>
      <c r="PCF8" s="1243"/>
      <c r="PCG8" s="1243"/>
      <c r="PCH8" s="1243"/>
      <c r="PCI8" s="1243"/>
      <c r="PCJ8" s="1243"/>
      <c r="PCK8" s="1243"/>
      <c r="PCL8" s="1243"/>
      <c r="PCM8" s="1243"/>
      <c r="PCN8" s="1243"/>
      <c r="PCO8" s="1243"/>
      <c r="PCP8" s="1243"/>
      <c r="PCQ8" s="1243"/>
      <c r="PCR8" s="1243"/>
      <c r="PCS8" s="1243"/>
      <c r="PCT8" s="1243"/>
      <c r="PCU8" s="1243"/>
      <c r="PCV8" s="1243"/>
      <c r="PCW8" s="1243"/>
      <c r="PCX8" s="1243"/>
      <c r="PCY8" s="1243"/>
      <c r="PCZ8" s="1243"/>
      <c r="PDA8" s="1243"/>
      <c r="PDB8" s="1243"/>
      <c r="PDC8" s="1243"/>
      <c r="PDD8" s="1243"/>
      <c r="PDE8" s="1243"/>
      <c r="PDF8" s="1243"/>
      <c r="PDG8" s="1243"/>
      <c r="PDH8" s="1243"/>
      <c r="PDI8" s="1243"/>
      <c r="PDJ8" s="1243"/>
      <c r="PDK8" s="1243"/>
      <c r="PDL8" s="1243"/>
      <c r="PDM8" s="1243"/>
      <c r="PDN8" s="1243"/>
      <c r="PDO8" s="1243"/>
      <c r="PDP8" s="1243"/>
      <c r="PDQ8" s="1243"/>
      <c r="PDR8" s="1243"/>
      <c r="PDS8" s="1243"/>
      <c r="PDT8" s="1243"/>
      <c r="PDU8" s="1243"/>
      <c r="PDV8" s="1243"/>
      <c r="PDW8" s="1243"/>
      <c r="PDX8" s="1243"/>
      <c r="PDY8" s="1243"/>
      <c r="PDZ8" s="1243"/>
      <c r="PEA8" s="1243"/>
      <c r="PEB8" s="1243"/>
      <c r="PEC8" s="1243"/>
      <c r="PED8" s="1243"/>
      <c r="PEE8" s="1243"/>
      <c r="PEF8" s="1243"/>
      <c r="PEG8" s="1243"/>
      <c r="PEH8" s="1243"/>
      <c r="PEI8" s="1243"/>
      <c r="PEJ8" s="1243"/>
      <c r="PEK8" s="1243"/>
      <c r="PEL8" s="1243"/>
      <c r="PEM8" s="1243"/>
      <c r="PEN8" s="1243"/>
      <c r="PEO8" s="1243"/>
      <c r="PEP8" s="1243"/>
      <c r="PEQ8" s="1243"/>
      <c r="PER8" s="1243"/>
      <c r="PES8" s="1243"/>
      <c r="PET8" s="1243"/>
      <c r="PEU8" s="1243"/>
      <c r="PEV8" s="1243"/>
      <c r="PEW8" s="1243"/>
      <c r="PEX8" s="1243"/>
      <c r="PEY8" s="1243"/>
      <c r="PEZ8" s="1243"/>
      <c r="PFA8" s="1243"/>
      <c r="PFB8" s="1243"/>
      <c r="PFC8" s="1243"/>
      <c r="PFD8" s="1243"/>
      <c r="PFE8" s="1243"/>
      <c r="PFF8" s="1243"/>
      <c r="PFG8" s="1243"/>
      <c r="PFH8" s="1243"/>
      <c r="PFI8" s="1243"/>
      <c r="PFJ8" s="1243"/>
      <c r="PFK8" s="1243"/>
      <c r="PFL8" s="1243"/>
      <c r="PFM8" s="1243"/>
      <c r="PFN8" s="1243"/>
      <c r="PFO8" s="1243"/>
      <c r="PFP8" s="1243"/>
      <c r="PFQ8" s="1243"/>
      <c r="PFR8" s="1243"/>
      <c r="PFS8" s="1243"/>
      <c r="PFT8" s="1243"/>
      <c r="PFU8" s="1243"/>
      <c r="PFV8" s="1243"/>
      <c r="PFW8" s="1243"/>
      <c r="PFX8" s="1243"/>
      <c r="PFY8" s="1243"/>
      <c r="PFZ8" s="1243"/>
      <c r="PGA8" s="1243"/>
      <c r="PGB8" s="1243"/>
      <c r="PGC8" s="1243"/>
      <c r="PGD8" s="1243"/>
      <c r="PGE8" s="1243"/>
      <c r="PGF8" s="1243"/>
      <c r="PGG8" s="1243"/>
      <c r="PGH8" s="1243"/>
      <c r="PGI8" s="1243"/>
      <c r="PGJ8" s="1243"/>
      <c r="PGK8" s="1243"/>
      <c r="PGL8" s="1243"/>
      <c r="PGM8" s="1243"/>
      <c r="PGN8" s="1243"/>
      <c r="PGO8" s="1243"/>
      <c r="PGP8" s="1243"/>
      <c r="PGQ8" s="1243"/>
      <c r="PGR8" s="1243"/>
      <c r="PGS8" s="1243"/>
      <c r="PGT8" s="1243"/>
      <c r="PGU8" s="1243"/>
      <c r="PGV8" s="1243"/>
      <c r="PGW8" s="1243"/>
      <c r="PGX8" s="1243"/>
      <c r="PGY8" s="1243"/>
      <c r="PGZ8" s="1243"/>
      <c r="PHA8" s="1243"/>
      <c r="PHB8" s="1243"/>
      <c r="PHC8" s="1243"/>
      <c r="PHD8" s="1243"/>
      <c r="PHE8" s="1243"/>
      <c r="PHF8" s="1243"/>
      <c r="PHG8" s="1243"/>
      <c r="PHH8" s="1243"/>
      <c r="PHI8" s="1243"/>
      <c r="PHJ8" s="1243"/>
      <c r="PHK8" s="1243"/>
      <c r="PHL8" s="1243"/>
      <c r="PHM8" s="1243"/>
      <c r="PHN8" s="1243"/>
      <c r="PHO8" s="1243"/>
      <c r="PHP8" s="1243"/>
      <c r="PHQ8" s="1243"/>
      <c r="PHR8" s="1243"/>
      <c r="PHS8" s="1243"/>
      <c r="PHT8" s="1243"/>
      <c r="PHU8" s="1243"/>
      <c r="PHV8" s="1243"/>
      <c r="PHW8" s="1243"/>
      <c r="PHX8" s="1243"/>
      <c r="PHY8" s="1243"/>
      <c r="PHZ8" s="1243"/>
      <c r="PIA8" s="1243"/>
      <c r="PIB8" s="1243"/>
      <c r="PIC8" s="1243"/>
      <c r="PID8" s="1243"/>
      <c r="PIE8" s="1243"/>
      <c r="PIF8" s="1243"/>
      <c r="PIG8" s="1243"/>
      <c r="PIH8" s="1243"/>
      <c r="PII8" s="1243"/>
      <c r="PIJ8" s="1243"/>
      <c r="PIK8" s="1243"/>
      <c r="PIL8" s="1243"/>
      <c r="PIM8" s="1243"/>
      <c r="PIN8" s="1243"/>
      <c r="PIO8" s="1243"/>
      <c r="PIP8" s="1243"/>
      <c r="PIQ8" s="1243"/>
      <c r="PIR8" s="1243"/>
      <c r="PIS8" s="1243"/>
      <c r="PIT8" s="1243"/>
      <c r="PIU8" s="1243"/>
      <c r="PIV8" s="1243"/>
      <c r="PIW8" s="1243"/>
      <c r="PIX8" s="1243"/>
      <c r="PIY8" s="1243"/>
      <c r="PIZ8" s="1243"/>
      <c r="PJA8" s="1243"/>
      <c r="PJB8" s="1243"/>
      <c r="PJC8" s="1243"/>
      <c r="PJD8" s="1243"/>
      <c r="PJE8" s="1243"/>
      <c r="PJF8" s="1243"/>
      <c r="PJG8" s="1243"/>
      <c r="PJH8" s="1243"/>
      <c r="PJI8" s="1243"/>
      <c r="PJJ8" s="1243"/>
      <c r="PJK8" s="1243"/>
      <c r="PJL8" s="1243"/>
      <c r="PJM8" s="1243"/>
      <c r="PJN8" s="1243"/>
      <c r="PJO8" s="1243"/>
      <c r="PJP8" s="1243"/>
      <c r="PJQ8" s="1243"/>
      <c r="PJR8" s="1243"/>
      <c r="PJS8" s="1243"/>
      <c r="PJT8" s="1243"/>
      <c r="PJU8" s="1243"/>
      <c r="PJV8" s="1243"/>
      <c r="PJW8" s="1243"/>
      <c r="PJX8" s="1243"/>
      <c r="PJY8" s="1243"/>
      <c r="PJZ8" s="1243"/>
      <c r="PKA8" s="1243"/>
      <c r="PKB8" s="1243"/>
      <c r="PKC8" s="1243"/>
      <c r="PKD8" s="1243"/>
      <c r="PKE8" s="1243"/>
      <c r="PKF8" s="1243"/>
      <c r="PKG8" s="1243"/>
      <c r="PKH8" s="1243"/>
      <c r="PKI8" s="1243"/>
      <c r="PKJ8" s="1243"/>
      <c r="PKK8" s="1243"/>
      <c r="PKL8" s="1243"/>
      <c r="PKM8" s="1243"/>
      <c r="PKN8" s="1243"/>
      <c r="PKO8" s="1243"/>
      <c r="PKP8" s="1243"/>
      <c r="PKQ8" s="1243"/>
      <c r="PKR8" s="1243"/>
      <c r="PKS8" s="1243"/>
      <c r="PKT8" s="1243"/>
      <c r="PKU8" s="1243"/>
      <c r="PKV8" s="1243"/>
      <c r="PKW8" s="1243"/>
      <c r="PKX8" s="1243"/>
      <c r="PKY8" s="1243"/>
      <c r="PKZ8" s="1243"/>
      <c r="PLA8" s="1243"/>
      <c r="PLB8" s="1243"/>
      <c r="PLC8" s="1243"/>
      <c r="PLD8" s="1243"/>
      <c r="PLE8" s="1243"/>
      <c r="PLF8" s="1243"/>
      <c r="PLG8" s="1243"/>
      <c r="PLH8" s="1243"/>
      <c r="PLI8" s="1243"/>
      <c r="PLJ8" s="1243"/>
      <c r="PLK8" s="1243"/>
      <c r="PLL8" s="1243"/>
      <c r="PLM8" s="1243"/>
      <c r="PLN8" s="1243"/>
      <c r="PLO8" s="1243"/>
      <c r="PLP8" s="1243"/>
      <c r="PLQ8" s="1243"/>
      <c r="PLR8" s="1243"/>
      <c r="PLS8" s="1243"/>
      <c r="PLT8" s="1243"/>
      <c r="PLU8" s="1243"/>
      <c r="PLV8" s="1243"/>
      <c r="PLW8" s="1243"/>
      <c r="PLX8" s="1243"/>
      <c r="PLY8" s="1243"/>
      <c r="PLZ8" s="1243"/>
      <c r="PMA8" s="1243"/>
      <c r="PMB8" s="1243"/>
      <c r="PMC8" s="1243"/>
      <c r="PMD8" s="1243"/>
      <c r="PME8" s="1243"/>
      <c r="PMF8" s="1243"/>
      <c r="PMG8" s="1243"/>
      <c r="PMH8" s="1243"/>
      <c r="PMI8" s="1243"/>
      <c r="PMJ8" s="1243"/>
      <c r="PMK8" s="1243"/>
      <c r="PML8" s="1243"/>
      <c r="PMM8" s="1243"/>
      <c r="PMN8" s="1243"/>
      <c r="PMO8" s="1243"/>
      <c r="PMP8" s="1243"/>
      <c r="PMQ8" s="1243"/>
      <c r="PMR8" s="1243"/>
      <c r="PMS8" s="1243"/>
      <c r="PMT8" s="1243"/>
      <c r="PMU8" s="1243"/>
      <c r="PMV8" s="1243"/>
      <c r="PMW8" s="1243"/>
      <c r="PMX8" s="1243"/>
      <c r="PMY8" s="1243"/>
      <c r="PMZ8" s="1243"/>
      <c r="PNA8" s="1243"/>
      <c r="PNB8" s="1243"/>
      <c r="PNC8" s="1243"/>
      <c r="PND8" s="1243"/>
      <c r="PNE8" s="1243"/>
      <c r="PNF8" s="1243"/>
      <c r="PNG8" s="1243"/>
      <c r="PNH8" s="1243"/>
      <c r="PNI8" s="1243"/>
      <c r="PNJ8" s="1243"/>
      <c r="PNK8" s="1243"/>
      <c r="PNL8" s="1243"/>
      <c r="PNM8" s="1243"/>
      <c r="PNN8" s="1243"/>
      <c r="PNO8" s="1243"/>
      <c r="PNP8" s="1243"/>
      <c r="PNQ8" s="1243"/>
      <c r="PNR8" s="1243"/>
      <c r="PNS8" s="1243"/>
      <c r="PNT8" s="1243"/>
      <c r="PNU8" s="1243"/>
      <c r="PNV8" s="1243"/>
      <c r="PNW8" s="1243"/>
      <c r="PNX8" s="1243"/>
      <c r="PNY8" s="1243"/>
      <c r="PNZ8" s="1243"/>
      <c r="POA8" s="1243"/>
      <c r="POB8" s="1243"/>
      <c r="POC8" s="1243"/>
      <c r="POD8" s="1243"/>
      <c r="POE8" s="1243"/>
      <c r="POF8" s="1243"/>
      <c r="POG8" s="1243"/>
      <c r="POH8" s="1243"/>
      <c r="POI8" s="1243"/>
      <c r="POJ8" s="1243"/>
      <c r="POK8" s="1243"/>
      <c r="POL8" s="1243"/>
      <c r="POM8" s="1243"/>
      <c r="PON8" s="1243"/>
      <c r="POO8" s="1243"/>
      <c r="POP8" s="1243"/>
      <c r="POQ8" s="1243"/>
      <c r="POR8" s="1243"/>
      <c r="POS8" s="1243"/>
      <c r="POT8" s="1243"/>
      <c r="POU8" s="1243"/>
      <c r="POV8" s="1243"/>
      <c r="POW8" s="1243"/>
      <c r="POX8" s="1243"/>
      <c r="POY8" s="1243"/>
      <c r="POZ8" s="1243"/>
      <c r="PPA8" s="1243"/>
      <c r="PPB8" s="1243"/>
      <c r="PPC8" s="1243"/>
      <c r="PPD8" s="1243"/>
      <c r="PPE8" s="1243"/>
      <c r="PPF8" s="1243"/>
      <c r="PPG8" s="1243"/>
      <c r="PPH8" s="1243"/>
      <c r="PPI8" s="1243"/>
      <c r="PPJ8" s="1243"/>
      <c r="PPK8" s="1243"/>
      <c r="PPL8" s="1243"/>
      <c r="PPM8" s="1243"/>
      <c r="PPN8" s="1243"/>
      <c r="PPO8" s="1243"/>
      <c r="PPP8" s="1243"/>
      <c r="PPQ8" s="1243"/>
      <c r="PPR8" s="1243"/>
      <c r="PPS8" s="1243"/>
      <c r="PPT8" s="1243"/>
      <c r="PPU8" s="1243"/>
      <c r="PPV8" s="1243"/>
      <c r="PPW8" s="1243"/>
      <c r="PPX8" s="1243"/>
      <c r="PPY8" s="1243"/>
      <c r="PPZ8" s="1243"/>
      <c r="PQA8" s="1243"/>
      <c r="PQB8" s="1243"/>
      <c r="PQC8" s="1243"/>
      <c r="PQD8" s="1243"/>
      <c r="PQE8" s="1243"/>
      <c r="PQF8" s="1243"/>
      <c r="PQG8" s="1243"/>
      <c r="PQH8" s="1243"/>
      <c r="PQI8" s="1243"/>
      <c r="PQJ8" s="1243"/>
      <c r="PQK8" s="1243"/>
      <c r="PQL8" s="1243"/>
      <c r="PQM8" s="1243"/>
      <c r="PQN8" s="1243"/>
      <c r="PQO8" s="1243"/>
      <c r="PQP8" s="1243"/>
      <c r="PQQ8" s="1243"/>
      <c r="PQR8" s="1243"/>
      <c r="PQS8" s="1243"/>
      <c r="PQT8" s="1243"/>
      <c r="PQU8" s="1243"/>
      <c r="PQV8" s="1243"/>
      <c r="PQW8" s="1243"/>
      <c r="PQX8" s="1243"/>
      <c r="PQY8" s="1243"/>
      <c r="PQZ8" s="1243"/>
      <c r="PRA8" s="1243"/>
      <c r="PRB8" s="1243"/>
      <c r="PRC8" s="1243"/>
      <c r="PRD8" s="1243"/>
      <c r="PRE8" s="1243"/>
      <c r="PRF8" s="1243"/>
      <c r="PRG8" s="1243"/>
      <c r="PRH8" s="1243"/>
      <c r="PRI8" s="1243"/>
      <c r="PRJ8" s="1243"/>
      <c r="PRK8" s="1243"/>
      <c r="PRL8" s="1243"/>
      <c r="PRM8" s="1243"/>
      <c r="PRN8" s="1243"/>
      <c r="PRO8" s="1243"/>
      <c r="PRP8" s="1243"/>
      <c r="PRQ8" s="1243"/>
      <c r="PRR8" s="1243"/>
      <c r="PRS8" s="1243"/>
      <c r="PRT8" s="1243"/>
      <c r="PRU8" s="1243"/>
      <c r="PRV8" s="1243"/>
      <c r="PRW8" s="1243"/>
      <c r="PRX8" s="1243"/>
      <c r="PRY8" s="1243"/>
      <c r="PRZ8" s="1243"/>
      <c r="PSA8" s="1243"/>
      <c r="PSB8" s="1243"/>
      <c r="PSC8" s="1243"/>
      <c r="PSD8" s="1243"/>
      <c r="PSE8" s="1243"/>
      <c r="PSF8" s="1243"/>
      <c r="PSG8" s="1243"/>
      <c r="PSH8" s="1243"/>
      <c r="PSI8" s="1243"/>
      <c r="PSJ8" s="1243"/>
      <c r="PSK8" s="1243"/>
      <c r="PSL8" s="1243"/>
      <c r="PSM8" s="1243"/>
      <c r="PSN8" s="1243"/>
      <c r="PSO8" s="1243"/>
      <c r="PSP8" s="1243"/>
      <c r="PSQ8" s="1243"/>
      <c r="PSR8" s="1243"/>
      <c r="PSS8" s="1243"/>
      <c r="PST8" s="1243"/>
      <c r="PSU8" s="1243"/>
      <c r="PSV8" s="1243"/>
      <c r="PSW8" s="1243"/>
      <c r="PSX8" s="1243"/>
      <c r="PSY8" s="1243"/>
      <c r="PSZ8" s="1243"/>
      <c r="PTA8" s="1243"/>
      <c r="PTB8" s="1243"/>
      <c r="PTC8" s="1243"/>
      <c r="PTD8" s="1243"/>
      <c r="PTE8" s="1243"/>
      <c r="PTF8" s="1243"/>
      <c r="PTG8" s="1243"/>
      <c r="PTH8" s="1243"/>
      <c r="PTI8" s="1243"/>
      <c r="PTJ8" s="1243"/>
      <c r="PTK8" s="1243"/>
      <c r="PTL8" s="1243"/>
      <c r="PTM8" s="1243"/>
      <c r="PTN8" s="1243"/>
      <c r="PTO8" s="1243"/>
      <c r="PTP8" s="1243"/>
      <c r="PTQ8" s="1243"/>
      <c r="PTR8" s="1243"/>
      <c r="PTS8" s="1243"/>
      <c r="PTT8" s="1243"/>
      <c r="PTU8" s="1243"/>
      <c r="PTV8" s="1243"/>
      <c r="PTW8" s="1243"/>
      <c r="PTX8" s="1243"/>
      <c r="PTY8" s="1243"/>
      <c r="PTZ8" s="1243"/>
      <c r="PUA8" s="1243"/>
      <c r="PUB8" s="1243"/>
      <c r="PUC8" s="1243"/>
      <c r="PUD8" s="1243"/>
      <c r="PUE8" s="1243"/>
      <c r="PUF8" s="1243"/>
      <c r="PUG8" s="1243"/>
      <c r="PUH8" s="1243"/>
      <c r="PUI8" s="1243"/>
      <c r="PUJ8" s="1243"/>
      <c r="PUK8" s="1243"/>
      <c r="PUL8" s="1243"/>
      <c r="PUM8" s="1243"/>
      <c r="PUN8" s="1243"/>
      <c r="PUO8" s="1243"/>
      <c r="PUP8" s="1243"/>
      <c r="PUQ8" s="1243"/>
      <c r="PUR8" s="1243"/>
      <c r="PUS8" s="1243"/>
      <c r="PUT8" s="1243"/>
      <c r="PUU8" s="1243"/>
      <c r="PUV8" s="1243"/>
      <c r="PUW8" s="1243"/>
      <c r="PUX8" s="1243"/>
      <c r="PUY8" s="1243"/>
      <c r="PUZ8" s="1243"/>
      <c r="PVA8" s="1243"/>
      <c r="PVB8" s="1243"/>
      <c r="PVC8" s="1243"/>
      <c r="PVD8" s="1243"/>
      <c r="PVE8" s="1243"/>
      <c r="PVF8" s="1243"/>
      <c r="PVG8" s="1243"/>
      <c r="PVH8" s="1243"/>
      <c r="PVI8" s="1243"/>
      <c r="PVJ8" s="1243"/>
      <c r="PVK8" s="1243"/>
      <c r="PVL8" s="1243"/>
      <c r="PVM8" s="1243"/>
      <c r="PVN8" s="1243"/>
      <c r="PVO8" s="1243"/>
      <c r="PVP8" s="1243"/>
      <c r="PVQ8" s="1243"/>
      <c r="PVR8" s="1243"/>
      <c r="PVS8" s="1243"/>
      <c r="PVT8" s="1243"/>
      <c r="PVU8" s="1243"/>
      <c r="PVV8" s="1243"/>
      <c r="PVW8" s="1243"/>
      <c r="PVX8" s="1243"/>
      <c r="PVY8" s="1243"/>
      <c r="PVZ8" s="1243"/>
      <c r="PWA8" s="1243"/>
      <c r="PWB8" s="1243"/>
      <c r="PWC8" s="1243"/>
      <c r="PWD8" s="1243"/>
      <c r="PWE8" s="1243"/>
      <c r="PWF8" s="1243"/>
      <c r="PWG8" s="1243"/>
      <c r="PWH8" s="1243"/>
      <c r="PWI8" s="1243"/>
      <c r="PWJ8" s="1243"/>
      <c r="PWK8" s="1243"/>
      <c r="PWL8" s="1243"/>
      <c r="PWM8" s="1243"/>
      <c r="PWN8" s="1243"/>
      <c r="PWO8" s="1243"/>
      <c r="PWP8" s="1243"/>
      <c r="PWQ8" s="1243"/>
      <c r="PWR8" s="1243"/>
      <c r="PWS8" s="1243"/>
      <c r="PWT8" s="1243"/>
      <c r="PWU8" s="1243"/>
      <c r="PWV8" s="1243"/>
      <c r="PWW8" s="1243"/>
      <c r="PWX8" s="1243"/>
      <c r="PWY8" s="1243"/>
      <c r="PWZ8" s="1243"/>
      <c r="PXA8" s="1243"/>
      <c r="PXB8" s="1243"/>
      <c r="PXC8" s="1243"/>
      <c r="PXD8" s="1243"/>
      <c r="PXE8" s="1243"/>
      <c r="PXF8" s="1243"/>
      <c r="PXG8" s="1243"/>
      <c r="PXH8" s="1243"/>
      <c r="PXI8" s="1243"/>
      <c r="PXJ8" s="1243"/>
      <c r="PXK8" s="1243"/>
      <c r="PXL8" s="1243"/>
      <c r="PXM8" s="1243"/>
      <c r="PXN8" s="1243"/>
      <c r="PXO8" s="1243"/>
      <c r="PXP8" s="1243"/>
      <c r="PXQ8" s="1243"/>
      <c r="PXR8" s="1243"/>
      <c r="PXS8" s="1243"/>
      <c r="PXT8" s="1243"/>
      <c r="PXU8" s="1243"/>
      <c r="PXV8" s="1243"/>
      <c r="PXW8" s="1243"/>
      <c r="PXX8" s="1243"/>
      <c r="PXY8" s="1243"/>
      <c r="PXZ8" s="1243"/>
      <c r="PYA8" s="1243"/>
      <c r="PYB8" s="1243"/>
      <c r="PYC8" s="1243"/>
      <c r="PYD8" s="1243"/>
      <c r="PYE8" s="1243"/>
      <c r="PYF8" s="1243"/>
      <c r="PYG8" s="1243"/>
      <c r="PYH8" s="1243"/>
      <c r="PYI8" s="1243"/>
      <c r="PYJ8" s="1243"/>
      <c r="PYK8" s="1243"/>
      <c r="PYL8" s="1243"/>
      <c r="PYM8" s="1243"/>
      <c r="PYN8" s="1243"/>
      <c r="PYO8" s="1243"/>
      <c r="PYP8" s="1243"/>
      <c r="PYQ8" s="1243"/>
      <c r="PYR8" s="1243"/>
      <c r="PYS8" s="1243"/>
      <c r="PYT8" s="1243"/>
      <c r="PYU8" s="1243"/>
      <c r="PYV8" s="1243"/>
      <c r="PYW8" s="1243"/>
      <c r="PYX8" s="1243"/>
      <c r="PYY8" s="1243"/>
      <c r="PYZ8" s="1243"/>
      <c r="PZA8" s="1243"/>
      <c r="PZB8" s="1243"/>
      <c r="PZC8" s="1243"/>
      <c r="PZD8" s="1243"/>
      <c r="PZE8" s="1243"/>
      <c r="PZF8" s="1243"/>
      <c r="PZG8" s="1243"/>
      <c r="PZH8" s="1243"/>
      <c r="PZI8" s="1243"/>
      <c r="PZJ8" s="1243"/>
      <c r="PZK8" s="1243"/>
      <c r="PZL8" s="1243"/>
      <c r="PZM8" s="1243"/>
      <c r="PZN8" s="1243"/>
      <c r="PZO8" s="1243"/>
      <c r="PZP8" s="1243"/>
      <c r="PZQ8" s="1243"/>
      <c r="PZR8" s="1243"/>
      <c r="PZS8" s="1243"/>
      <c r="PZT8" s="1243"/>
      <c r="PZU8" s="1243"/>
      <c r="PZV8" s="1243"/>
      <c r="PZW8" s="1243"/>
      <c r="PZX8" s="1243"/>
      <c r="PZY8" s="1243"/>
      <c r="PZZ8" s="1243"/>
      <c r="QAA8" s="1243"/>
      <c r="QAB8" s="1243"/>
      <c r="QAC8" s="1243"/>
      <c r="QAD8" s="1243"/>
      <c r="QAE8" s="1243"/>
      <c r="QAF8" s="1243"/>
      <c r="QAG8" s="1243"/>
      <c r="QAH8" s="1243"/>
      <c r="QAI8" s="1243"/>
      <c r="QAJ8" s="1243"/>
      <c r="QAK8" s="1243"/>
      <c r="QAL8" s="1243"/>
      <c r="QAM8" s="1243"/>
      <c r="QAN8" s="1243"/>
      <c r="QAO8" s="1243"/>
      <c r="QAP8" s="1243"/>
      <c r="QAQ8" s="1243"/>
      <c r="QAR8" s="1243"/>
      <c r="QAS8" s="1243"/>
      <c r="QAT8" s="1243"/>
      <c r="QAU8" s="1243"/>
      <c r="QAV8" s="1243"/>
      <c r="QAW8" s="1243"/>
      <c r="QAX8" s="1243"/>
      <c r="QAY8" s="1243"/>
      <c r="QAZ8" s="1243"/>
      <c r="QBA8" s="1243"/>
      <c r="QBB8" s="1243"/>
      <c r="QBC8" s="1243"/>
      <c r="QBD8" s="1243"/>
      <c r="QBE8" s="1243"/>
      <c r="QBF8" s="1243"/>
      <c r="QBG8" s="1243"/>
      <c r="QBH8" s="1243"/>
      <c r="QBI8" s="1243"/>
      <c r="QBJ8" s="1243"/>
      <c r="QBK8" s="1243"/>
      <c r="QBL8" s="1243"/>
      <c r="QBM8" s="1243"/>
      <c r="QBN8" s="1243"/>
      <c r="QBO8" s="1243"/>
      <c r="QBP8" s="1243"/>
      <c r="QBQ8" s="1243"/>
      <c r="QBR8" s="1243"/>
      <c r="QBS8" s="1243"/>
      <c r="QBT8" s="1243"/>
      <c r="QBU8" s="1243"/>
      <c r="QBV8" s="1243"/>
      <c r="QBW8" s="1243"/>
      <c r="QBX8" s="1243"/>
      <c r="QBY8" s="1243"/>
      <c r="QBZ8" s="1243"/>
      <c r="QCA8" s="1243"/>
      <c r="QCB8" s="1243"/>
      <c r="QCC8" s="1243"/>
      <c r="QCD8" s="1243"/>
      <c r="QCE8" s="1243"/>
      <c r="QCF8" s="1243"/>
      <c r="QCG8" s="1243"/>
      <c r="QCH8" s="1243"/>
      <c r="QCI8" s="1243"/>
      <c r="QCJ8" s="1243"/>
      <c r="QCK8" s="1243"/>
      <c r="QCL8" s="1243"/>
      <c r="QCM8" s="1243"/>
      <c r="QCN8" s="1243"/>
      <c r="QCO8" s="1243"/>
      <c r="QCP8" s="1243"/>
      <c r="QCQ8" s="1243"/>
      <c r="QCR8" s="1243"/>
      <c r="QCS8" s="1243"/>
      <c r="QCT8" s="1243"/>
      <c r="QCU8" s="1243"/>
      <c r="QCV8" s="1243"/>
      <c r="QCW8" s="1243"/>
      <c r="QCX8" s="1243"/>
      <c r="QCY8" s="1243"/>
      <c r="QCZ8" s="1243"/>
      <c r="QDA8" s="1243"/>
      <c r="QDB8" s="1243"/>
      <c r="QDC8" s="1243"/>
      <c r="QDD8" s="1243"/>
      <c r="QDE8" s="1243"/>
      <c r="QDF8" s="1243"/>
      <c r="QDG8" s="1243"/>
      <c r="QDH8" s="1243"/>
      <c r="QDI8" s="1243"/>
      <c r="QDJ8" s="1243"/>
      <c r="QDK8" s="1243"/>
      <c r="QDL8" s="1243"/>
      <c r="QDM8" s="1243"/>
      <c r="QDN8" s="1243"/>
      <c r="QDO8" s="1243"/>
      <c r="QDP8" s="1243"/>
      <c r="QDQ8" s="1243"/>
      <c r="QDR8" s="1243"/>
      <c r="QDS8" s="1243"/>
      <c r="QDT8" s="1243"/>
      <c r="QDU8" s="1243"/>
      <c r="QDV8" s="1243"/>
      <c r="QDW8" s="1243"/>
      <c r="QDX8" s="1243"/>
      <c r="QDY8" s="1243"/>
      <c r="QDZ8" s="1243"/>
      <c r="QEA8" s="1243"/>
      <c r="QEB8" s="1243"/>
      <c r="QEC8" s="1243"/>
      <c r="QED8" s="1243"/>
      <c r="QEE8" s="1243"/>
      <c r="QEF8" s="1243"/>
      <c r="QEG8" s="1243"/>
      <c r="QEH8" s="1243"/>
      <c r="QEI8" s="1243"/>
      <c r="QEJ8" s="1243"/>
      <c r="QEK8" s="1243"/>
      <c r="QEL8" s="1243"/>
      <c r="QEM8" s="1243"/>
      <c r="QEN8" s="1243"/>
      <c r="QEO8" s="1243"/>
      <c r="QEP8" s="1243"/>
      <c r="QEQ8" s="1243"/>
      <c r="QER8" s="1243"/>
      <c r="QES8" s="1243"/>
      <c r="QET8" s="1243"/>
      <c r="QEU8" s="1243"/>
      <c r="QEV8" s="1243"/>
      <c r="QEW8" s="1243"/>
      <c r="QEX8" s="1243"/>
      <c r="QEY8" s="1243"/>
      <c r="QEZ8" s="1243"/>
      <c r="QFA8" s="1243"/>
      <c r="QFB8" s="1243"/>
      <c r="QFC8" s="1243"/>
      <c r="QFD8" s="1243"/>
      <c r="QFE8" s="1243"/>
      <c r="QFF8" s="1243"/>
      <c r="QFG8" s="1243"/>
      <c r="QFH8" s="1243"/>
      <c r="QFI8" s="1243"/>
      <c r="QFJ8" s="1243"/>
      <c r="QFK8" s="1243"/>
      <c r="QFL8" s="1243"/>
      <c r="QFM8" s="1243"/>
      <c r="QFN8" s="1243"/>
      <c r="QFO8" s="1243"/>
      <c r="QFP8" s="1243"/>
      <c r="QFQ8" s="1243"/>
      <c r="QFR8" s="1243"/>
      <c r="QFS8" s="1243"/>
      <c r="QFT8" s="1243"/>
      <c r="QFU8" s="1243"/>
      <c r="QFV8" s="1243"/>
      <c r="QFW8" s="1243"/>
      <c r="QFX8" s="1243"/>
      <c r="QFY8" s="1243"/>
      <c r="QFZ8" s="1243"/>
      <c r="QGA8" s="1243"/>
      <c r="QGB8" s="1243"/>
      <c r="QGC8" s="1243"/>
      <c r="QGD8" s="1243"/>
      <c r="QGE8" s="1243"/>
      <c r="QGF8" s="1243"/>
      <c r="QGG8" s="1243"/>
      <c r="QGH8" s="1243"/>
      <c r="QGI8" s="1243"/>
      <c r="QGJ8" s="1243"/>
      <c r="QGK8" s="1243"/>
      <c r="QGL8" s="1243"/>
      <c r="QGM8" s="1243"/>
      <c r="QGN8" s="1243"/>
      <c r="QGO8" s="1243"/>
      <c r="QGP8" s="1243"/>
      <c r="QGQ8" s="1243"/>
      <c r="QGR8" s="1243"/>
      <c r="QGS8" s="1243"/>
      <c r="QGT8" s="1243"/>
      <c r="QGU8" s="1243"/>
      <c r="QGV8" s="1243"/>
      <c r="QGW8" s="1243"/>
      <c r="QGX8" s="1243"/>
      <c r="QGY8" s="1243"/>
      <c r="QGZ8" s="1243"/>
      <c r="QHA8" s="1243"/>
      <c r="QHB8" s="1243"/>
      <c r="QHC8" s="1243"/>
      <c r="QHD8" s="1243"/>
      <c r="QHE8" s="1243"/>
      <c r="QHF8" s="1243"/>
      <c r="QHG8" s="1243"/>
      <c r="QHH8" s="1243"/>
      <c r="QHI8" s="1243"/>
      <c r="QHJ8" s="1243"/>
      <c r="QHK8" s="1243"/>
      <c r="QHL8" s="1243"/>
      <c r="QHM8" s="1243"/>
      <c r="QHN8" s="1243"/>
      <c r="QHO8" s="1243"/>
      <c r="QHP8" s="1243"/>
      <c r="QHQ8" s="1243"/>
      <c r="QHR8" s="1243"/>
      <c r="QHS8" s="1243"/>
      <c r="QHT8" s="1243"/>
      <c r="QHU8" s="1243"/>
      <c r="QHV8" s="1243"/>
      <c r="QHW8" s="1243"/>
      <c r="QHX8" s="1243"/>
      <c r="QHY8" s="1243"/>
      <c r="QHZ8" s="1243"/>
      <c r="QIA8" s="1243"/>
      <c r="QIB8" s="1243"/>
      <c r="QIC8" s="1243"/>
      <c r="QID8" s="1243"/>
      <c r="QIE8" s="1243"/>
      <c r="QIF8" s="1243"/>
      <c r="QIG8" s="1243"/>
      <c r="QIH8" s="1243"/>
      <c r="QII8" s="1243"/>
      <c r="QIJ8" s="1243"/>
      <c r="QIK8" s="1243"/>
      <c r="QIL8" s="1243"/>
      <c r="QIM8" s="1243"/>
      <c r="QIN8" s="1243"/>
      <c r="QIO8" s="1243"/>
      <c r="QIP8" s="1243"/>
      <c r="QIQ8" s="1243"/>
      <c r="QIR8" s="1243"/>
      <c r="QIS8" s="1243"/>
      <c r="QIT8" s="1243"/>
      <c r="QIU8" s="1243"/>
      <c r="QIV8" s="1243"/>
      <c r="QIW8" s="1243"/>
      <c r="QIX8" s="1243"/>
      <c r="QIY8" s="1243"/>
      <c r="QIZ8" s="1243"/>
      <c r="QJA8" s="1243"/>
      <c r="QJB8" s="1243"/>
      <c r="QJC8" s="1243"/>
      <c r="QJD8" s="1243"/>
      <c r="QJE8" s="1243"/>
      <c r="QJF8" s="1243"/>
      <c r="QJG8" s="1243"/>
      <c r="QJH8" s="1243"/>
      <c r="QJI8" s="1243"/>
      <c r="QJJ8" s="1243"/>
      <c r="QJK8" s="1243"/>
      <c r="QJL8" s="1243"/>
      <c r="QJM8" s="1243"/>
      <c r="QJN8" s="1243"/>
      <c r="QJO8" s="1243"/>
      <c r="QJP8" s="1243"/>
      <c r="QJQ8" s="1243"/>
      <c r="QJR8" s="1243"/>
      <c r="QJS8" s="1243"/>
      <c r="QJT8" s="1243"/>
      <c r="QJU8" s="1243"/>
      <c r="QJV8" s="1243"/>
      <c r="QJW8" s="1243"/>
      <c r="QJX8" s="1243"/>
      <c r="QJY8" s="1243"/>
      <c r="QJZ8" s="1243"/>
      <c r="QKA8" s="1243"/>
      <c r="QKB8" s="1243"/>
      <c r="QKC8" s="1243"/>
      <c r="QKD8" s="1243"/>
      <c r="QKE8" s="1243"/>
      <c r="QKF8" s="1243"/>
      <c r="QKG8" s="1243"/>
      <c r="QKH8" s="1243"/>
      <c r="QKI8" s="1243"/>
      <c r="QKJ8" s="1243"/>
      <c r="QKK8" s="1243"/>
      <c r="QKL8" s="1243"/>
      <c r="QKM8" s="1243"/>
      <c r="QKN8" s="1243"/>
      <c r="QKO8" s="1243"/>
      <c r="QKP8" s="1243"/>
      <c r="QKQ8" s="1243"/>
      <c r="QKR8" s="1243"/>
      <c r="QKS8" s="1243"/>
      <c r="QKT8" s="1243"/>
      <c r="QKU8" s="1243"/>
      <c r="QKV8" s="1243"/>
      <c r="QKW8" s="1243"/>
      <c r="QKX8" s="1243"/>
      <c r="QKY8" s="1243"/>
      <c r="QKZ8" s="1243"/>
      <c r="QLA8" s="1243"/>
      <c r="QLB8" s="1243"/>
      <c r="QLC8" s="1243"/>
      <c r="QLD8" s="1243"/>
      <c r="QLE8" s="1243"/>
      <c r="QLF8" s="1243"/>
      <c r="QLG8" s="1243"/>
      <c r="QLH8" s="1243"/>
      <c r="QLI8" s="1243"/>
      <c r="QLJ8" s="1243"/>
      <c r="QLK8" s="1243"/>
      <c r="QLL8" s="1243"/>
      <c r="QLM8" s="1243"/>
      <c r="QLN8" s="1243"/>
      <c r="QLO8" s="1243"/>
      <c r="QLP8" s="1243"/>
      <c r="QLQ8" s="1243"/>
      <c r="QLR8" s="1243"/>
      <c r="QLS8" s="1243"/>
      <c r="QLT8" s="1243"/>
      <c r="QLU8" s="1243"/>
      <c r="QLV8" s="1243"/>
      <c r="QLW8" s="1243"/>
      <c r="QLX8" s="1243"/>
      <c r="QLY8" s="1243"/>
      <c r="QLZ8" s="1243"/>
      <c r="QMA8" s="1243"/>
      <c r="QMB8" s="1243"/>
      <c r="QMC8" s="1243"/>
      <c r="QMD8" s="1243"/>
      <c r="QME8" s="1243"/>
      <c r="QMF8" s="1243"/>
      <c r="QMG8" s="1243"/>
      <c r="QMH8" s="1243"/>
      <c r="QMI8" s="1243"/>
      <c r="QMJ8" s="1243"/>
      <c r="QMK8" s="1243"/>
      <c r="QML8" s="1243"/>
      <c r="QMM8" s="1243"/>
      <c r="QMN8" s="1243"/>
      <c r="QMO8" s="1243"/>
      <c r="QMP8" s="1243"/>
      <c r="QMQ8" s="1243"/>
      <c r="QMR8" s="1243"/>
      <c r="QMS8" s="1243"/>
      <c r="QMT8" s="1243"/>
      <c r="QMU8" s="1243"/>
      <c r="QMV8" s="1243"/>
      <c r="QMW8" s="1243"/>
      <c r="QMX8" s="1243"/>
      <c r="QMY8" s="1243"/>
      <c r="QMZ8" s="1243"/>
      <c r="QNA8" s="1243"/>
      <c r="QNB8" s="1243"/>
      <c r="QNC8" s="1243"/>
      <c r="QND8" s="1243"/>
      <c r="QNE8" s="1243"/>
      <c r="QNF8" s="1243"/>
      <c r="QNG8" s="1243"/>
      <c r="QNH8" s="1243"/>
      <c r="QNI8" s="1243"/>
      <c r="QNJ8" s="1243"/>
      <c r="QNK8" s="1243"/>
      <c r="QNL8" s="1243"/>
      <c r="QNM8" s="1243"/>
      <c r="QNN8" s="1243"/>
      <c r="QNO8" s="1243"/>
      <c r="QNP8" s="1243"/>
      <c r="QNQ8" s="1243"/>
      <c r="QNR8" s="1243"/>
      <c r="QNS8" s="1243"/>
      <c r="QNT8" s="1243"/>
      <c r="QNU8" s="1243"/>
      <c r="QNV8" s="1243"/>
      <c r="QNW8" s="1243"/>
      <c r="QNX8" s="1243"/>
      <c r="QNY8" s="1243"/>
      <c r="QNZ8" s="1243"/>
      <c r="QOA8" s="1243"/>
      <c r="QOB8" s="1243"/>
      <c r="QOC8" s="1243"/>
      <c r="QOD8" s="1243"/>
      <c r="QOE8" s="1243"/>
      <c r="QOF8" s="1243"/>
      <c r="QOG8" s="1243"/>
      <c r="QOH8" s="1243"/>
      <c r="QOI8" s="1243"/>
      <c r="QOJ8" s="1243"/>
      <c r="QOK8" s="1243"/>
      <c r="QOL8" s="1243"/>
      <c r="QOM8" s="1243"/>
      <c r="QON8" s="1243"/>
      <c r="QOO8" s="1243"/>
      <c r="QOP8" s="1243"/>
      <c r="QOQ8" s="1243"/>
      <c r="QOR8" s="1243"/>
      <c r="QOS8" s="1243"/>
      <c r="QOT8" s="1243"/>
      <c r="QOU8" s="1243"/>
      <c r="QOV8" s="1243"/>
      <c r="QOW8" s="1243"/>
      <c r="QOX8" s="1243"/>
      <c r="QOY8" s="1243"/>
      <c r="QOZ8" s="1243"/>
      <c r="QPA8" s="1243"/>
      <c r="QPB8" s="1243"/>
      <c r="QPC8" s="1243"/>
      <c r="QPD8" s="1243"/>
      <c r="QPE8" s="1243"/>
      <c r="QPF8" s="1243"/>
      <c r="QPG8" s="1243"/>
      <c r="QPH8" s="1243"/>
      <c r="QPI8" s="1243"/>
      <c r="QPJ8" s="1243"/>
      <c r="QPK8" s="1243"/>
      <c r="QPL8" s="1243"/>
      <c r="QPM8" s="1243"/>
      <c r="QPN8" s="1243"/>
      <c r="QPO8" s="1243"/>
      <c r="QPP8" s="1243"/>
      <c r="QPQ8" s="1243"/>
      <c r="QPR8" s="1243"/>
      <c r="QPS8" s="1243"/>
      <c r="QPT8" s="1243"/>
      <c r="QPU8" s="1243"/>
      <c r="QPV8" s="1243"/>
      <c r="QPW8" s="1243"/>
      <c r="QPX8" s="1243"/>
      <c r="QPY8" s="1243"/>
      <c r="QPZ8" s="1243"/>
      <c r="QQA8" s="1243"/>
      <c r="QQB8" s="1243"/>
      <c r="QQC8" s="1243"/>
      <c r="QQD8" s="1243"/>
      <c r="QQE8" s="1243"/>
      <c r="QQF8" s="1243"/>
      <c r="QQG8" s="1243"/>
      <c r="QQH8" s="1243"/>
      <c r="QQI8" s="1243"/>
      <c r="QQJ8" s="1243"/>
      <c r="QQK8" s="1243"/>
      <c r="QQL8" s="1243"/>
      <c r="QQM8" s="1243"/>
      <c r="QQN8" s="1243"/>
      <c r="QQO8" s="1243"/>
      <c r="QQP8" s="1243"/>
      <c r="QQQ8" s="1243"/>
      <c r="QQR8" s="1243"/>
      <c r="QQS8" s="1243"/>
      <c r="QQT8" s="1243"/>
      <c r="QQU8" s="1243"/>
      <c r="QQV8" s="1243"/>
      <c r="QQW8" s="1243"/>
      <c r="QQX8" s="1243"/>
      <c r="QQY8" s="1243"/>
      <c r="QQZ8" s="1243"/>
      <c r="QRA8" s="1243"/>
      <c r="QRB8" s="1243"/>
      <c r="QRC8" s="1243"/>
      <c r="QRD8" s="1243"/>
      <c r="QRE8" s="1243"/>
      <c r="QRF8" s="1243"/>
      <c r="QRG8" s="1243"/>
      <c r="QRH8" s="1243"/>
      <c r="QRI8" s="1243"/>
      <c r="QRJ8" s="1243"/>
      <c r="QRK8" s="1243"/>
      <c r="QRL8" s="1243"/>
      <c r="QRM8" s="1243"/>
      <c r="QRN8" s="1243"/>
      <c r="QRO8" s="1243"/>
      <c r="QRP8" s="1243"/>
      <c r="QRQ8" s="1243"/>
      <c r="QRR8" s="1243"/>
      <c r="QRS8" s="1243"/>
      <c r="QRT8" s="1243"/>
      <c r="QRU8" s="1243"/>
      <c r="QRV8" s="1243"/>
      <c r="QRW8" s="1243"/>
      <c r="QRX8" s="1243"/>
      <c r="QRY8" s="1243"/>
      <c r="QRZ8" s="1243"/>
      <c r="QSA8" s="1243"/>
      <c r="QSB8" s="1243"/>
      <c r="QSC8" s="1243"/>
      <c r="QSD8" s="1243"/>
      <c r="QSE8" s="1243"/>
      <c r="QSF8" s="1243"/>
      <c r="QSG8" s="1243"/>
      <c r="QSH8" s="1243"/>
      <c r="QSI8" s="1243"/>
      <c r="QSJ8" s="1243"/>
      <c r="QSK8" s="1243"/>
      <c r="QSL8" s="1243"/>
      <c r="QSM8" s="1243"/>
      <c r="QSN8" s="1243"/>
      <c r="QSO8" s="1243"/>
      <c r="QSP8" s="1243"/>
      <c r="QSQ8" s="1243"/>
      <c r="QSR8" s="1243"/>
      <c r="QSS8" s="1243"/>
      <c r="QST8" s="1243"/>
      <c r="QSU8" s="1243"/>
      <c r="QSV8" s="1243"/>
      <c r="QSW8" s="1243"/>
      <c r="QSX8" s="1243"/>
      <c r="QSY8" s="1243"/>
      <c r="QSZ8" s="1243"/>
      <c r="QTA8" s="1243"/>
      <c r="QTB8" s="1243"/>
      <c r="QTC8" s="1243"/>
      <c r="QTD8" s="1243"/>
      <c r="QTE8" s="1243"/>
      <c r="QTF8" s="1243"/>
      <c r="QTG8" s="1243"/>
      <c r="QTH8" s="1243"/>
      <c r="QTI8" s="1243"/>
      <c r="QTJ8" s="1243"/>
      <c r="QTK8" s="1243"/>
      <c r="QTL8" s="1243"/>
      <c r="QTM8" s="1243"/>
      <c r="QTN8" s="1243"/>
      <c r="QTO8" s="1243"/>
      <c r="QTP8" s="1243"/>
      <c r="QTQ8" s="1243"/>
      <c r="QTR8" s="1243"/>
      <c r="QTS8" s="1243"/>
      <c r="QTT8" s="1243"/>
      <c r="QTU8" s="1243"/>
      <c r="QTV8" s="1243"/>
      <c r="QTW8" s="1243"/>
      <c r="QTX8" s="1243"/>
      <c r="QTY8" s="1243"/>
      <c r="QTZ8" s="1243"/>
      <c r="QUA8" s="1243"/>
      <c r="QUB8" s="1243"/>
      <c r="QUC8" s="1243"/>
      <c r="QUD8" s="1243"/>
      <c r="QUE8" s="1243"/>
      <c r="QUF8" s="1243"/>
      <c r="QUG8" s="1243"/>
      <c r="QUH8" s="1243"/>
      <c r="QUI8" s="1243"/>
      <c r="QUJ8" s="1243"/>
      <c r="QUK8" s="1243"/>
      <c r="QUL8" s="1243"/>
      <c r="QUM8" s="1243"/>
      <c r="QUN8" s="1243"/>
      <c r="QUO8" s="1243"/>
      <c r="QUP8" s="1243"/>
      <c r="QUQ8" s="1243"/>
      <c r="QUR8" s="1243"/>
      <c r="QUS8" s="1243"/>
      <c r="QUT8" s="1243"/>
      <c r="QUU8" s="1243"/>
      <c r="QUV8" s="1243"/>
      <c r="QUW8" s="1243"/>
      <c r="QUX8" s="1243"/>
      <c r="QUY8" s="1243"/>
      <c r="QUZ8" s="1243"/>
      <c r="QVA8" s="1243"/>
      <c r="QVB8" s="1243"/>
      <c r="QVC8" s="1243"/>
      <c r="QVD8" s="1243"/>
      <c r="QVE8" s="1243"/>
      <c r="QVF8" s="1243"/>
      <c r="QVG8" s="1243"/>
      <c r="QVH8" s="1243"/>
      <c r="QVI8" s="1243"/>
      <c r="QVJ8" s="1243"/>
      <c r="QVK8" s="1243"/>
      <c r="QVL8" s="1243"/>
      <c r="QVM8" s="1243"/>
      <c r="QVN8" s="1243"/>
      <c r="QVO8" s="1243"/>
      <c r="QVP8" s="1243"/>
      <c r="QVQ8" s="1243"/>
      <c r="QVR8" s="1243"/>
      <c r="QVS8" s="1243"/>
      <c r="QVT8" s="1243"/>
      <c r="QVU8" s="1243"/>
      <c r="QVV8" s="1243"/>
      <c r="QVW8" s="1243"/>
      <c r="QVX8" s="1243"/>
      <c r="QVY8" s="1243"/>
      <c r="QVZ8" s="1243"/>
      <c r="QWA8" s="1243"/>
      <c r="QWB8" s="1243"/>
      <c r="QWC8" s="1243"/>
      <c r="QWD8" s="1243"/>
      <c r="QWE8" s="1243"/>
      <c r="QWF8" s="1243"/>
      <c r="QWG8" s="1243"/>
      <c r="QWH8" s="1243"/>
      <c r="QWI8" s="1243"/>
      <c r="QWJ8" s="1243"/>
      <c r="QWK8" s="1243"/>
      <c r="QWL8" s="1243"/>
      <c r="QWM8" s="1243"/>
      <c r="QWN8" s="1243"/>
      <c r="QWO8" s="1243"/>
      <c r="QWP8" s="1243"/>
      <c r="QWQ8" s="1243"/>
      <c r="QWR8" s="1243"/>
      <c r="QWS8" s="1243"/>
      <c r="QWT8" s="1243"/>
      <c r="QWU8" s="1243"/>
      <c r="QWV8" s="1243"/>
      <c r="QWW8" s="1243"/>
      <c r="QWX8" s="1243"/>
      <c r="QWY8" s="1243"/>
      <c r="QWZ8" s="1243"/>
      <c r="QXA8" s="1243"/>
      <c r="QXB8" s="1243"/>
      <c r="QXC8" s="1243"/>
      <c r="QXD8" s="1243"/>
      <c r="QXE8" s="1243"/>
      <c r="QXF8" s="1243"/>
      <c r="QXG8" s="1243"/>
      <c r="QXH8" s="1243"/>
      <c r="QXI8" s="1243"/>
      <c r="QXJ8" s="1243"/>
      <c r="QXK8" s="1243"/>
      <c r="QXL8" s="1243"/>
      <c r="QXM8" s="1243"/>
      <c r="QXN8" s="1243"/>
      <c r="QXO8" s="1243"/>
      <c r="QXP8" s="1243"/>
      <c r="QXQ8" s="1243"/>
      <c r="QXR8" s="1243"/>
      <c r="QXS8" s="1243"/>
      <c r="QXT8" s="1243"/>
      <c r="QXU8" s="1243"/>
      <c r="QXV8" s="1243"/>
      <c r="QXW8" s="1243"/>
      <c r="QXX8" s="1243"/>
      <c r="QXY8" s="1243"/>
      <c r="QXZ8" s="1243"/>
      <c r="QYA8" s="1243"/>
      <c r="QYB8" s="1243"/>
      <c r="QYC8" s="1243"/>
      <c r="QYD8" s="1243"/>
      <c r="QYE8" s="1243"/>
      <c r="QYF8" s="1243"/>
      <c r="QYG8" s="1243"/>
      <c r="QYH8" s="1243"/>
      <c r="QYI8" s="1243"/>
      <c r="QYJ8" s="1243"/>
      <c r="QYK8" s="1243"/>
      <c r="QYL8" s="1243"/>
      <c r="QYM8" s="1243"/>
      <c r="QYN8" s="1243"/>
      <c r="QYO8" s="1243"/>
      <c r="QYP8" s="1243"/>
      <c r="QYQ8" s="1243"/>
      <c r="QYR8" s="1243"/>
      <c r="QYS8" s="1243"/>
      <c r="QYT8" s="1243"/>
      <c r="QYU8" s="1243"/>
      <c r="QYV8" s="1243"/>
      <c r="QYW8" s="1243"/>
      <c r="QYX8" s="1243"/>
      <c r="QYY8" s="1243"/>
      <c r="QYZ8" s="1243"/>
      <c r="QZA8" s="1243"/>
      <c r="QZB8" s="1243"/>
      <c r="QZC8" s="1243"/>
      <c r="QZD8" s="1243"/>
      <c r="QZE8" s="1243"/>
      <c r="QZF8" s="1243"/>
      <c r="QZG8" s="1243"/>
      <c r="QZH8" s="1243"/>
      <c r="QZI8" s="1243"/>
      <c r="QZJ8" s="1243"/>
      <c r="QZK8" s="1243"/>
      <c r="QZL8" s="1243"/>
      <c r="QZM8" s="1243"/>
      <c r="QZN8" s="1243"/>
      <c r="QZO8" s="1243"/>
      <c r="QZP8" s="1243"/>
      <c r="QZQ8" s="1243"/>
      <c r="QZR8" s="1243"/>
      <c r="QZS8" s="1243"/>
      <c r="QZT8" s="1243"/>
      <c r="QZU8" s="1243"/>
      <c r="QZV8" s="1243"/>
      <c r="QZW8" s="1243"/>
      <c r="QZX8" s="1243"/>
      <c r="QZY8" s="1243"/>
      <c r="QZZ8" s="1243"/>
      <c r="RAA8" s="1243"/>
      <c r="RAB8" s="1243"/>
      <c r="RAC8" s="1243"/>
      <c r="RAD8" s="1243"/>
      <c r="RAE8" s="1243"/>
      <c r="RAF8" s="1243"/>
      <c r="RAG8" s="1243"/>
      <c r="RAH8" s="1243"/>
      <c r="RAI8" s="1243"/>
      <c r="RAJ8" s="1243"/>
      <c r="RAK8" s="1243"/>
      <c r="RAL8" s="1243"/>
      <c r="RAM8" s="1243"/>
      <c r="RAN8" s="1243"/>
      <c r="RAO8" s="1243"/>
      <c r="RAP8" s="1243"/>
      <c r="RAQ8" s="1243"/>
      <c r="RAR8" s="1243"/>
      <c r="RAS8" s="1243"/>
      <c r="RAT8" s="1243"/>
      <c r="RAU8" s="1243"/>
      <c r="RAV8" s="1243"/>
      <c r="RAW8" s="1243"/>
      <c r="RAX8" s="1243"/>
      <c r="RAY8" s="1243"/>
      <c r="RAZ8" s="1243"/>
      <c r="RBA8" s="1243"/>
      <c r="RBB8" s="1243"/>
      <c r="RBC8" s="1243"/>
      <c r="RBD8" s="1243"/>
      <c r="RBE8" s="1243"/>
      <c r="RBF8" s="1243"/>
      <c r="RBG8" s="1243"/>
      <c r="RBH8" s="1243"/>
      <c r="RBI8" s="1243"/>
      <c r="RBJ8" s="1243"/>
      <c r="RBK8" s="1243"/>
      <c r="RBL8" s="1243"/>
      <c r="RBM8" s="1243"/>
      <c r="RBN8" s="1243"/>
      <c r="RBO8" s="1243"/>
      <c r="RBP8" s="1243"/>
      <c r="RBQ8" s="1243"/>
      <c r="RBR8" s="1243"/>
      <c r="RBS8" s="1243"/>
      <c r="RBT8" s="1243"/>
      <c r="RBU8" s="1243"/>
      <c r="RBV8" s="1243"/>
      <c r="RBW8" s="1243"/>
      <c r="RBX8" s="1243"/>
      <c r="RBY8" s="1243"/>
      <c r="RBZ8" s="1243"/>
      <c r="RCA8" s="1243"/>
      <c r="RCB8" s="1243"/>
      <c r="RCC8" s="1243"/>
      <c r="RCD8" s="1243"/>
      <c r="RCE8" s="1243"/>
      <c r="RCF8" s="1243"/>
      <c r="RCG8" s="1243"/>
      <c r="RCH8" s="1243"/>
      <c r="RCI8" s="1243"/>
      <c r="RCJ8" s="1243"/>
      <c r="RCK8" s="1243"/>
      <c r="RCL8" s="1243"/>
      <c r="RCM8" s="1243"/>
      <c r="RCN8" s="1243"/>
      <c r="RCO8" s="1243"/>
      <c r="RCP8" s="1243"/>
      <c r="RCQ8" s="1243"/>
      <c r="RCR8" s="1243"/>
      <c r="RCS8" s="1243"/>
      <c r="RCT8" s="1243"/>
      <c r="RCU8" s="1243"/>
      <c r="RCV8" s="1243"/>
      <c r="RCW8" s="1243"/>
      <c r="RCX8" s="1243"/>
      <c r="RCY8" s="1243"/>
      <c r="RCZ8" s="1243"/>
      <c r="RDA8" s="1243"/>
      <c r="RDB8" s="1243"/>
      <c r="RDC8" s="1243"/>
      <c r="RDD8" s="1243"/>
      <c r="RDE8" s="1243"/>
      <c r="RDF8" s="1243"/>
      <c r="RDG8" s="1243"/>
      <c r="RDH8" s="1243"/>
      <c r="RDI8" s="1243"/>
      <c r="RDJ8" s="1243"/>
      <c r="RDK8" s="1243"/>
      <c r="RDL8" s="1243"/>
      <c r="RDM8" s="1243"/>
      <c r="RDN8" s="1243"/>
      <c r="RDO8" s="1243"/>
      <c r="RDP8" s="1243"/>
      <c r="RDQ8" s="1243"/>
      <c r="RDR8" s="1243"/>
      <c r="RDS8" s="1243"/>
      <c r="RDT8" s="1243"/>
      <c r="RDU8" s="1243"/>
      <c r="RDV8" s="1243"/>
      <c r="RDW8" s="1243"/>
      <c r="RDX8" s="1243"/>
      <c r="RDY8" s="1243"/>
      <c r="RDZ8" s="1243"/>
      <c r="REA8" s="1243"/>
      <c r="REB8" s="1243"/>
      <c r="REC8" s="1243"/>
      <c r="RED8" s="1243"/>
      <c r="REE8" s="1243"/>
      <c r="REF8" s="1243"/>
      <c r="REG8" s="1243"/>
      <c r="REH8" s="1243"/>
      <c r="REI8" s="1243"/>
      <c r="REJ8" s="1243"/>
      <c r="REK8" s="1243"/>
      <c r="REL8" s="1243"/>
      <c r="REM8" s="1243"/>
      <c r="REN8" s="1243"/>
      <c r="REO8" s="1243"/>
      <c r="REP8" s="1243"/>
      <c r="REQ8" s="1243"/>
      <c r="RER8" s="1243"/>
      <c r="RES8" s="1243"/>
      <c r="RET8" s="1243"/>
      <c r="REU8" s="1243"/>
      <c r="REV8" s="1243"/>
      <c r="REW8" s="1243"/>
      <c r="REX8" s="1243"/>
      <c r="REY8" s="1243"/>
      <c r="REZ8" s="1243"/>
      <c r="RFA8" s="1243"/>
      <c r="RFB8" s="1243"/>
      <c r="RFC8" s="1243"/>
      <c r="RFD8" s="1243"/>
      <c r="RFE8" s="1243"/>
      <c r="RFF8" s="1243"/>
      <c r="RFG8" s="1243"/>
      <c r="RFH8" s="1243"/>
      <c r="RFI8" s="1243"/>
      <c r="RFJ8" s="1243"/>
      <c r="RFK8" s="1243"/>
      <c r="RFL8" s="1243"/>
      <c r="RFM8" s="1243"/>
      <c r="RFN8" s="1243"/>
      <c r="RFO8" s="1243"/>
      <c r="RFP8" s="1243"/>
      <c r="RFQ8" s="1243"/>
      <c r="RFR8" s="1243"/>
      <c r="RFS8" s="1243"/>
      <c r="RFT8" s="1243"/>
      <c r="RFU8" s="1243"/>
      <c r="RFV8" s="1243"/>
      <c r="RFW8" s="1243"/>
      <c r="RFX8" s="1243"/>
      <c r="RFY8" s="1243"/>
      <c r="RFZ8" s="1243"/>
      <c r="RGA8" s="1243"/>
      <c r="RGB8" s="1243"/>
      <c r="RGC8" s="1243"/>
      <c r="RGD8" s="1243"/>
      <c r="RGE8" s="1243"/>
      <c r="RGF8" s="1243"/>
      <c r="RGG8" s="1243"/>
      <c r="RGH8" s="1243"/>
      <c r="RGI8" s="1243"/>
      <c r="RGJ8" s="1243"/>
      <c r="RGK8" s="1243"/>
      <c r="RGL8" s="1243"/>
      <c r="RGM8" s="1243"/>
      <c r="RGN8" s="1243"/>
      <c r="RGO8" s="1243"/>
      <c r="RGP8" s="1243"/>
      <c r="RGQ8" s="1243"/>
      <c r="RGR8" s="1243"/>
      <c r="RGS8" s="1243"/>
      <c r="RGT8" s="1243"/>
      <c r="RGU8" s="1243"/>
      <c r="RGV8" s="1243"/>
      <c r="RGW8" s="1243"/>
      <c r="RGX8" s="1243"/>
      <c r="RGY8" s="1243"/>
      <c r="RGZ8" s="1243"/>
      <c r="RHA8" s="1243"/>
      <c r="RHB8" s="1243"/>
      <c r="RHC8" s="1243"/>
      <c r="RHD8" s="1243"/>
      <c r="RHE8" s="1243"/>
      <c r="RHF8" s="1243"/>
      <c r="RHG8" s="1243"/>
      <c r="RHH8" s="1243"/>
      <c r="RHI8" s="1243"/>
      <c r="RHJ8" s="1243"/>
      <c r="RHK8" s="1243"/>
      <c r="RHL8" s="1243"/>
      <c r="RHM8" s="1243"/>
      <c r="RHN8" s="1243"/>
      <c r="RHO8" s="1243"/>
      <c r="RHP8" s="1243"/>
      <c r="RHQ8" s="1243"/>
      <c r="RHR8" s="1243"/>
      <c r="RHS8" s="1243"/>
      <c r="RHT8" s="1243"/>
      <c r="RHU8" s="1243"/>
      <c r="RHV8" s="1243"/>
      <c r="RHW8" s="1243"/>
      <c r="RHX8" s="1243"/>
      <c r="RHY8" s="1243"/>
      <c r="RHZ8" s="1243"/>
      <c r="RIA8" s="1243"/>
      <c r="RIB8" s="1243"/>
      <c r="RIC8" s="1243"/>
      <c r="RID8" s="1243"/>
      <c r="RIE8" s="1243"/>
      <c r="RIF8" s="1243"/>
      <c r="RIG8" s="1243"/>
      <c r="RIH8" s="1243"/>
      <c r="RII8" s="1243"/>
      <c r="RIJ8" s="1243"/>
      <c r="RIK8" s="1243"/>
      <c r="RIL8" s="1243"/>
      <c r="RIM8" s="1243"/>
      <c r="RIN8" s="1243"/>
      <c r="RIO8" s="1243"/>
      <c r="RIP8" s="1243"/>
      <c r="RIQ8" s="1243"/>
      <c r="RIR8" s="1243"/>
      <c r="RIS8" s="1243"/>
      <c r="RIT8" s="1243"/>
      <c r="RIU8" s="1243"/>
      <c r="RIV8" s="1243"/>
      <c r="RIW8" s="1243"/>
      <c r="RIX8" s="1243"/>
      <c r="RIY8" s="1243"/>
      <c r="RIZ8" s="1243"/>
      <c r="RJA8" s="1243"/>
      <c r="RJB8" s="1243"/>
      <c r="RJC8" s="1243"/>
      <c r="RJD8" s="1243"/>
      <c r="RJE8" s="1243"/>
      <c r="RJF8" s="1243"/>
      <c r="RJG8" s="1243"/>
      <c r="RJH8" s="1243"/>
      <c r="RJI8" s="1243"/>
      <c r="RJJ8" s="1243"/>
      <c r="RJK8" s="1243"/>
      <c r="RJL8" s="1243"/>
      <c r="RJM8" s="1243"/>
      <c r="RJN8" s="1243"/>
      <c r="RJO8" s="1243"/>
      <c r="RJP8" s="1243"/>
      <c r="RJQ8" s="1243"/>
      <c r="RJR8" s="1243"/>
      <c r="RJS8" s="1243"/>
      <c r="RJT8" s="1243"/>
      <c r="RJU8" s="1243"/>
      <c r="RJV8" s="1243"/>
      <c r="RJW8" s="1243"/>
      <c r="RJX8" s="1243"/>
      <c r="RJY8" s="1243"/>
      <c r="RJZ8" s="1243"/>
      <c r="RKA8" s="1243"/>
      <c r="RKB8" s="1243"/>
      <c r="RKC8" s="1243"/>
      <c r="RKD8" s="1243"/>
      <c r="RKE8" s="1243"/>
      <c r="RKF8" s="1243"/>
      <c r="RKG8" s="1243"/>
      <c r="RKH8" s="1243"/>
      <c r="RKI8" s="1243"/>
      <c r="RKJ8" s="1243"/>
      <c r="RKK8" s="1243"/>
      <c r="RKL8" s="1243"/>
      <c r="RKM8" s="1243"/>
      <c r="RKN8" s="1243"/>
      <c r="RKO8" s="1243"/>
      <c r="RKP8" s="1243"/>
      <c r="RKQ8" s="1243"/>
      <c r="RKR8" s="1243"/>
      <c r="RKS8" s="1243"/>
      <c r="RKT8" s="1243"/>
      <c r="RKU8" s="1243"/>
      <c r="RKV8" s="1243"/>
      <c r="RKW8" s="1243"/>
      <c r="RKX8" s="1243"/>
      <c r="RKY8" s="1243"/>
      <c r="RKZ8" s="1243"/>
      <c r="RLA8" s="1243"/>
      <c r="RLB8" s="1243"/>
      <c r="RLC8" s="1243"/>
      <c r="RLD8" s="1243"/>
      <c r="RLE8" s="1243"/>
      <c r="RLF8" s="1243"/>
      <c r="RLG8" s="1243"/>
      <c r="RLH8" s="1243"/>
      <c r="RLI8" s="1243"/>
      <c r="RLJ8" s="1243"/>
      <c r="RLK8" s="1243"/>
      <c r="RLL8" s="1243"/>
      <c r="RLM8" s="1243"/>
      <c r="RLN8" s="1243"/>
      <c r="RLO8" s="1243"/>
      <c r="RLP8" s="1243"/>
      <c r="RLQ8" s="1243"/>
      <c r="RLR8" s="1243"/>
      <c r="RLS8" s="1243"/>
      <c r="RLT8" s="1243"/>
      <c r="RLU8" s="1243"/>
      <c r="RLV8" s="1243"/>
      <c r="RLW8" s="1243"/>
      <c r="RLX8" s="1243"/>
      <c r="RLY8" s="1243"/>
      <c r="RLZ8" s="1243"/>
      <c r="RMA8" s="1243"/>
      <c r="RMB8" s="1243"/>
      <c r="RMC8" s="1243"/>
      <c r="RMD8" s="1243"/>
      <c r="RME8" s="1243"/>
      <c r="RMF8" s="1243"/>
      <c r="RMG8" s="1243"/>
      <c r="RMH8" s="1243"/>
      <c r="RMI8" s="1243"/>
      <c r="RMJ8" s="1243"/>
      <c r="RMK8" s="1243"/>
      <c r="RML8" s="1243"/>
      <c r="RMM8" s="1243"/>
      <c r="RMN8" s="1243"/>
      <c r="RMO8" s="1243"/>
      <c r="RMP8" s="1243"/>
      <c r="RMQ8" s="1243"/>
      <c r="RMR8" s="1243"/>
      <c r="RMS8" s="1243"/>
      <c r="RMT8" s="1243"/>
      <c r="RMU8" s="1243"/>
      <c r="RMV8" s="1243"/>
      <c r="RMW8" s="1243"/>
      <c r="RMX8" s="1243"/>
      <c r="RMY8" s="1243"/>
      <c r="RMZ8" s="1243"/>
      <c r="RNA8" s="1243"/>
      <c r="RNB8" s="1243"/>
      <c r="RNC8" s="1243"/>
      <c r="RND8" s="1243"/>
      <c r="RNE8" s="1243"/>
      <c r="RNF8" s="1243"/>
      <c r="RNG8" s="1243"/>
      <c r="RNH8" s="1243"/>
      <c r="RNI8" s="1243"/>
      <c r="RNJ8" s="1243"/>
      <c r="RNK8" s="1243"/>
      <c r="RNL8" s="1243"/>
      <c r="RNM8" s="1243"/>
      <c r="RNN8" s="1243"/>
      <c r="RNO8" s="1243"/>
      <c r="RNP8" s="1243"/>
      <c r="RNQ8" s="1243"/>
      <c r="RNR8" s="1243"/>
      <c r="RNS8" s="1243"/>
      <c r="RNT8" s="1243"/>
      <c r="RNU8" s="1243"/>
      <c r="RNV8" s="1243"/>
      <c r="RNW8" s="1243"/>
      <c r="RNX8" s="1243"/>
      <c r="RNY8" s="1243"/>
      <c r="RNZ8" s="1243"/>
      <c r="ROA8" s="1243"/>
      <c r="ROB8" s="1243"/>
      <c r="ROC8" s="1243"/>
      <c r="ROD8" s="1243"/>
      <c r="ROE8" s="1243"/>
      <c r="ROF8" s="1243"/>
      <c r="ROG8" s="1243"/>
      <c r="ROH8" s="1243"/>
      <c r="ROI8" s="1243"/>
      <c r="ROJ8" s="1243"/>
      <c r="ROK8" s="1243"/>
      <c r="ROL8" s="1243"/>
      <c r="ROM8" s="1243"/>
      <c r="RON8" s="1243"/>
      <c r="ROO8" s="1243"/>
      <c r="ROP8" s="1243"/>
      <c r="ROQ8" s="1243"/>
      <c r="ROR8" s="1243"/>
      <c r="ROS8" s="1243"/>
      <c r="ROT8" s="1243"/>
      <c r="ROU8" s="1243"/>
      <c r="ROV8" s="1243"/>
      <c r="ROW8" s="1243"/>
      <c r="ROX8" s="1243"/>
      <c r="ROY8" s="1243"/>
      <c r="ROZ8" s="1243"/>
      <c r="RPA8" s="1243"/>
      <c r="RPB8" s="1243"/>
      <c r="RPC8" s="1243"/>
      <c r="RPD8" s="1243"/>
      <c r="RPE8" s="1243"/>
      <c r="RPF8" s="1243"/>
      <c r="RPG8" s="1243"/>
      <c r="RPH8" s="1243"/>
      <c r="RPI8" s="1243"/>
      <c r="RPJ8" s="1243"/>
      <c r="RPK8" s="1243"/>
      <c r="RPL8" s="1243"/>
      <c r="RPM8" s="1243"/>
      <c r="RPN8" s="1243"/>
      <c r="RPO8" s="1243"/>
      <c r="RPP8" s="1243"/>
      <c r="RPQ8" s="1243"/>
      <c r="RPR8" s="1243"/>
      <c r="RPS8" s="1243"/>
      <c r="RPT8" s="1243"/>
      <c r="RPU8" s="1243"/>
      <c r="RPV8" s="1243"/>
      <c r="RPW8" s="1243"/>
      <c r="RPX8" s="1243"/>
      <c r="RPY8" s="1243"/>
      <c r="RPZ8" s="1243"/>
      <c r="RQA8" s="1243"/>
      <c r="RQB8" s="1243"/>
      <c r="RQC8" s="1243"/>
      <c r="RQD8" s="1243"/>
      <c r="RQE8" s="1243"/>
      <c r="RQF8" s="1243"/>
      <c r="RQG8" s="1243"/>
      <c r="RQH8" s="1243"/>
      <c r="RQI8" s="1243"/>
      <c r="RQJ8" s="1243"/>
      <c r="RQK8" s="1243"/>
      <c r="RQL8" s="1243"/>
      <c r="RQM8" s="1243"/>
      <c r="RQN8" s="1243"/>
      <c r="RQO8" s="1243"/>
      <c r="RQP8" s="1243"/>
      <c r="RQQ8" s="1243"/>
      <c r="RQR8" s="1243"/>
      <c r="RQS8" s="1243"/>
      <c r="RQT8" s="1243"/>
      <c r="RQU8" s="1243"/>
      <c r="RQV8" s="1243"/>
      <c r="RQW8" s="1243"/>
      <c r="RQX8" s="1243"/>
      <c r="RQY8" s="1243"/>
      <c r="RQZ8" s="1243"/>
      <c r="RRA8" s="1243"/>
      <c r="RRB8" s="1243"/>
      <c r="RRC8" s="1243"/>
      <c r="RRD8" s="1243"/>
      <c r="RRE8" s="1243"/>
      <c r="RRF8" s="1243"/>
      <c r="RRG8" s="1243"/>
      <c r="RRH8" s="1243"/>
      <c r="RRI8" s="1243"/>
      <c r="RRJ8" s="1243"/>
      <c r="RRK8" s="1243"/>
      <c r="RRL8" s="1243"/>
      <c r="RRM8" s="1243"/>
      <c r="RRN8" s="1243"/>
      <c r="RRO8" s="1243"/>
      <c r="RRP8" s="1243"/>
      <c r="RRQ8" s="1243"/>
      <c r="RRR8" s="1243"/>
      <c r="RRS8" s="1243"/>
      <c r="RRT8" s="1243"/>
      <c r="RRU8" s="1243"/>
      <c r="RRV8" s="1243"/>
      <c r="RRW8" s="1243"/>
      <c r="RRX8" s="1243"/>
      <c r="RRY8" s="1243"/>
      <c r="RRZ8" s="1243"/>
      <c r="RSA8" s="1243"/>
      <c r="RSB8" s="1243"/>
      <c r="RSC8" s="1243"/>
      <c r="RSD8" s="1243"/>
      <c r="RSE8" s="1243"/>
      <c r="RSF8" s="1243"/>
      <c r="RSG8" s="1243"/>
      <c r="RSH8" s="1243"/>
      <c r="RSI8" s="1243"/>
      <c r="RSJ8" s="1243"/>
      <c r="RSK8" s="1243"/>
      <c r="RSL8" s="1243"/>
      <c r="RSM8" s="1243"/>
      <c r="RSN8" s="1243"/>
      <c r="RSO8" s="1243"/>
      <c r="RSP8" s="1243"/>
      <c r="RSQ8" s="1243"/>
      <c r="RSR8" s="1243"/>
      <c r="RSS8" s="1243"/>
      <c r="RST8" s="1243"/>
      <c r="RSU8" s="1243"/>
      <c r="RSV8" s="1243"/>
      <c r="RSW8" s="1243"/>
      <c r="RSX8" s="1243"/>
      <c r="RSY8" s="1243"/>
      <c r="RSZ8" s="1243"/>
      <c r="RTA8" s="1243"/>
      <c r="RTB8" s="1243"/>
      <c r="RTC8" s="1243"/>
      <c r="RTD8" s="1243"/>
      <c r="RTE8" s="1243"/>
      <c r="RTF8" s="1243"/>
      <c r="RTG8" s="1243"/>
      <c r="RTH8" s="1243"/>
      <c r="RTI8" s="1243"/>
      <c r="RTJ8" s="1243"/>
      <c r="RTK8" s="1243"/>
      <c r="RTL8" s="1243"/>
      <c r="RTM8" s="1243"/>
      <c r="RTN8" s="1243"/>
      <c r="RTO8" s="1243"/>
      <c r="RTP8" s="1243"/>
      <c r="RTQ8" s="1243"/>
      <c r="RTR8" s="1243"/>
      <c r="RTS8" s="1243"/>
      <c r="RTT8" s="1243"/>
      <c r="RTU8" s="1243"/>
      <c r="RTV8" s="1243"/>
      <c r="RTW8" s="1243"/>
      <c r="RTX8" s="1243"/>
      <c r="RTY8" s="1243"/>
      <c r="RTZ8" s="1243"/>
      <c r="RUA8" s="1243"/>
      <c r="RUB8" s="1243"/>
      <c r="RUC8" s="1243"/>
      <c r="RUD8" s="1243"/>
      <c r="RUE8" s="1243"/>
      <c r="RUF8" s="1243"/>
      <c r="RUG8" s="1243"/>
      <c r="RUH8" s="1243"/>
      <c r="RUI8" s="1243"/>
      <c r="RUJ8" s="1243"/>
      <c r="RUK8" s="1243"/>
      <c r="RUL8" s="1243"/>
      <c r="RUM8" s="1243"/>
      <c r="RUN8" s="1243"/>
      <c r="RUO8" s="1243"/>
      <c r="RUP8" s="1243"/>
      <c r="RUQ8" s="1243"/>
      <c r="RUR8" s="1243"/>
      <c r="RUS8" s="1243"/>
      <c r="RUT8" s="1243"/>
      <c r="RUU8" s="1243"/>
      <c r="RUV8" s="1243"/>
      <c r="RUW8" s="1243"/>
      <c r="RUX8" s="1243"/>
      <c r="RUY8" s="1243"/>
      <c r="RUZ8" s="1243"/>
      <c r="RVA8" s="1243"/>
      <c r="RVB8" s="1243"/>
      <c r="RVC8" s="1243"/>
      <c r="RVD8" s="1243"/>
      <c r="RVE8" s="1243"/>
      <c r="RVF8" s="1243"/>
      <c r="RVG8" s="1243"/>
      <c r="RVH8" s="1243"/>
      <c r="RVI8" s="1243"/>
      <c r="RVJ8" s="1243"/>
      <c r="RVK8" s="1243"/>
      <c r="RVL8" s="1243"/>
      <c r="RVM8" s="1243"/>
      <c r="RVN8" s="1243"/>
      <c r="RVO8" s="1243"/>
      <c r="RVP8" s="1243"/>
      <c r="RVQ8" s="1243"/>
      <c r="RVR8" s="1243"/>
      <c r="RVS8" s="1243"/>
      <c r="RVT8" s="1243"/>
      <c r="RVU8" s="1243"/>
      <c r="RVV8" s="1243"/>
      <c r="RVW8" s="1243"/>
      <c r="RVX8" s="1243"/>
      <c r="RVY8" s="1243"/>
      <c r="RVZ8" s="1243"/>
      <c r="RWA8" s="1243"/>
      <c r="RWB8" s="1243"/>
      <c r="RWC8" s="1243"/>
      <c r="RWD8" s="1243"/>
      <c r="RWE8" s="1243"/>
      <c r="RWF8" s="1243"/>
      <c r="RWG8" s="1243"/>
      <c r="RWH8" s="1243"/>
      <c r="RWI8" s="1243"/>
      <c r="RWJ8" s="1243"/>
      <c r="RWK8" s="1243"/>
      <c r="RWL8" s="1243"/>
      <c r="RWM8" s="1243"/>
      <c r="RWN8" s="1243"/>
      <c r="RWO8" s="1243"/>
      <c r="RWP8" s="1243"/>
      <c r="RWQ8" s="1243"/>
      <c r="RWR8" s="1243"/>
      <c r="RWS8" s="1243"/>
      <c r="RWT8" s="1243"/>
      <c r="RWU8" s="1243"/>
      <c r="RWV8" s="1243"/>
      <c r="RWW8" s="1243"/>
      <c r="RWX8" s="1243"/>
      <c r="RWY8" s="1243"/>
      <c r="RWZ8" s="1243"/>
      <c r="RXA8" s="1243"/>
      <c r="RXB8" s="1243"/>
      <c r="RXC8" s="1243"/>
      <c r="RXD8" s="1243"/>
      <c r="RXE8" s="1243"/>
      <c r="RXF8" s="1243"/>
      <c r="RXG8" s="1243"/>
      <c r="RXH8" s="1243"/>
      <c r="RXI8" s="1243"/>
      <c r="RXJ8" s="1243"/>
      <c r="RXK8" s="1243"/>
      <c r="RXL8" s="1243"/>
      <c r="RXM8" s="1243"/>
      <c r="RXN8" s="1243"/>
      <c r="RXO8" s="1243"/>
      <c r="RXP8" s="1243"/>
      <c r="RXQ8" s="1243"/>
      <c r="RXR8" s="1243"/>
      <c r="RXS8" s="1243"/>
      <c r="RXT8" s="1243"/>
      <c r="RXU8" s="1243"/>
      <c r="RXV8" s="1243"/>
      <c r="RXW8" s="1243"/>
      <c r="RXX8" s="1243"/>
      <c r="RXY8" s="1243"/>
      <c r="RXZ8" s="1243"/>
      <c r="RYA8" s="1243"/>
      <c r="RYB8" s="1243"/>
      <c r="RYC8" s="1243"/>
      <c r="RYD8" s="1243"/>
      <c r="RYE8" s="1243"/>
      <c r="RYF8" s="1243"/>
      <c r="RYG8" s="1243"/>
      <c r="RYH8" s="1243"/>
      <c r="RYI8" s="1243"/>
      <c r="RYJ8" s="1243"/>
      <c r="RYK8" s="1243"/>
      <c r="RYL8" s="1243"/>
      <c r="RYM8" s="1243"/>
      <c r="RYN8" s="1243"/>
      <c r="RYO8" s="1243"/>
      <c r="RYP8" s="1243"/>
      <c r="RYQ8" s="1243"/>
      <c r="RYR8" s="1243"/>
      <c r="RYS8" s="1243"/>
      <c r="RYT8" s="1243"/>
      <c r="RYU8" s="1243"/>
      <c r="RYV8" s="1243"/>
      <c r="RYW8" s="1243"/>
      <c r="RYX8" s="1243"/>
      <c r="RYY8" s="1243"/>
      <c r="RYZ8" s="1243"/>
      <c r="RZA8" s="1243"/>
      <c r="RZB8" s="1243"/>
      <c r="RZC8" s="1243"/>
      <c r="RZD8" s="1243"/>
      <c r="RZE8" s="1243"/>
      <c r="RZF8" s="1243"/>
      <c r="RZG8" s="1243"/>
      <c r="RZH8" s="1243"/>
      <c r="RZI8" s="1243"/>
      <c r="RZJ8" s="1243"/>
      <c r="RZK8" s="1243"/>
      <c r="RZL8" s="1243"/>
      <c r="RZM8" s="1243"/>
      <c r="RZN8" s="1243"/>
      <c r="RZO8" s="1243"/>
      <c r="RZP8" s="1243"/>
      <c r="RZQ8" s="1243"/>
      <c r="RZR8" s="1243"/>
      <c r="RZS8" s="1243"/>
      <c r="RZT8" s="1243"/>
      <c r="RZU8" s="1243"/>
      <c r="RZV8" s="1243"/>
      <c r="RZW8" s="1243"/>
      <c r="RZX8" s="1243"/>
      <c r="RZY8" s="1243"/>
      <c r="RZZ8" s="1243"/>
      <c r="SAA8" s="1243"/>
      <c r="SAB8" s="1243"/>
      <c r="SAC8" s="1243"/>
      <c r="SAD8" s="1243"/>
      <c r="SAE8" s="1243"/>
      <c r="SAF8" s="1243"/>
      <c r="SAG8" s="1243"/>
      <c r="SAH8" s="1243"/>
      <c r="SAI8" s="1243"/>
      <c r="SAJ8" s="1243"/>
      <c r="SAK8" s="1243"/>
      <c r="SAL8" s="1243"/>
      <c r="SAM8" s="1243"/>
      <c r="SAN8" s="1243"/>
      <c r="SAO8" s="1243"/>
      <c r="SAP8" s="1243"/>
      <c r="SAQ8" s="1243"/>
      <c r="SAR8" s="1243"/>
      <c r="SAS8" s="1243"/>
      <c r="SAT8" s="1243"/>
      <c r="SAU8" s="1243"/>
      <c r="SAV8" s="1243"/>
      <c r="SAW8" s="1243"/>
      <c r="SAX8" s="1243"/>
      <c r="SAY8" s="1243"/>
      <c r="SAZ8" s="1243"/>
      <c r="SBA8" s="1243"/>
      <c r="SBB8" s="1243"/>
      <c r="SBC8" s="1243"/>
      <c r="SBD8" s="1243"/>
      <c r="SBE8" s="1243"/>
      <c r="SBF8" s="1243"/>
      <c r="SBG8" s="1243"/>
      <c r="SBH8" s="1243"/>
      <c r="SBI8" s="1243"/>
      <c r="SBJ8" s="1243"/>
      <c r="SBK8" s="1243"/>
      <c r="SBL8" s="1243"/>
      <c r="SBM8" s="1243"/>
      <c r="SBN8" s="1243"/>
      <c r="SBO8" s="1243"/>
      <c r="SBP8" s="1243"/>
      <c r="SBQ8" s="1243"/>
      <c r="SBR8" s="1243"/>
      <c r="SBS8" s="1243"/>
      <c r="SBT8" s="1243"/>
      <c r="SBU8" s="1243"/>
      <c r="SBV8" s="1243"/>
      <c r="SBW8" s="1243"/>
      <c r="SBX8" s="1243"/>
      <c r="SBY8" s="1243"/>
      <c r="SBZ8" s="1243"/>
      <c r="SCA8" s="1243"/>
      <c r="SCB8" s="1243"/>
      <c r="SCC8" s="1243"/>
      <c r="SCD8" s="1243"/>
      <c r="SCE8" s="1243"/>
      <c r="SCF8" s="1243"/>
      <c r="SCG8" s="1243"/>
      <c r="SCH8" s="1243"/>
      <c r="SCI8" s="1243"/>
      <c r="SCJ8" s="1243"/>
      <c r="SCK8" s="1243"/>
      <c r="SCL8" s="1243"/>
      <c r="SCM8" s="1243"/>
      <c r="SCN8" s="1243"/>
      <c r="SCO8" s="1243"/>
      <c r="SCP8" s="1243"/>
      <c r="SCQ8" s="1243"/>
      <c r="SCR8" s="1243"/>
      <c r="SCS8" s="1243"/>
      <c r="SCT8" s="1243"/>
      <c r="SCU8" s="1243"/>
      <c r="SCV8" s="1243"/>
      <c r="SCW8" s="1243"/>
      <c r="SCX8" s="1243"/>
      <c r="SCY8" s="1243"/>
      <c r="SCZ8" s="1243"/>
      <c r="SDA8" s="1243"/>
      <c r="SDB8" s="1243"/>
      <c r="SDC8" s="1243"/>
      <c r="SDD8" s="1243"/>
      <c r="SDE8" s="1243"/>
      <c r="SDF8" s="1243"/>
      <c r="SDG8" s="1243"/>
      <c r="SDH8" s="1243"/>
      <c r="SDI8" s="1243"/>
      <c r="SDJ8" s="1243"/>
      <c r="SDK8" s="1243"/>
      <c r="SDL8" s="1243"/>
      <c r="SDM8" s="1243"/>
      <c r="SDN8" s="1243"/>
      <c r="SDO8" s="1243"/>
      <c r="SDP8" s="1243"/>
      <c r="SDQ8" s="1243"/>
      <c r="SDR8" s="1243"/>
      <c r="SDS8" s="1243"/>
      <c r="SDT8" s="1243"/>
      <c r="SDU8" s="1243"/>
      <c r="SDV8" s="1243"/>
      <c r="SDW8" s="1243"/>
      <c r="SDX8" s="1243"/>
      <c r="SDY8" s="1243"/>
      <c r="SDZ8" s="1243"/>
      <c r="SEA8" s="1243"/>
      <c r="SEB8" s="1243"/>
      <c r="SEC8" s="1243"/>
      <c r="SED8" s="1243"/>
      <c r="SEE8" s="1243"/>
      <c r="SEF8" s="1243"/>
      <c r="SEG8" s="1243"/>
      <c r="SEH8" s="1243"/>
      <c r="SEI8" s="1243"/>
      <c r="SEJ8" s="1243"/>
      <c r="SEK8" s="1243"/>
      <c r="SEL8" s="1243"/>
      <c r="SEM8" s="1243"/>
      <c r="SEN8" s="1243"/>
      <c r="SEO8" s="1243"/>
      <c r="SEP8" s="1243"/>
      <c r="SEQ8" s="1243"/>
      <c r="SER8" s="1243"/>
      <c r="SES8" s="1243"/>
      <c r="SET8" s="1243"/>
      <c r="SEU8" s="1243"/>
      <c r="SEV8" s="1243"/>
      <c r="SEW8" s="1243"/>
      <c r="SEX8" s="1243"/>
      <c r="SEY8" s="1243"/>
      <c r="SEZ8" s="1243"/>
      <c r="SFA8" s="1243"/>
      <c r="SFB8" s="1243"/>
      <c r="SFC8" s="1243"/>
      <c r="SFD8" s="1243"/>
      <c r="SFE8" s="1243"/>
      <c r="SFF8" s="1243"/>
      <c r="SFG8" s="1243"/>
      <c r="SFH8" s="1243"/>
      <c r="SFI8" s="1243"/>
      <c r="SFJ8" s="1243"/>
      <c r="SFK8" s="1243"/>
      <c r="SFL8" s="1243"/>
      <c r="SFM8" s="1243"/>
      <c r="SFN8" s="1243"/>
      <c r="SFO8" s="1243"/>
      <c r="SFP8" s="1243"/>
      <c r="SFQ8" s="1243"/>
      <c r="SFR8" s="1243"/>
      <c r="SFS8" s="1243"/>
      <c r="SFT8" s="1243"/>
      <c r="SFU8" s="1243"/>
      <c r="SFV8" s="1243"/>
      <c r="SFW8" s="1243"/>
      <c r="SFX8" s="1243"/>
      <c r="SFY8" s="1243"/>
      <c r="SFZ8" s="1243"/>
      <c r="SGA8" s="1243"/>
      <c r="SGB8" s="1243"/>
      <c r="SGC8" s="1243"/>
      <c r="SGD8" s="1243"/>
      <c r="SGE8" s="1243"/>
      <c r="SGF8" s="1243"/>
      <c r="SGG8" s="1243"/>
      <c r="SGH8" s="1243"/>
      <c r="SGI8" s="1243"/>
      <c r="SGJ8" s="1243"/>
      <c r="SGK8" s="1243"/>
      <c r="SGL8" s="1243"/>
      <c r="SGM8" s="1243"/>
      <c r="SGN8" s="1243"/>
      <c r="SGO8" s="1243"/>
      <c r="SGP8" s="1243"/>
      <c r="SGQ8" s="1243"/>
      <c r="SGR8" s="1243"/>
      <c r="SGS8" s="1243"/>
      <c r="SGT8" s="1243"/>
      <c r="SGU8" s="1243"/>
      <c r="SGV8" s="1243"/>
      <c r="SGW8" s="1243"/>
      <c r="SGX8" s="1243"/>
      <c r="SGY8" s="1243"/>
      <c r="SGZ8" s="1243"/>
      <c r="SHA8" s="1243"/>
      <c r="SHB8" s="1243"/>
      <c r="SHC8" s="1243"/>
      <c r="SHD8" s="1243"/>
      <c r="SHE8" s="1243"/>
      <c r="SHF8" s="1243"/>
      <c r="SHG8" s="1243"/>
      <c r="SHH8" s="1243"/>
      <c r="SHI8" s="1243"/>
      <c r="SHJ8" s="1243"/>
      <c r="SHK8" s="1243"/>
      <c r="SHL8" s="1243"/>
      <c r="SHM8" s="1243"/>
      <c r="SHN8" s="1243"/>
      <c r="SHO8" s="1243"/>
      <c r="SHP8" s="1243"/>
      <c r="SHQ8" s="1243"/>
      <c r="SHR8" s="1243"/>
      <c r="SHS8" s="1243"/>
      <c r="SHT8" s="1243"/>
      <c r="SHU8" s="1243"/>
      <c r="SHV8" s="1243"/>
      <c r="SHW8" s="1243"/>
      <c r="SHX8" s="1243"/>
      <c r="SHY8" s="1243"/>
      <c r="SHZ8" s="1243"/>
      <c r="SIA8" s="1243"/>
      <c r="SIB8" s="1243"/>
      <c r="SIC8" s="1243"/>
      <c r="SID8" s="1243"/>
      <c r="SIE8" s="1243"/>
      <c r="SIF8" s="1243"/>
      <c r="SIG8" s="1243"/>
      <c r="SIH8" s="1243"/>
      <c r="SII8" s="1243"/>
      <c r="SIJ8" s="1243"/>
      <c r="SIK8" s="1243"/>
      <c r="SIL8" s="1243"/>
      <c r="SIM8" s="1243"/>
      <c r="SIN8" s="1243"/>
      <c r="SIO8" s="1243"/>
      <c r="SIP8" s="1243"/>
      <c r="SIQ8" s="1243"/>
      <c r="SIR8" s="1243"/>
      <c r="SIS8" s="1243"/>
      <c r="SIT8" s="1243"/>
      <c r="SIU8" s="1243"/>
      <c r="SIV8" s="1243"/>
      <c r="SIW8" s="1243"/>
      <c r="SIX8" s="1243"/>
      <c r="SIY8" s="1243"/>
      <c r="SIZ8" s="1243"/>
      <c r="SJA8" s="1243"/>
      <c r="SJB8" s="1243"/>
      <c r="SJC8" s="1243"/>
      <c r="SJD8" s="1243"/>
      <c r="SJE8" s="1243"/>
      <c r="SJF8" s="1243"/>
      <c r="SJG8" s="1243"/>
      <c r="SJH8" s="1243"/>
      <c r="SJI8" s="1243"/>
      <c r="SJJ8" s="1243"/>
      <c r="SJK8" s="1243"/>
      <c r="SJL8" s="1243"/>
      <c r="SJM8" s="1243"/>
      <c r="SJN8" s="1243"/>
      <c r="SJO8" s="1243"/>
      <c r="SJP8" s="1243"/>
      <c r="SJQ8" s="1243"/>
      <c r="SJR8" s="1243"/>
      <c r="SJS8" s="1243"/>
      <c r="SJT8" s="1243"/>
      <c r="SJU8" s="1243"/>
      <c r="SJV8" s="1243"/>
      <c r="SJW8" s="1243"/>
      <c r="SJX8" s="1243"/>
      <c r="SJY8" s="1243"/>
      <c r="SJZ8" s="1243"/>
      <c r="SKA8" s="1243"/>
      <c r="SKB8" s="1243"/>
      <c r="SKC8" s="1243"/>
      <c r="SKD8" s="1243"/>
      <c r="SKE8" s="1243"/>
      <c r="SKF8" s="1243"/>
      <c r="SKG8" s="1243"/>
      <c r="SKH8" s="1243"/>
      <c r="SKI8" s="1243"/>
      <c r="SKJ8" s="1243"/>
      <c r="SKK8" s="1243"/>
      <c r="SKL8" s="1243"/>
      <c r="SKM8" s="1243"/>
      <c r="SKN8" s="1243"/>
      <c r="SKO8" s="1243"/>
      <c r="SKP8" s="1243"/>
      <c r="SKQ8" s="1243"/>
      <c r="SKR8" s="1243"/>
      <c r="SKS8" s="1243"/>
      <c r="SKT8" s="1243"/>
      <c r="SKU8" s="1243"/>
      <c r="SKV8" s="1243"/>
      <c r="SKW8" s="1243"/>
      <c r="SKX8" s="1243"/>
      <c r="SKY8" s="1243"/>
      <c r="SKZ8" s="1243"/>
      <c r="SLA8" s="1243"/>
      <c r="SLB8" s="1243"/>
      <c r="SLC8" s="1243"/>
      <c r="SLD8" s="1243"/>
      <c r="SLE8" s="1243"/>
      <c r="SLF8" s="1243"/>
      <c r="SLG8" s="1243"/>
      <c r="SLH8" s="1243"/>
      <c r="SLI8" s="1243"/>
      <c r="SLJ8" s="1243"/>
      <c r="SLK8" s="1243"/>
      <c r="SLL8" s="1243"/>
      <c r="SLM8" s="1243"/>
      <c r="SLN8" s="1243"/>
      <c r="SLO8" s="1243"/>
      <c r="SLP8" s="1243"/>
      <c r="SLQ8" s="1243"/>
      <c r="SLR8" s="1243"/>
      <c r="SLS8" s="1243"/>
      <c r="SLT8" s="1243"/>
      <c r="SLU8" s="1243"/>
      <c r="SLV8" s="1243"/>
      <c r="SLW8" s="1243"/>
      <c r="SLX8" s="1243"/>
      <c r="SLY8" s="1243"/>
      <c r="SLZ8" s="1243"/>
      <c r="SMA8" s="1243"/>
      <c r="SMB8" s="1243"/>
      <c r="SMC8" s="1243"/>
      <c r="SMD8" s="1243"/>
      <c r="SME8" s="1243"/>
      <c r="SMF8" s="1243"/>
      <c r="SMG8" s="1243"/>
      <c r="SMH8" s="1243"/>
      <c r="SMI8" s="1243"/>
      <c r="SMJ8" s="1243"/>
      <c r="SMK8" s="1243"/>
      <c r="SML8" s="1243"/>
      <c r="SMM8" s="1243"/>
      <c r="SMN8" s="1243"/>
      <c r="SMO8" s="1243"/>
      <c r="SMP8" s="1243"/>
      <c r="SMQ8" s="1243"/>
      <c r="SMR8" s="1243"/>
      <c r="SMS8" s="1243"/>
      <c r="SMT8" s="1243"/>
      <c r="SMU8" s="1243"/>
      <c r="SMV8" s="1243"/>
      <c r="SMW8" s="1243"/>
      <c r="SMX8" s="1243"/>
      <c r="SMY8" s="1243"/>
      <c r="SMZ8" s="1243"/>
      <c r="SNA8" s="1243"/>
      <c r="SNB8" s="1243"/>
      <c r="SNC8" s="1243"/>
      <c r="SND8" s="1243"/>
      <c r="SNE8" s="1243"/>
      <c r="SNF8" s="1243"/>
      <c r="SNG8" s="1243"/>
      <c r="SNH8" s="1243"/>
      <c r="SNI8" s="1243"/>
      <c r="SNJ8" s="1243"/>
      <c r="SNK8" s="1243"/>
      <c r="SNL8" s="1243"/>
      <c r="SNM8" s="1243"/>
      <c r="SNN8" s="1243"/>
      <c r="SNO8" s="1243"/>
      <c r="SNP8" s="1243"/>
      <c r="SNQ8" s="1243"/>
      <c r="SNR8" s="1243"/>
      <c r="SNS8" s="1243"/>
      <c r="SNT8" s="1243"/>
      <c r="SNU8" s="1243"/>
      <c r="SNV8" s="1243"/>
      <c r="SNW8" s="1243"/>
      <c r="SNX8" s="1243"/>
      <c r="SNY8" s="1243"/>
      <c r="SNZ8" s="1243"/>
      <c r="SOA8" s="1243"/>
      <c r="SOB8" s="1243"/>
      <c r="SOC8" s="1243"/>
      <c r="SOD8" s="1243"/>
      <c r="SOE8" s="1243"/>
      <c r="SOF8" s="1243"/>
      <c r="SOG8" s="1243"/>
      <c r="SOH8" s="1243"/>
      <c r="SOI8" s="1243"/>
      <c r="SOJ8" s="1243"/>
      <c r="SOK8" s="1243"/>
      <c r="SOL8" s="1243"/>
      <c r="SOM8" s="1243"/>
      <c r="SON8" s="1243"/>
      <c r="SOO8" s="1243"/>
      <c r="SOP8" s="1243"/>
      <c r="SOQ8" s="1243"/>
      <c r="SOR8" s="1243"/>
      <c r="SOS8" s="1243"/>
      <c r="SOT8" s="1243"/>
      <c r="SOU8" s="1243"/>
      <c r="SOV8" s="1243"/>
      <c r="SOW8" s="1243"/>
      <c r="SOX8" s="1243"/>
      <c r="SOY8" s="1243"/>
      <c r="SOZ8" s="1243"/>
      <c r="SPA8" s="1243"/>
      <c r="SPB8" s="1243"/>
      <c r="SPC8" s="1243"/>
      <c r="SPD8" s="1243"/>
      <c r="SPE8" s="1243"/>
      <c r="SPF8" s="1243"/>
      <c r="SPG8" s="1243"/>
      <c r="SPH8" s="1243"/>
      <c r="SPI8" s="1243"/>
      <c r="SPJ8" s="1243"/>
      <c r="SPK8" s="1243"/>
      <c r="SPL8" s="1243"/>
      <c r="SPM8" s="1243"/>
      <c r="SPN8" s="1243"/>
      <c r="SPO8" s="1243"/>
      <c r="SPP8" s="1243"/>
      <c r="SPQ8" s="1243"/>
      <c r="SPR8" s="1243"/>
      <c r="SPS8" s="1243"/>
      <c r="SPT8" s="1243"/>
      <c r="SPU8" s="1243"/>
      <c r="SPV8" s="1243"/>
      <c r="SPW8" s="1243"/>
      <c r="SPX8" s="1243"/>
      <c r="SPY8" s="1243"/>
      <c r="SPZ8" s="1243"/>
      <c r="SQA8" s="1243"/>
      <c r="SQB8" s="1243"/>
      <c r="SQC8" s="1243"/>
      <c r="SQD8" s="1243"/>
      <c r="SQE8" s="1243"/>
      <c r="SQF8" s="1243"/>
      <c r="SQG8" s="1243"/>
      <c r="SQH8" s="1243"/>
      <c r="SQI8" s="1243"/>
      <c r="SQJ8" s="1243"/>
      <c r="SQK8" s="1243"/>
      <c r="SQL8" s="1243"/>
      <c r="SQM8" s="1243"/>
      <c r="SQN8" s="1243"/>
      <c r="SQO8" s="1243"/>
      <c r="SQP8" s="1243"/>
      <c r="SQQ8" s="1243"/>
      <c r="SQR8" s="1243"/>
      <c r="SQS8" s="1243"/>
      <c r="SQT8" s="1243"/>
      <c r="SQU8" s="1243"/>
      <c r="SQV8" s="1243"/>
      <c r="SQW8" s="1243"/>
      <c r="SQX8" s="1243"/>
      <c r="SQY8" s="1243"/>
      <c r="SQZ8" s="1243"/>
      <c r="SRA8" s="1243"/>
      <c r="SRB8" s="1243"/>
      <c r="SRC8" s="1243"/>
      <c r="SRD8" s="1243"/>
      <c r="SRE8" s="1243"/>
      <c r="SRF8" s="1243"/>
      <c r="SRG8" s="1243"/>
      <c r="SRH8" s="1243"/>
      <c r="SRI8" s="1243"/>
      <c r="SRJ8" s="1243"/>
      <c r="SRK8" s="1243"/>
      <c r="SRL8" s="1243"/>
      <c r="SRM8" s="1243"/>
      <c r="SRN8" s="1243"/>
      <c r="SRO8" s="1243"/>
      <c r="SRP8" s="1243"/>
      <c r="SRQ8" s="1243"/>
      <c r="SRR8" s="1243"/>
      <c r="SRS8" s="1243"/>
      <c r="SRT8" s="1243"/>
      <c r="SRU8" s="1243"/>
      <c r="SRV8" s="1243"/>
      <c r="SRW8" s="1243"/>
      <c r="SRX8" s="1243"/>
      <c r="SRY8" s="1243"/>
      <c r="SRZ8" s="1243"/>
      <c r="SSA8" s="1243"/>
      <c r="SSB8" s="1243"/>
      <c r="SSC8" s="1243"/>
      <c r="SSD8" s="1243"/>
      <c r="SSE8" s="1243"/>
      <c r="SSF8" s="1243"/>
      <c r="SSG8" s="1243"/>
      <c r="SSH8" s="1243"/>
      <c r="SSI8" s="1243"/>
      <c r="SSJ8" s="1243"/>
      <c r="SSK8" s="1243"/>
      <c r="SSL8" s="1243"/>
      <c r="SSM8" s="1243"/>
      <c r="SSN8" s="1243"/>
      <c r="SSO8" s="1243"/>
      <c r="SSP8" s="1243"/>
      <c r="SSQ8" s="1243"/>
      <c r="SSR8" s="1243"/>
      <c r="SSS8" s="1243"/>
      <c r="SST8" s="1243"/>
      <c r="SSU8" s="1243"/>
      <c r="SSV8" s="1243"/>
      <c r="SSW8" s="1243"/>
      <c r="SSX8" s="1243"/>
      <c r="SSY8" s="1243"/>
      <c r="SSZ8" s="1243"/>
      <c r="STA8" s="1243"/>
      <c r="STB8" s="1243"/>
      <c r="STC8" s="1243"/>
      <c r="STD8" s="1243"/>
      <c r="STE8" s="1243"/>
      <c r="STF8" s="1243"/>
      <c r="STG8" s="1243"/>
      <c r="STH8" s="1243"/>
      <c r="STI8" s="1243"/>
      <c r="STJ8" s="1243"/>
      <c r="STK8" s="1243"/>
      <c r="STL8" s="1243"/>
      <c r="STM8" s="1243"/>
      <c r="STN8" s="1243"/>
      <c r="STO8" s="1243"/>
      <c r="STP8" s="1243"/>
      <c r="STQ8" s="1243"/>
      <c r="STR8" s="1243"/>
      <c r="STS8" s="1243"/>
      <c r="STT8" s="1243"/>
      <c r="STU8" s="1243"/>
      <c r="STV8" s="1243"/>
      <c r="STW8" s="1243"/>
      <c r="STX8" s="1243"/>
      <c r="STY8" s="1243"/>
      <c r="STZ8" s="1243"/>
      <c r="SUA8" s="1243"/>
      <c r="SUB8" s="1243"/>
      <c r="SUC8" s="1243"/>
      <c r="SUD8" s="1243"/>
      <c r="SUE8" s="1243"/>
      <c r="SUF8" s="1243"/>
      <c r="SUG8" s="1243"/>
      <c r="SUH8" s="1243"/>
      <c r="SUI8" s="1243"/>
      <c r="SUJ8" s="1243"/>
      <c r="SUK8" s="1243"/>
      <c r="SUL8" s="1243"/>
      <c r="SUM8" s="1243"/>
      <c r="SUN8" s="1243"/>
      <c r="SUO8" s="1243"/>
      <c r="SUP8" s="1243"/>
      <c r="SUQ8" s="1243"/>
      <c r="SUR8" s="1243"/>
      <c r="SUS8" s="1243"/>
      <c r="SUT8" s="1243"/>
      <c r="SUU8" s="1243"/>
      <c r="SUV8" s="1243"/>
      <c r="SUW8" s="1243"/>
      <c r="SUX8" s="1243"/>
      <c r="SUY8" s="1243"/>
      <c r="SUZ8" s="1243"/>
      <c r="SVA8" s="1243"/>
      <c r="SVB8" s="1243"/>
      <c r="SVC8" s="1243"/>
      <c r="SVD8" s="1243"/>
      <c r="SVE8" s="1243"/>
      <c r="SVF8" s="1243"/>
      <c r="SVG8" s="1243"/>
      <c r="SVH8" s="1243"/>
      <c r="SVI8" s="1243"/>
      <c r="SVJ8" s="1243"/>
      <c r="SVK8" s="1243"/>
      <c r="SVL8" s="1243"/>
      <c r="SVM8" s="1243"/>
      <c r="SVN8" s="1243"/>
      <c r="SVO8" s="1243"/>
      <c r="SVP8" s="1243"/>
      <c r="SVQ8" s="1243"/>
      <c r="SVR8" s="1243"/>
      <c r="SVS8" s="1243"/>
      <c r="SVT8" s="1243"/>
      <c r="SVU8" s="1243"/>
      <c r="SVV8" s="1243"/>
      <c r="SVW8" s="1243"/>
      <c r="SVX8" s="1243"/>
      <c r="SVY8" s="1243"/>
      <c r="SVZ8" s="1243"/>
      <c r="SWA8" s="1243"/>
      <c r="SWB8" s="1243"/>
      <c r="SWC8" s="1243"/>
      <c r="SWD8" s="1243"/>
      <c r="SWE8" s="1243"/>
      <c r="SWF8" s="1243"/>
      <c r="SWG8" s="1243"/>
      <c r="SWH8" s="1243"/>
      <c r="SWI8" s="1243"/>
      <c r="SWJ8" s="1243"/>
      <c r="SWK8" s="1243"/>
      <c r="SWL8" s="1243"/>
      <c r="SWM8" s="1243"/>
      <c r="SWN8" s="1243"/>
      <c r="SWO8" s="1243"/>
      <c r="SWP8" s="1243"/>
      <c r="SWQ8" s="1243"/>
      <c r="SWR8" s="1243"/>
      <c r="SWS8" s="1243"/>
      <c r="SWT8" s="1243"/>
      <c r="SWU8" s="1243"/>
      <c r="SWV8" s="1243"/>
      <c r="SWW8" s="1243"/>
      <c r="SWX8" s="1243"/>
      <c r="SWY8" s="1243"/>
      <c r="SWZ8" s="1243"/>
      <c r="SXA8" s="1243"/>
      <c r="SXB8" s="1243"/>
      <c r="SXC8" s="1243"/>
      <c r="SXD8" s="1243"/>
      <c r="SXE8" s="1243"/>
      <c r="SXF8" s="1243"/>
      <c r="SXG8" s="1243"/>
      <c r="SXH8" s="1243"/>
      <c r="SXI8" s="1243"/>
      <c r="SXJ8" s="1243"/>
      <c r="SXK8" s="1243"/>
      <c r="SXL8" s="1243"/>
      <c r="SXM8" s="1243"/>
      <c r="SXN8" s="1243"/>
      <c r="SXO8" s="1243"/>
      <c r="SXP8" s="1243"/>
      <c r="SXQ8" s="1243"/>
      <c r="SXR8" s="1243"/>
      <c r="SXS8" s="1243"/>
      <c r="SXT8" s="1243"/>
      <c r="SXU8" s="1243"/>
      <c r="SXV8" s="1243"/>
      <c r="SXW8" s="1243"/>
      <c r="SXX8" s="1243"/>
      <c r="SXY8" s="1243"/>
      <c r="SXZ8" s="1243"/>
      <c r="SYA8" s="1243"/>
      <c r="SYB8" s="1243"/>
      <c r="SYC8" s="1243"/>
      <c r="SYD8" s="1243"/>
      <c r="SYE8" s="1243"/>
      <c r="SYF8" s="1243"/>
      <c r="SYG8" s="1243"/>
      <c r="SYH8" s="1243"/>
      <c r="SYI8" s="1243"/>
      <c r="SYJ8" s="1243"/>
      <c r="SYK8" s="1243"/>
      <c r="SYL8" s="1243"/>
      <c r="SYM8" s="1243"/>
      <c r="SYN8" s="1243"/>
      <c r="SYO8" s="1243"/>
      <c r="SYP8" s="1243"/>
      <c r="SYQ8" s="1243"/>
      <c r="SYR8" s="1243"/>
      <c r="SYS8" s="1243"/>
      <c r="SYT8" s="1243"/>
      <c r="SYU8" s="1243"/>
      <c r="SYV8" s="1243"/>
      <c r="SYW8" s="1243"/>
      <c r="SYX8" s="1243"/>
      <c r="SYY8" s="1243"/>
      <c r="SYZ8" s="1243"/>
      <c r="SZA8" s="1243"/>
      <c r="SZB8" s="1243"/>
      <c r="SZC8" s="1243"/>
      <c r="SZD8" s="1243"/>
      <c r="SZE8" s="1243"/>
      <c r="SZF8" s="1243"/>
      <c r="SZG8" s="1243"/>
      <c r="SZH8" s="1243"/>
      <c r="SZI8" s="1243"/>
      <c r="SZJ8" s="1243"/>
      <c r="SZK8" s="1243"/>
      <c r="SZL8" s="1243"/>
      <c r="SZM8" s="1243"/>
      <c r="SZN8" s="1243"/>
      <c r="SZO8" s="1243"/>
      <c r="SZP8" s="1243"/>
      <c r="SZQ8" s="1243"/>
      <c r="SZR8" s="1243"/>
      <c r="SZS8" s="1243"/>
      <c r="SZT8" s="1243"/>
      <c r="SZU8" s="1243"/>
      <c r="SZV8" s="1243"/>
      <c r="SZW8" s="1243"/>
      <c r="SZX8" s="1243"/>
      <c r="SZY8" s="1243"/>
      <c r="SZZ8" s="1243"/>
      <c r="TAA8" s="1243"/>
      <c r="TAB8" s="1243"/>
      <c r="TAC8" s="1243"/>
      <c r="TAD8" s="1243"/>
      <c r="TAE8" s="1243"/>
      <c r="TAF8" s="1243"/>
      <c r="TAG8" s="1243"/>
      <c r="TAH8" s="1243"/>
      <c r="TAI8" s="1243"/>
      <c r="TAJ8" s="1243"/>
      <c r="TAK8" s="1243"/>
      <c r="TAL8" s="1243"/>
      <c r="TAM8" s="1243"/>
      <c r="TAN8" s="1243"/>
      <c r="TAO8" s="1243"/>
      <c r="TAP8" s="1243"/>
      <c r="TAQ8" s="1243"/>
      <c r="TAR8" s="1243"/>
      <c r="TAS8" s="1243"/>
      <c r="TAT8" s="1243"/>
      <c r="TAU8" s="1243"/>
      <c r="TAV8" s="1243"/>
      <c r="TAW8" s="1243"/>
      <c r="TAX8" s="1243"/>
      <c r="TAY8" s="1243"/>
      <c r="TAZ8" s="1243"/>
      <c r="TBA8" s="1243"/>
      <c r="TBB8" s="1243"/>
      <c r="TBC8" s="1243"/>
      <c r="TBD8" s="1243"/>
      <c r="TBE8" s="1243"/>
      <c r="TBF8" s="1243"/>
      <c r="TBG8" s="1243"/>
      <c r="TBH8" s="1243"/>
      <c r="TBI8" s="1243"/>
      <c r="TBJ8" s="1243"/>
      <c r="TBK8" s="1243"/>
      <c r="TBL8" s="1243"/>
      <c r="TBM8" s="1243"/>
      <c r="TBN8" s="1243"/>
      <c r="TBO8" s="1243"/>
      <c r="TBP8" s="1243"/>
      <c r="TBQ8" s="1243"/>
      <c r="TBR8" s="1243"/>
      <c r="TBS8" s="1243"/>
      <c r="TBT8" s="1243"/>
      <c r="TBU8" s="1243"/>
      <c r="TBV8" s="1243"/>
      <c r="TBW8" s="1243"/>
      <c r="TBX8" s="1243"/>
      <c r="TBY8" s="1243"/>
      <c r="TBZ8" s="1243"/>
      <c r="TCA8" s="1243"/>
      <c r="TCB8" s="1243"/>
      <c r="TCC8" s="1243"/>
      <c r="TCD8" s="1243"/>
      <c r="TCE8" s="1243"/>
      <c r="TCF8" s="1243"/>
      <c r="TCG8" s="1243"/>
      <c r="TCH8" s="1243"/>
      <c r="TCI8" s="1243"/>
      <c r="TCJ8" s="1243"/>
      <c r="TCK8" s="1243"/>
      <c r="TCL8" s="1243"/>
      <c r="TCM8" s="1243"/>
      <c r="TCN8" s="1243"/>
      <c r="TCO8" s="1243"/>
      <c r="TCP8" s="1243"/>
      <c r="TCQ8" s="1243"/>
      <c r="TCR8" s="1243"/>
      <c r="TCS8" s="1243"/>
      <c r="TCT8" s="1243"/>
      <c r="TCU8" s="1243"/>
      <c r="TCV8" s="1243"/>
      <c r="TCW8" s="1243"/>
      <c r="TCX8" s="1243"/>
      <c r="TCY8" s="1243"/>
      <c r="TCZ8" s="1243"/>
      <c r="TDA8" s="1243"/>
      <c r="TDB8" s="1243"/>
      <c r="TDC8" s="1243"/>
      <c r="TDD8" s="1243"/>
      <c r="TDE8" s="1243"/>
      <c r="TDF8" s="1243"/>
      <c r="TDG8" s="1243"/>
      <c r="TDH8" s="1243"/>
      <c r="TDI8" s="1243"/>
      <c r="TDJ8" s="1243"/>
      <c r="TDK8" s="1243"/>
      <c r="TDL8" s="1243"/>
      <c r="TDM8" s="1243"/>
      <c r="TDN8" s="1243"/>
      <c r="TDO8" s="1243"/>
      <c r="TDP8" s="1243"/>
      <c r="TDQ8" s="1243"/>
      <c r="TDR8" s="1243"/>
      <c r="TDS8" s="1243"/>
      <c r="TDT8" s="1243"/>
      <c r="TDU8" s="1243"/>
      <c r="TDV8" s="1243"/>
      <c r="TDW8" s="1243"/>
      <c r="TDX8" s="1243"/>
      <c r="TDY8" s="1243"/>
      <c r="TDZ8" s="1243"/>
      <c r="TEA8" s="1243"/>
      <c r="TEB8" s="1243"/>
      <c r="TEC8" s="1243"/>
      <c r="TED8" s="1243"/>
      <c r="TEE8" s="1243"/>
      <c r="TEF8" s="1243"/>
      <c r="TEG8" s="1243"/>
      <c r="TEH8" s="1243"/>
      <c r="TEI8" s="1243"/>
      <c r="TEJ8" s="1243"/>
      <c r="TEK8" s="1243"/>
      <c r="TEL8" s="1243"/>
      <c r="TEM8" s="1243"/>
      <c r="TEN8" s="1243"/>
      <c r="TEO8" s="1243"/>
      <c r="TEP8" s="1243"/>
      <c r="TEQ8" s="1243"/>
      <c r="TER8" s="1243"/>
      <c r="TES8" s="1243"/>
      <c r="TET8" s="1243"/>
      <c r="TEU8" s="1243"/>
      <c r="TEV8" s="1243"/>
      <c r="TEW8" s="1243"/>
      <c r="TEX8" s="1243"/>
      <c r="TEY8" s="1243"/>
      <c r="TEZ8" s="1243"/>
      <c r="TFA8" s="1243"/>
      <c r="TFB8" s="1243"/>
      <c r="TFC8" s="1243"/>
      <c r="TFD8" s="1243"/>
      <c r="TFE8" s="1243"/>
      <c r="TFF8" s="1243"/>
      <c r="TFG8" s="1243"/>
      <c r="TFH8" s="1243"/>
      <c r="TFI8" s="1243"/>
      <c r="TFJ8" s="1243"/>
      <c r="TFK8" s="1243"/>
      <c r="TFL8" s="1243"/>
      <c r="TFM8" s="1243"/>
      <c r="TFN8" s="1243"/>
      <c r="TFO8" s="1243"/>
      <c r="TFP8" s="1243"/>
      <c r="TFQ8" s="1243"/>
      <c r="TFR8" s="1243"/>
      <c r="TFS8" s="1243"/>
      <c r="TFT8" s="1243"/>
      <c r="TFU8" s="1243"/>
      <c r="TFV8" s="1243"/>
      <c r="TFW8" s="1243"/>
      <c r="TFX8" s="1243"/>
      <c r="TFY8" s="1243"/>
      <c r="TFZ8" s="1243"/>
      <c r="TGA8" s="1243"/>
      <c r="TGB8" s="1243"/>
      <c r="TGC8" s="1243"/>
      <c r="TGD8" s="1243"/>
      <c r="TGE8" s="1243"/>
      <c r="TGF8" s="1243"/>
      <c r="TGG8" s="1243"/>
      <c r="TGH8" s="1243"/>
      <c r="TGI8" s="1243"/>
      <c r="TGJ8" s="1243"/>
      <c r="TGK8" s="1243"/>
      <c r="TGL8" s="1243"/>
      <c r="TGM8" s="1243"/>
      <c r="TGN8" s="1243"/>
      <c r="TGO8" s="1243"/>
      <c r="TGP8" s="1243"/>
      <c r="TGQ8" s="1243"/>
      <c r="TGR8" s="1243"/>
      <c r="TGS8" s="1243"/>
      <c r="TGT8" s="1243"/>
      <c r="TGU8" s="1243"/>
      <c r="TGV8" s="1243"/>
      <c r="TGW8" s="1243"/>
      <c r="TGX8" s="1243"/>
      <c r="TGY8" s="1243"/>
      <c r="TGZ8" s="1243"/>
      <c r="THA8" s="1243"/>
      <c r="THB8" s="1243"/>
      <c r="THC8" s="1243"/>
      <c r="THD8" s="1243"/>
      <c r="THE8" s="1243"/>
      <c r="THF8" s="1243"/>
      <c r="THG8" s="1243"/>
      <c r="THH8" s="1243"/>
      <c r="THI8" s="1243"/>
      <c r="THJ8" s="1243"/>
      <c r="THK8" s="1243"/>
      <c r="THL8" s="1243"/>
      <c r="THM8" s="1243"/>
      <c r="THN8" s="1243"/>
      <c r="THO8" s="1243"/>
      <c r="THP8" s="1243"/>
      <c r="THQ8" s="1243"/>
      <c r="THR8" s="1243"/>
      <c r="THS8" s="1243"/>
      <c r="THT8" s="1243"/>
      <c r="THU8" s="1243"/>
      <c r="THV8" s="1243"/>
      <c r="THW8" s="1243"/>
      <c r="THX8" s="1243"/>
      <c r="THY8" s="1243"/>
      <c r="THZ8" s="1243"/>
      <c r="TIA8" s="1243"/>
      <c r="TIB8" s="1243"/>
      <c r="TIC8" s="1243"/>
      <c r="TID8" s="1243"/>
      <c r="TIE8" s="1243"/>
      <c r="TIF8" s="1243"/>
      <c r="TIG8" s="1243"/>
      <c r="TIH8" s="1243"/>
      <c r="TII8" s="1243"/>
      <c r="TIJ8" s="1243"/>
      <c r="TIK8" s="1243"/>
      <c r="TIL8" s="1243"/>
      <c r="TIM8" s="1243"/>
      <c r="TIN8" s="1243"/>
      <c r="TIO8" s="1243"/>
      <c r="TIP8" s="1243"/>
      <c r="TIQ8" s="1243"/>
      <c r="TIR8" s="1243"/>
      <c r="TIS8" s="1243"/>
      <c r="TIT8" s="1243"/>
      <c r="TIU8" s="1243"/>
      <c r="TIV8" s="1243"/>
      <c r="TIW8" s="1243"/>
      <c r="TIX8" s="1243"/>
      <c r="TIY8" s="1243"/>
      <c r="TIZ8" s="1243"/>
      <c r="TJA8" s="1243"/>
      <c r="TJB8" s="1243"/>
      <c r="TJC8" s="1243"/>
      <c r="TJD8" s="1243"/>
      <c r="TJE8" s="1243"/>
      <c r="TJF8" s="1243"/>
      <c r="TJG8" s="1243"/>
      <c r="TJH8" s="1243"/>
      <c r="TJI8" s="1243"/>
      <c r="TJJ8" s="1243"/>
      <c r="TJK8" s="1243"/>
      <c r="TJL8" s="1243"/>
      <c r="TJM8" s="1243"/>
      <c r="TJN8" s="1243"/>
      <c r="TJO8" s="1243"/>
      <c r="TJP8" s="1243"/>
      <c r="TJQ8" s="1243"/>
      <c r="TJR8" s="1243"/>
      <c r="TJS8" s="1243"/>
      <c r="TJT8" s="1243"/>
      <c r="TJU8" s="1243"/>
      <c r="TJV8" s="1243"/>
      <c r="TJW8" s="1243"/>
      <c r="TJX8" s="1243"/>
      <c r="TJY8" s="1243"/>
      <c r="TJZ8" s="1243"/>
      <c r="TKA8" s="1243"/>
      <c r="TKB8" s="1243"/>
      <c r="TKC8" s="1243"/>
      <c r="TKD8" s="1243"/>
      <c r="TKE8" s="1243"/>
      <c r="TKF8" s="1243"/>
      <c r="TKG8" s="1243"/>
      <c r="TKH8" s="1243"/>
      <c r="TKI8" s="1243"/>
      <c r="TKJ8" s="1243"/>
      <c r="TKK8" s="1243"/>
      <c r="TKL8" s="1243"/>
      <c r="TKM8" s="1243"/>
      <c r="TKN8" s="1243"/>
      <c r="TKO8" s="1243"/>
      <c r="TKP8" s="1243"/>
      <c r="TKQ8" s="1243"/>
      <c r="TKR8" s="1243"/>
      <c r="TKS8" s="1243"/>
      <c r="TKT8" s="1243"/>
      <c r="TKU8" s="1243"/>
      <c r="TKV8" s="1243"/>
      <c r="TKW8" s="1243"/>
      <c r="TKX8" s="1243"/>
      <c r="TKY8" s="1243"/>
      <c r="TKZ8" s="1243"/>
      <c r="TLA8" s="1243"/>
      <c r="TLB8" s="1243"/>
      <c r="TLC8" s="1243"/>
      <c r="TLD8" s="1243"/>
      <c r="TLE8" s="1243"/>
      <c r="TLF8" s="1243"/>
      <c r="TLG8" s="1243"/>
      <c r="TLH8" s="1243"/>
      <c r="TLI8" s="1243"/>
      <c r="TLJ8" s="1243"/>
      <c r="TLK8" s="1243"/>
      <c r="TLL8" s="1243"/>
      <c r="TLM8" s="1243"/>
      <c r="TLN8" s="1243"/>
      <c r="TLO8" s="1243"/>
      <c r="TLP8" s="1243"/>
      <c r="TLQ8" s="1243"/>
      <c r="TLR8" s="1243"/>
      <c r="TLS8" s="1243"/>
      <c r="TLT8" s="1243"/>
      <c r="TLU8" s="1243"/>
      <c r="TLV8" s="1243"/>
      <c r="TLW8" s="1243"/>
      <c r="TLX8" s="1243"/>
      <c r="TLY8" s="1243"/>
      <c r="TLZ8" s="1243"/>
      <c r="TMA8" s="1243"/>
      <c r="TMB8" s="1243"/>
      <c r="TMC8" s="1243"/>
      <c r="TMD8" s="1243"/>
      <c r="TME8" s="1243"/>
      <c r="TMF8" s="1243"/>
      <c r="TMG8" s="1243"/>
      <c r="TMH8" s="1243"/>
      <c r="TMI8" s="1243"/>
      <c r="TMJ8" s="1243"/>
      <c r="TMK8" s="1243"/>
      <c r="TML8" s="1243"/>
      <c r="TMM8" s="1243"/>
      <c r="TMN8" s="1243"/>
      <c r="TMO8" s="1243"/>
      <c r="TMP8" s="1243"/>
      <c r="TMQ8" s="1243"/>
      <c r="TMR8" s="1243"/>
      <c r="TMS8" s="1243"/>
      <c r="TMT8" s="1243"/>
      <c r="TMU8" s="1243"/>
      <c r="TMV8" s="1243"/>
      <c r="TMW8" s="1243"/>
      <c r="TMX8" s="1243"/>
      <c r="TMY8" s="1243"/>
      <c r="TMZ8" s="1243"/>
      <c r="TNA8" s="1243"/>
      <c r="TNB8" s="1243"/>
      <c r="TNC8" s="1243"/>
      <c r="TND8" s="1243"/>
      <c r="TNE8" s="1243"/>
      <c r="TNF8" s="1243"/>
      <c r="TNG8" s="1243"/>
      <c r="TNH8" s="1243"/>
      <c r="TNI8" s="1243"/>
      <c r="TNJ8" s="1243"/>
      <c r="TNK8" s="1243"/>
      <c r="TNL8" s="1243"/>
      <c r="TNM8" s="1243"/>
      <c r="TNN8" s="1243"/>
      <c r="TNO8" s="1243"/>
      <c r="TNP8" s="1243"/>
      <c r="TNQ8" s="1243"/>
      <c r="TNR8" s="1243"/>
      <c r="TNS8" s="1243"/>
      <c r="TNT8" s="1243"/>
      <c r="TNU8" s="1243"/>
      <c r="TNV8" s="1243"/>
      <c r="TNW8" s="1243"/>
      <c r="TNX8" s="1243"/>
      <c r="TNY8" s="1243"/>
      <c r="TNZ8" s="1243"/>
      <c r="TOA8" s="1243"/>
      <c r="TOB8" s="1243"/>
      <c r="TOC8" s="1243"/>
      <c r="TOD8" s="1243"/>
      <c r="TOE8" s="1243"/>
      <c r="TOF8" s="1243"/>
      <c r="TOG8" s="1243"/>
      <c r="TOH8" s="1243"/>
      <c r="TOI8" s="1243"/>
      <c r="TOJ8" s="1243"/>
      <c r="TOK8" s="1243"/>
      <c r="TOL8" s="1243"/>
      <c r="TOM8" s="1243"/>
      <c r="TON8" s="1243"/>
      <c r="TOO8" s="1243"/>
      <c r="TOP8" s="1243"/>
      <c r="TOQ8" s="1243"/>
      <c r="TOR8" s="1243"/>
      <c r="TOS8" s="1243"/>
      <c r="TOT8" s="1243"/>
      <c r="TOU8" s="1243"/>
      <c r="TOV8" s="1243"/>
      <c r="TOW8" s="1243"/>
      <c r="TOX8" s="1243"/>
      <c r="TOY8" s="1243"/>
      <c r="TOZ8" s="1243"/>
      <c r="TPA8" s="1243"/>
      <c r="TPB8" s="1243"/>
      <c r="TPC8" s="1243"/>
      <c r="TPD8" s="1243"/>
      <c r="TPE8" s="1243"/>
      <c r="TPF8" s="1243"/>
      <c r="TPG8" s="1243"/>
      <c r="TPH8" s="1243"/>
      <c r="TPI8" s="1243"/>
      <c r="TPJ8" s="1243"/>
      <c r="TPK8" s="1243"/>
      <c r="TPL8" s="1243"/>
      <c r="TPM8" s="1243"/>
      <c r="TPN8" s="1243"/>
      <c r="TPO8" s="1243"/>
      <c r="TPP8" s="1243"/>
      <c r="TPQ8" s="1243"/>
      <c r="TPR8" s="1243"/>
      <c r="TPS8" s="1243"/>
      <c r="TPT8" s="1243"/>
      <c r="TPU8" s="1243"/>
      <c r="TPV8" s="1243"/>
      <c r="TPW8" s="1243"/>
      <c r="TPX8" s="1243"/>
      <c r="TPY8" s="1243"/>
      <c r="TPZ8" s="1243"/>
      <c r="TQA8" s="1243"/>
      <c r="TQB8" s="1243"/>
      <c r="TQC8" s="1243"/>
      <c r="TQD8" s="1243"/>
      <c r="TQE8" s="1243"/>
      <c r="TQF8" s="1243"/>
      <c r="TQG8" s="1243"/>
      <c r="TQH8" s="1243"/>
      <c r="TQI8" s="1243"/>
      <c r="TQJ8" s="1243"/>
      <c r="TQK8" s="1243"/>
      <c r="TQL8" s="1243"/>
      <c r="TQM8" s="1243"/>
      <c r="TQN8" s="1243"/>
      <c r="TQO8" s="1243"/>
      <c r="TQP8" s="1243"/>
      <c r="TQQ8" s="1243"/>
      <c r="TQR8" s="1243"/>
      <c r="TQS8" s="1243"/>
      <c r="TQT8" s="1243"/>
      <c r="TQU8" s="1243"/>
      <c r="TQV8" s="1243"/>
      <c r="TQW8" s="1243"/>
      <c r="TQX8" s="1243"/>
      <c r="TQY8" s="1243"/>
      <c r="TQZ8" s="1243"/>
      <c r="TRA8" s="1243"/>
      <c r="TRB8" s="1243"/>
      <c r="TRC8" s="1243"/>
      <c r="TRD8" s="1243"/>
      <c r="TRE8" s="1243"/>
      <c r="TRF8" s="1243"/>
      <c r="TRG8" s="1243"/>
      <c r="TRH8" s="1243"/>
      <c r="TRI8" s="1243"/>
      <c r="TRJ8" s="1243"/>
      <c r="TRK8" s="1243"/>
      <c r="TRL8" s="1243"/>
      <c r="TRM8" s="1243"/>
      <c r="TRN8" s="1243"/>
      <c r="TRO8" s="1243"/>
      <c r="TRP8" s="1243"/>
      <c r="TRQ8" s="1243"/>
      <c r="TRR8" s="1243"/>
      <c r="TRS8" s="1243"/>
      <c r="TRT8" s="1243"/>
      <c r="TRU8" s="1243"/>
      <c r="TRV8" s="1243"/>
      <c r="TRW8" s="1243"/>
      <c r="TRX8" s="1243"/>
      <c r="TRY8" s="1243"/>
      <c r="TRZ8" s="1243"/>
      <c r="TSA8" s="1243"/>
      <c r="TSB8" s="1243"/>
      <c r="TSC8" s="1243"/>
      <c r="TSD8" s="1243"/>
      <c r="TSE8" s="1243"/>
      <c r="TSF8" s="1243"/>
      <c r="TSG8" s="1243"/>
      <c r="TSH8" s="1243"/>
      <c r="TSI8" s="1243"/>
      <c r="TSJ8" s="1243"/>
      <c r="TSK8" s="1243"/>
      <c r="TSL8" s="1243"/>
      <c r="TSM8" s="1243"/>
      <c r="TSN8" s="1243"/>
      <c r="TSO8" s="1243"/>
      <c r="TSP8" s="1243"/>
      <c r="TSQ8" s="1243"/>
      <c r="TSR8" s="1243"/>
      <c r="TSS8" s="1243"/>
      <c r="TST8" s="1243"/>
      <c r="TSU8" s="1243"/>
      <c r="TSV8" s="1243"/>
      <c r="TSW8" s="1243"/>
      <c r="TSX8" s="1243"/>
      <c r="TSY8" s="1243"/>
      <c r="TSZ8" s="1243"/>
      <c r="TTA8" s="1243"/>
      <c r="TTB8" s="1243"/>
      <c r="TTC8" s="1243"/>
      <c r="TTD8" s="1243"/>
      <c r="TTE8" s="1243"/>
      <c r="TTF8" s="1243"/>
      <c r="TTG8" s="1243"/>
      <c r="TTH8" s="1243"/>
      <c r="TTI8" s="1243"/>
      <c r="TTJ8" s="1243"/>
      <c r="TTK8" s="1243"/>
      <c r="TTL8" s="1243"/>
      <c r="TTM8" s="1243"/>
      <c r="TTN8" s="1243"/>
      <c r="TTO8" s="1243"/>
      <c r="TTP8" s="1243"/>
      <c r="TTQ8" s="1243"/>
      <c r="TTR8" s="1243"/>
      <c r="TTS8" s="1243"/>
      <c r="TTT8" s="1243"/>
      <c r="TTU8" s="1243"/>
      <c r="TTV8" s="1243"/>
      <c r="TTW8" s="1243"/>
      <c r="TTX8" s="1243"/>
      <c r="TTY8" s="1243"/>
      <c r="TTZ8" s="1243"/>
      <c r="TUA8" s="1243"/>
      <c r="TUB8" s="1243"/>
      <c r="TUC8" s="1243"/>
      <c r="TUD8" s="1243"/>
      <c r="TUE8" s="1243"/>
      <c r="TUF8" s="1243"/>
      <c r="TUG8" s="1243"/>
      <c r="TUH8" s="1243"/>
      <c r="TUI8" s="1243"/>
      <c r="TUJ8" s="1243"/>
      <c r="TUK8" s="1243"/>
      <c r="TUL8" s="1243"/>
      <c r="TUM8" s="1243"/>
      <c r="TUN8" s="1243"/>
      <c r="TUO8" s="1243"/>
      <c r="TUP8" s="1243"/>
      <c r="TUQ8" s="1243"/>
      <c r="TUR8" s="1243"/>
      <c r="TUS8" s="1243"/>
      <c r="TUT8" s="1243"/>
      <c r="TUU8" s="1243"/>
      <c r="TUV8" s="1243"/>
      <c r="TUW8" s="1243"/>
      <c r="TUX8" s="1243"/>
      <c r="TUY8" s="1243"/>
      <c r="TUZ8" s="1243"/>
      <c r="TVA8" s="1243"/>
      <c r="TVB8" s="1243"/>
      <c r="TVC8" s="1243"/>
      <c r="TVD8" s="1243"/>
      <c r="TVE8" s="1243"/>
      <c r="TVF8" s="1243"/>
      <c r="TVG8" s="1243"/>
      <c r="TVH8" s="1243"/>
      <c r="TVI8" s="1243"/>
      <c r="TVJ8" s="1243"/>
      <c r="TVK8" s="1243"/>
      <c r="TVL8" s="1243"/>
      <c r="TVM8" s="1243"/>
      <c r="TVN8" s="1243"/>
      <c r="TVO8" s="1243"/>
      <c r="TVP8" s="1243"/>
      <c r="TVQ8" s="1243"/>
      <c r="TVR8" s="1243"/>
      <c r="TVS8" s="1243"/>
      <c r="TVT8" s="1243"/>
      <c r="TVU8" s="1243"/>
      <c r="TVV8" s="1243"/>
      <c r="TVW8" s="1243"/>
      <c r="TVX8" s="1243"/>
      <c r="TVY8" s="1243"/>
      <c r="TVZ8" s="1243"/>
      <c r="TWA8" s="1243"/>
      <c r="TWB8" s="1243"/>
      <c r="TWC8" s="1243"/>
      <c r="TWD8" s="1243"/>
      <c r="TWE8" s="1243"/>
      <c r="TWF8" s="1243"/>
      <c r="TWG8" s="1243"/>
      <c r="TWH8" s="1243"/>
      <c r="TWI8" s="1243"/>
      <c r="TWJ8" s="1243"/>
      <c r="TWK8" s="1243"/>
      <c r="TWL8" s="1243"/>
      <c r="TWM8" s="1243"/>
      <c r="TWN8" s="1243"/>
      <c r="TWO8" s="1243"/>
      <c r="TWP8" s="1243"/>
      <c r="TWQ8" s="1243"/>
      <c r="TWR8" s="1243"/>
      <c r="TWS8" s="1243"/>
      <c r="TWT8" s="1243"/>
      <c r="TWU8" s="1243"/>
      <c r="TWV8" s="1243"/>
      <c r="TWW8" s="1243"/>
      <c r="TWX8" s="1243"/>
      <c r="TWY8" s="1243"/>
      <c r="TWZ8" s="1243"/>
      <c r="TXA8" s="1243"/>
      <c r="TXB8" s="1243"/>
      <c r="TXC8" s="1243"/>
      <c r="TXD8" s="1243"/>
      <c r="TXE8" s="1243"/>
      <c r="TXF8" s="1243"/>
      <c r="TXG8" s="1243"/>
      <c r="TXH8" s="1243"/>
      <c r="TXI8" s="1243"/>
      <c r="TXJ8" s="1243"/>
      <c r="TXK8" s="1243"/>
      <c r="TXL8" s="1243"/>
      <c r="TXM8" s="1243"/>
      <c r="TXN8" s="1243"/>
      <c r="TXO8" s="1243"/>
      <c r="TXP8" s="1243"/>
      <c r="TXQ8" s="1243"/>
      <c r="TXR8" s="1243"/>
      <c r="TXS8" s="1243"/>
      <c r="TXT8" s="1243"/>
      <c r="TXU8" s="1243"/>
      <c r="TXV8" s="1243"/>
      <c r="TXW8" s="1243"/>
      <c r="TXX8" s="1243"/>
      <c r="TXY8" s="1243"/>
      <c r="TXZ8" s="1243"/>
      <c r="TYA8" s="1243"/>
      <c r="TYB8" s="1243"/>
      <c r="TYC8" s="1243"/>
      <c r="TYD8" s="1243"/>
      <c r="TYE8" s="1243"/>
      <c r="TYF8" s="1243"/>
      <c r="TYG8" s="1243"/>
      <c r="TYH8" s="1243"/>
      <c r="TYI8" s="1243"/>
      <c r="TYJ8" s="1243"/>
      <c r="TYK8" s="1243"/>
      <c r="TYL8" s="1243"/>
      <c r="TYM8" s="1243"/>
      <c r="TYN8" s="1243"/>
      <c r="TYO8" s="1243"/>
      <c r="TYP8" s="1243"/>
      <c r="TYQ8" s="1243"/>
      <c r="TYR8" s="1243"/>
      <c r="TYS8" s="1243"/>
      <c r="TYT8" s="1243"/>
      <c r="TYU8" s="1243"/>
      <c r="TYV8" s="1243"/>
      <c r="TYW8" s="1243"/>
      <c r="TYX8" s="1243"/>
      <c r="TYY8" s="1243"/>
      <c r="TYZ8" s="1243"/>
      <c r="TZA8" s="1243"/>
      <c r="TZB8" s="1243"/>
      <c r="TZC8" s="1243"/>
      <c r="TZD8" s="1243"/>
      <c r="TZE8" s="1243"/>
      <c r="TZF8" s="1243"/>
      <c r="TZG8" s="1243"/>
      <c r="TZH8" s="1243"/>
      <c r="TZI8" s="1243"/>
      <c r="TZJ8" s="1243"/>
      <c r="TZK8" s="1243"/>
      <c r="TZL8" s="1243"/>
      <c r="TZM8" s="1243"/>
      <c r="TZN8" s="1243"/>
      <c r="TZO8" s="1243"/>
      <c r="TZP8" s="1243"/>
      <c r="TZQ8" s="1243"/>
      <c r="TZR8" s="1243"/>
      <c r="TZS8" s="1243"/>
      <c r="TZT8" s="1243"/>
      <c r="TZU8" s="1243"/>
      <c r="TZV8" s="1243"/>
      <c r="TZW8" s="1243"/>
      <c r="TZX8" s="1243"/>
      <c r="TZY8" s="1243"/>
      <c r="TZZ8" s="1243"/>
      <c r="UAA8" s="1243"/>
      <c r="UAB8" s="1243"/>
      <c r="UAC8" s="1243"/>
      <c r="UAD8" s="1243"/>
      <c r="UAE8" s="1243"/>
      <c r="UAF8" s="1243"/>
      <c r="UAG8" s="1243"/>
      <c r="UAH8" s="1243"/>
      <c r="UAI8" s="1243"/>
      <c r="UAJ8" s="1243"/>
      <c r="UAK8" s="1243"/>
      <c r="UAL8" s="1243"/>
      <c r="UAM8" s="1243"/>
      <c r="UAN8" s="1243"/>
      <c r="UAO8" s="1243"/>
      <c r="UAP8" s="1243"/>
      <c r="UAQ8" s="1243"/>
      <c r="UAR8" s="1243"/>
      <c r="UAS8" s="1243"/>
      <c r="UAT8" s="1243"/>
      <c r="UAU8" s="1243"/>
      <c r="UAV8" s="1243"/>
      <c r="UAW8" s="1243"/>
      <c r="UAX8" s="1243"/>
      <c r="UAY8" s="1243"/>
      <c r="UAZ8" s="1243"/>
      <c r="UBA8" s="1243"/>
      <c r="UBB8" s="1243"/>
      <c r="UBC8" s="1243"/>
      <c r="UBD8" s="1243"/>
      <c r="UBE8" s="1243"/>
      <c r="UBF8" s="1243"/>
      <c r="UBG8" s="1243"/>
      <c r="UBH8" s="1243"/>
      <c r="UBI8" s="1243"/>
      <c r="UBJ8" s="1243"/>
      <c r="UBK8" s="1243"/>
      <c r="UBL8" s="1243"/>
      <c r="UBM8" s="1243"/>
      <c r="UBN8" s="1243"/>
      <c r="UBO8" s="1243"/>
      <c r="UBP8" s="1243"/>
      <c r="UBQ8" s="1243"/>
      <c r="UBR8" s="1243"/>
      <c r="UBS8" s="1243"/>
      <c r="UBT8" s="1243"/>
      <c r="UBU8" s="1243"/>
      <c r="UBV8" s="1243"/>
      <c r="UBW8" s="1243"/>
      <c r="UBX8" s="1243"/>
      <c r="UBY8" s="1243"/>
      <c r="UBZ8" s="1243"/>
      <c r="UCA8" s="1243"/>
      <c r="UCB8" s="1243"/>
      <c r="UCC8" s="1243"/>
      <c r="UCD8" s="1243"/>
      <c r="UCE8" s="1243"/>
      <c r="UCF8" s="1243"/>
      <c r="UCG8" s="1243"/>
      <c r="UCH8" s="1243"/>
      <c r="UCI8" s="1243"/>
      <c r="UCJ8" s="1243"/>
      <c r="UCK8" s="1243"/>
      <c r="UCL8" s="1243"/>
      <c r="UCM8" s="1243"/>
      <c r="UCN8" s="1243"/>
      <c r="UCO8" s="1243"/>
      <c r="UCP8" s="1243"/>
      <c r="UCQ8" s="1243"/>
      <c r="UCR8" s="1243"/>
      <c r="UCS8" s="1243"/>
      <c r="UCT8" s="1243"/>
      <c r="UCU8" s="1243"/>
      <c r="UCV8" s="1243"/>
      <c r="UCW8" s="1243"/>
      <c r="UCX8" s="1243"/>
      <c r="UCY8" s="1243"/>
      <c r="UCZ8" s="1243"/>
      <c r="UDA8" s="1243"/>
      <c r="UDB8" s="1243"/>
      <c r="UDC8" s="1243"/>
      <c r="UDD8" s="1243"/>
      <c r="UDE8" s="1243"/>
      <c r="UDF8" s="1243"/>
      <c r="UDG8" s="1243"/>
      <c r="UDH8" s="1243"/>
      <c r="UDI8" s="1243"/>
      <c r="UDJ8" s="1243"/>
      <c r="UDK8" s="1243"/>
      <c r="UDL8" s="1243"/>
      <c r="UDM8" s="1243"/>
      <c r="UDN8" s="1243"/>
      <c r="UDO8" s="1243"/>
      <c r="UDP8" s="1243"/>
      <c r="UDQ8" s="1243"/>
      <c r="UDR8" s="1243"/>
      <c r="UDS8" s="1243"/>
      <c r="UDT8" s="1243"/>
      <c r="UDU8" s="1243"/>
      <c r="UDV8" s="1243"/>
      <c r="UDW8" s="1243"/>
      <c r="UDX8" s="1243"/>
      <c r="UDY8" s="1243"/>
      <c r="UDZ8" s="1243"/>
      <c r="UEA8" s="1243"/>
      <c r="UEB8" s="1243"/>
      <c r="UEC8" s="1243"/>
      <c r="UED8" s="1243"/>
      <c r="UEE8" s="1243"/>
      <c r="UEF8" s="1243"/>
      <c r="UEG8" s="1243"/>
      <c r="UEH8" s="1243"/>
      <c r="UEI8" s="1243"/>
      <c r="UEJ8" s="1243"/>
      <c r="UEK8" s="1243"/>
      <c r="UEL8" s="1243"/>
      <c r="UEM8" s="1243"/>
      <c r="UEN8" s="1243"/>
      <c r="UEO8" s="1243"/>
      <c r="UEP8" s="1243"/>
      <c r="UEQ8" s="1243"/>
      <c r="UER8" s="1243"/>
      <c r="UES8" s="1243"/>
      <c r="UET8" s="1243"/>
      <c r="UEU8" s="1243"/>
      <c r="UEV8" s="1243"/>
      <c r="UEW8" s="1243"/>
      <c r="UEX8" s="1243"/>
      <c r="UEY8" s="1243"/>
      <c r="UEZ8" s="1243"/>
      <c r="UFA8" s="1243"/>
      <c r="UFB8" s="1243"/>
      <c r="UFC8" s="1243"/>
      <c r="UFD8" s="1243"/>
      <c r="UFE8" s="1243"/>
      <c r="UFF8" s="1243"/>
      <c r="UFG8" s="1243"/>
      <c r="UFH8" s="1243"/>
      <c r="UFI8" s="1243"/>
      <c r="UFJ8" s="1243"/>
      <c r="UFK8" s="1243"/>
      <c r="UFL8" s="1243"/>
      <c r="UFM8" s="1243"/>
      <c r="UFN8" s="1243"/>
      <c r="UFO8" s="1243"/>
      <c r="UFP8" s="1243"/>
      <c r="UFQ8" s="1243"/>
      <c r="UFR8" s="1243"/>
      <c r="UFS8" s="1243"/>
      <c r="UFT8" s="1243"/>
      <c r="UFU8" s="1243"/>
      <c r="UFV8" s="1243"/>
      <c r="UFW8" s="1243"/>
      <c r="UFX8" s="1243"/>
      <c r="UFY8" s="1243"/>
      <c r="UFZ8" s="1243"/>
      <c r="UGA8" s="1243"/>
      <c r="UGB8" s="1243"/>
      <c r="UGC8" s="1243"/>
      <c r="UGD8" s="1243"/>
      <c r="UGE8" s="1243"/>
      <c r="UGF8" s="1243"/>
      <c r="UGG8" s="1243"/>
      <c r="UGH8" s="1243"/>
      <c r="UGI8" s="1243"/>
      <c r="UGJ8" s="1243"/>
      <c r="UGK8" s="1243"/>
      <c r="UGL8" s="1243"/>
      <c r="UGM8" s="1243"/>
      <c r="UGN8" s="1243"/>
      <c r="UGO8" s="1243"/>
      <c r="UGP8" s="1243"/>
      <c r="UGQ8" s="1243"/>
      <c r="UGR8" s="1243"/>
      <c r="UGS8" s="1243"/>
      <c r="UGT8" s="1243"/>
      <c r="UGU8" s="1243"/>
      <c r="UGV8" s="1243"/>
      <c r="UGW8" s="1243"/>
      <c r="UGX8" s="1243"/>
      <c r="UGY8" s="1243"/>
      <c r="UGZ8" s="1243"/>
      <c r="UHA8" s="1243"/>
      <c r="UHB8" s="1243"/>
      <c r="UHC8" s="1243"/>
      <c r="UHD8" s="1243"/>
      <c r="UHE8" s="1243"/>
      <c r="UHF8" s="1243"/>
      <c r="UHG8" s="1243"/>
      <c r="UHH8" s="1243"/>
      <c r="UHI8" s="1243"/>
      <c r="UHJ8" s="1243"/>
      <c r="UHK8" s="1243"/>
      <c r="UHL8" s="1243"/>
      <c r="UHM8" s="1243"/>
      <c r="UHN8" s="1243"/>
      <c r="UHO8" s="1243"/>
      <c r="UHP8" s="1243"/>
      <c r="UHQ8" s="1243"/>
      <c r="UHR8" s="1243"/>
      <c r="UHS8" s="1243"/>
      <c r="UHT8" s="1243"/>
      <c r="UHU8" s="1243"/>
      <c r="UHV8" s="1243"/>
      <c r="UHW8" s="1243"/>
      <c r="UHX8" s="1243"/>
      <c r="UHY8" s="1243"/>
      <c r="UHZ8" s="1243"/>
      <c r="UIA8" s="1243"/>
      <c r="UIB8" s="1243"/>
      <c r="UIC8" s="1243"/>
      <c r="UID8" s="1243"/>
      <c r="UIE8" s="1243"/>
      <c r="UIF8" s="1243"/>
      <c r="UIG8" s="1243"/>
      <c r="UIH8" s="1243"/>
      <c r="UII8" s="1243"/>
      <c r="UIJ8" s="1243"/>
      <c r="UIK8" s="1243"/>
      <c r="UIL8" s="1243"/>
      <c r="UIM8" s="1243"/>
      <c r="UIN8" s="1243"/>
      <c r="UIO8" s="1243"/>
      <c r="UIP8" s="1243"/>
      <c r="UIQ8" s="1243"/>
      <c r="UIR8" s="1243"/>
      <c r="UIS8" s="1243"/>
      <c r="UIT8" s="1243"/>
      <c r="UIU8" s="1243"/>
      <c r="UIV8" s="1243"/>
      <c r="UIW8" s="1243"/>
      <c r="UIX8" s="1243"/>
      <c r="UIY8" s="1243"/>
      <c r="UIZ8" s="1243"/>
      <c r="UJA8" s="1243"/>
      <c r="UJB8" s="1243"/>
      <c r="UJC8" s="1243"/>
      <c r="UJD8" s="1243"/>
      <c r="UJE8" s="1243"/>
      <c r="UJF8" s="1243"/>
      <c r="UJG8" s="1243"/>
      <c r="UJH8" s="1243"/>
      <c r="UJI8" s="1243"/>
      <c r="UJJ8" s="1243"/>
      <c r="UJK8" s="1243"/>
      <c r="UJL8" s="1243"/>
      <c r="UJM8" s="1243"/>
      <c r="UJN8" s="1243"/>
      <c r="UJO8" s="1243"/>
      <c r="UJP8" s="1243"/>
      <c r="UJQ8" s="1243"/>
      <c r="UJR8" s="1243"/>
      <c r="UJS8" s="1243"/>
      <c r="UJT8" s="1243"/>
      <c r="UJU8" s="1243"/>
      <c r="UJV8" s="1243"/>
      <c r="UJW8" s="1243"/>
      <c r="UJX8" s="1243"/>
      <c r="UJY8" s="1243"/>
      <c r="UJZ8" s="1243"/>
      <c r="UKA8" s="1243"/>
      <c r="UKB8" s="1243"/>
      <c r="UKC8" s="1243"/>
      <c r="UKD8" s="1243"/>
      <c r="UKE8" s="1243"/>
      <c r="UKF8" s="1243"/>
      <c r="UKG8" s="1243"/>
      <c r="UKH8" s="1243"/>
      <c r="UKI8" s="1243"/>
      <c r="UKJ8" s="1243"/>
      <c r="UKK8" s="1243"/>
      <c r="UKL8" s="1243"/>
      <c r="UKM8" s="1243"/>
      <c r="UKN8" s="1243"/>
      <c r="UKO8" s="1243"/>
      <c r="UKP8" s="1243"/>
      <c r="UKQ8" s="1243"/>
      <c r="UKR8" s="1243"/>
      <c r="UKS8" s="1243"/>
      <c r="UKT8" s="1243"/>
      <c r="UKU8" s="1243"/>
      <c r="UKV8" s="1243"/>
      <c r="UKW8" s="1243"/>
      <c r="UKX8" s="1243"/>
      <c r="UKY8" s="1243"/>
      <c r="UKZ8" s="1243"/>
      <c r="ULA8" s="1243"/>
      <c r="ULB8" s="1243"/>
      <c r="ULC8" s="1243"/>
      <c r="ULD8" s="1243"/>
      <c r="ULE8" s="1243"/>
      <c r="ULF8" s="1243"/>
      <c r="ULG8" s="1243"/>
      <c r="ULH8" s="1243"/>
      <c r="ULI8" s="1243"/>
      <c r="ULJ8" s="1243"/>
      <c r="ULK8" s="1243"/>
      <c r="ULL8" s="1243"/>
      <c r="ULM8" s="1243"/>
      <c r="ULN8" s="1243"/>
      <c r="ULO8" s="1243"/>
      <c r="ULP8" s="1243"/>
      <c r="ULQ8" s="1243"/>
      <c r="ULR8" s="1243"/>
      <c r="ULS8" s="1243"/>
      <c r="ULT8" s="1243"/>
      <c r="ULU8" s="1243"/>
      <c r="ULV8" s="1243"/>
      <c r="ULW8" s="1243"/>
      <c r="ULX8" s="1243"/>
      <c r="ULY8" s="1243"/>
      <c r="ULZ8" s="1243"/>
      <c r="UMA8" s="1243"/>
      <c r="UMB8" s="1243"/>
      <c r="UMC8" s="1243"/>
      <c r="UMD8" s="1243"/>
      <c r="UME8" s="1243"/>
      <c r="UMF8" s="1243"/>
      <c r="UMG8" s="1243"/>
      <c r="UMH8" s="1243"/>
      <c r="UMI8" s="1243"/>
      <c r="UMJ8" s="1243"/>
      <c r="UMK8" s="1243"/>
      <c r="UML8" s="1243"/>
      <c r="UMM8" s="1243"/>
      <c r="UMN8" s="1243"/>
      <c r="UMO8" s="1243"/>
      <c r="UMP8" s="1243"/>
      <c r="UMQ8" s="1243"/>
      <c r="UMR8" s="1243"/>
      <c r="UMS8" s="1243"/>
      <c r="UMT8" s="1243"/>
      <c r="UMU8" s="1243"/>
      <c r="UMV8" s="1243"/>
      <c r="UMW8" s="1243"/>
      <c r="UMX8" s="1243"/>
      <c r="UMY8" s="1243"/>
      <c r="UMZ8" s="1243"/>
      <c r="UNA8" s="1243"/>
      <c r="UNB8" s="1243"/>
      <c r="UNC8" s="1243"/>
      <c r="UND8" s="1243"/>
      <c r="UNE8" s="1243"/>
      <c r="UNF8" s="1243"/>
      <c r="UNG8" s="1243"/>
      <c r="UNH8" s="1243"/>
      <c r="UNI8" s="1243"/>
      <c r="UNJ8" s="1243"/>
      <c r="UNK8" s="1243"/>
      <c r="UNL8" s="1243"/>
      <c r="UNM8" s="1243"/>
      <c r="UNN8" s="1243"/>
      <c r="UNO8" s="1243"/>
      <c r="UNP8" s="1243"/>
      <c r="UNQ8" s="1243"/>
      <c r="UNR8" s="1243"/>
      <c r="UNS8" s="1243"/>
      <c r="UNT8" s="1243"/>
      <c r="UNU8" s="1243"/>
      <c r="UNV8" s="1243"/>
      <c r="UNW8" s="1243"/>
      <c r="UNX8" s="1243"/>
      <c r="UNY8" s="1243"/>
      <c r="UNZ8" s="1243"/>
      <c r="UOA8" s="1243"/>
      <c r="UOB8" s="1243"/>
      <c r="UOC8" s="1243"/>
      <c r="UOD8" s="1243"/>
      <c r="UOE8" s="1243"/>
      <c r="UOF8" s="1243"/>
      <c r="UOG8" s="1243"/>
      <c r="UOH8" s="1243"/>
      <c r="UOI8" s="1243"/>
      <c r="UOJ8" s="1243"/>
      <c r="UOK8" s="1243"/>
      <c r="UOL8" s="1243"/>
      <c r="UOM8" s="1243"/>
      <c r="UON8" s="1243"/>
      <c r="UOO8" s="1243"/>
      <c r="UOP8" s="1243"/>
      <c r="UOQ8" s="1243"/>
      <c r="UOR8" s="1243"/>
      <c r="UOS8" s="1243"/>
      <c r="UOT8" s="1243"/>
      <c r="UOU8" s="1243"/>
      <c r="UOV8" s="1243"/>
      <c r="UOW8" s="1243"/>
      <c r="UOX8" s="1243"/>
      <c r="UOY8" s="1243"/>
      <c r="UOZ8" s="1243"/>
      <c r="UPA8" s="1243"/>
      <c r="UPB8" s="1243"/>
      <c r="UPC8" s="1243"/>
      <c r="UPD8" s="1243"/>
      <c r="UPE8" s="1243"/>
      <c r="UPF8" s="1243"/>
      <c r="UPG8" s="1243"/>
      <c r="UPH8" s="1243"/>
      <c r="UPI8" s="1243"/>
      <c r="UPJ8" s="1243"/>
      <c r="UPK8" s="1243"/>
      <c r="UPL8" s="1243"/>
      <c r="UPM8" s="1243"/>
      <c r="UPN8" s="1243"/>
      <c r="UPO8" s="1243"/>
      <c r="UPP8" s="1243"/>
      <c r="UPQ8" s="1243"/>
      <c r="UPR8" s="1243"/>
      <c r="UPS8" s="1243"/>
      <c r="UPT8" s="1243"/>
      <c r="UPU8" s="1243"/>
      <c r="UPV8" s="1243"/>
      <c r="UPW8" s="1243"/>
      <c r="UPX8" s="1243"/>
      <c r="UPY8" s="1243"/>
      <c r="UPZ8" s="1243"/>
      <c r="UQA8" s="1243"/>
      <c r="UQB8" s="1243"/>
      <c r="UQC8" s="1243"/>
      <c r="UQD8" s="1243"/>
      <c r="UQE8" s="1243"/>
      <c r="UQF8" s="1243"/>
      <c r="UQG8" s="1243"/>
      <c r="UQH8" s="1243"/>
      <c r="UQI8" s="1243"/>
      <c r="UQJ8" s="1243"/>
      <c r="UQK8" s="1243"/>
      <c r="UQL8" s="1243"/>
      <c r="UQM8" s="1243"/>
      <c r="UQN8" s="1243"/>
      <c r="UQO8" s="1243"/>
      <c r="UQP8" s="1243"/>
      <c r="UQQ8" s="1243"/>
      <c r="UQR8" s="1243"/>
      <c r="UQS8" s="1243"/>
      <c r="UQT8" s="1243"/>
      <c r="UQU8" s="1243"/>
      <c r="UQV8" s="1243"/>
      <c r="UQW8" s="1243"/>
      <c r="UQX8" s="1243"/>
      <c r="UQY8" s="1243"/>
      <c r="UQZ8" s="1243"/>
      <c r="URA8" s="1243"/>
      <c r="URB8" s="1243"/>
      <c r="URC8" s="1243"/>
      <c r="URD8" s="1243"/>
      <c r="URE8" s="1243"/>
      <c r="URF8" s="1243"/>
      <c r="URG8" s="1243"/>
      <c r="URH8" s="1243"/>
      <c r="URI8" s="1243"/>
      <c r="URJ8" s="1243"/>
      <c r="URK8" s="1243"/>
      <c r="URL8" s="1243"/>
      <c r="URM8" s="1243"/>
      <c r="URN8" s="1243"/>
      <c r="URO8" s="1243"/>
      <c r="URP8" s="1243"/>
      <c r="URQ8" s="1243"/>
      <c r="URR8" s="1243"/>
      <c r="URS8" s="1243"/>
      <c r="URT8" s="1243"/>
      <c r="URU8" s="1243"/>
      <c r="URV8" s="1243"/>
      <c r="URW8" s="1243"/>
      <c r="URX8" s="1243"/>
      <c r="URY8" s="1243"/>
      <c r="URZ8" s="1243"/>
      <c r="USA8" s="1243"/>
      <c r="USB8" s="1243"/>
      <c r="USC8" s="1243"/>
      <c r="USD8" s="1243"/>
      <c r="USE8" s="1243"/>
      <c r="USF8" s="1243"/>
      <c r="USG8" s="1243"/>
      <c r="USH8" s="1243"/>
      <c r="USI8" s="1243"/>
      <c r="USJ8" s="1243"/>
      <c r="USK8" s="1243"/>
      <c r="USL8" s="1243"/>
      <c r="USM8" s="1243"/>
      <c r="USN8" s="1243"/>
      <c r="USO8" s="1243"/>
      <c r="USP8" s="1243"/>
      <c r="USQ8" s="1243"/>
      <c r="USR8" s="1243"/>
      <c r="USS8" s="1243"/>
      <c r="UST8" s="1243"/>
      <c r="USU8" s="1243"/>
      <c r="USV8" s="1243"/>
      <c r="USW8" s="1243"/>
      <c r="USX8" s="1243"/>
      <c r="USY8" s="1243"/>
      <c r="USZ8" s="1243"/>
      <c r="UTA8" s="1243"/>
      <c r="UTB8" s="1243"/>
      <c r="UTC8" s="1243"/>
      <c r="UTD8" s="1243"/>
      <c r="UTE8" s="1243"/>
      <c r="UTF8" s="1243"/>
      <c r="UTG8" s="1243"/>
      <c r="UTH8" s="1243"/>
      <c r="UTI8" s="1243"/>
      <c r="UTJ8" s="1243"/>
      <c r="UTK8" s="1243"/>
      <c r="UTL8" s="1243"/>
      <c r="UTM8" s="1243"/>
      <c r="UTN8" s="1243"/>
      <c r="UTO8" s="1243"/>
      <c r="UTP8" s="1243"/>
      <c r="UTQ8" s="1243"/>
      <c r="UTR8" s="1243"/>
      <c r="UTS8" s="1243"/>
      <c r="UTT8" s="1243"/>
      <c r="UTU8" s="1243"/>
      <c r="UTV8" s="1243"/>
      <c r="UTW8" s="1243"/>
      <c r="UTX8" s="1243"/>
      <c r="UTY8" s="1243"/>
      <c r="UTZ8" s="1243"/>
      <c r="UUA8" s="1243"/>
      <c r="UUB8" s="1243"/>
      <c r="UUC8" s="1243"/>
      <c r="UUD8" s="1243"/>
      <c r="UUE8" s="1243"/>
      <c r="UUF8" s="1243"/>
      <c r="UUG8" s="1243"/>
      <c r="UUH8" s="1243"/>
      <c r="UUI8" s="1243"/>
      <c r="UUJ8" s="1243"/>
      <c r="UUK8" s="1243"/>
      <c r="UUL8" s="1243"/>
      <c r="UUM8" s="1243"/>
      <c r="UUN8" s="1243"/>
      <c r="UUO8" s="1243"/>
      <c r="UUP8" s="1243"/>
      <c r="UUQ8" s="1243"/>
      <c r="UUR8" s="1243"/>
      <c r="UUS8" s="1243"/>
      <c r="UUT8" s="1243"/>
      <c r="UUU8" s="1243"/>
      <c r="UUV8" s="1243"/>
      <c r="UUW8" s="1243"/>
      <c r="UUX8" s="1243"/>
      <c r="UUY8" s="1243"/>
      <c r="UUZ8" s="1243"/>
      <c r="UVA8" s="1243"/>
      <c r="UVB8" s="1243"/>
      <c r="UVC8" s="1243"/>
      <c r="UVD8" s="1243"/>
      <c r="UVE8" s="1243"/>
      <c r="UVF8" s="1243"/>
      <c r="UVG8" s="1243"/>
      <c r="UVH8" s="1243"/>
      <c r="UVI8" s="1243"/>
      <c r="UVJ8" s="1243"/>
      <c r="UVK8" s="1243"/>
      <c r="UVL8" s="1243"/>
      <c r="UVM8" s="1243"/>
      <c r="UVN8" s="1243"/>
      <c r="UVO8" s="1243"/>
      <c r="UVP8" s="1243"/>
      <c r="UVQ8" s="1243"/>
      <c r="UVR8" s="1243"/>
      <c r="UVS8" s="1243"/>
      <c r="UVT8" s="1243"/>
      <c r="UVU8" s="1243"/>
      <c r="UVV8" s="1243"/>
      <c r="UVW8" s="1243"/>
      <c r="UVX8" s="1243"/>
      <c r="UVY8" s="1243"/>
      <c r="UVZ8" s="1243"/>
      <c r="UWA8" s="1243"/>
      <c r="UWB8" s="1243"/>
      <c r="UWC8" s="1243"/>
      <c r="UWD8" s="1243"/>
      <c r="UWE8" s="1243"/>
      <c r="UWF8" s="1243"/>
      <c r="UWG8" s="1243"/>
      <c r="UWH8" s="1243"/>
      <c r="UWI8" s="1243"/>
      <c r="UWJ8" s="1243"/>
      <c r="UWK8" s="1243"/>
      <c r="UWL8" s="1243"/>
      <c r="UWM8" s="1243"/>
      <c r="UWN8" s="1243"/>
      <c r="UWO8" s="1243"/>
      <c r="UWP8" s="1243"/>
      <c r="UWQ8" s="1243"/>
      <c r="UWR8" s="1243"/>
      <c r="UWS8" s="1243"/>
      <c r="UWT8" s="1243"/>
      <c r="UWU8" s="1243"/>
      <c r="UWV8" s="1243"/>
      <c r="UWW8" s="1243"/>
      <c r="UWX8" s="1243"/>
      <c r="UWY8" s="1243"/>
      <c r="UWZ8" s="1243"/>
      <c r="UXA8" s="1243"/>
      <c r="UXB8" s="1243"/>
      <c r="UXC8" s="1243"/>
      <c r="UXD8" s="1243"/>
      <c r="UXE8" s="1243"/>
      <c r="UXF8" s="1243"/>
      <c r="UXG8" s="1243"/>
      <c r="UXH8" s="1243"/>
      <c r="UXI8" s="1243"/>
      <c r="UXJ8" s="1243"/>
      <c r="UXK8" s="1243"/>
      <c r="UXL8" s="1243"/>
      <c r="UXM8" s="1243"/>
      <c r="UXN8" s="1243"/>
      <c r="UXO8" s="1243"/>
      <c r="UXP8" s="1243"/>
      <c r="UXQ8" s="1243"/>
      <c r="UXR8" s="1243"/>
      <c r="UXS8" s="1243"/>
      <c r="UXT8" s="1243"/>
      <c r="UXU8" s="1243"/>
      <c r="UXV8" s="1243"/>
      <c r="UXW8" s="1243"/>
      <c r="UXX8" s="1243"/>
      <c r="UXY8" s="1243"/>
      <c r="UXZ8" s="1243"/>
      <c r="UYA8" s="1243"/>
      <c r="UYB8" s="1243"/>
      <c r="UYC8" s="1243"/>
      <c r="UYD8" s="1243"/>
      <c r="UYE8" s="1243"/>
      <c r="UYF8" s="1243"/>
      <c r="UYG8" s="1243"/>
      <c r="UYH8" s="1243"/>
      <c r="UYI8" s="1243"/>
      <c r="UYJ8" s="1243"/>
      <c r="UYK8" s="1243"/>
      <c r="UYL8" s="1243"/>
      <c r="UYM8" s="1243"/>
      <c r="UYN8" s="1243"/>
      <c r="UYO8" s="1243"/>
      <c r="UYP8" s="1243"/>
      <c r="UYQ8" s="1243"/>
      <c r="UYR8" s="1243"/>
      <c r="UYS8" s="1243"/>
      <c r="UYT8" s="1243"/>
      <c r="UYU8" s="1243"/>
      <c r="UYV8" s="1243"/>
      <c r="UYW8" s="1243"/>
      <c r="UYX8" s="1243"/>
      <c r="UYY8" s="1243"/>
      <c r="UYZ8" s="1243"/>
      <c r="UZA8" s="1243"/>
      <c r="UZB8" s="1243"/>
      <c r="UZC8" s="1243"/>
      <c r="UZD8" s="1243"/>
      <c r="UZE8" s="1243"/>
      <c r="UZF8" s="1243"/>
      <c r="UZG8" s="1243"/>
      <c r="UZH8" s="1243"/>
      <c r="UZI8" s="1243"/>
      <c r="UZJ8" s="1243"/>
      <c r="UZK8" s="1243"/>
      <c r="UZL8" s="1243"/>
      <c r="UZM8" s="1243"/>
      <c r="UZN8" s="1243"/>
      <c r="UZO8" s="1243"/>
      <c r="UZP8" s="1243"/>
      <c r="UZQ8" s="1243"/>
      <c r="UZR8" s="1243"/>
      <c r="UZS8" s="1243"/>
      <c r="UZT8" s="1243"/>
      <c r="UZU8" s="1243"/>
      <c r="UZV8" s="1243"/>
      <c r="UZW8" s="1243"/>
      <c r="UZX8" s="1243"/>
      <c r="UZY8" s="1243"/>
      <c r="UZZ8" s="1243"/>
      <c r="VAA8" s="1243"/>
      <c r="VAB8" s="1243"/>
      <c r="VAC8" s="1243"/>
      <c r="VAD8" s="1243"/>
      <c r="VAE8" s="1243"/>
      <c r="VAF8" s="1243"/>
      <c r="VAG8" s="1243"/>
      <c r="VAH8" s="1243"/>
      <c r="VAI8" s="1243"/>
      <c r="VAJ8" s="1243"/>
      <c r="VAK8" s="1243"/>
      <c r="VAL8" s="1243"/>
      <c r="VAM8" s="1243"/>
      <c r="VAN8" s="1243"/>
      <c r="VAO8" s="1243"/>
      <c r="VAP8" s="1243"/>
      <c r="VAQ8" s="1243"/>
      <c r="VAR8" s="1243"/>
      <c r="VAS8" s="1243"/>
      <c r="VAT8" s="1243"/>
      <c r="VAU8" s="1243"/>
      <c r="VAV8" s="1243"/>
      <c r="VAW8" s="1243"/>
      <c r="VAX8" s="1243"/>
      <c r="VAY8" s="1243"/>
      <c r="VAZ8" s="1243"/>
      <c r="VBA8" s="1243"/>
      <c r="VBB8" s="1243"/>
      <c r="VBC8" s="1243"/>
      <c r="VBD8" s="1243"/>
      <c r="VBE8" s="1243"/>
      <c r="VBF8" s="1243"/>
      <c r="VBG8" s="1243"/>
      <c r="VBH8" s="1243"/>
      <c r="VBI8" s="1243"/>
      <c r="VBJ8" s="1243"/>
      <c r="VBK8" s="1243"/>
      <c r="VBL8" s="1243"/>
      <c r="VBM8" s="1243"/>
      <c r="VBN8" s="1243"/>
      <c r="VBO8" s="1243"/>
      <c r="VBP8" s="1243"/>
      <c r="VBQ8" s="1243"/>
      <c r="VBR8" s="1243"/>
      <c r="VBS8" s="1243"/>
      <c r="VBT8" s="1243"/>
      <c r="VBU8" s="1243"/>
      <c r="VBV8" s="1243"/>
      <c r="VBW8" s="1243"/>
      <c r="VBX8" s="1243"/>
      <c r="VBY8" s="1243"/>
      <c r="VBZ8" s="1243"/>
      <c r="VCA8" s="1243"/>
      <c r="VCB8" s="1243"/>
      <c r="VCC8" s="1243"/>
      <c r="VCD8" s="1243"/>
      <c r="VCE8" s="1243"/>
      <c r="VCF8" s="1243"/>
      <c r="VCG8" s="1243"/>
      <c r="VCH8" s="1243"/>
      <c r="VCI8" s="1243"/>
      <c r="VCJ8" s="1243"/>
      <c r="VCK8" s="1243"/>
      <c r="VCL8" s="1243"/>
      <c r="VCM8" s="1243"/>
      <c r="VCN8" s="1243"/>
      <c r="VCO8" s="1243"/>
      <c r="VCP8" s="1243"/>
      <c r="VCQ8" s="1243"/>
      <c r="VCR8" s="1243"/>
      <c r="VCS8" s="1243"/>
      <c r="VCT8" s="1243"/>
      <c r="VCU8" s="1243"/>
      <c r="VCV8" s="1243"/>
      <c r="VCW8" s="1243"/>
      <c r="VCX8" s="1243"/>
      <c r="VCY8" s="1243"/>
      <c r="VCZ8" s="1243"/>
      <c r="VDA8" s="1243"/>
      <c r="VDB8" s="1243"/>
      <c r="VDC8" s="1243"/>
      <c r="VDD8" s="1243"/>
      <c r="VDE8" s="1243"/>
      <c r="VDF8" s="1243"/>
      <c r="VDG8" s="1243"/>
      <c r="VDH8" s="1243"/>
      <c r="VDI8" s="1243"/>
      <c r="VDJ8" s="1243"/>
      <c r="VDK8" s="1243"/>
      <c r="VDL8" s="1243"/>
      <c r="VDM8" s="1243"/>
      <c r="VDN8" s="1243"/>
      <c r="VDO8" s="1243"/>
      <c r="VDP8" s="1243"/>
      <c r="VDQ8" s="1243"/>
      <c r="VDR8" s="1243"/>
      <c r="VDS8" s="1243"/>
      <c r="VDT8" s="1243"/>
      <c r="VDU8" s="1243"/>
      <c r="VDV8" s="1243"/>
      <c r="VDW8" s="1243"/>
      <c r="VDX8" s="1243"/>
      <c r="VDY8" s="1243"/>
      <c r="VDZ8" s="1243"/>
      <c r="VEA8" s="1243"/>
      <c r="VEB8" s="1243"/>
      <c r="VEC8" s="1243"/>
      <c r="VED8" s="1243"/>
      <c r="VEE8" s="1243"/>
      <c r="VEF8" s="1243"/>
      <c r="VEG8" s="1243"/>
      <c r="VEH8" s="1243"/>
      <c r="VEI8" s="1243"/>
      <c r="VEJ8" s="1243"/>
      <c r="VEK8" s="1243"/>
      <c r="VEL8" s="1243"/>
      <c r="VEM8" s="1243"/>
      <c r="VEN8" s="1243"/>
      <c r="VEO8" s="1243"/>
      <c r="VEP8" s="1243"/>
      <c r="VEQ8" s="1243"/>
      <c r="VER8" s="1243"/>
      <c r="VES8" s="1243"/>
      <c r="VET8" s="1243"/>
      <c r="VEU8" s="1243"/>
      <c r="VEV8" s="1243"/>
      <c r="VEW8" s="1243"/>
      <c r="VEX8" s="1243"/>
      <c r="VEY8" s="1243"/>
      <c r="VEZ8" s="1243"/>
      <c r="VFA8" s="1243"/>
      <c r="VFB8" s="1243"/>
      <c r="VFC8" s="1243"/>
      <c r="VFD8" s="1243"/>
      <c r="VFE8" s="1243"/>
      <c r="VFF8" s="1243"/>
      <c r="VFG8" s="1243"/>
      <c r="VFH8" s="1243"/>
      <c r="VFI8" s="1243"/>
      <c r="VFJ8" s="1243"/>
      <c r="VFK8" s="1243"/>
      <c r="VFL8" s="1243"/>
      <c r="VFM8" s="1243"/>
      <c r="VFN8" s="1243"/>
      <c r="VFO8" s="1243"/>
      <c r="VFP8" s="1243"/>
      <c r="VFQ8" s="1243"/>
      <c r="VFR8" s="1243"/>
      <c r="VFS8" s="1243"/>
      <c r="VFT8" s="1243"/>
      <c r="VFU8" s="1243"/>
      <c r="VFV8" s="1243"/>
      <c r="VFW8" s="1243"/>
      <c r="VFX8" s="1243"/>
      <c r="VFY8" s="1243"/>
      <c r="VFZ8" s="1243"/>
      <c r="VGA8" s="1243"/>
      <c r="VGB8" s="1243"/>
      <c r="VGC8" s="1243"/>
      <c r="VGD8" s="1243"/>
      <c r="VGE8" s="1243"/>
      <c r="VGF8" s="1243"/>
      <c r="VGG8" s="1243"/>
      <c r="VGH8" s="1243"/>
      <c r="VGI8" s="1243"/>
      <c r="VGJ8" s="1243"/>
      <c r="VGK8" s="1243"/>
      <c r="VGL8" s="1243"/>
      <c r="VGM8" s="1243"/>
      <c r="VGN8" s="1243"/>
      <c r="VGO8" s="1243"/>
      <c r="VGP8" s="1243"/>
      <c r="VGQ8" s="1243"/>
      <c r="VGR8" s="1243"/>
      <c r="VGS8" s="1243"/>
      <c r="VGT8" s="1243"/>
      <c r="VGU8" s="1243"/>
      <c r="VGV8" s="1243"/>
      <c r="VGW8" s="1243"/>
      <c r="VGX8" s="1243"/>
      <c r="VGY8" s="1243"/>
      <c r="VGZ8" s="1243"/>
      <c r="VHA8" s="1243"/>
      <c r="VHB8" s="1243"/>
      <c r="VHC8" s="1243"/>
      <c r="VHD8" s="1243"/>
      <c r="VHE8" s="1243"/>
      <c r="VHF8" s="1243"/>
      <c r="VHG8" s="1243"/>
      <c r="VHH8" s="1243"/>
      <c r="VHI8" s="1243"/>
      <c r="VHJ8" s="1243"/>
      <c r="VHK8" s="1243"/>
      <c r="VHL8" s="1243"/>
      <c r="VHM8" s="1243"/>
      <c r="VHN8" s="1243"/>
      <c r="VHO8" s="1243"/>
      <c r="VHP8" s="1243"/>
      <c r="VHQ8" s="1243"/>
      <c r="VHR8" s="1243"/>
      <c r="VHS8" s="1243"/>
      <c r="VHT8" s="1243"/>
      <c r="VHU8" s="1243"/>
      <c r="VHV8" s="1243"/>
      <c r="VHW8" s="1243"/>
      <c r="VHX8" s="1243"/>
      <c r="VHY8" s="1243"/>
      <c r="VHZ8" s="1243"/>
      <c r="VIA8" s="1243"/>
      <c r="VIB8" s="1243"/>
      <c r="VIC8" s="1243"/>
      <c r="VID8" s="1243"/>
      <c r="VIE8" s="1243"/>
      <c r="VIF8" s="1243"/>
      <c r="VIG8" s="1243"/>
      <c r="VIH8" s="1243"/>
      <c r="VII8" s="1243"/>
      <c r="VIJ8" s="1243"/>
      <c r="VIK8" s="1243"/>
      <c r="VIL8" s="1243"/>
      <c r="VIM8" s="1243"/>
      <c r="VIN8" s="1243"/>
      <c r="VIO8" s="1243"/>
      <c r="VIP8" s="1243"/>
      <c r="VIQ8" s="1243"/>
      <c r="VIR8" s="1243"/>
      <c r="VIS8" s="1243"/>
      <c r="VIT8" s="1243"/>
      <c r="VIU8" s="1243"/>
      <c r="VIV8" s="1243"/>
      <c r="VIW8" s="1243"/>
      <c r="VIX8" s="1243"/>
      <c r="VIY8" s="1243"/>
      <c r="VIZ8" s="1243"/>
      <c r="VJA8" s="1243"/>
      <c r="VJB8" s="1243"/>
      <c r="VJC8" s="1243"/>
      <c r="VJD8" s="1243"/>
      <c r="VJE8" s="1243"/>
      <c r="VJF8" s="1243"/>
      <c r="VJG8" s="1243"/>
      <c r="VJH8" s="1243"/>
      <c r="VJI8" s="1243"/>
      <c r="VJJ8" s="1243"/>
      <c r="VJK8" s="1243"/>
      <c r="VJL8" s="1243"/>
      <c r="VJM8" s="1243"/>
      <c r="VJN8" s="1243"/>
      <c r="VJO8" s="1243"/>
      <c r="VJP8" s="1243"/>
      <c r="VJQ8" s="1243"/>
      <c r="VJR8" s="1243"/>
      <c r="VJS8" s="1243"/>
      <c r="VJT8" s="1243"/>
      <c r="VJU8" s="1243"/>
      <c r="VJV8" s="1243"/>
      <c r="VJW8" s="1243"/>
      <c r="VJX8" s="1243"/>
      <c r="VJY8" s="1243"/>
      <c r="VJZ8" s="1243"/>
      <c r="VKA8" s="1243"/>
      <c r="VKB8" s="1243"/>
      <c r="VKC8" s="1243"/>
      <c r="VKD8" s="1243"/>
      <c r="VKE8" s="1243"/>
      <c r="VKF8" s="1243"/>
      <c r="VKG8" s="1243"/>
      <c r="VKH8" s="1243"/>
      <c r="VKI8" s="1243"/>
      <c r="VKJ8" s="1243"/>
      <c r="VKK8" s="1243"/>
      <c r="VKL8" s="1243"/>
      <c r="VKM8" s="1243"/>
      <c r="VKN8" s="1243"/>
      <c r="VKO8" s="1243"/>
      <c r="VKP8" s="1243"/>
      <c r="VKQ8" s="1243"/>
      <c r="VKR8" s="1243"/>
      <c r="VKS8" s="1243"/>
      <c r="VKT8" s="1243"/>
      <c r="VKU8" s="1243"/>
      <c r="VKV8" s="1243"/>
      <c r="VKW8" s="1243"/>
      <c r="VKX8" s="1243"/>
      <c r="VKY8" s="1243"/>
      <c r="VKZ8" s="1243"/>
      <c r="VLA8" s="1243"/>
      <c r="VLB8" s="1243"/>
      <c r="VLC8" s="1243"/>
      <c r="VLD8" s="1243"/>
      <c r="VLE8" s="1243"/>
      <c r="VLF8" s="1243"/>
      <c r="VLG8" s="1243"/>
      <c r="VLH8" s="1243"/>
      <c r="VLI8" s="1243"/>
      <c r="VLJ8" s="1243"/>
      <c r="VLK8" s="1243"/>
      <c r="VLL8" s="1243"/>
      <c r="VLM8" s="1243"/>
      <c r="VLN8" s="1243"/>
      <c r="VLO8" s="1243"/>
      <c r="VLP8" s="1243"/>
      <c r="VLQ8" s="1243"/>
      <c r="VLR8" s="1243"/>
      <c r="VLS8" s="1243"/>
      <c r="VLT8" s="1243"/>
      <c r="VLU8" s="1243"/>
      <c r="VLV8" s="1243"/>
      <c r="VLW8" s="1243"/>
      <c r="VLX8" s="1243"/>
      <c r="VLY8" s="1243"/>
      <c r="VLZ8" s="1243"/>
      <c r="VMA8" s="1243"/>
      <c r="VMB8" s="1243"/>
      <c r="VMC8" s="1243"/>
      <c r="VMD8" s="1243"/>
      <c r="VME8" s="1243"/>
      <c r="VMF8" s="1243"/>
      <c r="VMG8" s="1243"/>
      <c r="VMH8" s="1243"/>
      <c r="VMI8" s="1243"/>
      <c r="VMJ8" s="1243"/>
      <c r="VMK8" s="1243"/>
      <c r="VML8" s="1243"/>
      <c r="VMM8" s="1243"/>
      <c r="VMN8" s="1243"/>
      <c r="VMO8" s="1243"/>
      <c r="VMP8" s="1243"/>
      <c r="VMQ8" s="1243"/>
      <c r="VMR8" s="1243"/>
      <c r="VMS8" s="1243"/>
      <c r="VMT8" s="1243"/>
      <c r="VMU8" s="1243"/>
      <c r="VMV8" s="1243"/>
      <c r="VMW8" s="1243"/>
      <c r="VMX8" s="1243"/>
      <c r="VMY8" s="1243"/>
      <c r="VMZ8" s="1243"/>
      <c r="VNA8" s="1243"/>
      <c r="VNB8" s="1243"/>
      <c r="VNC8" s="1243"/>
      <c r="VND8" s="1243"/>
      <c r="VNE8" s="1243"/>
      <c r="VNF8" s="1243"/>
      <c r="VNG8" s="1243"/>
      <c r="VNH8" s="1243"/>
      <c r="VNI8" s="1243"/>
      <c r="VNJ8" s="1243"/>
      <c r="VNK8" s="1243"/>
      <c r="VNL8" s="1243"/>
      <c r="VNM8" s="1243"/>
      <c r="VNN8" s="1243"/>
      <c r="VNO8" s="1243"/>
      <c r="VNP8" s="1243"/>
      <c r="VNQ8" s="1243"/>
      <c r="VNR8" s="1243"/>
      <c r="VNS8" s="1243"/>
      <c r="VNT8" s="1243"/>
      <c r="VNU8" s="1243"/>
      <c r="VNV8" s="1243"/>
      <c r="VNW8" s="1243"/>
      <c r="VNX8" s="1243"/>
      <c r="VNY8" s="1243"/>
      <c r="VNZ8" s="1243"/>
      <c r="VOA8" s="1243"/>
      <c r="VOB8" s="1243"/>
      <c r="VOC8" s="1243"/>
      <c r="VOD8" s="1243"/>
      <c r="VOE8" s="1243"/>
      <c r="VOF8" s="1243"/>
      <c r="VOG8" s="1243"/>
      <c r="VOH8" s="1243"/>
      <c r="VOI8" s="1243"/>
      <c r="VOJ8" s="1243"/>
      <c r="VOK8" s="1243"/>
      <c r="VOL8" s="1243"/>
      <c r="VOM8" s="1243"/>
      <c r="VON8" s="1243"/>
      <c r="VOO8" s="1243"/>
      <c r="VOP8" s="1243"/>
      <c r="VOQ8" s="1243"/>
      <c r="VOR8" s="1243"/>
      <c r="VOS8" s="1243"/>
      <c r="VOT8" s="1243"/>
      <c r="VOU8" s="1243"/>
      <c r="VOV8" s="1243"/>
      <c r="VOW8" s="1243"/>
      <c r="VOX8" s="1243"/>
      <c r="VOY8" s="1243"/>
      <c r="VOZ8" s="1243"/>
      <c r="VPA8" s="1243"/>
      <c r="VPB8" s="1243"/>
      <c r="VPC8" s="1243"/>
      <c r="VPD8" s="1243"/>
      <c r="VPE8" s="1243"/>
      <c r="VPF8" s="1243"/>
      <c r="VPG8" s="1243"/>
      <c r="VPH8" s="1243"/>
      <c r="VPI8" s="1243"/>
      <c r="VPJ8" s="1243"/>
      <c r="VPK8" s="1243"/>
      <c r="VPL8" s="1243"/>
      <c r="VPM8" s="1243"/>
      <c r="VPN8" s="1243"/>
      <c r="VPO8" s="1243"/>
      <c r="VPP8" s="1243"/>
      <c r="VPQ8" s="1243"/>
      <c r="VPR8" s="1243"/>
      <c r="VPS8" s="1243"/>
      <c r="VPT8" s="1243"/>
      <c r="VPU8" s="1243"/>
      <c r="VPV8" s="1243"/>
      <c r="VPW8" s="1243"/>
      <c r="VPX8" s="1243"/>
      <c r="VPY8" s="1243"/>
      <c r="VPZ8" s="1243"/>
      <c r="VQA8" s="1243"/>
      <c r="VQB8" s="1243"/>
      <c r="VQC8" s="1243"/>
      <c r="VQD8" s="1243"/>
      <c r="VQE8" s="1243"/>
      <c r="VQF8" s="1243"/>
      <c r="VQG8" s="1243"/>
      <c r="VQH8" s="1243"/>
      <c r="VQI8" s="1243"/>
      <c r="VQJ8" s="1243"/>
      <c r="VQK8" s="1243"/>
      <c r="VQL8" s="1243"/>
      <c r="VQM8" s="1243"/>
      <c r="VQN8" s="1243"/>
      <c r="VQO8" s="1243"/>
      <c r="VQP8" s="1243"/>
      <c r="VQQ8" s="1243"/>
      <c r="VQR8" s="1243"/>
      <c r="VQS8" s="1243"/>
      <c r="VQT8" s="1243"/>
      <c r="VQU8" s="1243"/>
      <c r="VQV8" s="1243"/>
      <c r="VQW8" s="1243"/>
      <c r="VQX8" s="1243"/>
      <c r="VQY8" s="1243"/>
      <c r="VQZ8" s="1243"/>
      <c r="VRA8" s="1243"/>
      <c r="VRB8" s="1243"/>
      <c r="VRC8" s="1243"/>
      <c r="VRD8" s="1243"/>
      <c r="VRE8" s="1243"/>
      <c r="VRF8" s="1243"/>
      <c r="VRG8" s="1243"/>
      <c r="VRH8" s="1243"/>
      <c r="VRI8" s="1243"/>
      <c r="VRJ8" s="1243"/>
      <c r="VRK8" s="1243"/>
      <c r="VRL8" s="1243"/>
      <c r="VRM8" s="1243"/>
      <c r="VRN8" s="1243"/>
      <c r="VRO8" s="1243"/>
      <c r="VRP8" s="1243"/>
      <c r="VRQ8" s="1243"/>
      <c r="VRR8" s="1243"/>
      <c r="VRS8" s="1243"/>
      <c r="VRT8" s="1243"/>
      <c r="VRU8" s="1243"/>
      <c r="VRV8" s="1243"/>
      <c r="VRW8" s="1243"/>
      <c r="VRX8" s="1243"/>
      <c r="VRY8" s="1243"/>
      <c r="VRZ8" s="1243"/>
      <c r="VSA8" s="1243"/>
      <c r="VSB8" s="1243"/>
      <c r="VSC8" s="1243"/>
      <c r="VSD8" s="1243"/>
      <c r="VSE8" s="1243"/>
      <c r="VSF8" s="1243"/>
      <c r="VSG8" s="1243"/>
      <c r="VSH8" s="1243"/>
      <c r="VSI8" s="1243"/>
      <c r="VSJ8" s="1243"/>
      <c r="VSK8" s="1243"/>
      <c r="VSL8" s="1243"/>
      <c r="VSM8" s="1243"/>
      <c r="VSN8" s="1243"/>
      <c r="VSO8" s="1243"/>
      <c r="VSP8" s="1243"/>
      <c r="VSQ8" s="1243"/>
      <c r="VSR8" s="1243"/>
      <c r="VSS8" s="1243"/>
      <c r="VST8" s="1243"/>
      <c r="VSU8" s="1243"/>
      <c r="VSV8" s="1243"/>
      <c r="VSW8" s="1243"/>
      <c r="VSX8" s="1243"/>
      <c r="VSY8" s="1243"/>
      <c r="VSZ8" s="1243"/>
      <c r="VTA8" s="1243"/>
      <c r="VTB8" s="1243"/>
      <c r="VTC8" s="1243"/>
      <c r="VTD8" s="1243"/>
      <c r="VTE8" s="1243"/>
      <c r="VTF8" s="1243"/>
      <c r="VTG8" s="1243"/>
      <c r="VTH8" s="1243"/>
      <c r="VTI8" s="1243"/>
      <c r="VTJ8" s="1243"/>
      <c r="VTK8" s="1243"/>
      <c r="VTL8" s="1243"/>
      <c r="VTM8" s="1243"/>
      <c r="VTN8" s="1243"/>
      <c r="VTO8" s="1243"/>
      <c r="VTP8" s="1243"/>
      <c r="VTQ8" s="1243"/>
      <c r="VTR8" s="1243"/>
      <c r="VTS8" s="1243"/>
      <c r="VTT8" s="1243"/>
      <c r="VTU8" s="1243"/>
      <c r="VTV8" s="1243"/>
      <c r="VTW8" s="1243"/>
      <c r="VTX8" s="1243"/>
      <c r="VTY8" s="1243"/>
      <c r="VTZ8" s="1243"/>
      <c r="VUA8" s="1243"/>
      <c r="VUB8" s="1243"/>
      <c r="VUC8" s="1243"/>
      <c r="VUD8" s="1243"/>
      <c r="VUE8" s="1243"/>
      <c r="VUF8" s="1243"/>
      <c r="VUG8" s="1243"/>
      <c r="VUH8" s="1243"/>
      <c r="VUI8" s="1243"/>
      <c r="VUJ8" s="1243"/>
      <c r="VUK8" s="1243"/>
      <c r="VUL8" s="1243"/>
      <c r="VUM8" s="1243"/>
      <c r="VUN8" s="1243"/>
      <c r="VUO8" s="1243"/>
      <c r="VUP8" s="1243"/>
      <c r="VUQ8" s="1243"/>
      <c r="VUR8" s="1243"/>
      <c r="VUS8" s="1243"/>
      <c r="VUT8" s="1243"/>
      <c r="VUU8" s="1243"/>
      <c r="VUV8" s="1243"/>
      <c r="VUW8" s="1243"/>
      <c r="VUX8" s="1243"/>
      <c r="VUY8" s="1243"/>
      <c r="VUZ8" s="1243"/>
      <c r="VVA8" s="1243"/>
      <c r="VVB8" s="1243"/>
      <c r="VVC8" s="1243"/>
      <c r="VVD8" s="1243"/>
      <c r="VVE8" s="1243"/>
      <c r="VVF8" s="1243"/>
      <c r="VVG8" s="1243"/>
      <c r="VVH8" s="1243"/>
      <c r="VVI8" s="1243"/>
      <c r="VVJ8" s="1243"/>
      <c r="VVK8" s="1243"/>
      <c r="VVL8" s="1243"/>
      <c r="VVM8" s="1243"/>
      <c r="VVN8" s="1243"/>
      <c r="VVO8" s="1243"/>
      <c r="VVP8" s="1243"/>
      <c r="VVQ8" s="1243"/>
      <c r="VVR8" s="1243"/>
      <c r="VVS8" s="1243"/>
      <c r="VVT8" s="1243"/>
      <c r="VVU8" s="1243"/>
      <c r="VVV8" s="1243"/>
      <c r="VVW8" s="1243"/>
      <c r="VVX8" s="1243"/>
      <c r="VVY8" s="1243"/>
      <c r="VVZ8" s="1243"/>
      <c r="VWA8" s="1243"/>
      <c r="VWB8" s="1243"/>
      <c r="VWC8" s="1243"/>
      <c r="VWD8" s="1243"/>
      <c r="VWE8" s="1243"/>
      <c r="VWF8" s="1243"/>
      <c r="VWG8" s="1243"/>
      <c r="VWH8" s="1243"/>
      <c r="VWI8" s="1243"/>
      <c r="VWJ8" s="1243"/>
      <c r="VWK8" s="1243"/>
      <c r="VWL8" s="1243"/>
      <c r="VWM8" s="1243"/>
      <c r="VWN8" s="1243"/>
      <c r="VWO8" s="1243"/>
      <c r="VWP8" s="1243"/>
      <c r="VWQ8" s="1243"/>
      <c r="VWR8" s="1243"/>
      <c r="VWS8" s="1243"/>
      <c r="VWT8" s="1243"/>
      <c r="VWU8" s="1243"/>
      <c r="VWV8" s="1243"/>
      <c r="VWW8" s="1243"/>
      <c r="VWX8" s="1243"/>
      <c r="VWY8" s="1243"/>
      <c r="VWZ8" s="1243"/>
      <c r="VXA8" s="1243"/>
      <c r="VXB8" s="1243"/>
      <c r="VXC8" s="1243"/>
      <c r="VXD8" s="1243"/>
      <c r="VXE8" s="1243"/>
      <c r="VXF8" s="1243"/>
      <c r="VXG8" s="1243"/>
      <c r="VXH8" s="1243"/>
      <c r="VXI8" s="1243"/>
      <c r="VXJ8" s="1243"/>
      <c r="VXK8" s="1243"/>
      <c r="VXL8" s="1243"/>
      <c r="VXM8" s="1243"/>
      <c r="VXN8" s="1243"/>
      <c r="VXO8" s="1243"/>
      <c r="VXP8" s="1243"/>
      <c r="VXQ8" s="1243"/>
      <c r="VXR8" s="1243"/>
      <c r="VXS8" s="1243"/>
      <c r="VXT8" s="1243"/>
      <c r="VXU8" s="1243"/>
      <c r="VXV8" s="1243"/>
      <c r="VXW8" s="1243"/>
      <c r="VXX8" s="1243"/>
      <c r="VXY8" s="1243"/>
      <c r="VXZ8" s="1243"/>
      <c r="VYA8" s="1243"/>
      <c r="VYB8" s="1243"/>
      <c r="VYC8" s="1243"/>
      <c r="VYD8" s="1243"/>
      <c r="VYE8" s="1243"/>
      <c r="VYF8" s="1243"/>
      <c r="VYG8" s="1243"/>
      <c r="VYH8" s="1243"/>
      <c r="VYI8" s="1243"/>
      <c r="VYJ8" s="1243"/>
      <c r="VYK8" s="1243"/>
      <c r="VYL8" s="1243"/>
      <c r="VYM8" s="1243"/>
      <c r="VYN8" s="1243"/>
      <c r="VYO8" s="1243"/>
      <c r="VYP8" s="1243"/>
      <c r="VYQ8" s="1243"/>
      <c r="VYR8" s="1243"/>
      <c r="VYS8" s="1243"/>
      <c r="VYT8" s="1243"/>
      <c r="VYU8" s="1243"/>
      <c r="VYV8" s="1243"/>
      <c r="VYW8" s="1243"/>
      <c r="VYX8" s="1243"/>
      <c r="VYY8" s="1243"/>
      <c r="VYZ8" s="1243"/>
      <c r="VZA8" s="1243"/>
      <c r="VZB8" s="1243"/>
      <c r="VZC8" s="1243"/>
      <c r="VZD8" s="1243"/>
      <c r="VZE8" s="1243"/>
      <c r="VZF8" s="1243"/>
      <c r="VZG8" s="1243"/>
      <c r="VZH8" s="1243"/>
      <c r="VZI8" s="1243"/>
      <c r="VZJ8" s="1243"/>
      <c r="VZK8" s="1243"/>
      <c r="VZL8" s="1243"/>
      <c r="VZM8" s="1243"/>
      <c r="VZN8" s="1243"/>
      <c r="VZO8" s="1243"/>
      <c r="VZP8" s="1243"/>
      <c r="VZQ8" s="1243"/>
      <c r="VZR8" s="1243"/>
      <c r="VZS8" s="1243"/>
      <c r="VZT8" s="1243"/>
      <c r="VZU8" s="1243"/>
      <c r="VZV8" s="1243"/>
      <c r="VZW8" s="1243"/>
      <c r="VZX8" s="1243"/>
      <c r="VZY8" s="1243"/>
      <c r="VZZ8" s="1243"/>
      <c r="WAA8" s="1243"/>
      <c r="WAB8" s="1243"/>
      <c r="WAC8" s="1243"/>
      <c r="WAD8" s="1243"/>
      <c r="WAE8" s="1243"/>
      <c r="WAF8" s="1243"/>
      <c r="WAG8" s="1243"/>
      <c r="WAH8" s="1243"/>
      <c r="WAI8" s="1243"/>
      <c r="WAJ8" s="1243"/>
      <c r="WAK8" s="1243"/>
      <c r="WAL8" s="1243"/>
      <c r="WAM8" s="1243"/>
      <c r="WAN8" s="1243"/>
      <c r="WAO8" s="1243"/>
      <c r="WAP8" s="1243"/>
      <c r="WAQ8" s="1243"/>
      <c r="WAR8" s="1243"/>
      <c r="WAS8" s="1243"/>
      <c r="WAT8" s="1243"/>
      <c r="WAU8" s="1243"/>
      <c r="WAV8" s="1243"/>
      <c r="WAW8" s="1243"/>
      <c r="WAX8" s="1243"/>
      <c r="WAY8" s="1243"/>
      <c r="WAZ8" s="1243"/>
      <c r="WBA8" s="1243"/>
      <c r="WBB8" s="1243"/>
      <c r="WBC8" s="1243"/>
      <c r="WBD8" s="1243"/>
      <c r="WBE8" s="1243"/>
      <c r="WBF8" s="1243"/>
      <c r="WBG8" s="1243"/>
      <c r="WBH8" s="1243"/>
      <c r="WBI8" s="1243"/>
      <c r="WBJ8" s="1243"/>
      <c r="WBK8" s="1243"/>
      <c r="WBL8" s="1243"/>
      <c r="WBM8" s="1243"/>
      <c r="WBN8" s="1243"/>
      <c r="WBO8" s="1243"/>
      <c r="WBP8" s="1243"/>
      <c r="WBQ8" s="1243"/>
      <c r="WBR8" s="1243"/>
      <c r="WBS8" s="1243"/>
      <c r="WBT8" s="1243"/>
      <c r="WBU8" s="1243"/>
      <c r="WBV8" s="1243"/>
      <c r="WBW8" s="1243"/>
      <c r="WBX8" s="1243"/>
      <c r="WBY8" s="1243"/>
      <c r="WBZ8" s="1243"/>
      <c r="WCA8" s="1243"/>
      <c r="WCB8" s="1243"/>
      <c r="WCC8" s="1243"/>
      <c r="WCD8" s="1243"/>
      <c r="WCE8" s="1243"/>
      <c r="WCF8" s="1243"/>
      <c r="WCG8" s="1243"/>
      <c r="WCH8" s="1243"/>
      <c r="WCI8" s="1243"/>
      <c r="WCJ8" s="1243"/>
      <c r="WCK8" s="1243"/>
      <c r="WCL8" s="1243"/>
      <c r="WCM8" s="1243"/>
      <c r="WCN8" s="1243"/>
      <c r="WCO8" s="1243"/>
      <c r="WCP8" s="1243"/>
      <c r="WCQ8" s="1243"/>
      <c r="WCR8" s="1243"/>
      <c r="WCS8" s="1243"/>
      <c r="WCT8" s="1243"/>
      <c r="WCU8" s="1243"/>
      <c r="WCV8" s="1243"/>
      <c r="WCW8" s="1243"/>
      <c r="WCX8" s="1243"/>
      <c r="WCY8" s="1243"/>
      <c r="WCZ8" s="1243"/>
      <c r="WDA8" s="1243"/>
      <c r="WDB8" s="1243"/>
      <c r="WDC8" s="1243"/>
      <c r="WDD8" s="1243"/>
      <c r="WDE8" s="1243"/>
      <c r="WDF8" s="1243"/>
      <c r="WDG8" s="1243"/>
      <c r="WDH8" s="1243"/>
      <c r="WDI8" s="1243"/>
      <c r="WDJ8" s="1243"/>
      <c r="WDK8" s="1243"/>
      <c r="WDL8" s="1243"/>
      <c r="WDM8" s="1243"/>
      <c r="WDN8" s="1243"/>
      <c r="WDO8" s="1243"/>
      <c r="WDP8" s="1243"/>
      <c r="WDQ8" s="1243"/>
      <c r="WDR8" s="1243"/>
      <c r="WDS8" s="1243"/>
      <c r="WDT8" s="1243"/>
      <c r="WDU8" s="1243"/>
      <c r="WDV8" s="1243"/>
      <c r="WDW8" s="1243"/>
      <c r="WDX8" s="1243"/>
      <c r="WDY8" s="1243"/>
      <c r="WDZ8" s="1243"/>
      <c r="WEA8" s="1243"/>
      <c r="WEB8" s="1243"/>
      <c r="WEC8" s="1243"/>
      <c r="WED8" s="1243"/>
      <c r="WEE8" s="1243"/>
      <c r="WEF8" s="1243"/>
      <c r="WEG8" s="1243"/>
      <c r="WEH8" s="1243"/>
      <c r="WEI8" s="1243"/>
      <c r="WEJ8" s="1243"/>
      <c r="WEK8" s="1243"/>
      <c r="WEL8" s="1243"/>
      <c r="WEM8" s="1243"/>
      <c r="WEN8" s="1243"/>
      <c r="WEO8" s="1243"/>
      <c r="WEP8" s="1243"/>
      <c r="WEQ8" s="1243"/>
      <c r="WER8" s="1243"/>
      <c r="WES8" s="1243"/>
      <c r="WET8" s="1243"/>
      <c r="WEU8" s="1243"/>
      <c r="WEV8" s="1243"/>
      <c r="WEW8" s="1243"/>
      <c r="WEX8" s="1243"/>
      <c r="WEY8" s="1243"/>
      <c r="WEZ8" s="1243"/>
      <c r="WFA8" s="1243"/>
      <c r="WFB8" s="1243"/>
      <c r="WFC8" s="1243"/>
      <c r="WFD8" s="1243"/>
      <c r="WFE8" s="1243"/>
      <c r="WFF8" s="1243"/>
      <c r="WFG8" s="1243"/>
      <c r="WFH8" s="1243"/>
      <c r="WFI8" s="1243"/>
      <c r="WFJ8" s="1243"/>
      <c r="WFK8" s="1243"/>
      <c r="WFL8" s="1243"/>
      <c r="WFM8" s="1243"/>
      <c r="WFN8" s="1243"/>
      <c r="WFO8" s="1243"/>
      <c r="WFP8" s="1243"/>
      <c r="WFQ8" s="1243"/>
      <c r="WFR8" s="1243"/>
      <c r="WFS8" s="1243"/>
      <c r="WFT8" s="1243"/>
      <c r="WFU8" s="1243"/>
      <c r="WFV8" s="1243"/>
      <c r="WFW8" s="1243"/>
      <c r="WFX8" s="1243"/>
      <c r="WFY8" s="1243"/>
      <c r="WFZ8" s="1243"/>
      <c r="WGA8" s="1243"/>
      <c r="WGB8" s="1243"/>
      <c r="WGC8" s="1243"/>
      <c r="WGD8" s="1243"/>
      <c r="WGE8" s="1243"/>
      <c r="WGF8" s="1243"/>
      <c r="WGG8" s="1243"/>
      <c r="WGH8" s="1243"/>
      <c r="WGI8" s="1243"/>
      <c r="WGJ8" s="1243"/>
      <c r="WGK8" s="1243"/>
      <c r="WGL8" s="1243"/>
      <c r="WGM8" s="1243"/>
      <c r="WGN8" s="1243"/>
      <c r="WGO8" s="1243"/>
      <c r="WGP8" s="1243"/>
      <c r="WGQ8" s="1243"/>
      <c r="WGR8" s="1243"/>
      <c r="WGS8" s="1243"/>
      <c r="WGT8" s="1243"/>
      <c r="WGU8" s="1243"/>
      <c r="WGV8" s="1243"/>
      <c r="WGW8" s="1243"/>
      <c r="WGX8" s="1243"/>
      <c r="WGY8" s="1243"/>
      <c r="WGZ8" s="1243"/>
      <c r="WHA8" s="1243"/>
      <c r="WHB8" s="1243"/>
      <c r="WHC8" s="1243"/>
      <c r="WHD8" s="1243"/>
      <c r="WHE8" s="1243"/>
      <c r="WHF8" s="1243"/>
      <c r="WHG8" s="1243"/>
      <c r="WHH8" s="1243"/>
      <c r="WHI8" s="1243"/>
      <c r="WHJ8" s="1243"/>
      <c r="WHK8" s="1243"/>
      <c r="WHL8" s="1243"/>
      <c r="WHM8" s="1243"/>
      <c r="WHN8" s="1243"/>
      <c r="WHO8" s="1243"/>
      <c r="WHP8" s="1243"/>
      <c r="WHQ8" s="1243"/>
      <c r="WHR8" s="1243"/>
      <c r="WHS8" s="1243"/>
      <c r="WHT8" s="1243"/>
      <c r="WHU8" s="1243"/>
      <c r="WHV8" s="1243"/>
      <c r="WHW8" s="1243"/>
      <c r="WHX8" s="1243"/>
      <c r="WHY8" s="1243"/>
      <c r="WHZ8" s="1243"/>
      <c r="WIA8" s="1243"/>
      <c r="WIB8" s="1243"/>
      <c r="WIC8" s="1243"/>
      <c r="WID8" s="1243"/>
      <c r="WIE8" s="1243"/>
      <c r="WIF8" s="1243"/>
      <c r="WIG8" s="1243"/>
      <c r="WIH8" s="1243"/>
      <c r="WII8" s="1243"/>
      <c r="WIJ8" s="1243"/>
      <c r="WIK8" s="1243"/>
      <c r="WIL8" s="1243"/>
      <c r="WIM8" s="1243"/>
      <c r="WIN8" s="1243"/>
      <c r="WIO8" s="1243"/>
      <c r="WIP8" s="1243"/>
      <c r="WIQ8" s="1243"/>
      <c r="WIR8" s="1243"/>
      <c r="WIS8" s="1243"/>
      <c r="WIT8" s="1243"/>
      <c r="WIU8" s="1243"/>
      <c r="WIV8" s="1243"/>
      <c r="WIW8" s="1243"/>
      <c r="WIX8" s="1243"/>
      <c r="WIY8" s="1243"/>
      <c r="WIZ8" s="1243"/>
      <c r="WJA8" s="1243"/>
      <c r="WJB8" s="1243"/>
      <c r="WJC8" s="1243"/>
      <c r="WJD8" s="1243"/>
      <c r="WJE8" s="1243"/>
      <c r="WJF8" s="1243"/>
      <c r="WJG8" s="1243"/>
      <c r="WJH8" s="1243"/>
      <c r="WJI8" s="1243"/>
      <c r="WJJ8" s="1243"/>
      <c r="WJK8" s="1243"/>
      <c r="WJL8" s="1243"/>
      <c r="WJM8" s="1243"/>
      <c r="WJN8" s="1243"/>
      <c r="WJO8" s="1243"/>
      <c r="WJP8" s="1243"/>
      <c r="WJQ8" s="1243"/>
      <c r="WJR8" s="1243"/>
      <c r="WJS8" s="1243"/>
      <c r="WJT8" s="1243"/>
      <c r="WJU8" s="1243"/>
      <c r="WJV8" s="1243"/>
      <c r="WJW8" s="1243"/>
      <c r="WJX8" s="1243"/>
      <c r="WJY8" s="1243"/>
      <c r="WJZ8" s="1243"/>
      <c r="WKA8" s="1243"/>
      <c r="WKB8" s="1243"/>
      <c r="WKC8" s="1243"/>
      <c r="WKD8" s="1243"/>
      <c r="WKE8" s="1243"/>
      <c r="WKF8" s="1243"/>
      <c r="WKG8" s="1243"/>
      <c r="WKH8" s="1243"/>
      <c r="WKI8" s="1243"/>
      <c r="WKJ8" s="1243"/>
      <c r="WKK8" s="1243"/>
      <c r="WKL8" s="1243"/>
      <c r="WKM8" s="1243"/>
      <c r="WKN8" s="1243"/>
      <c r="WKO8" s="1243"/>
      <c r="WKP8" s="1243"/>
      <c r="WKQ8" s="1243"/>
      <c r="WKR8" s="1243"/>
      <c r="WKS8" s="1243"/>
      <c r="WKT8" s="1243"/>
      <c r="WKU8" s="1243"/>
      <c r="WKV8" s="1243"/>
      <c r="WKW8" s="1243"/>
      <c r="WKX8" s="1243"/>
      <c r="WKY8" s="1243"/>
      <c r="WKZ8" s="1243"/>
      <c r="WLA8" s="1243"/>
      <c r="WLB8" s="1243"/>
      <c r="WLC8" s="1243"/>
      <c r="WLD8" s="1243"/>
      <c r="WLE8" s="1243"/>
      <c r="WLF8" s="1243"/>
      <c r="WLG8" s="1243"/>
      <c r="WLH8" s="1243"/>
      <c r="WLI8" s="1243"/>
      <c r="WLJ8" s="1243"/>
      <c r="WLK8" s="1243"/>
      <c r="WLL8" s="1243"/>
      <c r="WLM8" s="1243"/>
      <c r="WLN8" s="1243"/>
      <c r="WLO8" s="1243"/>
      <c r="WLP8" s="1243"/>
      <c r="WLQ8" s="1243"/>
      <c r="WLR8" s="1243"/>
      <c r="WLS8" s="1243"/>
      <c r="WLT8" s="1243"/>
      <c r="WLU8" s="1243"/>
      <c r="WLV8" s="1243"/>
      <c r="WLW8" s="1243"/>
      <c r="WLX8" s="1243"/>
      <c r="WLY8" s="1243"/>
      <c r="WLZ8" s="1243"/>
      <c r="WMA8" s="1243"/>
      <c r="WMB8" s="1243"/>
      <c r="WMC8" s="1243"/>
      <c r="WMD8" s="1243"/>
      <c r="WME8" s="1243"/>
      <c r="WMF8" s="1243"/>
      <c r="WMG8" s="1243"/>
      <c r="WMH8" s="1243"/>
      <c r="WMI8" s="1243"/>
      <c r="WMJ8" s="1243"/>
      <c r="WMK8" s="1243"/>
      <c r="WML8" s="1243"/>
      <c r="WMM8" s="1243"/>
      <c r="WMN8" s="1243"/>
      <c r="WMO8" s="1243"/>
      <c r="WMP8" s="1243"/>
      <c r="WMQ8" s="1243"/>
      <c r="WMR8" s="1243"/>
      <c r="WMS8" s="1243"/>
      <c r="WMT8" s="1243"/>
      <c r="WMU8" s="1243"/>
      <c r="WMV8" s="1243"/>
      <c r="WMW8" s="1243"/>
      <c r="WMX8" s="1243"/>
      <c r="WMY8" s="1243"/>
      <c r="WMZ8" s="1243"/>
      <c r="WNA8" s="1243"/>
      <c r="WNB8" s="1243"/>
      <c r="WNC8" s="1243"/>
      <c r="WND8" s="1243"/>
      <c r="WNE8" s="1243"/>
      <c r="WNF8" s="1243"/>
      <c r="WNG8" s="1243"/>
      <c r="WNH8" s="1243"/>
      <c r="WNI8" s="1243"/>
      <c r="WNJ8" s="1243"/>
      <c r="WNK8" s="1243"/>
      <c r="WNL8" s="1243"/>
      <c r="WNM8" s="1243"/>
      <c r="WNN8" s="1243"/>
      <c r="WNO8" s="1243"/>
      <c r="WNP8" s="1243"/>
      <c r="WNQ8" s="1243"/>
      <c r="WNR8" s="1243"/>
      <c r="WNS8" s="1243"/>
      <c r="WNT8" s="1243"/>
      <c r="WNU8" s="1243"/>
      <c r="WNV8" s="1243"/>
      <c r="WNW8" s="1243"/>
      <c r="WNX8" s="1243"/>
      <c r="WNY8" s="1243"/>
      <c r="WNZ8" s="1243"/>
      <c r="WOA8" s="1243"/>
      <c r="WOB8" s="1243"/>
      <c r="WOC8" s="1243"/>
      <c r="WOD8" s="1243"/>
      <c r="WOE8" s="1243"/>
      <c r="WOF8" s="1243"/>
      <c r="WOG8" s="1243"/>
      <c r="WOH8" s="1243"/>
      <c r="WOI8" s="1243"/>
      <c r="WOJ8" s="1243"/>
      <c r="WOK8" s="1243"/>
      <c r="WOL8" s="1243"/>
      <c r="WOM8" s="1243"/>
      <c r="WON8" s="1243"/>
      <c r="WOO8" s="1243"/>
      <c r="WOP8" s="1243"/>
      <c r="WOQ8" s="1243"/>
      <c r="WOR8" s="1243"/>
      <c r="WOS8" s="1243"/>
      <c r="WOT8" s="1243"/>
      <c r="WOU8" s="1243"/>
      <c r="WOV8" s="1243"/>
      <c r="WOW8" s="1243"/>
      <c r="WOX8" s="1243"/>
      <c r="WOY8" s="1243"/>
      <c r="WOZ8" s="1243"/>
      <c r="WPA8" s="1243"/>
      <c r="WPB8" s="1243"/>
      <c r="WPC8" s="1243"/>
      <c r="WPD8" s="1243"/>
      <c r="WPE8" s="1243"/>
      <c r="WPF8" s="1243"/>
      <c r="WPG8" s="1243"/>
      <c r="WPH8" s="1243"/>
      <c r="WPI8" s="1243"/>
      <c r="WPJ8" s="1243"/>
      <c r="WPK8" s="1243"/>
      <c r="WPL8" s="1243"/>
      <c r="WPM8" s="1243"/>
      <c r="WPN8" s="1243"/>
      <c r="WPO8" s="1243"/>
      <c r="WPP8" s="1243"/>
      <c r="WPQ8" s="1243"/>
      <c r="WPR8" s="1243"/>
      <c r="WPS8" s="1243"/>
      <c r="WPT8" s="1243"/>
      <c r="WPU8" s="1243"/>
      <c r="WPV8" s="1243"/>
      <c r="WPW8" s="1243"/>
      <c r="WPX8" s="1243"/>
      <c r="WPY8" s="1243"/>
      <c r="WPZ8" s="1243"/>
      <c r="WQA8" s="1243"/>
      <c r="WQB8" s="1243"/>
      <c r="WQC8" s="1243"/>
      <c r="WQD8" s="1243"/>
      <c r="WQE8" s="1243"/>
      <c r="WQF8" s="1243"/>
      <c r="WQG8" s="1243"/>
      <c r="WQH8" s="1243"/>
      <c r="WQI8" s="1243"/>
      <c r="WQJ8" s="1243"/>
      <c r="WQK8" s="1243"/>
      <c r="WQL8" s="1243"/>
      <c r="WQM8" s="1243"/>
      <c r="WQN8" s="1243"/>
      <c r="WQO8" s="1243"/>
      <c r="WQP8" s="1243"/>
      <c r="WQQ8" s="1243"/>
      <c r="WQR8" s="1243"/>
      <c r="WQS8" s="1243"/>
      <c r="WQT8" s="1243"/>
      <c r="WQU8" s="1243"/>
      <c r="WQV8" s="1243"/>
      <c r="WQW8" s="1243"/>
      <c r="WQX8" s="1243"/>
      <c r="WQY8" s="1243"/>
      <c r="WQZ8" s="1243"/>
      <c r="WRA8" s="1243"/>
      <c r="WRB8" s="1243"/>
      <c r="WRC8" s="1243"/>
      <c r="WRD8" s="1243"/>
      <c r="WRE8" s="1243"/>
      <c r="WRF8" s="1243"/>
      <c r="WRG8" s="1243"/>
      <c r="WRH8" s="1243"/>
      <c r="WRI8" s="1243"/>
      <c r="WRJ8" s="1243"/>
      <c r="WRK8" s="1243"/>
      <c r="WRL8" s="1243"/>
      <c r="WRM8" s="1243"/>
      <c r="WRN8" s="1243"/>
      <c r="WRO8" s="1243"/>
      <c r="WRP8" s="1243"/>
      <c r="WRQ8" s="1243"/>
      <c r="WRR8" s="1243"/>
      <c r="WRS8" s="1243"/>
      <c r="WRT8" s="1243"/>
      <c r="WRU8" s="1243"/>
      <c r="WRV8" s="1243"/>
      <c r="WRW8" s="1243"/>
      <c r="WRX8" s="1243"/>
      <c r="WRY8" s="1243"/>
      <c r="WRZ8" s="1243"/>
      <c r="WSA8" s="1243"/>
      <c r="WSB8" s="1243"/>
      <c r="WSC8" s="1243"/>
      <c r="WSD8" s="1243"/>
      <c r="WSE8" s="1243"/>
      <c r="WSF8" s="1243"/>
      <c r="WSG8" s="1243"/>
      <c r="WSH8" s="1243"/>
      <c r="WSI8" s="1243"/>
      <c r="WSJ8" s="1243"/>
      <c r="WSK8" s="1243"/>
      <c r="WSL8" s="1243"/>
      <c r="WSM8" s="1243"/>
      <c r="WSN8" s="1243"/>
      <c r="WSO8" s="1243"/>
      <c r="WSP8" s="1243"/>
      <c r="WSQ8" s="1243"/>
      <c r="WSR8" s="1243"/>
      <c r="WSS8" s="1243"/>
      <c r="WST8" s="1243"/>
      <c r="WSU8" s="1243"/>
      <c r="WSV8" s="1243"/>
      <c r="WSW8" s="1243"/>
      <c r="WSX8" s="1243"/>
      <c r="WSY8" s="1243"/>
      <c r="WSZ8" s="1243"/>
      <c r="WTA8" s="1243"/>
      <c r="WTB8" s="1243"/>
      <c r="WTC8" s="1243"/>
      <c r="WTD8" s="1243"/>
      <c r="WTE8" s="1243"/>
      <c r="WTF8" s="1243"/>
      <c r="WTG8" s="1243"/>
      <c r="WTH8" s="1243"/>
      <c r="WTI8" s="1243"/>
      <c r="WTJ8" s="1243"/>
      <c r="WTK8" s="1243"/>
      <c r="WTL8" s="1243"/>
      <c r="WTM8" s="1243"/>
      <c r="WTN8" s="1243"/>
      <c r="WTO8" s="1243"/>
      <c r="WTP8" s="1243"/>
      <c r="WTQ8" s="1243"/>
      <c r="WTR8" s="1243"/>
      <c r="WTS8" s="1243"/>
      <c r="WTT8" s="1243"/>
      <c r="WTU8" s="1243"/>
      <c r="WTV8" s="1243"/>
      <c r="WTW8" s="1243"/>
      <c r="WTX8" s="1243"/>
      <c r="WTY8" s="1243"/>
      <c r="WTZ8" s="1243"/>
      <c r="WUA8" s="1243"/>
      <c r="WUB8" s="1243"/>
      <c r="WUC8" s="1243"/>
      <c r="WUD8" s="1243"/>
      <c r="WUE8" s="1243"/>
      <c r="WUF8" s="1243"/>
      <c r="WUG8" s="1243"/>
      <c r="WUH8" s="1243"/>
      <c r="WUI8" s="1243"/>
      <c r="WUJ8" s="1243"/>
      <c r="WUK8" s="1243"/>
      <c r="WUL8" s="1243"/>
      <c r="WUM8" s="1243"/>
      <c r="WUN8" s="1243"/>
      <c r="WUO8" s="1243"/>
      <c r="WUP8" s="1243"/>
      <c r="WUQ8" s="1243"/>
      <c r="WUR8" s="1243"/>
      <c r="WUS8" s="1243"/>
      <c r="WUT8" s="1243"/>
      <c r="WUU8" s="1243"/>
      <c r="WUV8" s="1243"/>
      <c r="WUW8" s="1243"/>
      <c r="WUX8" s="1243"/>
      <c r="WUY8" s="1243"/>
      <c r="WUZ8" s="1243"/>
      <c r="WVA8" s="1243"/>
      <c r="WVB8" s="1243"/>
      <c r="WVC8" s="1243"/>
      <c r="WVD8" s="1243"/>
      <c r="WVE8" s="1243"/>
      <c r="WVF8" s="1243"/>
      <c r="WVG8" s="1243"/>
      <c r="WVH8" s="1243"/>
      <c r="WVI8" s="1243"/>
      <c r="WVJ8" s="1243"/>
      <c r="WVK8" s="1243"/>
      <c r="WVL8" s="1243"/>
      <c r="WVM8" s="1243"/>
      <c r="WVN8" s="1243"/>
      <c r="WVO8" s="1243"/>
      <c r="WVP8" s="1243"/>
      <c r="WVQ8" s="1243"/>
      <c r="WVR8" s="1243"/>
      <c r="WVS8" s="1243"/>
      <c r="WVT8" s="1243"/>
      <c r="WVU8" s="1243"/>
      <c r="WVV8" s="1243"/>
      <c r="WVW8" s="1243"/>
      <c r="WVX8" s="1243"/>
      <c r="WVY8" s="1243"/>
      <c r="WVZ8" s="1243"/>
      <c r="WWA8" s="1243"/>
      <c r="WWB8" s="1243"/>
      <c r="WWC8" s="1243"/>
      <c r="WWD8" s="1243"/>
      <c r="WWE8" s="1243"/>
      <c r="WWF8" s="1243"/>
      <c r="WWG8" s="1243"/>
      <c r="WWH8" s="1243"/>
      <c r="WWI8" s="1243"/>
      <c r="WWJ8" s="1243"/>
      <c r="WWK8" s="1243"/>
      <c r="WWL8" s="1243"/>
      <c r="WWM8" s="1243"/>
      <c r="WWN8" s="1243"/>
      <c r="WWO8" s="1243"/>
      <c r="WWP8" s="1243"/>
      <c r="WWQ8" s="1243"/>
      <c r="WWR8" s="1243"/>
      <c r="WWS8" s="1243"/>
      <c r="WWT8" s="1243"/>
      <c r="WWU8" s="1243"/>
      <c r="WWV8" s="1243"/>
      <c r="WWW8" s="1243"/>
      <c r="WWX8" s="1243"/>
      <c r="WWY8" s="1243"/>
      <c r="WWZ8" s="1243"/>
      <c r="WXA8" s="1243"/>
      <c r="WXB8" s="1243"/>
      <c r="WXC8" s="1243"/>
      <c r="WXD8" s="1243"/>
      <c r="WXE8" s="1243"/>
      <c r="WXF8" s="1243"/>
      <c r="WXG8" s="1243"/>
      <c r="WXH8" s="1243"/>
      <c r="WXI8" s="1243"/>
      <c r="WXJ8" s="1243"/>
      <c r="WXK8" s="1243"/>
      <c r="WXL8" s="1243"/>
      <c r="WXM8" s="1243"/>
      <c r="WXN8" s="1243"/>
      <c r="WXO8" s="1243"/>
      <c r="WXP8" s="1243"/>
      <c r="WXQ8" s="1243"/>
      <c r="WXR8" s="1243"/>
      <c r="WXS8" s="1243"/>
      <c r="WXT8" s="1243"/>
      <c r="WXU8" s="1243"/>
      <c r="WXV8" s="1243"/>
      <c r="WXW8" s="1243"/>
      <c r="WXX8" s="1243"/>
      <c r="WXY8" s="1243"/>
      <c r="WXZ8" s="1243"/>
      <c r="WYA8" s="1243"/>
      <c r="WYB8" s="1243"/>
      <c r="WYC8" s="1243"/>
      <c r="WYD8" s="1243"/>
      <c r="WYE8" s="1243"/>
      <c r="WYF8" s="1243"/>
      <c r="WYG8" s="1243"/>
      <c r="WYH8" s="1243"/>
      <c r="WYI8" s="1243"/>
      <c r="WYJ8" s="1243"/>
      <c r="WYK8" s="1243"/>
      <c r="WYL8" s="1243"/>
      <c r="WYM8" s="1243"/>
      <c r="WYN8" s="1243"/>
      <c r="WYO8" s="1243"/>
      <c r="WYP8" s="1243"/>
      <c r="WYQ8" s="1243"/>
      <c r="WYR8" s="1243"/>
      <c r="WYS8" s="1243"/>
      <c r="WYT8" s="1243"/>
      <c r="WYU8" s="1243"/>
      <c r="WYV8" s="1243"/>
      <c r="WYW8" s="1243"/>
      <c r="WYX8" s="1243"/>
      <c r="WYY8" s="1243"/>
      <c r="WYZ8" s="1243"/>
      <c r="WZA8" s="1243"/>
      <c r="WZB8" s="1243"/>
      <c r="WZC8" s="1243"/>
      <c r="WZD8" s="1243"/>
      <c r="WZE8" s="1243"/>
      <c r="WZF8" s="1243"/>
      <c r="WZG8" s="1243"/>
      <c r="WZH8" s="1243"/>
      <c r="WZI8" s="1243"/>
      <c r="WZJ8" s="1243"/>
      <c r="WZK8" s="1243"/>
      <c r="WZL8" s="1243"/>
      <c r="WZM8" s="1243"/>
      <c r="WZN8" s="1243"/>
      <c r="WZO8" s="1243"/>
      <c r="WZP8" s="1243"/>
      <c r="WZQ8" s="1243"/>
      <c r="WZR8" s="1243"/>
      <c r="WZS8" s="1243"/>
      <c r="WZT8" s="1243"/>
      <c r="WZU8" s="1243"/>
      <c r="WZV8" s="1243"/>
      <c r="WZW8" s="1243"/>
      <c r="WZX8" s="1243"/>
      <c r="WZY8" s="1243"/>
      <c r="WZZ8" s="1243"/>
      <c r="XAA8" s="1243"/>
      <c r="XAB8" s="1243"/>
      <c r="XAC8" s="1243"/>
      <c r="XAD8" s="1243"/>
      <c r="XAE8" s="1243"/>
      <c r="XAF8" s="1243"/>
      <c r="XAG8" s="1243"/>
      <c r="XAH8" s="1243"/>
      <c r="XAI8" s="1243"/>
      <c r="XAJ8" s="1243"/>
      <c r="XAK8" s="1243"/>
      <c r="XAL8" s="1243"/>
      <c r="XAM8" s="1243"/>
      <c r="XAN8" s="1243"/>
      <c r="XAO8" s="1243"/>
      <c r="XAP8" s="1243"/>
      <c r="XAQ8" s="1243"/>
      <c r="XAR8" s="1243"/>
      <c r="XAS8" s="1243"/>
      <c r="XAT8" s="1243"/>
      <c r="XAU8" s="1243"/>
      <c r="XAV8" s="1243"/>
      <c r="XAW8" s="1243"/>
      <c r="XAX8" s="1243"/>
      <c r="XAY8" s="1243"/>
      <c r="XAZ8" s="1243"/>
      <c r="XBA8" s="1243"/>
      <c r="XBB8" s="1243"/>
      <c r="XBC8" s="1243"/>
      <c r="XBD8" s="1243"/>
      <c r="XBE8" s="1243"/>
      <c r="XBF8" s="1243"/>
      <c r="XBG8" s="1243"/>
      <c r="XBH8" s="1243"/>
      <c r="XBI8" s="1243"/>
      <c r="XBJ8" s="1243"/>
      <c r="XBK8" s="1243"/>
      <c r="XBL8" s="1243"/>
      <c r="XBM8" s="1243"/>
      <c r="XBN8" s="1243"/>
      <c r="XBO8" s="1243"/>
      <c r="XBP8" s="1243"/>
      <c r="XBQ8" s="1243"/>
      <c r="XBR8" s="1243"/>
      <c r="XBS8" s="1243"/>
      <c r="XBT8" s="1243"/>
      <c r="XBU8" s="1243"/>
      <c r="XBV8" s="1243"/>
      <c r="XBW8" s="1243"/>
      <c r="XBX8" s="1243"/>
      <c r="XBY8" s="1243"/>
      <c r="XBZ8" s="1243"/>
      <c r="XCA8" s="1243"/>
      <c r="XCB8" s="1243"/>
      <c r="XCC8" s="1243"/>
      <c r="XCD8" s="1243"/>
      <c r="XCE8" s="1243"/>
      <c r="XCF8" s="1243"/>
      <c r="XCG8" s="1243"/>
      <c r="XCH8" s="1243"/>
      <c r="XCI8" s="1243"/>
      <c r="XCJ8" s="1243"/>
      <c r="XCK8" s="1243"/>
      <c r="XCL8" s="1243"/>
      <c r="XCM8" s="1243"/>
      <c r="XCN8" s="1243"/>
      <c r="XCO8" s="1243"/>
      <c r="XCP8" s="1243"/>
      <c r="XCQ8" s="1243"/>
      <c r="XCR8" s="1243"/>
      <c r="XCS8" s="1243"/>
      <c r="XCT8" s="1243"/>
      <c r="XCU8" s="1243"/>
      <c r="XCV8" s="1243"/>
      <c r="XCW8" s="1243"/>
      <c r="XCX8" s="1243"/>
      <c r="XCY8" s="1243"/>
      <c r="XCZ8" s="1243"/>
      <c r="XDA8" s="1243"/>
      <c r="XDB8" s="1243"/>
      <c r="XDC8" s="1243"/>
      <c r="XDD8" s="1243"/>
      <c r="XDE8" s="1243"/>
      <c r="XDF8" s="1243"/>
      <c r="XDG8" s="1243"/>
      <c r="XDH8" s="1243"/>
      <c r="XDI8" s="1243"/>
      <c r="XDJ8" s="1243"/>
      <c r="XDK8" s="1243"/>
      <c r="XDL8" s="1243"/>
      <c r="XDM8" s="1243"/>
      <c r="XDN8" s="1243"/>
      <c r="XDO8" s="1243"/>
      <c r="XDP8" s="1243"/>
      <c r="XDQ8" s="1243"/>
      <c r="XDR8" s="1243"/>
      <c r="XDS8" s="1243"/>
      <c r="XDT8" s="1243"/>
      <c r="XDU8" s="1243"/>
      <c r="XDV8" s="1243"/>
      <c r="XDW8" s="1243"/>
      <c r="XDX8" s="1243"/>
      <c r="XDY8" s="1243"/>
      <c r="XDZ8" s="1243"/>
      <c r="XEA8" s="1243"/>
      <c r="XEB8" s="1243"/>
      <c r="XEC8" s="1243"/>
      <c r="XED8" s="1243"/>
      <c r="XEE8" s="1243"/>
      <c r="XEF8" s="1243"/>
      <c r="XEG8" s="1243"/>
      <c r="XEH8" s="1243"/>
      <c r="XEI8" s="1243"/>
      <c r="XEJ8" s="1243"/>
      <c r="XEK8" s="1243"/>
      <c r="XEL8" s="1243"/>
      <c r="XEM8" s="1243"/>
      <c r="XEN8" s="1243"/>
      <c r="XEO8" s="1243"/>
      <c r="XEP8" s="1243"/>
      <c r="XEQ8" s="1243"/>
      <c r="XER8" s="1243"/>
      <c r="XES8" s="1243"/>
      <c r="XET8" s="1243"/>
      <c r="XEU8" s="1243"/>
      <c r="XEV8" s="1243"/>
      <c r="XEW8" s="1243"/>
      <c r="XEX8" s="1243"/>
      <c r="XEY8" s="1243"/>
      <c r="XEZ8" s="1243"/>
      <c r="XFA8" s="1243"/>
      <c r="XFB8" s="1243"/>
    </row>
    <row r="9" spans="2:16382" s="1250" customFormat="1" ht="18.75" customHeight="1" x14ac:dyDescent="0.25">
      <c r="B9" s="1231" t="s">
        <v>1369</v>
      </c>
      <c r="C9" s="1233">
        <v>12</v>
      </c>
      <c r="D9" s="1233"/>
      <c r="E9" s="1274">
        <f t="shared" ref="E9:E45" si="0">C9+(D9/2)</f>
        <v>12</v>
      </c>
      <c r="F9" s="1275">
        <f>'A. Horas Catedra Titulo'!H9</f>
        <v>5.8611111111111107</v>
      </c>
      <c r="G9" s="1273">
        <f t="shared" ref="G9:G44" si="1">E9+F9</f>
        <v>17.861111111111111</v>
      </c>
    </row>
    <row r="10" spans="2:16382" ht="18.75" customHeight="1" x14ac:dyDescent="0.25">
      <c r="B10" s="1231" t="s">
        <v>1403</v>
      </c>
      <c r="C10" s="1233">
        <v>7</v>
      </c>
      <c r="D10" s="1271"/>
      <c r="E10" s="1274">
        <f t="shared" si="0"/>
        <v>7</v>
      </c>
      <c r="F10" s="1275">
        <f>'A. Horas Catedra Titulo'!H10</f>
        <v>12.390277777777778</v>
      </c>
      <c r="G10" s="1273">
        <f t="shared" si="1"/>
        <v>19.390277777777776</v>
      </c>
    </row>
    <row r="11" spans="2:16382" ht="18.75" customHeight="1" x14ac:dyDescent="0.25">
      <c r="B11" s="1264" t="s">
        <v>692</v>
      </c>
      <c r="C11" s="925">
        <f>C12+C13</f>
        <v>29</v>
      </c>
      <c r="D11" s="925">
        <f>D12+D13</f>
        <v>1</v>
      </c>
      <c r="E11" s="1273">
        <f t="shared" si="0"/>
        <v>29.5</v>
      </c>
      <c r="F11" s="1266">
        <f>'A. Horas Catedra Titulo'!H11</f>
        <v>7.4541666666666666</v>
      </c>
      <c r="G11" s="1273">
        <f t="shared" si="1"/>
        <v>36.954166666666666</v>
      </c>
    </row>
    <row r="12" spans="2:16382" ht="18.75" customHeight="1" x14ac:dyDescent="0.25">
      <c r="B12" s="1231" t="s">
        <v>775</v>
      </c>
      <c r="C12" s="1233">
        <v>15</v>
      </c>
      <c r="D12" s="1233"/>
      <c r="E12" s="1274">
        <f t="shared" si="0"/>
        <v>15</v>
      </c>
      <c r="F12" s="1275">
        <f>'A. Horas Catedra Titulo'!H12</f>
        <v>3.0541666666666667</v>
      </c>
      <c r="G12" s="1273">
        <f t="shared" si="1"/>
        <v>18.054166666666667</v>
      </c>
    </row>
    <row r="13" spans="2:16382" ht="18.75" customHeight="1" x14ac:dyDescent="0.25">
      <c r="B13" s="1231" t="s">
        <v>776</v>
      </c>
      <c r="C13" s="1233">
        <v>14</v>
      </c>
      <c r="D13" s="1233">
        <v>1</v>
      </c>
      <c r="E13" s="1274">
        <f t="shared" si="0"/>
        <v>14.5</v>
      </c>
      <c r="F13" s="1275">
        <f>'A. Horas Catedra Titulo'!H13</f>
        <v>4.4000000000000004</v>
      </c>
      <c r="G13" s="1273">
        <f t="shared" si="1"/>
        <v>18.899999999999999</v>
      </c>
    </row>
    <row r="14" spans="2:16382" ht="18.75" customHeight="1" x14ac:dyDescent="0.25">
      <c r="B14" s="1264" t="s">
        <v>291</v>
      </c>
      <c r="C14" s="925">
        <f>C15+C16</f>
        <v>23</v>
      </c>
      <c r="D14" s="925">
        <f>D15+D16</f>
        <v>1</v>
      </c>
      <c r="E14" s="1273">
        <f t="shared" si="0"/>
        <v>23.5</v>
      </c>
      <c r="F14" s="1266">
        <f>'A. Horas Catedra Titulo'!H14</f>
        <v>10.8375</v>
      </c>
      <c r="G14" s="1273">
        <f t="shared" si="1"/>
        <v>34.337499999999999</v>
      </c>
    </row>
    <row r="15" spans="2:16382" ht="18.75" customHeight="1" x14ac:dyDescent="0.25">
      <c r="B15" s="1231" t="s">
        <v>1113</v>
      </c>
      <c r="C15" s="1233">
        <v>19</v>
      </c>
      <c r="D15" s="1233">
        <v>1</v>
      </c>
      <c r="E15" s="1274">
        <f t="shared" si="0"/>
        <v>19.5</v>
      </c>
      <c r="F15" s="1275">
        <f>'A. Horas Catedra Titulo'!H15</f>
        <v>8.7333333333333325</v>
      </c>
      <c r="G15" s="1273">
        <f t="shared" si="1"/>
        <v>28.233333333333334</v>
      </c>
    </row>
    <row r="16" spans="2:16382" ht="18" customHeight="1" x14ac:dyDescent="0.25">
      <c r="B16" s="1231" t="s">
        <v>1404</v>
      </c>
      <c r="C16" s="1233">
        <v>4</v>
      </c>
      <c r="D16" s="1233"/>
      <c r="E16" s="1274">
        <f t="shared" si="0"/>
        <v>4</v>
      </c>
      <c r="F16" s="1275">
        <f>'A. Horas Catedra Titulo'!H16</f>
        <v>2.1041666666666665</v>
      </c>
      <c r="G16" s="1273">
        <f t="shared" si="1"/>
        <v>6.1041666666666661</v>
      </c>
    </row>
    <row r="17" spans="2:9" ht="18" customHeight="1" x14ac:dyDescent="0.25">
      <c r="B17" s="1264" t="s">
        <v>1405</v>
      </c>
      <c r="C17" s="925">
        <f>C18+C19+C20+C21+C22</f>
        <v>41</v>
      </c>
      <c r="D17" s="925">
        <f>D18+D19+D20+D22</f>
        <v>1</v>
      </c>
      <c r="E17" s="1273">
        <f t="shared" si="0"/>
        <v>41.5</v>
      </c>
      <c r="F17" s="1266">
        <f>'A. Horas Catedra Titulo'!H17</f>
        <v>14.452777777777778</v>
      </c>
      <c r="G17" s="1273">
        <f t="shared" si="1"/>
        <v>55.952777777777776</v>
      </c>
    </row>
    <row r="18" spans="2:9" ht="18" customHeight="1" x14ac:dyDescent="0.25">
      <c r="B18" s="1231" t="s">
        <v>1406</v>
      </c>
      <c r="C18" s="1233">
        <v>21</v>
      </c>
      <c r="D18" s="1233"/>
      <c r="E18" s="1274">
        <f t="shared" si="0"/>
        <v>21</v>
      </c>
      <c r="F18" s="1275">
        <f>'A. Horas Catedra Titulo'!H18</f>
        <v>6.6888888888888891</v>
      </c>
      <c r="G18" s="1273">
        <f t="shared" si="1"/>
        <v>27.68888888888889</v>
      </c>
    </row>
    <row r="19" spans="2:9" ht="18" customHeight="1" x14ac:dyDescent="0.25">
      <c r="B19" s="1231" t="s">
        <v>1407</v>
      </c>
      <c r="C19" s="1233">
        <v>14</v>
      </c>
      <c r="D19" s="1233">
        <v>1</v>
      </c>
      <c r="E19" s="1274">
        <f t="shared" si="0"/>
        <v>14.5</v>
      </c>
      <c r="F19" s="1275">
        <f>'A. Horas Catedra Titulo'!H19</f>
        <v>5.208333333333333</v>
      </c>
      <c r="G19" s="1273">
        <f t="shared" si="1"/>
        <v>19.708333333333332</v>
      </c>
    </row>
    <row r="20" spans="2:9" ht="18" customHeight="1" x14ac:dyDescent="0.25">
      <c r="B20" s="1231" t="s">
        <v>493</v>
      </c>
      <c r="C20" s="1233">
        <v>4</v>
      </c>
      <c r="D20" s="1233"/>
      <c r="E20" s="1274">
        <f t="shared" si="0"/>
        <v>4</v>
      </c>
      <c r="F20" s="1275">
        <f>'A. Horas Catedra Titulo'!H20</f>
        <v>1.2666666666666666</v>
      </c>
      <c r="G20" s="1273">
        <f t="shared" si="1"/>
        <v>5.2666666666666666</v>
      </c>
    </row>
    <row r="21" spans="2:9" ht="18" customHeight="1" x14ac:dyDescent="0.25">
      <c r="B21" s="1231" t="s">
        <v>1366</v>
      </c>
      <c r="C21" s="1233">
        <v>2</v>
      </c>
      <c r="D21" s="1233"/>
      <c r="E21" s="1274">
        <f t="shared" si="0"/>
        <v>2</v>
      </c>
      <c r="F21" s="1275">
        <f>'A. Horas Catedra Titulo'!H21</f>
        <v>0.71111111111111114</v>
      </c>
      <c r="G21" s="1273">
        <f t="shared" si="1"/>
        <v>2.7111111111111112</v>
      </c>
    </row>
    <row r="22" spans="2:9" ht="18" customHeight="1" x14ac:dyDescent="0.25">
      <c r="B22" s="1231" t="s">
        <v>1408</v>
      </c>
      <c r="C22" s="1233"/>
      <c r="D22" s="1233"/>
      <c r="E22" s="1274">
        <f t="shared" si="0"/>
        <v>0</v>
      </c>
      <c r="F22" s="1275">
        <f>'A. Horas Catedra Titulo'!H22</f>
        <v>0.57777777777777772</v>
      </c>
      <c r="G22" s="1273">
        <f t="shared" si="1"/>
        <v>0.57777777777777772</v>
      </c>
    </row>
    <row r="23" spans="2:9" ht="18" customHeight="1" x14ac:dyDescent="0.25">
      <c r="B23" s="1264" t="s">
        <v>1409</v>
      </c>
      <c r="C23" s="925">
        <f>C24+C25+C26+C27+C28+C29</f>
        <v>55</v>
      </c>
      <c r="D23" s="925">
        <f>D24+D25+D26+D27+D28+D29</f>
        <v>0</v>
      </c>
      <c r="E23" s="1273">
        <f t="shared" si="0"/>
        <v>55</v>
      </c>
      <c r="F23" s="1266">
        <f>'A. Horas Catedra Titulo'!H23</f>
        <v>17.725000000000001</v>
      </c>
      <c r="G23" s="1273">
        <f t="shared" si="1"/>
        <v>72.724999999999994</v>
      </c>
      <c r="H23" s="1096"/>
      <c r="I23" s="1096"/>
    </row>
    <row r="24" spans="2:9" ht="18" customHeight="1" x14ac:dyDescent="0.25">
      <c r="B24" s="1231" t="s">
        <v>1372</v>
      </c>
      <c r="C24" s="1233">
        <v>19</v>
      </c>
      <c r="D24" s="1233"/>
      <c r="E24" s="1274">
        <f t="shared" si="0"/>
        <v>19</v>
      </c>
      <c r="F24" s="1275">
        <f>'A. Horas Catedra Titulo'!H24</f>
        <v>10.725</v>
      </c>
      <c r="G24" s="1273">
        <f t="shared" si="1"/>
        <v>29.725000000000001</v>
      </c>
    </row>
    <row r="25" spans="2:9" ht="18" customHeight="1" x14ac:dyDescent="0.25">
      <c r="B25" s="1231" t="s">
        <v>1374</v>
      </c>
      <c r="C25" s="1233">
        <v>2</v>
      </c>
      <c r="D25" s="1233"/>
      <c r="E25" s="1274">
        <f t="shared" si="0"/>
        <v>2</v>
      </c>
      <c r="F25" s="1275">
        <f>'A. Horas Catedra Titulo'!H25</f>
        <v>0.97777777777777775</v>
      </c>
      <c r="G25" s="1273">
        <f t="shared" si="1"/>
        <v>2.9777777777777779</v>
      </c>
    </row>
    <row r="26" spans="2:9" ht="18" customHeight="1" x14ac:dyDescent="0.25">
      <c r="B26" s="1231" t="s">
        <v>1373</v>
      </c>
      <c r="C26" s="1233">
        <v>14</v>
      </c>
      <c r="D26" s="1233"/>
      <c r="E26" s="1274">
        <f t="shared" si="0"/>
        <v>14</v>
      </c>
      <c r="F26" s="1275">
        <f>'A. Horas Catedra Titulo'!H26</f>
        <v>0.75555555555555554</v>
      </c>
      <c r="G26" s="1273">
        <f t="shared" si="1"/>
        <v>14.755555555555556</v>
      </c>
      <c r="H26" s="1096"/>
      <c r="I26" s="1096"/>
    </row>
    <row r="27" spans="2:9" ht="18" customHeight="1" x14ac:dyDescent="0.25">
      <c r="B27" s="1231" t="s">
        <v>1376</v>
      </c>
      <c r="C27" s="1233">
        <v>4</v>
      </c>
      <c r="D27" s="1233"/>
      <c r="E27" s="1274">
        <f t="shared" si="0"/>
        <v>4</v>
      </c>
      <c r="F27" s="1275">
        <f>'A. Horas Catedra Titulo'!H27</f>
        <v>0.15555555555555556</v>
      </c>
      <c r="G27" s="1273">
        <f t="shared" si="1"/>
        <v>4.1555555555555559</v>
      </c>
    </row>
    <row r="28" spans="2:9" ht="18" customHeight="1" x14ac:dyDescent="0.25">
      <c r="B28" s="1231" t="s">
        <v>1410</v>
      </c>
      <c r="C28" s="1233">
        <v>14</v>
      </c>
      <c r="D28" s="1233"/>
      <c r="E28" s="1274">
        <f t="shared" si="0"/>
        <v>14</v>
      </c>
      <c r="F28" s="1275">
        <f>'A. Horas Catedra Titulo'!H28</f>
        <v>1.3777777777777778</v>
      </c>
      <c r="G28" s="1273">
        <f t="shared" si="1"/>
        <v>15.377777777777778</v>
      </c>
    </row>
    <row r="29" spans="2:9" ht="18" customHeight="1" x14ac:dyDescent="0.25">
      <c r="B29" s="1231" t="s">
        <v>1411</v>
      </c>
      <c r="C29" s="1233">
        <v>2</v>
      </c>
      <c r="D29" s="1233"/>
      <c r="E29" s="1274">
        <f t="shared" si="0"/>
        <v>2</v>
      </c>
      <c r="F29" s="1275">
        <f>'A. Horas Catedra Titulo'!H29</f>
        <v>2.7777777777777777</v>
      </c>
      <c r="G29" s="1273">
        <f t="shared" si="1"/>
        <v>4.7777777777777777</v>
      </c>
    </row>
    <row r="30" spans="2:9" ht="18" customHeight="1" x14ac:dyDescent="0.25">
      <c r="B30" s="1231" t="s">
        <v>1432</v>
      </c>
      <c r="C30" s="1233"/>
      <c r="D30" s="1233"/>
      <c r="E30" s="1274">
        <f t="shared" si="0"/>
        <v>0</v>
      </c>
      <c r="F30" s="1275">
        <f>'A. Horas Catedra Titulo'!H30</f>
        <v>0.9555555555555556</v>
      </c>
      <c r="G30" s="1273">
        <f t="shared" si="1"/>
        <v>0.9555555555555556</v>
      </c>
    </row>
    <row r="31" spans="2:9" ht="18" customHeight="1" x14ac:dyDescent="0.25">
      <c r="B31" s="1264" t="s">
        <v>283</v>
      </c>
      <c r="C31" s="925">
        <f>C32+C33+C34+C35+C36+C37+C38+C39</f>
        <v>78</v>
      </c>
      <c r="D31" s="925">
        <f>D32+D33+D34+D35+D36+D37+D38+D39</f>
        <v>1</v>
      </c>
      <c r="E31" s="1273">
        <f t="shared" si="0"/>
        <v>78.5</v>
      </c>
      <c r="F31" s="1266">
        <f>'A. Horas Catedra Titulo'!H31</f>
        <v>47.087499999999999</v>
      </c>
      <c r="G31" s="1273">
        <f t="shared" si="1"/>
        <v>125.58750000000001</v>
      </c>
    </row>
    <row r="32" spans="2:9" ht="18" customHeight="1" x14ac:dyDescent="0.25">
      <c r="B32" s="1231" t="s">
        <v>1413</v>
      </c>
      <c r="C32" s="1233">
        <v>8</v>
      </c>
      <c r="D32" s="1233"/>
      <c r="E32" s="1274">
        <f t="shared" si="0"/>
        <v>8</v>
      </c>
      <c r="F32" s="1275">
        <f>'A. Horas Catedra Titulo'!H32</f>
        <v>4.2097222222222221</v>
      </c>
      <c r="G32" s="1273">
        <f t="shared" si="1"/>
        <v>12.209722222222222</v>
      </c>
    </row>
    <row r="33" spans="2:7" ht="18" customHeight="1" x14ac:dyDescent="0.25">
      <c r="B33" s="1231" t="s">
        <v>1414</v>
      </c>
      <c r="C33" s="1233">
        <v>12</v>
      </c>
      <c r="D33" s="1233"/>
      <c r="E33" s="1274">
        <f t="shared" si="0"/>
        <v>12</v>
      </c>
      <c r="F33" s="1275">
        <f>'A. Horas Catedra Titulo'!H33</f>
        <v>2.875</v>
      </c>
      <c r="G33" s="1273">
        <f t="shared" si="1"/>
        <v>14.875</v>
      </c>
    </row>
    <row r="34" spans="2:7" ht="18" customHeight="1" x14ac:dyDescent="0.25">
      <c r="B34" s="1231" t="s">
        <v>1415</v>
      </c>
      <c r="C34" s="1233">
        <v>6</v>
      </c>
      <c r="D34" s="1233"/>
      <c r="E34" s="1274">
        <f t="shared" si="0"/>
        <v>6</v>
      </c>
      <c r="F34" s="1275">
        <f>'A. Horas Catedra Titulo'!H34</f>
        <v>3.0638888888888891</v>
      </c>
      <c r="G34" s="1273">
        <f t="shared" si="1"/>
        <v>9.06388888888889</v>
      </c>
    </row>
    <row r="35" spans="2:7" ht="18" customHeight="1" x14ac:dyDescent="0.25">
      <c r="B35" s="1231" t="s">
        <v>1416</v>
      </c>
      <c r="C35" s="1233">
        <v>11</v>
      </c>
      <c r="D35" s="1233">
        <v>1</v>
      </c>
      <c r="E35" s="1274">
        <f t="shared" si="0"/>
        <v>11.5</v>
      </c>
      <c r="F35" s="1275">
        <f>'A. Horas Catedra Titulo'!H35</f>
        <v>8.4736111111111114</v>
      </c>
      <c r="G35" s="1273">
        <f t="shared" si="1"/>
        <v>19.973611111111111</v>
      </c>
    </row>
    <row r="36" spans="2:7" ht="18" customHeight="1" x14ac:dyDescent="0.25">
      <c r="B36" s="1231" t="s">
        <v>1417</v>
      </c>
      <c r="C36" s="1233">
        <v>9</v>
      </c>
      <c r="D36" s="1271"/>
      <c r="E36" s="1274">
        <f t="shared" si="0"/>
        <v>9</v>
      </c>
      <c r="F36" s="1275">
        <f>'A. Horas Catedra Titulo'!H36</f>
        <v>7.4375</v>
      </c>
      <c r="G36" s="1273">
        <f t="shared" si="1"/>
        <v>16.4375</v>
      </c>
    </row>
    <row r="37" spans="2:7" ht="18" customHeight="1" x14ac:dyDescent="0.25">
      <c r="B37" s="1231" t="s">
        <v>1418</v>
      </c>
      <c r="C37" s="1233">
        <v>11</v>
      </c>
      <c r="D37" s="1233"/>
      <c r="E37" s="1274">
        <f t="shared" si="0"/>
        <v>11</v>
      </c>
      <c r="F37" s="1275">
        <f>'A. Horas Catedra Titulo'!H37</f>
        <v>12.3125</v>
      </c>
      <c r="G37" s="1273">
        <f t="shared" si="1"/>
        <v>23.3125</v>
      </c>
    </row>
    <row r="38" spans="2:7" ht="18" customHeight="1" x14ac:dyDescent="0.25">
      <c r="B38" s="1231" t="s">
        <v>1419</v>
      </c>
      <c r="C38" s="1233">
        <v>6</v>
      </c>
      <c r="D38" s="1233"/>
      <c r="E38" s="1274">
        <f t="shared" si="0"/>
        <v>6</v>
      </c>
      <c r="F38" s="1275">
        <f>'A. Horas Catedra Titulo'!H38</f>
        <v>2.0583333333333331</v>
      </c>
      <c r="G38" s="1273">
        <f t="shared" si="1"/>
        <v>8.0583333333333336</v>
      </c>
    </row>
    <row r="39" spans="2:7" ht="18" customHeight="1" x14ac:dyDescent="0.25">
      <c r="B39" s="1231" t="s">
        <v>1420</v>
      </c>
      <c r="C39" s="1233">
        <v>15</v>
      </c>
      <c r="D39" s="1271"/>
      <c r="E39" s="1274">
        <f t="shared" si="0"/>
        <v>15</v>
      </c>
      <c r="F39" s="1275">
        <f>'A. Horas Catedra Titulo'!H39</f>
        <v>6.6569444444444441</v>
      </c>
      <c r="G39" s="1273">
        <f t="shared" si="1"/>
        <v>21.656944444444445</v>
      </c>
    </row>
    <row r="40" spans="2:7" ht="18" customHeight="1" x14ac:dyDescent="0.25">
      <c r="B40" s="1264" t="s">
        <v>326</v>
      </c>
      <c r="C40" s="925">
        <f>C41+C42+C43+C44</f>
        <v>39</v>
      </c>
      <c r="D40" s="925">
        <f>D41+D42+D43+D44</f>
        <v>44</v>
      </c>
      <c r="E40" s="1273">
        <f t="shared" si="0"/>
        <v>61</v>
      </c>
      <c r="F40" s="1266">
        <f>'A. Horas Catedra Titulo'!H40</f>
        <v>33.513888888888886</v>
      </c>
      <c r="G40" s="1273">
        <f t="shared" si="1"/>
        <v>94.513888888888886</v>
      </c>
    </row>
    <row r="41" spans="2:7" ht="18" customHeight="1" x14ac:dyDescent="0.25">
      <c r="B41" s="1231" t="s">
        <v>498</v>
      </c>
      <c r="C41" s="599">
        <v>16</v>
      </c>
      <c r="D41" s="1272">
        <v>1</v>
      </c>
      <c r="E41" s="1274">
        <f t="shared" si="0"/>
        <v>16.5</v>
      </c>
      <c r="F41" s="1275">
        <f>'A. Horas Catedra Titulo'!H41</f>
        <v>9.6444444444444439</v>
      </c>
      <c r="G41" s="1273">
        <f t="shared" si="1"/>
        <v>26.144444444444446</v>
      </c>
    </row>
    <row r="42" spans="2:7" ht="18" customHeight="1" x14ac:dyDescent="0.25">
      <c r="B42" s="1231" t="s">
        <v>1421</v>
      </c>
      <c r="C42" s="599">
        <v>10</v>
      </c>
      <c r="D42" s="599">
        <v>4</v>
      </c>
      <c r="E42" s="1274">
        <f t="shared" si="0"/>
        <v>12</v>
      </c>
      <c r="F42" s="1275">
        <f>'A. Horas Catedra Titulo'!H42</f>
        <v>3.3583333333333334</v>
      </c>
      <c r="G42" s="1273">
        <f t="shared" si="1"/>
        <v>15.358333333333334</v>
      </c>
    </row>
    <row r="43" spans="2:7" ht="18" customHeight="1" x14ac:dyDescent="0.25">
      <c r="B43" s="1231" t="s">
        <v>1422</v>
      </c>
      <c r="C43" s="599">
        <v>6</v>
      </c>
      <c r="D43" s="1272">
        <v>37</v>
      </c>
      <c r="E43" s="1274">
        <f t="shared" si="0"/>
        <v>24.5</v>
      </c>
      <c r="F43" s="1275">
        <f>'A. Horas Catedra Titulo'!H43</f>
        <v>18.175000000000001</v>
      </c>
      <c r="G43" s="1273">
        <f t="shared" si="1"/>
        <v>42.674999999999997</v>
      </c>
    </row>
    <row r="44" spans="2:7" ht="18" customHeight="1" x14ac:dyDescent="0.25">
      <c r="B44" s="1231" t="s">
        <v>1384</v>
      </c>
      <c r="C44" s="599">
        <v>7</v>
      </c>
      <c r="D44" s="599">
        <v>2</v>
      </c>
      <c r="E44" s="1274">
        <f t="shared" si="0"/>
        <v>8</v>
      </c>
      <c r="F44" s="1275">
        <f>'A. Horas Catedra Titulo'!H44</f>
        <v>2.3361111111111112</v>
      </c>
      <c r="G44" s="1273">
        <f t="shared" si="1"/>
        <v>10.336111111111112</v>
      </c>
    </row>
    <row r="45" spans="2:7" ht="18" customHeight="1" x14ac:dyDescent="0.25">
      <c r="B45" s="1046" t="s">
        <v>211</v>
      </c>
      <c r="C45" s="925">
        <f>C8+C11+C14+C17+C23+C31+C40</f>
        <v>284</v>
      </c>
      <c r="D45" s="925">
        <f>D8+D11+D14+D17+D23+D31+D40</f>
        <v>48</v>
      </c>
      <c r="E45" s="1273">
        <f t="shared" si="0"/>
        <v>308</v>
      </c>
      <c r="F45" s="1273">
        <f>F8+F11+F14+F17+F23+F31+F40</f>
        <v>149.32222222222222</v>
      </c>
      <c r="G45" s="1273">
        <f>G8+G11+G14+G17+G23+G31+G40</f>
        <v>457.32222222222219</v>
      </c>
    </row>
    <row r="46" spans="2:7" s="776" customFormat="1" x14ac:dyDescent="0.25">
      <c r="B46" s="1262" t="s">
        <v>1423</v>
      </c>
      <c r="C46" s="1262"/>
      <c r="D46" s="1262"/>
      <c r="E46" s="1263"/>
      <c r="F46" s="1263"/>
      <c r="G46" s="1263"/>
    </row>
    <row r="47" spans="2:7" s="776" customFormat="1" x14ac:dyDescent="0.25">
      <c r="B47" s="2130" t="s">
        <v>1424</v>
      </c>
      <c r="C47" s="2130"/>
      <c r="D47" s="2130"/>
      <c r="E47" s="1263"/>
      <c r="F47" s="1263"/>
      <c r="G47" s="1263"/>
    </row>
    <row r="48" spans="2:7" s="776" customFormat="1" x14ac:dyDescent="0.25"/>
    <row r="49" x14ac:dyDescent="0.25"/>
    <row r="50" x14ac:dyDescent="0.25"/>
  </sheetData>
  <sheetProtection sheet="1" objects="1" scenarios="1" formatCells="0" formatColumns="0" formatRows="0" insertColumns="0" insertRows="0" deleteColumns="0" deleteRows="0" sort="0"/>
  <mergeCells count="5">
    <mergeCell ref="B4:G4"/>
    <mergeCell ref="B6:B7"/>
    <mergeCell ref="B47:D47"/>
    <mergeCell ref="C6:G6"/>
    <mergeCell ref="B1:G3"/>
  </mergeCell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XFB50"/>
  <sheetViews>
    <sheetView showGridLines="0" zoomScale="85" zoomScaleNormal="85" workbookViewId="0">
      <pane xSplit="1" ySplit="7" topLeftCell="B38" activePane="bottomRight" state="frozen"/>
      <selection activeCell="C5" sqref="C5"/>
      <selection pane="topRight" activeCell="C5" sqref="C5"/>
      <selection pane="bottomLeft" activeCell="C5" sqref="C5"/>
      <selection pane="bottomRight" activeCell="E35" sqref="E35"/>
    </sheetView>
  </sheetViews>
  <sheetFormatPr baseColWidth="10" defaultColWidth="0" defaultRowHeight="15.75" zeroHeight="1" x14ac:dyDescent="0.25"/>
  <cols>
    <col min="1" max="1" width="5.5703125" style="930" customWidth="1"/>
    <col min="2" max="2" width="51.85546875" style="930" customWidth="1"/>
    <col min="3" max="6" width="25" style="930" customWidth="1"/>
    <col min="7" max="7" width="23.28515625" style="1258" customWidth="1"/>
    <col min="8" max="8" width="2.85546875" style="930" customWidth="1"/>
    <col min="9" max="9" width="3" style="930" customWidth="1"/>
    <col min="10" max="16384" width="9.140625" style="930" hidden="1"/>
  </cols>
  <sheetData>
    <row r="1" spans="2:16382" x14ac:dyDescent="0.25">
      <c r="B1" s="2100"/>
      <c r="C1" s="2101"/>
      <c r="D1" s="2101"/>
      <c r="E1" s="2101"/>
      <c r="F1" s="2101"/>
      <c r="G1" s="2102"/>
    </row>
    <row r="2" spans="2:16382" x14ac:dyDescent="0.25">
      <c r="B2" s="2103"/>
      <c r="C2" s="2104"/>
      <c r="D2" s="2104"/>
      <c r="E2" s="2104"/>
      <c r="F2" s="2104"/>
      <c r="G2" s="2105"/>
    </row>
    <row r="3" spans="2:16382" ht="16.5" thickBot="1" x14ac:dyDescent="0.3">
      <c r="B3" s="2106"/>
      <c r="C3" s="2107"/>
      <c r="D3" s="2107"/>
      <c r="E3" s="2107"/>
      <c r="F3" s="2107"/>
      <c r="G3" s="2108"/>
      <c r="H3" s="776"/>
      <c r="I3" s="776"/>
      <c r="J3" s="776"/>
    </row>
    <row r="4" spans="2:16382" s="776" customFormat="1" ht="21.75" thickBot="1" x14ac:dyDescent="0.4">
      <c r="B4" s="2115" t="s">
        <v>3107</v>
      </c>
      <c r="C4" s="2116"/>
      <c r="D4" s="2116"/>
      <c r="E4" s="2116"/>
      <c r="F4" s="2116"/>
      <c r="G4" s="2117"/>
    </row>
    <row r="5" spans="2:16382" s="1043" customFormat="1" x14ac:dyDescent="0.25">
      <c r="B5" s="1086"/>
      <c r="C5" s="1086"/>
      <c r="D5" s="1086"/>
      <c r="E5" s="1086"/>
      <c r="F5" s="1086"/>
      <c r="G5" s="1253"/>
    </row>
    <row r="6" spans="2:16382" s="1242" customFormat="1" ht="15.75" customHeight="1" x14ac:dyDescent="0.25">
      <c r="B6" s="2135" t="s">
        <v>1359</v>
      </c>
      <c r="C6" s="1962" t="s">
        <v>1400</v>
      </c>
      <c r="D6" s="2131"/>
      <c r="E6" s="2131"/>
      <c r="F6" s="2131"/>
      <c r="G6" s="2131"/>
    </row>
    <row r="7" spans="2:16382" s="1249" customFormat="1" ht="75" x14ac:dyDescent="0.25">
      <c r="B7" s="2136"/>
      <c r="C7" s="1270" t="s">
        <v>1427</v>
      </c>
      <c r="D7" s="1270" t="s">
        <v>1428</v>
      </c>
      <c r="E7" s="1270" t="s">
        <v>1429</v>
      </c>
      <c r="F7" s="1270" t="s">
        <v>1430</v>
      </c>
      <c r="G7" s="1270" t="s">
        <v>1431</v>
      </c>
    </row>
    <row r="8" spans="2:16382" s="1250" customFormat="1" ht="18.75" customHeight="1" x14ac:dyDescent="0.25">
      <c r="B8" s="1264" t="s">
        <v>297</v>
      </c>
      <c r="C8" s="1115">
        <f>C9+C10</f>
        <v>19</v>
      </c>
      <c r="D8" s="1115">
        <f>D9+D10</f>
        <v>0</v>
      </c>
      <c r="E8" s="1115">
        <f>C8+(D8/2)</f>
        <v>19</v>
      </c>
      <c r="F8" s="1276">
        <f>'B. Horas Catedra Titulo'!H8</f>
        <v>18.698611111111113</v>
      </c>
      <c r="G8" s="1115">
        <f>E8+F8</f>
        <v>37.698611111111113</v>
      </c>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c r="BP8" s="1243"/>
      <c r="BQ8" s="1243"/>
      <c r="BR8" s="1243"/>
      <c r="BS8" s="1243"/>
      <c r="BT8" s="1243"/>
      <c r="BU8" s="1243"/>
      <c r="BV8" s="1243"/>
      <c r="BW8" s="1243"/>
      <c r="BX8" s="1243"/>
      <c r="BY8" s="1243"/>
      <c r="BZ8" s="1243"/>
      <c r="CA8" s="1243"/>
      <c r="CB8" s="1243"/>
      <c r="CC8" s="1243"/>
      <c r="CD8" s="1243"/>
      <c r="CE8" s="1243"/>
      <c r="CF8" s="1243"/>
      <c r="CG8" s="1243"/>
      <c r="CH8" s="1243"/>
      <c r="CI8" s="1243"/>
      <c r="CJ8" s="1243"/>
      <c r="CK8" s="1243"/>
      <c r="CL8" s="1243"/>
      <c r="CM8" s="1243"/>
      <c r="CN8" s="1243"/>
      <c r="CO8" s="1243"/>
      <c r="CP8" s="1243"/>
      <c r="CQ8" s="1243"/>
      <c r="CR8" s="1243"/>
      <c r="CS8" s="1243"/>
      <c r="CT8" s="1243"/>
      <c r="CU8" s="1243"/>
      <c r="CV8" s="1243"/>
      <c r="CW8" s="1243"/>
      <c r="CX8" s="1243"/>
      <c r="CY8" s="1243"/>
      <c r="CZ8" s="1243"/>
      <c r="DA8" s="1243"/>
      <c r="DB8" s="1243"/>
      <c r="DC8" s="1243"/>
      <c r="DD8" s="1243"/>
      <c r="DE8" s="1243"/>
      <c r="DF8" s="1243"/>
      <c r="DG8" s="1243"/>
      <c r="DH8" s="1243"/>
      <c r="DI8" s="1243"/>
      <c r="DJ8" s="1243"/>
      <c r="DK8" s="1243"/>
      <c r="DL8" s="1243"/>
      <c r="DM8" s="1243"/>
      <c r="DN8" s="1243"/>
      <c r="DO8" s="1243"/>
      <c r="DP8" s="1243"/>
      <c r="DQ8" s="1243"/>
      <c r="DR8" s="1243"/>
      <c r="DS8" s="1243"/>
      <c r="DT8" s="1243"/>
      <c r="DU8" s="1243"/>
      <c r="DV8" s="1243"/>
      <c r="DW8" s="1243"/>
      <c r="DX8" s="1243"/>
      <c r="DY8" s="1243"/>
      <c r="DZ8" s="1243"/>
      <c r="EA8" s="1243"/>
      <c r="EB8" s="1243"/>
      <c r="EC8" s="1243"/>
      <c r="ED8" s="1243"/>
      <c r="EE8" s="1243"/>
      <c r="EF8" s="1243"/>
      <c r="EG8" s="1243"/>
      <c r="EH8" s="1243"/>
      <c r="EI8" s="1243"/>
      <c r="EJ8" s="1243"/>
      <c r="EK8" s="1243"/>
      <c r="EL8" s="1243"/>
      <c r="EM8" s="1243"/>
      <c r="EN8" s="1243"/>
      <c r="EO8" s="1243"/>
      <c r="EP8" s="1243"/>
      <c r="EQ8" s="1243"/>
      <c r="ER8" s="1243"/>
      <c r="ES8" s="1243"/>
      <c r="ET8" s="1243"/>
      <c r="EU8" s="1243"/>
      <c r="EV8" s="1243"/>
      <c r="EW8" s="1243"/>
      <c r="EX8" s="1243"/>
      <c r="EY8" s="1243"/>
      <c r="EZ8" s="1243"/>
      <c r="FA8" s="1243"/>
      <c r="FB8" s="1243"/>
      <c r="FC8" s="1243"/>
      <c r="FD8" s="1243"/>
      <c r="FE8" s="1243"/>
      <c r="FF8" s="1243"/>
      <c r="FG8" s="1243"/>
      <c r="FH8" s="1243"/>
      <c r="FI8" s="1243"/>
      <c r="FJ8" s="1243"/>
      <c r="FK8" s="1243"/>
      <c r="FL8" s="1243"/>
      <c r="FM8" s="1243"/>
      <c r="FN8" s="1243"/>
      <c r="FO8" s="1243"/>
      <c r="FP8" s="1243"/>
      <c r="FQ8" s="1243"/>
      <c r="FR8" s="1243"/>
      <c r="FS8" s="1243"/>
      <c r="FT8" s="1243"/>
      <c r="FU8" s="1243"/>
      <c r="FV8" s="1243"/>
      <c r="FW8" s="1243"/>
      <c r="FX8" s="1243"/>
      <c r="FY8" s="1243"/>
      <c r="FZ8" s="1243"/>
      <c r="GA8" s="1243"/>
      <c r="GB8" s="1243"/>
      <c r="GC8" s="1243"/>
      <c r="GD8" s="1243"/>
      <c r="GE8" s="1243"/>
      <c r="GF8" s="1243"/>
      <c r="GG8" s="1243"/>
      <c r="GH8" s="1243"/>
      <c r="GI8" s="1243"/>
      <c r="GJ8" s="1243"/>
      <c r="GK8" s="1243"/>
      <c r="GL8" s="1243"/>
      <c r="GM8" s="1243"/>
      <c r="GN8" s="1243"/>
      <c r="GO8" s="1243"/>
      <c r="GP8" s="1243"/>
      <c r="GQ8" s="1243"/>
      <c r="GR8" s="1243"/>
      <c r="GS8" s="1243"/>
      <c r="GT8" s="1243"/>
      <c r="GU8" s="1243"/>
      <c r="GV8" s="1243"/>
      <c r="GW8" s="1243"/>
      <c r="GX8" s="1243"/>
      <c r="GY8" s="1243"/>
      <c r="GZ8" s="1243"/>
      <c r="HA8" s="1243"/>
      <c r="HB8" s="1243"/>
      <c r="HC8" s="1243"/>
      <c r="HD8" s="1243"/>
      <c r="HE8" s="1243"/>
      <c r="HF8" s="1243"/>
      <c r="HG8" s="1243"/>
      <c r="HH8" s="1243"/>
      <c r="HI8" s="1243"/>
      <c r="HJ8" s="1243"/>
      <c r="HK8" s="1243"/>
      <c r="HL8" s="1243"/>
      <c r="HM8" s="1243"/>
      <c r="HN8" s="1243"/>
      <c r="HO8" s="1243"/>
      <c r="HP8" s="1243"/>
      <c r="HQ8" s="1243"/>
      <c r="HR8" s="1243"/>
      <c r="HS8" s="1243"/>
      <c r="HT8" s="1243"/>
      <c r="HU8" s="1243"/>
      <c r="HV8" s="1243"/>
      <c r="HW8" s="1243"/>
      <c r="HX8" s="1243"/>
      <c r="HY8" s="1243"/>
      <c r="HZ8" s="1243"/>
      <c r="IA8" s="1243"/>
      <c r="IB8" s="1243"/>
      <c r="IC8" s="1243"/>
      <c r="ID8" s="1243"/>
      <c r="IE8" s="1243"/>
      <c r="IF8" s="1243"/>
      <c r="IG8" s="1243"/>
      <c r="IH8" s="1243"/>
      <c r="II8" s="1243"/>
      <c r="IJ8" s="1243"/>
      <c r="IK8" s="1243"/>
      <c r="IL8" s="1243"/>
      <c r="IM8" s="1243"/>
      <c r="IN8" s="1243"/>
      <c r="IO8" s="1243"/>
      <c r="IP8" s="1243"/>
      <c r="IQ8" s="1243"/>
      <c r="IR8" s="1243"/>
      <c r="IS8" s="1243"/>
      <c r="IT8" s="1243"/>
      <c r="IU8" s="1243"/>
      <c r="IV8" s="1243"/>
      <c r="IW8" s="1243"/>
      <c r="IX8" s="1243"/>
      <c r="IY8" s="1243"/>
      <c r="IZ8" s="1243"/>
      <c r="JA8" s="1243"/>
      <c r="JB8" s="1243"/>
      <c r="JC8" s="1243"/>
      <c r="JD8" s="1243"/>
      <c r="JE8" s="1243"/>
      <c r="JF8" s="1243"/>
      <c r="JG8" s="1243"/>
      <c r="JH8" s="1243"/>
      <c r="JI8" s="1243"/>
      <c r="JJ8" s="1243"/>
      <c r="JK8" s="1243"/>
      <c r="JL8" s="1243"/>
      <c r="JM8" s="1243"/>
      <c r="JN8" s="1243"/>
      <c r="JO8" s="1243"/>
      <c r="JP8" s="1243"/>
      <c r="JQ8" s="1243"/>
      <c r="JR8" s="1243"/>
      <c r="JS8" s="1243"/>
      <c r="JT8" s="1243"/>
      <c r="JU8" s="1243"/>
      <c r="JV8" s="1243"/>
      <c r="JW8" s="1243"/>
      <c r="JX8" s="1243"/>
      <c r="JY8" s="1243"/>
      <c r="JZ8" s="1243"/>
      <c r="KA8" s="1243"/>
      <c r="KB8" s="1243"/>
      <c r="KC8" s="1243"/>
      <c r="KD8" s="1243"/>
      <c r="KE8" s="1243"/>
      <c r="KF8" s="1243"/>
      <c r="KG8" s="1243"/>
      <c r="KH8" s="1243"/>
      <c r="KI8" s="1243"/>
      <c r="KJ8" s="1243"/>
      <c r="KK8" s="1243"/>
      <c r="KL8" s="1243"/>
      <c r="KM8" s="1243"/>
      <c r="KN8" s="1243"/>
      <c r="KO8" s="1243"/>
      <c r="KP8" s="1243"/>
      <c r="KQ8" s="1243"/>
      <c r="KR8" s="1243"/>
      <c r="KS8" s="1243"/>
      <c r="KT8" s="1243"/>
      <c r="KU8" s="1243"/>
      <c r="KV8" s="1243"/>
      <c r="KW8" s="1243"/>
      <c r="KX8" s="1243"/>
      <c r="KY8" s="1243"/>
      <c r="KZ8" s="1243"/>
      <c r="LA8" s="1243"/>
      <c r="LB8" s="1243"/>
      <c r="LC8" s="1243"/>
      <c r="LD8" s="1243"/>
      <c r="LE8" s="1243"/>
      <c r="LF8" s="1243"/>
      <c r="LG8" s="1243"/>
      <c r="LH8" s="1243"/>
      <c r="LI8" s="1243"/>
      <c r="LJ8" s="1243"/>
      <c r="LK8" s="1243"/>
      <c r="LL8" s="1243"/>
      <c r="LM8" s="1243"/>
      <c r="LN8" s="1243"/>
      <c r="LO8" s="1243"/>
      <c r="LP8" s="1243"/>
      <c r="LQ8" s="1243"/>
      <c r="LR8" s="1243"/>
      <c r="LS8" s="1243"/>
      <c r="LT8" s="1243"/>
      <c r="LU8" s="1243"/>
      <c r="LV8" s="1243"/>
      <c r="LW8" s="1243"/>
      <c r="LX8" s="1243"/>
      <c r="LY8" s="1243"/>
      <c r="LZ8" s="1243"/>
      <c r="MA8" s="1243"/>
      <c r="MB8" s="1243"/>
      <c r="MC8" s="1243"/>
      <c r="MD8" s="1243"/>
      <c r="ME8" s="1243"/>
      <c r="MF8" s="1243"/>
      <c r="MG8" s="1243"/>
      <c r="MH8" s="1243"/>
      <c r="MI8" s="1243"/>
      <c r="MJ8" s="1243"/>
      <c r="MK8" s="1243"/>
      <c r="ML8" s="1243"/>
      <c r="MM8" s="1243"/>
      <c r="MN8" s="1243"/>
      <c r="MO8" s="1243"/>
      <c r="MP8" s="1243"/>
      <c r="MQ8" s="1243"/>
      <c r="MR8" s="1243"/>
      <c r="MS8" s="1243"/>
      <c r="MT8" s="1243"/>
      <c r="MU8" s="1243"/>
      <c r="MV8" s="1243"/>
      <c r="MW8" s="1243"/>
      <c r="MX8" s="1243"/>
      <c r="MY8" s="1243"/>
      <c r="MZ8" s="1243"/>
      <c r="NA8" s="1243"/>
      <c r="NB8" s="1243"/>
      <c r="NC8" s="1243"/>
      <c r="ND8" s="1243"/>
      <c r="NE8" s="1243"/>
      <c r="NF8" s="1243"/>
      <c r="NG8" s="1243"/>
      <c r="NH8" s="1243"/>
      <c r="NI8" s="1243"/>
      <c r="NJ8" s="1243"/>
      <c r="NK8" s="1243"/>
      <c r="NL8" s="1243"/>
      <c r="NM8" s="1243"/>
      <c r="NN8" s="1243"/>
      <c r="NO8" s="1243"/>
      <c r="NP8" s="1243"/>
      <c r="NQ8" s="1243"/>
      <c r="NR8" s="1243"/>
      <c r="NS8" s="1243"/>
      <c r="NT8" s="1243"/>
      <c r="NU8" s="1243"/>
      <c r="NV8" s="1243"/>
      <c r="NW8" s="1243"/>
      <c r="NX8" s="1243"/>
      <c r="NY8" s="1243"/>
      <c r="NZ8" s="1243"/>
      <c r="OA8" s="1243"/>
      <c r="OB8" s="1243"/>
      <c r="OC8" s="1243"/>
      <c r="OD8" s="1243"/>
      <c r="OE8" s="1243"/>
      <c r="OF8" s="1243"/>
      <c r="OG8" s="1243"/>
      <c r="OH8" s="1243"/>
      <c r="OI8" s="1243"/>
      <c r="OJ8" s="1243"/>
      <c r="OK8" s="1243"/>
      <c r="OL8" s="1243"/>
      <c r="OM8" s="1243"/>
      <c r="ON8" s="1243"/>
      <c r="OO8" s="1243"/>
      <c r="OP8" s="1243"/>
      <c r="OQ8" s="1243"/>
      <c r="OR8" s="1243"/>
      <c r="OS8" s="1243"/>
      <c r="OT8" s="1243"/>
      <c r="OU8" s="1243"/>
      <c r="OV8" s="1243"/>
      <c r="OW8" s="1243"/>
      <c r="OX8" s="1243"/>
      <c r="OY8" s="1243"/>
      <c r="OZ8" s="1243"/>
      <c r="PA8" s="1243"/>
      <c r="PB8" s="1243"/>
      <c r="PC8" s="1243"/>
      <c r="PD8" s="1243"/>
      <c r="PE8" s="1243"/>
      <c r="PF8" s="1243"/>
      <c r="PG8" s="1243"/>
      <c r="PH8" s="1243"/>
      <c r="PI8" s="1243"/>
      <c r="PJ8" s="1243"/>
      <c r="PK8" s="1243"/>
      <c r="PL8" s="1243"/>
      <c r="PM8" s="1243"/>
      <c r="PN8" s="1243"/>
      <c r="PO8" s="1243"/>
      <c r="PP8" s="1243"/>
      <c r="PQ8" s="1243"/>
      <c r="PR8" s="1243"/>
      <c r="PS8" s="1243"/>
      <c r="PT8" s="1243"/>
      <c r="PU8" s="1243"/>
      <c r="PV8" s="1243"/>
      <c r="PW8" s="1243"/>
      <c r="PX8" s="1243"/>
      <c r="PY8" s="1243"/>
      <c r="PZ8" s="1243"/>
      <c r="QA8" s="1243"/>
      <c r="QB8" s="1243"/>
      <c r="QC8" s="1243"/>
      <c r="QD8" s="1243"/>
      <c r="QE8" s="1243"/>
      <c r="QF8" s="1243"/>
      <c r="QG8" s="1243"/>
      <c r="QH8" s="1243"/>
      <c r="QI8" s="1243"/>
      <c r="QJ8" s="1243"/>
      <c r="QK8" s="1243"/>
      <c r="QL8" s="1243"/>
      <c r="QM8" s="1243"/>
      <c r="QN8" s="1243"/>
      <c r="QO8" s="1243"/>
      <c r="QP8" s="1243"/>
      <c r="QQ8" s="1243"/>
      <c r="QR8" s="1243"/>
      <c r="QS8" s="1243"/>
      <c r="QT8" s="1243"/>
      <c r="QU8" s="1243"/>
      <c r="QV8" s="1243"/>
      <c r="QW8" s="1243"/>
      <c r="QX8" s="1243"/>
      <c r="QY8" s="1243"/>
      <c r="QZ8" s="1243"/>
      <c r="RA8" s="1243"/>
      <c r="RB8" s="1243"/>
      <c r="RC8" s="1243"/>
      <c r="RD8" s="1243"/>
      <c r="RE8" s="1243"/>
      <c r="RF8" s="1243"/>
      <c r="RG8" s="1243"/>
      <c r="RH8" s="1243"/>
      <c r="RI8" s="1243"/>
      <c r="RJ8" s="1243"/>
      <c r="RK8" s="1243"/>
      <c r="RL8" s="1243"/>
      <c r="RM8" s="1243"/>
      <c r="RN8" s="1243"/>
      <c r="RO8" s="1243"/>
      <c r="RP8" s="1243"/>
      <c r="RQ8" s="1243"/>
      <c r="RR8" s="1243"/>
      <c r="RS8" s="1243"/>
      <c r="RT8" s="1243"/>
      <c r="RU8" s="1243"/>
      <c r="RV8" s="1243"/>
      <c r="RW8" s="1243"/>
      <c r="RX8" s="1243"/>
      <c r="RY8" s="1243"/>
      <c r="RZ8" s="1243"/>
      <c r="SA8" s="1243"/>
      <c r="SB8" s="1243"/>
      <c r="SC8" s="1243"/>
      <c r="SD8" s="1243"/>
      <c r="SE8" s="1243"/>
      <c r="SF8" s="1243"/>
      <c r="SG8" s="1243"/>
      <c r="SH8" s="1243"/>
      <c r="SI8" s="1243"/>
      <c r="SJ8" s="1243"/>
      <c r="SK8" s="1243"/>
      <c r="SL8" s="1243"/>
      <c r="SM8" s="1243"/>
      <c r="SN8" s="1243"/>
      <c r="SO8" s="1243"/>
      <c r="SP8" s="1243"/>
      <c r="SQ8" s="1243"/>
      <c r="SR8" s="1243"/>
      <c r="SS8" s="1243"/>
      <c r="ST8" s="1243"/>
      <c r="SU8" s="1243"/>
      <c r="SV8" s="1243"/>
      <c r="SW8" s="1243"/>
      <c r="SX8" s="1243"/>
      <c r="SY8" s="1243"/>
      <c r="SZ8" s="1243"/>
      <c r="TA8" s="1243"/>
      <c r="TB8" s="1243"/>
      <c r="TC8" s="1243"/>
      <c r="TD8" s="1243"/>
      <c r="TE8" s="1243"/>
      <c r="TF8" s="1243"/>
      <c r="TG8" s="1243"/>
      <c r="TH8" s="1243"/>
      <c r="TI8" s="1243"/>
      <c r="TJ8" s="1243"/>
      <c r="TK8" s="1243"/>
      <c r="TL8" s="1243"/>
      <c r="TM8" s="1243"/>
      <c r="TN8" s="1243"/>
      <c r="TO8" s="1243"/>
      <c r="TP8" s="1243"/>
      <c r="TQ8" s="1243"/>
      <c r="TR8" s="1243"/>
      <c r="TS8" s="1243"/>
      <c r="TT8" s="1243"/>
      <c r="TU8" s="1243"/>
      <c r="TV8" s="1243"/>
      <c r="TW8" s="1243"/>
      <c r="TX8" s="1243"/>
      <c r="TY8" s="1243"/>
      <c r="TZ8" s="1243"/>
      <c r="UA8" s="1243"/>
      <c r="UB8" s="1243"/>
      <c r="UC8" s="1243"/>
      <c r="UD8" s="1243"/>
      <c r="UE8" s="1243"/>
      <c r="UF8" s="1243"/>
      <c r="UG8" s="1243"/>
      <c r="UH8" s="1243"/>
      <c r="UI8" s="1243"/>
      <c r="UJ8" s="1243"/>
      <c r="UK8" s="1243"/>
      <c r="UL8" s="1243"/>
      <c r="UM8" s="1243"/>
      <c r="UN8" s="1243"/>
      <c r="UO8" s="1243"/>
      <c r="UP8" s="1243"/>
      <c r="UQ8" s="1243"/>
      <c r="UR8" s="1243"/>
      <c r="US8" s="1243"/>
      <c r="UT8" s="1243"/>
      <c r="UU8" s="1243"/>
      <c r="UV8" s="1243"/>
      <c r="UW8" s="1243"/>
      <c r="UX8" s="1243"/>
      <c r="UY8" s="1243"/>
      <c r="UZ8" s="1243"/>
      <c r="VA8" s="1243"/>
      <c r="VB8" s="1243"/>
      <c r="VC8" s="1243"/>
      <c r="VD8" s="1243"/>
      <c r="VE8" s="1243"/>
      <c r="VF8" s="1243"/>
      <c r="VG8" s="1243"/>
      <c r="VH8" s="1243"/>
      <c r="VI8" s="1243"/>
      <c r="VJ8" s="1243"/>
      <c r="VK8" s="1243"/>
      <c r="VL8" s="1243"/>
      <c r="VM8" s="1243"/>
      <c r="VN8" s="1243"/>
      <c r="VO8" s="1243"/>
      <c r="VP8" s="1243"/>
      <c r="VQ8" s="1243"/>
      <c r="VR8" s="1243"/>
      <c r="VS8" s="1243"/>
      <c r="VT8" s="1243"/>
      <c r="VU8" s="1243"/>
      <c r="VV8" s="1243"/>
      <c r="VW8" s="1243"/>
      <c r="VX8" s="1243"/>
      <c r="VY8" s="1243"/>
      <c r="VZ8" s="1243"/>
      <c r="WA8" s="1243"/>
      <c r="WB8" s="1243"/>
      <c r="WC8" s="1243"/>
      <c r="WD8" s="1243"/>
      <c r="WE8" s="1243"/>
      <c r="WF8" s="1243"/>
      <c r="WG8" s="1243"/>
      <c r="WH8" s="1243"/>
      <c r="WI8" s="1243"/>
      <c r="WJ8" s="1243"/>
      <c r="WK8" s="1243"/>
      <c r="WL8" s="1243"/>
      <c r="WM8" s="1243"/>
      <c r="WN8" s="1243"/>
      <c r="WO8" s="1243"/>
      <c r="WP8" s="1243"/>
      <c r="WQ8" s="1243"/>
      <c r="WR8" s="1243"/>
      <c r="WS8" s="1243"/>
      <c r="WT8" s="1243"/>
      <c r="WU8" s="1243"/>
      <c r="WV8" s="1243"/>
      <c r="WW8" s="1243"/>
      <c r="WX8" s="1243"/>
      <c r="WY8" s="1243"/>
      <c r="WZ8" s="1243"/>
      <c r="XA8" s="1243"/>
      <c r="XB8" s="1243"/>
      <c r="XC8" s="1243"/>
      <c r="XD8" s="1243"/>
      <c r="XE8" s="1243"/>
      <c r="XF8" s="1243"/>
      <c r="XG8" s="1243"/>
      <c r="XH8" s="1243"/>
      <c r="XI8" s="1243"/>
      <c r="XJ8" s="1243"/>
      <c r="XK8" s="1243"/>
      <c r="XL8" s="1243"/>
      <c r="XM8" s="1243"/>
      <c r="XN8" s="1243"/>
      <c r="XO8" s="1243"/>
      <c r="XP8" s="1243"/>
      <c r="XQ8" s="1243"/>
      <c r="XR8" s="1243"/>
      <c r="XS8" s="1243"/>
      <c r="XT8" s="1243"/>
      <c r="XU8" s="1243"/>
      <c r="XV8" s="1243"/>
      <c r="XW8" s="1243"/>
      <c r="XX8" s="1243"/>
      <c r="XY8" s="1243"/>
      <c r="XZ8" s="1243"/>
      <c r="YA8" s="1243"/>
      <c r="YB8" s="1243"/>
      <c r="YC8" s="1243"/>
      <c r="YD8" s="1243"/>
      <c r="YE8" s="1243"/>
      <c r="YF8" s="1243"/>
      <c r="YG8" s="1243"/>
      <c r="YH8" s="1243"/>
      <c r="YI8" s="1243"/>
      <c r="YJ8" s="1243"/>
      <c r="YK8" s="1243"/>
      <c r="YL8" s="1243"/>
      <c r="YM8" s="1243"/>
      <c r="YN8" s="1243"/>
      <c r="YO8" s="1243"/>
      <c r="YP8" s="1243"/>
      <c r="YQ8" s="1243"/>
      <c r="YR8" s="1243"/>
      <c r="YS8" s="1243"/>
      <c r="YT8" s="1243"/>
      <c r="YU8" s="1243"/>
      <c r="YV8" s="1243"/>
      <c r="YW8" s="1243"/>
      <c r="YX8" s="1243"/>
      <c r="YY8" s="1243"/>
      <c r="YZ8" s="1243"/>
      <c r="ZA8" s="1243"/>
      <c r="ZB8" s="1243"/>
      <c r="ZC8" s="1243"/>
      <c r="ZD8" s="1243"/>
      <c r="ZE8" s="1243"/>
      <c r="ZF8" s="1243"/>
      <c r="ZG8" s="1243"/>
      <c r="ZH8" s="1243"/>
      <c r="ZI8" s="1243"/>
      <c r="ZJ8" s="1243"/>
      <c r="ZK8" s="1243"/>
      <c r="ZL8" s="1243"/>
      <c r="ZM8" s="1243"/>
      <c r="ZN8" s="1243"/>
      <c r="ZO8" s="1243"/>
      <c r="ZP8" s="1243"/>
      <c r="ZQ8" s="1243"/>
      <c r="ZR8" s="1243"/>
      <c r="ZS8" s="1243"/>
      <c r="ZT8" s="1243"/>
      <c r="ZU8" s="1243"/>
      <c r="ZV8" s="1243"/>
      <c r="ZW8" s="1243"/>
      <c r="ZX8" s="1243"/>
      <c r="ZY8" s="1243"/>
      <c r="ZZ8" s="1243"/>
      <c r="AAA8" s="1243"/>
      <c r="AAB8" s="1243"/>
      <c r="AAC8" s="1243"/>
      <c r="AAD8" s="1243"/>
      <c r="AAE8" s="1243"/>
      <c r="AAF8" s="1243"/>
      <c r="AAG8" s="1243"/>
      <c r="AAH8" s="1243"/>
      <c r="AAI8" s="1243"/>
      <c r="AAJ8" s="1243"/>
      <c r="AAK8" s="1243"/>
      <c r="AAL8" s="1243"/>
      <c r="AAM8" s="1243"/>
      <c r="AAN8" s="1243"/>
      <c r="AAO8" s="1243"/>
      <c r="AAP8" s="1243"/>
      <c r="AAQ8" s="1243"/>
      <c r="AAR8" s="1243"/>
      <c r="AAS8" s="1243"/>
      <c r="AAT8" s="1243"/>
      <c r="AAU8" s="1243"/>
      <c r="AAV8" s="1243"/>
      <c r="AAW8" s="1243"/>
      <c r="AAX8" s="1243"/>
      <c r="AAY8" s="1243"/>
      <c r="AAZ8" s="1243"/>
      <c r="ABA8" s="1243"/>
      <c r="ABB8" s="1243"/>
      <c r="ABC8" s="1243"/>
      <c r="ABD8" s="1243"/>
      <c r="ABE8" s="1243"/>
      <c r="ABF8" s="1243"/>
      <c r="ABG8" s="1243"/>
      <c r="ABH8" s="1243"/>
      <c r="ABI8" s="1243"/>
      <c r="ABJ8" s="1243"/>
      <c r="ABK8" s="1243"/>
      <c r="ABL8" s="1243"/>
      <c r="ABM8" s="1243"/>
      <c r="ABN8" s="1243"/>
      <c r="ABO8" s="1243"/>
      <c r="ABP8" s="1243"/>
      <c r="ABQ8" s="1243"/>
      <c r="ABR8" s="1243"/>
      <c r="ABS8" s="1243"/>
      <c r="ABT8" s="1243"/>
      <c r="ABU8" s="1243"/>
      <c r="ABV8" s="1243"/>
      <c r="ABW8" s="1243"/>
      <c r="ABX8" s="1243"/>
      <c r="ABY8" s="1243"/>
      <c r="ABZ8" s="1243"/>
      <c r="ACA8" s="1243"/>
      <c r="ACB8" s="1243"/>
      <c r="ACC8" s="1243"/>
      <c r="ACD8" s="1243"/>
      <c r="ACE8" s="1243"/>
      <c r="ACF8" s="1243"/>
      <c r="ACG8" s="1243"/>
      <c r="ACH8" s="1243"/>
      <c r="ACI8" s="1243"/>
      <c r="ACJ8" s="1243"/>
      <c r="ACK8" s="1243"/>
      <c r="ACL8" s="1243"/>
      <c r="ACM8" s="1243"/>
      <c r="ACN8" s="1243"/>
      <c r="ACO8" s="1243"/>
      <c r="ACP8" s="1243"/>
      <c r="ACQ8" s="1243"/>
      <c r="ACR8" s="1243"/>
      <c r="ACS8" s="1243"/>
      <c r="ACT8" s="1243"/>
      <c r="ACU8" s="1243"/>
      <c r="ACV8" s="1243"/>
      <c r="ACW8" s="1243"/>
      <c r="ACX8" s="1243"/>
      <c r="ACY8" s="1243"/>
      <c r="ACZ8" s="1243"/>
      <c r="ADA8" s="1243"/>
      <c r="ADB8" s="1243"/>
      <c r="ADC8" s="1243"/>
      <c r="ADD8" s="1243"/>
      <c r="ADE8" s="1243"/>
      <c r="ADF8" s="1243"/>
      <c r="ADG8" s="1243"/>
      <c r="ADH8" s="1243"/>
      <c r="ADI8" s="1243"/>
      <c r="ADJ8" s="1243"/>
      <c r="ADK8" s="1243"/>
      <c r="ADL8" s="1243"/>
      <c r="ADM8" s="1243"/>
      <c r="ADN8" s="1243"/>
      <c r="ADO8" s="1243"/>
      <c r="ADP8" s="1243"/>
      <c r="ADQ8" s="1243"/>
      <c r="ADR8" s="1243"/>
      <c r="ADS8" s="1243"/>
      <c r="ADT8" s="1243"/>
      <c r="ADU8" s="1243"/>
      <c r="ADV8" s="1243"/>
      <c r="ADW8" s="1243"/>
      <c r="ADX8" s="1243"/>
      <c r="ADY8" s="1243"/>
      <c r="ADZ8" s="1243"/>
      <c r="AEA8" s="1243"/>
      <c r="AEB8" s="1243"/>
      <c r="AEC8" s="1243"/>
      <c r="AED8" s="1243"/>
      <c r="AEE8" s="1243"/>
      <c r="AEF8" s="1243"/>
      <c r="AEG8" s="1243"/>
      <c r="AEH8" s="1243"/>
      <c r="AEI8" s="1243"/>
      <c r="AEJ8" s="1243"/>
      <c r="AEK8" s="1243"/>
      <c r="AEL8" s="1243"/>
      <c r="AEM8" s="1243"/>
      <c r="AEN8" s="1243"/>
      <c r="AEO8" s="1243"/>
      <c r="AEP8" s="1243"/>
      <c r="AEQ8" s="1243"/>
      <c r="AER8" s="1243"/>
      <c r="AES8" s="1243"/>
      <c r="AET8" s="1243"/>
      <c r="AEU8" s="1243"/>
      <c r="AEV8" s="1243"/>
      <c r="AEW8" s="1243"/>
      <c r="AEX8" s="1243"/>
      <c r="AEY8" s="1243"/>
      <c r="AEZ8" s="1243"/>
      <c r="AFA8" s="1243"/>
      <c r="AFB8" s="1243"/>
      <c r="AFC8" s="1243"/>
      <c r="AFD8" s="1243"/>
      <c r="AFE8" s="1243"/>
      <c r="AFF8" s="1243"/>
      <c r="AFG8" s="1243"/>
      <c r="AFH8" s="1243"/>
      <c r="AFI8" s="1243"/>
      <c r="AFJ8" s="1243"/>
      <c r="AFK8" s="1243"/>
      <c r="AFL8" s="1243"/>
      <c r="AFM8" s="1243"/>
      <c r="AFN8" s="1243"/>
      <c r="AFO8" s="1243"/>
      <c r="AFP8" s="1243"/>
      <c r="AFQ8" s="1243"/>
      <c r="AFR8" s="1243"/>
      <c r="AFS8" s="1243"/>
      <c r="AFT8" s="1243"/>
      <c r="AFU8" s="1243"/>
      <c r="AFV8" s="1243"/>
      <c r="AFW8" s="1243"/>
      <c r="AFX8" s="1243"/>
      <c r="AFY8" s="1243"/>
      <c r="AFZ8" s="1243"/>
      <c r="AGA8" s="1243"/>
      <c r="AGB8" s="1243"/>
      <c r="AGC8" s="1243"/>
      <c r="AGD8" s="1243"/>
      <c r="AGE8" s="1243"/>
      <c r="AGF8" s="1243"/>
      <c r="AGG8" s="1243"/>
      <c r="AGH8" s="1243"/>
      <c r="AGI8" s="1243"/>
      <c r="AGJ8" s="1243"/>
      <c r="AGK8" s="1243"/>
      <c r="AGL8" s="1243"/>
      <c r="AGM8" s="1243"/>
      <c r="AGN8" s="1243"/>
      <c r="AGO8" s="1243"/>
      <c r="AGP8" s="1243"/>
      <c r="AGQ8" s="1243"/>
      <c r="AGR8" s="1243"/>
      <c r="AGS8" s="1243"/>
      <c r="AGT8" s="1243"/>
      <c r="AGU8" s="1243"/>
      <c r="AGV8" s="1243"/>
      <c r="AGW8" s="1243"/>
      <c r="AGX8" s="1243"/>
      <c r="AGY8" s="1243"/>
      <c r="AGZ8" s="1243"/>
      <c r="AHA8" s="1243"/>
      <c r="AHB8" s="1243"/>
      <c r="AHC8" s="1243"/>
      <c r="AHD8" s="1243"/>
      <c r="AHE8" s="1243"/>
      <c r="AHF8" s="1243"/>
      <c r="AHG8" s="1243"/>
      <c r="AHH8" s="1243"/>
      <c r="AHI8" s="1243"/>
      <c r="AHJ8" s="1243"/>
      <c r="AHK8" s="1243"/>
      <c r="AHL8" s="1243"/>
      <c r="AHM8" s="1243"/>
      <c r="AHN8" s="1243"/>
      <c r="AHO8" s="1243"/>
      <c r="AHP8" s="1243"/>
      <c r="AHQ8" s="1243"/>
      <c r="AHR8" s="1243"/>
      <c r="AHS8" s="1243"/>
      <c r="AHT8" s="1243"/>
      <c r="AHU8" s="1243"/>
      <c r="AHV8" s="1243"/>
      <c r="AHW8" s="1243"/>
      <c r="AHX8" s="1243"/>
      <c r="AHY8" s="1243"/>
      <c r="AHZ8" s="1243"/>
      <c r="AIA8" s="1243"/>
      <c r="AIB8" s="1243"/>
      <c r="AIC8" s="1243"/>
      <c r="AID8" s="1243"/>
      <c r="AIE8" s="1243"/>
      <c r="AIF8" s="1243"/>
      <c r="AIG8" s="1243"/>
      <c r="AIH8" s="1243"/>
      <c r="AII8" s="1243"/>
      <c r="AIJ8" s="1243"/>
      <c r="AIK8" s="1243"/>
      <c r="AIL8" s="1243"/>
      <c r="AIM8" s="1243"/>
      <c r="AIN8" s="1243"/>
      <c r="AIO8" s="1243"/>
      <c r="AIP8" s="1243"/>
      <c r="AIQ8" s="1243"/>
      <c r="AIR8" s="1243"/>
      <c r="AIS8" s="1243"/>
      <c r="AIT8" s="1243"/>
      <c r="AIU8" s="1243"/>
      <c r="AIV8" s="1243"/>
      <c r="AIW8" s="1243"/>
      <c r="AIX8" s="1243"/>
      <c r="AIY8" s="1243"/>
      <c r="AIZ8" s="1243"/>
      <c r="AJA8" s="1243"/>
      <c r="AJB8" s="1243"/>
      <c r="AJC8" s="1243"/>
      <c r="AJD8" s="1243"/>
      <c r="AJE8" s="1243"/>
      <c r="AJF8" s="1243"/>
      <c r="AJG8" s="1243"/>
      <c r="AJH8" s="1243"/>
      <c r="AJI8" s="1243"/>
      <c r="AJJ8" s="1243"/>
      <c r="AJK8" s="1243"/>
      <c r="AJL8" s="1243"/>
      <c r="AJM8" s="1243"/>
      <c r="AJN8" s="1243"/>
      <c r="AJO8" s="1243"/>
      <c r="AJP8" s="1243"/>
      <c r="AJQ8" s="1243"/>
      <c r="AJR8" s="1243"/>
      <c r="AJS8" s="1243"/>
      <c r="AJT8" s="1243"/>
      <c r="AJU8" s="1243"/>
      <c r="AJV8" s="1243"/>
      <c r="AJW8" s="1243"/>
      <c r="AJX8" s="1243"/>
      <c r="AJY8" s="1243"/>
      <c r="AJZ8" s="1243"/>
      <c r="AKA8" s="1243"/>
      <c r="AKB8" s="1243"/>
      <c r="AKC8" s="1243"/>
      <c r="AKD8" s="1243"/>
      <c r="AKE8" s="1243"/>
      <c r="AKF8" s="1243"/>
      <c r="AKG8" s="1243"/>
      <c r="AKH8" s="1243"/>
      <c r="AKI8" s="1243"/>
      <c r="AKJ8" s="1243"/>
      <c r="AKK8" s="1243"/>
      <c r="AKL8" s="1243"/>
      <c r="AKM8" s="1243"/>
      <c r="AKN8" s="1243"/>
      <c r="AKO8" s="1243"/>
      <c r="AKP8" s="1243"/>
      <c r="AKQ8" s="1243"/>
      <c r="AKR8" s="1243"/>
      <c r="AKS8" s="1243"/>
      <c r="AKT8" s="1243"/>
      <c r="AKU8" s="1243"/>
      <c r="AKV8" s="1243"/>
      <c r="AKW8" s="1243"/>
      <c r="AKX8" s="1243"/>
      <c r="AKY8" s="1243"/>
      <c r="AKZ8" s="1243"/>
      <c r="ALA8" s="1243"/>
      <c r="ALB8" s="1243"/>
      <c r="ALC8" s="1243"/>
      <c r="ALD8" s="1243"/>
      <c r="ALE8" s="1243"/>
      <c r="ALF8" s="1243"/>
      <c r="ALG8" s="1243"/>
      <c r="ALH8" s="1243"/>
      <c r="ALI8" s="1243"/>
      <c r="ALJ8" s="1243"/>
      <c r="ALK8" s="1243"/>
      <c r="ALL8" s="1243"/>
      <c r="ALM8" s="1243"/>
      <c r="ALN8" s="1243"/>
      <c r="ALO8" s="1243"/>
      <c r="ALP8" s="1243"/>
      <c r="ALQ8" s="1243"/>
      <c r="ALR8" s="1243"/>
      <c r="ALS8" s="1243"/>
      <c r="ALT8" s="1243"/>
      <c r="ALU8" s="1243"/>
      <c r="ALV8" s="1243"/>
      <c r="ALW8" s="1243"/>
      <c r="ALX8" s="1243"/>
      <c r="ALY8" s="1243"/>
      <c r="ALZ8" s="1243"/>
      <c r="AMA8" s="1243"/>
      <c r="AMB8" s="1243"/>
      <c r="AMC8" s="1243"/>
      <c r="AMD8" s="1243"/>
      <c r="AME8" s="1243"/>
      <c r="AMF8" s="1243"/>
      <c r="AMG8" s="1243"/>
      <c r="AMH8" s="1243"/>
      <c r="AMI8" s="1243"/>
      <c r="AMJ8" s="1243"/>
      <c r="AMK8" s="1243"/>
      <c r="AML8" s="1243"/>
      <c r="AMM8" s="1243"/>
      <c r="AMN8" s="1243"/>
      <c r="AMO8" s="1243"/>
      <c r="AMP8" s="1243"/>
      <c r="AMQ8" s="1243"/>
      <c r="AMR8" s="1243"/>
      <c r="AMS8" s="1243"/>
      <c r="AMT8" s="1243"/>
      <c r="AMU8" s="1243"/>
      <c r="AMV8" s="1243"/>
      <c r="AMW8" s="1243"/>
      <c r="AMX8" s="1243"/>
      <c r="AMY8" s="1243"/>
      <c r="AMZ8" s="1243"/>
      <c r="ANA8" s="1243"/>
      <c r="ANB8" s="1243"/>
      <c r="ANC8" s="1243"/>
      <c r="AND8" s="1243"/>
      <c r="ANE8" s="1243"/>
      <c r="ANF8" s="1243"/>
      <c r="ANG8" s="1243"/>
      <c r="ANH8" s="1243"/>
      <c r="ANI8" s="1243"/>
      <c r="ANJ8" s="1243"/>
      <c r="ANK8" s="1243"/>
      <c r="ANL8" s="1243"/>
      <c r="ANM8" s="1243"/>
      <c r="ANN8" s="1243"/>
      <c r="ANO8" s="1243"/>
      <c r="ANP8" s="1243"/>
      <c r="ANQ8" s="1243"/>
      <c r="ANR8" s="1243"/>
      <c r="ANS8" s="1243"/>
      <c r="ANT8" s="1243"/>
      <c r="ANU8" s="1243"/>
      <c r="ANV8" s="1243"/>
      <c r="ANW8" s="1243"/>
      <c r="ANX8" s="1243"/>
      <c r="ANY8" s="1243"/>
      <c r="ANZ8" s="1243"/>
      <c r="AOA8" s="1243"/>
      <c r="AOB8" s="1243"/>
      <c r="AOC8" s="1243"/>
      <c r="AOD8" s="1243"/>
      <c r="AOE8" s="1243"/>
      <c r="AOF8" s="1243"/>
      <c r="AOG8" s="1243"/>
      <c r="AOH8" s="1243"/>
      <c r="AOI8" s="1243"/>
      <c r="AOJ8" s="1243"/>
      <c r="AOK8" s="1243"/>
      <c r="AOL8" s="1243"/>
      <c r="AOM8" s="1243"/>
      <c r="AON8" s="1243"/>
      <c r="AOO8" s="1243"/>
      <c r="AOP8" s="1243"/>
      <c r="AOQ8" s="1243"/>
      <c r="AOR8" s="1243"/>
      <c r="AOS8" s="1243"/>
      <c r="AOT8" s="1243"/>
      <c r="AOU8" s="1243"/>
      <c r="AOV8" s="1243"/>
      <c r="AOW8" s="1243"/>
      <c r="AOX8" s="1243"/>
      <c r="AOY8" s="1243"/>
      <c r="AOZ8" s="1243"/>
      <c r="APA8" s="1243"/>
      <c r="APB8" s="1243"/>
      <c r="APC8" s="1243"/>
      <c r="APD8" s="1243"/>
      <c r="APE8" s="1243"/>
      <c r="APF8" s="1243"/>
      <c r="APG8" s="1243"/>
      <c r="APH8" s="1243"/>
      <c r="API8" s="1243"/>
      <c r="APJ8" s="1243"/>
      <c r="APK8" s="1243"/>
      <c r="APL8" s="1243"/>
      <c r="APM8" s="1243"/>
      <c r="APN8" s="1243"/>
      <c r="APO8" s="1243"/>
      <c r="APP8" s="1243"/>
      <c r="APQ8" s="1243"/>
      <c r="APR8" s="1243"/>
      <c r="APS8" s="1243"/>
      <c r="APT8" s="1243"/>
      <c r="APU8" s="1243"/>
      <c r="APV8" s="1243"/>
      <c r="APW8" s="1243"/>
      <c r="APX8" s="1243"/>
      <c r="APY8" s="1243"/>
      <c r="APZ8" s="1243"/>
      <c r="AQA8" s="1243"/>
      <c r="AQB8" s="1243"/>
      <c r="AQC8" s="1243"/>
      <c r="AQD8" s="1243"/>
      <c r="AQE8" s="1243"/>
      <c r="AQF8" s="1243"/>
      <c r="AQG8" s="1243"/>
      <c r="AQH8" s="1243"/>
      <c r="AQI8" s="1243"/>
      <c r="AQJ8" s="1243"/>
      <c r="AQK8" s="1243"/>
      <c r="AQL8" s="1243"/>
      <c r="AQM8" s="1243"/>
      <c r="AQN8" s="1243"/>
      <c r="AQO8" s="1243"/>
      <c r="AQP8" s="1243"/>
      <c r="AQQ8" s="1243"/>
      <c r="AQR8" s="1243"/>
      <c r="AQS8" s="1243"/>
      <c r="AQT8" s="1243"/>
      <c r="AQU8" s="1243"/>
      <c r="AQV8" s="1243"/>
      <c r="AQW8" s="1243"/>
      <c r="AQX8" s="1243"/>
      <c r="AQY8" s="1243"/>
      <c r="AQZ8" s="1243"/>
      <c r="ARA8" s="1243"/>
      <c r="ARB8" s="1243"/>
      <c r="ARC8" s="1243"/>
      <c r="ARD8" s="1243"/>
      <c r="ARE8" s="1243"/>
      <c r="ARF8" s="1243"/>
      <c r="ARG8" s="1243"/>
      <c r="ARH8" s="1243"/>
      <c r="ARI8" s="1243"/>
      <c r="ARJ8" s="1243"/>
      <c r="ARK8" s="1243"/>
      <c r="ARL8" s="1243"/>
      <c r="ARM8" s="1243"/>
      <c r="ARN8" s="1243"/>
      <c r="ARO8" s="1243"/>
      <c r="ARP8" s="1243"/>
      <c r="ARQ8" s="1243"/>
      <c r="ARR8" s="1243"/>
      <c r="ARS8" s="1243"/>
      <c r="ART8" s="1243"/>
      <c r="ARU8" s="1243"/>
      <c r="ARV8" s="1243"/>
      <c r="ARW8" s="1243"/>
      <c r="ARX8" s="1243"/>
      <c r="ARY8" s="1243"/>
      <c r="ARZ8" s="1243"/>
      <c r="ASA8" s="1243"/>
      <c r="ASB8" s="1243"/>
      <c r="ASC8" s="1243"/>
      <c r="ASD8" s="1243"/>
      <c r="ASE8" s="1243"/>
      <c r="ASF8" s="1243"/>
      <c r="ASG8" s="1243"/>
      <c r="ASH8" s="1243"/>
      <c r="ASI8" s="1243"/>
      <c r="ASJ8" s="1243"/>
      <c r="ASK8" s="1243"/>
      <c r="ASL8" s="1243"/>
      <c r="ASM8" s="1243"/>
      <c r="ASN8" s="1243"/>
      <c r="ASO8" s="1243"/>
      <c r="ASP8" s="1243"/>
      <c r="ASQ8" s="1243"/>
      <c r="ASR8" s="1243"/>
      <c r="ASS8" s="1243"/>
      <c r="AST8" s="1243"/>
      <c r="ASU8" s="1243"/>
      <c r="ASV8" s="1243"/>
      <c r="ASW8" s="1243"/>
      <c r="ASX8" s="1243"/>
      <c r="ASY8" s="1243"/>
      <c r="ASZ8" s="1243"/>
      <c r="ATA8" s="1243"/>
      <c r="ATB8" s="1243"/>
      <c r="ATC8" s="1243"/>
      <c r="ATD8" s="1243"/>
      <c r="ATE8" s="1243"/>
      <c r="ATF8" s="1243"/>
      <c r="ATG8" s="1243"/>
      <c r="ATH8" s="1243"/>
      <c r="ATI8" s="1243"/>
      <c r="ATJ8" s="1243"/>
      <c r="ATK8" s="1243"/>
      <c r="ATL8" s="1243"/>
      <c r="ATM8" s="1243"/>
      <c r="ATN8" s="1243"/>
      <c r="ATO8" s="1243"/>
      <c r="ATP8" s="1243"/>
      <c r="ATQ8" s="1243"/>
      <c r="ATR8" s="1243"/>
      <c r="ATS8" s="1243"/>
      <c r="ATT8" s="1243"/>
      <c r="ATU8" s="1243"/>
      <c r="ATV8" s="1243"/>
      <c r="ATW8" s="1243"/>
      <c r="ATX8" s="1243"/>
      <c r="ATY8" s="1243"/>
      <c r="ATZ8" s="1243"/>
      <c r="AUA8" s="1243"/>
      <c r="AUB8" s="1243"/>
      <c r="AUC8" s="1243"/>
      <c r="AUD8" s="1243"/>
      <c r="AUE8" s="1243"/>
      <c r="AUF8" s="1243"/>
      <c r="AUG8" s="1243"/>
      <c r="AUH8" s="1243"/>
      <c r="AUI8" s="1243"/>
      <c r="AUJ8" s="1243"/>
      <c r="AUK8" s="1243"/>
      <c r="AUL8" s="1243"/>
      <c r="AUM8" s="1243"/>
      <c r="AUN8" s="1243"/>
      <c r="AUO8" s="1243"/>
      <c r="AUP8" s="1243"/>
      <c r="AUQ8" s="1243"/>
      <c r="AUR8" s="1243"/>
      <c r="AUS8" s="1243"/>
      <c r="AUT8" s="1243"/>
      <c r="AUU8" s="1243"/>
      <c r="AUV8" s="1243"/>
      <c r="AUW8" s="1243"/>
      <c r="AUX8" s="1243"/>
      <c r="AUY8" s="1243"/>
      <c r="AUZ8" s="1243"/>
      <c r="AVA8" s="1243"/>
      <c r="AVB8" s="1243"/>
      <c r="AVC8" s="1243"/>
      <c r="AVD8" s="1243"/>
      <c r="AVE8" s="1243"/>
      <c r="AVF8" s="1243"/>
      <c r="AVG8" s="1243"/>
      <c r="AVH8" s="1243"/>
      <c r="AVI8" s="1243"/>
      <c r="AVJ8" s="1243"/>
      <c r="AVK8" s="1243"/>
      <c r="AVL8" s="1243"/>
      <c r="AVM8" s="1243"/>
      <c r="AVN8" s="1243"/>
      <c r="AVO8" s="1243"/>
      <c r="AVP8" s="1243"/>
      <c r="AVQ8" s="1243"/>
      <c r="AVR8" s="1243"/>
      <c r="AVS8" s="1243"/>
      <c r="AVT8" s="1243"/>
      <c r="AVU8" s="1243"/>
      <c r="AVV8" s="1243"/>
      <c r="AVW8" s="1243"/>
      <c r="AVX8" s="1243"/>
      <c r="AVY8" s="1243"/>
      <c r="AVZ8" s="1243"/>
      <c r="AWA8" s="1243"/>
      <c r="AWB8" s="1243"/>
      <c r="AWC8" s="1243"/>
      <c r="AWD8" s="1243"/>
      <c r="AWE8" s="1243"/>
      <c r="AWF8" s="1243"/>
      <c r="AWG8" s="1243"/>
      <c r="AWH8" s="1243"/>
      <c r="AWI8" s="1243"/>
      <c r="AWJ8" s="1243"/>
      <c r="AWK8" s="1243"/>
      <c r="AWL8" s="1243"/>
      <c r="AWM8" s="1243"/>
      <c r="AWN8" s="1243"/>
      <c r="AWO8" s="1243"/>
      <c r="AWP8" s="1243"/>
      <c r="AWQ8" s="1243"/>
      <c r="AWR8" s="1243"/>
      <c r="AWS8" s="1243"/>
      <c r="AWT8" s="1243"/>
      <c r="AWU8" s="1243"/>
      <c r="AWV8" s="1243"/>
      <c r="AWW8" s="1243"/>
      <c r="AWX8" s="1243"/>
      <c r="AWY8" s="1243"/>
      <c r="AWZ8" s="1243"/>
      <c r="AXA8" s="1243"/>
      <c r="AXB8" s="1243"/>
      <c r="AXC8" s="1243"/>
      <c r="AXD8" s="1243"/>
      <c r="AXE8" s="1243"/>
      <c r="AXF8" s="1243"/>
      <c r="AXG8" s="1243"/>
      <c r="AXH8" s="1243"/>
      <c r="AXI8" s="1243"/>
      <c r="AXJ8" s="1243"/>
      <c r="AXK8" s="1243"/>
      <c r="AXL8" s="1243"/>
      <c r="AXM8" s="1243"/>
      <c r="AXN8" s="1243"/>
      <c r="AXO8" s="1243"/>
      <c r="AXP8" s="1243"/>
      <c r="AXQ8" s="1243"/>
      <c r="AXR8" s="1243"/>
      <c r="AXS8" s="1243"/>
      <c r="AXT8" s="1243"/>
      <c r="AXU8" s="1243"/>
      <c r="AXV8" s="1243"/>
      <c r="AXW8" s="1243"/>
      <c r="AXX8" s="1243"/>
      <c r="AXY8" s="1243"/>
      <c r="AXZ8" s="1243"/>
      <c r="AYA8" s="1243"/>
      <c r="AYB8" s="1243"/>
      <c r="AYC8" s="1243"/>
      <c r="AYD8" s="1243"/>
      <c r="AYE8" s="1243"/>
      <c r="AYF8" s="1243"/>
      <c r="AYG8" s="1243"/>
      <c r="AYH8" s="1243"/>
      <c r="AYI8" s="1243"/>
      <c r="AYJ8" s="1243"/>
      <c r="AYK8" s="1243"/>
      <c r="AYL8" s="1243"/>
      <c r="AYM8" s="1243"/>
      <c r="AYN8" s="1243"/>
      <c r="AYO8" s="1243"/>
      <c r="AYP8" s="1243"/>
      <c r="AYQ8" s="1243"/>
      <c r="AYR8" s="1243"/>
      <c r="AYS8" s="1243"/>
      <c r="AYT8" s="1243"/>
      <c r="AYU8" s="1243"/>
      <c r="AYV8" s="1243"/>
      <c r="AYW8" s="1243"/>
      <c r="AYX8" s="1243"/>
      <c r="AYY8" s="1243"/>
      <c r="AYZ8" s="1243"/>
      <c r="AZA8" s="1243"/>
      <c r="AZB8" s="1243"/>
      <c r="AZC8" s="1243"/>
      <c r="AZD8" s="1243"/>
      <c r="AZE8" s="1243"/>
      <c r="AZF8" s="1243"/>
      <c r="AZG8" s="1243"/>
      <c r="AZH8" s="1243"/>
      <c r="AZI8" s="1243"/>
      <c r="AZJ8" s="1243"/>
      <c r="AZK8" s="1243"/>
      <c r="AZL8" s="1243"/>
      <c r="AZM8" s="1243"/>
      <c r="AZN8" s="1243"/>
      <c r="AZO8" s="1243"/>
      <c r="AZP8" s="1243"/>
      <c r="AZQ8" s="1243"/>
      <c r="AZR8" s="1243"/>
      <c r="AZS8" s="1243"/>
      <c r="AZT8" s="1243"/>
      <c r="AZU8" s="1243"/>
      <c r="AZV8" s="1243"/>
      <c r="AZW8" s="1243"/>
      <c r="AZX8" s="1243"/>
      <c r="AZY8" s="1243"/>
      <c r="AZZ8" s="1243"/>
      <c r="BAA8" s="1243"/>
      <c r="BAB8" s="1243"/>
      <c r="BAC8" s="1243"/>
      <c r="BAD8" s="1243"/>
      <c r="BAE8" s="1243"/>
      <c r="BAF8" s="1243"/>
      <c r="BAG8" s="1243"/>
      <c r="BAH8" s="1243"/>
      <c r="BAI8" s="1243"/>
      <c r="BAJ8" s="1243"/>
      <c r="BAK8" s="1243"/>
      <c r="BAL8" s="1243"/>
      <c r="BAM8" s="1243"/>
      <c r="BAN8" s="1243"/>
      <c r="BAO8" s="1243"/>
      <c r="BAP8" s="1243"/>
      <c r="BAQ8" s="1243"/>
      <c r="BAR8" s="1243"/>
      <c r="BAS8" s="1243"/>
      <c r="BAT8" s="1243"/>
      <c r="BAU8" s="1243"/>
      <c r="BAV8" s="1243"/>
      <c r="BAW8" s="1243"/>
      <c r="BAX8" s="1243"/>
      <c r="BAY8" s="1243"/>
      <c r="BAZ8" s="1243"/>
      <c r="BBA8" s="1243"/>
      <c r="BBB8" s="1243"/>
      <c r="BBC8" s="1243"/>
      <c r="BBD8" s="1243"/>
      <c r="BBE8" s="1243"/>
      <c r="BBF8" s="1243"/>
      <c r="BBG8" s="1243"/>
      <c r="BBH8" s="1243"/>
      <c r="BBI8" s="1243"/>
      <c r="BBJ8" s="1243"/>
      <c r="BBK8" s="1243"/>
      <c r="BBL8" s="1243"/>
      <c r="BBM8" s="1243"/>
      <c r="BBN8" s="1243"/>
      <c r="BBO8" s="1243"/>
      <c r="BBP8" s="1243"/>
      <c r="BBQ8" s="1243"/>
      <c r="BBR8" s="1243"/>
      <c r="BBS8" s="1243"/>
      <c r="BBT8" s="1243"/>
      <c r="BBU8" s="1243"/>
      <c r="BBV8" s="1243"/>
      <c r="BBW8" s="1243"/>
      <c r="BBX8" s="1243"/>
      <c r="BBY8" s="1243"/>
      <c r="BBZ8" s="1243"/>
      <c r="BCA8" s="1243"/>
      <c r="BCB8" s="1243"/>
      <c r="BCC8" s="1243"/>
      <c r="BCD8" s="1243"/>
      <c r="BCE8" s="1243"/>
      <c r="BCF8" s="1243"/>
      <c r="BCG8" s="1243"/>
      <c r="BCH8" s="1243"/>
      <c r="BCI8" s="1243"/>
      <c r="BCJ8" s="1243"/>
      <c r="BCK8" s="1243"/>
      <c r="BCL8" s="1243"/>
      <c r="BCM8" s="1243"/>
      <c r="BCN8" s="1243"/>
      <c r="BCO8" s="1243"/>
      <c r="BCP8" s="1243"/>
      <c r="BCQ8" s="1243"/>
      <c r="BCR8" s="1243"/>
      <c r="BCS8" s="1243"/>
      <c r="BCT8" s="1243"/>
      <c r="BCU8" s="1243"/>
      <c r="BCV8" s="1243"/>
      <c r="BCW8" s="1243"/>
      <c r="BCX8" s="1243"/>
      <c r="BCY8" s="1243"/>
      <c r="BCZ8" s="1243"/>
      <c r="BDA8" s="1243"/>
      <c r="BDB8" s="1243"/>
      <c r="BDC8" s="1243"/>
      <c r="BDD8" s="1243"/>
      <c r="BDE8" s="1243"/>
      <c r="BDF8" s="1243"/>
      <c r="BDG8" s="1243"/>
      <c r="BDH8" s="1243"/>
      <c r="BDI8" s="1243"/>
      <c r="BDJ8" s="1243"/>
      <c r="BDK8" s="1243"/>
      <c r="BDL8" s="1243"/>
      <c r="BDM8" s="1243"/>
      <c r="BDN8" s="1243"/>
      <c r="BDO8" s="1243"/>
      <c r="BDP8" s="1243"/>
      <c r="BDQ8" s="1243"/>
      <c r="BDR8" s="1243"/>
      <c r="BDS8" s="1243"/>
      <c r="BDT8" s="1243"/>
      <c r="BDU8" s="1243"/>
      <c r="BDV8" s="1243"/>
      <c r="BDW8" s="1243"/>
      <c r="BDX8" s="1243"/>
      <c r="BDY8" s="1243"/>
      <c r="BDZ8" s="1243"/>
      <c r="BEA8" s="1243"/>
      <c r="BEB8" s="1243"/>
      <c r="BEC8" s="1243"/>
      <c r="BED8" s="1243"/>
      <c r="BEE8" s="1243"/>
      <c r="BEF8" s="1243"/>
      <c r="BEG8" s="1243"/>
      <c r="BEH8" s="1243"/>
      <c r="BEI8" s="1243"/>
      <c r="BEJ8" s="1243"/>
      <c r="BEK8" s="1243"/>
      <c r="BEL8" s="1243"/>
      <c r="BEM8" s="1243"/>
      <c r="BEN8" s="1243"/>
      <c r="BEO8" s="1243"/>
      <c r="BEP8" s="1243"/>
      <c r="BEQ8" s="1243"/>
      <c r="BER8" s="1243"/>
      <c r="BES8" s="1243"/>
      <c r="BET8" s="1243"/>
      <c r="BEU8" s="1243"/>
      <c r="BEV8" s="1243"/>
      <c r="BEW8" s="1243"/>
      <c r="BEX8" s="1243"/>
      <c r="BEY8" s="1243"/>
      <c r="BEZ8" s="1243"/>
      <c r="BFA8" s="1243"/>
      <c r="BFB8" s="1243"/>
      <c r="BFC8" s="1243"/>
      <c r="BFD8" s="1243"/>
      <c r="BFE8" s="1243"/>
      <c r="BFF8" s="1243"/>
      <c r="BFG8" s="1243"/>
      <c r="BFH8" s="1243"/>
      <c r="BFI8" s="1243"/>
      <c r="BFJ8" s="1243"/>
      <c r="BFK8" s="1243"/>
      <c r="BFL8" s="1243"/>
      <c r="BFM8" s="1243"/>
      <c r="BFN8" s="1243"/>
      <c r="BFO8" s="1243"/>
      <c r="BFP8" s="1243"/>
      <c r="BFQ8" s="1243"/>
      <c r="BFR8" s="1243"/>
      <c r="BFS8" s="1243"/>
      <c r="BFT8" s="1243"/>
      <c r="BFU8" s="1243"/>
      <c r="BFV8" s="1243"/>
      <c r="BFW8" s="1243"/>
      <c r="BFX8" s="1243"/>
      <c r="BFY8" s="1243"/>
      <c r="BFZ8" s="1243"/>
      <c r="BGA8" s="1243"/>
      <c r="BGB8" s="1243"/>
      <c r="BGC8" s="1243"/>
      <c r="BGD8" s="1243"/>
      <c r="BGE8" s="1243"/>
      <c r="BGF8" s="1243"/>
      <c r="BGG8" s="1243"/>
      <c r="BGH8" s="1243"/>
      <c r="BGI8" s="1243"/>
      <c r="BGJ8" s="1243"/>
      <c r="BGK8" s="1243"/>
      <c r="BGL8" s="1243"/>
      <c r="BGM8" s="1243"/>
      <c r="BGN8" s="1243"/>
      <c r="BGO8" s="1243"/>
      <c r="BGP8" s="1243"/>
      <c r="BGQ8" s="1243"/>
      <c r="BGR8" s="1243"/>
      <c r="BGS8" s="1243"/>
      <c r="BGT8" s="1243"/>
      <c r="BGU8" s="1243"/>
      <c r="BGV8" s="1243"/>
      <c r="BGW8" s="1243"/>
      <c r="BGX8" s="1243"/>
      <c r="BGY8" s="1243"/>
      <c r="BGZ8" s="1243"/>
      <c r="BHA8" s="1243"/>
      <c r="BHB8" s="1243"/>
      <c r="BHC8" s="1243"/>
      <c r="BHD8" s="1243"/>
      <c r="BHE8" s="1243"/>
      <c r="BHF8" s="1243"/>
      <c r="BHG8" s="1243"/>
      <c r="BHH8" s="1243"/>
      <c r="BHI8" s="1243"/>
      <c r="BHJ8" s="1243"/>
      <c r="BHK8" s="1243"/>
      <c r="BHL8" s="1243"/>
      <c r="BHM8" s="1243"/>
      <c r="BHN8" s="1243"/>
      <c r="BHO8" s="1243"/>
      <c r="BHP8" s="1243"/>
      <c r="BHQ8" s="1243"/>
      <c r="BHR8" s="1243"/>
      <c r="BHS8" s="1243"/>
      <c r="BHT8" s="1243"/>
      <c r="BHU8" s="1243"/>
      <c r="BHV8" s="1243"/>
      <c r="BHW8" s="1243"/>
      <c r="BHX8" s="1243"/>
      <c r="BHY8" s="1243"/>
      <c r="BHZ8" s="1243"/>
      <c r="BIA8" s="1243"/>
      <c r="BIB8" s="1243"/>
      <c r="BIC8" s="1243"/>
      <c r="BID8" s="1243"/>
      <c r="BIE8" s="1243"/>
      <c r="BIF8" s="1243"/>
      <c r="BIG8" s="1243"/>
      <c r="BIH8" s="1243"/>
      <c r="BII8" s="1243"/>
      <c r="BIJ8" s="1243"/>
      <c r="BIK8" s="1243"/>
      <c r="BIL8" s="1243"/>
      <c r="BIM8" s="1243"/>
      <c r="BIN8" s="1243"/>
      <c r="BIO8" s="1243"/>
      <c r="BIP8" s="1243"/>
      <c r="BIQ8" s="1243"/>
      <c r="BIR8" s="1243"/>
      <c r="BIS8" s="1243"/>
      <c r="BIT8" s="1243"/>
      <c r="BIU8" s="1243"/>
      <c r="BIV8" s="1243"/>
      <c r="BIW8" s="1243"/>
      <c r="BIX8" s="1243"/>
      <c r="BIY8" s="1243"/>
      <c r="BIZ8" s="1243"/>
      <c r="BJA8" s="1243"/>
      <c r="BJB8" s="1243"/>
      <c r="BJC8" s="1243"/>
      <c r="BJD8" s="1243"/>
      <c r="BJE8" s="1243"/>
      <c r="BJF8" s="1243"/>
      <c r="BJG8" s="1243"/>
      <c r="BJH8" s="1243"/>
      <c r="BJI8" s="1243"/>
      <c r="BJJ8" s="1243"/>
      <c r="BJK8" s="1243"/>
      <c r="BJL8" s="1243"/>
      <c r="BJM8" s="1243"/>
      <c r="BJN8" s="1243"/>
      <c r="BJO8" s="1243"/>
      <c r="BJP8" s="1243"/>
      <c r="BJQ8" s="1243"/>
      <c r="BJR8" s="1243"/>
      <c r="BJS8" s="1243"/>
      <c r="BJT8" s="1243"/>
      <c r="BJU8" s="1243"/>
      <c r="BJV8" s="1243"/>
      <c r="BJW8" s="1243"/>
      <c r="BJX8" s="1243"/>
      <c r="BJY8" s="1243"/>
      <c r="BJZ8" s="1243"/>
      <c r="BKA8" s="1243"/>
      <c r="BKB8" s="1243"/>
      <c r="BKC8" s="1243"/>
      <c r="BKD8" s="1243"/>
      <c r="BKE8" s="1243"/>
      <c r="BKF8" s="1243"/>
      <c r="BKG8" s="1243"/>
      <c r="BKH8" s="1243"/>
      <c r="BKI8" s="1243"/>
      <c r="BKJ8" s="1243"/>
      <c r="BKK8" s="1243"/>
      <c r="BKL8" s="1243"/>
      <c r="BKM8" s="1243"/>
      <c r="BKN8" s="1243"/>
      <c r="BKO8" s="1243"/>
      <c r="BKP8" s="1243"/>
      <c r="BKQ8" s="1243"/>
      <c r="BKR8" s="1243"/>
      <c r="BKS8" s="1243"/>
      <c r="BKT8" s="1243"/>
      <c r="BKU8" s="1243"/>
      <c r="BKV8" s="1243"/>
      <c r="BKW8" s="1243"/>
      <c r="BKX8" s="1243"/>
      <c r="BKY8" s="1243"/>
      <c r="BKZ8" s="1243"/>
      <c r="BLA8" s="1243"/>
      <c r="BLB8" s="1243"/>
      <c r="BLC8" s="1243"/>
      <c r="BLD8" s="1243"/>
      <c r="BLE8" s="1243"/>
      <c r="BLF8" s="1243"/>
      <c r="BLG8" s="1243"/>
      <c r="BLH8" s="1243"/>
      <c r="BLI8" s="1243"/>
      <c r="BLJ8" s="1243"/>
      <c r="BLK8" s="1243"/>
      <c r="BLL8" s="1243"/>
      <c r="BLM8" s="1243"/>
      <c r="BLN8" s="1243"/>
      <c r="BLO8" s="1243"/>
      <c r="BLP8" s="1243"/>
      <c r="BLQ8" s="1243"/>
      <c r="BLR8" s="1243"/>
      <c r="BLS8" s="1243"/>
      <c r="BLT8" s="1243"/>
      <c r="BLU8" s="1243"/>
      <c r="BLV8" s="1243"/>
      <c r="BLW8" s="1243"/>
      <c r="BLX8" s="1243"/>
      <c r="BLY8" s="1243"/>
      <c r="BLZ8" s="1243"/>
      <c r="BMA8" s="1243"/>
      <c r="BMB8" s="1243"/>
      <c r="BMC8" s="1243"/>
      <c r="BMD8" s="1243"/>
      <c r="BME8" s="1243"/>
      <c r="BMF8" s="1243"/>
      <c r="BMG8" s="1243"/>
      <c r="BMH8" s="1243"/>
      <c r="BMI8" s="1243"/>
      <c r="BMJ8" s="1243"/>
      <c r="BMK8" s="1243"/>
      <c r="BML8" s="1243"/>
      <c r="BMM8" s="1243"/>
      <c r="BMN8" s="1243"/>
      <c r="BMO8" s="1243"/>
      <c r="BMP8" s="1243"/>
      <c r="BMQ8" s="1243"/>
      <c r="BMR8" s="1243"/>
      <c r="BMS8" s="1243"/>
      <c r="BMT8" s="1243"/>
      <c r="BMU8" s="1243"/>
      <c r="BMV8" s="1243"/>
      <c r="BMW8" s="1243"/>
      <c r="BMX8" s="1243"/>
      <c r="BMY8" s="1243"/>
      <c r="BMZ8" s="1243"/>
      <c r="BNA8" s="1243"/>
      <c r="BNB8" s="1243"/>
      <c r="BNC8" s="1243"/>
      <c r="BND8" s="1243"/>
      <c r="BNE8" s="1243"/>
      <c r="BNF8" s="1243"/>
      <c r="BNG8" s="1243"/>
      <c r="BNH8" s="1243"/>
      <c r="BNI8" s="1243"/>
      <c r="BNJ8" s="1243"/>
      <c r="BNK8" s="1243"/>
      <c r="BNL8" s="1243"/>
      <c r="BNM8" s="1243"/>
      <c r="BNN8" s="1243"/>
      <c r="BNO8" s="1243"/>
      <c r="BNP8" s="1243"/>
      <c r="BNQ8" s="1243"/>
      <c r="BNR8" s="1243"/>
      <c r="BNS8" s="1243"/>
      <c r="BNT8" s="1243"/>
      <c r="BNU8" s="1243"/>
      <c r="BNV8" s="1243"/>
      <c r="BNW8" s="1243"/>
      <c r="BNX8" s="1243"/>
      <c r="BNY8" s="1243"/>
      <c r="BNZ8" s="1243"/>
      <c r="BOA8" s="1243"/>
      <c r="BOB8" s="1243"/>
      <c r="BOC8" s="1243"/>
      <c r="BOD8" s="1243"/>
      <c r="BOE8" s="1243"/>
      <c r="BOF8" s="1243"/>
      <c r="BOG8" s="1243"/>
      <c r="BOH8" s="1243"/>
      <c r="BOI8" s="1243"/>
      <c r="BOJ8" s="1243"/>
      <c r="BOK8" s="1243"/>
      <c r="BOL8" s="1243"/>
      <c r="BOM8" s="1243"/>
      <c r="BON8" s="1243"/>
      <c r="BOO8" s="1243"/>
      <c r="BOP8" s="1243"/>
      <c r="BOQ8" s="1243"/>
      <c r="BOR8" s="1243"/>
      <c r="BOS8" s="1243"/>
      <c r="BOT8" s="1243"/>
      <c r="BOU8" s="1243"/>
      <c r="BOV8" s="1243"/>
      <c r="BOW8" s="1243"/>
      <c r="BOX8" s="1243"/>
      <c r="BOY8" s="1243"/>
      <c r="BOZ8" s="1243"/>
      <c r="BPA8" s="1243"/>
      <c r="BPB8" s="1243"/>
      <c r="BPC8" s="1243"/>
      <c r="BPD8" s="1243"/>
      <c r="BPE8" s="1243"/>
      <c r="BPF8" s="1243"/>
      <c r="BPG8" s="1243"/>
      <c r="BPH8" s="1243"/>
      <c r="BPI8" s="1243"/>
      <c r="BPJ8" s="1243"/>
      <c r="BPK8" s="1243"/>
      <c r="BPL8" s="1243"/>
      <c r="BPM8" s="1243"/>
      <c r="BPN8" s="1243"/>
      <c r="BPO8" s="1243"/>
      <c r="BPP8" s="1243"/>
      <c r="BPQ8" s="1243"/>
      <c r="BPR8" s="1243"/>
      <c r="BPS8" s="1243"/>
      <c r="BPT8" s="1243"/>
      <c r="BPU8" s="1243"/>
      <c r="BPV8" s="1243"/>
      <c r="BPW8" s="1243"/>
      <c r="BPX8" s="1243"/>
      <c r="BPY8" s="1243"/>
      <c r="BPZ8" s="1243"/>
      <c r="BQA8" s="1243"/>
      <c r="BQB8" s="1243"/>
      <c r="BQC8" s="1243"/>
      <c r="BQD8" s="1243"/>
      <c r="BQE8" s="1243"/>
      <c r="BQF8" s="1243"/>
      <c r="BQG8" s="1243"/>
      <c r="BQH8" s="1243"/>
      <c r="BQI8" s="1243"/>
      <c r="BQJ8" s="1243"/>
      <c r="BQK8" s="1243"/>
      <c r="BQL8" s="1243"/>
      <c r="BQM8" s="1243"/>
      <c r="BQN8" s="1243"/>
      <c r="BQO8" s="1243"/>
      <c r="BQP8" s="1243"/>
      <c r="BQQ8" s="1243"/>
      <c r="BQR8" s="1243"/>
      <c r="BQS8" s="1243"/>
      <c r="BQT8" s="1243"/>
      <c r="BQU8" s="1243"/>
      <c r="BQV8" s="1243"/>
      <c r="BQW8" s="1243"/>
      <c r="BQX8" s="1243"/>
      <c r="BQY8" s="1243"/>
      <c r="BQZ8" s="1243"/>
      <c r="BRA8" s="1243"/>
      <c r="BRB8" s="1243"/>
      <c r="BRC8" s="1243"/>
      <c r="BRD8" s="1243"/>
      <c r="BRE8" s="1243"/>
      <c r="BRF8" s="1243"/>
      <c r="BRG8" s="1243"/>
      <c r="BRH8" s="1243"/>
      <c r="BRI8" s="1243"/>
      <c r="BRJ8" s="1243"/>
      <c r="BRK8" s="1243"/>
      <c r="BRL8" s="1243"/>
      <c r="BRM8" s="1243"/>
      <c r="BRN8" s="1243"/>
      <c r="BRO8" s="1243"/>
      <c r="BRP8" s="1243"/>
      <c r="BRQ8" s="1243"/>
      <c r="BRR8" s="1243"/>
      <c r="BRS8" s="1243"/>
      <c r="BRT8" s="1243"/>
      <c r="BRU8" s="1243"/>
      <c r="BRV8" s="1243"/>
      <c r="BRW8" s="1243"/>
      <c r="BRX8" s="1243"/>
      <c r="BRY8" s="1243"/>
      <c r="BRZ8" s="1243"/>
      <c r="BSA8" s="1243"/>
      <c r="BSB8" s="1243"/>
      <c r="BSC8" s="1243"/>
      <c r="BSD8" s="1243"/>
      <c r="BSE8" s="1243"/>
      <c r="BSF8" s="1243"/>
      <c r="BSG8" s="1243"/>
      <c r="BSH8" s="1243"/>
      <c r="BSI8" s="1243"/>
      <c r="BSJ8" s="1243"/>
      <c r="BSK8" s="1243"/>
      <c r="BSL8" s="1243"/>
      <c r="BSM8" s="1243"/>
      <c r="BSN8" s="1243"/>
      <c r="BSO8" s="1243"/>
      <c r="BSP8" s="1243"/>
      <c r="BSQ8" s="1243"/>
      <c r="BSR8" s="1243"/>
      <c r="BSS8" s="1243"/>
      <c r="BST8" s="1243"/>
      <c r="BSU8" s="1243"/>
      <c r="BSV8" s="1243"/>
      <c r="BSW8" s="1243"/>
      <c r="BSX8" s="1243"/>
      <c r="BSY8" s="1243"/>
      <c r="BSZ8" s="1243"/>
      <c r="BTA8" s="1243"/>
      <c r="BTB8" s="1243"/>
      <c r="BTC8" s="1243"/>
      <c r="BTD8" s="1243"/>
      <c r="BTE8" s="1243"/>
      <c r="BTF8" s="1243"/>
      <c r="BTG8" s="1243"/>
      <c r="BTH8" s="1243"/>
      <c r="BTI8" s="1243"/>
      <c r="BTJ8" s="1243"/>
      <c r="BTK8" s="1243"/>
      <c r="BTL8" s="1243"/>
      <c r="BTM8" s="1243"/>
      <c r="BTN8" s="1243"/>
      <c r="BTO8" s="1243"/>
      <c r="BTP8" s="1243"/>
      <c r="BTQ8" s="1243"/>
      <c r="BTR8" s="1243"/>
      <c r="BTS8" s="1243"/>
      <c r="BTT8" s="1243"/>
      <c r="BTU8" s="1243"/>
      <c r="BTV8" s="1243"/>
      <c r="BTW8" s="1243"/>
      <c r="BTX8" s="1243"/>
      <c r="BTY8" s="1243"/>
      <c r="BTZ8" s="1243"/>
      <c r="BUA8" s="1243"/>
      <c r="BUB8" s="1243"/>
      <c r="BUC8" s="1243"/>
      <c r="BUD8" s="1243"/>
      <c r="BUE8" s="1243"/>
      <c r="BUF8" s="1243"/>
      <c r="BUG8" s="1243"/>
      <c r="BUH8" s="1243"/>
      <c r="BUI8" s="1243"/>
      <c r="BUJ8" s="1243"/>
      <c r="BUK8" s="1243"/>
      <c r="BUL8" s="1243"/>
      <c r="BUM8" s="1243"/>
      <c r="BUN8" s="1243"/>
      <c r="BUO8" s="1243"/>
      <c r="BUP8" s="1243"/>
      <c r="BUQ8" s="1243"/>
      <c r="BUR8" s="1243"/>
      <c r="BUS8" s="1243"/>
      <c r="BUT8" s="1243"/>
      <c r="BUU8" s="1243"/>
      <c r="BUV8" s="1243"/>
      <c r="BUW8" s="1243"/>
      <c r="BUX8" s="1243"/>
      <c r="BUY8" s="1243"/>
      <c r="BUZ8" s="1243"/>
      <c r="BVA8" s="1243"/>
      <c r="BVB8" s="1243"/>
      <c r="BVC8" s="1243"/>
      <c r="BVD8" s="1243"/>
      <c r="BVE8" s="1243"/>
      <c r="BVF8" s="1243"/>
      <c r="BVG8" s="1243"/>
      <c r="BVH8" s="1243"/>
      <c r="BVI8" s="1243"/>
      <c r="BVJ8" s="1243"/>
      <c r="BVK8" s="1243"/>
      <c r="BVL8" s="1243"/>
      <c r="BVM8" s="1243"/>
      <c r="BVN8" s="1243"/>
      <c r="BVO8" s="1243"/>
      <c r="BVP8" s="1243"/>
      <c r="BVQ8" s="1243"/>
      <c r="BVR8" s="1243"/>
      <c r="BVS8" s="1243"/>
      <c r="BVT8" s="1243"/>
      <c r="BVU8" s="1243"/>
      <c r="BVV8" s="1243"/>
      <c r="BVW8" s="1243"/>
      <c r="BVX8" s="1243"/>
      <c r="BVY8" s="1243"/>
      <c r="BVZ8" s="1243"/>
      <c r="BWA8" s="1243"/>
      <c r="BWB8" s="1243"/>
      <c r="BWC8" s="1243"/>
      <c r="BWD8" s="1243"/>
      <c r="BWE8" s="1243"/>
      <c r="BWF8" s="1243"/>
      <c r="BWG8" s="1243"/>
      <c r="BWH8" s="1243"/>
      <c r="BWI8" s="1243"/>
      <c r="BWJ8" s="1243"/>
      <c r="BWK8" s="1243"/>
      <c r="BWL8" s="1243"/>
      <c r="BWM8" s="1243"/>
      <c r="BWN8" s="1243"/>
      <c r="BWO8" s="1243"/>
      <c r="BWP8" s="1243"/>
      <c r="BWQ8" s="1243"/>
      <c r="BWR8" s="1243"/>
      <c r="BWS8" s="1243"/>
      <c r="BWT8" s="1243"/>
      <c r="BWU8" s="1243"/>
      <c r="BWV8" s="1243"/>
      <c r="BWW8" s="1243"/>
      <c r="BWX8" s="1243"/>
      <c r="BWY8" s="1243"/>
      <c r="BWZ8" s="1243"/>
      <c r="BXA8" s="1243"/>
      <c r="BXB8" s="1243"/>
      <c r="BXC8" s="1243"/>
      <c r="BXD8" s="1243"/>
      <c r="BXE8" s="1243"/>
      <c r="BXF8" s="1243"/>
      <c r="BXG8" s="1243"/>
      <c r="BXH8" s="1243"/>
      <c r="BXI8" s="1243"/>
      <c r="BXJ8" s="1243"/>
      <c r="BXK8" s="1243"/>
      <c r="BXL8" s="1243"/>
      <c r="BXM8" s="1243"/>
      <c r="BXN8" s="1243"/>
      <c r="BXO8" s="1243"/>
      <c r="BXP8" s="1243"/>
      <c r="BXQ8" s="1243"/>
      <c r="BXR8" s="1243"/>
      <c r="BXS8" s="1243"/>
      <c r="BXT8" s="1243"/>
      <c r="BXU8" s="1243"/>
      <c r="BXV8" s="1243"/>
      <c r="BXW8" s="1243"/>
      <c r="BXX8" s="1243"/>
      <c r="BXY8" s="1243"/>
      <c r="BXZ8" s="1243"/>
      <c r="BYA8" s="1243"/>
      <c r="BYB8" s="1243"/>
      <c r="BYC8" s="1243"/>
      <c r="BYD8" s="1243"/>
      <c r="BYE8" s="1243"/>
      <c r="BYF8" s="1243"/>
      <c r="BYG8" s="1243"/>
      <c r="BYH8" s="1243"/>
      <c r="BYI8" s="1243"/>
      <c r="BYJ8" s="1243"/>
      <c r="BYK8" s="1243"/>
      <c r="BYL8" s="1243"/>
      <c r="BYM8" s="1243"/>
      <c r="BYN8" s="1243"/>
      <c r="BYO8" s="1243"/>
      <c r="BYP8" s="1243"/>
      <c r="BYQ8" s="1243"/>
      <c r="BYR8" s="1243"/>
      <c r="BYS8" s="1243"/>
      <c r="BYT8" s="1243"/>
      <c r="BYU8" s="1243"/>
      <c r="BYV8" s="1243"/>
      <c r="BYW8" s="1243"/>
      <c r="BYX8" s="1243"/>
      <c r="BYY8" s="1243"/>
      <c r="BYZ8" s="1243"/>
      <c r="BZA8" s="1243"/>
      <c r="BZB8" s="1243"/>
      <c r="BZC8" s="1243"/>
      <c r="BZD8" s="1243"/>
      <c r="BZE8" s="1243"/>
      <c r="BZF8" s="1243"/>
      <c r="BZG8" s="1243"/>
      <c r="BZH8" s="1243"/>
      <c r="BZI8" s="1243"/>
      <c r="BZJ8" s="1243"/>
      <c r="BZK8" s="1243"/>
      <c r="BZL8" s="1243"/>
      <c r="BZM8" s="1243"/>
      <c r="BZN8" s="1243"/>
      <c r="BZO8" s="1243"/>
      <c r="BZP8" s="1243"/>
      <c r="BZQ8" s="1243"/>
      <c r="BZR8" s="1243"/>
      <c r="BZS8" s="1243"/>
      <c r="BZT8" s="1243"/>
      <c r="BZU8" s="1243"/>
      <c r="BZV8" s="1243"/>
      <c r="BZW8" s="1243"/>
      <c r="BZX8" s="1243"/>
      <c r="BZY8" s="1243"/>
      <c r="BZZ8" s="1243"/>
      <c r="CAA8" s="1243"/>
      <c r="CAB8" s="1243"/>
      <c r="CAC8" s="1243"/>
      <c r="CAD8" s="1243"/>
      <c r="CAE8" s="1243"/>
      <c r="CAF8" s="1243"/>
      <c r="CAG8" s="1243"/>
      <c r="CAH8" s="1243"/>
      <c r="CAI8" s="1243"/>
      <c r="CAJ8" s="1243"/>
      <c r="CAK8" s="1243"/>
      <c r="CAL8" s="1243"/>
      <c r="CAM8" s="1243"/>
      <c r="CAN8" s="1243"/>
      <c r="CAO8" s="1243"/>
      <c r="CAP8" s="1243"/>
      <c r="CAQ8" s="1243"/>
      <c r="CAR8" s="1243"/>
      <c r="CAS8" s="1243"/>
      <c r="CAT8" s="1243"/>
      <c r="CAU8" s="1243"/>
      <c r="CAV8" s="1243"/>
      <c r="CAW8" s="1243"/>
      <c r="CAX8" s="1243"/>
      <c r="CAY8" s="1243"/>
      <c r="CAZ8" s="1243"/>
      <c r="CBA8" s="1243"/>
      <c r="CBB8" s="1243"/>
      <c r="CBC8" s="1243"/>
      <c r="CBD8" s="1243"/>
      <c r="CBE8" s="1243"/>
      <c r="CBF8" s="1243"/>
      <c r="CBG8" s="1243"/>
      <c r="CBH8" s="1243"/>
      <c r="CBI8" s="1243"/>
      <c r="CBJ8" s="1243"/>
      <c r="CBK8" s="1243"/>
      <c r="CBL8" s="1243"/>
      <c r="CBM8" s="1243"/>
      <c r="CBN8" s="1243"/>
      <c r="CBO8" s="1243"/>
      <c r="CBP8" s="1243"/>
      <c r="CBQ8" s="1243"/>
      <c r="CBR8" s="1243"/>
      <c r="CBS8" s="1243"/>
      <c r="CBT8" s="1243"/>
      <c r="CBU8" s="1243"/>
      <c r="CBV8" s="1243"/>
      <c r="CBW8" s="1243"/>
      <c r="CBX8" s="1243"/>
      <c r="CBY8" s="1243"/>
      <c r="CBZ8" s="1243"/>
      <c r="CCA8" s="1243"/>
      <c r="CCB8" s="1243"/>
      <c r="CCC8" s="1243"/>
      <c r="CCD8" s="1243"/>
      <c r="CCE8" s="1243"/>
      <c r="CCF8" s="1243"/>
      <c r="CCG8" s="1243"/>
      <c r="CCH8" s="1243"/>
      <c r="CCI8" s="1243"/>
      <c r="CCJ8" s="1243"/>
      <c r="CCK8" s="1243"/>
      <c r="CCL8" s="1243"/>
      <c r="CCM8" s="1243"/>
      <c r="CCN8" s="1243"/>
      <c r="CCO8" s="1243"/>
      <c r="CCP8" s="1243"/>
      <c r="CCQ8" s="1243"/>
      <c r="CCR8" s="1243"/>
      <c r="CCS8" s="1243"/>
      <c r="CCT8" s="1243"/>
      <c r="CCU8" s="1243"/>
      <c r="CCV8" s="1243"/>
      <c r="CCW8" s="1243"/>
      <c r="CCX8" s="1243"/>
      <c r="CCY8" s="1243"/>
      <c r="CCZ8" s="1243"/>
      <c r="CDA8" s="1243"/>
      <c r="CDB8" s="1243"/>
      <c r="CDC8" s="1243"/>
      <c r="CDD8" s="1243"/>
      <c r="CDE8" s="1243"/>
      <c r="CDF8" s="1243"/>
      <c r="CDG8" s="1243"/>
      <c r="CDH8" s="1243"/>
      <c r="CDI8" s="1243"/>
      <c r="CDJ8" s="1243"/>
      <c r="CDK8" s="1243"/>
      <c r="CDL8" s="1243"/>
      <c r="CDM8" s="1243"/>
      <c r="CDN8" s="1243"/>
      <c r="CDO8" s="1243"/>
      <c r="CDP8" s="1243"/>
      <c r="CDQ8" s="1243"/>
      <c r="CDR8" s="1243"/>
      <c r="CDS8" s="1243"/>
      <c r="CDT8" s="1243"/>
      <c r="CDU8" s="1243"/>
      <c r="CDV8" s="1243"/>
      <c r="CDW8" s="1243"/>
      <c r="CDX8" s="1243"/>
      <c r="CDY8" s="1243"/>
      <c r="CDZ8" s="1243"/>
      <c r="CEA8" s="1243"/>
      <c r="CEB8" s="1243"/>
      <c r="CEC8" s="1243"/>
      <c r="CED8" s="1243"/>
      <c r="CEE8" s="1243"/>
      <c r="CEF8" s="1243"/>
      <c r="CEG8" s="1243"/>
      <c r="CEH8" s="1243"/>
      <c r="CEI8" s="1243"/>
      <c r="CEJ8" s="1243"/>
      <c r="CEK8" s="1243"/>
      <c r="CEL8" s="1243"/>
      <c r="CEM8" s="1243"/>
      <c r="CEN8" s="1243"/>
      <c r="CEO8" s="1243"/>
      <c r="CEP8" s="1243"/>
      <c r="CEQ8" s="1243"/>
      <c r="CER8" s="1243"/>
      <c r="CES8" s="1243"/>
      <c r="CET8" s="1243"/>
      <c r="CEU8" s="1243"/>
      <c r="CEV8" s="1243"/>
      <c r="CEW8" s="1243"/>
      <c r="CEX8" s="1243"/>
      <c r="CEY8" s="1243"/>
      <c r="CEZ8" s="1243"/>
      <c r="CFA8" s="1243"/>
      <c r="CFB8" s="1243"/>
      <c r="CFC8" s="1243"/>
      <c r="CFD8" s="1243"/>
      <c r="CFE8" s="1243"/>
      <c r="CFF8" s="1243"/>
      <c r="CFG8" s="1243"/>
      <c r="CFH8" s="1243"/>
      <c r="CFI8" s="1243"/>
      <c r="CFJ8" s="1243"/>
      <c r="CFK8" s="1243"/>
      <c r="CFL8" s="1243"/>
      <c r="CFM8" s="1243"/>
      <c r="CFN8" s="1243"/>
      <c r="CFO8" s="1243"/>
      <c r="CFP8" s="1243"/>
      <c r="CFQ8" s="1243"/>
      <c r="CFR8" s="1243"/>
      <c r="CFS8" s="1243"/>
      <c r="CFT8" s="1243"/>
      <c r="CFU8" s="1243"/>
      <c r="CFV8" s="1243"/>
      <c r="CFW8" s="1243"/>
      <c r="CFX8" s="1243"/>
      <c r="CFY8" s="1243"/>
      <c r="CFZ8" s="1243"/>
      <c r="CGA8" s="1243"/>
      <c r="CGB8" s="1243"/>
      <c r="CGC8" s="1243"/>
      <c r="CGD8" s="1243"/>
      <c r="CGE8" s="1243"/>
      <c r="CGF8" s="1243"/>
      <c r="CGG8" s="1243"/>
      <c r="CGH8" s="1243"/>
      <c r="CGI8" s="1243"/>
      <c r="CGJ8" s="1243"/>
      <c r="CGK8" s="1243"/>
      <c r="CGL8" s="1243"/>
      <c r="CGM8" s="1243"/>
      <c r="CGN8" s="1243"/>
      <c r="CGO8" s="1243"/>
      <c r="CGP8" s="1243"/>
      <c r="CGQ8" s="1243"/>
      <c r="CGR8" s="1243"/>
      <c r="CGS8" s="1243"/>
      <c r="CGT8" s="1243"/>
      <c r="CGU8" s="1243"/>
      <c r="CGV8" s="1243"/>
      <c r="CGW8" s="1243"/>
      <c r="CGX8" s="1243"/>
      <c r="CGY8" s="1243"/>
      <c r="CGZ8" s="1243"/>
      <c r="CHA8" s="1243"/>
      <c r="CHB8" s="1243"/>
      <c r="CHC8" s="1243"/>
      <c r="CHD8" s="1243"/>
      <c r="CHE8" s="1243"/>
      <c r="CHF8" s="1243"/>
      <c r="CHG8" s="1243"/>
      <c r="CHH8" s="1243"/>
      <c r="CHI8" s="1243"/>
      <c r="CHJ8" s="1243"/>
      <c r="CHK8" s="1243"/>
      <c r="CHL8" s="1243"/>
      <c r="CHM8" s="1243"/>
      <c r="CHN8" s="1243"/>
      <c r="CHO8" s="1243"/>
      <c r="CHP8" s="1243"/>
      <c r="CHQ8" s="1243"/>
      <c r="CHR8" s="1243"/>
      <c r="CHS8" s="1243"/>
      <c r="CHT8" s="1243"/>
      <c r="CHU8" s="1243"/>
      <c r="CHV8" s="1243"/>
      <c r="CHW8" s="1243"/>
      <c r="CHX8" s="1243"/>
      <c r="CHY8" s="1243"/>
      <c r="CHZ8" s="1243"/>
      <c r="CIA8" s="1243"/>
      <c r="CIB8" s="1243"/>
      <c r="CIC8" s="1243"/>
      <c r="CID8" s="1243"/>
      <c r="CIE8" s="1243"/>
      <c r="CIF8" s="1243"/>
      <c r="CIG8" s="1243"/>
      <c r="CIH8" s="1243"/>
      <c r="CII8" s="1243"/>
      <c r="CIJ8" s="1243"/>
      <c r="CIK8" s="1243"/>
      <c r="CIL8" s="1243"/>
      <c r="CIM8" s="1243"/>
      <c r="CIN8" s="1243"/>
      <c r="CIO8" s="1243"/>
      <c r="CIP8" s="1243"/>
      <c r="CIQ8" s="1243"/>
      <c r="CIR8" s="1243"/>
      <c r="CIS8" s="1243"/>
      <c r="CIT8" s="1243"/>
      <c r="CIU8" s="1243"/>
      <c r="CIV8" s="1243"/>
      <c r="CIW8" s="1243"/>
      <c r="CIX8" s="1243"/>
      <c r="CIY8" s="1243"/>
      <c r="CIZ8" s="1243"/>
      <c r="CJA8" s="1243"/>
      <c r="CJB8" s="1243"/>
      <c r="CJC8" s="1243"/>
      <c r="CJD8" s="1243"/>
      <c r="CJE8" s="1243"/>
      <c r="CJF8" s="1243"/>
      <c r="CJG8" s="1243"/>
      <c r="CJH8" s="1243"/>
      <c r="CJI8" s="1243"/>
      <c r="CJJ8" s="1243"/>
      <c r="CJK8" s="1243"/>
      <c r="CJL8" s="1243"/>
      <c r="CJM8" s="1243"/>
      <c r="CJN8" s="1243"/>
      <c r="CJO8" s="1243"/>
      <c r="CJP8" s="1243"/>
      <c r="CJQ8" s="1243"/>
      <c r="CJR8" s="1243"/>
      <c r="CJS8" s="1243"/>
      <c r="CJT8" s="1243"/>
      <c r="CJU8" s="1243"/>
      <c r="CJV8" s="1243"/>
      <c r="CJW8" s="1243"/>
      <c r="CJX8" s="1243"/>
      <c r="CJY8" s="1243"/>
      <c r="CJZ8" s="1243"/>
      <c r="CKA8" s="1243"/>
      <c r="CKB8" s="1243"/>
      <c r="CKC8" s="1243"/>
      <c r="CKD8" s="1243"/>
      <c r="CKE8" s="1243"/>
      <c r="CKF8" s="1243"/>
      <c r="CKG8" s="1243"/>
      <c r="CKH8" s="1243"/>
      <c r="CKI8" s="1243"/>
      <c r="CKJ8" s="1243"/>
      <c r="CKK8" s="1243"/>
      <c r="CKL8" s="1243"/>
      <c r="CKM8" s="1243"/>
      <c r="CKN8" s="1243"/>
      <c r="CKO8" s="1243"/>
      <c r="CKP8" s="1243"/>
      <c r="CKQ8" s="1243"/>
      <c r="CKR8" s="1243"/>
      <c r="CKS8" s="1243"/>
      <c r="CKT8" s="1243"/>
      <c r="CKU8" s="1243"/>
      <c r="CKV8" s="1243"/>
      <c r="CKW8" s="1243"/>
      <c r="CKX8" s="1243"/>
      <c r="CKY8" s="1243"/>
      <c r="CKZ8" s="1243"/>
      <c r="CLA8" s="1243"/>
      <c r="CLB8" s="1243"/>
      <c r="CLC8" s="1243"/>
      <c r="CLD8" s="1243"/>
      <c r="CLE8" s="1243"/>
      <c r="CLF8" s="1243"/>
      <c r="CLG8" s="1243"/>
      <c r="CLH8" s="1243"/>
      <c r="CLI8" s="1243"/>
      <c r="CLJ8" s="1243"/>
      <c r="CLK8" s="1243"/>
      <c r="CLL8" s="1243"/>
      <c r="CLM8" s="1243"/>
      <c r="CLN8" s="1243"/>
      <c r="CLO8" s="1243"/>
      <c r="CLP8" s="1243"/>
      <c r="CLQ8" s="1243"/>
      <c r="CLR8" s="1243"/>
      <c r="CLS8" s="1243"/>
      <c r="CLT8" s="1243"/>
      <c r="CLU8" s="1243"/>
      <c r="CLV8" s="1243"/>
      <c r="CLW8" s="1243"/>
      <c r="CLX8" s="1243"/>
      <c r="CLY8" s="1243"/>
      <c r="CLZ8" s="1243"/>
      <c r="CMA8" s="1243"/>
      <c r="CMB8" s="1243"/>
      <c r="CMC8" s="1243"/>
      <c r="CMD8" s="1243"/>
      <c r="CME8" s="1243"/>
      <c r="CMF8" s="1243"/>
      <c r="CMG8" s="1243"/>
      <c r="CMH8" s="1243"/>
      <c r="CMI8" s="1243"/>
      <c r="CMJ8" s="1243"/>
      <c r="CMK8" s="1243"/>
      <c r="CML8" s="1243"/>
      <c r="CMM8" s="1243"/>
      <c r="CMN8" s="1243"/>
      <c r="CMO8" s="1243"/>
      <c r="CMP8" s="1243"/>
      <c r="CMQ8" s="1243"/>
      <c r="CMR8" s="1243"/>
      <c r="CMS8" s="1243"/>
      <c r="CMT8" s="1243"/>
      <c r="CMU8" s="1243"/>
      <c r="CMV8" s="1243"/>
      <c r="CMW8" s="1243"/>
      <c r="CMX8" s="1243"/>
      <c r="CMY8" s="1243"/>
      <c r="CMZ8" s="1243"/>
      <c r="CNA8" s="1243"/>
      <c r="CNB8" s="1243"/>
      <c r="CNC8" s="1243"/>
      <c r="CND8" s="1243"/>
      <c r="CNE8" s="1243"/>
      <c r="CNF8" s="1243"/>
      <c r="CNG8" s="1243"/>
      <c r="CNH8" s="1243"/>
      <c r="CNI8" s="1243"/>
      <c r="CNJ8" s="1243"/>
      <c r="CNK8" s="1243"/>
      <c r="CNL8" s="1243"/>
      <c r="CNM8" s="1243"/>
      <c r="CNN8" s="1243"/>
      <c r="CNO8" s="1243"/>
      <c r="CNP8" s="1243"/>
      <c r="CNQ8" s="1243"/>
      <c r="CNR8" s="1243"/>
      <c r="CNS8" s="1243"/>
      <c r="CNT8" s="1243"/>
      <c r="CNU8" s="1243"/>
      <c r="CNV8" s="1243"/>
      <c r="CNW8" s="1243"/>
      <c r="CNX8" s="1243"/>
      <c r="CNY8" s="1243"/>
      <c r="CNZ8" s="1243"/>
      <c r="COA8" s="1243"/>
      <c r="COB8" s="1243"/>
      <c r="COC8" s="1243"/>
      <c r="COD8" s="1243"/>
      <c r="COE8" s="1243"/>
      <c r="COF8" s="1243"/>
      <c r="COG8" s="1243"/>
      <c r="COH8" s="1243"/>
      <c r="COI8" s="1243"/>
      <c r="COJ8" s="1243"/>
      <c r="COK8" s="1243"/>
      <c r="COL8" s="1243"/>
      <c r="COM8" s="1243"/>
      <c r="CON8" s="1243"/>
      <c r="COO8" s="1243"/>
      <c r="COP8" s="1243"/>
      <c r="COQ8" s="1243"/>
      <c r="COR8" s="1243"/>
      <c r="COS8" s="1243"/>
      <c r="COT8" s="1243"/>
      <c r="COU8" s="1243"/>
      <c r="COV8" s="1243"/>
      <c r="COW8" s="1243"/>
      <c r="COX8" s="1243"/>
      <c r="COY8" s="1243"/>
      <c r="COZ8" s="1243"/>
      <c r="CPA8" s="1243"/>
      <c r="CPB8" s="1243"/>
      <c r="CPC8" s="1243"/>
      <c r="CPD8" s="1243"/>
      <c r="CPE8" s="1243"/>
      <c r="CPF8" s="1243"/>
      <c r="CPG8" s="1243"/>
      <c r="CPH8" s="1243"/>
      <c r="CPI8" s="1243"/>
      <c r="CPJ8" s="1243"/>
      <c r="CPK8" s="1243"/>
      <c r="CPL8" s="1243"/>
      <c r="CPM8" s="1243"/>
      <c r="CPN8" s="1243"/>
      <c r="CPO8" s="1243"/>
      <c r="CPP8" s="1243"/>
      <c r="CPQ8" s="1243"/>
      <c r="CPR8" s="1243"/>
      <c r="CPS8" s="1243"/>
      <c r="CPT8" s="1243"/>
      <c r="CPU8" s="1243"/>
      <c r="CPV8" s="1243"/>
      <c r="CPW8" s="1243"/>
      <c r="CPX8" s="1243"/>
      <c r="CPY8" s="1243"/>
      <c r="CPZ8" s="1243"/>
      <c r="CQA8" s="1243"/>
      <c r="CQB8" s="1243"/>
      <c r="CQC8" s="1243"/>
      <c r="CQD8" s="1243"/>
      <c r="CQE8" s="1243"/>
      <c r="CQF8" s="1243"/>
      <c r="CQG8" s="1243"/>
      <c r="CQH8" s="1243"/>
      <c r="CQI8" s="1243"/>
      <c r="CQJ8" s="1243"/>
      <c r="CQK8" s="1243"/>
      <c r="CQL8" s="1243"/>
      <c r="CQM8" s="1243"/>
      <c r="CQN8" s="1243"/>
      <c r="CQO8" s="1243"/>
      <c r="CQP8" s="1243"/>
      <c r="CQQ8" s="1243"/>
      <c r="CQR8" s="1243"/>
      <c r="CQS8" s="1243"/>
      <c r="CQT8" s="1243"/>
      <c r="CQU8" s="1243"/>
      <c r="CQV8" s="1243"/>
      <c r="CQW8" s="1243"/>
      <c r="CQX8" s="1243"/>
      <c r="CQY8" s="1243"/>
      <c r="CQZ8" s="1243"/>
      <c r="CRA8" s="1243"/>
      <c r="CRB8" s="1243"/>
      <c r="CRC8" s="1243"/>
      <c r="CRD8" s="1243"/>
      <c r="CRE8" s="1243"/>
      <c r="CRF8" s="1243"/>
      <c r="CRG8" s="1243"/>
      <c r="CRH8" s="1243"/>
      <c r="CRI8" s="1243"/>
      <c r="CRJ8" s="1243"/>
      <c r="CRK8" s="1243"/>
      <c r="CRL8" s="1243"/>
      <c r="CRM8" s="1243"/>
      <c r="CRN8" s="1243"/>
      <c r="CRO8" s="1243"/>
      <c r="CRP8" s="1243"/>
      <c r="CRQ8" s="1243"/>
      <c r="CRR8" s="1243"/>
      <c r="CRS8" s="1243"/>
      <c r="CRT8" s="1243"/>
      <c r="CRU8" s="1243"/>
      <c r="CRV8" s="1243"/>
      <c r="CRW8" s="1243"/>
      <c r="CRX8" s="1243"/>
      <c r="CRY8" s="1243"/>
      <c r="CRZ8" s="1243"/>
      <c r="CSA8" s="1243"/>
      <c r="CSB8" s="1243"/>
      <c r="CSC8" s="1243"/>
      <c r="CSD8" s="1243"/>
      <c r="CSE8" s="1243"/>
      <c r="CSF8" s="1243"/>
      <c r="CSG8" s="1243"/>
      <c r="CSH8" s="1243"/>
      <c r="CSI8" s="1243"/>
      <c r="CSJ8" s="1243"/>
      <c r="CSK8" s="1243"/>
      <c r="CSL8" s="1243"/>
      <c r="CSM8" s="1243"/>
      <c r="CSN8" s="1243"/>
      <c r="CSO8" s="1243"/>
      <c r="CSP8" s="1243"/>
      <c r="CSQ8" s="1243"/>
      <c r="CSR8" s="1243"/>
      <c r="CSS8" s="1243"/>
      <c r="CST8" s="1243"/>
      <c r="CSU8" s="1243"/>
      <c r="CSV8" s="1243"/>
      <c r="CSW8" s="1243"/>
      <c r="CSX8" s="1243"/>
      <c r="CSY8" s="1243"/>
      <c r="CSZ8" s="1243"/>
      <c r="CTA8" s="1243"/>
      <c r="CTB8" s="1243"/>
      <c r="CTC8" s="1243"/>
      <c r="CTD8" s="1243"/>
      <c r="CTE8" s="1243"/>
      <c r="CTF8" s="1243"/>
      <c r="CTG8" s="1243"/>
      <c r="CTH8" s="1243"/>
      <c r="CTI8" s="1243"/>
      <c r="CTJ8" s="1243"/>
      <c r="CTK8" s="1243"/>
      <c r="CTL8" s="1243"/>
      <c r="CTM8" s="1243"/>
      <c r="CTN8" s="1243"/>
      <c r="CTO8" s="1243"/>
      <c r="CTP8" s="1243"/>
      <c r="CTQ8" s="1243"/>
      <c r="CTR8" s="1243"/>
      <c r="CTS8" s="1243"/>
      <c r="CTT8" s="1243"/>
      <c r="CTU8" s="1243"/>
      <c r="CTV8" s="1243"/>
      <c r="CTW8" s="1243"/>
      <c r="CTX8" s="1243"/>
      <c r="CTY8" s="1243"/>
      <c r="CTZ8" s="1243"/>
      <c r="CUA8" s="1243"/>
      <c r="CUB8" s="1243"/>
      <c r="CUC8" s="1243"/>
      <c r="CUD8" s="1243"/>
      <c r="CUE8" s="1243"/>
      <c r="CUF8" s="1243"/>
      <c r="CUG8" s="1243"/>
      <c r="CUH8" s="1243"/>
      <c r="CUI8" s="1243"/>
      <c r="CUJ8" s="1243"/>
      <c r="CUK8" s="1243"/>
      <c r="CUL8" s="1243"/>
      <c r="CUM8" s="1243"/>
      <c r="CUN8" s="1243"/>
      <c r="CUO8" s="1243"/>
      <c r="CUP8" s="1243"/>
      <c r="CUQ8" s="1243"/>
      <c r="CUR8" s="1243"/>
      <c r="CUS8" s="1243"/>
      <c r="CUT8" s="1243"/>
      <c r="CUU8" s="1243"/>
      <c r="CUV8" s="1243"/>
      <c r="CUW8" s="1243"/>
      <c r="CUX8" s="1243"/>
      <c r="CUY8" s="1243"/>
      <c r="CUZ8" s="1243"/>
      <c r="CVA8" s="1243"/>
      <c r="CVB8" s="1243"/>
      <c r="CVC8" s="1243"/>
      <c r="CVD8" s="1243"/>
      <c r="CVE8" s="1243"/>
      <c r="CVF8" s="1243"/>
      <c r="CVG8" s="1243"/>
      <c r="CVH8" s="1243"/>
      <c r="CVI8" s="1243"/>
      <c r="CVJ8" s="1243"/>
      <c r="CVK8" s="1243"/>
      <c r="CVL8" s="1243"/>
      <c r="CVM8" s="1243"/>
      <c r="CVN8" s="1243"/>
      <c r="CVO8" s="1243"/>
      <c r="CVP8" s="1243"/>
      <c r="CVQ8" s="1243"/>
      <c r="CVR8" s="1243"/>
      <c r="CVS8" s="1243"/>
      <c r="CVT8" s="1243"/>
      <c r="CVU8" s="1243"/>
      <c r="CVV8" s="1243"/>
      <c r="CVW8" s="1243"/>
      <c r="CVX8" s="1243"/>
      <c r="CVY8" s="1243"/>
      <c r="CVZ8" s="1243"/>
      <c r="CWA8" s="1243"/>
      <c r="CWB8" s="1243"/>
      <c r="CWC8" s="1243"/>
      <c r="CWD8" s="1243"/>
      <c r="CWE8" s="1243"/>
      <c r="CWF8" s="1243"/>
      <c r="CWG8" s="1243"/>
      <c r="CWH8" s="1243"/>
      <c r="CWI8" s="1243"/>
      <c r="CWJ8" s="1243"/>
      <c r="CWK8" s="1243"/>
      <c r="CWL8" s="1243"/>
      <c r="CWM8" s="1243"/>
      <c r="CWN8" s="1243"/>
      <c r="CWO8" s="1243"/>
      <c r="CWP8" s="1243"/>
      <c r="CWQ8" s="1243"/>
      <c r="CWR8" s="1243"/>
      <c r="CWS8" s="1243"/>
      <c r="CWT8" s="1243"/>
      <c r="CWU8" s="1243"/>
      <c r="CWV8" s="1243"/>
      <c r="CWW8" s="1243"/>
      <c r="CWX8" s="1243"/>
      <c r="CWY8" s="1243"/>
      <c r="CWZ8" s="1243"/>
      <c r="CXA8" s="1243"/>
      <c r="CXB8" s="1243"/>
      <c r="CXC8" s="1243"/>
      <c r="CXD8" s="1243"/>
      <c r="CXE8" s="1243"/>
      <c r="CXF8" s="1243"/>
      <c r="CXG8" s="1243"/>
      <c r="CXH8" s="1243"/>
      <c r="CXI8" s="1243"/>
      <c r="CXJ8" s="1243"/>
      <c r="CXK8" s="1243"/>
      <c r="CXL8" s="1243"/>
      <c r="CXM8" s="1243"/>
      <c r="CXN8" s="1243"/>
      <c r="CXO8" s="1243"/>
      <c r="CXP8" s="1243"/>
      <c r="CXQ8" s="1243"/>
      <c r="CXR8" s="1243"/>
      <c r="CXS8" s="1243"/>
      <c r="CXT8" s="1243"/>
      <c r="CXU8" s="1243"/>
      <c r="CXV8" s="1243"/>
      <c r="CXW8" s="1243"/>
      <c r="CXX8" s="1243"/>
      <c r="CXY8" s="1243"/>
      <c r="CXZ8" s="1243"/>
      <c r="CYA8" s="1243"/>
      <c r="CYB8" s="1243"/>
      <c r="CYC8" s="1243"/>
      <c r="CYD8" s="1243"/>
      <c r="CYE8" s="1243"/>
      <c r="CYF8" s="1243"/>
      <c r="CYG8" s="1243"/>
      <c r="CYH8" s="1243"/>
      <c r="CYI8" s="1243"/>
      <c r="CYJ8" s="1243"/>
      <c r="CYK8" s="1243"/>
      <c r="CYL8" s="1243"/>
      <c r="CYM8" s="1243"/>
      <c r="CYN8" s="1243"/>
      <c r="CYO8" s="1243"/>
      <c r="CYP8" s="1243"/>
      <c r="CYQ8" s="1243"/>
      <c r="CYR8" s="1243"/>
      <c r="CYS8" s="1243"/>
      <c r="CYT8" s="1243"/>
      <c r="CYU8" s="1243"/>
      <c r="CYV8" s="1243"/>
      <c r="CYW8" s="1243"/>
      <c r="CYX8" s="1243"/>
      <c r="CYY8" s="1243"/>
      <c r="CYZ8" s="1243"/>
      <c r="CZA8" s="1243"/>
      <c r="CZB8" s="1243"/>
      <c r="CZC8" s="1243"/>
      <c r="CZD8" s="1243"/>
      <c r="CZE8" s="1243"/>
      <c r="CZF8" s="1243"/>
      <c r="CZG8" s="1243"/>
      <c r="CZH8" s="1243"/>
      <c r="CZI8" s="1243"/>
      <c r="CZJ8" s="1243"/>
      <c r="CZK8" s="1243"/>
      <c r="CZL8" s="1243"/>
      <c r="CZM8" s="1243"/>
      <c r="CZN8" s="1243"/>
      <c r="CZO8" s="1243"/>
      <c r="CZP8" s="1243"/>
      <c r="CZQ8" s="1243"/>
      <c r="CZR8" s="1243"/>
      <c r="CZS8" s="1243"/>
      <c r="CZT8" s="1243"/>
      <c r="CZU8" s="1243"/>
      <c r="CZV8" s="1243"/>
      <c r="CZW8" s="1243"/>
      <c r="CZX8" s="1243"/>
      <c r="CZY8" s="1243"/>
      <c r="CZZ8" s="1243"/>
      <c r="DAA8" s="1243"/>
      <c r="DAB8" s="1243"/>
      <c r="DAC8" s="1243"/>
      <c r="DAD8" s="1243"/>
      <c r="DAE8" s="1243"/>
      <c r="DAF8" s="1243"/>
      <c r="DAG8" s="1243"/>
      <c r="DAH8" s="1243"/>
      <c r="DAI8" s="1243"/>
      <c r="DAJ8" s="1243"/>
      <c r="DAK8" s="1243"/>
      <c r="DAL8" s="1243"/>
      <c r="DAM8" s="1243"/>
      <c r="DAN8" s="1243"/>
      <c r="DAO8" s="1243"/>
      <c r="DAP8" s="1243"/>
      <c r="DAQ8" s="1243"/>
      <c r="DAR8" s="1243"/>
      <c r="DAS8" s="1243"/>
      <c r="DAT8" s="1243"/>
      <c r="DAU8" s="1243"/>
      <c r="DAV8" s="1243"/>
      <c r="DAW8" s="1243"/>
      <c r="DAX8" s="1243"/>
      <c r="DAY8" s="1243"/>
      <c r="DAZ8" s="1243"/>
      <c r="DBA8" s="1243"/>
      <c r="DBB8" s="1243"/>
      <c r="DBC8" s="1243"/>
      <c r="DBD8" s="1243"/>
      <c r="DBE8" s="1243"/>
      <c r="DBF8" s="1243"/>
      <c r="DBG8" s="1243"/>
      <c r="DBH8" s="1243"/>
      <c r="DBI8" s="1243"/>
      <c r="DBJ8" s="1243"/>
      <c r="DBK8" s="1243"/>
      <c r="DBL8" s="1243"/>
      <c r="DBM8" s="1243"/>
      <c r="DBN8" s="1243"/>
      <c r="DBO8" s="1243"/>
      <c r="DBP8" s="1243"/>
      <c r="DBQ8" s="1243"/>
      <c r="DBR8" s="1243"/>
      <c r="DBS8" s="1243"/>
      <c r="DBT8" s="1243"/>
      <c r="DBU8" s="1243"/>
      <c r="DBV8" s="1243"/>
      <c r="DBW8" s="1243"/>
      <c r="DBX8" s="1243"/>
      <c r="DBY8" s="1243"/>
      <c r="DBZ8" s="1243"/>
      <c r="DCA8" s="1243"/>
      <c r="DCB8" s="1243"/>
      <c r="DCC8" s="1243"/>
      <c r="DCD8" s="1243"/>
      <c r="DCE8" s="1243"/>
      <c r="DCF8" s="1243"/>
      <c r="DCG8" s="1243"/>
      <c r="DCH8" s="1243"/>
      <c r="DCI8" s="1243"/>
      <c r="DCJ8" s="1243"/>
      <c r="DCK8" s="1243"/>
      <c r="DCL8" s="1243"/>
      <c r="DCM8" s="1243"/>
      <c r="DCN8" s="1243"/>
      <c r="DCO8" s="1243"/>
      <c r="DCP8" s="1243"/>
      <c r="DCQ8" s="1243"/>
      <c r="DCR8" s="1243"/>
      <c r="DCS8" s="1243"/>
      <c r="DCT8" s="1243"/>
      <c r="DCU8" s="1243"/>
      <c r="DCV8" s="1243"/>
      <c r="DCW8" s="1243"/>
      <c r="DCX8" s="1243"/>
      <c r="DCY8" s="1243"/>
      <c r="DCZ8" s="1243"/>
      <c r="DDA8" s="1243"/>
      <c r="DDB8" s="1243"/>
      <c r="DDC8" s="1243"/>
      <c r="DDD8" s="1243"/>
      <c r="DDE8" s="1243"/>
      <c r="DDF8" s="1243"/>
      <c r="DDG8" s="1243"/>
      <c r="DDH8" s="1243"/>
      <c r="DDI8" s="1243"/>
      <c r="DDJ8" s="1243"/>
      <c r="DDK8" s="1243"/>
      <c r="DDL8" s="1243"/>
      <c r="DDM8" s="1243"/>
      <c r="DDN8" s="1243"/>
      <c r="DDO8" s="1243"/>
      <c r="DDP8" s="1243"/>
      <c r="DDQ8" s="1243"/>
      <c r="DDR8" s="1243"/>
      <c r="DDS8" s="1243"/>
      <c r="DDT8" s="1243"/>
      <c r="DDU8" s="1243"/>
      <c r="DDV8" s="1243"/>
      <c r="DDW8" s="1243"/>
      <c r="DDX8" s="1243"/>
      <c r="DDY8" s="1243"/>
      <c r="DDZ8" s="1243"/>
      <c r="DEA8" s="1243"/>
      <c r="DEB8" s="1243"/>
      <c r="DEC8" s="1243"/>
      <c r="DED8" s="1243"/>
      <c r="DEE8" s="1243"/>
      <c r="DEF8" s="1243"/>
      <c r="DEG8" s="1243"/>
      <c r="DEH8" s="1243"/>
      <c r="DEI8" s="1243"/>
      <c r="DEJ8" s="1243"/>
      <c r="DEK8" s="1243"/>
      <c r="DEL8" s="1243"/>
      <c r="DEM8" s="1243"/>
      <c r="DEN8" s="1243"/>
      <c r="DEO8" s="1243"/>
      <c r="DEP8" s="1243"/>
      <c r="DEQ8" s="1243"/>
      <c r="DER8" s="1243"/>
      <c r="DES8" s="1243"/>
      <c r="DET8" s="1243"/>
      <c r="DEU8" s="1243"/>
      <c r="DEV8" s="1243"/>
      <c r="DEW8" s="1243"/>
      <c r="DEX8" s="1243"/>
      <c r="DEY8" s="1243"/>
      <c r="DEZ8" s="1243"/>
      <c r="DFA8" s="1243"/>
      <c r="DFB8" s="1243"/>
      <c r="DFC8" s="1243"/>
      <c r="DFD8" s="1243"/>
      <c r="DFE8" s="1243"/>
      <c r="DFF8" s="1243"/>
      <c r="DFG8" s="1243"/>
      <c r="DFH8" s="1243"/>
      <c r="DFI8" s="1243"/>
      <c r="DFJ8" s="1243"/>
      <c r="DFK8" s="1243"/>
      <c r="DFL8" s="1243"/>
      <c r="DFM8" s="1243"/>
      <c r="DFN8" s="1243"/>
      <c r="DFO8" s="1243"/>
      <c r="DFP8" s="1243"/>
      <c r="DFQ8" s="1243"/>
      <c r="DFR8" s="1243"/>
      <c r="DFS8" s="1243"/>
      <c r="DFT8" s="1243"/>
      <c r="DFU8" s="1243"/>
      <c r="DFV8" s="1243"/>
      <c r="DFW8" s="1243"/>
      <c r="DFX8" s="1243"/>
      <c r="DFY8" s="1243"/>
      <c r="DFZ8" s="1243"/>
      <c r="DGA8" s="1243"/>
      <c r="DGB8" s="1243"/>
      <c r="DGC8" s="1243"/>
      <c r="DGD8" s="1243"/>
      <c r="DGE8" s="1243"/>
      <c r="DGF8" s="1243"/>
      <c r="DGG8" s="1243"/>
      <c r="DGH8" s="1243"/>
      <c r="DGI8" s="1243"/>
      <c r="DGJ8" s="1243"/>
      <c r="DGK8" s="1243"/>
      <c r="DGL8" s="1243"/>
      <c r="DGM8" s="1243"/>
      <c r="DGN8" s="1243"/>
      <c r="DGO8" s="1243"/>
      <c r="DGP8" s="1243"/>
      <c r="DGQ8" s="1243"/>
      <c r="DGR8" s="1243"/>
      <c r="DGS8" s="1243"/>
      <c r="DGT8" s="1243"/>
      <c r="DGU8" s="1243"/>
      <c r="DGV8" s="1243"/>
      <c r="DGW8" s="1243"/>
      <c r="DGX8" s="1243"/>
      <c r="DGY8" s="1243"/>
      <c r="DGZ8" s="1243"/>
      <c r="DHA8" s="1243"/>
      <c r="DHB8" s="1243"/>
      <c r="DHC8" s="1243"/>
      <c r="DHD8" s="1243"/>
      <c r="DHE8" s="1243"/>
      <c r="DHF8" s="1243"/>
      <c r="DHG8" s="1243"/>
      <c r="DHH8" s="1243"/>
      <c r="DHI8" s="1243"/>
      <c r="DHJ8" s="1243"/>
      <c r="DHK8" s="1243"/>
      <c r="DHL8" s="1243"/>
      <c r="DHM8" s="1243"/>
      <c r="DHN8" s="1243"/>
      <c r="DHO8" s="1243"/>
      <c r="DHP8" s="1243"/>
      <c r="DHQ8" s="1243"/>
      <c r="DHR8" s="1243"/>
      <c r="DHS8" s="1243"/>
      <c r="DHT8" s="1243"/>
      <c r="DHU8" s="1243"/>
      <c r="DHV8" s="1243"/>
      <c r="DHW8" s="1243"/>
      <c r="DHX8" s="1243"/>
      <c r="DHY8" s="1243"/>
      <c r="DHZ8" s="1243"/>
      <c r="DIA8" s="1243"/>
      <c r="DIB8" s="1243"/>
      <c r="DIC8" s="1243"/>
      <c r="DID8" s="1243"/>
      <c r="DIE8" s="1243"/>
      <c r="DIF8" s="1243"/>
      <c r="DIG8" s="1243"/>
      <c r="DIH8" s="1243"/>
      <c r="DII8" s="1243"/>
      <c r="DIJ8" s="1243"/>
      <c r="DIK8" s="1243"/>
      <c r="DIL8" s="1243"/>
      <c r="DIM8" s="1243"/>
      <c r="DIN8" s="1243"/>
      <c r="DIO8" s="1243"/>
      <c r="DIP8" s="1243"/>
      <c r="DIQ8" s="1243"/>
      <c r="DIR8" s="1243"/>
      <c r="DIS8" s="1243"/>
      <c r="DIT8" s="1243"/>
      <c r="DIU8" s="1243"/>
      <c r="DIV8" s="1243"/>
      <c r="DIW8" s="1243"/>
      <c r="DIX8" s="1243"/>
      <c r="DIY8" s="1243"/>
      <c r="DIZ8" s="1243"/>
      <c r="DJA8" s="1243"/>
      <c r="DJB8" s="1243"/>
      <c r="DJC8" s="1243"/>
      <c r="DJD8" s="1243"/>
      <c r="DJE8" s="1243"/>
      <c r="DJF8" s="1243"/>
      <c r="DJG8" s="1243"/>
      <c r="DJH8" s="1243"/>
      <c r="DJI8" s="1243"/>
      <c r="DJJ8" s="1243"/>
      <c r="DJK8" s="1243"/>
      <c r="DJL8" s="1243"/>
      <c r="DJM8" s="1243"/>
      <c r="DJN8" s="1243"/>
      <c r="DJO8" s="1243"/>
      <c r="DJP8" s="1243"/>
      <c r="DJQ8" s="1243"/>
      <c r="DJR8" s="1243"/>
      <c r="DJS8" s="1243"/>
      <c r="DJT8" s="1243"/>
      <c r="DJU8" s="1243"/>
      <c r="DJV8" s="1243"/>
      <c r="DJW8" s="1243"/>
      <c r="DJX8" s="1243"/>
      <c r="DJY8" s="1243"/>
      <c r="DJZ8" s="1243"/>
      <c r="DKA8" s="1243"/>
      <c r="DKB8" s="1243"/>
      <c r="DKC8" s="1243"/>
      <c r="DKD8" s="1243"/>
      <c r="DKE8" s="1243"/>
      <c r="DKF8" s="1243"/>
      <c r="DKG8" s="1243"/>
      <c r="DKH8" s="1243"/>
      <c r="DKI8" s="1243"/>
      <c r="DKJ8" s="1243"/>
      <c r="DKK8" s="1243"/>
      <c r="DKL8" s="1243"/>
      <c r="DKM8" s="1243"/>
      <c r="DKN8" s="1243"/>
      <c r="DKO8" s="1243"/>
      <c r="DKP8" s="1243"/>
      <c r="DKQ8" s="1243"/>
      <c r="DKR8" s="1243"/>
      <c r="DKS8" s="1243"/>
      <c r="DKT8" s="1243"/>
      <c r="DKU8" s="1243"/>
      <c r="DKV8" s="1243"/>
      <c r="DKW8" s="1243"/>
      <c r="DKX8" s="1243"/>
      <c r="DKY8" s="1243"/>
      <c r="DKZ8" s="1243"/>
      <c r="DLA8" s="1243"/>
      <c r="DLB8" s="1243"/>
      <c r="DLC8" s="1243"/>
      <c r="DLD8" s="1243"/>
      <c r="DLE8" s="1243"/>
      <c r="DLF8" s="1243"/>
      <c r="DLG8" s="1243"/>
      <c r="DLH8" s="1243"/>
      <c r="DLI8" s="1243"/>
      <c r="DLJ8" s="1243"/>
      <c r="DLK8" s="1243"/>
      <c r="DLL8" s="1243"/>
      <c r="DLM8" s="1243"/>
      <c r="DLN8" s="1243"/>
      <c r="DLO8" s="1243"/>
      <c r="DLP8" s="1243"/>
      <c r="DLQ8" s="1243"/>
      <c r="DLR8" s="1243"/>
      <c r="DLS8" s="1243"/>
      <c r="DLT8" s="1243"/>
      <c r="DLU8" s="1243"/>
      <c r="DLV8" s="1243"/>
      <c r="DLW8" s="1243"/>
      <c r="DLX8" s="1243"/>
      <c r="DLY8" s="1243"/>
      <c r="DLZ8" s="1243"/>
      <c r="DMA8" s="1243"/>
      <c r="DMB8" s="1243"/>
      <c r="DMC8" s="1243"/>
      <c r="DMD8" s="1243"/>
      <c r="DME8" s="1243"/>
      <c r="DMF8" s="1243"/>
      <c r="DMG8" s="1243"/>
      <c r="DMH8" s="1243"/>
      <c r="DMI8" s="1243"/>
      <c r="DMJ8" s="1243"/>
      <c r="DMK8" s="1243"/>
      <c r="DML8" s="1243"/>
      <c r="DMM8" s="1243"/>
      <c r="DMN8" s="1243"/>
      <c r="DMO8" s="1243"/>
      <c r="DMP8" s="1243"/>
      <c r="DMQ8" s="1243"/>
      <c r="DMR8" s="1243"/>
      <c r="DMS8" s="1243"/>
      <c r="DMT8" s="1243"/>
      <c r="DMU8" s="1243"/>
      <c r="DMV8" s="1243"/>
      <c r="DMW8" s="1243"/>
      <c r="DMX8" s="1243"/>
      <c r="DMY8" s="1243"/>
      <c r="DMZ8" s="1243"/>
      <c r="DNA8" s="1243"/>
      <c r="DNB8" s="1243"/>
      <c r="DNC8" s="1243"/>
      <c r="DND8" s="1243"/>
      <c r="DNE8" s="1243"/>
      <c r="DNF8" s="1243"/>
      <c r="DNG8" s="1243"/>
      <c r="DNH8" s="1243"/>
      <c r="DNI8" s="1243"/>
      <c r="DNJ8" s="1243"/>
      <c r="DNK8" s="1243"/>
      <c r="DNL8" s="1243"/>
      <c r="DNM8" s="1243"/>
      <c r="DNN8" s="1243"/>
      <c r="DNO8" s="1243"/>
      <c r="DNP8" s="1243"/>
      <c r="DNQ8" s="1243"/>
      <c r="DNR8" s="1243"/>
      <c r="DNS8" s="1243"/>
      <c r="DNT8" s="1243"/>
      <c r="DNU8" s="1243"/>
      <c r="DNV8" s="1243"/>
      <c r="DNW8" s="1243"/>
      <c r="DNX8" s="1243"/>
      <c r="DNY8" s="1243"/>
      <c r="DNZ8" s="1243"/>
      <c r="DOA8" s="1243"/>
      <c r="DOB8" s="1243"/>
      <c r="DOC8" s="1243"/>
      <c r="DOD8" s="1243"/>
      <c r="DOE8" s="1243"/>
      <c r="DOF8" s="1243"/>
      <c r="DOG8" s="1243"/>
      <c r="DOH8" s="1243"/>
      <c r="DOI8" s="1243"/>
      <c r="DOJ8" s="1243"/>
      <c r="DOK8" s="1243"/>
      <c r="DOL8" s="1243"/>
      <c r="DOM8" s="1243"/>
      <c r="DON8" s="1243"/>
      <c r="DOO8" s="1243"/>
      <c r="DOP8" s="1243"/>
      <c r="DOQ8" s="1243"/>
      <c r="DOR8" s="1243"/>
      <c r="DOS8" s="1243"/>
      <c r="DOT8" s="1243"/>
      <c r="DOU8" s="1243"/>
      <c r="DOV8" s="1243"/>
      <c r="DOW8" s="1243"/>
      <c r="DOX8" s="1243"/>
      <c r="DOY8" s="1243"/>
      <c r="DOZ8" s="1243"/>
      <c r="DPA8" s="1243"/>
      <c r="DPB8" s="1243"/>
      <c r="DPC8" s="1243"/>
      <c r="DPD8" s="1243"/>
      <c r="DPE8" s="1243"/>
      <c r="DPF8" s="1243"/>
      <c r="DPG8" s="1243"/>
      <c r="DPH8" s="1243"/>
      <c r="DPI8" s="1243"/>
      <c r="DPJ8" s="1243"/>
      <c r="DPK8" s="1243"/>
      <c r="DPL8" s="1243"/>
      <c r="DPM8" s="1243"/>
      <c r="DPN8" s="1243"/>
      <c r="DPO8" s="1243"/>
      <c r="DPP8" s="1243"/>
      <c r="DPQ8" s="1243"/>
      <c r="DPR8" s="1243"/>
      <c r="DPS8" s="1243"/>
      <c r="DPT8" s="1243"/>
      <c r="DPU8" s="1243"/>
      <c r="DPV8" s="1243"/>
      <c r="DPW8" s="1243"/>
      <c r="DPX8" s="1243"/>
      <c r="DPY8" s="1243"/>
      <c r="DPZ8" s="1243"/>
      <c r="DQA8" s="1243"/>
      <c r="DQB8" s="1243"/>
      <c r="DQC8" s="1243"/>
      <c r="DQD8" s="1243"/>
      <c r="DQE8" s="1243"/>
      <c r="DQF8" s="1243"/>
      <c r="DQG8" s="1243"/>
      <c r="DQH8" s="1243"/>
      <c r="DQI8" s="1243"/>
      <c r="DQJ8" s="1243"/>
      <c r="DQK8" s="1243"/>
      <c r="DQL8" s="1243"/>
      <c r="DQM8" s="1243"/>
      <c r="DQN8" s="1243"/>
      <c r="DQO8" s="1243"/>
      <c r="DQP8" s="1243"/>
      <c r="DQQ8" s="1243"/>
      <c r="DQR8" s="1243"/>
      <c r="DQS8" s="1243"/>
      <c r="DQT8" s="1243"/>
      <c r="DQU8" s="1243"/>
      <c r="DQV8" s="1243"/>
      <c r="DQW8" s="1243"/>
      <c r="DQX8" s="1243"/>
      <c r="DQY8" s="1243"/>
      <c r="DQZ8" s="1243"/>
      <c r="DRA8" s="1243"/>
      <c r="DRB8" s="1243"/>
      <c r="DRC8" s="1243"/>
      <c r="DRD8" s="1243"/>
      <c r="DRE8" s="1243"/>
      <c r="DRF8" s="1243"/>
      <c r="DRG8" s="1243"/>
      <c r="DRH8" s="1243"/>
      <c r="DRI8" s="1243"/>
      <c r="DRJ8" s="1243"/>
      <c r="DRK8" s="1243"/>
      <c r="DRL8" s="1243"/>
      <c r="DRM8" s="1243"/>
      <c r="DRN8" s="1243"/>
      <c r="DRO8" s="1243"/>
      <c r="DRP8" s="1243"/>
      <c r="DRQ8" s="1243"/>
      <c r="DRR8" s="1243"/>
      <c r="DRS8" s="1243"/>
      <c r="DRT8" s="1243"/>
      <c r="DRU8" s="1243"/>
      <c r="DRV8" s="1243"/>
      <c r="DRW8" s="1243"/>
      <c r="DRX8" s="1243"/>
      <c r="DRY8" s="1243"/>
      <c r="DRZ8" s="1243"/>
      <c r="DSA8" s="1243"/>
      <c r="DSB8" s="1243"/>
      <c r="DSC8" s="1243"/>
      <c r="DSD8" s="1243"/>
      <c r="DSE8" s="1243"/>
      <c r="DSF8" s="1243"/>
      <c r="DSG8" s="1243"/>
      <c r="DSH8" s="1243"/>
      <c r="DSI8" s="1243"/>
      <c r="DSJ8" s="1243"/>
      <c r="DSK8" s="1243"/>
      <c r="DSL8" s="1243"/>
      <c r="DSM8" s="1243"/>
      <c r="DSN8" s="1243"/>
      <c r="DSO8" s="1243"/>
      <c r="DSP8" s="1243"/>
      <c r="DSQ8" s="1243"/>
      <c r="DSR8" s="1243"/>
      <c r="DSS8" s="1243"/>
      <c r="DST8" s="1243"/>
      <c r="DSU8" s="1243"/>
      <c r="DSV8" s="1243"/>
      <c r="DSW8" s="1243"/>
      <c r="DSX8" s="1243"/>
      <c r="DSY8" s="1243"/>
      <c r="DSZ8" s="1243"/>
      <c r="DTA8" s="1243"/>
      <c r="DTB8" s="1243"/>
      <c r="DTC8" s="1243"/>
      <c r="DTD8" s="1243"/>
      <c r="DTE8" s="1243"/>
      <c r="DTF8" s="1243"/>
      <c r="DTG8" s="1243"/>
      <c r="DTH8" s="1243"/>
      <c r="DTI8" s="1243"/>
      <c r="DTJ8" s="1243"/>
      <c r="DTK8" s="1243"/>
      <c r="DTL8" s="1243"/>
      <c r="DTM8" s="1243"/>
      <c r="DTN8" s="1243"/>
      <c r="DTO8" s="1243"/>
      <c r="DTP8" s="1243"/>
      <c r="DTQ8" s="1243"/>
      <c r="DTR8" s="1243"/>
      <c r="DTS8" s="1243"/>
      <c r="DTT8" s="1243"/>
      <c r="DTU8" s="1243"/>
      <c r="DTV8" s="1243"/>
      <c r="DTW8" s="1243"/>
      <c r="DTX8" s="1243"/>
      <c r="DTY8" s="1243"/>
      <c r="DTZ8" s="1243"/>
      <c r="DUA8" s="1243"/>
      <c r="DUB8" s="1243"/>
      <c r="DUC8" s="1243"/>
      <c r="DUD8" s="1243"/>
      <c r="DUE8" s="1243"/>
      <c r="DUF8" s="1243"/>
      <c r="DUG8" s="1243"/>
      <c r="DUH8" s="1243"/>
      <c r="DUI8" s="1243"/>
      <c r="DUJ8" s="1243"/>
      <c r="DUK8" s="1243"/>
      <c r="DUL8" s="1243"/>
      <c r="DUM8" s="1243"/>
      <c r="DUN8" s="1243"/>
      <c r="DUO8" s="1243"/>
      <c r="DUP8" s="1243"/>
      <c r="DUQ8" s="1243"/>
      <c r="DUR8" s="1243"/>
      <c r="DUS8" s="1243"/>
      <c r="DUT8" s="1243"/>
      <c r="DUU8" s="1243"/>
      <c r="DUV8" s="1243"/>
      <c r="DUW8" s="1243"/>
      <c r="DUX8" s="1243"/>
      <c r="DUY8" s="1243"/>
      <c r="DUZ8" s="1243"/>
      <c r="DVA8" s="1243"/>
      <c r="DVB8" s="1243"/>
      <c r="DVC8" s="1243"/>
      <c r="DVD8" s="1243"/>
      <c r="DVE8" s="1243"/>
      <c r="DVF8" s="1243"/>
      <c r="DVG8" s="1243"/>
      <c r="DVH8" s="1243"/>
      <c r="DVI8" s="1243"/>
      <c r="DVJ8" s="1243"/>
      <c r="DVK8" s="1243"/>
      <c r="DVL8" s="1243"/>
      <c r="DVM8" s="1243"/>
      <c r="DVN8" s="1243"/>
      <c r="DVO8" s="1243"/>
      <c r="DVP8" s="1243"/>
      <c r="DVQ8" s="1243"/>
      <c r="DVR8" s="1243"/>
      <c r="DVS8" s="1243"/>
      <c r="DVT8" s="1243"/>
      <c r="DVU8" s="1243"/>
      <c r="DVV8" s="1243"/>
      <c r="DVW8" s="1243"/>
      <c r="DVX8" s="1243"/>
      <c r="DVY8" s="1243"/>
      <c r="DVZ8" s="1243"/>
      <c r="DWA8" s="1243"/>
      <c r="DWB8" s="1243"/>
      <c r="DWC8" s="1243"/>
      <c r="DWD8" s="1243"/>
      <c r="DWE8" s="1243"/>
      <c r="DWF8" s="1243"/>
      <c r="DWG8" s="1243"/>
      <c r="DWH8" s="1243"/>
      <c r="DWI8" s="1243"/>
      <c r="DWJ8" s="1243"/>
      <c r="DWK8" s="1243"/>
      <c r="DWL8" s="1243"/>
      <c r="DWM8" s="1243"/>
      <c r="DWN8" s="1243"/>
      <c r="DWO8" s="1243"/>
      <c r="DWP8" s="1243"/>
      <c r="DWQ8" s="1243"/>
      <c r="DWR8" s="1243"/>
      <c r="DWS8" s="1243"/>
      <c r="DWT8" s="1243"/>
      <c r="DWU8" s="1243"/>
      <c r="DWV8" s="1243"/>
      <c r="DWW8" s="1243"/>
      <c r="DWX8" s="1243"/>
      <c r="DWY8" s="1243"/>
      <c r="DWZ8" s="1243"/>
      <c r="DXA8" s="1243"/>
      <c r="DXB8" s="1243"/>
      <c r="DXC8" s="1243"/>
      <c r="DXD8" s="1243"/>
      <c r="DXE8" s="1243"/>
      <c r="DXF8" s="1243"/>
      <c r="DXG8" s="1243"/>
      <c r="DXH8" s="1243"/>
      <c r="DXI8" s="1243"/>
      <c r="DXJ8" s="1243"/>
      <c r="DXK8" s="1243"/>
      <c r="DXL8" s="1243"/>
      <c r="DXM8" s="1243"/>
      <c r="DXN8" s="1243"/>
      <c r="DXO8" s="1243"/>
      <c r="DXP8" s="1243"/>
      <c r="DXQ8" s="1243"/>
      <c r="DXR8" s="1243"/>
      <c r="DXS8" s="1243"/>
      <c r="DXT8" s="1243"/>
      <c r="DXU8" s="1243"/>
      <c r="DXV8" s="1243"/>
      <c r="DXW8" s="1243"/>
      <c r="DXX8" s="1243"/>
      <c r="DXY8" s="1243"/>
      <c r="DXZ8" s="1243"/>
      <c r="DYA8" s="1243"/>
      <c r="DYB8" s="1243"/>
      <c r="DYC8" s="1243"/>
      <c r="DYD8" s="1243"/>
      <c r="DYE8" s="1243"/>
      <c r="DYF8" s="1243"/>
      <c r="DYG8" s="1243"/>
      <c r="DYH8" s="1243"/>
      <c r="DYI8" s="1243"/>
      <c r="DYJ8" s="1243"/>
      <c r="DYK8" s="1243"/>
      <c r="DYL8" s="1243"/>
      <c r="DYM8" s="1243"/>
      <c r="DYN8" s="1243"/>
      <c r="DYO8" s="1243"/>
      <c r="DYP8" s="1243"/>
      <c r="DYQ8" s="1243"/>
      <c r="DYR8" s="1243"/>
      <c r="DYS8" s="1243"/>
      <c r="DYT8" s="1243"/>
      <c r="DYU8" s="1243"/>
      <c r="DYV8" s="1243"/>
      <c r="DYW8" s="1243"/>
      <c r="DYX8" s="1243"/>
      <c r="DYY8" s="1243"/>
      <c r="DYZ8" s="1243"/>
      <c r="DZA8" s="1243"/>
      <c r="DZB8" s="1243"/>
      <c r="DZC8" s="1243"/>
      <c r="DZD8" s="1243"/>
      <c r="DZE8" s="1243"/>
      <c r="DZF8" s="1243"/>
      <c r="DZG8" s="1243"/>
      <c r="DZH8" s="1243"/>
      <c r="DZI8" s="1243"/>
      <c r="DZJ8" s="1243"/>
      <c r="DZK8" s="1243"/>
      <c r="DZL8" s="1243"/>
      <c r="DZM8" s="1243"/>
      <c r="DZN8" s="1243"/>
      <c r="DZO8" s="1243"/>
      <c r="DZP8" s="1243"/>
      <c r="DZQ8" s="1243"/>
      <c r="DZR8" s="1243"/>
      <c r="DZS8" s="1243"/>
      <c r="DZT8" s="1243"/>
      <c r="DZU8" s="1243"/>
      <c r="DZV8" s="1243"/>
      <c r="DZW8" s="1243"/>
      <c r="DZX8" s="1243"/>
      <c r="DZY8" s="1243"/>
      <c r="DZZ8" s="1243"/>
      <c r="EAA8" s="1243"/>
      <c r="EAB8" s="1243"/>
      <c r="EAC8" s="1243"/>
      <c r="EAD8" s="1243"/>
      <c r="EAE8" s="1243"/>
      <c r="EAF8" s="1243"/>
      <c r="EAG8" s="1243"/>
      <c r="EAH8" s="1243"/>
      <c r="EAI8" s="1243"/>
      <c r="EAJ8" s="1243"/>
      <c r="EAK8" s="1243"/>
      <c r="EAL8" s="1243"/>
      <c r="EAM8" s="1243"/>
      <c r="EAN8" s="1243"/>
      <c r="EAO8" s="1243"/>
      <c r="EAP8" s="1243"/>
      <c r="EAQ8" s="1243"/>
      <c r="EAR8" s="1243"/>
      <c r="EAS8" s="1243"/>
      <c r="EAT8" s="1243"/>
      <c r="EAU8" s="1243"/>
      <c r="EAV8" s="1243"/>
      <c r="EAW8" s="1243"/>
      <c r="EAX8" s="1243"/>
      <c r="EAY8" s="1243"/>
      <c r="EAZ8" s="1243"/>
      <c r="EBA8" s="1243"/>
      <c r="EBB8" s="1243"/>
      <c r="EBC8" s="1243"/>
      <c r="EBD8" s="1243"/>
      <c r="EBE8" s="1243"/>
      <c r="EBF8" s="1243"/>
      <c r="EBG8" s="1243"/>
      <c r="EBH8" s="1243"/>
      <c r="EBI8" s="1243"/>
      <c r="EBJ8" s="1243"/>
      <c r="EBK8" s="1243"/>
      <c r="EBL8" s="1243"/>
      <c r="EBM8" s="1243"/>
      <c r="EBN8" s="1243"/>
      <c r="EBO8" s="1243"/>
      <c r="EBP8" s="1243"/>
      <c r="EBQ8" s="1243"/>
      <c r="EBR8" s="1243"/>
      <c r="EBS8" s="1243"/>
      <c r="EBT8" s="1243"/>
      <c r="EBU8" s="1243"/>
      <c r="EBV8" s="1243"/>
      <c r="EBW8" s="1243"/>
      <c r="EBX8" s="1243"/>
      <c r="EBY8" s="1243"/>
      <c r="EBZ8" s="1243"/>
      <c r="ECA8" s="1243"/>
      <c r="ECB8" s="1243"/>
      <c r="ECC8" s="1243"/>
      <c r="ECD8" s="1243"/>
      <c r="ECE8" s="1243"/>
      <c r="ECF8" s="1243"/>
      <c r="ECG8" s="1243"/>
      <c r="ECH8" s="1243"/>
      <c r="ECI8" s="1243"/>
      <c r="ECJ8" s="1243"/>
      <c r="ECK8" s="1243"/>
      <c r="ECL8" s="1243"/>
      <c r="ECM8" s="1243"/>
      <c r="ECN8" s="1243"/>
      <c r="ECO8" s="1243"/>
      <c r="ECP8" s="1243"/>
      <c r="ECQ8" s="1243"/>
      <c r="ECR8" s="1243"/>
      <c r="ECS8" s="1243"/>
      <c r="ECT8" s="1243"/>
      <c r="ECU8" s="1243"/>
      <c r="ECV8" s="1243"/>
      <c r="ECW8" s="1243"/>
      <c r="ECX8" s="1243"/>
      <c r="ECY8" s="1243"/>
      <c r="ECZ8" s="1243"/>
      <c r="EDA8" s="1243"/>
      <c r="EDB8" s="1243"/>
      <c r="EDC8" s="1243"/>
      <c r="EDD8" s="1243"/>
      <c r="EDE8" s="1243"/>
      <c r="EDF8" s="1243"/>
      <c r="EDG8" s="1243"/>
      <c r="EDH8" s="1243"/>
      <c r="EDI8" s="1243"/>
      <c r="EDJ8" s="1243"/>
      <c r="EDK8" s="1243"/>
      <c r="EDL8" s="1243"/>
      <c r="EDM8" s="1243"/>
      <c r="EDN8" s="1243"/>
      <c r="EDO8" s="1243"/>
      <c r="EDP8" s="1243"/>
      <c r="EDQ8" s="1243"/>
      <c r="EDR8" s="1243"/>
      <c r="EDS8" s="1243"/>
      <c r="EDT8" s="1243"/>
      <c r="EDU8" s="1243"/>
      <c r="EDV8" s="1243"/>
      <c r="EDW8" s="1243"/>
      <c r="EDX8" s="1243"/>
      <c r="EDY8" s="1243"/>
      <c r="EDZ8" s="1243"/>
      <c r="EEA8" s="1243"/>
      <c r="EEB8" s="1243"/>
      <c r="EEC8" s="1243"/>
      <c r="EED8" s="1243"/>
      <c r="EEE8" s="1243"/>
      <c r="EEF8" s="1243"/>
      <c r="EEG8" s="1243"/>
      <c r="EEH8" s="1243"/>
      <c r="EEI8" s="1243"/>
      <c r="EEJ8" s="1243"/>
      <c r="EEK8" s="1243"/>
      <c r="EEL8" s="1243"/>
      <c r="EEM8" s="1243"/>
      <c r="EEN8" s="1243"/>
      <c r="EEO8" s="1243"/>
      <c r="EEP8" s="1243"/>
      <c r="EEQ8" s="1243"/>
      <c r="EER8" s="1243"/>
      <c r="EES8" s="1243"/>
      <c r="EET8" s="1243"/>
      <c r="EEU8" s="1243"/>
      <c r="EEV8" s="1243"/>
      <c r="EEW8" s="1243"/>
      <c r="EEX8" s="1243"/>
      <c r="EEY8" s="1243"/>
      <c r="EEZ8" s="1243"/>
      <c r="EFA8" s="1243"/>
      <c r="EFB8" s="1243"/>
      <c r="EFC8" s="1243"/>
      <c r="EFD8" s="1243"/>
      <c r="EFE8" s="1243"/>
      <c r="EFF8" s="1243"/>
      <c r="EFG8" s="1243"/>
      <c r="EFH8" s="1243"/>
      <c r="EFI8" s="1243"/>
      <c r="EFJ8" s="1243"/>
      <c r="EFK8" s="1243"/>
      <c r="EFL8" s="1243"/>
      <c r="EFM8" s="1243"/>
      <c r="EFN8" s="1243"/>
      <c r="EFO8" s="1243"/>
      <c r="EFP8" s="1243"/>
      <c r="EFQ8" s="1243"/>
      <c r="EFR8" s="1243"/>
      <c r="EFS8" s="1243"/>
      <c r="EFT8" s="1243"/>
      <c r="EFU8" s="1243"/>
      <c r="EFV8" s="1243"/>
      <c r="EFW8" s="1243"/>
      <c r="EFX8" s="1243"/>
      <c r="EFY8" s="1243"/>
      <c r="EFZ8" s="1243"/>
      <c r="EGA8" s="1243"/>
      <c r="EGB8" s="1243"/>
      <c r="EGC8" s="1243"/>
      <c r="EGD8" s="1243"/>
      <c r="EGE8" s="1243"/>
      <c r="EGF8" s="1243"/>
      <c r="EGG8" s="1243"/>
      <c r="EGH8" s="1243"/>
      <c r="EGI8" s="1243"/>
      <c r="EGJ8" s="1243"/>
      <c r="EGK8" s="1243"/>
      <c r="EGL8" s="1243"/>
      <c r="EGM8" s="1243"/>
      <c r="EGN8" s="1243"/>
      <c r="EGO8" s="1243"/>
      <c r="EGP8" s="1243"/>
      <c r="EGQ8" s="1243"/>
      <c r="EGR8" s="1243"/>
      <c r="EGS8" s="1243"/>
      <c r="EGT8" s="1243"/>
      <c r="EGU8" s="1243"/>
      <c r="EGV8" s="1243"/>
      <c r="EGW8" s="1243"/>
      <c r="EGX8" s="1243"/>
      <c r="EGY8" s="1243"/>
      <c r="EGZ8" s="1243"/>
      <c r="EHA8" s="1243"/>
      <c r="EHB8" s="1243"/>
      <c r="EHC8" s="1243"/>
      <c r="EHD8" s="1243"/>
      <c r="EHE8" s="1243"/>
      <c r="EHF8" s="1243"/>
      <c r="EHG8" s="1243"/>
      <c r="EHH8" s="1243"/>
      <c r="EHI8" s="1243"/>
      <c r="EHJ8" s="1243"/>
      <c r="EHK8" s="1243"/>
      <c r="EHL8" s="1243"/>
      <c r="EHM8" s="1243"/>
      <c r="EHN8" s="1243"/>
      <c r="EHO8" s="1243"/>
      <c r="EHP8" s="1243"/>
      <c r="EHQ8" s="1243"/>
      <c r="EHR8" s="1243"/>
      <c r="EHS8" s="1243"/>
      <c r="EHT8" s="1243"/>
      <c r="EHU8" s="1243"/>
      <c r="EHV8" s="1243"/>
      <c r="EHW8" s="1243"/>
      <c r="EHX8" s="1243"/>
      <c r="EHY8" s="1243"/>
      <c r="EHZ8" s="1243"/>
      <c r="EIA8" s="1243"/>
      <c r="EIB8" s="1243"/>
      <c r="EIC8" s="1243"/>
      <c r="EID8" s="1243"/>
      <c r="EIE8" s="1243"/>
      <c r="EIF8" s="1243"/>
      <c r="EIG8" s="1243"/>
      <c r="EIH8" s="1243"/>
      <c r="EII8" s="1243"/>
      <c r="EIJ8" s="1243"/>
      <c r="EIK8" s="1243"/>
      <c r="EIL8" s="1243"/>
      <c r="EIM8" s="1243"/>
      <c r="EIN8" s="1243"/>
      <c r="EIO8" s="1243"/>
      <c r="EIP8" s="1243"/>
      <c r="EIQ8" s="1243"/>
      <c r="EIR8" s="1243"/>
      <c r="EIS8" s="1243"/>
      <c r="EIT8" s="1243"/>
      <c r="EIU8" s="1243"/>
      <c r="EIV8" s="1243"/>
      <c r="EIW8" s="1243"/>
      <c r="EIX8" s="1243"/>
      <c r="EIY8" s="1243"/>
      <c r="EIZ8" s="1243"/>
      <c r="EJA8" s="1243"/>
      <c r="EJB8" s="1243"/>
      <c r="EJC8" s="1243"/>
      <c r="EJD8" s="1243"/>
      <c r="EJE8" s="1243"/>
      <c r="EJF8" s="1243"/>
      <c r="EJG8" s="1243"/>
      <c r="EJH8" s="1243"/>
      <c r="EJI8" s="1243"/>
      <c r="EJJ8" s="1243"/>
      <c r="EJK8" s="1243"/>
      <c r="EJL8" s="1243"/>
      <c r="EJM8" s="1243"/>
      <c r="EJN8" s="1243"/>
      <c r="EJO8" s="1243"/>
      <c r="EJP8" s="1243"/>
      <c r="EJQ8" s="1243"/>
      <c r="EJR8" s="1243"/>
      <c r="EJS8" s="1243"/>
      <c r="EJT8" s="1243"/>
      <c r="EJU8" s="1243"/>
      <c r="EJV8" s="1243"/>
      <c r="EJW8" s="1243"/>
      <c r="EJX8" s="1243"/>
      <c r="EJY8" s="1243"/>
      <c r="EJZ8" s="1243"/>
      <c r="EKA8" s="1243"/>
      <c r="EKB8" s="1243"/>
      <c r="EKC8" s="1243"/>
      <c r="EKD8" s="1243"/>
      <c r="EKE8" s="1243"/>
      <c r="EKF8" s="1243"/>
      <c r="EKG8" s="1243"/>
      <c r="EKH8" s="1243"/>
      <c r="EKI8" s="1243"/>
      <c r="EKJ8" s="1243"/>
      <c r="EKK8" s="1243"/>
      <c r="EKL8" s="1243"/>
      <c r="EKM8" s="1243"/>
      <c r="EKN8" s="1243"/>
      <c r="EKO8" s="1243"/>
      <c r="EKP8" s="1243"/>
      <c r="EKQ8" s="1243"/>
      <c r="EKR8" s="1243"/>
      <c r="EKS8" s="1243"/>
      <c r="EKT8" s="1243"/>
      <c r="EKU8" s="1243"/>
      <c r="EKV8" s="1243"/>
      <c r="EKW8" s="1243"/>
      <c r="EKX8" s="1243"/>
      <c r="EKY8" s="1243"/>
      <c r="EKZ8" s="1243"/>
      <c r="ELA8" s="1243"/>
      <c r="ELB8" s="1243"/>
      <c r="ELC8" s="1243"/>
      <c r="ELD8" s="1243"/>
      <c r="ELE8" s="1243"/>
      <c r="ELF8" s="1243"/>
      <c r="ELG8" s="1243"/>
      <c r="ELH8" s="1243"/>
      <c r="ELI8" s="1243"/>
      <c r="ELJ8" s="1243"/>
      <c r="ELK8" s="1243"/>
      <c r="ELL8" s="1243"/>
      <c r="ELM8" s="1243"/>
      <c r="ELN8" s="1243"/>
      <c r="ELO8" s="1243"/>
      <c r="ELP8" s="1243"/>
      <c r="ELQ8" s="1243"/>
      <c r="ELR8" s="1243"/>
      <c r="ELS8" s="1243"/>
      <c r="ELT8" s="1243"/>
      <c r="ELU8" s="1243"/>
      <c r="ELV8" s="1243"/>
      <c r="ELW8" s="1243"/>
      <c r="ELX8" s="1243"/>
      <c r="ELY8" s="1243"/>
      <c r="ELZ8" s="1243"/>
      <c r="EMA8" s="1243"/>
      <c r="EMB8" s="1243"/>
      <c r="EMC8" s="1243"/>
      <c r="EMD8" s="1243"/>
      <c r="EME8" s="1243"/>
      <c r="EMF8" s="1243"/>
      <c r="EMG8" s="1243"/>
      <c r="EMH8" s="1243"/>
      <c r="EMI8" s="1243"/>
      <c r="EMJ8" s="1243"/>
      <c r="EMK8" s="1243"/>
      <c r="EML8" s="1243"/>
      <c r="EMM8" s="1243"/>
      <c r="EMN8" s="1243"/>
      <c r="EMO8" s="1243"/>
      <c r="EMP8" s="1243"/>
      <c r="EMQ8" s="1243"/>
      <c r="EMR8" s="1243"/>
      <c r="EMS8" s="1243"/>
      <c r="EMT8" s="1243"/>
      <c r="EMU8" s="1243"/>
      <c r="EMV8" s="1243"/>
      <c r="EMW8" s="1243"/>
      <c r="EMX8" s="1243"/>
      <c r="EMY8" s="1243"/>
      <c r="EMZ8" s="1243"/>
      <c r="ENA8" s="1243"/>
      <c r="ENB8" s="1243"/>
      <c r="ENC8" s="1243"/>
      <c r="END8" s="1243"/>
      <c r="ENE8" s="1243"/>
      <c r="ENF8" s="1243"/>
      <c r="ENG8" s="1243"/>
      <c r="ENH8" s="1243"/>
      <c r="ENI8" s="1243"/>
      <c r="ENJ8" s="1243"/>
      <c r="ENK8" s="1243"/>
      <c r="ENL8" s="1243"/>
      <c r="ENM8" s="1243"/>
      <c r="ENN8" s="1243"/>
      <c r="ENO8" s="1243"/>
      <c r="ENP8" s="1243"/>
      <c r="ENQ8" s="1243"/>
      <c r="ENR8" s="1243"/>
      <c r="ENS8" s="1243"/>
      <c r="ENT8" s="1243"/>
      <c r="ENU8" s="1243"/>
      <c r="ENV8" s="1243"/>
      <c r="ENW8" s="1243"/>
      <c r="ENX8" s="1243"/>
      <c r="ENY8" s="1243"/>
      <c r="ENZ8" s="1243"/>
      <c r="EOA8" s="1243"/>
      <c r="EOB8" s="1243"/>
      <c r="EOC8" s="1243"/>
      <c r="EOD8" s="1243"/>
      <c r="EOE8" s="1243"/>
      <c r="EOF8" s="1243"/>
      <c r="EOG8" s="1243"/>
      <c r="EOH8" s="1243"/>
      <c r="EOI8" s="1243"/>
      <c r="EOJ8" s="1243"/>
      <c r="EOK8" s="1243"/>
      <c r="EOL8" s="1243"/>
      <c r="EOM8" s="1243"/>
      <c r="EON8" s="1243"/>
      <c r="EOO8" s="1243"/>
      <c r="EOP8" s="1243"/>
      <c r="EOQ8" s="1243"/>
      <c r="EOR8" s="1243"/>
      <c r="EOS8" s="1243"/>
      <c r="EOT8" s="1243"/>
      <c r="EOU8" s="1243"/>
      <c r="EOV8" s="1243"/>
      <c r="EOW8" s="1243"/>
      <c r="EOX8" s="1243"/>
      <c r="EOY8" s="1243"/>
      <c r="EOZ8" s="1243"/>
      <c r="EPA8" s="1243"/>
      <c r="EPB8" s="1243"/>
      <c r="EPC8" s="1243"/>
      <c r="EPD8" s="1243"/>
      <c r="EPE8" s="1243"/>
      <c r="EPF8" s="1243"/>
      <c r="EPG8" s="1243"/>
      <c r="EPH8" s="1243"/>
      <c r="EPI8" s="1243"/>
      <c r="EPJ8" s="1243"/>
      <c r="EPK8" s="1243"/>
      <c r="EPL8" s="1243"/>
      <c r="EPM8" s="1243"/>
      <c r="EPN8" s="1243"/>
      <c r="EPO8" s="1243"/>
      <c r="EPP8" s="1243"/>
      <c r="EPQ8" s="1243"/>
      <c r="EPR8" s="1243"/>
      <c r="EPS8" s="1243"/>
      <c r="EPT8" s="1243"/>
      <c r="EPU8" s="1243"/>
      <c r="EPV8" s="1243"/>
      <c r="EPW8" s="1243"/>
      <c r="EPX8" s="1243"/>
      <c r="EPY8" s="1243"/>
      <c r="EPZ8" s="1243"/>
      <c r="EQA8" s="1243"/>
      <c r="EQB8" s="1243"/>
      <c r="EQC8" s="1243"/>
      <c r="EQD8" s="1243"/>
      <c r="EQE8" s="1243"/>
      <c r="EQF8" s="1243"/>
      <c r="EQG8" s="1243"/>
      <c r="EQH8" s="1243"/>
      <c r="EQI8" s="1243"/>
      <c r="EQJ8" s="1243"/>
      <c r="EQK8" s="1243"/>
      <c r="EQL8" s="1243"/>
      <c r="EQM8" s="1243"/>
      <c r="EQN8" s="1243"/>
      <c r="EQO8" s="1243"/>
      <c r="EQP8" s="1243"/>
      <c r="EQQ8" s="1243"/>
      <c r="EQR8" s="1243"/>
      <c r="EQS8" s="1243"/>
      <c r="EQT8" s="1243"/>
      <c r="EQU8" s="1243"/>
      <c r="EQV8" s="1243"/>
      <c r="EQW8" s="1243"/>
      <c r="EQX8" s="1243"/>
      <c r="EQY8" s="1243"/>
      <c r="EQZ8" s="1243"/>
      <c r="ERA8" s="1243"/>
      <c r="ERB8" s="1243"/>
      <c r="ERC8" s="1243"/>
      <c r="ERD8" s="1243"/>
      <c r="ERE8" s="1243"/>
      <c r="ERF8" s="1243"/>
      <c r="ERG8" s="1243"/>
      <c r="ERH8" s="1243"/>
      <c r="ERI8" s="1243"/>
      <c r="ERJ8" s="1243"/>
      <c r="ERK8" s="1243"/>
      <c r="ERL8" s="1243"/>
      <c r="ERM8" s="1243"/>
      <c r="ERN8" s="1243"/>
      <c r="ERO8" s="1243"/>
      <c r="ERP8" s="1243"/>
      <c r="ERQ8" s="1243"/>
      <c r="ERR8" s="1243"/>
      <c r="ERS8" s="1243"/>
      <c r="ERT8" s="1243"/>
      <c r="ERU8" s="1243"/>
      <c r="ERV8" s="1243"/>
      <c r="ERW8" s="1243"/>
      <c r="ERX8" s="1243"/>
      <c r="ERY8" s="1243"/>
      <c r="ERZ8" s="1243"/>
      <c r="ESA8" s="1243"/>
      <c r="ESB8" s="1243"/>
      <c r="ESC8" s="1243"/>
      <c r="ESD8" s="1243"/>
      <c r="ESE8" s="1243"/>
      <c r="ESF8" s="1243"/>
      <c r="ESG8" s="1243"/>
      <c r="ESH8" s="1243"/>
      <c r="ESI8" s="1243"/>
      <c r="ESJ8" s="1243"/>
      <c r="ESK8" s="1243"/>
      <c r="ESL8" s="1243"/>
      <c r="ESM8" s="1243"/>
      <c r="ESN8" s="1243"/>
      <c r="ESO8" s="1243"/>
      <c r="ESP8" s="1243"/>
      <c r="ESQ8" s="1243"/>
      <c r="ESR8" s="1243"/>
      <c r="ESS8" s="1243"/>
      <c r="EST8" s="1243"/>
      <c r="ESU8" s="1243"/>
      <c r="ESV8" s="1243"/>
      <c r="ESW8" s="1243"/>
      <c r="ESX8" s="1243"/>
      <c r="ESY8" s="1243"/>
      <c r="ESZ8" s="1243"/>
      <c r="ETA8" s="1243"/>
      <c r="ETB8" s="1243"/>
      <c r="ETC8" s="1243"/>
      <c r="ETD8" s="1243"/>
      <c r="ETE8" s="1243"/>
      <c r="ETF8" s="1243"/>
      <c r="ETG8" s="1243"/>
      <c r="ETH8" s="1243"/>
      <c r="ETI8" s="1243"/>
      <c r="ETJ8" s="1243"/>
      <c r="ETK8" s="1243"/>
      <c r="ETL8" s="1243"/>
      <c r="ETM8" s="1243"/>
      <c r="ETN8" s="1243"/>
      <c r="ETO8" s="1243"/>
      <c r="ETP8" s="1243"/>
      <c r="ETQ8" s="1243"/>
      <c r="ETR8" s="1243"/>
      <c r="ETS8" s="1243"/>
      <c r="ETT8" s="1243"/>
      <c r="ETU8" s="1243"/>
      <c r="ETV8" s="1243"/>
      <c r="ETW8" s="1243"/>
      <c r="ETX8" s="1243"/>
      <c r="ETY8" s="1243"/>
      <c r="ETZ8" s="1243"/>
      <c r="EUA8" s="1243"/>
      <c r="EUB8" s="1243"/>
      <c r="EUC8" s="1243"/>
      <c r="EUD8" s="1243"/>
      <c r="EUE8" s="1243"/>
      <c r="EUF8" s="1243"/>
      <c r="EUG8" s="1243"/>
      <c r="EUH8" s="1243"/>
      <c r="EUI8" s="1243"/>
      <c r="EUJ8" s="1243"/>
      <c r="EUK8" s="1243"/>
      <c r="EUL8" s="1243"/>
      <c r="EUM8" s="1243"/>
      <c r="EUN8" s="1243"/>
      <c r="EUO8" s="1243"/>
      <c r="EUP8" s="1243"/>
      <c r="EUQ8" s="1243"/>
      <c r="EUR8" s="1243"/>
      <c r="EUS8" s="1243"/>
      <c r="EUT8" s="1243"/>
      <c r="EUU8" s="1243"/>
      <c r="EUV8" s="1243"/>
      <c r="EUW8" s="1243"/>
      <c r="EUX8" s="1243"/>
      <c r="EUY8" s="1243"/>
      <c r="EUZ8" s="1243"/>
      <c r="EVA8" s="1243"/>
      <c r="EVB8" s="1243"/>
      <c r="EVC8" s="1243"/>
      <c r="EVD8" s="1243"/>
      <c r="EVE8" s="1243"/>
      <c r="EVF8" s="1243"/>
      <c r="EVG8" s="1243"/>
      <c r="EVH8" s="1243"/>
      <c r="EVI8" s="1243"/>
      <c r="EVJ8" s="1243"/>
      <c r="EVK8" s="1243"/>
      <c r="EVL8" s="1243"/>
      <c r="EVM8" s="1243"/>
      <c r="EVN8" s="1243"/>
      <c r="EVO8" s="1243"/>
      <c r="EVP8" s="1243"/>
      <c r="EVQ8" s="1243"/>
      <c r="EVR8" s="1243"/>
      <c r="EVS8" s="1243"/>
      <c r="EVT8" s="1243"/>
      <c r="EVU8" s="1243"/>
      <c r="EVV8" s="1243"/>
      <c r="EVW8" s="1243"/>
      <c r="EVX8" s="1243"/>
      <c r="EVY8" s="1243"/>
      <c r="EVZ8" s="1243"/>
      <c r="EWA8" s="1243"/>
      <c r="EWB8" s="1243"/>
      <c r="EWC8" s="1243"/>
      <c r="EWD8" s="1243"/>
      <c r="EWE8" s="1243"/>
      <c r="EWF8" s="1243"/>
      <c r="EWG8" s="1243"/>
      <c r="EWH8" s="1243"/>
      <c r="EWI8" s="1243"/>
      <c r="EWJ8" s="1243"/>
      <c r="EWK8" s="1243"/>
      <c r="EWL8" s="1243"/>
      <c r="EWM8" s="1243"/>
      <c r="EWN8" s="1243"/>
      <c r="EWO8" s="1243"/>
      <c r="EWP8" s="1243"/>
      <c r="EWQ8" s="1243"/>
      <c r="EWR8" s="1243"/>
      <c r="EWS8" s="1243"/>
      <c r="EWT8" s="1243"/>
      <c r="EWU8" s="1243"/>
      <c r="EWV8" s="1243"/>
      <c r="EWW8" s="1243"/>
      <c r="EWX8" s="1243"/>
      <c r="EWY8" s="1243"/>
      <c r="EWZ8" s="1243"/>
      <c r="EXA8" s="1243"/>
      <c r="EXB8" s="1243"/>
      <c r="EXC8" s="1243"/>
      <c r="EXD8" s="1243"/>
      <c r="EXE8" s="1243"/>
      <c r="EXF8" s="1243"/>
      <c r="EXG8" s="1243"/>
      <c r="EXH8" s="1243"/>
      <c r="EXI8" s="1243"/>
      <c r="EXJ8" s="1243"/>
      <c r="EXK8" s="1243"/>
      <c r="EXL8" s="1243"/>
      <c r="EXM8" s="1243"/>
      <c r="EXN8" s="1243"/>
      <c r="EXO8" s="1243"/>
      <c r="EXP8" s="1243"/>
      <c r="EXQ8" s="1243"/>
      <c r="EXR8" s="1243"/>
      <c r="EXS8" s="1243"/>
      <c r="EXT8" s="1243"/>
      <c r="EXU8" s="1243"/>
      <c r="EXV8" s="1243"/>
      <c r="EXW8" s="1243"/>
      <c r="EXX8" s="1243"/>
      <c r="EXY8" s="1243"/>
      <c r="EXZ8" s="1243"/>
      <c r="EYA8" s="1243"/>
      <c r="EYB8" s="1243"/>
      <c r="EYC8" s="1243"/>
      <c r="EYD8" s="1243"/>
      <c r="EYE8" s="1243"/>
      <c r="EYF8" s="1243"/>
      <c r="EYG8" s="1243"/>
      <c r="EYH8" s="1243"/>
      <c r="EYI8" s="1243"/>
      <c r="EYJ8" s="1243"/>
      <c r="EYK8" s="1243"/>
      <c r="EYL8" s="1243"/>
      <c r="EYM8" s="1243"/>
      <c r="EYN8" s="1243"/>
      <c r="EYO8" s="1243"/>
      <c r="EYP8" s="1243"/>
      <c r="EYQ8" s="1243"/>
      <c r="EYR8" s="1243"/>
      <c r="EYS8" s="1243"/>
      <c r="EYT8" s="1243"/>
      <c r="EYU8" s="1243"/>
      <c r="EYV8" s="1243"/>
      <c r="EYW8" s="1243"/>
      <c r="EYX8" s="1243"/>
      <c r="EYY8" s="1243"/>
      <c r="EYZ8" s="1243"/>
      <c r="EZA8" s="1243"/>
      <c r="EZB8" s="1243"/>
      <c r="EZC8" s="1243"/>
      <c r="EZD8" s="1243"/>
      <c r="EZE8" s="1243"/>
      <c r="EZF8" s="1243"/>
      <c r="EZG8" s="1243"/>
      <c r="EZH8" s="1243"/>
      <c r="EZI8" s="1243"/>
      <c r="EZJ8" s="1243"/>
      <c r="EZK8" s="1243"/>
      <c r="EZL8" s="1243"/>
      <c r="EZM8" s="1243"/>
      <c r="EZN8" s="1243"/>
      <c r="EZO8" s="1243"/>
      <c r="EZP8" s="1243"/>
      <c r="EZQ8" s="1243"/>
      <c r="EZR8" s="1243"/>
      <c r="EZS8" s="1243"/>
      <c r="EZT8" s="1243"/>
      <c r="EZU8" s="1243"/>
      <c r="EZV8" s="1243"/>
      <c r="EZW8" s="1243"/>
      <c r="EZX8" s="1243"/>
      <c r="EZY8" s="1243"/>
      <c r="EZZ8" s="1243"/>
      <c r="FAA8" s="1243"/>
      <c r="FAB8" s="1243"/>
      <c r="FAC8" s="1243"/>
      <c r="FAD8" s="1243"/>
      <c r="FAE8" s="1243"/>
      <c r="FAF8" s="1243"/>
      <c r="FAG8" s="1243"/>
      <c r="FAH8" s="1243"/>
      <c r="FAI8" s="1243"/>
      <c r="FAJ8" s="1243"/>
      <c r="FAK8" s="1243"/>
      <c r="FAL8" s="1243"/>
      <c r="FAM8" s="1243"/>
      <c r="FAN8" s="1243"/>
      <c r="FAO8" s="1243"/>
      <c r="FAP8" s="1243"/>
      <c r="FAQ8" s="1243"/>
      <c r="FAR8" s="1243"/>
      <c r="FAS8" s="1243"/>
      <c r="FAT8" s="1243"/>
      <c r="FAU8" s="1243"/>
      <c r="FAV8" s="1243"/>
      <c r="FAW8" s="1243"/>
      <c r="FAX8" s="1243"/>
      <c r="FAY8" s="1243"/>
      <c r="FAZ8" s="1243"/>
      <c r="FBA8" s="1243"/>
      <c r="FBB8" s="1243"/>
      <c r="FBC8" s="1243"/>
      <c r="FBD8" s="1243"/>
      <c r="FBE8" s="1243"/>
      <c r="FBF8" s="1243"/>
      <c r="FBG8" s="1243"/>
      <c r="FBH8" s="1243"/>
      <c r="FBI8" s="1243"/>
      <c r="FBJ8" s="1243"/>
      <c r="FBK8" s="1243"/>
      <c r="FBL8" s="1243"/>
      <c r="FBM8" s="1243"/>
      <c r="FBN8" s="1243"/>
      <c r="FBO8" s="1243"/>
      <c r="FBP8" s="1243"/>
      <c r="FBQ8" s="1243"/>
      <c r="FBR8" s="1243"/>
      <c r="FBS8" s="1243"/>
      <c r="FBT8" s="1243"/>
      <c r="FBU8" s="1243"/>
      <c r="FBV8" s="1243"/>
      <c r="FBW8" s="1243"/>
      <c r="FBX8" s="1243"/>
      <c r="FBY8" s="1243"/>
      <c r="FBZ8" s="1243"/>
      <c r="FCA8" s="1243"/>
      <c r="FCB8" s="1243"/>
      <c r="FCC8" s="1243"/>
      <c r="FCD8" s="1243"/>
      <c r="FCE8" s="1243"/>
      <c r="FCF8" s="1243"/>
      <c r="FCG8" s="1243"/>
      <c r="FCH8" s="1243"/>
      <c r="FCI8" s="1243"/>
      <c r="FCJ8" s="1243"/>
      <c r="FCK8" s="1243"/>
      <c r="FCL8" s="1243"/>
      <c r="FCM8" s="1243"/>
      <c r="FCN8" s="1243"/>
      <c r="FCO8" s="1243"/>
      <c r="FCP8" s="1243"/>
      <c r="FCQ8" s="1243"/>
      <c r="FCR8" s="1243"/>
      <c r="FCS8" s="1243"/>
      <c r="FCT8" s="1243"/>
      <c r="FCU8" s="1243"/>
      <c r="FCV8" s="1243"/>
      <c r="FCW8" s="1243"/>
      <c r="FCX8" s="1243"/>
      <c r="FCY8" s="1243"/>
      <c r="FCZ8" s="1243"/>
      <c r="FDA8" s="1243"/>
      <c r="FDB8" s="1243"/>
      <c r="FDC8" s="1243"/>
      <c r="FDD8" s="1243"/>
      <c r="FDE8" s="1243"/>
      <c r="FDF8" s="1243"/>
      <c r="FDG8" s="1243"/>
      <c r="FDH8" s="1243"/>
      <c r="FDI8" s="1243"/>
      <c r="FDJ8" s="1243"/>
      <c r="FDK8" s="1243"/>
      <c r="FDL8" s="1243"/>
      <c r="FDM8" s="1243"/>
      <c r="FDN8" s="1243"/>
      <c r="FDO8" s="1243"/>
      <c r="FDP8" s="1243"/>
      <c r="FDQ8" s="1243"/>
      <c r="FDR8" s="1243"/>
      <c r="FDS8" s="1243"/>
      <c r="FDT8" s="1243"/>
      <c r="FDU8" s="1243"/>
      <c r="FDV8" s="1243"/>
      <c r="FDW8" s="1243"/>
      <c r="FDX8" s="1243"/>
      <c r="FDY8" s="1243"/>
      <c r="FDZ8" s="1243"/>
      <c r="FEA8" s="1243"/>
      <c r="FEB8" s="1243"/>
      <c r="FEC8" s="1243"/>
      <c r="FED8" s="1243"/>
      <c r="FEE8" s="1243"/>
      <c r="FEF8" s="1243"/>
      <c r="FEG8" s="1243"/>
      <c r="FEH8" s="1243"/>
      <c r="FEI8" s="1243"/>
      <c r="FEJ8" s="1243"/>
      <c r="FEK8" s="1243"/>
      <c r="FEL8" s="1243"/>
      <c r="FEM8" s="1243"/>
      <c r="FEN8" s="1243"/>
      <c r="FEO8" s="1243"/>
      <c r="FEP8" s="1243"/>
      <c r="FEQ8" s="1243"/>
      <c r="FER8" s="1243"/>
      <c r="FES8" s="1243"/>
      <c r="FET8" s="1243"/>
      <c r="FEU8" s="1243"/>
      <c r="FEV8" s="1243"/>
      <c r="FEW8" s="1243"/>
      <c r="FEX8" s="1243"/>
      <c r="FEY8" s="1243"/>
      <c r="FEZ8" s="1243"/>
      <c r="FFA8" s="1243"/>
      <c r="FFB8" s="1243"/>
      <c r="FFC8" s="1243"/>
      <c r="FFD8" s="1243"/>
      <c r="FFE8" s="1243"/>
      <c r="FFF8" s="1243"/>
      <c r="FFG8" s="1243"/>
      <c r="FFH8" s="1243"/>
      <c r="FFI8" s="1243"/>
      <c r="FFJ8" s="1243"/>
      <c r="FFK8" s="1243"/>
      <c r="FFL8" s="1243"/>
      <c r="FFM8" s="1243"/>
      <c r="FFN8" s="1243"/>
      <c r="FFO8" s="1243"/>
      <c r="FFP8" s="1243"/>
      <c r="FFQ8" s="1243"/>
      <c r="FFR8" s="1243"/>
      <c r="FFS8" s="1243"/>
      <c r="FFT8" s="1243"/>
      <c r="FFU8" s="1243"/>
      <c r="FFV8" s="1243"/>
      <c r="FFW8" s="1243"/>
      <c r="FFX8" s="1243"/>
      <c r="FFY8" s="1243"/>
      <c r="FFZ8" s="1243"/>
      <c r="FGA8" s="1243"/>
      <c r="FGB8" s="1243"/>
      <c r="FGC8" s="1243"/>
      <c r="FGD8" s="1243"/>
      <c r="FGE8" s="1243"/>
      <c r="FGF8" s="1243"/>
      <c r="FGG8" s="1243"/>
      <c r="FGH8" s="1243"/>
      <c r="FGI8" s="1243"/>
      <c r="FGJ8" s="1243"/>
      <c r="FGK8" s="1243"/>
      <c r="FGL8" s="1243"/>
      <c r="FGM8" s="1243"/>
      <c r="FGN8" s="1243"/>
      <c r="FGO8" s="1243"/>
      <c r="FGP8" s="1243"/>
      <c r="FGQ8" s="1243"/>
      <c r="FGR8" s="1243"/>
      <c r="FGS8" s="1243"/>
      <c r="FGT8" s="1243"/>
      <c r="FGU8" s="1243"/>
      <c r="FGV8" s="1243"/>
      <c r="FGW8" s="1243"/>
      <c r="FGX8" s="1243"/>
      <c r="FGY8" s="1243"/>
      <c r="FGZ8" s="1243"/>
      <c r="FHA8" s="1243"/>
      <c r="FHB8" s="1243"/>
      <c r="FHC8" s="1243"/>
      <c r="FHD8" s="1243"/>
      <c r="FHE8" s="1243"/>
      <c r="FHF8" s="1243"/>
      <c r="FHG8" s="1243"/>
      <c r="FHH8" s="1243"/>
      <c r="FHI8" s="1243"/>
      <c r="FHJ8" s="1243"/>
      <c r="FHK8" s="1243"/>
      <c r="FHL8" s="1243"/>
      <c r="FHM8" s="1243"/>
      <c r="FHN8" s="1243"/>
      <c r="FHO8" s="1243"/>
      <c r="FHP8" s="1243"/>
      <c r="FHQ8" s="1243"/>
      <c r="FHR8" s="1243"/>
      <c r="FHS8" s="1243"/>
      <c r="FHT8" s="1243"/>
      <c r="FHU8" s="1243"/>
      <c r="FHV8" s="1243"/>
      <c r="FHW8" s="1243"/>
      <c r="FHX8" s="1243"/>
      <c r="FHY8" s="1243"/>
      <c r="FHZ8" s="1243"/>
      <c r="FIA8" s="1243"/>
      <c r="FIB8" s="1243"/>
      <c r="FIC8" s="1243"/>
      <c r="FID8" s="1243"/>
      <c r="FIE8" s="1243"/>
      <c r="FIF8" s="1243"/>
      <c r="FIG8" s="1243"/>
      <c r="FIH8" s="1243"/>
      <c r="FII8" s="1243"/>
      <c r="FIJ8" s="1243"/>
      <c r="FIK8" s="1243"/>
      <c r="FIL8" s="1243"/>
      <c r="FIM8" s="1243"/>
      <c r="FIN8" s="1243"/>
      <c r="FIO8" s="1243"/>
      <c r="FIP8" s="1243"/>
      <c r="FIQ8" s="1243"/>
      <c r="FIR8" s="1243"/>
      <c r="FIS8" s="1243"/>
      <c r="FIT8" s="1243"/>
      <c r="FIU8" s="1243"/>
      <c r="FIV8" s="1243"/>
      <c r="FIW8" s="1243"/>
      <c r="FIX8" s="1243"/>
      <c r="FIY8" s="1243"/>
      <c r="FIZ8" s="1243"/>
      <c r="FJA8" s="1243"/>
      <c r="FJB8" s="1243"/>
      <c r="FJC8" s="1243"/>
      <c r="FJD8" s="1243"/>
      <c r="FJE8" s="1243"/>
      <c r="FJF8" s="1243"/>
      <c r="FJG8" s="1243"/>
      <c r="FJH8" s="1243"/>
      <c r="FJI8" s="1243"/>
      <c r="FJJ8" s="1243"/>
      <c r="FJK8" s="1243"/>
      <c r="FJL8" s="1243"/>
      <c r="FJM8" s="1243"/>
      <c r="FJN8" s="1243"/>
      <c r="FJO8" s="1243"/>
      <c r="FJP8" s="1243"/>
      <c r="FJQ8" s="1243"/>
      <c r="FJR8" s="1243"/>
      <c r="FJS8" s="1243"/>
      <c r="FJT8" s="1243"/>
      <c r="FJU8" s="1243"/>
      <c r="FJV8" s="1243"/>
      <c r="FJW8" s="1243"/>
      <c r="FJX8" s="1243"/>
      <c r="FJY8" s="1243"/>
      <c r="FJZ8" s="1243"/>
      <c r="FKA8" s="1243"/>
      <c r="FKB8" s="1243"/>
      <c r="FKC8" s="1243"/>
      <c r="FKD8" s="1243"/>
      <c r="FKE8" s="1243"/>
      <c r="FKF8" s="1243"/>
      <c r="FKG8" s="1243"/>
      <c r="FKH8" s="1243"/>
      <c r="FKI8" s="1243"/>
      <c r="FKJ8" s="1243"/>
      <c r="FKK8" s="1243"/>
      <c r="FKL8" s="1243"/>
      <c r="FKM8" s="1243"/>
      <c r="FKN8" s="1243"/>
      <c r="FKO8" s="1243"/>
      <c r="FKP8" s="1243"/>
      <c r="FKQ8" s="1243"/>
      <c r="FKR8" s="1243"/>
      <c r="FKS8" s="1243"/>
      <c r="FKT8" s="1243"/>
      <c r="FKU8" s="1243"/>
      <c r="FKV8" s="1243"/>
      <c r="FKW8" s="1243"/>
      <c r="FKX8" s="1243"/>
      <c r="FKY8" s="1243"/>
      <c r="FKZ8" s="1243"/>
      <c r="FLA8" s="1243"/>
      <c r="FLB8" s="1243"/>
      <c r="FLC8" s="1243"/>
      <c r="FLD8" s="1243"/>
      <c r="FLE8" s="1243"/>
      <c r="FLF8" s="1243"/>
      <c r="FLG8" s="1243"/>
      <c r="FLH8" s="1243"/>
      <c r="FLI8" s="1243"/>
      <c r="FLJ8" s="1243"/>
      <c r="FLK8" s="1243"/>
      <c r="FLL8" s="1243"/>
      <c r="FLM8" s="1243"/>
      <c r="FLN8" s="1243"/>
      <c r="FLO8" s="1243"/>
      <c r="FLP8" s="1243"/>
      <c r="FLQ8" s="1243"/>
      <c r="FLR8" s="1243"/>
      <c r="FLS8" s="1243"/>
      <c r="FLT8" s="1243"/>
      <c r="FLU8" s="1243"/>
      <c r="FLV8" s="1243"/>
      <c r="FLW8" s="1243"/>
      <c r="FLX8" s="1243"/>
      <c r="FLY8" s="1243"/>
      <c r="FLZ8" s="1243"/>
      <c r="FMA8" s="1243"/>
      <c r="FMB8" s="1243"/>
      <c r="FMC8" s="1243"/>
      <c r="FMD8" s="1243"/>
      <c r="FME8" s="1243"/>
      <c r="FMF8" s="1243"/>
      <c r="FMG8" s="1243"/>
      <c r="FMH8" s="1243"/>
      <c r="FMI8" s="1243"/>
      <c r="FMJ8" s="1243"/>
      <c r="FMK8" s="1243"/>
      <c r="FML8" s="1243"/>
      <c r="FMM8" s="1243"/>
      <c r="FMN8" s="1243"/>
      <c r="FMO8" s="1243"/>
      <c r="FMP8" s="1243"/>
      <c r="FMQ8" s="1243"/>
      <c r="FMR8" s="1243"/>
      <c r="FMS8" s="1243"/>
      <c r="FMT8" s="1243"/>
      <c r="FMU8" s="1243"/>
      <c r="FMV8" s="1243"/>
      <c r="FMW8" s="1243"/>
      <c r="FMX8" s="1243"/>
      <c r="FMY8" s="1243"/>
      <c r="FMZ8" s="1243"/>
      <c r="FNA8" s="1243"/>
      <c r="FNB8" s="1243"/>
      <c r="FNC8" s="1243"/>
      <c r="FND8" s="1243"/>
      <c r="FNE8" s="1243"/>
      <c r="FNF8" s="1243"/>
      <c r="FNG8" s="1243"/>
      <c r="FNH8" s="1243"/>
      <c r="FNI8" s="1243"/>
      <c r="FNJ8" s="1243"/>
      <c r="FNK8" s="1243"/>
      <c r="FNL8" s="1243"/>
      <c r="FNM8" s="1243"/>
      <c r="FNN8" s="1243"/>
      <c r="FNO8" s="1243"/>
      <c r="FNP8" s="1243"/>
      <c r="FNQ8" s="1243"/>
      <c r="FNR8" s="1243"/>
      <c r="FNS8" s="1243"/>
      <c r="FNT8" s="1243"/>
      <c r="FNU8" s="1243"/>
      <c r="FNV8" s="1243"/>
      <c r="FNW8" s="1243"/>
      <c r="FNX8" s="1243"/>
      <c r="FNY8" s="1243"/>
      <c r="FNZ8" s="1243"/>
      <c r="FOA8" s="1243"/>
      <c r="FOB8" s="1243"/>
      <c r="FOC8" s="1243"/>
      <c r="FOD8" s="1243"/>
      <c r="FOE8" s="1243"/>
      <c r="FOF8" s="1243"/>
      <c r="FOG8" s="1243"/>
      <c r="FOH8" s="1243"/>
      <c r="FOI8" s="1243"/>
      <c r="FOJ8" s="1243"/>
      <c r="FOK8" s="1243"/>
      <c r="FOL8" s="1243"/>
      <c r="FOM8" s="1243"/>
      <c r="FON8" s="1243"/>
      <c r="FOO8" s="1243"/>
      <c r="FOP8" s="1243"/>
      <c r="FOQ8" s="1243"/>
      <c r="FOR8" s="1243"/>
      <c r="FOS8" s="1243"/>
      <c r="FOT8" s="1243"/>
      <c r="FOU8" s="1243"/>
      <c r="FOV8" s="1243"/>
      <c r="FOW8" s="1243"/>
      <c r="FOX8" s="1243"/>
      <c r="FOY8" s="1243"/>
      <c r="FOZ8" s="1243"/>
      <c r="FPA8" s="1243"/>
      <c r="FPB8" s="1243"/>
      <c r="FPC8" s="1243"/>
      <c r="FPD8" s="1243"/>
      <c r="FPE8" s="1243"/>
      <c r="FPF8" s="1243"/>
      <c r="FPG8" s="1243"/>
      <c r="FPH8" s="1243"/>
      <c r="FPI8" s="1243"/>
      <c r="FPJ8" s="1243"/>
      <c r="FPK8" s="1243"/>
      <c r="FPL8" s="1243"/>
      <c r="FPM8" s="1243"/>
      <c r="FPN8" s="1243"/>
      <c r="FPO8" s="1243"/>
      <c r="FPP8" s="1243"/>
      <c r="FPQ8" s="1243"/>
      <c r="FPR8" s="1243"/>
      <c r="FPS8" s="1243"/>
      <c r="FPT8" s="1243"/>
      <c r="FPU8" s="1243"/>
      <c r="FPV8" s="1243"/>
      <c r="FPW8" s="1243"/>
      <c r="FPX8" s="1243"/>
      <c r="FPY8" s="1243"/>
      <c r="FPZ8" s="1243"/>
      <c r="FQA8" s="1243"/>
      <c r="FQB8" s="1243"/>
      <c r="FQC8" s="1243"/>
      <c r="FQD8" s="1243"/>
      <c r="FQE8" s="1243"/>
      <c r="FQF8" s="1243"/>
      <c r="FQG8" s="1243"/>
      <c r="FQH8" s="1243"/>
      <c r="FQI8" s="1243"/>
      <c r="FQJ8" s="1243"/>
      <c r="FQK8" s="1243"/>
      <c r="FQL8" s="1243"/>
      <c r="FQM8" s="1243"/>
      <c r="FQN8" s="1243"/>
      <c r="FQO8" s="1243"/>
      <c r="FQP8" s="1243"/>
      <c r="FQQ8" s="1243"/>
      <c r="FQR8" s="1243"/>
      <c r="FQS8" s="1243"/>
      <c r="FQT8" s="1243"/>
      <c r="FQU8" s="1243"/>
      <c r="FQV8" s="1243"/>
      <c r="FQW8" s="1243"/>
      <c r="FQX8" s="1243"/>
      <c r="FQY8" s="1243"/>
      <c r="FQZ8" s="1243"/>
      <c r="FRA8" s="1243"/>
      <c r="FRB8" s="1243"/>
      <c r="FRC8" s="1243"/>
      <c r="FRD8" s="1243"/>
      <c r="FRE8" s="1243"/>
      <c r="FRF8" s="1243"/>
      <c r="FRG8" s="1243"/>
      <c r="FRH8" s="1243"/>
      <c r="FRI8" s="1243"/>
      <c r="FRJ8" s="1243"/>
      <c r="FRK8" s="1243"/>
      <c r="FRL8" s="1243"/>
      <c r="FRM8" s="1243"/>
      <c r="FRN8" s="1243"/>
      <c r="FRO8" s="1243"/>
      <c r="FRP8" s="1243"/>
      <c r="FRQ8" s="1243"/>
      <c r="FRR8" s="1243"/>
      <c r="FRS8" s="1243"/>
      <c r="FRT8" s="1243"/>
      <c r="FRU8" s="1243"/>
      <c r="FRV8" s="1243"/>
      <c r="FRW8" s="1243"/>
      <c r="FRX8" s="1243"/>
      <c r="FRY8" s="1243"/>
      <c r="FRZ8" s="1243"/>
      <c r="FSA8" s="1243"/>
      <c r="FSB8" s="1243"/>
      <c r="FSC8" s="1243"/>
      <c r="FSD8" s="1243"/>
      <c r="FSE8" s="1243"/>
      <c r="FSF8" s="1243"/>
      <c r="FSG8" s="1243"/>
      <c r="FSH8" s="1243"/>
      <c r="FSI8" s="1243"/>
      <c r="FSJ8" s="1243"/>
      <c r="FSK8" s="1243"/>
      <c r="FSL8" s="1243"/>
      <c r="FSM8" s="1243"/>
      <c r="FSN8" s="1243"/>
      <c r="FSO8" s="1243"/>
      <c r="FSP8" s="1243"/>
      <c r="FSQ8" s="1243"/>
      <c r="FSR8" s="1243"/>
      <c r="FSS8" s="1243"/>
      <c r="FST8" s="1243"/>
      <c r="FSU8" s="1243"/>
      <c r="FSV8" s="1243"/>
      <c r="FSW8" s="1243"/>
      <c r="FSX8" s="1243"/>
      <c r="FSY8" s="1243"/>
      <c r="FSZ8" s="1243"/>
      <c r="FTA8" s="1243"/>
      <c r="FTB8" s="1243"/>
      <c r="FTC8" s="1243"/>
      <c r="FTD8" s="1243"/>
      <c r="FTE8" s="1243"/>
      <c r="FTF8" s="1243"/>
      <c r="FTG8" s="1243"/>
      <c r="FTH8" s="1243"/>
      <c r="FTI8" s="1243"/>
      <c r="FTJ8" s="1243"/>
      <c r="FTK8" s="1243"/>
      <c r="FTL8" s="1243"/>
      <c r="FTM8" s="1243"/>
      <c r="FTN8" s="1243"/>
      <c r="FTO8" s="1243"/>
      <c r="FTP8" s="1243"/>
      <c r="FTQ8" s="1243"/>
      <c r="FTR8" s="1243"/>
      <c r="FTS8" s="1243"/>
      <c r="FTT8" s="1243"/>
      <c r="FTU8" s="1243"/>
      <c r="FTV8" s="1243"/>
      <c r="FTW8" s="1243"/>
      <c r="FTX8" s="1243"/>
      <c r="FTY8" s="1243"/>
      <c r="FTZ8" s="1243"/>
      <c r="FUA8" s="1243"/>
      <c r="FUB8" s="1243"/>
      <c r="FUC8" s="1243"/>
      <c r="FUD8" s="1243"/>
      <c r="FUE8" s="1243"/>
      <c r="FUF8" s="1243"/>
      <c r="FUG8" s="1243"/>
      <c r="FUH8" s="1243"/>
      <c r="FUI8" s="1243"/>
      <c r="FUJ8" s="1243"/>
      <c r="FUK8" s="1243"/>
      <c r="FUL8" s="1243"/>
      <c r="FUM8" s="1243"/>
      <c r="FUN8" s="1243"/>
      <c r="FUO8" s="1243"/>
      <c r="FUP8" s="1243"/>
      <c r="FUQ8" s="1243"/>
      <c r="FUR8" s="1243"/>
      <c r="FUS8" s="1243"/>
      <c r="FUT8" s="1243"/>
      <c r="FUU8" s="1243"/>
      <c r="FUV8" s="1243"/>
      <c r="FUW8" s="1243"/>
      <c r="FUX8" s="1243"/>
      <c r="FUY8" s="1243"/>
      <c r="FUZ8" s="1243"/>
      <c r="FVA8" s="1243"/>
      <c r="FVB8" s="1243"/>
      <c r="FVC8" s="1243"/>
      <c r="FVD8" s="1243"/>
      <c r="FVE8" s="1243"/>
      <c r="FVF8" s="1243"/>
      <c r="FVG8" s="1243"/>
      <c r="FVH8" s="1243"/>
      <c r="FVI8" s="1243"/>
      <c r="FVJ8" s="1243"/>
      <c r="FVK8" s="1243"/>
      <c r="FVL8" s="1243"/>
      <c r="FVM8" s="1243"/>
      <c r="FVN8" s="1243"/>
      <c r="FVO8" s="1243"/>
      <c r="FVP8" s="1243"/>
      <c r="FVQ8" s="1243"/>
      <c r="FVR8" s="1243"/>
      <c r="FVS8" s="1243"/>
      <c r="FVT8" s="1243"/>
      <c r="FVU8" s="1243"/>
      <c r="FVV8" s="1243"/>
      <c r="FVW8" s="1243"/>
      <c r="FVX8" s="1243"/>
      <c r="FVY8" s="1243"/>
      <c r="FVZ8" s="1243"/>
      <c r="FWA8" s="1243"/>
      <c r="FWB8" s="1243"/>
      <c r="FWC8" s="1243"/>
      <c r="FWD8" s="1243"/>
      <c r="FWE8" s="1243"/>
      <c r="FWF8" s="1243"/>
      <c r="FWG8" s="1243"/>
      <c r="FWH8" s="1243"/>
      <c r="FWI8" s="1243"/>
      <c r="FWJ8" s="1243"/>
      <c r="FWK8" s="1243"/>
      <c r="FWL8" s="1243"/>
      <c r="FWM8" s="1243"/>
      <c r="FWN8" s="1243"/>
      <c r="FWO8" s="1243"/>
      <c r="FWP8" s="1243"/>
      <c r="FWQ8" s="1243"/>
      <c r="FWR8" s="1243"/>
      <c r="FWS8" s="1243"/>
      <c r="FWT8" s="1243"/>
      <c r="FWU8" s="1243"/>
      <c r="FWV8" s="1243"/>
      <c r="FWW8" s="1243"/>
      <c r="FWX8" s="1243"/>
      <c r="FWY8" s="1243"/>
      <c r="FWZ8" s="1243"/>
      <c r="FXA8" s="1243"/>
      <c r="FXB8" s="1243"/>
      <c r="FXC8" s="1243"/>
      <c r="FXD8" s="1243"/>
      <c r="FXE8" s="1243"/>
      <c r="FXF8" s="1243"/>
      <c r="FXG8" s="1243"/>
      <c r="FXH8" s="1243"/>
      <c r="FXI8" s="1243"/>
      <c r="FXJ8" s="1243"/>
      <c r="FXK8" s="1243"/>
      <c r="FXL8" s="1243"/>
      <c r="FXM8" s="1243"/>
      <c r="FXN8" s="1243"/>
      <c r="FXO8" s="1243"/>
      <c r="FXP8" s="1243"/>
      <c r="FXQ8" s="1243"/>
      <c r="FXR8" s="1243"/>
      <c r="FXS8" s="1243"/>
      <c r="FXT8" s="1243"/>
      <c r="FXU8" s="1243"/>
      <c r="FXV8" s="1243"/>
      <c r="FXW8" s="1243"/>
      <c r="FXX8" s="1243"/>
      <c r="FXY8" s="1243"/>
      <c r="FXZ8" s="1243"/>
      <c r="FYA8" s="1243"/>
      <c r="FYB8" s="1243"/>
      <c r="FYC8" s="1243"/>
      <c r="FYD8" s="1243"/>
      <c r="FYE8" s="1243"/>
      <c r="FYF8" s="1243"/>
      <c r="FYG8" s="1243"/>
      <c r="FYH8" s="1243"/>
      <c r="FYI8" s="1243"/>
      <c r="FYJ8" s="1243"/>
      <c r="FYK8" s="1243"/>
      <c r="FYL8" s="1243"/>
      <c r="FYM8" s="1243"/>
      <c r="FYN8" s="1243"/>
      <c r="FYO8" s="1243"/>
      <c r="FYP8" s="1243"/>
      <c r="FYQ8" s="1243"/>
      <c r="FYR8" s="1243"/>
      <c r="FYS8" s="1243"/>
      <c r="FYT8" s="1243"/>
      <c r="FYU8" s="1243"/>
      <c r="FYV8" s="1243"/>
      <c r="FYW8" s="1243"/>
      <c r="FYX8" s="1243"/>
      <c r="FYY8" s="1243"/>
      <c r="FYZ8" s="1243"/>
      <c r="FZA8" s="1243"/>
      <c r="FZB8" s="1243"/>
      <c r="FZC8" s="1243"/>
      <c r="FZD8" s="1243"/>
      <c r="FZE8" s="1243"/>
      <c r="FZF8" s="1243"/>
      <c r="FZG8" s="1243"/>
      <c r="FZH8" s="1243"/>
      <c r="FZI8" s="1243"/>
      <c r="FZJ8" s="1243"/>
      <c r="FZK8" s="1243"/>
      <c r="FZL8" s="1243"/>
      <c r="FZM8" s="1243"/>
      <c r="FZN8" s="1243"/>
      <c r="FZO8" s="1243"/>
      <c r="FZP8" s="1243"/>
      <c r="FZQ8" s="1243"/>
      <c r="FZR8" s="1243"/>
      <c r="FZS8" s="1243"/>
      <c r="FZT8" s="1243"/>
      <c r="FZU8" s="1243"/>
      <c r="FZV8" s="1243"/>
      <c r="FZW8" s="1243"/>
      <c r="FZX8" s="1243"/>
      <c r="FZY8" s="1243"/>
      <c r="FZZ8" s="1243"/>
      <c r="GAA8" s="1243"/>
      <c r="GAB8" s="1243"/>
      <c r="GAC8" s="1243"/>
      <c r="GAD8" s="1243"/>
      <c r="GAE8" s="1243"/>
      <c r="GAF8" s="1243"/>
      <c r="GAG8" s="1243"/>
      <c r="GAH8" s="1243"/>
      <c r="GAI8" s="1243"/>
      <c r="GAJ8" s="1243"/>
      <c r="GAK8" s="1243"/>
      <c r="GAL8" s="1243"/>
      <c r="GAM8" s="1243"/>
      <c r="GAN8" s="1243"/>
      <c r="GAO8" s="1243"/>
      <c r="GAP8" s="1243"/>
      <c r="GAQ8" s="1243"/>
      <c r="GAR8" s="1243"/>
      <c r="GAS8" s="1243"/>
      <c r="GAT8" s="1243"/>
      <c r="GAU8" s="1243"/>
      <c r="GAV8" s="1243"/>
      <c r="GAW8" s="1243"/>
      <c r="GAX8" s="1243"/>
      <c r="GAY8" s="1243"/>
      <c r="GAZ8" s="1243"/>
      <c r="GBA8" s="1243"/>
      <c r="GBB8" s="1243"/>
      <c r="GBC8" s="1243"/>
      <c r="GBD8" s="1243"/>
      <c r="GBE8" s="1243"/>
      <c r="GBF8" s="1243"/>
      <c r="GBG8" s="1243"/>
      <c r="GBH8" s="1243"/>
      <c r="GBI8" s="1243"/>
      <c r="GBJ8" s="1243"/>
      <c r="GBK8" s="1243"/>
      <c r="GBL8" s="1243"/>
      <c r="GBM8" s="1243"/>
      <c r="GBN8" s="1243"/>
      <c r="GBO8" s="1243"/>
      <c r="GBP8" s="1243"/>
      <c r="GBQ8" s="1243"/>
      <c r="GBR8" s="1243"/>
      <c r="GBS8" s="1243"/>
      <c r="GBT8" s="1243"/>
      <c r="GBU8" s="1243"/>
      <c r="GBV8" s="1243"/>
      <c r="GBW8" s="1243"/>
      <c r="GBX8" s="1243"/>
      <c r="GBY8" s="1243"/>
      <c r="GBZ8" s="1243"/>
      <c r="GCA8" s="1243"/>
      <c r="GCB8" s="1243"/>
      <c r="GCC8" s="1243"/>
      <c r="GCD8" s="1243"/>
      <c r="GCE8" s="1243"/>
      <c r="GCF8" s="1243"/>
      <c r="GCG8" s="1243"/>
      <c r="GCH8" s="1243"/>
      <c r="GCI8" s="1243"/>
      <c r="GCJ8" s="1243"/>
      <c r="GCK8" s="1243"/>
      <c r="GCL8" s="1243"/>
      <c r="GCM8" s="1243"/>
      <c r="GCN8" s="1243"/>
      <c r="GCO8" s="1243"/>
      <c r="GCP8" s="1243"/>
      <c r="GCQ8" s="1243"/>
      <c r="GCR8" s="1243"/>
      <c r="GCS8" s="1243"/>
      <c r="GCT8" s="1243"/>
      <c r="GCU8" s="1243"/>
      <c r="GCV8" s="1243"/>
      <c r="GCW8" s="1243"/>
      <c r="GCX8" s="1243"/>
      <c r="GCY8" s="1243"/>
      <c r="GCZ8" s="1243"/>
      <c r="GDA8" s="1243"/>
      <c r="GDB8" s="1243"/>
      <c r="GDC8" s="1243"/>
      <c r="GDD8" s="1243"/>
      <c r="GDE8" s="1243"/>
      <c r="GDF8" s="1243"/>
      <c r="GDG8" s="1243"/>
      <c r="GDH8" s="1243"/>
      <c r="GDI8" s="1243"/>
      <c r="GDJ8" s="1243"/>
      <c r="GDK8" s="1243"/>
      <c r="GDL8" s="1243"/>
      <c r="GDM8" s="1243"/>
      <c r="GDN8" s="1243"/>
      <c r="GDO8" s="1243"/>
      <c r="GDP8" s="1243"/>
      <c r="GDQ8" s="1243"/>
      <c r="GDR8" s="1243"/>
      <c r="GDS8" s="1243"/>
      <c r="GDT8" s="1243"/>
      <c r="GDU8" s="1243"/>
      <c r="GDV8" s="1243"/>
      <c r="GDW8" s="1243"/>
      <c r="GDX8" s="1243"/>
      <c r="GDY8" s="1243"/>
      <c r="GDZ8" s="1243"/>
      <c r="GEA8" s="1243"/>
      <c r="GEB8" s="1243"/>
      <c r="GEC8" s="1243"/>
      <c r="GED8" s="1243"/>
      <c r="GEE8" s="1243"/>
      <c r="GEF8" s="1243"/>
      <c r="GEG8" s="1243"/>
      <c r="GEH8" s="1243"/>
      <c r="GEI8" s="1243"/>
      <c r="GEJ8" s="1243"/>
      <c r="GEK8" s="1243"/>
      <c r="GEL8" s="1243"/>
      <c r="GEM8" s="1243"/>
      <c r="GEN8" s="1243"/>
      <c r="GEO8" s="1243"/>
      <c r="GEP8" s="1243"/>
      <c r="GEQ8" s="1243"/>
      <c r="GER8" s="1243"/>
      <c r="GES8" s="1243"/>
      <c r="GET8" s="1243"/>
      <c r="GEU8" s="1243"/>
      <c r="GEV8" s="1243"/>
      <c r="GEW8" s="1243"/>
      <c r="GEX8" s="1243"/>
      <c r="GEY8" s="1243"/>
      <c r="GEZ8" s="1243"/>
      <c r="GFA8" s="1243"/>
      <c r="GFB8" s="1243"/>
      <c r="GFC8" s="1243"/>
      <c r="GFD8" s="1243"/>
      <c r="GFE8" s="1243"/>
      <c r="GFF8" s="1243"/>
      <c r="GFG8" s="1243"/>
      <c r="GFH8" s="1243"/>
      <c r="GFI8" s="1243"/>
      <c r="GFJ8" s="1243"/>
      <c r="GFK8" s="1243"/>
      <c r="GFL8" s="1243"/>
      <c r="GFM8" s="1243"/>
      <c r="GFN8" s="1243"/>
      <c r="GFO8" s="1243"/>
      <c r="GFP8" s="1243"/>
      <c r="GFQ8" s="1243"/>
      <c r="GFR8" s="1243"/>
      <c r="GFS8" s="1243"/>
      <c r="GFT8" s="1243"/>
      <c r="GFU8" s="1243"/>
      <c r="GFV8" s="1243"/>
      <c r="GFW8" s="1243"/>
      <c r="GFX8" s="1243"/>
      <c r="GFY8" s="1243"/>
      <c r="GFZ8" s="1243"/>
      <c r="GGA8" s="1243"/>
      <c r="GGB8" s="1243"/>
      <c r="GGC8" s="1243"/>
      <c r="GGD8" s="1243"/>
      <c r="GGE8" s="1243"/>
      <c r="GGF8" s="1243"/>
      <c r="GGG8" s="1243"/>
      <c r="GGH8" s="1243"/>
      <c r="GGI8" s="1243"/>
      <c r="GGJ8" s="1243"/>
      <c r="GGK8" s="1243"/>
      <c r="GGL8" s="1243"/>
      <c r="GGM8" s="1243"/>
      <c r="GGN8" s="1243"/>
      <c r="GGO8" s="1243"/>
      <c r="GGP8" s="1243"/>
      <c r="GGQ8" s="1243"/>
      <c r="GGR8" s="1243"/>
      <c r="GGS8" s="1243"/>
      <c r="GGT8" s="1243"/>
      <c r="GGU8" s="1243"/>
      <c r="GGV8" s="1243"/>
      <c r="GGW8" s="1243"/>
      <c r="GGX8" s="1243"/>
      <c r="GGY8" s="1243"/>
      <c r="GGZ8" s="1243"/>
      <c r="GHA8" s="1243"/>
      <c r="GHB8" s="1243"/>
      <c r="GHC8" s="1243"/>
      <c r="GHD8" s="1243"/>
      <c r="GHE8" s="1243"/>
      <c r="GHF8" s="1243"/>
      <c r="GHG8" s="1243"/>
      <c r="GHH8" s="1243"/>
      <c r="GHI8" s="1243"/>
      <c r="GHJ8" s="1243"/>
      <c r="GHK8" s="1243"/>
      <c r="GHL8" s="1243"/>
      <c r="GHM8" s="1243"/>
      <c r="GHN8" s="1243"/>
      <c r="GHO8" s="1243"/>
      <c r="GHP8" s="1243"/>
      <c r="GHQ8" s="1243"/>
      <c r="GHR8" s="1243"/>
      <c r="GHS8" s="1243"/>
      <c r="GHT8" s="1243"/>
      <c r="GHU8" s="1243"/>
      <c r="GHV8" s="1243"/>
      <c r="GHW8" s="1243"/>
      <c r="GHX8" s="1243"/>
      <c r="GHY8" s="1243"/>
      <c r="GHZ8" s="1243"/>
      <c r="GIA8" s="1243"/>
      <c r="GIB8" s="1243"/>
      <c r="GIC8" s="1243"/>
      <c r="GID8" s="1243"/>
      <c r="GIE8" s="1243"/>
      <c r="GIF8" s="1243"/>
      <c r="GIG8" s="1243"/>
      <c r="GIH8" s="1243"/>
      <c r="GII8" s="1243"/>
      <c r="GIJ8" s="1243"/>
      <c r="GIK8" s="1243"/>
      <c r="GIL8" s="1243"/>
      <c r="GIM8" s="1243"/>
      <c r="GIN8" s="1243"/>
      <c r="GIO8" s="1243"/>
      <c r="GIP8" s="1243"/>
      <c r="GIQ8" s="1243"/>
      <c r="GIR8" s="1243"/>
      <c r="GIS8" s="1243"/>
      <c r="GIT8" s="1243"/>
      <c r="GIU8" s="1243"/>
      <c r="GIV8" s="1243"/>
      <c r="GIW8" s="1243"/>
      <c r="GIX8" s="1243"/>
      <c r="GIY8" s="1243"/>
      <c r="GIZ8" s="1243"/>
      <c r="GJA8" s="1243"/>
      <c r="GJB8" s="1243"/>
      <c r="GJC8" s="1243"/>
      <c r="GJD8" s="1243"/>
      <c r="GJE8" s="1243"/>
      <c r="GJF8" s="1243"/>
      <c r="GJG8" s="1243"/>
      <c r="GJH8" s="1243"/>
      <c r="GJI8" s="1243"/>
      <c r="GJJ8" s="1243"/>
      <c r="GJK8" s="1243"/>
      <c r="GJL8" s="1243"/>
      <c r="GJM8" s="1243"/>
      <c r="GJN8" s="1243"/>
      <c r="GJO8" s="1243"/>
      <c r="GJP8" s="1243"/>
      <c r="GJQ8" s="1243"/>
      <c r="GJR8" s="1243"/>
      <c r="GJS8" s="1243"/>
      <c r="GJT8" s="1243"/>
      <c r="GJU8" s="1243"/>
      <c r="GJV8" s="1243"/>
      <c r="GJW8" s="1243"/>
      <c r="GJX8" s="1243"/>
      <c r="GJY8" s="1243"/>
      <c r="GJZ8" s="1243"/>
      <c r="GKA8" s="1243"/>
      <c r="GKB8" s="1243"/>
      <c r="GKC8" s="1243"/>
      <c r="GKD8" s="1243"/>
      <c r="GKE8" s="1243"/>
      <c r="GKF8" s="1243"/>
      <c r="GKG8" s="1243"/>
      <c r="GKH8" s="1243"/>
      <c r="GKI8" s="1243"/>
      <c r="GKJ8" s="1243"/>
      <c r="GKK8" s="1243"/>
      <c r="GKL8" s="1243"/>
      <c r="GKM8" s="1243"/>
      <c r="GKN8" s="1243"/>
      <c r="GKO8" s="1243"/>
      <c r="GKP8" s="1243"/>
      <c r="GKQ8" s="1243"/>
      <c r="GKR8" s="1243"/>
      <c r="GKS8" s="1243"/>
      <c r="GKT8" s="1243"/>
      <c r="GKU8" s="1243"/>
      <c r="GKV8" s="1243"/>
      <c r="GKW8" s="1243"/>
      <c r="GKX8" s="1243"/>
      <c r="GKY8" s="1243"/>
      <c r="GKZ8" s="1243"/>
      <c r="GLA8" s="1243"/>
      <c r="GLB8" s="1243"/>
      <c r="GLC8" s="1243"/>
      <c r="GLD8" s="1243"/>
      <c r="GLE8" s="1243"/>
      <c r="GLF8" s="1243"/>
      <c r="GLG8" s="1243"/>
      <c r="GLH8" s="1243"/>
      <c r="GLI8" s="1243"/>
      <c r="GLJ8" s="1243"/>
      <c r="GLK8" s="1243"/>
      <c r="GLL8" s="1243"/>
      <c r="GLM8" s="1243"/>
      <c r="GLN8" s="1243"/>
      <c r="GLO8" s="1243"/>
      <c r="GLP8" s="1243"/>
      <c r="GLQ8" s="1243"/>
      <c r="GLR8" s="1243"/>
      <c r="GLS8" s="1243"/>
      <c r="GLT8" s="1243"/>
      <c r="GLU8" s="1243"/>
      <c r="GLV8" s="1243"/>
      <c r="GLW8" s="1243"/>
      <c r="GLX8" s="1243"/>
      <c r="GLY8" s="1243"/>
      <c r="GLZ8" s="1243"/>
      <c r="GMA8" s="1243"/>
      <c r="GMB8" s="1243"/>
      <c r="GMC8" s="1243"/>
      <c r="GMD8" s="1243"/>
      <c r="GME8" s="1243"/>
      <c r="GMF8" s="1243"/>
      <c r="GMG8" s="1243"/>
      <c r="GMH8" s="1243"/>
      <c r="GMI8" s="1243"/>
      <c r="GMJ8" s="1243"/>
      <c r="GMK8" s="1243"/>
      <c r="GML8" s="1243"/>
      <c r="GMM8" s="1243"/>
      <c r="GMN8" s="1243"/>
      <c r="GMO8" s="1243"/>
      <c r="GMP8" s="1243"/>
      <c r="GMQ8" s="1243"/>
      <c r="GMR8" s="1243"/>
      <c r="GMS8" s="1243"/>
      <c r="GMT8" s="1243"/>
      <c r="GMU8" s="1243"/>
      <c r="GMV8" s="1243"/>
      <c r="GMW8" s="1243"/>
      <c r="GMX8" s="1243"/>
      <c r="GMY8" s="1243"/>
      <c r="GMZ8" s="1243"/>
      <c r="GNA8" s="1243"/>
      <c r="GNB8" s="1243"/>
      <c r="GNC8" s="1243"/>
      <c r="GND8" s="1243"/>
      <c r="GNE8" s="1243"/>
      <c r="GNF8" s="1243"/>
      <c r="GNG8" s="1243"/>
      <c r="GNH8" s="1243"/>
      <c r="GNI8" s="1243"/>
      <c r="GNJ8" s="1243"/>
      <c r="GNK8" s="1243"/>
      <c r="GNL8" s="1243"/>
      <c r="GNM8" s="1243"/>
      <c r="GNN8" s="1243"/>
      <c r="GNO8" s="1243"/>
      <c r="GNP8" s="1243"/>
      <c r="GNQ8" s="1243"/>
      <c r="GNR8" s="1243"/>
      <c r="GNS8" s="1243"/>
      <c r="GNT8" s="1243"/>
      <c r="GNU8" s="1243"/>
      <c r="GNV8" s="1243"/>
      <c r="GNW8" s="1243"/>
      <c r="GNX8" s="1243"/>
      <c r="GNY8" s="1243"/>
      <c r="GNZ8" s="1243"/>
      <c r="GOA8" s="1243"/>
      <c r="GOB8" s="1243"/>
      <c r="GOC8" s="1243"/>
      <c r="GOD8" s="1243"/>
      <c r="GOE8" s="1243"/>
      <c r="GOF8" s="1243"/>
      <c r="GOG8" s="1243"/>
      <c r="GOH8" s="1243"/>
      <c r="GOI8" s="1243"/>
      <c r="GOJ8" s="1243"/>
      <c r="GOK8" s="1243"/>
      <c r="GOL8" s="1243"/>
      <c r="GOM8" s="1243"/>
      <c r="GON8" s="1243"/>
      <c r="GOO8" s="1243"/>
      <c r="GOP8" s="1243"/>
      <c r="GOQ8" s="1243"/>
      <c r="GOR8" s="1243"/>
      <c r="GOS8" s="1243"/>
      <c r="GOT8" s="1243"/>
      <c r="GOU8" s="1243"/>
      <c r="GOV8" s="1243"/>
      <c r="GOW8" s="1243"/>
      <c r="GOX8" s="1243"/>
      <c r="GOY8" s="1243"/>
      <c r="GOZ8" s="1243"/>
      <c r="GPA8" s="1243"/>
      <c r="GPB8" s="1243"/>
      <c r="GPC8" s="1243"/>
      <c r="GPD8" s="1243"/>
      <c r="GPE8" s="1243"/>
      <c r="GPF8" s="1243"/>
      <c r="GPG8" s="1243"/>
      <c r="GPH8" s="1243"/>
      <c r="GPI8" s="1243"/>
      <c r="GPJ8" s="1243"/>
      <c r="GPK8" s="1243"/>
      <c r="GPL8" s="1243"/>
      <c r="GPM8" s="1243"/>
      <c r="GPN8" s="1243"/>
      <c r="GPO8" s="1243"/>
      <c r="GPP8" s="1243"/>
      <c r="GPQ8" s="1243"/>
      <c r="GPR8" s="1243"/>
      <c r="GPS8" s="1243"/>
      <c r="GPT8" s="1243"/>
      <c r="GPU8" s="1243"/>
      <c r="GPV8" s="1243"/>
      <c r="GPW8" s="1243"/>
      <c r="GPX8" s="1243"/>
      <c r="GPY8" s="1243"/>
      <c r="GPZ8" s="1243"/>
      <c r="GQA8" s="1243"/>
      <c r="GQB8" s="1243"/>
      <c r="GQC8" s="1243"/>
      <c r="GQD8" s="1243"/>
      <c r="GQE8" s="1243"/>
      <c r="GQF8" s="1243"/>
      <c r="GQG8" s="1243"/>
      <c r="GQH8" s="1243"/>
      <c r="GQI8" s="1243"/>
      <c r="GQJ8" s="1243"/>
      <c r="GQK8" s="1243"/>
      <c r="GQL8" s="1243"/>
      <c r="GQM8" s="1243"/>
      <c r="GQN8" s="1243"/>
      <c r="GQO8" s="1243"/>
      <c r="GQP8" s="1243"/>
      <c r="GQQ8" s="1243"/>
      <c r="GQR8" s="1243"/>
      <c r="GQS8" s="1243"/>
      <c r="GQT8" s="1243"/>
      <c r="GQU8" s="1243"/>
      <c r="GQV8" s="1243"/>
      <c r="GQW8" s="1243"/>
      <c r="GQX8" s="1243"/>
      <c r="GQY8" s="1243"/>
      <c r="GQZ8" s="1243"/>
      <c r="GRA8" s="1243"/>
      <c r="GRB8" s="1243"/>
      <c r="GRC8" s="1243"/>
      <c r="GRD8" s="1243"/>
      <c r="GRE8" s="1243"/>
      <c r="GRF8" s="1243"/>
      <c r="GRG8" s="1243"/>
      <c r="GRH8" s="1243"/>
      <c r="GRI8" s="1243"/>
      <c r="GRJ8" s="1243"/>
      <c r="GRK8" s="1243"/>
      <c r="GRL8" s="1243"/>
      <c r="GRM8" s="1243"/>
      <c r="GRN8" s="1243"/>
      <c r="GRO8" s="1243"/>
      <c r="GRP8" s="1243"/>
      <c r="GRQ8" s="1243"/>
      <c r="GRR8" s="1243"/>
      <c r="GRS8" s="1243"/>
      <c r="GRT8" s="1243"/>
      <c r="GRU8" s="1243"/>
      <c r="GRV8" s="1243"/>
      <c r="GRW8" s="1243"/>
      <c r="GRX8" s="1243"/>
      <c r="GRY8" s="1243"/>
      <c r="GRZ8" s="1243"/>
      <c r="GSA8" s="1243"/>
      <c r="GSB8" s="1243"/>
      <c r="GSC8" s="1243"/>
      <c r="GSD8" s="1243"/>
      <c r="GSE8" s="1243"/>
      <c r="GSF8" s="1243"/>
      <c r="GSG8" s="1243"/>
      <c r="GSH8" s="1243"/>
      <c r="GSI8" s="1243"/>
      <c r="GSJ8" s="1243"/>
      <c r="GSK8" s="1243"/>
      <c r="GSL8" s="1243"/>
      <c r="GSM8" s="1243"/>
      <c r="GSN8" s="1243"/>
      <c r="GSO8" s="1243"/>
      <c r="GSP8" s="1243"/>
      <c r="GSQ8" s="1243"/>
      <c r="GSR8" s="1243"/>
      <c r="GSS8" s="1243"/>
      <c r="GST8" s="1243"/>
      <c r="GSU8" s="1243"/>
      <c r="GSV8" s="1243"/>
      <c r="GSW8" s="1243"/>
      <c r="GSX8" s="1243"/>
      <c r="GSY8" s="1243"/>
      <c r="GSZ8" s="1243"/>
      <c r="GTA8" s="1243"/>
      <c r="GTB8" s="1243"/>
      <c r="GTC8" s="1243"/>
      <c r="GTD8" s="1243"/>
      <c r="GTE8" s="1243"/>
      <c r="GTF8" s="1243"/>
      <c r="GTG8" s="1243"/>
      <c r="GTH8" s="1243"/>
      <c r="GTI8" s="1243"/>
      <c r="GTJ8" s="1243"/>
      <c r="GTK8" s="1243"/>
      <c r="GTL8" s="1243"/>
      <c r="GTM8" s="1243"/>
      <c r="GTN8" s="1243"/>
      <c r="GTO8" s="1243"/>
      <c r="GTP8" s="1243"/>
      <c r="GTQ8" s="1243"/>
      <c r="GTR8" s="1243"/>
      <c r="GTS8" s="1243"/>
      <c r="GTT8" s="1243"/>
      <c r="GTU8" s="1243"/>
      <c r="GTV8" s="1243"/>
      <c r="GTW8" s="1243"/>
      <c r="GTX8" s="1243"/>
      <c r="GTY8" s="1243"/>
      <c r="GTZ8" s="1243"/>
      <c r="GUA8" s="1243"/>
      <c r="GUB8" s="1243"/>
      <c r="GUC8" s="1243"/>
      <c r="GUD8" s="1243"/>
      <c r="GUE8" s="1243"/>
      <c r="GUF8" s="1243"/>
      <c r="GUG8" s="1243"/>
      <c r="GUH8" s="1243"/>
      <c r="GUI8" s="1243"/>
      <c r="GUJ8" s="1243"/>
      <c r="GUK8" s="1243"/>
      <c r="GUL8" s="1243"/>
      <c r="GUM8" s="1243"/>
      <c r="GUN8" s="1243"/>
      <c r="GUO8" s="1243"/>
      <c r="GUP8" s="1243"/>
      <c r="GUQ8" s="1243"/>
      <c r="GUR8" s="1243"/>
      <c r="GUS8" s="1243"/>
      <c r="GUT8" s="1243"/>
      <c r="GUU8" s="1243"/>
      <c r="GUV8" s="1243"/>
      <c r="GUW8" s="1243"/>
      <c r="GUX8" s="1243"/>
      <c r="GUY8" s="1243"/>
      <c r="GUZ8" s="1243"/>
      <c r="GVA8" s="1243"/>
      <c r="GVB8" s="1243"/>
      <c r="GVC8" s="1243"/>
      <c r="GVD8" s="1243"/>
      <c r="GVE8" s="1243"/>
      <c r="GVF8" s="1243"/>
      <c r="GVG8" s="1243"/>
      <c r="GVH8" s="1243"/>
      <c r="GVI8" s="1243"/>
      <c r="GVJ8" s="1243"/>
      <c r="GVK8" s="1243"/>
      <c r="GVL8" s="1243"/>
      <c r="GVM8" s="1243"/>
      <c r="GVN8" s="1243"/>
      <c r="GVO8" s="1243"/>
      <c r="GVP8" s="1243"/>
      <c r="GVQ8" s="1243"/>
      <c r="GVR8" s="1243"/>
      <c r="GVS8" s="1243"/>
      <c r="GVT8" s="1243"/>
      <c r="GVU8" s="1243"/>
      <c r="GVV8" s="1243"/>
      <c r="GVW8" s="1243"/>
      <c r="GVX8" s="1243"/>
      <c r="GVY8" s="1243"/>
      <c r="GVZ8" s="1243"/>
      <c r="GWA8" s="1243"/>
      <c r="GWB8" s="1243"/>
      <c r="GWC8" s="1243"/>
      <c r="GWD8" s="1243"/>
      <c r="GWE8" s="1243"/>
      <c r="GWF8" s="1243"/>
      <c r="GWG8" s="1243"/>
      <c r="GWH8" s="1243"/>
      <c r="GWI8" s="1243"/>
      <c r="GWJ8" s="1243"/>
      <c r="GWK8" s="1243"/>
      <c r="GWL8" s="1243"/>
      <c r="GWM8" s="1243"/>
      <c r="GWN8" s="1243"/>
      <c r="GWO8" s="1243"/>
      <c r="GWP8" s="1243"/>
      <c r="GWQ8" s="1243"/>
      <c r="GWR8" s="1243"/>
      <c r="GWS8" s="1243"/>
      <c r="GWT8" s="1243"/>
      <c r="GWU8" s="1243"/>
      <c r="GWV8" s="1243"/>
      <c r="GWW8" s="1243"/>
      <c r="GWX8" s="1243"/>
      <c r="GWY8" s="1243"/>
      <c r="GWZ8" s="1243"/>
      <c r="GXA8" s="1243"/>
      <c r="GXB8" s="1243"/>
      <c r="GXC8" s="1243"/>
      <c r="GXD8" s="1243"/>
      <c r="GXE8" s="1243"/>
      <c r="GXF8" s="1243"/>
      <c r="GXG8" s="1243"/>
      <c r="GXH8" s="1243"/>
      <c r="GXI8" s="1243"/>
      <c r="GXJ8" s="1243"/>
      <c r="GXK8" s="1243"/>
      <c r="GXL8" s="1243"/>
      <c r="GXM8" s="1243"/>
      <c r="GXN8" s="1243"/>
      <c r="GXO8" s="1243"/>
      <c r="GXP8" s="1243"/>
      <c r="GXQ8" s="1243"/>
      <c r="GXR8" s="1243"/>
      <c r="GXS8" s="1243"/>
      <c r="GXT8" s="1243"/>
      <c r="GXU8" s="1243"/>
      <c r="GXV8" s="1243"/>
      <c r="GXW8" s="1243"/>
      <c r="GXX8" s="1243"/>
      <c r="GXY8" s="1243"/>
      <c r="GXZ8" s="1243"/>
      <c r="GYA8" s="1243"/>
      <c r="GYB8" s="1243"/>
      <c r="GYC8" s="1243"/>
      <c r="GYD8" s="1243"/>
      <c r="GYE8" s="1243"/>
      <c r="GYF8" s="1243"/>
      <c r="GYG8" s="1243"/>
      <c r="GYH8" s="1243"/>
      <c r="GYI8" s="1243"/>
      <c r="GYJ8" s="1243"/>
      <c r="GYK8" s="1243"/>
      <c r="GYL8" s="1243"/>
      <c r="GYM8" s="1243"/>
      <c r="GYN8" s="1243"/>
      <c r="GYO8" s="1243"/>
      <c r="GYP8" s="1243"/>
      <c r="GYQ8" s="1243"/>
      <c r="GYR8" s="1243"/>
      <c r="GYS8" s="1243"/>
      <c r="GYT8" s="1243"/>
      <c r="GYU8" s="1243"/>
      <c r="GYV8" s="1243"/>
      <c r="GYW8" s="1243"/>
      <c r="GYX8" s="1243"/>
      <c r="GYY8" s="1243"/>
      <c r="GYZ8" s="1243"/>
      <c r="GZA8" s="1243"/>
      <c r="GZB8" s="1243"/>
      <c r="GZC8" s="1243"/>
      <c r="GZD8" s="1243"/>
      <c r="GZE8" s="1243"/>
      <c r="GZF8" s="1243"/>
      <c r="GZG8" s="1243"/>
      <c r="GZH8" s="1243"/>
      <c r="GZI8" s="1243"/>
      <c r="GZJ8" s="1243"/>
      <c r="GZK8" s="1243"/>
      <c r="GZL8" s="1243"/>
      <c r="GZM8" s="1243"/>
      <c r="GZN8" s="1243"/>
      <c r="GZO8" s="1243"/>
      <c r="GZP8" s="1243"/>
      <c r="GZQ8" s="1243"/>
      <c r="GZR8" s="1243"/>
      <c r="GZS8" s="1243"/>
      <c r="GZT8" s="1243"/>
      <c r="GZU8" s="1243"/>
      <c r="GZV8" s="1243"/>
      <c r="GZW8" s="1243"/>
      <c r="GZX8" s="1243"/>
      <c r="GZY8" s="1243"/>
      <c r="GZZ8" s="1243"/>
      <c r="HAA8" s="1243"/>
      <c r="HAB8" s="1243"/>
      <c r="HAC8" s="1243"/>
      <c r="HAD8" s="1243"/>
      <c r="HAE8" s="1243"/>
      <c r="HAF8" s="1243"/>
      <c r="HAG8" s="1243"/>
      <c r="HAH8" s="1243"/>
      <c r="HAI8" s="1243"/>
      <c r="HAJ8" s="1243"/>
      <c r="HAK8" s="1243"/>
      <c r="HAL8" s="1243"/>
      <c r="HAM8" s="1243"/>
      <c r="HAN8" s="1243"/>
      <c r="HAO8" s="1243"/>
      <c r="HAP8" s="1243"/>
      <c r="HAQ8" s="1243"/>
      <c r="HAR8" s="1243"/>
      <c r="HAS8" s="1243"/>
      <c r="HAT8" s="1243"/>
      <c r="HAU8" s="1243"/>
      <c r="HAV8" s="1243"/>
      <c r="HAW8" s="1243"/>
      <c r="HAX8" s="1243"/>
      <c r="HAY8" s="1243"/>
      <c r="HAZ8" s="1243"/>
      <c r="HBA8" s="1243"/>
      <c r="HBB8" s="1243"/>
      <c r="HBC8" s="1243"/>
      <c r="HBD8" s="1243"/>
      <c r="HBE8" s="1243"/>
      <c r="HBF8" s="1243"/>
      <c r="HBG8" s="1243"/>
      <c r="HBH8" s="1243"/>
      <c r="HBI8" s="1243"/>
      <c r="HBJ8" s="1243"/>
      <c r="HBK8" s="1243"/>
      <c r="HBL8" s="1243"/>
      <c r="HBM8" s="1243"/>
      <c r="HBN8" s="1243"/>
      <c r="HBO8" s="1243"/>
      <c r="HBP8" s="1243"/>
      <c r="HBQ8" s="1243"/>
      <c r="HBR8" s="1243"/>
      <c r="HBS8" s="1243"/>
      <c r="HBT8" s="1243"/>
      <c r="HBU8" s="1243"/>
      <c r="HBV8" s="1243"/>
      <c r="HBW8" s="1243"/>
      <c r="HBX8" s="1243"/>
      <c r="HBY8" s="1243"/>
      <c r="HBZ8" s="1243"/>
      <c r="HCA8" s="1243"/>
      <c r="HCB8" s="1243"/>
      <c r="HCC8" s="1243"/>
      <c r="HCD8" s="1243"/>
      <c r="HCE8" s="1243"/>
      <c r="HCF8" s="1243"/>
      <c r="HCG8" s="1243"/>
      <c r="HCH8" s="1243"/>
      <c r="HCI8" s="1243"/>
      <c r="HCJ8" s="1243"/>
      <c r="HCK8" s="1243"/>
      <c r="HCL8" s="1243"/>
      <c r="HCM8" s="1243"/>
      <c r="HCN8" s="1243"/>
      <c r="HCO8" s="1243"/>
      <c r="HCP8" s="1243"/>
      <c r="HCQ8" s="1243"/>
      <c r="HCR8" s="1243"/>
      <c r="HCS8" s="1243"/>
      <c r="HCT8" s="1243"/>
      <c r="HCU8" s="1243"/>
      <c r="HCV8" s="1243"/>
      <c r="HCW8" s="1243"/>
      <c r="HCX8" s="1243"/>
      <c r="HCY8" s="1243"/>
      <c r="HCZ8" s="1243"/>
      <c r="HDA8" s="1243"/>
      <c r="HDB8" s="1243"/>
      <c r="HDC8" s="1243"/>
      <c r="HDD8" s="1243"/>
      <c r="HDE8" s="1243"/>
      <c r="HDF8" s="1243"/>
      <c r="HDG8" s="1243"/>
      <c r="HDH8" s="1243"/>
      <c r="HDI8" s="1243"/>
      <c r="HDJ8" s="1243"/>
      <c r="HDK8" s="1243"/>
      <c r="HDL8" s="1243"/>
      <c r="HDM8" s="1243"/>
      <c r="HDN8" s="1243"/>
      <c r="HDO8" s="1243"/>
      <c r="HDP8" s="1243"/>
      <c r="HDQ8" s="1243"/>
      <c r="HDR8" s="1243"/>
      <c r="HDS8" s="1243"/>
      <c r="HDT8" s="1243"/>
      <c r="HDU8" s="1243"/>
      <c r="HDV8" s="1243"/>
      <c r="HDW8" s="1243"/>
      <c r="HDX8" s="1243"/>
      <c r="HDY8" s="1243"/>
      <c r="HDZ8" s="1243"/>
      <c r="HEA8" s="1243"/>
      <c r="HEB8" s="1243"/>
      <c r="HEC8" s="1243"/>
      <c r="HED8" s="1243"/>
      <c r="HEE8" s="1243"/>
      <c r="HEF8" s="1243"/>
      <c r="HEG8" s="1243"/>
      <c r="HEH8" s="1243"/>
      <c r="HEI8" s="1243"/>
      <c r="HEJ8" s="1243"/>
      <c r="HEK8" s="1243"/>
      <c r="HEL8" s="1243"/>
      <c r="HEM8" s="1243"/>
      <c r="HEN8" s="1243"/>
      <c r="HEO8" s="1243"/>
      <c r="HEP8" s="1243"/>
      <c r="HEQ8" s="1243"/>
      <c r="HER8" s="1243"/>
      <c r="HES8" s="1243"/>
      <c r="HET8" s="1243"/>
      <c r="HEU8" s="1243"/>
      <c r="HEV8" s="1243"/>
      <c r="HEW8" s="1243"/>
      <c r="HEX8" s="1243"/>
      <c r="HEY8" s="1243"/>
      <c r="HEZ8" s="1243"/>
      <c r="HFA8" s="1243"/>
      <c r="HFB8" s="1243"/>
      <c r="HFC8" s="1243"/>
      <c r="HFD8" s="1243"/>
      <c r="HFE8" s="1243"/>
      <c r="HFF8" s="1243"/>
      <c r="HFG8" s="1243"/>
      <c r="HFH8" s="1243"/>
      <c r="HFI8" s="1243"/>
      <c r="HFJ8" s="1243"/>
      <c r="HFK8" s="1243"/>
      <c r="HFL8" s="1243"/>
      <c r="HFM8" s="1243"/>
      <c r="HFN8" s="1243"/>
      <c r="HFO8" s="1243"/>
      <c r="HFP8" s="1243"/>
      <c r="HFQ8" s="1243"/>
      <c r="HFR8" s="1243"/>
      <c r="HFS8" s="1243"/>
      <c r="HFT8" s="1243"/>
      <c r="HFU8" s="1243"/>
      <c r="HFV8" s="1243"/>
      <c r="HFW8" s="1243"/>
      <c r="HFX8" s="1243"/>
      <c r="HFY8" s="1243"/>
      <c r="HFZ8" s="1243"/>
      <c r="HGA8" s="1243"/>
      <c r="HGB8" s="1243"/>
      <c r="HGC8" s="1243"/>
      <c r="HGD8" s="1243"/>
      <c r="HGE8" s="1243"/>
      <c r="HGF8" s="1243"/>
      <c r="HGG8" s="1243"/>
      <c r="HGH8" s="1243"/>
      <c r="HGI8" s="1243"/>
      <c r="HGJ8" s="1243"/>
      <c r="HGK8" s="1243"/>
      <c r="HGL8" s="1243"/>
      <c r="HGM8" s="1243"/>
      <c r="HGN8" s="1243"/>
      <c r="HGO8" s="1243"/>
      <c r="HGP8" s="1243"/>
      <c r="HGQ8" s="1243"/>
      <c r="HGR8" s="1243"/>
      <c r="HGS8" s="1243"/>
      <c r="HGT8" s="1243"/>
      <c r="HGU8" s="1243"/>
      <c r="HGV8" s="1243"/>
      <c r="HGW8" s="1243"/>
      <c r="HGX8" s="1243"/>
      <c r="HGY8" s="1243"/>
      <c r="HGZ8" s="1243"/>
      <c r="HHA8" s="1243"/>
      <c r="HHB8" s="1243"/>
      <c r="HHC8" s="1243"/>
      <c r="HHD8" s="1243"/>
      <c r="HHE8" s="1243"/>
      <c r="HHF8" s="1243"/>
      <c r="HHG8" s="1243"/>
      <c r="HHH8" s="1243"/>
      <c r="HHI8" s="1243"/>
      <c r="HHJ8" s="1243"/>
      <c r="HHK8" s="1243"/>
      <c r="HHL8" s="1243"/>
      <c r="HHM8" s="1243"/>
      <c r="HHN8" s="1243"/>
      <c r="HHO8" s="1243"/>
      <c r="HHP8" s="1243"/>
      <c r="HHQ8" s="1243"/>
      <c r="HHR8" s="1243"/>
      <c r="HHS8" s="1243"/>
      <c r="HHT8" s="1243"/>
      <c r="HHU8" s="1243"/>
      <c r="HHV8" s="1243"/>
      <c r="HHW8" s="1243"/>
      <c r="HHX8" s="1243"/>
      <c r="HHY8" s="1243"/>
      <c r="HHZ8" s="1243"/>
      <c r="HIA8" s="1243"/>
      <c r="HIB8" s="1243"/>
      <c r="HIC8" s="1243"/>
      <c r="HID8" s="1243"/>
      <c r="HIE8" s="1243"/>
      <c r="HIF8" s="1243"/>
      <c r="HIG8" s="1243"/>
      <c r="HIH8" s="1243"/>
      <c r="HII8" s="1243"/>
      <c r="HIJ8" s="1243"/>
      <c r="HIK8" s="1243"/>
      <c r="HIL8" s="1243"/>
      <c r="HIM8" s="1243"/>
      <c r="HIN8" s="1243"/>
      <c r="HIO8" s="1243"/>
      <c r="HIP8" s="1243"/>
      <c r="HIQ8" s="1243"/>
      <c r="HIR8" s="1243"/>
      <c r="HIS8" s="1243"/>
      <c r="HIT8" s="1243"/>
      <c r="HIU8" s="1243"/>
      <c r="HIV8" s="1243"/>
      <c r="HIW8" s="1243"/>
      <c r="HIX8" s="1243"/>
      <c r="HIY8" s="1243"/>
      <c r="HIZ8" s="1243"/>
      <c r="HJA8" s="1243"/>
      <c r="HJB8" s="1243"/>
      <c r="HJC8" s="1243"/>
      <c r="HJD8" s="1243"/>
      <c r="HJE8" s="1243"/>
      <c r="HJF8" s="1243"/>
      <c r="HJG8" s="1243"/>
      <c r="HJH8" s="1243"/>
      <c r="HJI8" s="1243"/>
      <c r="HJJ8" s="1243"/>
      <c r="HJK8" s="1243"/>
      <c r="HJL8" s="1243"/>
      <c r="HJM8" s="1243"/>
      <c r="HJN8" s="1243"/>
      <c r="HJO8" s="1243"/>
      <c r="HJP8" s="1243"/>
      <c r="HJQ8" s="1243"/>
      <c r="HJR8" s="1243"/>
      <c r="HJS8" s="1243"/>
      <c r="HJT8" s="1243"/>
      <c r="HJU8" s="1243"/>
      <c r="HJV8" s="1243"/>
      <c r="HJW8" s="1243"/>
      <c r="HJX8" s="1243"/>
      <c r="HJY8" s="1243"/>
      <c r="HJZ8" s="1243"/>
      <c r="HKA8" s="1243"/>
      <c r="HKB8" s="1243"/>
      <c r="HKC8" s="1243"/>
      <c r="HKD8" s="1243"/>
      <c r="HKE8" s="1243"/>
      <c r="HKF8" s="1243"/>
      <c r="HKG8" s="1243"/>
      <c r="HKH8" s="1243"/>
      <c r="HKI8" s="1243"/>
      <c r="HKJ8" s="1243"/>
      <c r="HKK8" s="1243"/>
      <c r="HKL8" s="1243"/>
      <c r="HKM8" s="1243"/>
      <c r="HKN8" s="1243"/>
      <c r="HKO8" s="1243"/>
      <c r="HKP8" s="1243"/>
      <c r="HKQ8" s="1243"/>
      <c r="HKR8" s="1243"/>
      <c r="HKS8" s="1243"/>
      <c r="HKT8" s="1243"/>
      <c r="HKU8" s="1243"/>
      <c r="HKV8" s="1243"/>
      <c r="HKW8" s="1243"/>
      <c r="HKX8" s="1243"/>
      <c r="HKY8" s="1243"/>
      <c r="HKZ8" s="1243"/>
      <c r="HLA8" s="1243"/>
      <c r="HLB8" s="1243"/>
      <c r="HLC8" s="1243"/>
      <c r="HLD8" s="1243"/>
      <c r="HLE8" s="1243"/>
      <c r="HLF8" s="1243"/>
      <c r="HLG8" s="1243"/>
      <c r="HLH8" s="1243"/>
      <c r="HLI8" s="1243"/>
      <c r="HLJ8" s="1243"/>
      <c r="HLK8" s="1243"/>
      <c r="HLL8" s="1243"/>
      <c r="HLM8" s="1243"/>
      <c r="HLN8" s="1243"/>
      <c r="HLO8" s="1243"/>
      <c r="HLP8" s="1243"/>
      <c r="HLQ8" s="1243"/>
      <c r="HLR8" s="1243"/>
      <c r="HLS8" s="1243"/>
      <c r="HLT8" s="1243"/>
      <c r="HLU8" s="1243"/>
      <c r="HLV8" s="1243"/>
      <c r="HLW8" s="1243"/>
      <c r="HLX8" s="1243"/>
      <c r="HLY8" s="1243"/>
      <c r="HLZ8" s="1243"/>
      <c r="HMA8" s="1243"/>
      <c r="HMB8" s="1243"/>
      <c r="HMC8" s="1243"/>
      <c r="HMD8" s="1243"/>
      <c r="HME8" s="1243"/>
      <c r="HMF8" s="1243"/>
      <c r="HMG8" s="1243"/>
      <c r="HMH8" s="1243"/>
      <c r="HMI8" s="1243"/>
      <c r="HMJ8" s="1243"/>
      <c r="HMK8" s="1243"/>
      <c r="HML8" s="1243"/>
      <c r="HMM8" s="1243"/>
      <c r="HMN8" s="1243"/>
      <c r="HMO8" s="1243"/>
      <c r="HMP8" s="1243"/>
      <c r="HMQ8" s="1243"/>
      <c r="HMR8" s="1243"/>
      <c r="HMS8" s="1243"/>
      <c r="HMT8" s="1243"/>
      <c r="HMU8" s="1243"/>
      <c r="HMV8" s="1243"/>
      <c r="HMW8" s="1243"/>
      <c r="HMX8" s="1243"/>
      <c r="HMY8" s="1243"/>
      <c r="HMZ8" s="1243"/>
      <c r="HNA8" s="1243"/>
      <c r="HNB8" s="1243"/>
      <c r="HNC8" s="1243"/>
      <c r="HND8" s="1243"/>
      <c r="HNE8" s="1243"/>
      <c r="HNF8" s="1243"/>
      <c r="HNG8" s="1243"/>
      <c r="HNH8" s="1243"/>
      <c r="HNI8" s="1243"/>
      <c r="HNJ8" s="1243"/>
      <c r="HNK8" s="1243"/>
      <c r="HNL8" s="1243"/>
      <c r="HNM8" s="1243"/>
      <c r="HNN8" s="1243"/>
      <c r="HNO8" s="1243"/>
      <c r="HNP8" s="1243"/>
      <c r="HNQ8" s="1243"/>
      <c r="HNR8" s="1243"/>
      <c r="HNS8" s="1243"/>
      <c r="HNT8" s="1243"/>
      <c r="HNU8" s="1243"/>
      <c r="HNV8" s="1243"/>
      <c r="HNW8" s="1243"/>
      <c r="HNX8" s="1243"/>
      <c r="HNY8" s="1243"/>
      <c r="HNZ8" s="1243"/>
      <c r="HOA8" s="1243"/>
      <c r="HOB8" s="1243"/>
      <c r="HOC8" s="1243"/>
      <c r="HOD8" s="1243"/>
      <c r="HOE8" s="1243"/>
      <c r="HOF8" s="1243"/>
      <c r="HOG8" s="1243"/>
      <c r="HOH8" s="1243"/>
      <c r="HOI8" s="1243"/>
      <c r="HOJ8" s="1243"/>
      <c r="HOK8" s="1243"/>
      <c r="HOL8" s="1243"/>
      <c r="HOM8" s="1243"/>
      <c r="HON8" s="1243"/>
      <c r="HOO8" s="1243"/>
      <c r="HOP8" s="1243"/>
      <c r="HOQ8" s="1243"/>
      <c r="HOR8" s="1243"/>
      <c r="HOS8" s="1243"/>
      <c r="HOT8" s="1243"/>
      <c r="HOU8" s="1243"/>
      <c r="HOV8" s="1243"/>
      <c r="HOW8" s="1243"/>
      <c r="HOX8" s="1243"/>
      <c r="HOY8" s="1243"/>
      <c r="HOZ8" s="1243"/>
      <c r="HPA8" s="1243"/>
      <c r="HPB8" s="1243"/>
      <c r="HPC8" s="1243"/>
      <c r="HPD8" s="1243"/>
      <c r="HPE8" s="1243"/>
      <c r="HPF8" s="1243"/>
      <c r="HPG8" s="1243"/>
      <c r="HPH8" s="1243"/>
      <c r="HPI8" s="1243"/>
      <c r="HPJ8" s="1243"/>
      <c r="HPK8" s="1243"/>
      <c r="HPL8" s="1243"/>
      <c r="HPM8" s="1243"/>
      <c r="HPN8" s="1243"/>
      <c r="HPO8" s="1243"/>
      <c r="HPP8" s="1243"/>
      <c r="HPQ8" s="1243"/>
      <c r="HPR8" s="1243"/>
      <c r="HPS8" s="1243"/>
      <c r="HPT8" s="1243"/>
      <c r="HPU8" s="1243"/>
      <c r="HPV8" s="1243"/>
      <c r="HPW8" s="1243"/>
      <c r="HPX8" s="1243"/>
      <c r="HPY8" s="1243"/>
      <c r="HPZ8" s="1243"/>
      <c r="HQA8" s="1243"/>
      <c r="HQB8" s="1243"/>
      <c r="HQC8" s="1243"/>
      <c r="HQD8" s="1243"/>
      <c r="HQE8" s="1243"/>
      <c r="HQF8" s="1243"/>
      <c r="HQG8" s="1243"/>
      <c r="HQH8" s="1243"/>
      <c r="HQI8" s="1243"/>
      <c r="HQJ8" s="1243"/>
      <c r="HQK8" s="1243"/>
      <c r="HQL8" s="1243"/>
      <c r="HQM8" s="1243"/>
      <c r="HQN8" s="1243"/>
      <c r="HQO8" s="1243"/>
      <c r="HQP8" s="1243"/>
      <c r="HQQ8" s="1243"/>
      <c r="HQR8" s="1243"/>
      <c r="HQS8" s="1243"/>
      <c r="HQT8" s="1243"/>
      <c r="HQU8" s="1243"/>
      <c r="HQV8" s="1243"/>
      <c r="HQW8" s="1243"/>
      <c r="HQX8" s="1243"/>
      <c r="HQY8" s="1243"/>
      <c r="HQZ8" s="1243"/>
      <c r="HRA8" s="1243"/>
      <c r="HRB8" s="1243"/>
      <c r="HRC8" s="1243"/>
      <c r="HRD8" s="1243"/>
      <c r="HRE8" s="1243"/>
      <c r="HRF8" s="1243"/>
      <c r="HRG8" s="1243"/>
      <c r="HRH8" s="1243"/>
      <c r="HRI8" s="1243"/>
      <c r="HRJ8" s="1243"/>
      <c r="HRK8" s="1243"/>
      <c r="HRL8" s="1243"/>
      <c r="HRM8" s="1243"/>
      <c r="HRN8" s="1243"/>
      <c r="HRO8" s="1243"/>
      <c r="HRP8" s="1243"/>
      <c r="HRQ8" s="1243"/>
      <c r="HRR8" s="1243"/>
      <c r="HRS8" s="1243"/>
      <c r="HRT8" s="1243"/>
      <c r="HRU8" s="1243"/>
      <c r="HRV8" s="1243"/>
      <c r="HRW8" s="1243"/>
      <c r="HRX8" s="1243"/>
      <c r="HRY8" s="1243"/>
      <c r="HRZ8" s="1243"/>
      <c r="HSA8" s="1243"/>
      <c r="HSB8" s="1243"/>
      <c r="HSC8" s="1243"/>
      <c r="HSD8" s="1243"/>
      <c r="HSE8" s="1243"/>
      <c r="HSF8" s="1243"/>
      <c r="HSG8" s="1243"/>
      <c r="HSH8" s="1243"/>
      <c r="HSI8" s="1243"/>
      <c r="HSJ8" s="1243"/>
      <c r="HSK8" s="1243"/>
      <c r="HSL8" s="1243"/>
      <c r="HSM8" s="1243"/>
      <c r="HSN8" s="1243"/>
      <c r="HSO8" s="1243"/>
      <c r="HSP8" s="1243"/>
      <c r="HSQ8" s="1243"/>
      <c r="HSR8" s="1243"/>
      <c r="HSS8" s="1243"/>
      <c r="HST8" s="1243"/>
      <c r="HSU8" s="1243"/>
      <c r="HSV8" s="1243"/>
      <c r="HSW8" s="1243"/>
      <c r="HSX8" s="1243"/>
      <c r="HSY8" s="1243"/>
      <c r="HSZ8" s="1243"/>
      <c r="HTA8" s="1243"/>
      <c r="HTB8" s="1243"/>
      <c r="HTC8" s="1243"/>
      <c r="HTD8" s="1243"/>
      <c r="HTE8" s="1243"/>
      <c r="HTF8" s="1243"/>
      <c r="HTG8" s="1243"/>
      <c r="HTH8" s="1243"/>
      <c r="HTI8" s="1243"/>
      <c r="HTJ8" s="1243"/>
      <c r="HTK8" s="1243"/>
      <c r="HTL8" s="1243"/>
      <c r="HTM8" s="1243"/>
      <c r="HTN8" s="1243"/>
      <c r="HTO8" s="1243"/>
      <c r="HTP8" s="1243"/>
      <c r="HTQ8" s="1243"/>
      <c r="HTR8" s="1243"/>
      <c r="HTS8" s="1243"/>
      <c r="HTT8" s="1243"/>
      <c r="HTU8" s="1243"/>
      <c r="HTV8" s="1243"/>
      <c r="HTW8" s="1243"/>
      <c r="HTX8" s="1243"/>
      <c r="HTY8" s="1243"/>
      <c r="HTZ8" s="1243"/>
      <c r="HUA8" s="1243"/>
      <c r="HUB8" s="1243"/>
      <c r="HUC8" s="1243"/>
      <c r="HUD8" s="1243"/>
      <c r="HUE8" s="1243"/>
      <c r="HUF8" s="1243"/>
      <c r="HUG8" s="1243"/>
      <c r="HUH8" s="1243"/>
      <c r="HUI8" s="1243"/>
      <c r="HUJ8" s="1243"/>
      <c r="HUK8" s="1243"/>
      <c r="HUL8" s="1243"/>
      <c r="HUM8" s="1243"/>
      <c r="HUN8" s="1243"/>
      <c r="HUO8" s="1243"/>
      <c r="HUP8" s="1243"/>
      <c r="HUQ8" s="1243"/>
      <c r="HUR8" s="1243"/>
      <c r="HUS8" s="1243"/>
      <c r="HUT8" s="1243"/>
      <c r="HUU8" s="1243"/>
      <c r="HUV8" s="1243"/>
      <c r="HUW8" s="1243"/>
      <c r="HUX8" s="1243"/>
      <c r="HUY8" s="1243"/>
      <c r="HUZ8" s="1243"/>
      <c r="HVA8" s="1243"/>
      <c r="HVB8" s="1243"/>
      <c r="HVC8" s="1243"/>
      <c r="HVD8" s="1243"/>
      <c r="HVE8" s="1243"/>
      <c r="HVF8" s="1243"/>
      <c r="HVG8" s="1243"/>
      <c r="HVH8" s="1243"/>
      <c r="HVI8" s="1243"/>
      <c r="HVJ8" s="1243"/>
      <c r="HVK8" s="1243"/>
      <c r="HVL8" s="1243"/>
      <c r="HVM8" s="1243"/>
      <c r="HVN8" s="1243"/>
      <c r="HVO8" s="1243"/>
      <c r="HVP8" s="1243"/>
      <c r="HVQ8" s="1243"/>
      <c r="HVR8" s="1243"/>
      <c r="HVS8" s="1243"/>
      <c r="HVT8" s="1243"/>
      <c r="HVU8" s="1243"/>
      <c r="HVV8" s="1243"/>
      <c r="HVW8" s="1243"/>
      <c r="HVX8" s="1243"/>
      <c r="HVY8" s="1243"/>
      <c r="HVZ8" s="1243"/>
      <c r="HWA8" s="1243"/>
      <c r="HWB8" s="1243"/>
      <c r="HWC8" s="1243"/>
      <c r="HWD8" s="1243"/>
      <c r="HWE8" s="1243"/>
      <c r="HWF8" s="1243"/>
      <c r="HWG8" s="1243"/>
      <c r="HWH8" s="1243"/>
      <c r="HWI8" s="1243"/>
      <c r="HWJ8" s="1243"/>
      <c r="HWK8" s="1243"/>
      <c r="HWL8" s="1243"/>
      <c r="HWM8" s="1243"/>
      <c r="HWN8" s="1243"/>
      <c r="HWO8" s="1243"/>
      <c r="HWP8" s="1243"/>
      <c r="HWQ8" s="1243"/>
      <c r="HWR8" s="1243"/>
      <c r="HWS8" s="1243"/>
      <c r="HWT8" s="1243"/>
      <c r="HWU8" s="1243"/>
      <c r="HWV8" s="1243"/>
      <c r="HWW8" s="1243"/>
      <c r="HWX8" s="1243"/>
      <c r="HWY8" s="1243"/>
      <c r="HWZ8" s="1243"/>
      <c r="HXA8" s="1243"/>
      <c r="HXB8" s="1243"/>
      <c r="HXC8" s="1243"/>
      <c r="HXD8" s="1243"/>
      <c r="HXE8" s="1243"/>
      <c r="HXF8" s="1243"/>
      <c r="HXG8" s="1243"/>
      <c r="HXH8" s="1243"/>
      <c r="HXI8" s="1243"/>
      <c r="HXJ8" s="1243"/>
      <c r="HXK8" s="1243"/>
      <c r="HXL8" s="1243"/>
      <c r="HXM8" s="1243"/>
      <c r="HXN8" s="1243"/>
      <c r="HXO8" s="1243"/>
      <c r="HXP8" s="1243"/>
      <c r="HXQ8" s="1243"/>
      <c r="HXR8" s="1243"/>
      <c r="HXS8" s="1243"/>
      <c r="HXT8" s="1243"/>
      <c r="HXU8" s="1243"/>
      <c r="HXV8" s="1243"/>
      <c r="HXW8" s="1243"/>
      <c r="HXX8" s="1243"/>
      <c r="HXY8" s="1243"/>
      <c r="HXZ8" s="1243"/>
      <c r="HYA8" s="1243"/>
      <c r="HYB8" s="1243"/>
      <c r="HYC8" s="1243"/>
      <c r="HYD8" s="1243"/>
      <c r="HYE8" s="1243"/>
      <c r="HYF8" s="1243"/>
      <c r="HYG8" s="1243"/>
      <c r="HYH8" s="1243"/>
      <c r="HYI8" s="1243"/>
      <c r="HYJ8" s="1243"/>
      <c r="HYK8" s="1243"/>
      <c r="HYL8" s="1243"/>
      <c r="HYM8" s="1243"/>
      <c r="HYN8" s="1243"/>
      <c r="HYO8" s="1243"/>
      <c r="HYP8" s="1243"/>
      <c r="HYQ8" s="1243"/>
      <c r="HYR8" s="1243"/>
      <c r="HYS8" s="1243"/>
      <c r="HYT8" s="1243"/>
      <c r="HYU8" s="1243"/>
      <c r="HYV8" s="1243"/>
      <c r="HYW8" s="1243"/>
      <c r="HYX8" s="1243"/>
      <c r="HYY8" s="1243"/>
      <c r="HYZ8" s="1243"/>
      <c r="HZA8" s="1243"/>
      <c r="HZB8" s="1243"/>
      <c r="HZC8" s="1243"/>
      <c r="HZD8" s="1243"/>
      <c r="HZE8" s="1243"/>
      <c r="HZF8" s="1243"/>
      <c r="HZG8" s="1243"/>
      <c r="HZH8" s="1243"/>
      <c r="HZI8" s="1243"/>
      <c r="HZJ8" s="1243"/>
      <c r="HZK8" s="1243"/>
      <c r="HZL8" s="1243"/>
      <c r="HZM8" s="1243"/>
      <c r="HZN8" s="1243"/>
      <c r="HZO8" s="1243"/>
      <c r="HZP8" s="1243"/>
      <c r="HZQ8" s="1243"/>
      <c r="HZR8" s="1243"/>
      <c r="HZS8" s="1243"/>
      <c r="HZT8" s="1243"/>
      <c r="HZU8" s="1243"/>
      <c r="HZV8" s="1243"/>
      <c r="HZW8" s="1243"/>
      <c r="HZX8" s="1243"/>
      <c r="HZY8" s="1243"/>
      <c r="HZZ8" s="1243"/>
      <c r="IAA8" s="1243"/>
      <c r="IAB8" s="1243"/>
      <c r="IAC8" s="1243"/>
      <c r="IAD8" s="1243"/>
      <c r="IAE8" s="1243"/>
      <c r="IAF8" s="1243"/>
      <c r="IAG8" s="1243"/>
      <c r="IAH8" s="1243"/>
      <c r="IAI8" s="1243"/>
      <c r="IAJ8" s="1243"/>
      <c r="IAK8" s="1243"/>
      <c r="IAL8" s="1243"/>
      <c r="IAM8" s="1243"/>
      <c r="IAN8" s="1243"/>
      <c r="IAO8" s="1243"/>
      <c r="IAP8" s="1243"/>
      <c r="IAQ8" s="1243"/>
      <c r="IAR8" s="1243"/>
      <c r="IAS8" s="1243"/>
      <c r="IAT8" s="1243"/>
      <c r="IAU8" s="1243"/>
      <c r="IAV8" s="1243"/>
      <c r="IAW8" s="1243"/>
      <c r="IAX8" s="1243"/>
      <c r="IAY8" s="1243"/>
      <c r="IAZ8" s="1243"/>
      <c r="IBA8" s="1243"/>
      <c r="IBB8" s="1243"/>
      <c r="IBC8" s="1243"/>
      <c r="IBD8" s="1243"/>
      <c r="IBE8" s="1243"/>
      <c r="IBF8" s="1243"/>
      <c r="IBG8" s="1243"/>
      <c r="IBH8" s="1243"/>
      <c r="IBI8" s="1243"/>
      <c r="IBJ8" s="1243"/>
      <c r="IBK8" s="1243"/>
      <c r="IBL8" s="1243"/>
      <c r="IBM8" s="1243"/>
      <c r="IBN8" s="1243"/>
      <c r="IBO8" s="1243"/>
      <c r="IBP8" s="1243"/>
      <c r="IBQ8" s="1243"/>
      <c r="IBR8" s="1243"/>
      <c r="IBS8" s="1243"/>
      <c r="IBT8" s="1243"/>
      <c r="IBU8" s="1243"/>
      <c r="IBV8" s="1243"/>
      <c r="IBW8" s="1243"/>
      <c r="IBX8" s="1243"/>
      <c r="IBY8" s="1243"/>
      <c r="IBZ8" s="1243"/>
      <c r="ICA8" s="1243"/>
      <c r="ICB8" s="1243"/>
      <c r="ICC8" s="1243"/>
      <c r="ICD8" s="1243"/>
      <c r="ICE8" s="1243"/>
      <c r="ICF8" s="1243"/>
      <c r="ICG8" s="1243"/>
      <c r="ICH8" s="1243"/>
      <c r="ICI8" s="1243"/>
      <c r="ICJ8" s="1243"/>
      <c r="ICK8" s="1243"/>
      <c r="ICL8" s="1243"/>
      <c r="ICM8" s="1243"/>
      <c r="ICN8" s="1243"/>
      <c r="ICO8" s="1243"/>
      <c r="ICP8" s="1243"/>
      <c r="ICQ8" s="1243"/>
      <c r="ICR8" s="1243"/>
      <c r="ICS8" s="1243"/>
      <c r="ICT8" s="1243"/>
      <c r="ICU8" s="1243"/>
      <c r="ICV8" s="1243"/>
      <c r="ICW8" s="1243"/>
      <c r="ICX8" s="1243"/>
      <c r="ICY8" s="1243"/>
      <c r="ICZ8" s="1243"/>
      <c r="IDA8" s="1243"/>
      <c r="IDB8" s="1243"/>
      <c r="IDC8" s="1243"/>
      <c r="IDD8" s="1243"/>
      <c r="IDE8" s="1243"/>
      <c r="IDF8" s="1243"/>
      <c r="IDG8" s="1243"/>
      <c r="IDH8" s="1243"/>
      <c r="IDI8" s="1243"/>
      <c r="IDJ8" s="1243"/>
      <c r="IDK8" s="1243"/>
      <c r="IDL8" s="1243"/>
      <c r="IDM8" s="1243"/>
      <c r="IDN8" s="1243"/>
      <c r="IDO8" s="1243"/>
      <c r="IDP8" s="1243"/>
      <c r="IDQ8" s="1243"/>
      <c r="IDR8" s="1243"/>
      <c r="IDS8" s="1243"/>
      <c r="IDT8" s="1243"/>
      <c r="IDU8" s="1243"/>
      <c r="IDV8" s="1243"/>
      <c r="IDW8" s="1243"/>
      <c r="IDX8" s="1243"/>
      <c r="IDY8" s="1243"/>
      <c r="IDZ8" s="1243"/>
      <c r="IEA8" s="1243"/>
      <c r="IEB8" s="1243"/>
      <c r="IEC8" s="1243"/>
      <c r="IED8" s="1243"/>
      <c r="IEE8" s="1243"/>
      <c r="IEF8" s="1243"/>
      <c r="IEG8" s="1243"/>
      <c r="IEH8" s="1243"/>
      <c r="IEI8" s="1243"/>
      <c r="IEJ8" s="1243"/>
      <c r="IEK8" s="1243"/>
      <c r="IEL8" s="1243"/>
      <c r="IEM8" s="1243"/>
      <c r="IEN8" s="1243"/>
      <c r="IEO8" s="1243"/>
      <c r="IEP8" s="1243"/>
      <c r="IEQ8" s="1243"/>
      <c r="IER8" s="1243"/>
      <c r="IES8" s="1243"/>
      <c r="IET8" s="1243"/>
      <c r="IEU8" s="1243"/>
      <c r="IEV8" s="1243"/>
      <c r="IEW8" s="1243"/>
      <c r="IEX8" s="1243"/>
      <c r="IEY8" s="1243"/>
      <c r="IEZ8" s="1243"/>
      <c r="IFA8" s="1243"/>
      <c r="IFB8" s="1243"/>
      <c r="IFC8" s="1243"/>
      <c r="IFD8" s="1243"/>
      <c r="IFE8" s="1243"/>
      <c r="IFF8" s="1243"/>
      <c r="IFG8" s="1243"/>
      <c r="IFH8" s="1243"/>
      <c r="IFI8" s="1243"/>
      <c r="IFJ8" s="1243"/>
      <c r="IFK8" s="1243"/>
      <c r="IFL8" s="1243"/>
      <c r="IFM8" s="1243"/>
      <c r="IFN8" s="1243"/>
      <c r="IFO8" s="1243"/>
      <c r="IFP8" s="1243"/>
      <c r="IFQ8" s="1243"/>
      <c r="IFR8" s="1243"/>
      <c r="IFS8" s="1243"/>
      <c r="IFT8" s="1243"/>
      <c r="IFU8" s="1243"/>
      <c r="IFV8" s="1243"/>
      <c r="IFW8" s="1243"/>
      <c r="IFX8" s="1243"/>
      <c r="IFY8" s="1243"/>
      <c r="IFZ8" s="1243"/>
      <c r="IGA8" s="1243"/>
      <c r="IGB8" s="1243"/>
      <c r="IGC8" s="1243"/>
      <c r="IGD8" s="1243"/>
      <c r="IGE8" s="1243"/>
      <c r="IGF8" s="1243"/>
      <c r="IGG8" s="1243"/>
      <c r="IGH8" s="1243"/>
      <c r="IGI8" s="1243"/>
      <c r="IGJ8" s="1243"/>
      <c r="IGK8" s="1243"/>
      <c r="IGL8" s="1243"/>
      <c r="IGM8" s="1243"/>
      <c r="IGN8" s="1243"/>
      <c r="IGO8" s="1243"/>
      <c r="IGP8" s="1243"/>
      <c r="IGQ8" s="1243"/>
      <c r="IGR8" s="1243"/>
      <c r="IGS8" s="1243"/>
      <c r="IGT8" s="1243"/>
      <c r="IGU8" s="1243"/>
      <c r="IGV8" s="1243"/>
      <c r="IGW8" s="1243"/>
      <c r="IGX8" s="1243"/>
      <c r="IGY8" s="1243"/>
      <c r="IGZ8" s="1243"/>
      <c r="IHA8" s="1243"/>
      <c r="IHB8" s="1243"/>
      <c r="IHC8" s="1243"/>
      <c r="IHD8" s="1243"/>
      <c r="IHE8" s="1243"/>
      <c r="IHF8" s="1243"/>
      <c r="IHG8" s="1243"/>
      <c r="IHH8" s="1243"/>
      <c r="IHI8" s="1243"/>
      <c r="IHJ8" s="1243"/>
      <c r="IHK8" s="1243"/>
      <c r="IHL8" s="1243"/>
      <c r="IHM8" s="1243"/>
      <c r="IHN8" s="1243"/>
      <c r="IHO8" s="1243"/>
      <c r="IHP8" s="1243"/>
      <c r="IHQ8" s="1243"/>
      <c r="IHR8" s="1243"/>
      <c r="IHS8" s="1243"/>
      <c r="IHT8" s="1243"/>
      <c r="IHU8" s="1243"/>
      <c r="IHV8" s="1243"/>
      <c r="IHW8" s="1243"/>
      <c r="IHX8" s="1243"/>
      <c r="IHY8" s="1243"/>
      <c r="IHZ8" s="1243"/>
      <c r="IIA8" s="1243"/>
      <c r="IIB8" s="1243"/>
      <c r="IIC8" s="1243"/>
      <c r="IID8" s="1243"/>
      <c r="IIE8" s="1243"/>
      <c r="IIF8" s="1243"/>
      <c r="IIG8" s="1243"/>
      <c r="IIH8" s="1243"/>
      <c r="III8" s="1243"/>
      <c r="IIJ8" s="1243"/>
      <c r="IIK8" s="1243"/>
      <c r="IIL8" s="1243"/>
      <c r="IIM8" s="1243"/>
      <c r="IIN8" s="1243"/>
      <c r="IIO8" s="1243"/>
      <c r="IIP8" s="1243"/>
      <c r="IIQ8" s="1243"/>
      <c r="IIR8" s="1243"/>
      <c r="IIS8" s="1243"/>
      <c r="IIT8" s="1243"/>
      <c r="IIU8" s="1243"/>
      <c r="IIV8" s="1243"/>
      <c r="IIW8" s="1243"/>
      <c r="IIX8" s="1243"/>
      <c r="IIY8" s="1243"/>
      <c r="IIZ8" s="1243"/>
      <c r="IJA8" s="1243"/>
      <c r="IJB8" s="1243"/>
      <c r="IJC8" s="1243"/>
      <c r="IJD8" s="1243"/>
      <c r="IJE8" s="1243"/>
      <c r="IJF8" s="1243"/>
      <c r="IJG8" s="1243"/>
      <c r="IJH8" s="1243"/>
      <c r="IJI8" s="1243"/>
      <c r="IJJ8" s="1243"/>
      <c r="IJK8" s="1243"/>
      <c r="IJL8" s="1243"/>
      <c r="IJM8" s="1243"/>
      <c r="IJN8" s="1243"/>
      <c r="IJO8" s="1243"/>
      <c r="IJP8" s="1243"/>
      <c r="IJQ8" s="1243"/>
      <c r="IJR8" s="1243"/>
      <c r="IJS8" s="1243"/>
      <c r="IJT8" s="1243"/>
      <c r="IJU8" s="1243"/>
      <c r="IJV8" s="1243"/>
      <c r="IJW8" s="1243"/>
      <c r="IJX8" s="1243"/>
      <c r="IJY8" s="1243"/>
      <c r="IJZ8" s="1243"/>
      <c r="IKA8" s="1243"/>
      <c r="IKB8" s="1243"/>
      <c r="IKC8" s="1243"/>
      <c r="IKD8" s="1243"/>
      <c r="IKE8" s="1243"/>
      <c r="IKF8" s="1243"/>
      <c r="IKG8" s="1243"/>
      <c r="IKH8" s="1243"/>
      <c r="IKI8" s="1243"/>
      <c r="IKJ8" s="1243"/>
      <c r="IKK8" s="1243"/>
      <c r="IKL8" s="1243"/>
      <c r="IKM8" s="1243"/>
      <c r="IKN8" s="1243"/>
      <c r="IKO8" s="1243"/>
      <c r="IKP8" s="1243"/>
      <c r="IKQ8" s="1243"/>
      <c r="IKR8" s="1243"/>
      <c r="IKS8" s="1243"/>
      <c r="IKT8" s="1243"/>
      <c r="IKU8" s="1243"/>
      <c r="IKV8" s="1243"/>
      <c r="IKW8" s="1243"/>
      <c r="IKX8" s="1243"/>
      <c r="IKY8" s="1243"/>
      <c r="IKZ8" s="1243"/>
      <c r="ILA8" s="1243"/>
      <c r="ILB8" s="1243"/>
      <c r="ILC8" s="1243"/>
      <c r="ILD8" s="1243"/>
      <c r="ILE8" s="1243"/>
      <c r="ILF8" s="1243"/>
      <c r="ILG8" s="1243"/>
      <c r="ILH8" s="1243"/>
      <c r="ILI8" s="1243"/>
      <c r="ILJ8" s="1243"/>
      <c r="ILK8" s="1243"/>
      <c r="ILL8" s="1243"/>
      <c r="ILM8" s="1243"/>
      <c r="ILN8" s="1243"/>
      <c r="ILO8" s="1243"/>
      <c r="ILP8" s="1243"/>
      <c r="ILQ8" s="1243"/>
      <c r="ILR8" s="1243"/>
      <c r="ILS8" s="1243"/>
      <c r="ILT8" s="1243"/>
      <c r="ILU8" s="1243"/>
      <c r="ILV8" s="1243"/>
      <c r="ILW8" s="1243"/>
      <c r="ILX8" s="1243"/>
      <c r="ILY8" s="1243"/>
      <c r="ILZ8" s="1243"/>
      <c r="IMA8" s="1243"/>
      <c r="IMB8" s="1243"/>
      <c r="IMC8" s="1243"/>
      <c r="IMD8" s="1243"/>
      <c r="IME8" s="1243"/>
      <c r="IMF8" s="1243"/>
      <c r="IMG8" s="1243"/>
      <c r="IMH8" s="1243"/>
      <c r="IMI8" s="1243"/>
      <c r="IMJ8" s="1243"/>
      <c r="IMK8" s="1243"/>
      <c r="IML8" s="1243"/>
      <c r="IMM8" s="1243"/>
      <c r="IMN8" s="1243"/>
      <c r="IMO8" s="1243"/>
      <c r="IMP8" s="1243"/>
      <c r="IMQ8" s="1243"/>
      <c r="IMR8" s="1243"/>
      <c r="IMS8" s="1243"/>
      <c r="IMT8" s="1243"/>
      <c r="IMU8" s="1243"/>
      <c r="IMV8" s="1243"/>
      <c r="IMW8" s="1243"/>
      <c r="IMX8" s="1243"/>
      <c r="IMY8" s="1243"/>
      <c r="IMZ8" s="1243"/>
      <c r="INA8" s="1243"/>
      <c r="INB8" s="1243"/>
      <c r="INC8" s="1243"/>
      <c r="IND8" s="1243"/>
      <c r="INE8" s="1243"/>
      <c r="INF8" s="1243"/>
      <c r="ING8" s="1243"/>
      <c r="INH8" s="1243"/>
      <c r="INI8" s="1243"/>
      <c r="INJ8" s="1243"/>
      <c r="INK8" s="1243"/>
      <c r="INL8" s="1243"/>
      <c r="INM8" s="1243"/>
      <c r="INN8" s="1243"/>
      <c r="INO8" s="1243"/>
      <c r="INP8" s="1243"/>
      <c r="INQ8" s="1243"/>
      <c r="INR8" s="1243"/>
      <c r="INS8" s="1243"/>
      <c r="INT8" s="1243"/>
      <c r="INU8" s="1243"/>
      <c r="INV8" s="1243"/>
      <c r="INW8" s="1243"/>
      <c r="INX8" s="1243"/>
      <c r="INY8" s="1243"/>
      <c r="INZ8" s="1243"/>
      <c r="IOA8" s="1243"/>
      <c r="IOB8" s="1243"/>
      <c r="IOC8" s="1243"/>
      <c r="IOD8" s="1243"/>
      <c r="IOE8" s="1243"/>
      <c r="IOF8" s="1243"/>
      <c r="IOG8" s="1243"/>
      <c r="IOH8" s="1243"/>
      <c r="IOI8" s="1243"/>
      <c r="IOJ8" s="1243"/>
      <c r="IOK8" s="1243"/>
      <c r="IOL8" s="1243"/>
      <c r="IOM8" s="1243"/>
      <c r="ION8" s="1243"/>
      <c r="IOO8" s="1243"/>
      <c r="IOP8" s="1243"/>
      <c r="IOQ8" s="1243"/>
      <c r="IOR8" s="1243"/>
      <c r="IOS8" s="1243"/>
      <c r="IOT8" s="1243"/>
      <c r="IOU8" s="1243"/>
      <c r="IOV8" s="1243"/>
      <c r="IOW8" s="1243"/>
      <c r="IOX8" s="1243"/>
      <c r="IOY8" s="1243"/>
      <c r="IOZ8" s="1243"/>
      <c r="IPA8" s="1243"/>
      <c r="IPB8" s="1243"/>
      <c r="IPC8" s="1243"/>
      <c r="IPD8" s="1243"/>
      <c r="IPE8" s="1243"/>
      <c r="IPF8" s="1243"/>
      <c r="IPG8" s="1243"/>
      <c r="IPH8" s="1243"/>
      <c r="IPI8" s="1243"/>
      <c r="IPJ8" s="1243"/>
      <c r="IPK8" s="1243"/>
      <c r="IPL8" s="1243"/>
      <c r="IPM8" s="1243"/>
      <c r="IPN8" s="1243"/>
      <c r="IPO8" s="1243"/>
      <c r="IPP8" s="1243"/>
      <c r="IPQ8" s="1243"/>
      <c r="IPR8" s="1243"/>
      <c r="IPS8" s="1243"/>
      <c r="IPT8" s="1243"/>
      <c r="IPU8" s="1243"/>
      <c r="IPV8" s="1243"/>
      <c r="IPW8" s="1243"/>
      <c r="IPX8" s="1243"/>
      <c r="IPY8" s="1243"/>
      <c r="IPZ8" s="1243"/>
      <c r="IQA8" s="1243"/>
      <c r="IQB8" s="1243"/>
      <c r="IQC8" s="1243"/>
      <c r="IQD8" s="1243"/>
      <c r="IQE8" s="1243"/>
      <c r="IQF8" s="1243"/>
      <c r="IQG8" s="1243"/>
      <c r="IQH8" s="1243"/>
      <c r="IQI8" s="1243"/>
      <c r="IQJ8" s="1243"/>
      <c r="IQK8" s="1243"/>
      <c r="IQL8" s="1243"/>
      <c r="IQM8" s="1243"/>
      <c r="IQN8" s="1243"/>
      <c r="IQO8" s="1243"/>
      <c r="IQP8" s="1243"/>
      <c r="IQQ8" s="1243"/>
      <c r="IQR8" s="1243"/>
      <c r="IQS8" s="1243"/>
      <c r="IQT8" s="1243"/>
      <c r="IQU8" s="1243"/>
      <c r="IQV8" s="1243"/>
      <c r="IQW8" s="1243"/>
      <c r="IQX8" s="1243"/>
      <c r="IQY8" s="1243"/>
      <c r="IQZ8" s="1243"/>
      <c r="IRA8" s="1243"/>
      <c r="IRB8" s="1243"/>
      <c r="IRC8" s="1243"/>
      <c r="IRD8" s="1243"/>
      <c r="IRE8" s="1243"/>
      <c r="IRF8" s="1243"/>
      <c r="IRG8" s="1243"/>
      <c r="IRH8" s="1243"/>
      <c r="IRI8" s="1243"/>
      <c r="IRJ8" s="1243"/>
      <c r="IRK8" s="1243"/>
      <c r="IRL8" s="1243"/>
      <c r="IRM8" s="1243"/>
      <c r="IRN8" s="1243"/>
      <c r="IRO8" s="1243"/>
      <c r="IRP8" s="1243"/>
      <c r="IRQ8" s="1243"/>
      <c r="IRR8" s="1243"/>
      <c r="IRS8" s="1243"/>
      <c r="IRT8" s="1243"/>
      <c r="IRU8" s="1243"/>
      <c r="IRV8" s="1243"/>
      <c r="IRW8" s="1243"/>
      <c r="IRX8" s="1243"/>
      <c r="IRY8" s="1243"/>
      <c r="IRZ8" s="1243"/>
      <c r="ISA8" s="1243"/>
      <c r="ISB8" s="1243"/>
      <c r="ISC8" s="1243"/>
      <c r="ISD8" s="1243"/>
      <c r="ISE8" s="1243"/>
      <c r="ISF8" s="1243"/>
      <c r="ISG8" s="1243"/>
      <c r="ISH8" s="1243"/>
      <c r="ISI8" s="1243"/>
      <c r="ISJ8" s="1243"/>
      <c r="ISK8" s="1243"/>
      <c r="ISL8" s="1243"/>
      <c r="ISM8" s="1243"/>
      <c r="ISN8" s="1243"/>
      <c r="ISO8" s="1243"/>
      <c r="ISP8" s="1243"/>
      <c r="ISQ8" s="1243"/>
      <c r="ISR8" s="1243"/>
      <c r="ISS8" s="1243"/>
      <c r="IST8" s="1243"/>
      <c r="ISU8" s="1243"/>
      <c r="ISV8" s="1243"/>
      <c r="ISW8" s="1243"/>
      <c r="ISX8" s="1243"/>
      <c r="ISY8" s="1243"/>
      <c r="ISZ8" s="1243"/>
      <c r="ITA8" s="1243"/>
      <c r="ITB8" s="1243"/>
      <c r="ITC8" s="1243"/>
      <c r="ITD8" s="1243"/>
      <c r="ITE8" s="1243"/>
      <c r="ITF8" s="1243"/>
      <c r="ITG8" s="1243"/>
      <c r="ITH8" s="1243"/>
      <c r="ITI8" s="1243"/>
      <c r="ITJ8" s="1243"/>
      <c r="ITK8" s="1243"/>
      <c r="ITL8" s="1243"/>
      <c r="ITM8" s="1243"/>
      <c r="ITN8" s="1243"/>
      <c r="ITO8" s="1243"/>
      <c r="ITP8" s="1243"/>
      <c r="ITQ8" s="1243"/>
      <c r="ITR8" s="1243"/>
      <c r="ITS8" s="1243"/>
      <c r="ITT8" s="1243"/>
      <c r="ITU8" s="1243"/>
      <c r="ITV8" s="1243"/>
      <c r="ITW8" s="1243"/>
      <c r="ITX8" s="1243"/>
      <c r="ITY8" s="1243"/>
      <c r="ITZ8" s="1243"/>
      <c r="IUA8" s="1243"/>
      <c r="IUB8" s="1243"/>
      <c r="IUC8" s="1243"/>
      <c r="IUD8" s="1243"/>
      <c r="IUE8" s="1243"/>
      <c r="IUF8" s="1243"/>
      <c r="IUG8" s="1243"/>
      <c r="IUH8" s="1243"/>
      <c r="IUI8" s="1243"/>
      <c r="IUJ8" s="1243"/>
      <c r="IUK8" s="1243"/>
      <c r="IUL8" s="1243"/>
      <c r="IUM8" s="1243"/>
      <c r="IUN8" s="1243"/>
      <c r="IUO8" s="1243"/>
      <c r="IUP8" s="1243"/>
      <c r="IUQ8" s="1243"/>
      <c r="IUR8" s="1243"/>
      <c r="IUS8" s="1243"/>
      <c r="IUT8" s="1243"/>
      <c r="IUU8" s="1243"/>
      <c r="IUV8" s="1243"/>
      <c r="IUW8" s="1243"/>
      <c r="IUX8" s="1243"/>
      <c r="IUY8" s="1243"/>
      <c r="IUZ8" s="1243"/>
      <c r="IVA8" s="1243"/>
      <c r="IVB8" s="1243"/>
      <c r="IVC8" s="1243"/>
      <c r="IVD8" s="1243"/>
      <c r="IVE8" s="1243"/>
      <c r="IVF8" s="1243"/>
      <c r="IVG8" s="1243"/>
      <c r="IVH8" s="1243"/>
      <c r="IVI8" s="1243"/>
      <c r="IVJ8" s="1243"/>
      <c r="IVK8" s="1243"/>
      <c r="IVL8" s="1243"/>
      <c r="IVM8" s="1243"/>
      <c r="IVN8" s="1243"/>
      <c r="IVO8" s="1243"/>
      <c r="IVP8" s="1243"/>
      <c r="IVQ8" s="1243"/>
      <c r="IVR8" s="1243"/>
      <c r="IVS8" s="1243"/>
      <c r="IVT8" s="1243"/>
      <c r="IVU8" s="1243"/>
      <c r="IVV8" s="1243"/>
      <c r="IVW8" s="1243"/>
      <c r="IVX8" s="1243"/>
      <c r="IVY8" s="1243"/>
      <c r="IVZ8" s="1243"/>
      <c r="IWA8" s="1243"/>
      <c r="IWB8" s="1243"/>
      <c r="IWC8" s="1243"/>
      <c r="IWD8" s="1243"/>
      <c r="IWE8" s="1243"/>
      <c r="IWF8" s="1243"/>
      <c r="IWG8" s="1243"/>
      <c r="IWH8" s="1243"/>
      <c r="IWI8" s="1243"/>
      <c r="IWJ8" s="1243"/>
      <c r="IWK8" s="1243"/>
      <c r="IWL8" s="1243"/>
      <c r="IWM8" s="1243"/>
      <c r="IWN8" s="1243"/>
      <c r="IWO8" s="1243"/>
      <c r="IWP8" s="1243"/>
      <c r="IWQ8" s="1243"/>
      <c r="IWR8" s="1243"/>
      <c r="IWS8" s="1243"/>
      <c r="IWT8" s="1243"/>
      <c r="IWU8" s="1243"/>
      <c r="IWV8" s="1243"/>
      <c r="IWW8" s="1243"/>
      <c r="IWX8" s="1243"/>
      <c r="IWY8" s="1243"/>
      <c r="IWZ8" s="1243"/>
      <c r="IXA8" s="1243"/>
      <c r="IXB8" s="1243"/>
      <c r="IXC8" s="1243"/>
      <c r="IXD8" s="1243"/>
      <c r="IXE8" s="1243"/>
      <c r="IXF8" s="1243"/>
      <c r="IXG8" s="1243"/>
      <c r="IXH8" s="1243"/>
      <c r="IXI8" s="1243"/>
      <c r="IXJ8" s="1243"/>
      <c r="IXK8" s="1243"/>
      <c r="IXL8" s="1243"/>
      <c r="IXM8" s="1243"/>
      <c r="IXN8" s="1243"/>
      <c r="IXO8" s="1243"/>
      <c r="IXP8" s="1243"/>
      <c r="IXQ8" s="1243"/>
      <c r="IXR8" s="1243"/>
      <c r="IXS8" s="1243"/>
      <c r="IXT8" s="1243"/>
      <c r="IXU8" s="1243"/>
      <c r="IXV8" s="1243"/>
      <c r="IXW8" s="1243"/>
      <c r="IXX8" s="1243"/>
      <c r="IXY8" s="1243"/>
      <c r="IXZ8" s="1243"/>
      <c r="IYA8" s="1243"/>
      <c r="IYB8" s="1243"/>
      <c r="IYC8" s="1243"/>
      <c r="IYD8" s="1243"/>
      <c r="IYE8" s="1243"/>
      <c r="IYF8" s="1243"/>
      <c r="IYG8" s="1243"/>
      <c r="IYH8" s="1243"/>
      <c r="IYI8" s="1243"/>
      <c r="IYJ8" s="1243"/>
      <c r="IYK8" s="1243"/>
      <c r="IYL8" s="1243"/>
      <c r="IYM8" s="1243"/>
      <c r="IYN8" s="1243"/>
      <c r="IYO8" s="1243"/>
      <c r="IYP8" s="1243"/>
      <c r="IYQ8" s="1243"/>
      <c r="IYR8" s="1243"/>
      <c r="IYS8" s="1243"/>
      <c r="IYT8" s="1243"/>
      <c r="IYU8" s="1243"/>
      <c r="IYV8" s="1243"/>
      <c r="IYW8" s="1243"/>
      <c r="IYX8" s="1243"/>
      <c r="IYY8" s="1243"/>
      <c r="IYZ8" s="1243"/>
      <c r="IZA8" s="1243"/>
      <c r="IZB8" s="1243"/>
      <c r="IZC8" s="1243"/>
      <c r="IZD8" s="1243"/>
      <c r="IZE8" s="1243"/>
      <c r="IZF8" s="1243"/>
      <c r="IZG8" s="1243"/>
      <c r="IZH8" s="1243"/>
      <c r="IZI8" s="1243"/>
      <c r="IZJ8" s="1243"/>
      <c r="IZK8" s="1243"/>
      <c r="IZL8" s="1243"/>
      <c r="IZM8" s="1243"/>
      <c r="IZN8" s="1243"/>
      <c r="IZO8" s="1243"/>
      <c r="IZP8" s="1243"/>
      <c r="IZQ8" s="1243"/>
      <c r="IZR8" s="1243"/>
      <c r="IZS8" s="1243"/>
      <c r="IZT8" s="1243"/>
      <c r="IZU8" s="1243"/>
      <c r="IZV8" s="1243"/>
      <c r="IZW8" s="1243"/>
      <c r="IZX8" s="1243"/>
      <c r="IZY8" s="1243"/>
      <c r="IZZ8" s="1243"/>
      <c r="JAA8" s="1243"/>
      <c r="JAB8" s="1243"/>
      <c r="JAC8" s="1243"/>
      <c r="JAD8" s="1243"/>
      <c r="JAE8" s="1243"/>
      <c r="JAF8" s="1243"/>
      <c r="JAG8" s="1243"/>
      <c r="JAH8" s="1243"/>
      <c r="JAI8" s="1243"/>
      <c r="JAJ8" s="1243"/>
      <c r="JAK8" s="1243"/>
      <c r="JAL8" s="1243"/>
      <c r="JAM8" s="1243"/>
      <c r="JAN8" s="1243"/>
      <c r="JAO8" s="1243"/>
      <c r="JAP8" s="1243"/>
      <c r="JAQ8" s="1243"/>
      <c r="JAR8" s="1243"/>
      <c r="JAS8" s="1243"/>
      <c r="JAT8" s="1243"/>
      <c r="JAU8" s="1243"/>
      <c r="JAV8" s="1243"/>
      <c r="JAW8" s="1243"/>
      <c r="JAX8" s="1243"/>
      <c r="JAY8" s="1243"/>
      <c r="JAZ8" s="1243"/>
      <c r="JBA8" s="1243"/>
      <c r="JBB8" s="1243"/>
      <c r="JBC8" s="1243"/>
      <c r="JBD8" s="1243"/>
      <c r="JBE8" s="1243"/>
      <c r="JBF8" s="1243"/>
      <c r="JBG8" s="1243"/>
      <c r="JBH8" s="1243"/>
      <c r="JBI8" s="1243"/>
      <c r="JBJ8" s="1243"/>
      <c r="JBK8" s="1243"/>
      <c r="JBL8" s="1243"/>
      <c r="JBM8" s="1243"/>
      <c r="JBN8" s="1243"/>
      <c r="JBO8" s="1243"/>
      <c r="JBP8" s="1243"/>
      <c r="JBQ8" s="1243"/>
      <c r="JBR8" s="1243"/>
      <c r="JBS8" s="1243"/>
      <c r="JBT8" s="1243"/>
      <c r="JBU8" s="1243"/>
      <c r="JBV8" s="1243"/>
      <c r="JBW8" s="1243"/>
      <c r="JBX8" s="1243"/>
      <c r="JBY8" s="1243"/>
      <c r="JBZ8" s="1243"/>
      <c r="JCA8" s="1243"/>
      <c r="JCB8" s="1243"/>
      <c r="JCC8" s="1243"/>
      <c r="JCD8" s="1243"/>
      <c r="JCE8" s="1243"/>
      <c r="JCF8" s="1243"/>
      <c r="JCG8" s="1243"/>
      <c r="JCH8" s="1243"/>
      <c r="JCI8" s="1243"/>
      <c r="JCJ8" s="1243"/>
      <c r="JCK8" s="1243"/>
      <c r="JCL8" s="1243"/>
      <c r="JCM8" s="1243"/>
      <c r="JCN8" s="1243"/>
      <c r="JCO8" s="1243"/>
      <c r="JCP8" s="1243"/>
      <c r="JCQ8" s="1243"/>
      <c r="JCR8" s="1243"/>
      <c r="JCS8" s="1243"/>
      <c r="JCT8" s="1243"/>
      <c r="JCU8" s="1243"/>
      <c r="JCV8" s="1243"/>
      <c r="JCW8" s="1243"/>
      <c r="JCX8" s="1243"/>
      <c r="JCY8" s="1243"/>
      <c r="JCZ8" s="1243"/>
      <c r="JDA8" s="1243"/>
      <c r="JDB8" s="1243"/>
      <c r="JDC8" s="1243"/>
      <c r="JDD8" s="1243"/>
      <c r="JDE8" s="1243"/>
      <c r="JDF8" s="1243"/>
      <c r="JDG8" s="1243"/>
      <c r="JDH8" s="1243"/>
      <c r="JDI8" s="1243"/>
      <c r="JDJ8" s="1243"/>
      <c r="JDK8" s="1243"/>
      <c r="JDL8" s="1243"/>
      <c r="JDM8" s="1243"/>
      <c r="JDN8" s="1243"/>
      <c r="JDO8" s="1243"/>
      <c r="JDP8" s="1243"/>
      <c r="JDQ8" s="1243"/>
      <c r="JDR8" s="1243"/>
      <c r="JDS8" s="1243"/>
      <c r="JDT8" s="1243"/>
      <c r="JDU8" s="1243"/>
      <c r="JDV8" s="1243"/>
      <c r="JDW8" s="1243"/>
      <c r="JDX8" s="1243"/>
      <c r="JDY8" s="1243"/>
      <c r="JDZ8" s="1243"/>
      <c r="JEA8" s="1243"/>
      <c r="JEB8" s="1243"/>
      <c r="JEC8" s="1243"/>
      <c r="JED8" s="1243"/>
      <c r="JEE8" s="1243"/>
      <c r="JEF8" s="1243"/>
      <c r="JEG8" s="1243"/>
      <c r="JEH8" s="1243"/>
      <c r="JEI8" s="1243"/>
      <c r="JEJ8" s="1243"/>
      <c r="JEK8" s="1243"/>
      <c r="JEL8" s="1243"/>
      <c r="JEM8" s="1243"/>
      <c r="JEN8" s="1243"/>
      <c r="JEO8" s="1243"/>
      <c r="JEP8" s="1243"/>
      <c r="JEQ8" s="1243"/>
      <c r="JER8" s="1243"/>
      <c r="JES8" s="1243"/>
      <c r="JET8" s="1243"/>
      <c r="JEU8" s="1243"/>
      <c r="JEV8" s="1243"/>
      <c r="JEW8" s="1243"/>
      <c r="JEX8" s="1243"/>
      <c r="JEY8" s="1243"/>
      <c r="JEZ8" s="1243"/>
      <c r="JFA8" s="1243"/>
      <c r="JFB8" s="1243"/>
      <c r="JFC8" s="1243"/>
      <c r="JFD8" s="1243"/>
      <c r="JFE8" s="1243"/>
      <c r="JFF8" s="1243"/>
      <c r="JFG8" s="1243"/>
      <c r="JFH8" s="1243"/>
      <c r="JFI8" s="1243"/>
      <c r="JFJ8" s="1243"/>
      <c r="JFK8" s="1243"/>
      <c r="JFL8" s="1243"/>
      <c r="JFM8" s="1243"/>
      <c r="JFN8" s="1243"/>
      <c r="JFO8" s="1243"/>
      <c r="JFP8" s="1243"/>
      <c r="JFQ8" s="1243"/>
      <c r="JFR8" s="1243"/>
      <c r="JFS8" s="1243"/>
      <c r="JFT8" s="1243"/>
      <c r="JFU8" s="1243"/>
      <c r="JFV8" s="1243"/>
      <c r="JFW8" s="1243"/>
      <c r="JFX8" s="1243"/>
      <c r="JFY8" s="1243"/>
      <c r="JFZ8" s="1243"/>
      <c r="JGA8" s="1243"/>
      <c r="JGB8" s="1243"/>
      <c r="JGC8" s="1243"/>
      <c r="JGD8" s="1243"/>
      <c r="JGE8" s="1243"/>
      <c r="JGF8" s="1243"/>
      <c r="JGG8" s="1243"/>
      <c r="JGH8" s="1243"/>
      <c r="JGI8" s="1243"/>
      <c r="JGJ8" s="1243"/>
      <c r="JGK8" s="1243"/>
      <c r="JGL8" s="1243"/>
      <c r="JGM8" s="1243"/>
      <c r="JGN8" s="1243"/>
      <c r="JGO8" s="1243"/>
      <c r="JGP8" s="1243"/>
      <c r="JGQ8" s="1243"/>
      <c r="JGR8" s="1243"/>
      <c r="JGS8" s="1243"/>
      <c r="JGT8" s="1243"/>
      <c r="JGU8" s="1243"/>
      <c r="JGV8" s="1243"/>
      <c r="JGW8" s="1243"/>
      <c r="JGX8" s="1243"/>
      <c r="JGY8" s="1243"/>
      <c r="JGZ8" s="1243"/>
      <c r="JHA8" s="1243"/>
      <c r="JHB8" s="1243"/>
      <c r="JHC8" s="1243"/>
      <c r="JHD8" s="1243"/>
      <c r="JHE8" s="1243"/>
      <c r="JHF8" s="1243"/>
      <c r="JHG8" s="1243"/>
      <c r="JHH8" s="1243"/>
      <c r="JHI8" s="1243"/>
      <c r="JHJ8" s="1243"/>
      <c r="JHK8" s="1243"/>
      <c r="JHL8" s="1243"/>
      <c r="JHM8" s="1243"/>
      <c r="JHN8" s="1243"/>
      <c r="JHO8" s="1243"/>
      <c r="JHP8" s="1243"/>
      <c r="JHQ8" s="1243"/>
      <c r="JHR8" s="1243"/>
      <c r="JHS8" s="1243"/>
      <c r="JHT8" s="1243"/>
      <c r="JHU8" s="1243"/>
      <c r="JHV8" s="1243"/>
      <c r="JHW8" s="1243"/>
      <c r="JHX8" s="1243"/>
      <c r="JHY8" s="1243"/>
      <c r="JHZ8" s="1243"/>
      <c r="JIA8" s="1243"/>
      <c r="JIB8" s="1243"/>
      <c r="JIC8" s="1243"/>
      <c r="JID8" s="1243"/>
      <c r="JIE8" s="1243"/>
      <c r="JIF8" s="1243"/>
      <c r="JIG8" s="1243"/>
      <c r="JIH8" s="1243"/>
      <c r="JII8" s="1243"/>
      <c r="JIJ8" s="1243"/>
      <c r="JIK8" s="1243"/>
      <c r="JIL8" s="1243"/>
      <c r="JIM8" s="1243"/>
      <c r="JIN8" s="1243"/>
      <c r="JIO8" s="1243"/>
      <c r="JIP8" s="1243"/>
      <c r="JIQ8" s="1243"/>
      <c r="JIR8" s="1243"/>
      <c r="JIS8" s="1243"/>
      <c r="JIT8" s="1243"/>
      <c r="JIU8" s="1243"/>
      <c r="JIV8" s="1243"/>
      <c r="JIW8" s="1243"/>
      <c r="JIX8" s="1243"/>
      <c r="JIY8" s="1243"/>
      <c r="JIZ8" s="1243"/>
      <c r="JJA8" s="1243"/>
      <c r="JJB8" s="1243"/>
      <c r="JJC8" s="1243"/>
      <c r="JJD8" s="1243"/>
      <c r="JJE8" s="1243"/>
      <c r="JJF8" s="1243"/>
      <c r="JJG8" s="1243"/>
      <c r="JJH8" s="1243"/>
      <c r="JJI8" s="1243"/>
      <c r="JJJ8" s="1243"/>
      <c r="JJK8" s="1243"/>
      <c r="JJL8" s="1243"/>
      <c r="JJM8" s="1243"/>
      <c r="JJN8" s="1243"/>
      <c r="JJO8" s="1243"/>
      <c r="JJP8" s="1243"/>
      <c r="JJQ8" s="1243"/>
      <c r="JJR8" s="1243"/>
      <c r="JJS8" s="1243"/>
      <c r="JJT8" s="1243"/>
      <c r="JJU8" s="1243"/>
      <c r="JJV8" s="1243"/>
      <c r="JJW8" s="1243"/>
      <c r="JJX8" s="1243"/>
      <c r="JJY8" s="1243"/>
      <c r="JJZ8" s="1243"/>
      <c r="JKA8" s="1243"/>
      <c r="JKB8" s="1243"/>
      <c r="JKC8" s="1243"/>
      <c r="JKD8" s="1243"/>
      <c r="JKE8" s="1243"/>
      <c r="JKF8" s="1243"/>
      <c r="JKG8" s="1243"/>
      <c r="JKH8" s="1243"/>
      <c r="JKI8" s="1243"/>
      <c r="JKJ8" s="1243"/>
      <c r="JKK8" s="1243"/>
      <c r="JKL8" s="1243"/>
      <c r="JKM8" s="1243"/>
      <c r="JKN8" s="1243"/>
      <c r="JKO8" s="1243"/>
      <c r="JKP8" s="1243"/>
      <c r="JKQ8" s="1243"/>
      <c r="JKR8" s="1243"/>
      <c r="JKS8" s="1243"/>
      <c r="JKT8" s="1243"/>
      <c r="JKU8" s="1243"/>
      <c r="JKV8" s="1243"/>
      <c r="JKW8" s="1243"/>
      <c r="JKX8" s="1243"/>
      <c r="JKY8" s="1243"/>
      <c r="JKZ8" s="1243"/>
      <c r="JLA8" s="1243"/>
      <c r="JLB8" s="1243"/>
      <c r="JLC8" s="1243"/>
      <c r="JLD8" s="1243"/>
      <c r="JLE8" s="1243"/>
      <c r="JLF8" s="1243"/>
      <c r="JLG8" s="1243"/>
      <c r="JLH8" s="1243"/>
      <c r="JLI8" s="1243"/>
      <c r="JLJ8" s="1243"/>
      <c r="JLK8" s="1243"/>
      <c r="JLL8" s="1243"/>
      <c r="JLM8" s="1243"/>
      <c r="JLN8" s="1243"/>
      <c r="JLO8" s="1243"/>
      <c r="JLP8" s="1243"/>
      <c r="JLQ8" s="1243"/>
      <c r="JLR8" s="1243"/>
      <c r="JLS8" s="1243"/>
      <c r="JLT8" s="1243"/>
      <c r="JLU8" s="1243"/>
      <c r="JLV8" s="1243"/>
      <c r="JLW8" s="1243"/>
      <c r="JLX8" s="1243"/>
      <c r="JLY8" s="1243"/>
      <c r="JLZ8" s="1243"/>
      <c r="JMA8" s="1243"/>
      <c r="JMB8" s="1243"/>
      <c r="JMC8" s="1243"/>
      <c r="JMD8" s="1243"/>
      <c r="JME8" s="1243"/>
      <c r="JMF8" s="1243"/>
      <c r="JMG8" s="1243"/>
      <c r="JMH8" s="1243"/>
      <c r="JMI8" s="1243"/>
      <c r="JMJ8" s="1243"/>
      <c r="JMK8" s="1243"/>
      <c r="JML8" s="1243"/>
      <c r="JMM8" s="1243"/>
      <c r="JMN8" s="1243"/>
      <c r="JMO8" s="1243"/>
      <c r="JMP8" s="1243"/>
      <c r="JMQ8" s="1243"/>
      <c r="JMR8" s="1243"/>
      <c r="JMS8" s="1243"/>
      <c r="JMT8" s="1243"/>
      <c r="JMU8" s="1243"/>
      <c r="JMV8" s="1243"/>
      <c r="JMW8" s="1243"/>
      <c r="JMX8" s="1243"/>
      <c r="JMY8" s="1243"/>
      <c r="JMZ8" s="1243"/>
      <c r="JNA8" s="1243"/>
      <c r="JNB8" s="1243"/>
      <c r="JNC8" s="1243"/>
      <c r="JND8" s="1243"/>
      <c r="JNE8" s="1243"/>
      <c r="JNF8" s="1243"/>
      <c r="JNG8" s="1243"/>
      <c r="JNH8" s="1243"/>
      <c r="JNI8" s="1243"/>
      <c r="JNJ8" s="1243"/>
      <c r="JNK8" s="1243"/>
      <c r="JNL8" s="1243"/>
      <c r="JNM8" s="1243"/>
      <c r="JNN8" s="1243"/>
      <c r="JNO8" s="1243"/>
      <c r="JNP8" s="1243"/>
      <c r="JNQ8" s="1243"/>
      <c r="JNR8" s="1243"/>
      <c r="JNS8" s="1243"/>
      <c r="JNT8" s="1243"/>
      <c r="JNU8" s="1243"/>
      <c r="JNV8" s="1243"/>
      <c r="JNW8" s="1243"/>
      <c r="JNX8" s="1243"/>
      <c r="JNY8" s="1243"/>
      <c r="JNZ8" s="1243"/>
      <c r="JOA8" s="1243"/>
      <c r="JOB8" s="1243"/>
      <c r="JOC8" s="1243"/>
      <c r="JOD8" s="1243"/>
      <c r="JOE8" s="1243"/>
      <c r="JOF8" s="1243"/>
      <c r="JOG8" s="1243"/>
      <c r="JOH8" s="1243"/>
      <c r="JOI8" s="1243"/>
      <c r="JOJ8" s="1243"/>
      <c r="JOK8" s="1243"/>
      <c r="JOL8" s="1243"/>
      <c r="JOM8" s="1243"/>
      <c r="JON8" s="1243"/>
      <c r="JOO8" s="1243"/>
      <c r="JOP8" s="1243"/>
      <c r="JOQ8" s="1243"/>
      <c r="JOR8" s="1243"/>
      <c r="JOS8" s="1243"/>
      <c r="JOT8" s="1243"/>
      <c r="JOU8" s="1243"/>
      <c r="JOV8" s="1243"/>
      <c r="JOW8" s="1243"/>
      <c r="JOX8" s="1243"/>
      <c r="JOY8" s="1243"/>
      <c r="JOZ8" s="1243"/>
      <c r="JPA8" s="1243"/>
      <c r="JPB8" s="1243"/>
      <c r="JPC8" s="1243"/>
      <c r="JPD8" s="1243"/>
      <c r="JPE8" s="1243"/>
      <c r="JPF8" s="1243"/>
      <c r="JPG8" s="1243"/>
      <c r="JPH8" s="1243"/>
      <c r="JPI8" s="1243"/>
      <c r="JPJ8" s="1243"/>
      <c r="JPK8" s="1243"/>
      <c r="JPL8" s="1243"/>
      <c r="JPM8" s="1243"/>
      <c r="JPN8" s="1243"/>
      <c r="JPO8" s="1243"/>
      <c r="JPP8" s="1243"/>
      <c r="JPQ8" s="1243"/>
      <c r="JPR8" s="1243"/>
      <c r="JPS8" s="1243"/>
      <c r="JPT8" s="1243"/>
      <c r="JPU8" s="1243"/>
      <c r="JPV8" s="1243"/>
      <c r="JPW8" s="1243"/>
      <c r="JPX8" s="1243"/>
      <c r="JPY8" s="1243"/>
      <c r="JPZ8" s="1243"/>
      <c r="JQA8" s="1243"/>
      <c r="JQB8" s="1243"/>
      <c r="JQC8" s="1243"/>
      <c r="JQD8" s="1243"/>
      <c r="JQE8" s="1243"/>
      <c r="JQF8" s="1243"/>
      <c r="JQG8" s="1243"/>
      <c r="JQH8" s="1243"/>
      <c r="JQI8" s="1243"/>
      <c r="JQJ8" s="1243"/>
      <c r="JQK8" s="1243"/>
      <c r="JQL8" s="1243"/>
      <c r="JQM8" s="1243"/>
      <c r="JQN8" s="1243"/>
      <c r="JQO8" s="1243"/>
      <c r="JQP8" s="1243"/>
      <c r="JQQ8" s="1243"/>
      <c r="JQR8" s="1243"/>
      <c r="JQS8" s="1243"/>
      <c r="JQT8" s="1243"/>
      <c r="JQU8" s="1243"/>
      <c r="JQV8" s="1243"/>
      <c r="JQW8" s="1243"/>
      <c r="JQX8" s="1243"/>
      <c r="JQY8" s="1243"/>
      <c r="JQZ8" s="1243"/>
      <c r="JRA8" s="1243"/>
      <c r="JRB8" s="1243"/>
      <c r="JRC8" s="1243"/>
      <c r="JRD8" s="1243"/>
      <c r="JRE8" s="1243"/>
      <c r="JRF8" s="1243"/>
      <c r="JRG8" s="1243"/>
      <c r="JRH8" s="1243"/>
      <c r="JRI8" s="1243"/>
      <c r="JRJ8" s="1243"/>
      <c r="JRK8" s="1243"/>
      <c r="JRL8" s="1243"/>
      <c r="JRM8" s="1243"/>
      <c r="JRN8" s="1243"/>
      <c r="JRO8" s="1243"/>
      <c r="JRP8" s="1243"/>
      <c r="JRQ8" s="1243"/>
      <c r="JRR8" s="1243"/>
      <c r="JRS8" s="1243"/>
      <c r="JRT8" s="1243"/>
      <c r="JRU8" s="1243"/>
      <c r="JRV8" s="1243"/>
      <c r="JRW8" s="1243"/>
      <c r="JRX8" s="1243"/>
      <c r="JRY8" s="1243"/>
      <c r="JRZ8" s="1243"/>
      <c r="JSA8" s="1243"/>
      <c r="JSB8" s="1243"/>
      <c r="JSC8" s="1243"/>
      <c r="JSD8" s="1243"/>
      <c r="JSE8" s="1243"/>
      <c r="JSF8" s="1243"/>
      <c r="JSG8" s="1243"/>
      <c r="JSH8" s="1243"/>
      <c r="JSI8" s="1243"/>
      <c r="JSJ8" s="1243"/>
      <c r="JSK8" s="1243"/>
      <c r="JSL8" s="1243"/>
      <c r="JSM8" s="1243"/>
      <c r="JSN8" s="1243"/>
      <c r="JSO8" s="1243"/>
      <c r="JSP8" s="1243"/>
      <c r="JSQ8" s="1243"/>
      <c r="JSR8" s="1243"/>
      <c r="JSS8" s="1243"/>
      <c r="JST8" s="1243"/>
      <c r="JSU8" s="1243"/>
      <c r="JSV8" s="1243"/>
      <c r="JSW8" s="1243"/>
      <c r="JSX8" s="1243"/>
      <c r="JSY8" s="1243"/>
      <c r="JSZ8" s="1243"/>
      <c r="JTA8" s="1243"/>
      <c r="JTB8" s="1243"/>
      <c r="JTC8" s="1243"/>
      <c r="JTD8" s="1243"/>
      <c r="JTE8" s="1243"/>
      <c r="JTF8" s="1243"/>
      <c r="JTG8" s="1243"/>
      <c r="JTH8" s="1243"/>
      <c r="JTI8" s="1243"/>
      <c r="JTJ8" s="1243"/>
      <c r="JTK8" s="1243"/>
      <c r="JTL8" s="1243"/>
      <c r="JTM8" s="1243"/>
      <c r="JTN8" s="1243"/>
      <c r="JTO8" s="1243"/>
      <c r="JTP8" s="1243"/>
      <c r="JTQ8" s="1243"/>
      <c r="JTR8" s="1243"/>
      <c r="JTS8" s="1243"/>
      <c r="JTT8" s="1243"/>
      <c r="JTU8" s="1243"/>
      <c r="JTV8" s="1243"/>
      <c r="JTW8" s="1243"/>
      <c r="JTX8" s="1243"/>
      <c r="JTY8" s="1243"/>
      <c r="JTZ8" s="1243"/>
      <c r="JUA8" s="1243"/>
      <c r="JUB8" s="1243"/>
      <c r="JUC8" s="1243"/>
      <c r="JUD8" s="1243"/>
      <c r="JUE8" s="1243"/>
      <c r="JUF8" s="1243"/>
      <c r="JUG8" s="1243"/>
      <c r="JUH8" s="1243"/>
      <c r="JUI8" s="1243"/>
      <c r="JUJ8" s="1243"/>
      <c r="JUK8" s="1243"/>
      <c r="JUL8" s="1243"/>
      <c r="JUM8" s="1243"/>
      <c r="JUN8" s="1243"/>
      <c r="JUO8" s="1243"/>
      <c r="JUP8" s="1243"/>
      <c r="JUQ8" s="1243"/>
      <c r="JUR8" s="1243"/>
      <c r="JUS8" s="1243"/>
      <c r="JUT8" s="1243"/>
      <c r="JUU8" s="1243"/>
      <c r="JUV8" s="1243"/>
      <c r="JUW8" s="1243"/>
      <c r="JUX8" s="1243"/>
      <c r="JUY8" s="1243"/>
      <c r="JUZ8" s="1243"/>
      <c r="JVA8" s="1243"/>
      <c r="JVB8" s="1243"/>
      <c r="JVC8" s="1243"/>
      <c r="JVD8" s="1243"/>
      <c r="JVE8" s="1243"/>
      <c r="JVF8" s="1243"/>
      <c r="JVG8" s="1243"/>
      <c r="JVH8" s="1243"/>
      <c r="JVI8" s="1243"/>
      <c r="JVJ8" s="1243"/>
      <c r="JVK8" s="1243"/>
      <c r="JVL8" s="1243"/>
      <c r="JVM8" s="1243"/>
      <c r="JVN8" s="1243"/>
      <c r="JVO8" s="1243"/>
      <c r="JVP8" s="1243"/>
      <c r="JVQ8" s="1243"/>
      <c r="JVR8" s="1243"/>
      <c r="JVS8" s="1243"/>
      <c r="JVT8" s="1243"/>
      <c r="JVU8" s="1243"/>
      <c r="JVV8" s="1243"/>
      <c r="JVW8" s="1243"/>
      <c r="JVX8" s="1243"/>
      <c r="JVY8" s="1243"/>
      <c r="JVZ8" s="1243"/>
      <c r="JWA8" s="1243"/>
      <c r="JWB8" s="1243"/>
      <c r="JWC8" s="1243"/>
      <c r="JWD8" s="1243"/>
      <c r="JWE8" s="1243"/>
      <c r="JWF8" s="1243"/>
      <c r="JWG8" s="1243"/>
      <c r="JWH8" s="1243"/>
      <c r="JWI8" s="1243"/>
      <c r="JWJ8" s="1243"/>
      <c r="JWK8" s="1243"/>
      <c r="JWL8" s="1243"/>
      <c r="JWM8" s="1243"/>
      <c r="JWN8" s="1243"/>
      <c r="JWO8" s="1243"/>
      <c r="JWP8" s="1243"/>
      <c r="JWQ8" s="1243"/>
      <c r="JWR8" s="1243"/>
      <c r="JWS8" s="1243"/>
      <c r="JWT8" s="1243"/>
      <c r="JWU8" s="1243"/>
      <c r="JWV8" s="1243"/>
      <c r="JWW8" s="1243"/>
      <c r="JWX8" s="1243"/>
      <c r="JWY8" s="1243"/>
      <c r="JWZ8" s="1243"/>
      <c r="JXA8" s="1243"/>
      <c r="JXB8" s="1243"/>
      <c r="JXC8" s="1243"/>
      <c r="JXD8" s="1243"/>
      <c r="JXE8" s="1243"/>
      <c r="JXF8" s="1243"/>
      <c r="JXG8" s="1243"/>
      <c r="JXH8" s="1243"/>
      <c r="JXI8" s="1243"/>
      <c r="JXJ8" s="1243"/>
      <c r="JXK8" s="1243"/>
      <c r="JXL8" s="1243"/>
      <c r="JXM8" s="1243"/>
      <c r="JXN8" s="1243"/>
      <c r="JXO8" s="1243"/>
      <c r="JXP8" s="1243"/>
      <c r="JXQ8" s="1243"/>
      <c r="JXR8" s="1243"/>
      <c r="JXS8" s="1243"/>
      <c r="JXT8" s="1243"/>
      <c r="JXU8" s="1243"/>
      <c r="JXV8" s="1243"/>
      <c r="JXW8" s="1243"/>
      <c r="JXX8" s="1243"/>
      <c r="JXY8" s="1243"/>
      <c r="JXZ8" s="1243"/>
      <c r="JYA8" s="1243"/>
      <c r="JYB8" s="1243"/>
      <c r="JYC8" s="1243"/>
      <c r="JYD8" s="1243"/>
      <c r="JYE8" s="1243"/>
      <c r="JYF8" s="1243"/>
      <c r="JYG8" s="1243"/>
      <c r="JYH8" s="1243"/>
      <c r="JYI8" s="1243"/>
      <c r="JYJ8" s="1243"/>
      <c r="JYK8" s="1243"/>
      <c r="JYL8" s="1243"/>
      <c r="JYM8" s="1243"/>
      <c r="JYN8" s="1243"/>
      <c r="JYO8" s="1243"/>
      <c r="JYP8" s="1243"/>
      <c r="JYQ8" s="1243"/>
      <c r="JYR8" s="1243"/>
      <c r="JYS8" s="1243"/>
      <c r="JYT8" s="1243"/>
      <c r="JYU8" s="1243"/>
      <c r="JYV8" s="1243"/>
      <c r="JYW8" s="1243"/>
      <c r="JYX8" s="1243"/>
      <c r="JYY8" s="1243"/>
      <c r="JYZ8" s="1243"/>
      <c r="JZA8" s="1243"/>
      <c r="JZB8" s="1243"/>
      <c r="JZC8" s="1243"/>
      <c r="JZD8" s="1243"/>
      <c r="JZE8" s="1243"/>
      <c r="JZF8" s="1243"/>
      <c r="JZG8" s="1243"/>
      <c r="JZH8" s="1243"/>
      <c r="JZI8" s="1243"/>
      <c r="JZJ8" s="1243"/>
      <c r="JZK8" s="1243"/>
      <c r="JZL8" s="1243"/>
      <c r="JZM8" s="1243"/>
      <c r="JZN8" s="1243"/>
      <c r="JZO8" s="1243"/>
      <c r="JZP8" s="1243"/>
      <c r="JZQ8" s="1243"/>
      <c r="JZR8" s="1243"/>
      <c r="JZS8" s="1243"/>
      <c r="JZT8" s="1243"/>
      <c r="JZU8" s="1243"/>
      <c r="JZV8" s="1243"/>
      <c r="JZW8" s="1243"/>
      <c r="JZX8" s="1243"/>
      <c r="JZY8" s="1243"/>
      <c r="JZZ8" s="1243"/>
      <c r="KAA8" s="1243"/>
      <c r="KAB8" s="1243"/>
      <c r="KAC8" s="1243"/>
      <c r="KAD8" s="1243"/>
      <c r="KAE8" s="1243"/>
      <c r="KAF8" s="1243"/>
      <c r="KAG8" s="1243"/>
      <c r="KAH8" s="1243"/>
      <c r="KAI8" s="1243"/>
      <c r="KAJ8" s="1243"/>
      <c r="KAK8" s="1243"/>
      <c r="KAL8" s="1243"/>
      <c r="KAM8" s="1243"/>
      <c r="KAN8" s="1243"/>
      <c r="KAO8" s="1243"/>
      <c r="KAP8" s="1243"/>
      <c r="KAQ8" s="1243"/>
      <c r="KAR8" s="1243"/>
      <c r="KAS8" s="1243"/>
      <c r="KAT8" s="1243"/>
      <c r="KAU8" s="1243"/>
      <c r="KAV8" s="1243"/>
      <c r="KAW8" s="1243"/>
      <c r="KAX8" s="1243"/>
      <c r="KAY8" s="1243"/>
      <c r="KAZ8" s="1243"/>
      <c r="KBA8" s="1243"/>
      <c r="KBB8" s="1243"/>
      <c r="KBC8" s="1243"/>
      <c r="KBD8" s="1243"/>
      <c r="KBE8" s="1243"/>
      <c r="KBF8" s="1243"/>
      <c r="KBG8" s="1243"/>
      <c r="KBH8" s="1243"/>
      <c r="KBI8" s="1243"/>
      <c r="KBJ8" s="1243"/>
      <c r="KBK8" s="1243"/>
      <c r="KBL8" s="1243"/>
      <c r="KBM8" s="1243"/>
      <c r="KBN8" s="1243"/>
      <c r="KBO8" s="1243"/>
      <c r="KBP8" s="1243"/>
      <c r="KBQ8" s="1243"/>
      <c r="KBR8" s="1243"/>
      <c r="KBS8" s="1243"/>
      <c r="KBT8" s="1243"/>
      <c r="KBU8" s="1243"/>
      <c r="KBV8" s="1243"/>
      <c r="KBW8" s="1243"/>
      <c r="KBX8" s="1243"/>
      <c r="KBY8" s="1243"/>
      <c r="KBZ8" s="1243"/>
      <c r="KCA8" s="1243"/>
      <c r="KCB8" s="1243"/>
      <c r="KCC8" s="1243"/>
      <c r="KCD8" s="1243"/>
      <c r="KCE8" s="1243"/>
      <c r="KCF8" s="1243"/>
      <c r="KCG8" s="1243"/>
      <c r="KCH8" s="1243"/>
      <c r="KCI8" s="1243"/>
      <c r="KCJ8" s="1243"/>
      <c r="KCK8" s="1243"/>
      <c r="KCL8" s="1243"/>
      <c r="KCM8" s="1243"/>
      <c r="KCN8" s="1243"/>
      <c r="KCO8" s="1243"/>
      <c r="KCP8" s="1243"/>
      <c r="KCQ8" s="1243"/>
      <c r="KCR8" s="1243"/>
      <c r="KCS8" s="1243"/>
      <c r="KCT8" s="1243"/>
      <c r="KCU8" s="1243"/>
      <c r="KCV8" s="1243"/>
      <c r="KCW8" s="1243"/>
      <c r="KCX8" s="1243"/>
      <c r="KCY8" s="1243"/>
      <c r="KCZ8" s="1243"/>
      <c r="KDA8" s="1243"/>
      <c r="KDB8" s="1243"/>
      <c r="KDC8" s="1243"/>
      <c r="KDD8" s="1243"/>
      <c r="KDE8" s="1243"/>
      <c r="KDF8" s="1243"/>
      <c r="KDG8" s="1243"/>
      <c r="KDH8" s="1243"/>
      <c r="KDI8" s="1243"/>
      <c r="KDJ8" s="1243"/>
      <c r="KDK8" s="1243"/>
      <c r="KDL8" s="1243"/>
      <c r="KDM8" s="1243"/>
      <c r="KDN8" s="1243"/>
      <c r="KDO8" s="1243"/>
      <c r="KDP8" s="1243"/>
      <c r="KDQ8" s="1243"/>
      <c r="KDR8" s="1243"/>
      <c r="KDS8" s="1243"/>
      <c r="KDT8" s="1243"/>
      <c r="KDU8" s="1243"/>
      <c r="KDV8" s="1243"/>
      <c r="KDW8" s="1243"/>
      <c r="KDX8" s="1243"/>
      <c r="KDY8" s="1243"/>
      <c r="KDZ8" s="1243"/>
      <c r="KEA8" s="1243"/>
      <c r="KEB8" s="1243"/>
      <c r="KEC8" s="1243"/>
      <c r="KED8" s="1243"/>
      <c r="KEE8" s="1243"/>
      <c r="KEF8" s="1243"/>
      <c r="KEG8" s="1243"/>
      <c r="KEH8" s="1243"/>
      <c r="KEI8" s="1243"/>
      <c r="KEJ8" s="1243"/>
      <c r="KEK8" s="1243"/>
      <c r="KEL8" s="1243"/>
      <c r="KEM8" s="1243"/>
      <c r="KEN8" s="1243"/>
      <c r="KEO8" s="1243"/>
      <c r="KEP8" s="1243"/>
      <c r="KEQ8" s="1243"/>
      <c r="KER8" s="1243"/>
      <c r="KES8" s="1243"/>
      <c r="KET8" s="1243"/>
      <c r="KEU8" s="1243"/>
      <c r="KEV8" s="1243"/>
      <c r="KEW8" s="1243"/>
      <c r="KEX8" s="1243"/>
      <c r="KEY8" s="1243"/>
      <c r="KEZ8" s="1243"/>
      <c r="KFA8" s="1243"/>
      <c r="KFB8" s="1243"/>
      <c r="KFC8" s="1243"/>
      <c r="KFD8" s="1243"/>
      <c r="KFE8" s="1243"/>
      <c r="KFF8" s="1243"/>
      <c r="KFG8" s="1243"/>
      <c r="KFH8" s="1243"/>
      <c r="KFI8" s="1243"/>
      <c r="KFJ8" s="1243"/>
      <c r="KFK8" s="1243"/>
      <c r="KFL8" s="1243"/>
      <c r="KFM8" s="1243"/>
      <c r="KFN8" s="1243"/>
      <c r="KFO8" s="1243"/>
      <c r="KFP8" s="1243"/>
      <c r="KFQ8" s="1243"/>
      <c r="KFR8" s="1243"/>
      <c r="KFS8" s="1243"/>
      <c r="KFT8" s="1243"/>
      <c r="KFU8" s="1243"/>
      <c r="KFV8" s="1243"/>
      <c r="KFW8" s="1243"/>
      <c r="KFX8" s="1243"/>
      <c r="KFY8" s="1243"/>
      <c r="KFZ8" s="1243"/>
      <c r="KGA8" s="1243"/>
      <c r="KGB8" s="1243"/>
      <c r="KGC8" s="1243"/>
      <c r="KGD8" s="1243"/>
      <c r="KGE8" s="1243"/>
      <c r="KGF8" s="1243"/>
      <c r="KGG8" s="1243"/>
      <c r="KGH8" s="1243"/>
      <c r="KGI8" s="1243"/>
      <c r="KGJ8" s="1243"/>
      <c r="KGK8" s="1243"/>
      <c r="KGL8" s="1243"/>
      <c r="KGM8" s="1243"/>
      <c r="KGN8" s="1243"/>
      <c r="KGO8" s="1243"/>
      <c r="KGP8" s="1243"/>
      <c r="KGQ8" s="1243"/>
      <c r="KGR8" s="1243"/>
      <c r="KGS8" s="1243"/>
      <c r="KGT8" s="1243"/>
      <c r="KGU8" s="1243"/>
      <c r="KGV8" s="1243"/>
      <c r="KGW8" s="1243"/>
      <c r="KGX8" s="1243"/>
      <c r="KGY8" s="1243"/>
      <c r="KGZ8" s="1243"/>
      <c r="KHA8" s="1243"/>
      <c r="KHB8" s="1243"/>
      <c r="KHC8" s="1243"/>
      <c r="KHD8" s="1243"/>
      <c r="KHE8" s="1243"/>
      <c r="KHF8" s="1243"/>
      <c r="KHG8" s="1243"/>
      <c r="KHH8" s="1243"/>
      <c r="KHI8" s="1243"/>
      <c r="KHJ8" s="1243"/>
      <c r="KHK8" s="1243"/>
      <c r="KHL8" s="1243"/>
      <c r="KHM8" s="1243"/>
      <c r="KHN8" s="1243"/>
      <c r="KHO8" s="1243"/>
      <c r="KHP8" s="1243"/>
      <c r="KHQ8" s="1243"/>
      <c r="KHR8" s="1243"/>
      <c r="KHS8" s="1243"/>
      <c r="KHT8" s="1243"/>
      <c r="KHU8" s="1243"/>
      <c r="KHV8" s="1243"/>
      <c r="KHW8" s="1243"/>
      <c r="KHX8" s="1243"/>
      <c r="KHY8" s="1243"/>
      <c r="KHZ8" s="1243"/>
      <c r="KIA8" s="1243"/>
      <c r="KIB8" s="1243"/>
      <c r="KIC8" s="1243"/>
      <c r="KID8" s="1243"/>
      <c r="KIE8" s="1243"/>
      <c r="KIF8" s="1243"/>
      <c r="KIG8" s="1243"/>
      <c r="KIH8" s="1243"/>
      <c r="KII8" s="1243"/>
      <c r="KIJ8" s="1243"/>
      <c r="KIK8" s="1243"/>
      <c r="KIL8" s="1243"/>
      <c r="KIM8" s="1243"/>
      <c r="KIN8" s="1243"/>
      <c r="KIO8" s="1243"/>
      <c r="KIP8" s="1243"/>
      <c r="KIQ8" s="1243"/>
      <c r="KIR8" s="1243"/>
      <c r="KIS8" s="1243"/>
      <c r="KIT8" s="1243"/>
      <c r="KIU8" s="1243"/>
      <c r="KIV8" s="1243"/>
      <c r="KIW8" s="1243"/>
      <c r="KIX8" s="1243"/>
      <c r="KIY8" s="1243"/>
      <c r="KIZ8" s="1243"/>
      <c r="KJA8" s="1243"/>
      <c r="KJB8" s="1243"/>
      <c r="KJC8" s="1243"/>
      <c r="KJD8" s="1243"/>
      <c r="KJE8" s="1243"/>
      <c r="KJF8" s="1243"/>
      <c r="KJG8" s="1243"/>
      <c r="KJH8" s="1243"/>
      <c r="KJI8" s="1243"/>
      <c r="KJJ8" s="1243"/>
      <c r="KJK8" s="1243"/>
      <c r="KJL8" s="1243"/>
      <c r="KJM8" s="1243"/>
      <c r="KJN8" s="1243"/>
      <c r="KJO8" s="1243"/>
      <c r="KJP8" s="1243"/>
      <c r="KJQ8" s="1243"/>
      <c r="KJR8" s="1243"/>
      <c r="KJS8" s="1243"/>
      <c r="KJT8" s="1243"/>
      <c r="KJU8" s="1243"/>
      <c r="KJV8" s="1243"/>
      <c r="KJW8" s="1243"/>
      <c r="KJX8" s="1243"/>
      <c r="KJY8" s="1243"/>
      <c r="KJZ8" s="1243"/>
      <c r="KKA8" s="1243"/>
      <c r="KKB8" s="1243"/>
      <c r="KKC8" s="1243"/>
      <c r="KKD8" s="1243"/>
      <c r="KKE8" s="1243"/>
      <c r="KKF8" s="1243"/>
      <c r="KKG8" s="1243"/>
      <c r="KKH8" s="1243"/>
      <c r="KKI8" s="1243"/>
      <c r="KKJ8" s="1243"/>
      <c r="KKK8" s="1243"/>
      <c r="KKL8" s="1243"/>
      <c r="KKM8" s="1243"/>
      <c r="KKN8" s="1243"/>
      <c r="KKO8" s="1243"/>
      <c r="KKP8" s="1243"/>
      <c r="KKQ8" s="1243"/>
      <c r="KKR8" s="1243"/>
      <c r="KKS8" s="1243"/>
      <c r="KKT8" s="1243"/>
      <c r="KKU8" s="1243"/>
      <c r="KKV8" s="1243"/>
      <c r="KKW8" s="1243"/>
      <c r="KKX8" s="1243"/>
      <c r="KKY8" s="1243"/>
      <c r="KKZ8" s="1243"/>
      <c r="KLA8" s="1243"/>
      <c r="KLB8" s="1243"/>
      <c r="KLC8" s="1243"/>
      <c r="KLD8" s="1243"/>
      <c r="KLE8" s="1243"/>
      <c r="KLF8" s="1243"/>
      <c r="KLG8" s="1243"/>
      <c r="KLH8" s="1243"/>
      <c r="KLI8" s="1243"/>
      <c r="KLJ8" s="1243"/>
      <c r="KLK8" s="1243"/>
      <c r="KLL8" s="1243"/>
      <c r="KLM8" s="1243"/>
      <c r="KLN8" s="1243"/>
      <c r="KLO8" s="1243"/>
      <c r="KLP8" s="1243"/>
      <c r="KLQ8" s="1243"/>
      <c r="KLR8" s="1243"/>
      <c r="KLS8" s="1243"/>
      <c r="KLT8" s="1243"/>
      <c r="KLU8" s="1243"/>
      <c r="KLV8" s="1243"/>
      <c r="KLW8" s="1243"/>
      <c r="KLX8" s="1243"/>
      <c r="KLY8" s="1243"/>
      <c r="KLZ8" s="1243"/>
      <c r="KMA8" s="1243"/>
      <c r="KMB8" s="1243"/>
      <c r="KMC8" s="1243"/>
      <c r="KMD8" s="1243"/>
      <c r="KME8" s="1243"/>
      <c r="KMF8" s="1243"/>
      <c r="KMG8" s="1243"/>
      <c r="KMH8" s="1243"/>
      <c r="KMI8" s="1243"/>
      <c r="KMJ8" s="1243"/>
      <c r="KMK8" s="1243"/>
      <c r="KML8" s="1243"/>
      <c r="KMM8" s="1243"/>
      <c r="KMN8" s="1243"/>
      <c r="KMO8" s="1243"/>
      <c r="KMP8" s="1243"/>
      <c r="KMQ8" s="1243"/>
      <c r="KMR8" s="1243"/>
      <c r="KMS8" s="1243"/>
      <c r="KMT8" s="1243"/>
      <c r="KMU8" s="1243"/>
      <c r="KMV8" s="1243"/>
      <c r="KMW8" s="1243"/>
      <c r="KMX8" s="1243"/>
      <c r="KMY8" s="1243"/>
      <c r="KMZ8" s="1243"/>
      <c r="KNA8" s="1243"/>
      <c r="KNB8" s="1243"/>
      <c r="KNC8" s="1243"/>
      <c r="KND8" s="1243"/>
      <c r="KNE8" s="1243"/>
      <c r="KNF8" s="1243"/>
      <c r="KNG8" s="1243"/>
      <c r="KNH8" s="1243"/>
      <c r="KNI8" s="1243"/>
      <c r="KNJ8" s="1243"/>
      <c r="KNK8" s="1243"/>
      <c r="KNL8" s="1243"/>
      <c r="KNM8" s="1243"/>
      <c r="KNN8" s="1243"/>
      <c r="KNO8" s="1243"/>
      <c r="KNP8" s="1243"/>
      <c r="KNQ8" s="1243"/>
      <c r="KNR8" s="1243"/>
      <c r="KNS8" s="1243"/>
      <c r="KNT8" s="1243"/>
      <c r="KNU8" s="1243"/>
      <c r="KNV8" s="1243"/>
      <c r="KNW8" s="1243"/>
      <c r="KNX8" s="1243"/>
      <c r="KNY8" s="1243"/>
      <c r="KNZ8" s="1243"/>
      <c r="KOA8" s="1243"/>
      <c r="KOB8" s="1243"/>
      <c r="KOC8" s="1243"/>
      <c r="KOD8" s="1243"/>
      <c r="KOE8" s="1243"/>
      <c r="KOF8" s="1243"/>
      <c r="KOG8" s="1243"/>
      <c r="KOH8" s="1243"/>
      <c r="KOI8" s="1243"/>
      <c r="KOJ8" s="1243"/>
      <c r="KOK8" s="1243"/>
      <c r="KOL8" s="1243"/>
      <c r="KOM8" s="1243"/>
      <c r="KON8" s="1243"/>
      <c r="KOO8" s="1243"/>
      <c r="KOP8" s="1243"/>
      <c r="KOQ8" s="1243"/>
      <c r="KOR8" s="1243"/>
      <c r="KOS8" s="1243"/>
      <c r="KOT8" s="1243"/>
      <c r="KOU8" s="1243"/>
      <c r="KOV8" s="1243"/>
      <c r="KOW8" s="1243"/>
      <c r="KOX8" s="1243"/>
      <c r="KOY8" s="1243"/>
      <c r="KOZ8" s="1243"/>
      <c r="KPA8" s="1243"/>
      <c r="KPB8" s="1243"/>
      <c r="KPC8" s="1243"/>
      <c r="KPD8" s="1243"/>
      <c r="KPE8" s="1243"/>
      <c r="KPF8" s="1243"/>
      <c r="KPG8" s="1243"/>
      <c r="KPH8" s="1243"/>
      <c r="KPI8" s="1243"/>
      <c r="KPJ8" s="1243"/>
      <c r="KPK8" s="1243"/>
      <c r="KPL8" s="1243"/>
      <c r="KPM8" s="1243"/>
      <c r="KPN8" s="1243"/>
      <c r="KPO8" s="1243"/>
      <c r="KPP8" s="1243"/>
      <c r="KPQ8" s="1243"/>
      <c r="KPR8" s="1243"/>
      <c r="KPS8" s="1243"/>
      <c r="KPT8" s="1243"/>
      <c r="KPU8" s="1243"/>
      <c r="KPV8" s="1243"/>
      <c r="KPW8" s="1243"/>
      <c r="KPX8" s="1243"/>
      <c r="KPY8" s="1243"/>
      <c r="KPZ8" s="1243"/>
      <c r="KQA8" s="1243"/>
      <c r="KQB8" s="1243"/>
      <c r="KQC8" s="1243"/>
      <c r="KQD8" s="1243"/>
      <c r="KQE8" s="1243"/>
      <c r="KQF8" s="1243"/>
      <c r="KQG8" s="1243"/>
      <c r="KQH8" s="1243"/>
      <c r="KQI8" s="1243"/>
      <c r="KQJ8" s="1243"/>
      <c r="KQK8" s="1243"/>
      <c r="KQL8" s="1243"/>
      <c r="KQM8" s="1243"/>
      <c r="KQN8" s="1243"/>
      <c r="KQO8" s="1243"/>
      <c r="KQP8" s="1243"/>
      <c r="KQQ8" s="1243"/>
      <c r="KQR8" s="1243"/>
      <c r="KQS8" s="1243"/>
      <c r="KQT8" s="1243"/>
      <c r="KQU8" s="1243"/>
      <c r="KQV8" s="1243"/>
      <c r="KQW8" s="1243"/>
      <c r="KQX8" s="1243"/>
      <c r="KQY8" s="1243"/>
      <c r="KQZ8" s="1243"/>
      <c r="KRA8" s="1243"/>
      <c r="KRB8" s="1243"/>
      <c r="KRC8" s="1243"/>
      <c r="KRD8" s="1243"/>
      <c r="KRE8" s="1243"/>
      <c r="KRF8" s="1243"/>
      <c r="KRG8" s="1243"/>
      <c r="KRH8" s="1243"/>
      <c r="KRI8" s="1243"/>
      <c r="KRJ8" s="1243"/>
      <c r="KRK8" s="1243"/>
      <c r="KRL8" s="1243"/>
      <c r="KRM8" s="1243"/>
      <c r="KRN8" s="1243"/>
      <c r="KRO8" s="1243"/>
      <c r="KRP8" s="1243"/>
      <c r="KRQ8" s="1243"/>
      <c r="KRR8" s="1243"/>
      <c r="KRS8" s="1243"/>
      <c r="KRT8" s="1243"/>
      <c r="KRU8" s="1243"/>
      <c r="KRV8" s="1243"/>
      <c r="KRW8" s="1243"/>
      <c r="KRX8" s="1243"/>
      <c r="KRY8" s="1243"/>
      <c r="KRZ8" s="1243"/>
      <c r="KSA8" s="1243"/>
      <c r="KSB8" s="1243"/>
      <c r="KSC8" s="1243"/>
      <c r="KSD8" s="1243"/>
      <c r="KSE8" s="1243"/>
      <c r="KSF8" s="1243"/>
      <c r="KSG8" s="1243"/>
      <c r="KSH8" s="1243"/>
      <c r="KSI8" s="1243"/>
      <c r="KSJ8" s="1243"/>
      <c r="KSK8" s="1243"/>
      <c r="KSL8" s="1243"/>
      <c r="KSM8" s="1243"/>
      <c r="KSN8" s="1243"/>
      <c r="KSO8" s="1243"/>
      <c r="KSP8" s="1243"/>
      <c r="KSQ8" s="1243"/>
      <c r="KSR8" s="1243"/>
      <c r="KSS8" s="1243"/>
      <c r="KST8" s="1243"/>
      <c r="KSU8" s="1243"/>
      <c r="KSV8" s="1243"/>
      <c r="KSW8" s="1243"/>
      <c r="KSX8" s="1243"/>
      <c r="KSY8" s="1243"/>
      <c r="KSZ8" s="1243"/>
      <c r="KTA8" s="1243"/>
      <c r="KTB8" s="1243"/>
      <c r="KTC8" s="1243"/>
      <c r="KTD8" s="1243"/>
      <c r="KTE8" s="1243"/>
      <c r="KTF8" s="1243"/>
      <c r="KTG8" s="1243"/>
      <c r="KTH8" s="1243"/>
      <c r="KTI8" s="1243"/>
      <c r="KTJ8" s="1243"/>
      <c r="KTK8" s="1243"/>
      <c r="KTL8" s="1243"/>
      <c r="KTM8" s="1243"/>
      <c r="KTN8" s="1243"/>
      <c r="KTO8" s="1243"/>
      <c r="KTP8" s="1243"/>
      <c r="KTQ8" s="1243"/>
      <c r="KTR8" s="1243"/>
      <c r="KTS8" s="1243"/>
      <c r="KTT8" s="1243"/>
      <c r="KTU8" s="1243"/>
      <c r="KTV8" s="1243"/>
      <c r="KTW8" s="1243"/>
      <c r="KTX8" s="1243"/>
      <c r="KTY8" s="1243"/>
      <c r="KTZ8" s="1243"/>
      <c r="KUA8" s="1243"/>
      <c r="KUB8" s="1243"/>
      <c r="KUC8" s="1243"/>
      <c r="KUD8" s="1243"/>
      <c r="KUE8" s="1243"/>
      <c r="KUF8" s="1243"/>
      <c r="KUG8" s="1243"/>
      <c r="KUH8" s="1243"/>
      <c r="KUI8" s="1243"/>
      <c r="KUJ8" s="1243"/>
      <c r="KUK8" s="1243"/>
      <c r="KUL8" s="1243"/>
      <c r="KUM8" s="1243"/>
      <c r="KUN8" s="1243"/>
      <c r="KUO8" s="1243"/>
      <c r="KUP8" s="1243"/>
      <c r="KUQ8" s="1243"/>
      <c r="KUR8" s="1243"/>
      <c r="KUS8" s="1243"/>
      <c r="KUT8" s="1243"/>
      <c r="KUU8" s="1243"/>
      <c r="KUV8" s="1243"/>
      <c r="KUW8" s="1243"/>
      <c r="KUX8" s="1243"/>
      <c r="KUY8" s="1243"/>
      <c r="KUZ8" s="1243"/>
      <c r="KVA8" s="1243"/>
      <c r="KVB8" s="1243"/>
      <c r="KVC8" s="1243"/>
      <c r="KVD8" s="1243"/>
      <c r="KVE8" s="1243"/>
      <c r="KVF8" s="1243"/>
      <c r="KVG8" s="1243"/>
      <c r="KVH8" s="1243"/>
      <c r="KVI8" s="1243"/>
      <c r="KVJ8" s="1243"/>
      <c r="KVK8" s="1243"/>
      <c r="KVL8" s="1243"/>
      <c r="KVM8" s="1243"/>
      <c r="KVN8" s="1243"/>
      <c r="KVO8" s="1243"/>
      <c r="KVP8" s="1243"/>
      <c r="KVQ8" s="1243"/>
      <c r="KVR8" s="1243"/>
      <c r="KVS8" s="1243"/>
      <c r="KVT8" s="1243"/>
      <c r="KVU8" s="1243"/>
      <c r="KVV8" s="1243"/>
      <c r="KVW8" s="1243"/>
      <c r="KVX8" s="1243"/>
      <c r="KVY8" s="1243"/>
      <c r="KVZ8" s="1243"/>
      <c r="KWA8" s="1243"/>
      <c r="KWB8" s="1243"/>
      <c r="KWC8" s="1243"/>
      <c r="KWD8" s="1243"/>
      <c r="KWE8" s="1243"/>
      <c r="KWF8" s="1243"/>
      <c r="KWG8" s="1243"/>
      <c r="KWH8" s="1243"/>
      <c r="KWI8" s="1243"/>
      <c r="KWJ8" s="1243"/>
      <c r="KWK8" s="1243"/>
      <c r="KWL8" s="1243"/>
      <c r="KWM8" s="1243"/>
      <c r="KWN8" s="1243"/>
      <c r="KWO8" s="1243"/>
      <c r="KWP8" s="1243"/>
      <c r="KWQ8" s="1243"/>
      <c r="KWR8" s="1243"/>
      <c r="KWS8" s="1243"/>
      <c r="KWT8" s="1243"/>
      <c r="KWU8" s="1243"/>
      <c r="KWV8" s="1243"/>
      <c r="KWW8" s="1243"/>
      <c r="KWX8" s="1243"/>
      <c r="KWY8" s="1243"/>
      <c r="KWZ8" s="1243"/>
      <c r="KXA8" s="1243"/>
      <c r="KXB8" s="1243"/>
      <c r="KXC8" s="1243"/>
      <c r="KXD8" s="1243"/>
      <c r="KXE8" s="1243"/>
      <c r="KXF8" s="1243"/>
      <c r="KXG8" s="1243"/>
      <c r="KXH8" s="1243"/>
      <c r="KXI8" s="1243"/>
      <c r="KXJ8" s="1243"/>
      <c r="KXK8" s="1243"/>
      <c r="KXL8" s="1243"/>
      <c r="KXM8" s="1243"/>
      <c r="KXN8" s="1243"/>
      <c r="KXO8" s="1243"/>
      <c r="KXP8" s="1243"/>
      <c r="KXQ8" s="1243"/>
      <c r="KXR8" s="1243"/>
      <c r="KXS8" s="1243"/>
      <c r="KXT8" s="1243"/>
      <c r="KXU8" s="1243"/>
      <c r="KXV8" s="1243"/>
      <c r="KXW8" s="1243"/>
      <c r="KXX8" s="1243"/>
      <c r="KXY8" s="1243"/>
      <c r="KXZ8" s="1243"/>
      <c r="KYA8" s="1243"/>
      <c r="KYB8" s="1243"/>
      <c r="KYC8" s="1243"/>
      <c r="KYD8" s="1243"/>
      <c r="KYE8" s="1243"/>
      <c r="KYF8" s="1243"/>
      <c r="KYG8" s="1243"/>
      <c r="KYH8" s="1243"/>
      <c r="KYI8" s="1243"/>
      <c r="KYJ8" s="1243"/>
      <c r="KYK8" s="1243"/>
      <c r="KYL8" s="1243"/>
      <c r="KYM8" s="1243"/>
      <c r="KYN8" s="1243"/>
      <c r="KYO8" s="1243"/>
      <c r="KYP8" s="1243"/>
      <c r="KYQ8" s="1243"/>
      <c r="KYR8" s="1243"/>
      <c r="KYS8" s="1243"/>
      <c r="KYT8" s="1243"/>
      <c r="KYU8" s="1243"/>
      <c r="KYV8" s="1243"/>
      <c r="KYW8" s="1243"/>
      <c r="KYX8" s="1243"/>
      <c r="KYY8" s="1243"/>
      <c r="KYZ8" s="1243"/>
      <c r="KZA8" s="1243"/>
      <c r="KZB8" s="1243"/>
      <c r="KZC8" s="1243"/>
      <c r="KZD8" s="1243"/>
      <c r="KZE8" s="1243"/>
      <c r="KZF8" s="1243"/>
      <c r="KZG8" s="1243"/>
      <c r="KZH8" s="1243"/>
      <c r="KZI8" s="1243"/>
      <c r="KZJ8" s="1243"/>
      <c r="KZK8" s="1243"/>
      <c r="KZL8" s="1243"/>
      <c r="KZM8" s="1243"/>
      <c r="KZN8" s="1243"/>
      <c r="KZO8" s="1243"/>
      <c r="KZP8" s="1243"/>
      <c r="KZQ8" s="1243"/>
      <c r="KZR8" s="1243"/>
      <c r="KZS8" s="1243"/>
      <c r="KZT8" s="1243"/>
      <c r="KZU8" s="1243"/>
      <c r="KZV8" s="1243"/>
      <c r="KZW8" s="1243"/>
      <c r="KZX8" s="1243"/>
      <c r="KZY8" s="1243"/>
      <c r="KZZ8" s="1243"/>
      <c r="LAA8" s="1243"/>
      <c r="LAB8" s="1243"/>
      <c r="LAC8" s="1243"/>
      <c r="LAD8" s="1243"/>
      <c r="LAE8" s="1243"/>
      <c r="LAF8" s="1243"/>
      <c r="LAG8" s="1243"/>
      <c r="LAH8" s="1243"/>
      <c r="LAI8" s="1243"/>
      <c r="LAJ8" s="1243"/>
      <c r="LAK8" s="1243"/>
      <c r="LAL8" s="1243"/>
      <c r="LAM8" s="1243"/>
      <c r="LAN8" s="1243"/>
      <c r="LAO8" s="1243"/>
      <c r="LAP8" s="1243"/>
      <c r="LAQ8" s="1243"/>
      <c r="LAR8" s="1243"/>
      <c r="LAS8" s="1243"/>
      <c r="LAT8" s="1243"/>
      <c r="LAU8" s="1243"/>
      <c r="LAV8" s="1243"/>
      <c r="LAW8" s="1243"/>
      <c r="LAX8" s="1243"/>
      <c r="LAY8" s="1243"/>
      <c r="LAZ8" s="1243"/>
      <c r="LBA8" s="1243"/>
      <c r="LBB8" s="1243"/>
      <c r="LBC8" s="1243"/>
      <c r="LBD8" s="1243"/>
      <c r="LBE8" s="1243"/>
      <c r="LBF8" s="1243"/>
      <c r="LBG8" s="1243"/>
      <c r="LBH8" s="1243"/>
      <c r="LBI8" s="1243"/>
      <c r="LBJ8" s="1243"/>
      <c r="LBK8" s="1243"/>
      <c r="LBL8" s="1243"/>
      <c r="LBM8" s="1243"/>
      <c r="LBN8" s="1243"/>
      <c r="LBO8" s="1243"/>
      <c r="LBP8" s="1243"/>
      <c r="LBQ8" s="1243"/>
      <c r="LBR8" s="1243"/>
      <c r="LBS8" s="1243"/>
      <c r="LBT8" s="1243"/>
      <c r="LBU8" s="1243"/>
      <c r="LBV8" s="1243"/>
      <c r="LBW8" s="1243"/>
      <c r="LBX8" s="1243"/>
      <c r="LBY8" s="1243"/>
      <c r="LBZ8" s="1243"/>
      <c r="LCA8" s="1243"/>
      <c r="LCB8" s="1243"/>
      <c r="LCC8" s="1243"/>
      <c r="LCD8" s="1243"/>
      <c r="LCE8" s="1243"/>
      <c r="LCF8" s="1243"/>
      <c r="LCG8" s="1243"/>
      <c r="LCH8" s="1243"/>
      <c r="LCI8" s="1243"/>
      <c r="LCJ8" s="1243"/>
      <c r="LCK8" s="1243"/>
      <c r="LCL8" s="1243"/>
      <c r="LCM8" s="1243"/>
      <c r="LCN8" s="1243"/>
      <c r="LCO8" s="1243"/>
      <c r="LCP8" s="1243"/>
      <c r="LCQ8" s="1243"/>
      <c r="LCR8" s="1243"/>
      <c r="LCS8" s="1243"/>
      <c r="LCT8" s="1243"/>
      <c r="LCU8" s="1243"/>
      <c r="LCV8" s="1243"/>
      <c r="LCW8" s="1243"/>
      <c r="LCX8" s="1243"/>
      <c r="LCY8" s="1243"/>
      <c r="LCZ8" s="1243"/>
      <c r="LDA8" s="1243"/>
      <c r="LDB8" s="1243"/>
      <c r="LDC8" s="1243"/>
      <c r="LDD8" s="1243"/>
      <c r="LDE8" s="1243"/>
      <c r="LDF8" s="1243"/>
      <c r="LDG8" s="1243"/>
      <c r="LDH8" s="1243"/>
      <c r="LDI8" s="1243"/>
      <c r="LDJ8" s="1243"/>
      <c r="LDK8" s="1243"/>
      <c r="LDL8" s="1243"/>
      <c r="LDM8" s="1243"/>
      <c r="LDN8" s="1243"/>
      <c r="LDO8" s="1243"/>
      <c r="LDP8" s="1243"/>
      <c r="LDQ8" s="1243"/>
      <c r="LDR8" s="1243"/>
      <c r="LDS8" s="1243"/>
      <c r="LDT8" s="1243"/>
      <c r="LDU8" s="1243"/>
      <c r="LDV8" s="1243"/>
      <c r="LDW8" s="1243"/>
      <c r="LDX8" s="1243"/>
      <c r="LDY8" s="1243"/>
      <c r="LDZ8" s="1243"/>
      <c r="LEA8" s="1243"/>
      <c r="LEB8" s="1243"/>
      <c r="LEC8" s="1243"/>
      <c r="LED8" s="1243"/>
      <c r="LEE8" s="1243"/>
      <c r="LEF8" s="1243"/>
      <c r="LEG8" s="1243"/>
      <c r="LEH8" s="1243"/>
      <c r="LEI8" s="1243"/>
      <c r="LEJ8" s="1243"/>
      <c r="LEK8" s="1243"/>
      <c r="LEL8" s="1243"/>
      <c r="LEM8" s="1243"/>
      <c r="LEN8" s="1243"/>
      <c r="LEO8" s="1243"/>
      <c r="LEP8" s="1243"/>
      <c r="LEQ8" s="1243"/>
      <c r="LER8" s="1243"/>
      <c r="LES8" s="1243"/>
      <c r="LET8" s="1243"/>
      <c r="LEU8" s="1243"/>
      <c r="LEV8" s="1243"/>
      <c r="LEW8" s="1243"/>
      <c r="LEX8" s="1243"/>
      <c r="LEY8" s="1243"/>
      <c r="LEZ8" s="1243"/>
      <c r="LFA8" s="1243"/>
      <c r="LFB8" s="1243"/>
      <c r="LFC8" s="1243"/>
      <c r="LFD8" s="1243"/>
      <c r="LFE8" s="1243"/>
      <c r="LFF8" s="1243"/>
      <c r="LFG8" s="1243"/>
      <c r="LFH8" s="1243"/>
      <c r="LFI8" s="1243"/>
      <c r="LFJ8" s="1243"/>
      <c r="LFK8" s="1243"/>
      <c r="LFL8" s="1243"/>
      <c r="LFM8" s="1243"/>
      <c r="LFN8" s="1243"/>
      <c r="LFO8" s="1243"/>
      <c r="LFP8" s="1243"/>
      <c r="LFQ8" s="1243"/>
      <c r="LFR8" s="1243"/>
      <c r="LFS8" s="1243"/>
      <c r="LFT8" s="1243"/>
      <c r="LFU8" s="1243"/>
      <c r="LFV8" s="1243"/>
      <c r="LFW8" s="1243"/>
      <c r="LFX8" s="1243"/>
      <c r="LFY8" s="1243"/>
      <c r="LFZ8" s="1243"/>
      <c r="LGA8" s="1243"/>
      <c r="LGB8" s="1243"/>
      <c r="LGC8" s="1243"/>
      <c r="LGD8" s="1243"/>
      <c r="LGE8" s="1243"/>
      <c r="LGF8" s="1243"/>
      <c r="LGG8" s="1243"/>
      <c r="LGH8" s="1243"/>
      <c r="LGI8" s="1243"/>
      <c r="LGJ8" s="1243"/>
      <c r="LGK8" s="1243"/>
      <c r="LGL8" s="1243"/>
      <c r="LGM8" s="1243"/>
      <c r="LGN8" s="1243"/>
      <c r="LGO8" s="1243"/>
      <c r="LGP8" s="1243"/>
      <c r="LGQ8" s="1243"/>
      <c r="LGR8" s="1243"/>
      <c r="LGS8" s="1243"/>
      <c r="LGT8" s="1243"/>
      <c r="LGU8" s="1243"/>
      <c r="LGV8" s="1243"/>
      <c r="LGW8" s="1243"/>
      <c r="LGX8" s="1243"/>
      <c r="LGY8" s="1243"/>
      <c r="LGZ8" s="1243"/>
      <c r="LHA8" s="1243"/>
      <c r="LHB8" s="1243"/>
      <c r="LHC8" s="1243"/>
      <c r="LHD8" s="1243"/>
      <c r="LHE8" s="1243"/>
      <c r="LHF8" s="1243"/>
      <c r="LHG8" s="1243"/>
      <c r="LHH8" s="1243"/>
      <c r="LHI8" s="1243"/>
      <c r="LHJ8" s="1243"/>
      <c r="LHK8" s="1243"/>
      <c r="LHL8" s="1243"/>
      <c r="LHM8" s="1243"/>
      <c r="LHN8" s="1243"/>
      <c r="LHO8" s="1243"/>
      <c r="LHP8" s="1243"/>
      <c r="LHQ8" s="1243"/>
      <c r="LHR8" s="1243"/>
      <c r="LHS8" s="1243"/>
      <c r="LHT8" s="1243"/>
      <c r="LHU8" s="1243"/>
      <c r="LHV8" s="1243"/>
      <c r="LHW8" s="1243"/>
      <c r="LHX8" s="1243"/>
      <c r="LHY8" s="1243"/>
      <c r="LHZ8" s="1243"/>
      <c r="LIA8" s="1243"/>
      <c r="LIB8" s="1243"/>
      <c r="LIC8" s="1243"/>
      <c r="LID8" s="1243"/>
      <c r="LIE8" s="1243"/>
      <c r="LIF8" s="1243"/>
      <c r="LIG8" s="1243"/>
      <c r="LIH8" s="1243"/>
      <c r="LII8" s="1243"/>
      <c r="LIJ8" s="1243"/>
      <c r="LIK8" s="1243"/>
      <c r="LIL8" s="1243"/>
      <c r="LIM8" s="1243"/>
      <c r="LIN8" s="1243"/>
      <c r="LIO8" s="1243"/>
      <c r="LIP8" s="1243"/>
      <c r="LIQ8" s="1243"/>
      <c r="LIR8" s="1243"/>
      <c r="LIS8" s="1243"/>
      <c r="LIT8" s="1243"/>
      <c r="LIU8" s="1243"/>
      <c r="LIV8" s="1243"/>
      <c r="LIW8" s="1243"/>
      <c r="LIX8" s="1243"/>
      <c r="LIY8" s="1243"/>
      <c r="LIZ8" s="1243"/>
      <c r="LJA8" s="1243"/>
      <c r="LJB8" s="1243"/>
      <c r="LJC8" s="1243"/>
      <c r="LJD8" s="1243"/>
      <c r="LJE8" s="1243"/>
      <c r="LJF8" s="1243"/>
      <c r="LJG8" s="1243"/>
      <c r="LJH8" s="1243"/>
      <c r="LJI8" s="1243"/>
      <c r="LJJ8" s="1243"/>
      <c r="LJK8" s="1243"/>
      <c r="LJL8" s="1243"/>
      <c r="LJM8" s="1243"/>
      <c r="LJN8" s="1243"/>
      <c r="LJO8" s="1243"/>
      <c r="LJP8" s="1243"/>
      <c r="LJQ8" s="1243"/>
      <c r="LJR8" s="1243"/>
      <c r="LJS8" s="1243"/>
      <c r="LJT8" s="1243"/>
      <c r="LJU8" s="1243"/>
      <c r="LJV8" s="1243"/>
      <c r="LJW8" s="1243"/>
      <c r="LJX8" s="1243"/>
      <c r="LJY8" s="1243"/>
      <c r="LJZ8" s="1243"/>
      <c r="LKA8" s="1243"/>
      <c r="LKB8" s="1243"/>
      <c r="LKC8" s="1243"/>
      <c r="LKD8" s="1243"/>
      <c r="LKE8" s="1243"/>
      <c r="LKF8" s="1243"/>
      <c r="LKG8" s="1243"/>
      <c r="LKH8" s="1243"/>
      <c r="LKI8" s="1243"/>
      <c r="LKJ8" s="1243"/>
      <c r="LKK8" s="1243"/>
      <c r="LKL8" s="1243"/>
      <c r="LKM8" s="1243"/>
      <c r="LKN8" s="1243"/>
      <c r="LKO8" s="1243"/>
      <c r="LKP8" s="1243"/>
      <c r="LKQ8" s="1243"/>
      <c r="LKR8" s="1243"/>
      <c r="LKS8" s="1243"/>
      <c r="LKT8" s="1243"/>
      <c r="LKU8" s="1243"/>
      <c r="LKV8" s="1243"/>
      <c r="LKW8" s="1243"/>
      <c r="LKX8" s="1243"/>
      <c r="LKY8" s="1243"/>
      <c r="LKZ8" s="1243"/>
      <c r="LLA8" s="1243"/>
      <c r="LLB8" s="1243"/>
      <c r="LLC8" s="1243"/>
      <c r="LLD8" s="1243"/>
      <c r="LLE8" s="1243"/>
      <c r="LLF8" s="1243"/>
      <c r="LLG8" s="1243"/>
      <c r="LLH8" s="1243"/>
      <c r="LLI8" s="1243"/>
      <c r="LLJ8" s="1243"/>
      <c r="LLK8" s="1243"/>
      <c r="LLL8" s="1243"/>
      <c r="LLM8" s="1243"/>
      <c r="LLN8" s="1243"/>
      <c r="LLO8" s="1243"/>
      <c r="LLP8" s="1243"/>
      <c r="LLQ8" s="1243"/>
      <c r="LLR8" s="1243"/>
      <c r="LLS8" s="1243"/>
      <c r="LLT8" s="1243"/>
      <c r="LLU8" s="1243"/>
      <c r="LLV8" s="1243"/>
      <c r="LLW8" s="1243"/>
      <c r="LLX8" s="1243"/>
      <c r="LLY8" s="1243"/>
      <c r="LLZ8" s="1243"/>
      <c r="LMA8" s="1243"/>
      <c r="LMB8" s="1243"/>
      <c r="LMC8" s="1243"/>
      <c r="LMD8" s="1243"/>
      <c r="LME8" s="1243"/>
      <c r="LMF8" s="1243"/>
      <c r="LMG8" s="1243"/>
      <c r="LMH8" s="1243"/>
      <c r="LMI8" s="1243"/>
      <c r="LMJ8" s="1243"/>
      <c r="LMK8" s="1243"/>
      <c r="LML8" s="1243"/>
      <c r="LMM8" s="1243"/>
      <c r="LMN8" s="1243"/>
      <c r="LMO8" s="1243"/>
      <c r="LMP8" s="1243"/>
      <c r="LMQ8" s="1243"/>
      <c r="LMR8" s="1243"/>
      <c r="LMS8" s="1243"/>
      <c r="LMT8" s="1243"/>
      <c r="LMU8" s="1243"/>
      <c r="LMV8" s="1243"/>
      <c r="LMW8" s="1243"/>
      <c r="LMX8" s="1243"/>
      <c r="LMY8" s="1243"/>
      <c r="LMZ8" s="1243"/>
      <c r="LNA8" s="1243"/>
      <c r="LNB8" s="1243"/>
      <c r="LNC8" s="1243"/>
      <c r="LND8" s="1243"/>
      <c r="LNE8" s="1243"/>
      <c r="LNF8" s="1243"/>
      <c r="LNG8" s="1243"/>
      <c r="LNH8" s="1243"/>
      <c r="LNI8" s="1243"/>
      <c r="LNJ8" s="1243"/>
      <c r="LNK8" s="1243"/>
      <c r="LNL8" s="1243"/>
      <c r="LNM8" s="1243"/>
      <c r="LNN8" s="1243"/>
      <c r="LNO8" s="1243"/>
      <c r="LNP8" s="1243"/>
      <c r="LNQ8" s="1243"/>
      <c r="LNR8" s="1243"/>
      <c r="LNS8" s="1243"/>
      <c r="LNT8" s="1243"/>
      <c r="LNU8" s="1243"/>
      <c r="LNV8" s="1243"/>
      <c r="LNW8" s="1243"/>
      <c r="LNX8" s="1243"/>
      <c r="LNY8" s="1243"/>
      <c r="LNZ8" s="1243"/>
      <c r="LOA8" s="1243"/>
      <c r="LOB8" s="1243"/>
      <c r="LOC8" s="1243"/>
      <c r="LOD8" s="1243"/>
      <c r="LOE8" s="1243"/>
      <c r="LOF8" s="1243"/>
      <c r="LOG8" s="1243"/>
      <c r="LOH8" s="1243"/>
      <c r="LOI8" s="1243"/>
      <c r="LOJ8" s="1243"/>
      <c r="LOK8" s="1243"/>
      <c r="LOL8" s="1243"/>
      <c r="LOM8" s="1243"/>
      <c r="LON8" s="1243"/>
      <c r="LOO8" s="1243"/>
      <c r="LOP8" s="1243"/>
      <c r="LOQ8" s="1243"/>
      <c r="LOR8" s="1243"/>
      <c r="LOS8" s="1243"/>
      <c r="LOT8" s="1243"/>
      <c r="LOU8" s="1243"/>
      <c r="LOV8" s="1243"/>
      <c r="LOW8" s="1243"/>
      <c r="LOX8" s="1243"/>
      <c r="LOY8" s="1243"/>
      <c r="LOZ8" s="1243"/>
      <c r="LPA8" s="1243"/>
      <c r="LPB8" s="1243"/>
      <c r="LPC8" s="1243"/>
      <c r="LPD8" s="1243"/>
      <c r="LPE8" s="1243"/>
      <c r="LPF8" s="1243"/>
      <c r="LPG8" s="1243"/>
      <c r="LPH8" s="1243"/>
      <c r="LPI8" s="1243"/>
      <c r="LPJ8" s="1243"/>
      <c r="LPK8" s="1243"/>
      <c r="LPL8" s="1243"/>
      <c r="LPM8" s="1243"/>
      <c r="LPN8" s="1243"/>
      <c r="LPO8" s="1243"/>
      <c r="LPP8" s="1243"/>
      <c r="LPQ8" s="1243"/>
      <c r="LPR8" s="1243"/>
      <c r="LPS8" s="1243"/>
      <c r="LPT8" s="1243"/>
      <c r="LPU8" s="1243"/>
      <c r="LPV8" s="1243"/>
      <c r="LPW8" s="1243"/>
      <c r="LPX8" s="1243"/>
      <c r="LPY8" s="1243"/>
      <c r="LPZ8" s="1243"/>
      <c r="LQA8" s="1243"/>
      <c r="LQB8" s="1243"/>
      <c r="LQC8" s="1243"/>
      <c r="LQD8" s="1243"/>
      <c r="LQE8" s="1243"/>
      <c r="LQF8" s="1243"/>
      <c r="LQG8" s="1243"/>
      <c r="LQH8" s="1243"/>
      <c r="LQI8" s="1243"/>
      <c r="LQJ8" s="1243"/>
      <c r="LQK8" s="1243"/>
      <c r="LQL8" s="1243"/>
      <c r="LQM8" s="1243"/>
      <c r="LQN8" s="1243"/>
      <c r="LQO8" s="1243"/>
      <c r="LQP8" s="1243"/>
      <c r="LQQ8" s="1243"/>
      <c r="LQR8" s="1243"/>
      <c r="LQS8" s="1243"/>
      <c r="LQT8" s="1243"/>
      <c r="LQU8" s="1243"/>
      <c r="LQV8" s="1243"/>
      <c r="LQW8" s="1243"/>
      <c r="LQX8" s="1243"/>
      <c r="LQY8" s="1243"/>
      <c r="LQZ8" s="1243"/>
      <c r="LRA8" s="1243"/>
      <c r="LRB8" s="1243"/>
      <c r="LRC8" s="1243"/>
      <c r="LRD8" s="1243"/>
      <c r="LRE8" s="1243"/>
      <c r="LRF8" s="1243"/>
      <c r="LRG8" s="1243"/>
      <c r="LRH8" s="1243"/>
      <c r="LRI8" s="1243"/>
      <c r="LRJ8" s="1243"/>
      <c r="LRK8" s="1243"/>
      <c r="LRL8" s="1243"/>
      <c r="LRM8" s="1243"/>
      <c r="LRN8" s="1243"/>
      <c r="LRO8" s="1243"/>
      <c r="LRP8" s="1243"/>
      <c r="LRQ8" s="1243"/>
      <c r="LRR8" s="1243"/>
      <c r="LRS8" s="1243"/>
      <c r="LRT8" s="1243"/>
      <c r="LRU8" s="1243"/>
      <c r="LRV8" s="1243"/>
      <c r="LRW8" s="1243"/>
      <c r="LRX8" s="1243"/>
      <c r="LRY8" s="1243"/>
      <c r="LRZ8" s="1243"/>
      <c r="LSA8" s="1243"/>
      <c r="LSB8" s="1243"/>
      <c r="LSC8" s="1243"/>
      <c r="LSD8" s="1243"/>
      <c r="LSE8" s="1243"/>
      <c r="LSF8" s="1243"/>
      <c r="LSG8" s="1243"/>
      <c r="LSH8" s="1243"/>
      <c r="LSI8" s="1243"/>
      <c r="LSJ8" s="1243"/>
      <c r="LSK8" s="1243"/>
      <c r="LSL8" s="1243"/>
      <c r="LSM8" s="1243"/>
      <c r="LSN8" s="1243"/>
      <c r="LSO8" s="1243"/>
      <c r="LSP8" s="1243"/>
      <c r="LSQ8" s="1243"/>
      <c r="LSR8" s="1243"/>
      <c r="LSS8" s="1243"/>
      <c r="LST8" s="1243"/>
      <c r="LSU8" s="1243"/>
      <c r="LSV8" s="1243"/>
      <c r="LSW8" s="1243"/>
      <c r="LSX8" s="1243"/>
      <c r="LSY8" s="1243"/>
      <c r="LSZ8" s="1243"/>
      <c r="LTA8" s="1243"/>
      <c r="LTB8" s="1243"/>
      <c r="LTC8" s="1243"/>
      <c r="LTD8" s="1243"/>
      <c r="LTE8" s="1243"/>
      <c r="LTF8" s="1243"/>
      <c r="LTG8" s="1243"/>
      <c r="LTH8" s="1243"/>
      <c r="LTI8" s="1243"/>
      <c r="LTJ8" s="1243"/>
      <c r="LTK8" s="1243"/>
      <c r="LTL8" s="1243"/>
      <c r="LTM8" s="1243"/>
      <c r="LTN8" s="1243"/>
      <c r="LTO8" s="1243"/>
      <c r="LTP8" s="1243"/>
      <c r="LTQ8" s="1243"/>
      <c r="LTR8" s="1243"/>
      <c r="LTS8" s="1243"/>
      <c r="LTT8" s="1243"/>
      <c r="LTU8" s="1243"/>
      <c r="LTV8" s="1243"/>
      <c r="LTW8" s="1243"/>
      <c r="LTX8" s="1243"/>
      <c r="LTY8" s="1243"/>
      <c r="LTZ8" s="1243"/>
      <c r="LUA8" s="1243"/>
      <c r="LUB8" s="1243"/>
      <c r="LUC8" s="1243"/>
      <c r="LUD8" s="1243"/>
      <c r="LUE8" s="1243"/>
      <c r="LUF8" s="1243"/>
      <c r="LUG8" s="1243"/>
      <c r="LUH8" s="1243"/>
      <c r="LUI8" s="1243"/>
      <c r="LUJ8" s="1243"/>
      <c r="LUK8" s="1243"/>
      <c r="LUL8" s="1243"/>
      <c r="LUM8" s="1243"/>
      <c r="LUN8" s="1243"/>
      <c r="LUO8" s="1243"/>
      <c r="LUP8" s="1243"/>
      <c r="LUQ8" s="1243"/>
      <c r="LUR8" s="1243"/>
      <c r="LUS8" s="1243"/>
      <c r="LUT8" s="1243"/>
      <c r="LUU8" s="1243"/>
      <c r="LUV8" s="1243"/>
      <c r="LUW8" s="1243"/>
      <c r="LUX8" s="1243"/>
      <c r="LUY8" s="1243"/>
      <c r="LUZ8" s="1243"/>
      <c r="LVA8" s="1243"/>
      <c r="LVB8" s="1243"/>
      <c r="LVC8" s="1243"/>
      <c r="LVD8" s="1243"/>
      <c r="LVE8" s="1243"/>
      <c r="LVF8" s="1243"/>
      <c r="LVG8" s="1243"/>
      <c r="LVH8" s="1243"/>
      <c r="LVI8" s="1243"/>
      <c r="LVJ8" s="1243"/>
      <c r="LVK8" s="1243"/>
      <c r="LVL8" s="1243"/>
      <c r="LVM8" s="1243"/>
      <c r="LVN8" s="1243"/>
      <c r="LVO8" s="1243"/>
      <c r="LVP8" s="1243"/>
      <c r="LVQ8" s="1243"/>
      <c r="LVR8" s="1243"/>
      <c r="LVS8" s="1243"/>
      <c r="LVT8" s="1243"/>
      <c r="LVU8" s="1243"/>
      <c r="LVV8" s="1243"/>
      <c r="LVW8" s="1243"/>
      <c r="LVX8" s="1243"/>
      <c r="LVY8" s="1243"/>
      <c r="LVZ8" s="1243"/>
      <c r="LWA8" s="1243"/>
      <c r="LWB8" s="1243"/>
      <c r="LWC8" s="1243"/>
      <c r="LWD8" s="1243"/>
      <c r="LWE8" s="1243"/>
      <c r="LWF8" s="1243"/>
      <c r="LWG8" s="1243"/>
      <c r="LWH8" s="1243"/>
      <c r="LWI8" s="1243"/>
      <c r="LWJ8" s="1243"/>
      <c r="LWK8" s="1243"/>
      <c r="LWL8" s="1243"/>
      <c r="LWM8" s="1243"/>
      <c r="LWN8" s="1243"/>
      <c r="LWO8" s="1243"/>
      <c r="LWP8" s="1243"/>
      <c r="LWQ8" s="1243"/>
      <c r="LWR8" s="1243"/>
      <c r="LWS8" s="1243"/>
      <c r="LWT8" s="1243"/>
      <c r="LWU8" s="1243"/>
      <c r="LWV8" s="1243"/>
      <c r="LWW8" s="1243"/>
      <c r="LWX8" s="1243"/>
      <c r="LWY8" s="1243"/>
      <c r="LWZ8" s="1243"/>
      <c r="LXA8" s="1243"/>
      <c r="LXB8" s="1243"/>
      <c r="LXC8" s="1243"/>
      <c r="LXD8" s="1243"/>
      <c r="LXE8" s="1243"/>
      <c r="LXF8" s="1243"/>
      <c r="LXG8" s="1243"/>
      <c r="LXH8" s="1243"/>
      <c r="LXI8" s="1243"/>
      <c r="LXJ8" s="1243"/>
      <c r="LXK8" s="1243"/>
      <c r="LXL8" s="1243"/>
      <c r="LXM8" s="1243"/>
      <c r="LXN8" s="1243"/>
      <c r="LXO8" s="1243"/>
      <c r="LXP8" s="1243"/>
      <c r="LXQ8" s="1243"/>
      <c r="LXR8" s="1243"/>
      <c r="LXS8" s="1243"/>
      <c r="LXT8" s="1243"/>
      <c r="LXU8" s="1243"/>
      <c r="LXV8" s="1243"/>
      <c r="LXW8" s="1243"/>
      <c r="LXX8" s="1243"/>
      <c r="LXY8" s="1243"/>
      <c r="LXZ8" s="1243"/>
      <c r="LYA8" s="1243"/>
      <c r="LYB8" s="1243"/>
      <c r="LYC8" s="1243"/>
      <c r="LYD8" s="1243"/>
      <c r="LYE8" s="1243"/>
      <c r="LYF8" s="1243"/>
      <c r="LYG8" s="1243"/>
      <c r="LYH8" s="1243"/>
      <c r="LYI8" s="1243"/>
      <c r="LYJ8" s="1243"/>
      <c r="LYK8" s="1243"/>
      <c r="LYL8" s="1243"/>
      <c r="LYM8" s="1243"/>
      <c r="LYN8" s="1243"/>
      <c r="LYO8" s="1243"/>
      <c r="LYP8" s="1243"/>
      <c r="LYQ8" s="1243"/>
      <c r="LYR8" s="1243"/>
      <c r="LYS8" s="1243"/>
      <c r="LYT8" s="1243"/>
      <c r="LYU8" s="1243"/>
      <c r="LYV8" s="1243"/>
      <c r="LYW8" s="1243"/>
      <c r="LYX8" s="1243"/>
      <c r="LYY8" s="1243"/>
      <c r="LYZ8" s="1243"/>
      <c r="LZA8" s="1243"/>
      <c r="LZB8" s="1243"/>
      <c r="LZC8" s="1243"/>
      <c r="LZD8" s="1243"/>
      <c r="LZE8" s="1243"/>
      <c r="LZF8" s="1243"/>
      <c r="LZG8" s="1243"/>
      <c r="LZH8" s="1243"/>
      <c r="LZI8" s="1243"/>
      <c r="LZJ8" s="1243"/>
      <c r="LZK8" s="1243"/>
      <c r="LZL8" s="1243"/>
      <c r="LZM8" s="1243"/>
      <c r="LZN8" s="1243"/>
      <c r="LZO8" s="1243"/>
      <c r="LZP8" s="1243"/>
      <c r="LZQ8" s="1243"/>
      <c r="LZR8" s="1243"/>
      <c r="LZS8" s="1243"/>
      <c r="LZT8" s="1243"/>
      <c r="LZU8" s="1243"/>
      <c r="LZV8" s="1243"/>
      <c r="LZW8" s="1243"/>
      <c r="LZX8" s="1243"/>
      <c r="LZY8" s="1243"/>
      <c r="LZZ8" s="1243"/>
      <c r="MAA8" s="1243"/>
      <c r="MAB8" s="1243"/>
      <c r="MAC8" s="1243"/>
      <c r="MAD8" s="1243"/>
      <c r="MAE8" s="1243"/>
      <c r="MAF8" s="1243"/>
      <c r="MAG8" s="1243"/>
      <c r="MAH8" s="1243"/>
      <c r="MAI8" s="1243"/>
      <c r="MAJ8" s="1243"/>
      <c r="MAK8" s="1243"/>
      <c r="MAL8" s="1243"/>
      <c r="MAM8" s="1243"/>
      <c r="MAN8" s="1243"/>
      <c r="MAO8" s="1243"/>
      <c r="MAP8" s="1243"/>
      <c r="MAQ8" s="1243"/>
      <c r="MAR8" s="1243"/>
      <c r="MAS8" s="1243"/>
      <c r="MAT8" s="1243"/>
      <c r="MAU8" s="1243"/>
      <c r="MAV8" s="1243"/>
      <c r="MAW8" s="1243"/>
      <c r="MAX8" s="1243"/>
      <c r="MAY8" s="1243"/>
      <c r="MAZ8" s="1243"/>
      <c r="MBA8" s="1243"/>
      <c r="MBB8" s="1243"/>
      <c r="MBC8" s="1243"/>
      <c r="MBD8" s="1243"/>
      <c r="MBE8" s="1243"/>
      <c r="MBF8" s="1243"/>
      <c r="MBG8" s="1243"/>
      <c r="MBH8" s="1243"/>
      <c r="MBI8" s="1243"/>
      <c r="MBJ8" s="1243"/>
      <c r="MBK8" s="1243"/>
      <c r="MBL8" s="1243"/>
      <c r="MBM8" s="1243"/>
      <c r="MBN8" s="1243"/>
      <c r="MBO8" s="1243"/>
      <c r="MBP8" s="1243"/>
      <c r="MBQ8" s="1243"/>
      <c r="MBR8" s="1243"/>
      <c r="MBS8" s="1243"/>
      <c r="MBT8" s="1243"/>
      <c r="MBU8" s="1243"/>
      <c r="MBV8" s="1243"/>
      <c r="MBW8" s="1243"/>
      <c r="MBX8" s="1243"/>
      <c r="MBY8" s="1243"/>
      <c r="MBZ8" s="1243"/>
      <c r="MCA8" s="1243"/>
      <c r="MCB8" s="1243"/>
      <c r="MCC8" s="1243"/>
      <c r="MCD8" s="1243"/>
      <c r="MCE8" s="1243"/>
      <c r="MCF8" s="1243"/>
      <c r="MCG8" s="1243"/>
      <c r="MCH8" s="1243"/>
      <c r="MCI8" s="1243"/>
      <c r="MCJ8" s="1243"/>
      <c r="MCK8" s="1243"/>
      <c r="MCL8" s="1243"/>
      <c r="MCM8" s="1243"/>
      <c r="MCN8" s="1243"/>
      <c r="MCO8" s="1243"/>
      <c r="MCP8" s="1243"/>
      <c r="MCQ8" s="1243"/>
      <c r="MCR8" s="1243"/>
      <c r="MCS8" s="1243"/>
      <c r="MCT8" s="1243"/>
      <c r="MCU8" s="1243"/>
      <c r="MCV8" s="1243"/>
      <c r="MCW8" s="1243"/>
      <c r="MCX8" s="1243"/>
      <c r="MCY8" s="1243"/>
      <c r="MCZ8" s="1243"/>
      <c r="MDA8" s="1243"/>
      <c r="MDB8" s="1243"/>
      <c r="MDC8" s="1243"/>
      <c r="MDD8" s="1243"/>
      <c r="MDE8" s="1243"/>
      <c r="MDF8" s="1243"/>
      <c r="MDG8" s="1243"/>
      <c r="MDH8" s="1243"/>
      <c r="MDI8" s="1243"/>
      <c r="MDJ8" s="1243"/>
      <c r="MDK8" s="1243"/>
      <c r="MDL8" s="1243"/>
      <c r="MDM8" s="1243"/>
      <c r="MDN8" s="1243"/>
      <c r="MDO8" s="1243"/>
      <c r="MDP8" s="1243"/>
      <c r="MDQ8" s="1243"/>
      <c r="MDR8" s="1243"/>
      <c r="MDS8" s="1243"/>
      <c r="MDT8" s="1243"/>
      <c r="MDU8" s="1243"/>
      <c r="MDV8" s="1243"/>
      <c r="MDW8" s="1243"/>
      <c r="MDX8" s="1243"/>
      <c r="MDY8" s="1243"/>
      <c r="MDZ8" s="1243"/>
      <c r="MEA8" s="1243"/>
      <c r="MEB8" s="1243"/>
      <c r="MEC8" s="1243"/>
      <c r="MED8" s="1243"/>
      <c r="MEE8" s="1243"/>
      <c r="MEF8" s="1243"/>
      <c r="MEG8" s="1243"/>
      <c r="MEH8" s="1243"/>
      <c r="MEI8" s="1243"/>
      <c r="MEJ8" s="1243"/>
      <c r="MEK8" s="1243"/>
      <c r="MEL8" s="1243"/>
      <c r="MEM8" s="1243"/>
      <c r="MEN8" s="1243"/>
      <c r="MEO8" s="1243"/>
      <c r="MEP8" s="1243"/>
      <c r="MEQ8" s="1243"/>
      <c r="MER8" s="1243"/>
      <c r="MES8" s="1243"/>
      <c r="MET8" s="1243"/>
      <c r="MEU8" s="1243"/>
      <c r="MEV8" s="1243"/>
      <c r="MEW8" s="1243"/>
      <c r="MEX8" s="1243"/>
      <c r="MEY8" s="1243"/>
      <c r="MEZ8" s="1243"/>
      <c r="MFA8" s="1243"/>
      <c r="MFB8" s="1243"/>
      <c r="MFC8" s="1243"/>
      <c r="MFD8" s="1243"/>
      <c r="MFE8" s="1243"/>
      <c r="MFF8" s="1243"/>
      <c r="MFG8" s="1243"/>
      <c r="MFH8" s="1243"/>
      <c r="MFI8" s="1243"/>
      <c r="MFJ8" s="1243"/>
      <c r="MFK8" s="1243"/>
      <c r="MFL8" s="1243"/>
      <c r="MFM8" s="1243"/>
      <c r="MFN8" s="1243"/>
      <c r="MFO8" s="1243"/>
      <c r="MFP8" s="1243"/>
      <c r="MFQ8" s="1243"/>
      <c r="MFR8" s="1243"/>
      <c r="MFS8" s="1243"/>
      <c r="MFT8" s="1243"/>
      <c r="MFU8" s="1243"/>
      <c r="MFV8" s="1243"/>
      <c r="MFW8" s="1243"/>
      <c r="MFX8" s="1243"/>
      <c r="MFY8" s="1243"/>
      <c r="MFZ8" s="1243"/>
      <c r="MGA8" s="1243"/>
      <c r="MGB8" s="1243"/>
      <c r="MGC8" s="1243"/>
      <c r="MGD8" s="1243"/>
      <c r="MGE8" s="1243"/>
      <c r="MGF8" s="1243"/>
      <c r="MGG8" s="1243"/>
      <c r="MGH8" s="1243"/>
      <c r="MGI8" s="1243"/>
      <c r="MGJ8" s="1243"/>
      <c r="MGK8" s="1243"/>
      <c r="MGL8" s="1243"/>
      <c r="MGM8" s="1243"/>
      <c r="MGN8" s="1243"/>
      <c r="MGO8" s="1243"/>
      <c r="MGP8" s="1243"/>
      <c r="MGQ8" s="1243"/>
      <c r="MGR8" s="1243"/>
      <c r="MGS8" s="1243"/>
      <c r="MGT8" s="1243"/>
      <c r="MGU8" s="1243"/>
      <c r="MGV8" s="1243"/>
      <c r="MGW8" s="1243"/>
      <c r="MGX8" s="1243"/>
      <c r="MGY8" s="1243"/>
      <c r="MGZ8" s="1243"/>
      <c r="MHA8" s="1243"/>
      <c r="MHB8" s="1243"/>
      <c r="MHC8" s="1243"/>
      <c r="MHD8" s="1243"/>
      <c r="MHE8" s="1243"/>
      <c r="MHF8" s="1243"/>
      <c r="MHG8" s="1243"/>
      <c r="MHH8" s="1243"/>
      <c r="MHI8" s="1243"/>
      <c r="MHJ8" s="1243"/>
      <c r="MHK8" s="1243"/>
      <c r="MHL8" s="1243"/>
      <c r="MHM8" s="1243"/>
      <c r="MHN8" s="1243"/>
      <c r="MHO8" s="1243"/>
      <c r="MHP8" s="1243"/>
      <c r="MHQ8" s="1243"/>
      <c r="MHR8" s="1243"/>
      <c r="MHS8" s="1243"/>
      <c r="MHT8" s="1243"/>
      <c r="MHU8" s="1243"/>
      <c r="MHV8" s="1243"/>
      <c r="MHW8" s="1243"/>
      <c r="MHX8" s="1243"/>
      <c r="MHY8" s="1243"/>
      <c r="MHZ8" s="1243"/>
      <c r="MIA8" s="1243"/>
      <c r="MIB8" s="1243"/>
      <c r="MIC8" s="1243"/>
      <c r="MID8" s="1243"/>
      <c r="MIE8" s="1243"/>
      <c r="MIF8" s="1243"/>
      <c r="MIG8" s="1243"/>
      <c r="MIH8" s="1243"/>
      <c r="MII8" s="1243"/>
      <c r="MIJ8" s="1243"/>
      <c r="MIK8" s="1243"/>
      <c r="MIL8" s="1243"/>
      <c r="MIM8" s="1243"/>
      <c r="MIN8" s="1243"/>
      <c r="MIO8" s="1243"/>
      <c r="MIP8" s="1243"/>
      <c r="MIQ8" s="1243"/>
      <c r="MIR8" s="1243"/>
      <c r="MIS8" s="1243"/>
      <c r="MIT8" s="1243"/>
      <c r="MIU8" s="1243"/>
      <c r="MIV8" s="1243"/>
      <c r="MIW8" s="1243"/>
      <c r="MIX8" s="1243"/>
      <c r="MIY8" s="1243"/>
      <c r="MIZ8" s="1243"/>
      <c r="MJA8" s="1243"/>
      <c r="MJB8" s="1243"/>
      <c r="MJC8" s="1243"/>
      <c r="MJD8" s="1243"/>
      <c r="MJE8" s="1243"/>
      <c r="MJF8" s="1243"/>
      <c r="MJG8" s="1243"/>
      <c r="MJH8" s="1243"/>
      <c r="MJI8" s="1243"/>
      <c r="MJJ8" s="1243"/>
      <c r="MJK8" s="1243"/>
      <c r="MJL8" s="1243"/>
      <c r="MJM8" s="1243"/>
      <c r="MJN8" s="1243"/>
      <c r="MJO8" s="1243"/>
      <c r="MJP8" s="1243"/>
      <c r="MJQ8" s="1243"/>
      <c r="MJR8" s="1243"/>
      <c r="MJS8" s="1243"/>
      <c r="MJT8" s="1243"/>
      <c r="MJU8" s="1243"/>
      <c r="MJV8" s="1243"/>
      <c r="MJW8" s="1243"/>
      <c r="MJX8" s="1243"/>
      <c r="MJY8" s="1243"/>
      <c r="MJZ8" s="1243"/>
      <c r="MKA8" s="1243"/>
      <c r="MKB8" s="1243"/>
      <c r="MKC8" s="1243"/>
      <c r="MKD8" s="1243"/>
      <c r="MKE8" s="1243"/>
      <c r="MKF8" s="1243"/>
      <c r="MKG8" s="1243"/>
      <c r="MKH8" s="1243"/>
      <c r="MKI8" s="1243"/>
      <c r="MKJ8" s="1243"/>
      <c r="MKK8" s="1243"/>
      <c r="MKL8" s="1243"/>
      <c r="MKM8" s="1243"/>
      <c r="MKN8" s="1243"/>
      <c r="MKO8" s="1243"/>
      <c r="MKP8" s="1243"/>
      <c r="MKQ8" s="1243"/>
      <c r="MKR8" s="1243"/>
      <c r="MKS8" s="1243"/>
      <c r="MKT8" s="1243"/>
      <c r="MKU8" s="1243"/>
      <c r="MKV8" s="1243"/>
      <c r="MKW8" s="1243"/>
      <c r="MKX8" s="1243"/>
      <c r="MKY8" s="1243"/>
      <c r="MKZ8" s="1243"/>
      <c r="MLA8" s="1243"/>
      <c r="MLB8" s="1243"/>
      <c r="MLC8" s="1243"/>
      <c r="MLD8" s="1243"/>
      <c r="MLE8" s="1243"/>
      <c r="MLF8" s="1243"/>
      <c r="MLG8" s="1243"/>
      <c r="MLH8" s="1243"/>
      <c r="MLI8" s="1243"/>
      <c r="MLJ8" s="1243"/>
      <c r="MLK8" s="1243"/>
      <c r="MLL8" s="1243"/>
      <c r="MLM8" s="1243"/>
      <c r="MLN8" s="1243"/>
      <c r="MLO8" s="1243"/>
      <c r="MLP8" s="1243"/>
      <c r="MLQ8" s="1243"/>
      <c r="MLR8" s="1243"/>
      <c r="MLS8" s="1243"/>
      <c r="MLT8" s="1243"/>
      <c r="MLU8" s="1243"/>
      <c r="MLV8" s="1243"/>
      <c r="MLW8" s="1243"/>
      <c r="MLX8" s="1243"/>
      <c r="MLY8" s="1243"/>
      <c r="MLZ8" s="1243"/>
      <c r="MMA8" s="1243"/>
      <c r="MMB8" s="1243"/>
      <c r="MMC8" s="1243"/>
      <c r="MMD8" s="1243"/>
      <c r="MME8" s="1243"/>
      <c r="MMF8" s="1243"/>
      <c r="MMG8" s="1243"/>
      <c r="MMH8" s="1243"/>
      <c r="MMI8" s="1243"/>
      <c r="MMJ8" s="1243"/>
      <c r="MMK8" s="1243"/>
      <c r="MML8" s="1243"/>
      <c r="MMM8" s="1243"/>
      <c r="MMN8" s="1243"/>
      <c r="MMO8" s="1243"/>
      <c r="MMP8" s="1243"/>
      <c r="MMQ8" s="1243"/>
      <c r="MMR8" s="1243"/>
      <c r="MMS8" s="1243"/>
      <c r="MMT8" s="1243"/>
      <c r="MMU8" s="1243"/>
      <c r="MMV8" s="1243"/>
      <c r="MMW8" s="1243"/>
      <c r="MMX8" s="1243"/>
      <c r="MMY8" s="1243"/>
      <c r="MMZ8" s="1243"/>
      <c r="MNA8" s="1243"/>
      <c r="MNB8" s="1243"/>
      <c r="MNC8" s="1243"/>
      <c r="MND8" s="1243"/>
      <c r="MNE8" s="1243"/>
      <c r="MNF8" s="1243"/>
      <c r="MNG8" s="1243"/>
      <c r="MNH8" s="1243"/>
      <c r="MNI8" s="1243"/>
      <c r="MNJ8" s="1243"/>
      <c r="MNK8" s="1243"/>
      <c r="MNL8" s="1243"/>
      <c r="MNM8" s="1243"/>
      <c r="MNN8" s="1243"/>
      <c r="MNO8" s="1243"/>
      <c r="MNP8" s="1243"/>
      <c r="MNQ8" s="1243"/>
      <c r="MNR8" s="1243"/>
      <c r="MNS8" s="1243"/>
      <c r="MNT8" s="1243"/>
      <c r="MNU8" s="1243"/>
      <c r="MNV8" s="1243"/>
      <c r="MNW8" s="1243"/>
      <c r="MNX8" s="1243"/>
      <c r="MNY8" s="1243"/>
      <c r="MNZ8" s="1243"/>
      <c r="MOA8" s="1243"/>
      <c r="MOB8" s="1243"/>
      <c r="MOC8" s="1243"/>
      <c r="MOD8" s="1243"/>
      <c r="MOE8" s="1243"/>
      <c r="MOF8" s="1243"/>
      <c r="MOG8" s="1243"/>
      <c r="MOH8" s="1243"/>
      <c r="MOI8" s="1243"/>
      <c r="MOJ8" s="1243"/>
      <c r="MOK8" s="1243"/>
      <c r="MOL8" s="1243"/>
      <c r="MOM8" s="1243"/>
      <c r="MON8" s="1243"/>
      <c r="MOO8" s="1243"/>
      <c r="MOP8" s="1243"/>
      <c r="MOQ8" s="1243"/>
      <c r="MOR8" s="1243"/>
      <c r="MOS8" s="1243"/>
      <c r="MOT8" s="1243"/>
      <c r="MOU8" s="1243"/>
      <c r="MOV8" s="1243"/>
      <c r="MOW8" s="1243"/>
      <c r="MOX8" s="1243"/>
      <c r="MOY8" s="1243"/>
      <c r="MOZ8" s="1243"/>
      <c r="MPA8" s="1243"/>
      <c r="MPB8" s="1243"/>
      <c r="MPC8" s="1243"/>
      <c r="MPD8" s="1243"/>
      <c r="MPE8" s="1243"/>
      <c r="MPF8" s="1243"/>
      <c r="MPG8" s="1243"/>
      <c r="MPH8" s="1243"/>
      <c r="MPI8" s="1243"/>
      <c r="MPJ8" s="1243"/>
      <c r="MPK8" s="1243"/>
      <c r="MPL8" s="1243"/>
      <c r="MPM8" s="1243"/>
      <c r="MPN8" s="1243"/>
      <c r="MPO8" s="1243"/>
      <c r="MPP8" s="1243"/>
      <c r="MPQ8" s="1243"/>
      <c r="MPR8" s="1243"/>
      <c r="MPS8" s="1243"/>
      <c r="MPT8" s="1243"/>
      <c r="MPU8" s="1243"/>
      <c r="MPV8" s="1243"/>
      <c r="MPW8" s="1243"/>
      <c r="MPX8" s="1243"/>
      <c r="MPY8" s="1243"/>
      <c r="MPZ8" s="1243"/>
      <c r="MQA8" s="1243"/>
      <c r="MQB8" s="1243"/>
      <c r="MQC8" s="1243"/>
      <c r="MQD8" s="1243"/>
      <c r="MQE8" s="1243"/>
      <c r="MQF8" s="1243"/>
      <c r="MQG8" s="1243"/>
      <c r="MQH8" s="1243"/>
      <c r="MQI8" s="1243"/>
      <c r="MQJ8" s="1243"/>
      <c r="MQK8" s="1243"/>
      <c r="MQL8" s="1243"/>
      <c r="MQM8" s="1243"/>
      <c r="MQN8" s="1243"/>
      <c r="MQO8" s="1243"/>
      <c r="MQP8" s="1243"/>
      <c r="MQQ8" s="1243"/>
      <c r="MQR8" s="1243"/>
      <c r="MQS8" s="1243"/>
      <c r="MQT8" s="1243"/>
      <c r="MQU8" s="1243"/>
      <c r="MQV8" s="1243"/>
      <c r="MQW8" s="1243"/>
      <c r="MQX8" s="1243"/>
      <c r="MQY8" s="1243"/>
      <c r="MQZ8" s="1243"/>
      <c r="MRA8" s="1243"/>
      <c r="MRB8" s="1243"/>
      <c r="MRC8" s="1243"/>
      <c r="MRD8" s="1243"/>
      <c r="MRE8" s="1243"/>
      <c r="MRF8" s="1243"/>
      <c r="MRG8" s="1243"/>
      <c r="MRH8" s="1243"/>
      <c r="MRI8" s="1243"/>
      <c r="MRJ8" s="1243"/>
      <c r="MRK8" s="1243"/>
      <c r="MRL8" s="1243"/>
      <c r="MRM8" s="1243"/>
      <c r="MRN8" s="1243"/>
      <c r="MRO8" s="1243"/>
      <c r="MRP8" s="1243"/>
      <c r="MRQ8" s="1243"/>
      <c r="MRR8" s="1243"/>
      <c r="MRS8" s="1243"/>
      <c r="MRT8" s="1243"/>
      <c r="MRU8" s="1243"/>
      <c r="MRV8" s="1243"/>
      <c r="MRW8" s="1243"/>
      <c r="MRX8" s="1243"/>
      <c r="MRY8" s="1243"/>
      <c r="MRZ8" s="1243"/>
      <c r="MSA8" s="1243"/>
      <c r="MSB8" s="1243"/>
      <c r="MSC8" s="1243"/>
      <c r="MSD8" s="1243"/>
      <c r="MSE8" s="1243"/>
      <c r="MSF8" s="1243"/>
      <c r="MSG8" s="1243"/>
      <c r="MSH8" s="1243"/>
      <c r="MSI8" s="1243"/>
      <c r="MSJ8" s="1243"/>
      <c r="MSK8" s="1243"/>
      <c r="MSL8" s="1243"/>
      <c r="MSM8" s="1243"/>
      <c r="MSN8" s="1243"/>
      <c r="MSO8" s="1243"/>
      <c r="MSP8" s="1243"/>
      <c r="MSQ8" s="1243"/>
      <c r="MSR8" s="1243"/>
      <c r="MSS8" s="1243"/>
      <c r="MST8" s="1243"/>
      <c r="MSU8" s="1243"/>
      <c r="MSV8" s="1243"/>
      <c r="MSW8" s="1243"/>
      <c r="MSX8" s="1243"/>
      <c r="MSY8" s="1243"/>
      <c r="MSZ8" s="1243"/>
      <c r="MTA8" s="1243"/>
      <c r="MTB8" s="1243"/>
      <c r="MTC8" s="1243"/>
      <c r="MTD8" s="1243"/>
      <c r="MTE8" s="1243"/>
      <c r="MTF8" s="1243"/>
      <c r="MTG8" s="1243"/>
      <c r="MTH8" s="1243"/>
      <c r="MTI8" s="1243"/>
      <c r="MTJ8" s="1243"/>
      <c r="MTK8" s="1243"/>
      <c r="MTL8" s="1243"/>
      <c r="MTM8" s="1243"/>
      <c r="MTN8" s="1243"/>
      <c r="MTO8" s="1243"/>
      <c r="MTP8" s="1243"/>
      <c r="MTQ8" s="1243"/>
      <c r="MTR8" s="1243"/>
      <c r="MTS8" s="1243"/>
      <c r="MTT8" s="1243"/>
      <c r="MTU8" s="1243"/>
      <c r="MTV8" s="1243"/>
      <c r="MTW8" s="1243"/>
      <c r="MTX8" s="1243"/>
      <c r="MTY8" s="1243"/>
      <c r="MTZ8" s="1243"/>
      <c r="MUA8" s="1243"/>
      <c r="MUB8" s="1243"/>
      <c r="MUC8" s="1243"/>
      <c r="MUD8" s="1243"/>
      <c r="MUE8" s="1243"/>
      <c r="MUF8" s="1243"/>
      <c r="MUG8" s="1243"/>
      <c r="MUH8" s="1243"/>
      <c r="MUI8" s="1243"/>
      <c r="MUJ8" s="1243"/>
      <c r="MUK8" s="1243"/>
      <c r="MUL8" s="1243"/>
      <c r="MUM8" s="1243"/>
      <c r="MUN8" s="1243"/>
      <c r="MUO8" s="1243"/>
      <c r="MUP8" s="1243"/>
      <c r="MUQ8" s="1243"/>
      <c r="MUR8" s="1243"/>
      <c r="MUS8" s="1243"/>
      <c r="MUT8" s="1243"/>
      <c r="MUU8" s="1243"/>
      <c r="MUV8" s="1243"/>
      <c r="MUW8" s="1243"/>
      <c r="MUX8" s="1243"/>
      <c r="MUY8" s="1243"/>
      <c r="MUZ8" s="1243"/>
      <c r="MVA8" s="1243"/>
      <c r="MVB8" s="1243"/>
      <c r="MVC8" s="1243"/>
      <c r="MVD8" s="1243"/>
      <c r="MVE8" s="1243"/>
      <c r="MVF8" s="1243"/>
      <c r="MVG8" s="1243"/>
      <c r="MVH8" s="1243"/>
      <c r="MVI8" s="1243"/>
      <c r="MVJ8" s="1243"/>
      <c r="MVK8" s="1243"/>
      <c r="MVL8" s="1243"/>
      <c r="MVM8" s="1243"/>
      <c r="MVN8" s="1243"/>
      <c r="MVO8" s="1243"/>
      <c r="MVP8" s="1243"/>
      <c r="MVQ8" s="1243"/>
      <c r="MVR8" s="1243"/>
      <c r="MVS8" s="1243"/>
      <c r="MVT8" s="1243"/>
      <c r="MVU8" s="1243"/>
      <c r="MVV8" s="1243"/>
      <c r="MVW8" s="1243"/>
      <c r="MVX8" s="1243"/>
      <c r="MVY8" s="1243"/>
      <c r="MVZ8" s="1243"/>
      <c r="MWA8" s="1243"/>
      <c r="MWB8" s="1243"/>
      <c r="MWC8" s="1243"/>
      <c r="MWD8" s="1243"/>
      <c r="MWE8" s="1243"/>
      <c r="MWF8" s="1243"/>
      <c r="MWG8" s="1243"/>
      <c r="MWH8" s="1243"/>
      <c r="MWI8" s="1243"/>
      <c r="MWJ8" s="1243"/>
      <c r="MWK8" s="1243"/>
      <c r="MWL8" s="1243"/>
      <c r="MWM8" s="1243"/>
      <c r="MWN8" s="1243"/>
      <c r="MWO8" s="1243"/>
      <c r="MWP8" s="1243"/>
      <c r="MWQ8" s="1243"/>
      <c r="MWR8" s="1243"/>
      <c r="MWS8" s="1243"/>
      <c r="MWT8" s="1243"/>
      <c r="MWU8" s="1243"/>
      <c r="MWV8" s="1243"/>
      <c r="MWW8" s="1243"/>
      <c r="MWX8" s="1243"/>
      <c r="MWY8" s="1243"/>
      <c r="MWZ8" s="1243"/>
      <c r="MXA8" s="1243"/>
      <c r="MXB8" s="1243"/>
      <c r="MXC8" s="1243"/>
      <c r="MXD8" s="1243"/>
      <c r="MXE8" s="1243"/>
      <c r="MXF8" s="1243"/>
      <c r="MXG8" s="1243"/>
      <c r="MXH8" s="1243"/>
      <c r="MXI8" s="1243"/>
      <c r="MXJ8" s="1243"/>
      <c r="MXK8" s="1243"/>
      <c r="MXL8" s="1243"/>
      <c r="MXM8" s="1243"/>
      <c r="MXN8" s="1243"/>
      <c r="MXO8" s="1243"/>
      <c r="MXP8" s="1243"/>
      <c r="MXQ8" s="1243"/>
      <c r="MXR8" s="1243"/>
      <c r="MXS8" s="1243"/>
      <c r="MXT8" s="1243"/>
      <c r="MXU8" s="1243"/>
      <c r="MXV8" s="1243"/>
      <c r="MXW8" s="1243"/>
      <c r="MXX8" s="1243"/>
      <c r="MXY8" s="1243"/>
      <c r="MXZ8" s="1243"/>
      <c r="MYA8" s="1243"/>
      <c r="MYB8" s="1243"/>
      <c r="MYC8" s="1243"/>
      <c r="MYD8" s="1243"/>
      <c r="MYE8" s="1243"/>
      <c r="MYF8" s="1243"/>
      <c r="MYG8" s="1243"/>
      <c r="MYH8" s="1243"/>
      <c r="MYI8" s="1243"/>
      <c r="MYJ8" s="1243"/>
      <c r="MYK8" s="1243"/>
      <c r="MYL8" s="1243"/>
      <c r="MYM8" s="1243"/>
      <c r="MYN8" s="1243"/>
      <c r="MYO8" s="1243"/>
      <c r="MYP8" s="1243"/>
      <c r="MYQ8" s="1243"/>
      <c r="MYR8" s="1243"/>
      <c r="MYS8" s="1243"/>
      <c r="MYT8" s="1243"/>
      <c r="MYU8" s="1243"/>
      <c r="MYV8" s="1243"/>
      <c r="MYW8" s="1243"/>
      <c r="MYX8" s="1243"/>
      <c r="MYY8" s="1243"/>
      <c r="MYZ8" s="1243"/>
      <c r="MZA8" s="1243"/>
      <c r="MZB8" s="1243"/>
      <c r="MZC8" s="1243"/>
      <c r="MZD8" s="1243"/>
      <c r="MZE8" s="1243"/>
      <c r="MZF8" s="1243"/>
      <c r="MZG8" s="1243"/>
      <c r="MZH8" s="1243"/>
      <c r="MZI8" s="1243"/>
      <c r="MZJ8" s="1243"/>
      <c r="MZK8" s="1243"/>
      <c r="MZL8" s="1243"/>
      <c r="MZM8" s="1243"/>
      <c r="MZN8" s="1243"/>
      <c r="MZO8" s="1243"/>
      <c r="MZP8" s="1243"/>
      <c r="MZQ8" s="1243"/>
      <c r="MZR8" s="1243"/>
      <c r="MZS8" s="1243"/>
      <c r="MZT8" s="1243"/>
      <c r="MZU8" s="1243"/>
      <c r="MZV8" s="1243"/>
      <c r="MZW8" s="1243"/>
      <c r="MZX8" s="1243"/>
      <c r="MZY8" s="1243"/>
      <c r="MZZ8" s="1243"/>
      <c r="NAA8" s="1243"/>
      <c r="NAB8" s="1243"/>
      <c r="NAC8" s="1243"/>
      <c r="NAD8" s="1243"/>
      <c r="NAE8" s="1243"/>
      <c r="NAF8" s="1243"/>
      <c r="NAG8" s="1243"/>
      <c r="NAH8" s="1243"/>
      <c r="NAI8" s="1243"/>
      <c r="NAJ8" s="1243"/>
      <c r="NAK8" s="1243"/>
      <c r="NAL8" s="1243"/>
      <c r="NAM8" s="1243"/>
      <c r="NAN8" s="1243"/>
      <c r="NAO8" s="1243"/>
      <c r="NAP8" s="1243"/>
      <c r="NAQ8" s="1243"/>
      <c r="NAR8" s="1243"/>
      <c r="NAS8" s="1243"/>
      <c r="NAT8" s="1243"/>
      <c r="NAU8" s="1243"/>
      <c r="NAV8" s="1243"/>
      <c r="NAW8" s="1243"/>
      <c r="NAX8" s="1243"/>
      <c r="NAY8" s="1243"/>
      <c r="NAZ8" s="1243"/>
      <c r="NBA8" s="1243"/>
      <c r="NBB8" s="1243"/>
      <c r="NBC8" s="1243"/>
      <c r="NBD8" s="1243"/>
      <c r="NBE8" s="1243"/>
      <c r="NBF8" s="1243"/>
      <c r="NBG8" s="1243"/>
      <c r="NBH8" s="1243"/>
      <c r="NBI8" s="1243"/>
      <c r="NBJ8" s="1243"/>
      <c r="NBK8" s="1243"/>
      <c r="NBL8" s="1243"/>
      <c r="NBM8" s="1243"/>
      <c r="NBN8" s="1243"/>
      <c r="NBO8" s="1243"/>
      <c r="NBP8" s="1243"/>
      <c r="NBQ8" s="1243"/>
      <c r="NBR8" s="1243"/>
      <c r="NBS8" s="1243"/>
      <c r="NBT8" s="1243"/>
      <c r="NBU8" s="1243"/>
      <c r="NBV8" s="1243"/>
      <c r="NBW8" s="1243"/>
      <c r="NBX8" s="1243"/>
      <c r="NBY8" s="1243"/>
      <c r="NBZ8" s="1243"/>
      <c r="NCA8" s="1243"/>
      <c r="NCB8" s="1243"/>
      <c r="NCC8" s="1243"/>
      <c r="NCD8" s="1243"/>
      <c r="NCE8" s="1243"/>
      <c r="NCF8" s="1243"/>
      <c r="NCG8" s="1243"/>
      <c r="NCH8" s="1243"/>
      <c r="NCI8" s="1243"/>
      <c r="NCJ8" s="1243"/>
      <c r="NCK8" s="1243"/>
      <c r="NCL8" s="1243"/>
      <c r="NCM8" s="1243"/>
      <c r="NCN8" s="1243"/>
      <c r="NCO8" s="1243"/>
      <c r="NCP8" s="1243"/>
      <c r="NCQ8" s="1243"/>
      <c r="NCR8" s="1243"/>
      <c r="NCS8" s="1243"/>
      <c r="NCT8" s="1243"/>
      <c r="NCU8" s="1243"/>
      <c r="NCV8" s="1243"/>
      <c r="NCW8" s="1243"/>
      <c r="NCX8" s="1243"/>
      <c r="NCY8" s="1243"/>
      <c r="NCZ8" s="1243"/>
      <c r="NDA8" s="1243"/>
      <c r="NDB8" s="1243"/>
      <c r="NDC8" s="1243"/>
      <c r="NDD8" s="1243"/>
      <c r="NDE8" s="1243"/>
      <c r="NDF8" s="1243"/>
      <c r="NDG8" s="1243"/>
      <c r="NDH8" s="1243"/>
      <c r="NDI8" s="1243"/>
      <c r="NDJ8" s="1243"/>
      <c r="NDK8" s="1243"/>
      <c r="NDL8" s="1243"/>
      <c r="NDM8" s="1243"/>
      <c r="NDN8" s="1243"/>
      <c r="NDO8" s="1243"/>
      <c r="NDP8" s="1243"/>
      <c r="NDQ8" s="1243"/>
      <c r="NDR8" s="1243"/>
      <c r="NDS8" s="1243"/>
      <c r="NDT8" s="1243"/>
      <c r="NDU8" s="1243"/>
      <c r="NDV8" s="1243"/>
      <c r="NDW8" s="1243"/>
      <c r="NDX8" s="1243"/>
      <c r="NDY8" s="1243"/>
      <c r="NDZ8" s="1243"/>
      <c r="NEA8" s="1243"/>
      <c r="NEB8" s="1243"/>
      <c r="NEC8" s="1243"/>
      <c r="NED8" s="1243"/>
      <c r="NEE8" s="1243"/>
      <c r="NEF8" s="1243"/>
      <c r="NEG8" s="1243"/>
      <c r="NEH8" s="1243"/>
      <c r="NEI8" s="1243"/>
      <c r="NEJ8" s="1243"/>
      <c r="NEK8" s="1243"/>
      <c r="NEL8" s="1243"/>
      <c r="NEM8" s="1243"/>
      <c r="NEN8" s="1243"/>
      <c r="NEO8" s="1243"/>
      <c r="NEP8" s="1243"/>
      <c r="NEQ8" s="1243"/>
      <c r="NER8" s="1243"/>
      <c r="NES8" s="1243"/>
      <c r="NET8" s="1243"/>
      <c r="NEU8" s="1243"/>
      <c r="NEV8" s="1243"/>
      <c r="NEW8" s="1243"/>
      <c r="NEX8" s="1243"/>
      <c r="NEY8" s="1243"/>
      <c r="NEZ8" s="1243"/>
      <c r="NFA8" s="1243"/>
      <c r="NFB8" s="1243"/>
      <c r="NFC8" s="1243"/>
      <c r="NFD8" s="1243"/>
      <c r="NFE8" s="1243"/>
      <c r="NFF8" s="1243"/>
      <c r="NFG8" s="1243"/>
      <c r="NFH8" s="1243"/>
      <c r="NFI8" s="1243"/>
      <c r="NFJ8" s="1243"/>
      <c r="NFK8" s="1243"/>
      <c r="NFL8" s="1243"/>
      <c r="NFM8" s="1243"/>
      <c r="NFN8" s="1243"/>
      <c r="NFO8" s="1243"/>
      <c r="NFP8" s="1243"/>
      <c r="NFQ8" s="1243"/>
      <c r="NFR8" s="1243"/>
      <c r="NFS8" s="1243"/>
      <c r="NFT8" s="1243"/>
      <c r="NFU8" s="1243"/>
      <c r="NFV8" s="1243"/>
      <c r="NFW8" s="1243"/>
      <c r="NFX8" s="1243"/>
      <c r="NFY8" s="1243"/>
      <c r="NFZ8" s="1243"/>
      <c r="NGA8" s="1243"/>
      <c r="NGB8" s="1243"/>
      <c r="NGC8" s="1243"/>
      <c r="NGD8" s="1243"/>
      <c r="NGE8" s="1243"/>
      <c r="NGF8" s="1243"/>
      <c r="NGG8" s="1243"/>
      <c r="NGH8" s="1243"/>
      <c r="NGI8" s="1243"/>
      <c r="NGJ8" s="1243"/>
      <c r="NGK8" s="1243"/>
      <c r="NGL8" s="1243"/>
      <c r="NGM8" s="1243"/>
      <c r="NGN8" s="1243"/>
      <c r="NGO8" s="1243"/>
      <c r="NGP8" s="1243"/>
      <c r="NGQ8" s="1243"/>
      <c r="NGR8" s="1243"/>
      <c r="NGS8" s="1243"/>
      <c r="NGT8" s="1243"/>
      <c r="NGU8" s="1243"/>
      <c r="NGV8" s="1243"/>
      <c r="NGW8" s="1243"/>
      <c r="NGX8" s="1243"/>
      <c r="NGY8" s="1243"/>
      <c r="NGZ8" s="1243"/>
      <c r="NHA8" s="1243"/>
      <c r="NHB8" s="1243"/>
      <c r="NHC8" s="1243"/>
      <c r="NHD8" s="1243"/>
      <c r="NHE8" s="1243"/>
      <c r="NHF8" s="1243"/>
      <c r="NHG8" s="1243"/>
      <c r="NHH8" s="1243"/>
      <c r="NHI8" s="1243"/>
      <c r="NHJ8" s="1243"/>
      <c r="NHK8" s="1243"/>
      <c r="NHL8" s="1243"/>
      <c r="NHM8" s="1243"/>
      <c r="NHN8" s="1243"/>
      <c r="NHO8" s="1243"/>
      <c r="NHP8" s="1243"/>
      <c r="NHQ8" s="1243"/>
      <c r="NHR8" s="1243"/>
      <c r="NHS8" s="1243"/>
      <c r="NHT8" s="1243"/>
      <c r="NHU8" s="1243"/>
      <c r="NHV8" s="1243"/>
      <c r="NHW8" s="1243"/>
      <c r="NHX8" s="1243"/>
      <c r="NHY8" s="1243"/>
      <c r="NHZ8" s="1243"/>
      <c r="NIA8" s="1243"/>
      <c r="NIB8" s="1243"/>
      <c r="NIC8" s="1243"/>
      <c r="NID8" s="1243"/>
      <c r="NIE8" s="1243"/>
      <c r="NIF8" s="1243"/>
      <c r="NIG8" s="1243"/>
      <c r="NIH8" s="1243"/>
      <c r="NII8" s="1243"/>
      <c r="NIJ8" s="1243"/>
      <c r="NIK8" s="1243"/>
      <c r="NIL8" s="1243"/>
      <c r="NIM8" s="1243"/>
      <c r="NIN8" s="1243"/>
      <c r="NIO8" s="1243"/>
      <c r="NIP8" s="1243"/>
      <c r="NIQ8" s="1243"/>
      <c r="NIR8" s="1243"/>
      <c r="NIS8" s="1243"/>
      <c r="NIT8" s="1243"/>
      <c r="NIU8" s="1243"/>
      <c r="NIV8" s="1243"/>
      <c r="NIW8" s="1243"/>
      <c r="NIX8" s="1243"/>
      <c r="NIY8" s="1243"/>
      <c r="NIZ8" s="1243"/>
      <c r="NJA8" s="1243"/>
      <c r="NJB8" s="1243"/>
      <c r="NJC8" s="1243"/>
      <c r="NJD8" s="1243"/>
      <c r="NJE8" s="1243"/>
      <c r="NJF8" s="1243"/>
      <c r="NJG8" s="1243"/>
      <c r="NJH8" s="1243"/>
      <c r="NJI8" s="1243"/>
      <c r="NJJ8" s="1243"/>
      <c r="NJK8" s="1243"/>
      <c r="NJL8" s="1243"/>
      <c r="NJM8" s="1243"/>
      <c r="NJN8" s="1243"/>
      <c r="NJO8" s="1243"/>
      <c r="NJP8" s="1243"/>
      <c r="NJQ8" s="1243"/>
      <c r="NJR8" s="1243"/>
      <c r="NJS8" s="1243"/>
      <c r="NJT8" s="1243"/>
      <c r="NJU8" s="1243"/>
      <c r="NJV8" s="1243"/>
      <c r="NJW8" s="1243"/>
      <c r="NJX8" s="1243"/>
      <c r="NJY8" s="1243"/>
      <c r="NJZ8" s="1243"/>
      <c r="NKA8" s="1243"/>
      <c r="NKB8" s="1243"/>
      <c r="NKC8" s="1243"/>
      <c r="NKD8" s="1243"/>
      <c r="NKE8" s="1243"/>
      <c r="NKF8" s="1243"/>
      <c r="NKG8" s="1243"/>
      <c r="NKH8" s="1243"/>
      <c r="NKI8" s="1243"/>
      <c r="NKJ8" s="1243"/>
      <c r="NKK8" s="1243"/>
      <c r="NKL8" s="1243"/>
      <c r="NKM8" s="1243"/>
      <c r="NKN8" s="1243"/>
      <c r="NKO8" s="1243"/>
      <c r="NKP8" s="1243"/>
      <c r="NKQ8" s="1243"/>
      <c r="NKR8" s="1243"/>
      <c r="NKS8" s="1243"/>
      <c r="NKT8" s="1243"/>
      <c r="NKU8" s="1243"/>
      <c r="NKV8" s="1243"/>
      <c r="NKW8" s="1243"/>
      <c r="NKX8" s="1243"/>
      <c r="NKY8" s="1243"/>
      <c r="NKZ8" s="1243"/>
      <c r="NLA8" s="1243"/>
      <c r="NLB8" s="1243"/>
      <c r="NLC8" s="1243"/>
      <c r="NLD8" s="1243"/>
      <c r="NLE8" s="1243"/>
      <c r="NLF8" s="1243"/>
      <c r="NLG8" s="1243"/>
      <c r="NLH8" s="1243"/>
      <c r="NLI8" s="1243"/>
      <c r="NLJ8" s="1243"/>
      <c r="NLK8" s="1243"/>
      <c r="NLL8" s="1243"/>
      <c r="NLM8" s="1243"/>
      <c r="NLN8" s="1243"/>
      <c r="NLO8" s="1243"/>
      <c r="NLP8" s="1243"/>
      <c r="NLQ8" s="1243"/>
      <c r="NLR8" s="1243"/>
      <c r="NLS8" s="1243"/>
      <c r="NLT8" s="1243"/>
      <c r="NLU8" s="1243"/>
      <c r="NLV8" s="1243"/>
      <c r="NLW8" s="1243"/>
      <c r="NLX8" s="1243"/>
      <c r="NLY8" s="1243"/>
      <c r="NLZ8" s="1243"/>
      <c r="NMA8" s="1243"/>
      <c r="NMB8" s="1243"/>
      <c r="NMC8" s="1243"/>
      <c r="NMD8" s="1243"/>
      <c r="NME8" s="1243"/>
      <c r="NMF8" s="1243"/>
      <c r="NMG8" s="1243"/>
      <c r="NMH8" s="1243"/>
      <c r="NMI8" s="1243"/>
      <c r="NMJ8" s="1243"/>
      <c r="NMK8" s="1243"/>
      <c r="NML8" s="1243"/>
      <c r="NMM8" s="1243"/>
      <c r="NMN8" s="1243"/>
      <c r="NMO8" s="1243"/>
      <c r="NMP8" s="1243"/>
      <c r="NMQ8" s="1243"/>
      <c r="NMR8" s="1243"/>
      <c r="NMS8" s="1243"/>
      <c r="NMT8" s="1243"/>
      <c r="NMU8" s="1243"/>
      <c r="NMV8" s="1243"/>
      <c r="NMW8" s="1243"/>
      <c r="NMX8" s="1243"/>
      <c r="NMY8" s="1243"/>
      <c r="NMZ8" s="1243"/>
      <c r="NNA8" s="1243"/>
      <c r="NNB8" s="1243"/>
      <c r="NNC8" s="1243"/>
      <c r="NND8" s="1243"/>
      <c r="NNE8" s="1243"/>
      <c r="NNF8" s="1243"/>
      <c r="NNG8" s="1243"/>
      <c r="NNH8" s="1243"/>
      <c r="NNI8" s="1243"/>
      <c r="NNJ8" s="1243"/>
      <c r="NNK8" s="1243"/>
      <c r="NNL8" s="1243"/>
      <c r="NNM8" s="1243"/>
      <c r="NNN8" s="1243"/>
      <c r="NNO8" s="1243"/>
      <c r="NNP8" s="1243"/>
      <c r="NNQ8" s="1243"/>
      <c r="NNR8" s="1243"/>
      <c r="NNS8" s="1243"/>
      <c r="NNT8" s="1243"/>
      <c r="NNU8" s="1243"/>
      <c r="NNV8" s="1243"/>
      <c r="NNW8" s="1243"/>
      <c r="NNX8" s="1243"/>
      <c r="NNY8" s="1243"/>
      <c r="NNZ8" s="1243"/>
      <c r="NOA8" s="1243"/>
      <c r="NOB8" s="1243"/>
      <c r="NOC8" s="1243"/>
      <c r="NOD8" s="1243"/>
      <c r="NOE8" s="1243"/>
      <c r="NOF8" s="1243"/>
      <c r="NOG8" s="1243"/>
      <c r="NOH8" s="1243"/>
      <c r="NOI8" s="1243"/>
      <c r="NOJ8" s="1243"/>
      <c r="NOK8" s="1243"/>
      <c r="NOL8" s="1243"/>
      <c r="NOM8" s="1243"/>
      <c r="NON8" s="1243"/>
      <c r="NOO8" s="1243"/>
      <c r="NOP8" s="1243"/>
      <c r="NOQ8" s="1243"/>
      <c r="NOR8" s="1243"/>
      <c r="NOS8" s="1243"/>
      <c r="NOT8" s="1243"/>
      <c r="NOU8" s="1243"/>
      <c r="NOV8" s="1243"/>
      <c r="NOW8" s="1243"/>
      <c r="NOX8" s="1243"/>
      <c r="NOY8" s="1243"/>
      <c r="NOZ8" s="1243"/>
      <c r="NPA8" s="1243"/>
      <c r="NPB8" s="1243"/>
      <c r="NPC8" s="1243"/>
      <c r="NPD8" s="1243"/>
      <c r="NPE8" s="1243"/>
      <c r="NPF8" s="1243"/>
      <c r="NPG8" s="1243"/>
      <c r="NPH8" s="1243"/>
      <c r="NPI8" s="1243"/>
      <c r="NPJ8" s="1243"/>
      <c r="NPK8" s="1243"/>
      <c r="NPL8" s="1243"/>
      <c r="NPM8" s="1243"/>
      <c r="NPN8" s="1243"/>
      <c r="NPO8" s="1243"/>
      <c r="NPP8" s="1243"/>
      <c r="NPQ8" s="1243"/>
      <c r="NPR8" s="1243"/>
      <c r="NPS8" s="1243"/>
      <c r="NPT8" s="1243"/>
      <c r="NPU8" s="1243"/>
      <c r="NPV8" s="1243"/>
      <c r="NPW8" s="1243"/>
      <c r="NPX8" s="1243"/>
      <c r="NPY8" s="1243"/>
      <c r="NPZ8" s="1243"/>
      <c r="NQA8" s="1243"/>
      <c r="NQB8" s="1243"/>
      <c r="NQC8" s="1243"/>
      <c r="NQD8" s="1243"/>
      <c r="NQE8" s="1243"/>
      <c r="NQF8" s="1243"/>
      <c r="NQG8" s="1243"/>
      <c r="NQH8" s="1243"/>
      <c r="NQI8" s="1243"/>
      <c r="NQJ8" s="1243"/>
      <c r="NQK8" s="1243"/>
      <c r="NQL8" s="1243"/>
      <c r="NQM8" s="1243"/>
      <c r="NQN8" s="1243"/>
      <c r="NQO8" s="1243"/>
      <c r="NQP8" s="1243"/>
      <c r="NQQ8" s="1243"/>
      <c r="NQR8" s="1243"/>
      <c r="NQS8" s="1243"/>
      <c r="NQT8" s="1243"/>
      <c r="NQU8" s="1243"/>
      <c r="NQV8" s="1243"/>
      <c r="NQW8" s="1243"/>
      <c r="NQX8" s="1243"/>
      <c r="NQY8" s="1243"/>
      <c r="NQZ8" s="1243"/>
      <c r="NRA8" s="1243"/>
      <c r="NRB8" s="1243"/>
      <c r="NRC8" s="1243"/>
      <c r="NRD8" s="1243"/>
      <c r="NRE8" s="1243"/>
      <c r="NRF8" s="1243"/>
      <c r="NRG8" s="1243"/>
      <c r="NRH8" s="1243"/>
      <c r="NRI8" s="1243"/>
      <c r="NRJ8" s="1243"/>
      <c r="NRK8" s="1243"/>
      <c r="NRL8" s="1243"/>
      <c r="NRM8" s="1243"/>
      <c r="NRN8" s="1243"/>
      <c r="NRO8" s="1243"/>
      <c r="NRP8" s="1243"/>
      <c r="NRQ8" s="1243"/>
      <c r="NRR8" s="1243"/>
      <c r="NRS8" s="1243"/>
      <c r="NRT8" s="1243"/>
      <c r="NRU8" s="1243"/>
      <c r="NRV8" s="1243"/>
      <c r="NRW8" s="1243"/>
      <c r="NRX8" s="1243"/>
      <c r="NRY8" s="1243"/>
      <c r="NRZ8" s="1243"/>
      <c r="NSA8" s="1243"/>
      <c r="NSB8" s="1243"/>
      <c r="NSC8" s="1243"/>
      <c r="NSD8" s="1243"/>
      <c r="NSE8" s="1243"/>
      <c r="NSF8" s="1243"/>
      <c r="NSG8" s="1243"/>
      <c r="NSH8" s="1243"/>
      <c r="NSI8" s="1243"/>
      <c r="NSJ8" s="1243"/>
      <c r="NSK8" s="1243"/>
      <c r="NSL8" s="1243"/>
      <c r="NSM8" s="1243"/>
      <c r="NSN8" s="1243"/>
      <c r="NSO8" s="1243"/>
      <c r="NSP8" s="1243"/>
      <c r="NSQ8" s="1243"/>
      <c r="NSR8" s="1243"/>
      <c r="NSS8" s="1243"/>
      <c r="NST8" s="1243"/>
      <c r="NSU8" s="1243"/>
      <c r="NSV8" s="1243"/>
      <c r="NSW8" s="1243"/>
      <c r="NSX8" s="1243"/>
      <c r="NSY8" s="1243"/>
      <c r="NSZ8" s="1243"/>
      <c r="NTA8" s="1243"/>
      <c r="NTB8" s="1243"/>
      <c r="NTC8" s="1243"/>
      <c r="NTD8" s="1243"/>
      <c r="NTE8" s="1243"/>
      <c r="NTF8" s="1243"/>
      <c r="NTG8" s="1243"/>
      <c r="NTH8" s="1243"/>
      <c r="NTI8" s="1243"/>
      <c r="NTJ8" s="1243"/>
      <c r="NTK8" s="1243"/>
      <c r="NTL8" s="1243"/>
      <c r="NTM8" s="1243"/>
      <c r="NTN8" s="1243"/>
      <c r="NTO8" s="1243"/>
      <c r="NTP8" s="1243"/>
      <c r="NTQ8" s="1243"/>
      <c r="NTR8" s="1243"/>
      <c r="NTS8" s="1243"/>
      <c r="NTT8" s="1243"/>
      <c r="NTU8" s="1243"/>
      <c r="NTV8" s="1243"/>
      <c r="NTW8" s="1243"/>
      <c r="NTX8" s="1243"/>
      <c r="NTY8" s="1243"/>
      <c r="NTZ8" s="1243"/>
      <c r="NUA8" s="1243"/>
      <c r="NUB8" s="1243"/>
      <c r="NUC8" s="1243"/>
      <c r="NUD8" s="1243"/>
      <c r="NUE8" s="1243"/>
      <c r="NUF8" s="1243"/>
      <c r="NUG8" s="1243"/>
      <c r="NUH8" s="1243"/>
      <c r="NUI8" s="1243"/>
      <c r="NUJ8" s="1243"/>
      <c r="NUK8" s="1243"/>
      <c r="NUL8" s="1243"/>
      <c r="NUM8" s="1243"/>
      <c r="NUN8" s="1243"/>
      <c r="NUO8" s="1243"/>
      <c r="NUP8" s="1243"/>
      <c r="NUQ8" s="1243"/>
      <c r="NUR8" s="1243"/>
      <c r="NUS8" s="1243"/>
      <c r="NUT8" s="1243"/>
      <c r="NUU8" s="1243"/>
      <c r="NUV8" s="1243"/>
      <c r="NUW8" s="1243"/>
      <c r="NUX8" s="1243"/>
      <c r="NUY8" s="1243"/>
      <c r="NUZ8" s="1243"/>
      <c r="NVA8" s="1243"/>
      <c r="NVB8" s="1243"/>
      <c r="NVC8" s="1243"/>
      <c r="NVD8" s="1243"/>
      <c r="NVE8" s="1243"/>
      <c r="NVF8" s="1243"/>
      <c r="NVG8" s="1243"/>
      <c r="NVH8" s="1243"/>
      <c r="NVI8" s="1243"/>
      <c r="NVJ8" s="1243"/>
      <c r="NVK8" s="1243"/>
      <c r="NVL8" s="1243"/>
      <c r="NVM8" s="1243"/>
      <c r="NVN8" s="1243"/>
      <c r="NVO8" s="1243"/>
      <c r="NVP8" s="1243"/>
      <c r="NVQ8" s="1243"/>
      <c r="NVR8" s="1243"/>
      <c r="NVS8" s="1243"/>
      <c r="NVT8" s="1243"/>
      <c r="NVU8" s="1243"/>
      <c r="NVV8" s="1243"/>
      <c r="NVW8" s="1243"/>
      <c r="NVX8" s="1243"/>
      <c r="NVY8" s="1243"/>
      <c r="NVZ8" s="1243"/>
      <c r="NWA8" s="1243"/>
      <c r="NWB8" s="1243"/>
      <c r="NWC8" s="1243"/>
      <c r="NWD8" s="1243"/>
      <c r="NWE8" s="1243"/>
      <c r="NWF8" s="1243"/>
      <c r="NWG8" s="1243"/>
      <c r="NWH8" s="1243"/>
      <c r="NWI8" s="1243"/>
      <c r="NWJ8" s="1243"/>
      <c r="NWK8" s="1243"/>
      <c r="NWL8" s="1243"/>
      <c r="NWM8" s="1243"/>
      <c r="NWN8" s="1243"/>
      <c r="NWO8" s="1243"/>
      <c r="NWP8" s="1243"/>
      <c r="NWQ8" s="1243"/>
      <c r="NWR8" s="1243"/>
      <c r="NWS8" s="1243"/>
      <c r="NWT8" s="1243"/>
      <c r="NWU8" s="1243"/>
      <c r="NWV8" s="1243"/>
      <c r="NWW8" s="1243"/>
      <c r="NWX8" s="1243"/>
      <c r="NWY8" s="1243"/>
      <c r="NWZ8" s="1243"/>
      <c r="NXA8" s="1243"/>
      <c r="NXB8" s="1243"/>
      <c r="NXC8" s="1243"/>
      <c r="NXD8" s="1243"/>
      <c r="NXE8" s="1243"/>
      <c r="NXF8" s="1243"/>
      <c r="NXG8" s="1243"/>
      <c r="NXH8" s="1243"/>
      <c r="NXI8" s="1243"/>
      <c r="NXJ8" s="1243"/>
      <c r="NXK8" s="1243"/>
      <c r="NXL8" s="1243"/>
      <c r="NXM8" s="1243"/>
      <c r="NXN8" s="1243"/>
      <c r="NXO8" s="1243"/>
      <c r="NXP8" s="1243"/>
      <c r="NXQ8" s="1243"/>
      <c r="NXR8" s="1243"/>
      <c r="NXS8" s="1243"/>
      <c r="NXT8" s="1243"/>
      <c r="NXU8" s="1243"/>
      <c r="NXV8" s="1243"/>
      <c r="NXW8" s="1243"/>
      <c r="NXX8" s="1243"/>
      <c r="NXY8" s="1243"/>
      <c r="NXZ8" s="1243"/>
      <c r="NYA8" s="1243"/>
      <c r="NYB8" s="1243"/>
      <c r="NYC8" s="1243"/>
      <c r="NYD8" s="1243"/>
      <c r="NYE8" s="1243"/>
      <c r="NYF8" s="1243"/>
      <c r="NYG8" s="1243"/>
      <c r="NYH8" s="1243"/>
      <c r="NYI8" s="1243"/>
      <c r="NYJ8" s="1243"/>
      <c r="NYK8" s="1243"/>
      <c r="NYL8" s="1243"/>
      <c r="NYM8" s="1243"/>
      <c r="NYN8" s="1243"/>
      <c r="NYO8" s="1243"/>
      <c r="NYP8" s="1243"/>
      <c r="NYQ8" s="1243"/>
      <c r="NYR8" s="1243"/>
      <c r="NYS8" s="1243"/>
      <c r="NYT8" s="1243"/>
      <c r="NYU8" s="1243"/>
      <c r="NYV8" s="1243"/>
      <c r="NYW8" s="1243"/>
      <c r="NYX8" s="1243"/>
      <c r="NYY8" s="1243"/>
      <c r="NYZ8" s="1243"/>
      <c r="NZA8" s="1243"/>
      <c r="NZB8" s="1243"/>
      <c r="NZC8" s="1243"/>
      <c r="NZD8" s="1243"/>
      <c r="NZE8" s="1243"/>
      <c r="NZF8" s="1243"/>
      <c r="NZG8" s="1243"/>
      <c r="NZH8" s="1243"/>
      <c r="NZI8" s="1243"/>
      <c r="NZJ8" s="1243"/>
      <c r="NZK8" s="1243"/>
      <c r="NZL8" s="1243"/>
      <c r="NZM8" s="1243"/>
      <c r="NZN8" s="1243"/>
      <c r="NZO8" s="1243"/>
      <c r="NZP8" s="1243"/>
      <c r="NZQ8" s="1243"/>
      <c r="NZR8" s="1243"/>
      <c r="NZS8" s="1243"/>
      <c r="NZT8" s="1243"/>
      <c r="NZU8" s="1243"/>
      <c r="NZV8" s="1243"/>
      <c r="NZW8" s="1243"/>
      <c r="NZX8" s="1243"/>
      <c r="NZY8" s="1243"/>
      <c r="NZZ8" s="1243"/>
      <c r="OAA8" s="1243"/>
      <c r="OAB8" s="1243"/>
      <c r="OAC8" s="1243"/>
      <c r="OAD8" s="1243"/>
      <c r="OAE8" s="1243"/>
      <c r="OAF8" s="1243"/>
      <c r="OAG8" s="1243"/>
      <c r="OAH8" s="1243"/>
      <c r="OAI8" s="1243"/>
      <c r="OAJ8" s="1243"/>
      <c r="OAK8" s="1243"/>
      <c r="OAL8" s="1243"/>
      <c r="OAM8" s="1243"/>
      <c r="OAN8" s="1243"/>
      <c r="OAO8" s="1243"/>
      <c r="OAP8" s="1243"/>
      <c r="OAQ8" s="1243"/>
      <c r="OAR8" s="1243"/>
      <c r="OAS8" s="1243"/>
      <c r="OAT8" s="1243"/>
      <c r="OAU8" s="1243"/>
      <c r="OAV8" s="1243"/>
      <c r="OAW8" s="1243"/>
      <c r="OAX8" s="1243"/>
      <c r="OAY8" s="1243"/>
      <c r="OAZ8" s="1243"/>
      <c r="OBA8" s="1243"/>
      <c r="OBB8" s="1243"/>
      <c r="OBC8" s="1243"/>
      <c r="OBD8" s="1243"/>
      <c r="OBE8" s="1243"/>
      <c r="OBF8" s="1243"/>
      <c r="OBG8" s="1243"/>
      <c r="OBH8" s="1243"/>
      <c r="OBI8" s="1243"/>
      <c r="OBJ8" s="1243"/>
      <c r="OBK8" s="1243"/>
      <c r="OBL8" s="1243"/>
      <c r="OBM8" s="1243"/>
      <c r="OBN8" s="1243"/>
      <c r="OBO8" s="1243"/>
      <c r="OBP8" s="1243"/>
      <c r="OBQ8" s="1243"/>
      <c r="OBR8" s="1243"/>
      <c r="OBS8" s="1243"/>
      <c r="OBT8" s="1243"/>
      <c r="OBU8" s="1243"/>
      <c r="OBV8" s="1243"/>
      <c r="OBW8" s="1243"/>
      <c r="OBX8" s="1243"/>
      <c r="OBY8" s="1243"/>
      <c r="OBZ8" s="1243"/>
      <c r="OCA8" s="1243"/>
      <c r="OCB8" s="1243"/>
      <c r="OCC8" s="1243"/>
      <c r="OCD8" s="1243"/>
      <c r="OCE8" s="1243"/>
      <c r="OCF8" s="1243"/>
      <c r="OCG8" s="1243"/>
      <c r="OCH8" s="1243"/>
      <c r="OCI8" s="1243"/>
      <c r="OCJ8" s="1243"/>
      <c r="OCK8" s="1243"/>
      <c r="OCL8" s="1243"/>
      <c r="OCM8" s="1243"/>
      <c r="OCN8" s="1243"/>
      <c r="OCO8" s="1243"/>
      <c r="OCP8" s="1243"/>
      <c r="OCQ8" s="1243"/>
      <c r="OCR8" s="1243"/>
      <c r="OCS8" s="1243"/>
      <c r="OCT8" s="1243"/>
      <c r="OCU8" s="1243"/>
      <c r="OCV8" s="1243"/>
      <c r="OCW8" s="1243"/>
      <c r="OCX8" s="1243"/>
      <c r="OCY8" s="1243"/>
      <c r="OCZ8" s="1243"/>
      <c r="ODA8" s="1243"/>
      <c r="ODB8" s="1243"/>
      <c r="ODC8" s="1243"/>
      <c r="ODD8" s="1243"/>
      <c r="ODE8" s="1243"/>
      <c r="ODF8" s="1243"/>
      <c r="ODG8" s="1243"/>
      <c r="ODH8" s="1243"/>
      <c r="ODI8" s="1243"/>
      <c r="ODJ8" s="1243"/>
      <c r="ODK8" s="1243"/>
      <c r="ODL8" s="1243"/>
      <c r="ODM8" s="1243"/>
      <c r="ODN8" s="1243"/>
      <c r="ODO8" s="1243"/>
      <c r="ODP8" s="1243"/>
      <c r="ODQ8" s="1243"/>
      <c r="ODR8" s="1243"/>
      <c r="ODS8" s="1243"/>
      <c r="ODT8" s="1243"/>
      <c r="ODU8" s="1243"/>
      <c r="ODV8" s="1243"/>
      <c r="ODW8" s="1243"/>
      <c r="ODX8" s="1243"/>
      <c r="ODY8" s="1243"/>
      <c r="ODZ8" s="1243"/>
      <c r="OEA8" s="1243"/>
      <c r="OEB8" s="1243"/>
      <c r="OEC8" s="1243"/>
      <c r="OED8" s="1243"/>
      <c r="OEE8" s="1243"/>
      <c r="OEF8" s="1243"/>
      <c r="OEG8" s="1243"/>
      <c r="OEH8" s="1243"/>
      <c r="OEI8" s="1243"/>
      <c r="OEJ8" s="1243"/>
      <c r="OEK8" s="1243"/>
      <c r="OEL8" s="1243"/>
      <c r="OEM8" s="1243"/>
      <c r="OEN8" s="1243"/>
      <c r="OEO8" s="1243"/>
      <c r="OEP8" s="1243"/>
      <c r="OEQ8" s="1243"/>
      <c r="OER8" s="1243"/>
      <c r="OES8" s="1243"/>
      <c r="OET8" s="1243"/>
      <c r="OEU8" s="1243"/>
      <c r="OEV8" s="1243"/>
      <c r="OEW8" s="1243"/>
      <c r="OEX8" s="1243"/>
      <c r="OEY8" s="1243"/>
      <c r="OEZ8" s="1243"/>
      <c r="OFA8" s="1243"/>
      <c r="OFB8" s="1243"/>
      <c r="OFC8" s="1243"/>
      <c r="OFD8" s="1243"/>
      <c r="OFE8" s="1243"/>
      <c r="OFF8" s="1243"/>
      <c r="OFG8" s="1243"/>
      <c r="OFH8" s="1243"/>
      <c r="OFI8" s="1243"/>
      <c r="OFJ8" s="1243"/>
      <c r="OFK8" s="1243"/>
      <c r="OFL8" s="1243"/>
      <c r="OFM8" s="1243"/>
      <c r="OFN8" s="1243"/>
      <c r="OFO8" s="1243"/>
      <c r="OFP8" s="1243"/>
      <c r="OFQ8" s="1243"/>
      <c r="OFR8" s="1243"/>
      <c r="OFS8" s="1243"/>
      <c r="OFT8" s="1243"/>
      <c r="OFU8" s="1243"/>
      <c r="OFV8" s="1243"/>
      <c r="OFW8" s="1243"/>
      <c r="OFX8" s="1243"/>
      <c r="OFY8" s="1243"/>
      <c r="OFZ8" s="1243"/>
      <c r="OGA8" s="1243"/>
      <c r="OGB8" s="1243"/>
      <c r="OGC8" s="1243"/>
      <c r="OGD8" s="1243"/>
      <c r="OGE8" s="1243"/>
      <c r="OGF8" s="1243"/>
      <c r="OGG8" s="1243"/>
      <c r="OGH8" s="1243"/>
      <c r="OGI8" s="1243"/>
      <c r="OGJ8" s="1243"/>
      <c r="OGK8" s="1243"/>
      <c r="OGL8" s="1243"/>
      <c r="OGM8" s="1243"/>
      <c r="OGN8" s="1243"/>
      <c r="OGO8" s="1243"/>
      <c r="OGP8" s="1243"/>
      <c r="OGQ8" s="1243"/>
      <c r="OGR8" s="1243"/>
      <c r="OGS8" s="1243"/>
      <c r="OGT8" s="1243"/>
      <c r="OGU8" s="1243"/>
      <c r="OGV8" s="1243"/>
      <c r="OGW8" s="1243"/>
      <c r="OGX8" s="1243"/>
      <c r="OGY8" s="1243"/>
      <c r="OGZ8" s="1243"/>
      <c r="OHA8" s="1243"/>
      <c r="OHB8" s="1243"/>
      <c r="OHC8" s="1243"/>
      <c r="OHD8" s="1243"/>
      <c r="OHE8" s="1243"/>
      <c r="OHF8" s="1243"/>
      <c r="OHG8" s="1243"/>
      <c r="OHH8" s="1243"/>
      <c r="OHI8" s="1243"/>
      <c r="OHJ8" s="1243"/>
      <c r="OHK8" s="1243"/>
      <c r="OHL8" s="1243"/>
      <c r="OHM8" s="1243"/>
      <c r="OHN8" s="1243"/>
      <c r="OHO8" s="1243"/>
      <c r="OHP8" s="1243"/>
      <c r="OHQ8" s="1243"/>
      <c r="OHR8" s="1243"/>
      <c r="OHS8" s="1243"/>
      <c r="OHT8" s="1243"/>
      <c r="OHU8" s="1243"/>
      <c r="OHV8" s="1243"/>
      <c r="OHW8" s="1243"/>
      <c r="OHX8" s="1243"/>
      <c r="OHY8" s="1243"/>
      <c r="OHZ8" s="1243"/>
      <c r="OIA8" s="1243"/>
      <c r="OIB8" s="1243"/>
      <c r="OIC8" s="1243"/>
      <c r="OID8" s="1243"/>
      <c r="OIE8" s="1243"/>
      <c r="OIF8" s="1243"/>
      <c r="OIG8" s="1243"/>
      <c r="OIH8" s="1243"/>
      <c r="OII8" s="1243"/>
      <c r="OIJ8" s="1243"/>
      <c r="OIK8" s="1243"/>
      <c r="OIL8" s="1243"/>
      <c r="OIM8" s="1243"/>
      <c r="OIN8" s="1243"/>
      <c r="OIO8" s="1243"/>
      <c r="OIP8" s="1243"/>
      <c r="OIQ8" s="1243"/>
      <c r="OIR8" s="1243"/>
      <c r="OIS8" s="1243"/>
      <c r="OIT8" s="1243"/>
      <c r="OIU8" s="1243"/>
      <c r="OIV8" s="1243"/>
      <c r="OIW8" s="1243"/>
      <c r="OIX8" s="1243"/>
      <c r="OIY8" s="1243"/>
      <c r="OIZ8" s="1243"/>
      <c r="OJA8" s="1243"/>
      <c r="OJB8" s="1243"/>
      <c r="OJC8" s="1243"/>
      <c r="OJD8" s="1243"/>
      <c r="OJE8" s="1243"/>
      <c r="OJF8" s="1243"/>
      <c r="OJG8" s="1243"/>
      <c r="OJH8" s="1243"/>
      <c r="OJI8" s="1243"/>
      <c r="OJJ8" s="1243"/>
      <c r="OJK8" s="1243"/>
      <c r="OJL8" s="1243"/>
      <c r="OJM8" s="1243"/>
      <c r="OJN8" s="1243"/>
      <c r="OJO8" s="1243"/>
      <c r="OJP8" s="1243"/>
      <c r="OJQ8" s="1243"/>
      <c r="OJR8" s="1243"/>
      <c r="OJS8" s="1243"/>
      <c r="OJT8" s="1243"/>
      <c r="OJU8" s="1243"/>
      <c r="OJV8" s="1243"/>
      <c r="OJW8" s="1243"/>
      <c r="OJX8" s="1243"/>
      <c r="OJY8" s="1243"/>
      <c r="OJZ8" s="1243"/>
      <c r="OKA8" s="1243"/>
      <c r="OKB8" s="1243"/>
      <c r="OKC8" s="1243"/>
      <c r="OKD8" s="1243"/>
      <c r="OKE8" s="1243"/>
      <c r="OKF8" s="1243"/>
      <c r="OKG8" s="1243"/>
      <c r="OKH8" s="1243"/>
      <c r="OKI8" s="1243"/>
      <c r="OKJ8" s="1243"/>
      <c r="OKK8" s="1243"/>
      <c r="OKL8" s="1243"/>
      <c r="OKM8" s="1243"/>
      <c r="OKN8" s="1243"/>
      <c r="OKO8" s="1243"/>
      <c r="OKP8" s="1243"/>
      <c r="OKQ8" s="1243"/>
      <c r="OKR8" s="1243"/>
      <c r="OKS8" s="1243"/>
      <c r="OKT8" s="1243"/>
      <c r="OKU8" s="1243"/>
      <c r="OKV8" s="1243"/>
      <c r="OKW8" s="1243"/>
      <c r="OKX8" s="1243"/>
      <c r="OKY8" s="1243"/>
      <c r="OKZ8" s="1243"/>
      <c r="OLA8" s="1243"/>
      <c r="OLB8" s="1243"/>
      <c r="OLC8" s="1243"/>
      <c r="OLD8" s="1243"/>
      <c r="OLE8" s="1243"/>
      <c r="OLF8" s="1243"/>
      <c r="OLG8" s="1243"/>
      <c r="OLH8" s="1243"/>
      <c r="OLI8" s="1243"/>
      <c r="OLJ8" s="1243"/>
      <c r="OLK8" s="1243"/>
      <c r="OLL8" s="1243"/>
      <c r="OLM8" s="1243"/>
      <c r="OLN8" s="1243"/>
      <c r="OLO8" s="1243"/>
      <c r="OLP8" s="1243"/>
      <c r="OLQ8" s="1243"/>
      <c r="OLR8" s="1243"/>
      <c r="OLS8" s="1243"/>
      <c r="OLT8" s="1243"/>
      <c r="OLU8" s="1243"/>
      <c r="OLV8" s="1243"/>
      <c r="OLW8" s="1243"/>
      <c r="OLX8" s="1243"/>
      <c r="OLY8" s="1243"/>
      <c r="OLZ8" s="1243"/>
      <c r="OMA8" s="1243"/>
      <c r="OMB8" s="1243"/>
      <c r="OMC8" s="1243"/>
      <c r="OMD8" s="1243"/>
      <c r="OME8" s="1243"/>
      <c r="OMF8" s="1243"/>
      <c r="OMG8" s="1243"/>
      <c r="OMH8" s="1243"/>
      <c r="OMI8" s="1243"/>
      <c r="OMJ8" s="1243"/>
      <c r="OMK8" s="1243"/>
      <c r="OML8" s="1243"/>
      <c r="OMM8" s="1243"/>
      <c r="OMN8" s="1243"/>
      <c r="OMO8" s="1243"/>
      <c r="OMP8" s="1243"/>
      <c r="OMQ8" s="1243"/>
      <c r="OMR8" s="1243"/>
      <c r="OMS8" s="1243"/>
      <c r="OMT8" s="1243"/>
      <c r="OMU8" s="1243"/>
      <c r="OMV8" s="1243"/>
      <c r="OMW8" s="1243"/>
      <c r="OMX8" s="1243"/>
      <c r="OMY8" s="1243"/>
      <c r="OMZ8" s="1243"/>
      <c r="ONA8" s="1243"/>
      <c r="ONB8" s="1243"/>
      <c r="ONC8" s="1243"/>
      <c r="OND8" s="1243"/>
      <c r="ONE8" s="1243"/>
      <c r="ONF8" s="1243"/>
      <c r="ONG8" s="1243"/>
      <c r="ONH8" s="1243"/>
      <c r="ONI8" s="1243"/>
      <c r="ONJ8" s="1243"/>
      <c r="ONK8" s="1243"/>
      <c r="ONL8" s="1243"/>
      <c r="ONM8" s="1243"/>
      <c r="ONN8" s="1243"/>
      <c r="ONO8" s="1243"/>
      <c r="ONP8" s="1243"/>
      <c r="ONQ8" s="1243"/>
      <c r="ONR8" s="1243"/>
      <c r="ONS8" s="1243"/>
      <c r="ONT8" s="1243"/>
      <c r="ONU8" s="1243"/>
      <c r="ONV8" s="1243"/>
      <c r="ONW8" s="1243"/>
      <c r="ONX8" s="1243"/>
      <c r="ONY8" s="1243"/>
      <c r="ONZ8" s="1243"/>
      <c r="OOA8" s="1243"/>
      <c r="OOB8" s="1243"/>
      <c r="OOC8" s="1243"/>
      <c r="OOD8" s="1243"/>
      <c r="OOE8" s="1243"/>
      <c r="OOF8" s="1243"/>
      <c r="OOG8" s="1243"/>
      <c r="OOH8" s="1243"/>
      <c r="OOI8" s="1243"/>
      <c r="OOJ8" s="1243"/>
      <c r="OOK8" s="1243"/>
      <c r="OOL8" s="1243"/>
      <c r="OOM8" s="1243"/>
      <c r="OON8" s="1243"/>
      <c r="OOO8" s="1243"/>
      <c r="OOP8" s="1243"/>
      <c r="OOQ8" s="1243"/>
      <c r="OOR8" s="1243"/>
      <c r="OOS8" s="1243"/>
      <c r="OOT8" s="1243"/>
      <c r="OOU8" s="1243"/>
      <c r="OOV8" s="1243"/>
      <c r="OOW8" s="1243"/>
      <c r="OOX8" s="1243"/>
      <c r="OOY8" s="1243"/>
      <c r="OOZ8" s="1243"/>
      <c r="OPA8" s="1243"/>
      <c r="OPB8" s="1243"/>
      <c r="OPC8" s="1243"/>
      <c r="OPD8" s="1243"/>
      <c r="OPE8" s="1243"/>
      <c r="OPF8" s="1243"/>
      <c r="OPG8" s="1243"/>
      <c r="OPH8" s="1243"/>
      <c r="OPI8" s="1243"/>
      <c r="OPJ8" s="1243"/>
      <c r="OPK8" s="1243"/>
      <c r="OPL8" s="1243"/>
      <c r="OPM8" s="1243"/>
      <c r="OPN8" s="1243"/>
      <c r="OPO8" s="1243"/>
      <c r="OPP8" s="1243"/>
      <c r="OPQ8" s="1243"/>
      <c r="OPR8" s="1243"/>
      <c r="OPS8" s="1243"/>
      <c r="OPT8" s="1243"/>
      <c r="OPU8" s="1243"/>
      <c r="OPV8" s="1243"/>
      <c r="OPW8" s="1243"/>
      <c r="OPX8" s="1243"/>
      <c r="OPY8" s="1243"/>
      <c r="OPZ8" s="1243"/>
      <c r="OQA8" s="1243"/>
      <c r="OQB8" s="1243"/>
      <c r="OQC8" s="1243"/>
      <c r="OQD8" s="1243"/>
      <c r="OQE8" s="1243"/>
      <c r="OQF8" s="1243"/>
      <c r="OQG8" s="1243"/>
      <c r="OQH8" s="1243"/>
      <c r="OQI8" s="1243"/>
      <c r="OQJ8" s="1243"/>
      <c r="OQK8" s="1243"/>
      <c r="OQL8" s="1243"/>
      <c r="OQM8" s="1243"/>
      <c r="OQN8" s="1243"/>
      <c r="OQO8" s="1243"/>
      <c r="OQP8" s="1243"/>
      <c r="OQQ8" s="1243"/>
      <c r="OQR8" s="1243"/>
      <c r="OQS8" s="1243"/>
      <c r="OQT8" s="1243"/>
      <c r="OQU8" s="1243"/>
      <c r="OQV8" s="1243"/>
      <c r="OQW8" s="1243"/>
      <c r="OQX8" s="1243"/>
      <c r="OQY8" s="1243"/>
      <c r="OQZ8" s="1243"/>
      <c r="ORA8" s="1243"/>
      <c r="ORB8" s="1243"/>
      <c r="ORC8" s="1243"/>
      <c r="ORD8" s="1243"/>
      <c r="ORE8" s="1243"/>
      <c r="ORF8" s="1243"/>
      <c r="ORG8" s="1243"/>
      <c r="ORH8" s="1243"/>
      <c r="ORI8" s="1243"/>
      <c r="ORJ8" s="1243"/>
      <c r="ORK8" s="1243"/>
      <c r="ORL8" s="1243"/>
      <c r="ORM8" s="1243"/>
      <c r="ORN8" s="1243"/>
      <c r="ORO8" s="1243"/>
      <c r="ORP8" s="1243"/>
      <c r="ORQ8" s="1243"/>
      <c r="ORR8" s="1243"/>
      <c r="ORS8" s="1243"/>
      <c r="ORT8" s="1243"/>
      <c r="ORU8" s="1243"/>
      <c r="ORV8" s="1243"/>
      <c r="ORW8" s="1243"/>
      <c r="ORX8" s="1243"/>
      <c r="ORY8" s="1243"/>
      <c r="ORZ8" s="1243"/>
      <c r="OSA8" s="1243"/>
      <c r="OSB8" s="1243"/>
      <c r="OSC8" s="1243"/>
      <c r="OSD8" s="1243"/>
      <c r="OSE8" s="1243"/>
      <c r="OSF8" s="1243"/>
      <c r="OSG8" s="1243"/>
      <c r="OSH8" s="1243"/>
      <c r="OSI8" s="1243"/>
      <c r="OSJ8" s="1243"/>
      <c r="OSK8" s="1243"/>
      <c r="OSL8" s="1243"/>
      <c r="OSM8" s="1243"/>
      <c r="OSN8" s="1243"/>
      <c r="OSO8" s="1243"/>
      <c r="OSP8" s="1243"/>
      <c r="OSQ8" s="1243"/>
      <c r="OSR8" s="1243"/>
      <c r="OSS8" s="1243"/>
      <c r="OST8" s="1243"/>
      <c r="OSU8" s="1243"/>
      <c r="OSV8" s="1243"/>
      <c r="OSW8" s="1243"/>
      <c r="OSX8" s="1243"/>
      <c r="OSY8" s="1243"/>
      <c r="OSZ8" s="1243"/>
      <c r="OTA8" s="1243"/>
      <c r="OTB8" s="1243"/>
      <c r="OTC8" s="1243"/>
      <c r="OTD8" s="1243"/>
      <c r="OTE8" s="1243"/>
      <c r="OTF8" s="1243"/>
      <c r="OTG8" s="1243"/>
      <c r="OTH8" s="1243"/>
      <c r="OTI8" s="1243"/>
      <c r="OTJ8" s="1243"/>
      <c r="OTK8" s="1243"/>
      <c r="OTL8" s="1243"/>
      <c r="OTM8" s="1243"/>
      <c r="OTN8" s="1243"/>
      <c r="OTO8" s="1243"/>
      <c r="OTP8" s="1243"/>
      <c r="OTQ8" s="1243"/>
      <c r="OTR8" s="1243"/>
      <c r="OTS8" s="1243"/>
      <c r="OTT8" s="1243"/>
      <c r="OTU8" s="1243"/>
      <c r="OTV8" s="1243"/>
      <c r="OTW8" s="1243"/>
      <c r="OTX8" s="1243"/>
      <c r="OTY8" s="1243"/>
      <c r="OTZ8" s="1243"/>
      <c r="OUA8" s="1243"/>
      <c r="OUB8" s="1243"/>
      <c r="OUC8" s="1243"/>
      <c r="OUD8" s="1243"/>
      <c r="OUE8" s="1243"/>
      <c r="OUF8" s="1243"/>
      <c r="OUG8" s="1243"/>
      <c r="OUH8" s="1243"/>
      <c r="OUI8" s="1243"/>
      <c r="OUJ8" s="1243"/>
      <c r="OUK8" s="1243"/>
      <c r="OUL8" s="1243"/>
      <c r="OUM8" s="1243"/>
      <c r="OUN8" s="1243"/>
      <c r="OUO8" s="1243"/>
      <c r="OUP8" s="1243"/>
      <c r="OUQ8" s="1243"/>
      <c r="OUR8" s="1243"/>
      <c r="OUS8" s="1243"/>
      <c r="OUT8" s="1243"/>
      <c r="OUU8" s="1243"/>
      <c r="OUV8" s="1243"/>
      <c r="OUW8" s="1243"/>
      <c r="OUX8" s="1243"/>
      <c r="OUY8" s="1243"/>
      <c r="OUZ8" s="1243"/>
      <c r="OVA8" s="1243"/>
      <c r="OVB8" s="1243"/>
      <c r="OVC8" s="1243"/>
      <c r="OVD8" s="1243"/>
      <c r="OVE8" s="1243"/>
      <c r="OVF8" s="1243"/>
      <c r="OVG8" s="1243"/>
      <c r="OVH8" s="1243"/>
      <c r="OVI8" s="1243"/>
      <c r="OVJ8" s="1243"/>
      <c r="OVK8" s="1243"/>
      <c r="OVL8" s="1243"/>
      <c r="OVM8" s="1243"/>
      <c r="OVN8" s="1243"/>
      <c r="OVO8" s="1243"/>
      <c r="OVP8" s="1243"/>
      <c r="OVQ8" s="1243"/>
      <c r="OVR8" s="1243"/>
      <c r="OVS8" s="1243"/>
      <c r="OVT8" s="1243"/>
      <c r="OVU8" s="1243"/>
      <c r="OVV8" s="1243"/>
      <c r="OVW8" s="1243"/>
      <c r="OVX8" s="1243"/>
      <c r="OVY8" s="1243"/>
      <c r="OVZ8" s="1243"/>
      <c r="OWA8" s="1243"/>
      <c r="OWB8" s="1243"/>
      <c r="OWC8" s="1243"/>
      <c r="OWD8" s="1243"/>
      <c r="OWE8" s="1243"/>
      <c r="OWF8" s="1243"/>
      <c r="OWG8" s="1243"/>
      <c r="OWH8" s="1243"/>
      <c r="OWI8" s="1243"/>
      <c r="OWJ8" s="1243"/>
      <c r="OWK8" s="1243"/>
      <c r="OWL8" s="1243"/>
      <c r="OWM8" s="1243"/>
      <c r="OWN8" s="1243"/>
      <c r="OWO8" s="1243"/>
      <c r="OWP8" s="1243"/>
      <c r="OWQ8" s="1243"/>
      <c r="OWR8" s="1243"/>
      <c r="OWS8" s="1243"/>
      <c r="OWT8" s="1243"/>
      <c r="OWU8" s="1243"/>
      <c r="OWV8" s="1243"/>
      <c r="OWW8" s="1243"/>
      <c r="OWX8" s="1243"/>
      <c r="OWY8" s="1243"/>
      <c r="OWZ8" s="1243"/>
      <c r="OXA8" s="1243"/>
      <c r="OXB8" s="1243"/>
      <c r="OXC8" s="1243"/>
      <c r="OXD8" s="1243"/>
      <c r="OXE8" s="1243"/>
      <c r="OXF8" s="1243"/>
      <c r="OXG8" s="1243"/>
      <c r="OXH8" s="1243"/>
      <c r="OXI8" s="1243"/>
      <c r="OXJ8" s="1243"/>
      <c r="OXK8" s="1243"/>
      <c r="OXL8" s="1243"/>
      <c r="OXM8" s="1243"/>
      <c r="OXN8" s="1243"/>
      <c r="OXO8" s="1243"/>
      <c r="OXP8" s="1243"/>
      <c r="OXQ8" s="1243"/>
      <c r="OXR8" s="1243"/>
      <c r="OXS8" s="1243"/>
      <c r="OXT8" s="1243"/>
      <c r="OXU8" s="1243"/>
      <c r="OXV8" s="1243"/>
      <c r="OXW8" s="1243"/>
      <c r="OXX8" s="1243"/>
      <c r="OXY8" s="1243"/>
      <c r="OXZ8" s="1243"/>
      <c r="OYA8" s="1243"/>
      <c r="OYB8" s="1243"/>
      <c r="OYC8" s="1243"/>
      <c r="OYD8" s="1243"/>
      <c r="OYE8" s="1243"/>
      <c r="OYF8" s="1243"/>
      <c r="OYG8" s="1243"/>
      <c r="OYH8" s="1243"/>
      <c r="OYI8" s="1243"/>
      <c r="OYJ8" s="1243"/>
      <c r="OYK8" s="1243"/>
      <c r="OYL8" s="1243"/>
      <c r="OYM8" s="1243"/>
      <c r="OYN8" s="1243"/>
      <c r="OYO8" s="1243"/>
      <c r="OYP8" s="1243"/>
      <c r="OYQ8" s="1243"/>
      <c r="OYR8" s="1243"/>
      <c r="OYS8" s="1243"/>
      <c r="OYT8" s="1243"/>
      <c r="OYU8" s="1243"/>
      <c r="OYV8" s="1243"/>
      <c r="OYW8" s="1243"/>
      <c r="OYX8" s="1243"/>
      <c r="OYY8" s="1243"/>
      <c r="OYZ8" s="1243"/>
      <c r="OZA8" s="1243"/>
      <c r="OZB8" s="1243"/>
      <c r="OZC8" s="1243"/>
      <c r="OZD8" s="1243"/>
      <c r="OZE8" s="1243"/>
      <c r="OZF8" s="1243"/>
      <c r="OZG8" s="1243"/>
      <c r="OZH8" s="1243"/>
      <c r="OZI8" s="1243"/>
      <c r="OZJ8" s="1243"/>
      <c r="OZK8" s="1243"/>
      <c r="OZL8" s="1243"/>
      <c r="OZM8" s="1243"/>
      <c r="OZN8" s="1243"/>
      <c r="OZO8" s="1243"/>
      <c r="OZP8" s="1243"/>
      <c r="OZQ8" s="1243"/>
      <c r="OZR8" s="1243"/>
      <c r="OZS8" s="1243"/>
      <c r="OZT8" s="1243"/>
      <c r="OZU8" s="1243"/>
      <c r="OZV8" s="1243"/>
      <c r="OZW8" s="1243"/>
      <c r="OZX8" s="1243"/>
      <c r="OZY8" s="1243"/>
      <c r="OZZ8" s="1243"/>
      <c r="PAA8" s="1243"/>
      <c r="PAB8" s="1243"/>
      <c r="PAC8" s="1243"/>
      <c r="PAD8" s="1243"/>
      <c r="PAE8" s="1243"/>
      <c r="PAF8" s="1243"/>
      <c r="PAG8" s="1243"/>
      <c r="PAH8" s="1243"/>
      <c r="PAI8" s="1243"/>
      <c r="PAJ8" s="1243"/>
      <c r="PAK8" s="1243"/>
      <c r="PAL8" s="1243"/>
      <c r="PAM8" s="1243"/>
      <c r="PAN8" s="1243"/>
      <c r="PAO8" s="1243"/>
      <c r="PAP8" s="1243"/>
      <c r="PAQ8" s="1243"/>
      <c r="PAR8" s="1243"/>
      <c r="PAS8" s="1243"/>
      <c r="PAT8" s="1243"/>
      <c r="PAU8" s="1243"/>
      <c r="PAV8" s="1243"/>
      <c r="PAW8" s="1243"/>
      <c r="PAX8" s="1243"/>
      <c r="PAY8" s="1243"/>
      <c r="PAZ8" s="1243"/>
      <c r="PBA8" s="1243"/>
      <c r="PBB8" s="1243"/>
      <c r="PBC8" s="1243"/>
      <c r="PBD8" s="1243"/>
      <c r="PBE8" s="1243"/>
      <c r="PBF8" s="1243"/>
      <c r="PBG8" s="1243"/>
      <c r="PBH8" s="1243"/>
      <c r="PBI8" s="1243"/>
      <c r="PBJ8" s="1243"/>
      <c r="PBK8" s="1243"/>
      <c r="PBL8" s="1243"/>
      <c r="PBM8" s="1243"/>
      <c r="PBN8" s="1243"/>
      <c r="PBO8" s="1243"/>
      <c r="PBP8" s="1243"/>
      <c r="PBQ8" s="1243"/>
      <c r="PBR8" s="1243"/>
      <c r="PBS8" s="1243"/>
      <c r="PBT8" s="1243"/>
      <c r="PBU8" s="1243"/>
      <c r="PBV8" s="1243"/>
      <c r="PBW8" s="1243"/>
      <c r="PBX8" s="1243"/>
      <c r="PBY8" s="1243"/>
      <c r="PBZ8" s="1243"/>
      <c r="PCA8" s="1243"/>
      <c r="PCB8" s="1243"/>
      <c r="PCC8" s="1243"/>
      <c r="PCD8" s="1243"/>
      <c r="PCE8" s="1243"/>
      <c r="PCF8" s="1243"/>
      <c r="PCG8" s="1243"/>
      <c r="PCH8" s="1243"/>
      <c r="PCI8" s="1243"/>
      <c r="PCJ8" s="1243"/>
      <c r="PCK8" s="1243"/>
      <c r="PCL8" s="1243"/>
      <c r="PCM8" s="1243"/>
      <c r="PCN8" s="1243"/>
      <c r="PCO8" s="1243"/>
      <c r="PCP8" s="1243"/>
      <c r="PCQ8" s="1243"/>
      <c r="PCR8" s="1243"/>
      <c r="PCS8" s="1243"/>
      <c r="PCT8" s="1243"/>
      <c r="PCU8" s="1243"/>
      <c r="PCV8" s="1243"/>
      <c r="PCW8" s="1243"/>
      <c r="PCX8" s="1243"/>
      <c r="PCY8" s="1243"/>
      <c r="PCZ8" s="1243"/>
      <c r="PDA8" s="1243"/>
      <c r="PDB8" s="1243"/>
      <c r="PDC8" s="1243"/>
      <c r="PDD8" s="1243"/>
      <c r="PDE8" s="1243"/>
      <c r="PDF8" s="1243"/>
      <c r="PDG8" s="1243"/>
      <c r="PDH8" s="1243"/>
      <c r="PDI8" s="1243"/>
      <c r="PDJ8" s="1243"/>
      <c r="PDK8" s="1243"/>
      <c r="PDL8" s="1243"/>
      <c r="PDM8" s="1243"/>
      <c r="PDN8" s="1243"/>
      <c r="PDO8" s="1243"/>
      <c r="PDP8" s="1243"/>
      <c r="PDQ8" s="1243"/>
      <c r="PDR8" s="1243"/>
      <c r="PDS8" s="1243"/>
      <c r="PDT8" s="1243"/>
      <c r="PDU8" s="1243"/>
      <c r="PDV8" s="1243"/>
      <c r="PDW8" s="1243"/>
      <c r="PDX8" s="1243"/>
      <c r="PDY8" s="1243"/>
      <c r="PDZ8" s="1243"/>
      <c r="PEA8" s="1243"/>
      <c r="PEB8" s="1243"/>
      <c r="PEC8" s="1243"/>
      <c r="PED8" s="1243"/>
      <c r="PEE8" s="1243"/>
      <c r="PEF8" s="1243"/>
      <c r="PEG8" s="1243"/>
      <c r="PEH8" s="1243"/>
      <c r="PEI8" s="1243"/>
      <c r="PEJ8" s="1243"/>
      <c r="PEK8" s="1243"/>
      <c r="PEL8" s="1243"/>
      <c r="PEM8" s="1243"/>
      <c r="PEN8" s="1243"/>
      <c r="PEO8" s="1243"/>
      <c r="PEP8" s="1243"/>
      <c r="PEQ8" s="1243"/>
      <c r="PER8" s="1243"/>
      <c r="PES8" s="1243"/>
      <c r="PET8" s="1243"/>
      <c r="PEU8" s="1243"/>
      <c r="PEV8" s="1243"/>
      <c r="PEW8" s="1243"/>
      <c r="PEX8" s="1243"/>
      <c r="PEY8" s="1243"/>
      <c r="PEZ8" s="1243"/>
      <c r="PFA8" s="1243"/>
      <c r="PFB8" s="1243"/>
      <c r="PFC8" s="1243"/>
      <c r="PFD8" s="1243"/>
      <c r="PFE8" s="1243"/>
      <c r="PFF8" s="1243"/>
      <c r="PFG8" s="1243"/>
      <c r="PFH8" s="1243"/>
      <c r="PFI8" s="1243"/>
      <c r="PFJ8" s="1243"/>
      <c r="PFK8" s="1243"/>
      <c r="PFL8" s="1243"/>
      <c r="PFM8" s="1243"/>
      <c r="PFN8" s="1243"/>
      <c r="PFO8" s="1243"/>
      <c r="PFP8" s="1243"/>
      <c r="PFQ8" s="1243"/>
      <c r="PFR8" s="1243"/>
      <c r="PFS8" s="1243"/>
      <c r="PFT8" s="1243"/>
      <c r="PFU8" s="1243"/>
      <c r="PFV8" s="1243"/>
      <c r="PFW8" s="1243"/>
      <c r="PFX8" s="1243"/>
      <c r="PFY8" s="1243"/>
      <c r="PFZ8" s="1243"/>
      <c r="PGA8" s="1243"/>
      <c r="PGB8" s="1243"/>
      <c r="PGC8" s="1243"/>
      <c r="PGD8" s="1243"/>
      <c r="PGE8" s="1243"/>
      <c r="PGF8" s="1243"/>
      <c r="PGG8" s="1243"/>
      <c r="PGH8" s="1243"/>
      <c r="PGI8" s="1243"/>
      <c r="PGJ8" s="1243"/>
      <c r="PGK8" s="1243"/>
      <c r="PGL8" s="1243"/>
      <c r="PGM8" s="1243"/>
      <c r="PGN8" s="1243"/>
      <c r="PGO8" s="1243"/>
      <c r="PGP8" s="1243"/>
      <c r="PGQ8" s="1243"/>
      <c r="PGR8" s="1243"/>
      <c r="PGS8" s="1243"/>
      <c r="PGT8" s="1243"/>
      <c r="PGU8" s="1243"/>
      <c r="PGV8" s="1243"/>
      <c r="PGW8" s="1243"/>
      <c r="PGX8" s="1243"/>
      <c r="PGY8" s="1243"/>
      <c r="PGZ8" s="1243"/>
      <c r="PHA8" s="1243"/>
      <c r="PHB8" s="1243"/>
      <c r="PHC8" s="1243"/>
      <c r="PHD8" s="1243"/>
      <c r="PHE8" s="1243"/>
      <c r="PHF8" s="1243"/>
      <c r="PHG8" s="1243"/>
      <c r="PHH8" s="1243"/>
      <c r="PHI8" s="1243"/>
      <c r="PHJ8" s="1243"/>
      <c r="PHK8" s="1243"/>
      <c r="PHL8" s="1243"/>
      <c r="PHM8" s="1243"/>
      <c r="PHN8" s="1243"/>
      <c r="PHO8" s="1243"/>
      <c r="PHP8" s="1243"/>
      <c r="PHQ8" s="1243"/>
      <c r="PHR8" s="1243"/>
      <c r="PHS8" s="1243"/>
      <c r="PHT8" s="1243"/>
      <c r="PHU8" s="1243"/>
      <c r="PHV8" s="1243"/>
      <c r="PHW8" s="1243"/>
      <c r="PHX8" s="1243"/>
      <c r="PHY8" s="1243"/>
      <c r="PHZ8" s="1243"/>
      <c r="PIA8" s="1243"/>
      <c r="PIB8" s="1243"/>
      <c r="PIC8" s="1243"/>
      <c r="PID8" s="1243"/>
      <c r="PIE8" s="1243"/>
      <c r="PIF8" s="1243"/>
      <c r="PIG8" s="1243"/>
      <c r="PIH8" s="1243"/>
      <c r="PII8" s="1243"/>
      <c r="PIJ8" s="1243"/>
      <c r="PIK8" s="1243"/>
      <c r="PIL8" s="1243"/>
      <c r="PIM8" s="1243"/>
      <c r="PIN8" s="1243"/>
      <c r="PIO8" s="1243"/>
      <c r="PIP8" s="1243"/>
      <c r="PIQ8" s="1243"/>
      <c r="PIR8" s="1243"/>
      <c r="PIS8" s="1243"/>
      <c r="PIT8" s="1243"/>
      <c r="PIU8" s="1243"/>
      <c r="PIV8" s="1243"/>
      <c r="PIW8" s="1243"/>
      <c r="PIX8" s="1243"/>
      <c r="PIY8" s="1243"/>
      <c r="PIZ8" s="1243"/>
      <c r="PJA8" s="1243"/>
      <c r="PJB8" s="1243"/>
      <c r="PJC8" s="1243"/>
      <c r="PJD8" s="1243"/>
      <c r="PJE8" s="1243"/>
      <c r="PJF8" s="1243"/>
      <c r="PJG8" s="1243"/>
      <c r="PJH8" s="1243"/>
      <c r="PJI8" s="1243"/>
      <c r="PJJ8" s="1243"/>
      <c r="PJK8" s="1243"/>
      <c r="PJL8" s="1243"/>
      <c r="PJM8" s="1243"/>
      <c r="PJN8" s="1243"/>
      <c r="PJO8" s="1243"/>
      <c r="PJP8" s="1243"/>
      <c r="PJQ8" s="1243"/>
      <c r="PJR8" s="1243"/>
      <c r="PJS8" s="1243"/>
      <c r="PJT8" s="1243"/>
      <c r="PJU8" s="1243"/>
      <c r="PJV8" s="1243"/>
      <c r="PJW8" s="1243"/>
      <c r="PJX8" s="1243"/>
      <c r="PJY8" s="1243"/>
      <c r="PJZ8" s="1243"/>
      <c r="PKA8" s="1243"/>
      <c r="PKB8" s="1243"/>
      <c r="PKC8" s="1243"/>
      <c r="PKD8" s="1243"/>
      <c r="PKE8" s="1243"/>
      <c r="PKF8" s="1243"/>
      <c r="PKG8" s="1243"/>
      <c r="PKH8" s="1243"/>
      <c r="PKI8" s="1243"/>
      <c r="PKJ8" s="1243"/>
      <c r="PKK8" s="1243"/>
      <c r="PKL8" s="1243"/>
      <c r="PKM8" s="1243"/>
      <c r="PKN8" s="1243"/>
      <c r="PKO8" s="1243"/>
      <c r="PKP8" s="1243"/>
      <c r="PKQ8" s="1243"/>
      <c r="PKR8" s="1243"/>
      <c r="PKS8" s="1243"/>
      <c r="PKT8" s="1243"/>
      <c r="PKU8" s="1243"/>
      <c r="PKV8" s="1243"/>
      <c r="PKW8" s="1243"/>
      <c r="PKX8" s="1243"/>
      <c r="PKY8" s="1243"/>
      <c r="PKZ8" s="1243"/>
      <c r="PLA8" s="1243"/>
      <c r="PLB8" s="1243"/>
      <c r="PLC8" s="1243"/>
      <c r="PLD8" s="1243"/>
      <c r="PLE8" s="1243"/>
      <c r="PLF8" s="1243"/>
      <c r="PLG8" s="1243"/>
      <c r="PLH8" s="1243"/>
      <c r="PLI8" s="1243"/>
      <c r="PLJ8" s="1243"/>
      <c r="PLK8" s="1243"/>
      <c r="PLL8" s="1243"/>
      <c r="PLM8" s="1243"/>
      <c r="PLN8" s="1243"/>
      <c r="PLO8" s="1243"/>
      <c r="PLP8" s="1243"/>
      <c r="PLQ8" s="1243"/>
      <c r="PLR8" s="1243"/>
      <c r="PLS8" s="1243"/>
      <c r="PLT8" s="1243"/>
      <c r="PLU8" s="1243"/>
      <c r="PLV8" s="1243"/>
      <c r="PLW8" s="1243"/>
      <c r="PLX8" s="1243"/>
      <c r="PLY8" s="1243"/>
      <c r="PLZ8" s="1243"/>
      <c r="PMA8" s="1243"/>
      <c r="PMB8" s="1243"/>
      <c r="PMC8" s="1243"/>
      <c r="PMD8" s="1243"/>
      <c r="PME8" s="1243"/>
      <c r="PMF8" s="1243"/>
      <c r="PMG8" s="1243"/>
      <c r="PMH8" s="1243"/>
      <c r="PMI8" s="1243"/>
      <c r="PMJ8" s="1243"/>
      <c r="PMK8" s="1243"/>
      <c r="PML8" s="1243"/>
      <c r="PMM8" s="1243"/>
      <c r="PMN8" s="1243"/>
      <c r="PMO8" s="1243"/>
      <c r="PMP8" s="1243"/>
      <c r="PMQ8" s="1243"/>
      <c r="PMR8" s="1243"/>
      <c r="PMS8" s="1243"/>
      <c r="PMT8" s="1243"/>
      <c r="PMU8" s="1243"/>
      <c r="PMV8" s="1243"/>
      <c r="PMW8" s="1243"/>
      <c r="PMX8" s="1243"/>
      <c r="PMY8" s="1243"/>
      <c r="PMZ8" s="1243"/>
      <c r="PNA8" s="1243"/>
      <c r="PNB8" s="1243"/>
      <c r="PNC8" s="1243"/>
      <c r="PND8" s="1243"/>
      <c r="PNE8" s="1243"/>
      <c r="PNF8" s="1243"/>
      <c r="PNG8" s="1243"/>
      <c r="PNH8" s="1243"/>
      <c r="PNI8" s="1243"/>
      <c r="PNJ8" s="1243"/>
      <c r="PNK8" s="1243"/>
      <c r="PNL8" s="1243"/>
      <c r="PNM8" s="1243"/>
      <c r="PNN8" s="1243"/>
      <c r="PNO8" s="1243"/>
      <c r="PNP8" s="1243"/>
      <c r="PNQ8" s="1243"/>
      <c r="PNR8" s="1243"/>
      <c r="PNS8" s="1243"/>
      <c r="PNT8" s="1243"/>
      <c r="PNU8" s="1243"/>
      <c r="PNV8" s="1243"/>
      <c r="PNW8" s="1243"/>
      <c r="PNX8" s="1243"/>
      <c r="PNY8" s="1243"/>
      <c r="PNZ8" s="1243"/>
      <c r="POA8" s="1243"/>
      <c r="POB8" s="1243"/>
      <c r="POC8" s="1243"/>
      <c r="POD8" s="1243"/>
      <c r="POE8" s="1243"/>
      <c r="POF8" s="1243"/>
      <c r="POG8" s="1243"/>
      <c r="POH8" s="1243"/>
      <c r="POI8" s="1243"/>
      <c r="POJ8" s="1243"/>
      <c r="POK8" s="1243"/>
      <c r="POL8" s="1243"/>
      <c r="POM8" s="1243"/>
      <c r="PON8" s="1243"/>
      <c r="POO8" s="1243"/>
      <c r="POP8" s="1243"/>
      <c r="POQ8" s="1243"/>
      <c r="POR8" s="1243"/>
      <c r="POS8" s="1243"/>
      <c r="POT8" s="1243"/>
      <c r="POU8" s="1243"/>
      <c r="POV8" s="1243"/>
      <c r="POW8" s="1243"/>
      <c r="POX8" s="1243"/>
      <c r="POY8" s="1243"/>
      <c r="POZ8" s="1243"/>
      <c r="PPA8" s="1243"/>
      <c r="PPB8" s="1243"/>
      <c r="PPC8" s="1243"/>
      <c r="PPD8" s="1243"/>
      <c r="PPE8" s="1243"/>
      <c r="PPF8" s="1243"/>
      <c r="PPG8" s="1243"/>
      <c r="PPH8" s="1243"/>
      <c r="PPI8" s="1243"/>
      <c r="PPJ8" s="1243"/>
      <c r="PPK8" s="1243"/>
      <c r="PPL8" s="1243"/>
      <c r="PPM8" s="1243"/>
      <c r="PPN8" s="1243"/>
      <c r="PPO8" s="1243"/>
      <c r="PPP8" s="1243"/>
      <c r="PPQ8" s="1243"/>
      <c r="PPR8" s="1243"/>
      <c r="PPS8" s="1243"/>
      <c r="PPT8" s="1243"/>
      <c r="PPU8" s="1243"/>
      <c r="PPV8" s="1243"/>
      <c r="PPW8" s="1243"/>
      <c r="PPX8" s="1243"/>
      <c r="PPY8" s="1243"/>
      <c r="PPZ8" s="1243"/>
      <c r="PQA8" s="1243"/>
      <c r="PQB8" s="1243"/>
      <c r="PQC8" s="1243"/>
      <c r="PQD8" s="1243"/>
      <c r="PQE8" s="1243"/>
      <c r="PQF8" s="1243"/>
      <c r="PQG8" s="1243"/>
      <c r="PQH8" s="1243"/>
      <c r="PQI8" s="1243"/>
      <c r="PQJ8" s="1243"/>
      <c r="PQK8" s="1243"/>
      <c r="PQL8" s="1243"/>
      <c r="PQM8" s="1243"/>
      <c r="PQN8" s="1243"/>
      <c r="PQO8" s="1243"/>
      <c r="PQP8" s="1243"/>
      <c r="PQQ8" s="1243"/>
      <c r="PQR8" s="1243"/>
      <c r="PQS8" s="1243"/>
      <c r="PQT8" s="1243"/>
      <c r="PQU8" s="1243"/>
      <c r="PQV8" s="1243"/>
      <c r="PQW8" s="1243"/>
      <c r="PQX8" s="1243"/>
      <c r="PQY8" s="1243"/>
      <c r="PQZ8" s="1243"/>
      <c r="PRA8" s="1243"/>
      <c r="PRB8" s="1243"/>
      <c r="PRC8" s="1243"/>
      <c r="PRD8" s="1243"/>
      <c r="PRE8" s="1243"/>
      <c r="PRF8" s="1243"/>
      <c r="PRG8" s="1243"/>
      <c r="PRH8" s="1243"/>
      <c r="PRI8" s="1243"/>
      <c r="PRJ8" s="1243"/>
      <c r="PRK8" s="1243"/>
      <c r="PRL8" s="1243"/>
      <c r="PRM8" s="1243"/>
      <c r="PRN8" s="1243"/>
      <c r="PRO8" s="1243"/>
      <c r="PRP8" s="1243"/>
      <c r="PRQ8" s="1243"/>
      <c r="PRR8" s="1243"/>
      <c r="PRS8" s="1243"/>
      <c r="PRT8" s="1243"/>
      <c r="PRU8" s="1243"/>
      <c r="PRV8" s="1243"/>
      <c r="PRW8" s="1243"/>
      <c r="PRX8" s="1243"/>
      <c r="PRY8" s="1243"/>
      <c r="PRZ8" s="1243"/>
      <c r="PSA8" s="1243"/>
      <c r="PSB8" s="1243"/>
      <c r="PSC8" s="1243"/>
      <c r="PSD8" s="1243"/>
      <c r="PSE8" s="1243"/>
      <c r="PSF8" s="1243"/>
      <c r="PSG8" s="1243"/>
      <c r="PSH8" s="1243"/>
      <c r="PSI8" s="1243"/>
      <c r="PSJ8" s="1243"/>
      <c r="PSK8" s="1243"/>
      <c r="PSL8" s="1243"/>
      <c r="PSM8" s="1243"/>
      <c r="PSN8" s="1243"/>
      <c r="PSO8" s="1243"/>
      <c r="PSP8" s="1243"/>
      <c r="PSQ8" s="1243"/>
      <c r="PSR8" s="1243"/>
      <c r="PSS8" s="1243"/>
      <c r="PST8" s="1243"/>
      <c r="PSU8" s="1243"/>
      <c r="PSV8" s="1243"/>
      <c r="PSW8" s="1243"/>
      <c r="PSX8" s="1243"/>
      <c r="PSY8" s="1243"/>
      <c r="PSZ8" s="1243"/>
      <c r="PTA8" s="1243"/>
      <c r="PTB8" s="1243"/>
      <c r="PTC8" s="1243"/>
      <c r="PTD8" s="1243"/>
      <c r="PTE8" s="1243"/>
      <c r="PTF8" s="1243"/>
      <c r="PTG8" s="1243"/>
      <c r="PTH8" s="1243"/>
      <c r="PTI8" s="1243"/>
      <c r="PTJ8" s="1243"/>
      <c r="PTK8" s="1243"/>
      <c r="PTL8" s="1243"/>
      <c r="PTM8" s="1243"/>
      <c r="PTN8" s="1243"/>
      <c r="PTO8" s="1243"/>
      <c r="PTP8" s="1243"/>
      <c r="PTQ8" s="1243"/>
      <c r="PTR8" s="1243"/>
      <c r="PTS8" s="1243"/>
      <c r="PTT8" s="1243"/>
      <c r="PTU8" s="1243"/>
      <c r="PTV8" s="1243"/>
      <c r="PTW8" s="1243"/>
      <c r="PTX8" s="1243"/>
      <c r="PTY8" s="1243"/>
      <c r="PTZ8" s="1243"/>
      <c r="PUA8" s="1243"/>
      <c r="PUB8" s="1243"/>
      <c r="PUC8" s="1243"/>
      <c r="PUD8" s="1243"/>
      <c r="PUE8" s="1243"/>
      <c r="PUF8" s="1243"/>
      <c r="PUG8" s="1243"/>
      <c r="PUH8" s="1243"/>
      <c r="PUI8" s="1243"/>
      <c r="PUJ8" s="1243"/>
      <c r="PUK8" s="1243"/>
      <c r="PUL8" s="1243"/>
      <c r="PUM8" s="1243"/>
      <c r="PUN8" s="1243"/>
      <c r="PUO8" s="1243"/>
      <c r="PUP8" s="1243"/>
      <c r="PUQ8" s="1243"/>
      <c r="PUR8" s="1243"/>
      <c r="PUS8" s="1243"/>
      <c r="PUT8" s="1243"/>
      <c r="PUU8" s="1243"/>
      <c r="PUV8" s="1243"/>
      <c r="PUW8" s="1243"/>
      <c r="PUX8" s="1243"/>
      <c r="PUY8" s="1243"/>
      <c r="PUZ8" s="1243"/>
      <c r="PVA8" s="1243"/>
      <c r="PVB8" s="1243"/>
      <c r="PVC8" s="1243"/>
      <c r="PVD8" s="1243"/>
      <c r="PVE8" s="1243"/>
      <c r="PVF8" s="1243"/>
      <c r="PVG8" s="1243"/>
      <c r="PVH8" s="1243"/>
      <c r="PVI8" s="1243"/>
      <c r="PVJ8" s="1243"/>
      <c r="PVK8" s="1243"/>
      <c r="PVL8" s="1243"/>
      <c r="PVM8" s="1243"/>
      <c r="PVN8" s="1243"/>
      <c r="PVO8" s="1243"/>
      <c r="PVP8" s="1243"/>
      <c r="PVQ8" s="1243"/>
      <c r="PVR8" s="1243"/>
      <c r="PVS8" s="1243"/>
      <c r="PVT8" s="1243"/>
      <c r="PVU8" s="1243"/>
      <c r="PVV8" s="1243"/>
      <c r="PVW8" s="1243"/>
      <c r="PVX8" s="1243"/>
      <c r="PVY8" s="1243"/>
      <c r="PVZ8" s="1243"/>
      <c r="PWA8" s="1243"/>
      <c r="PWB8" s="1243"/>
      <c r="PWC8" s="1243"/>
      <c r="PWD8" s="1243"/>
      <c r="PWE8" s="1243"/>
      <c r="PWF8" s="1243"/>
      <c r="PWG8" s="1243"/>
      <c r="PWH8" s="1243"/>
      <c r="PWI8" s="1243"/>
      <c r="PWJ8" s="1243"/>
      <c r="PWK8" s="1243"/>
      <c r="PWL8" s="1243"/>
      <c r="PWM8" s="1243"/>
      <c r="PWN8" s="1243"/>
      <c r="PWO8" s="1243"/>
      <c r="PWP8" s="1243"/>
      <c r="PWQ8" s="1243"/>
      <c r="PWR8" s="1243"/>
      <c r="PWS8" s="1243"/>
      <c r="PWT8" s="1243"/>
      <c r="PWU8" s="1243"/>
      <c r="PWV8" s="1243"/>
      <c r="PWW8" s="1243"/>
      <c r="PWX8" s="1243"/>
      <c r="PWY8" s="1243"/>
      <c r="PWZ8" s="1243"/>
      <c r="PXA8" s="1243"/>
      <c r="PXB8" s="1243"/>
      <c r="PXC8" s="1243"/>
      <c r="PXD8" s="1243"/>
      <c r="PXE8" s="1243"/>
      <c r="PXF8" s="1243"/>
      <c r="PXG8" s="1243"/>
      <c r="PXH8" s="1243"/>
      <c r="PXI8" s="1243"/>
      <c r="PXJ8" s="1243"/>
      <c r="PXK8" s="1243"/>
      <c r="PXL8" s="1243"/>
      <c r="PXM8" s="1243"/>
      <c r="PXN8" s="1243"/>
      <c r="PXO8" s="1243"/>
      <c r="PXP8" s="1243"/>
      <c r="PXQ8" s="1243"/>
      <c r="PXR8" s="1243"/>
      <c r="PXS8" s="1243"/>
      <c r="PXT8" s="1243"/>
      <c r="PXU8" s="1243"/>
      <c r="PXV8" s="1243"/>
      <c r="PXW8" s="1243"/>
      <c r="PXX8" s="1243"/>
      <c r="PXY8" s="1243"/>
      <c r="PXZ8" s="1243"/>
      <c r="PYA8" s="1243"/>
      <c r="PYB8" s="1243"/>
      <c r="PYC8" s="1243"/>
      <c r="PYD8" s="1243"/>
      <c r="PYE8" s="1243"/>
      <c r="PYF8" s="1243"/>
      <c r="PYG8" s="1243"/>
      <c r="PYH8" s="1243"/>
      <c r="PYI8" s="1243"/>
      <c r="PYJ8" s="1243"/>
      <c r="PYK8" s="1243"/>
      <c r="PYL8" s="1243"/>
      <c r="PYM8" s="1243"/>
      <c r="PYN8" s="1243"/>
      <c r="PYO8" s="1243"/>
      <c r="PYP8" s="1243"/>
      <c r="PYQ8" s="1243"/>
      <c r="PYR8" s="1243"/>
      <c r="PYS8" s="1243"/>
      <c r="PYT8" s="1243"/>
      <c r="PYU8" s="1243"/>
      <c r="PYV8" s="1243"/>
      <c r="PYW8" s="1243"/>
      <c r="PYX8" s="1243"/>
      <c r="PYY8" s="1243"/>
      <c r="PYZ8" s="1243"/>
      <c r="PZA8" s="1243"/>
      <c r="PZB8" s="1243"/>
      <c r="PZC8" s="1243"/>
      <c r="PZD8" s="1243"/>
      <c r="PZE8" s="1243"/>
      <c r="PZF8" s="1243"/>
      <c r="PZG8" s="1243"/>
      <c r="PZH8" s="1243"/>
      <c r="PZI8" s="1243"/>
      <c r="PZJ8" s="1243"/>
      <c r="PZK8" s="1243"/>
      <c r="PZL8" s="1243"/>
      <c r="PZM8" s="1243"/>
      <c r="PZN8" s="1243"/>
      <c r="PZO8" s="1243"/>
      <c r="PZP8" s="1243"/>
      <c r="PZQ8" s="1243"/>
      <c r="PZR8" s="1243"/>
      <c r="PZS8" s="1243"/>
      <c r="PZT8" s="1243"/>
      <c r="PZU8" s="1243"/>
      <c r="PZV8" s="1243"/>
      <c r="PZW8" s="1243"/>
      <c r="PZX8" s="1243"/>
      <c r="PZY8" s="1243"/>
      <c r="PZZ8" s="1243"/>
      <c r="QAA8" s="1243"/>
      <c r="QAB8" s="1243"/>
      <c r="QAC8" s="1243"/>
      <c r="QAD8" s="1243"/>
      <c r="QAE8" s="1243"/>
      <c r="QAF8" s="1243"/>
      <c r="QAG8" s="1243"/>
      <c r="QAH8" s="1243"/>
      <c r="QAI8" s="1243"/>
      <c r="QAJ8" s="1243"/>
      <c r="QAK8" s="1243"/>
      <c r="QAL8" s="1243"/>
      <c r="QAM8" s="1243"/>
      <c r="QAN8" s="1243"/>
      <c r="QAO8" s="1243"/>
      <c r="QAP8" s="1243"/>
      <c r="QAQ8" s="1243"/>
      <c r="QAR8" s="1243"/>
      <c r="QAS8" s="1243"/>
      <c r="QAT8" s="1243"/>
      <c r="QAU8" s="1243"/>
      <c r="QAV8" s="1243"/>
      <c r="QAW8" s="1243"/>
      <c r="QAX8" s="1243"/>
      <c r="QAY8" s="1243"/>
      <c r="QAZ8" s="1243"/>
      <c r="QBA8" s="1243"/>
      <c r="QBB8" s="1243"/>
      <c r="QBC8" s="1243"/>
      <c r="QBD8" s="1243"/>
      <c r="QBE8" s="1243"/>
      <c r="QBF8" s="1243"/>
      <c r="QBG8" s="1243"/>
      <c r="QBH8" s="1243"/>
      <c r="QBI8" s="1243"/>
      <c r="QBJ8" s="1243"/>
      <c r="QBK8" s="1243"/>
      <c r="QBL8" s="1243"/>
      <c r="QBM8" s="1243"/>
      <c r="QBN8" s="1243"/>
      <c r="QBO8" s="1243"/>
      <c r="QBP8" s="1243"/>
      <c r="QBQ8" s="1243"/>
      <c r="QBR8" s="1243"/>
      <c r="QBS8" s="1243"/>
      <c r="QBT8" s="1243"/>
      <c r="QBU8" s="1243"/>
      <c r="QBV8" s="1243"/>
      <c r="QBW8" s="1243"/>
      <c r="QBX8" s="1243"/>
      <c r="QBY8" s="1243"/>
      <c r="QBZ8" s="1243"/>
      <c r="QCA8" s="1243"/>
      <c r="QCB8" s="1243"/>
      <c r="QCC8" s="1243"/>
      <c r="QCD8" s="1243"/>
      <c r="QCE8" s="1243"/>
      <c r="QCF8" s="1243"/>
      <c r="QCG8" s="1243"/>
      <c r="QCH8" s="1243"/>
      <c r="QCI8" s="1243"/>
      <c r="QCJ8" s="1243"/>
      <c r="QCK8" s="1243"/>
      <c r="QCL8" s="1243"/>
      <c r="QCM8" s="1243"/>
      <c r="QCN8" s="1243"/>
      <c r="QCO8" s="1243"/>
      <c r="QCP8" s="1243"/>
      <c r="QCQ8" s="1243"/>
      <c r="QCR8" s="1243"/>
      <c r="QCS8" s="1243"/>
      <c r="QCT8" s="1243"/>
      <c r="QCU8" s="1243"/>
      <c r="QCV8" s="1243"/>
      <c r="QCW8" s="1243"/>
      <c r="QCX8" s="1243"/>
      <c r="QCY8" s="1243"/>
      <c r="QCZ8" s="1243"/>
      <c r="QDA8" s="1243"/>
      <c r="QDB8" s="1243"/>
      <c r="QDC8" s="1243"/>
      <c r="QDD8" s="1243"/>
      <c r="QDE8" s="1243"/>
      <c r="QDF8" s="1243"/>
      <c r="QDG8" s="1243"/>
      <c r="QDH8" s="1243"/>
      <c r="QDI8" s="1243"/>
      <c r="QDJ8" s="1243"/>
      <c r="QDK8" s="1243"/>
      <c r="QDL8" s="1243"/>
      <c r="QDM8" s="1243"/>
      <c r="QDN8" s="1243"/>
      <c r="QDO8" s="1243"/>
      <c r="QDP8" s="1243"/>
      <c r="QDQ8" s="1243"/>
      <c r="QDR8" s="1243"/>
      <c r="QDS8" s="1243"/>
      <c r="QDT8" s="1243"/>
      <c r="QDU8" s="1243"/>
      <c r="QDV8" s="1243"/>
      <c r="QDW8" s="1243"/>
      <c r="QDX8" s="1243"/>
      <c r="QDY8" s="1243"/>
      <c r="QDZ8" s="1243"/>
      <c r="QEA8" s="1243"/>
      <c r="QEB8" s="1243"/>
      <c r="QEC8" s="1243"/>
      <c r="QED8" s="1243"/>
      <c r="QEE8" s="1243"/>
      <c r="QEF8" s="1243"/>
      <c r="QEG8" s="1243"/>
      <c r="QEH8" s="1243"/>
      <c r="QEI8" s="1243"/>
      <c r="QEJ8" s="1243"/>
      <c r="QEK8" s="1243"/>
      <c r="QEL8" s="1243"/>
      <c r="QEM8" s="1243"/>
      <c r="QEN8" s="1243"/>
      <c r="QEO8" s="1243"/>
      <c r="QEP8" s="1243"/>
      <c r="QEQ8" s="1243"/>
      <c r="QER8" s="1243"/>
      <c r="QES8" s="1243"/>
      <c r="QET8" s="1243"/>
      <c r="QEU8" s="1243"/>
      <c r="QEV8" s="1243"/>
      <c r="QEW8" s="1243"/>
      <c r="QEX8" s="1243"/>
      <c r="QEY8" s="1243"/>
      <c r="QEZ8" s="1243"/>
      <c r="QFA8" s="1243"/>
      <c r="QFB8" s="1243"/>
      <c r="QFC8" s="1243"/>
      <c r="QFD8" s="1243"/>
      <c r="QFE8" s="1243"/>
      <c r="QFF8" s="1243"/>
      <c r="QFG8" s="1243"/>
      <c r="QFH8" s="1243"/>
      <c r="QFI8" s="1243"/>
      <c r="QFJ8" s="1243"/>
      <c r="QFK8" s="1243"/>
      <c r="QFL8" s="1243"/>
      <c r="QFM8" s="1243"/>
      <c r="QFN8" s="1243"/>
      <c r="QFO8" s="1243"/>
      <c r="QFP8" s="1243"/>
      <c r="QFQ8" s="1243"/>
      <c r="QFR8" s="1243"/>
      <c r="QFS8" s="1243"/>
      <c r="QFT8" s="1243"/>
      <c r="QFU8" s="1243"/>
      <c r="QFV8" s="1243"/>
      <c r="QFW8" s="1243"/>
      <c r="QFX8" s="1243"/>
      <c r="QFY8" s="1243"/>
      <c r="QFZ8" s="1243"/>
      <c r="QGA8" s="1243"/>
      <c r="QGB8" s="1243"/>
      <c r="QGC8" s="1243"/>
      <c r="QGD8" s="1243"/>
      <c r="QGE8" s="1243"/>
      <c r="QGF8" s="1243"/>
      <c r="QGG8" s="1243"/>
      <c r="QGH8" s="1243"/>
      <c r="QGI8" s="1243"/>
      <c r="QGJ8" s="1243"/>
      <c r="QGK8" s="1243"/>
      <c r="QGL8" s="1243"/>
      <c r="QGM8" s="1243"/>
      <c r="QGN8" s="1243"/>
      <c r="QGO8" s="1243"/>
      <c r="QGP8" s="1243"/>
      <c r="QGQ8" s="1243"/>
      <c r="QGR8" s="1243"/>
      <c r="QGS8" s="1243"/>
      <c r="QGT8" s="1243"/>
      <c r="QGU8" s="1243"/>
      <c r="QGV8" s="1243"/>
      <c r="QGW8" s="1243"/>
      <c r="QGX8" s="1243"/>
      <c r="QGY8" s="1243"/>
      <c r="QGZ8" s="1243"/>
      <c r="QHA8" s="1243"/>
      <c r="QHB8" s="1243"/>
      <c r="QHC8" s="1243"/>
      <c r="QHD8" s="1243"/>
      <c r="QHE8" s="1243"/>
      <c r="QHF8" s="1243"/>
      <c r="QHG8" s="1243"/>
      <c r="QHH8" s="1243"/>
      <c r="QHI8" s="1243"/>
      <c r="QHJ8" s="1243"/>
      <c r="QHK8" s="1243"/>
      <c r="QHL8" s="1243"/>
      <c r="QHM8" s="1243"/>
      <c r="QHN8" s="1243"/>
      <c r="QHO8" s="1243"/>
      <c r="QHP8" s="1243"/>
      <c r="QHQ8" s="1243"/>
      <c r="QHR8" s="1243"/>
      <c r="QHS8" s="1243"/>
      <c r="QHT8" s="1243"/>
      <c r="QHU8" s="1243"/>
      <c r="QHV8" s="1243"/>
      <c r="QHW8" s="1243"/>
      <c r="QHX8" s="1243"/>
      <c r="QHY8" s="1243"/>
      <c r="QHZ8" s="1243"/>
      <c r="QIA8" s="1243"/>
      <c r="QIB8" s="1243"/>
      <c r="QIC8" s="1243"/>
      <c r="QID8" s="1243"/>
      <c r="QIE8" s="1243"/>
      <c r="QIF8" s="1243"/>
      <c r="QIG8" s="1243"/>
      <c r="QIH8" s="1243"/>
      <c r="QII8" s="1243"/>
      <c r="QIJ8" s="1243"/>
      <c r="QIK8" s="1243"/>
      <c r="QIL8" s="1243"/>
      <c r="QIM8" s="1243"/>
      <c r="QIN8" s="1243"/>
      <c r="QIO8" s="1243"/>
      <c r="QIP8" s="1243"/>
      <c r="QIQ8" s="1243"/>
      <c r="QIR8" s="1243"/>
      <c r="QIS8" s="1243"/>
      <c r="QIT8" s="1243"/>
      <c r="QIU8" s="1243"/>
      <c r="QIV8" s="1243"/>
      <c r="QIW8" s="1243"/>
      <c r="QIX8" s="1243"/>
      <c r="QIY8" s="1243"/>
      <c r="QIZ8" s="1243"/>
      <c r="QJA8" s="1243"/>
      <c r="QJB8" s="1243"/>
      <c r="QJC8" s="1243"/>
      <c r="QJD8" s="1243"/>
      <c r="QJE8" s="1243"/>
      <c r="QJF8" s="1243"/>
      <c r="QJG8" s="1243"/>
      <c r="QJH8" s="1243"/>
      <c r="QJI8" s="1243"/>
      <c r="QJJ8" s="1243"/>
      <c r="QJK8" s="1243"/>
      <c r="QJL8" s="1243"/>
      <c r="QJM8" s="1243"/>
      <c r="QJN8" s="1243"/>
      <c r="QJO8" s="1243"/>
      <c r="QJP8" s="1243"/>
      <c r="QJQ8" s="1243"/>
      <c r="QJR8" s="1243"/>
      <c r="QJS8" s="1243"/>
      <c r="QJT8" s="1243"/>
      <c r="QJU8" s="1243"/>
      <c r="QJV8" s="1243"/>
      <c r="QJW8" s="1243"/>
      <c r="QJX8" s="1243"/>
      <c r="QJY8" s="1243"/>
      <c r="QJZ8" s="1243"/>
      <c r="QKA8" s="1243"/>
      <c r="QKB8" s="1243"/>
      <c r="QKC8" s="1243"/>
      <c r="QKD8" s="1243"/>
      <c r="QKE8" s="1243"/>
      <c r="QKF8" s="1243"/>
      <c r="QKG8" s="1243"/>
      <c r="QKH8" s="1243"/>
      <c r="QKI8" s="1243"/>
      <c r="QKJ8" s="1243"/>
      <c r="QKK8" s="1243"/>
      <c r="QKL8" s="1243"/>
      <c r="QKM8" s="1243"/>
      <c r="QKN8" s="1243"/>
      <c r="QKO8" s="1243"/>
      <c r="QKP8" s="1243"/>
      <c r="QKQ8" s="1243"/>
      <c r="QKR8" s="1243"/>
      <c r="QKS8" s="1243"/>
      <c r="QKT8" s="1243"/>
      <c r="QKU8" s="1243"/>
      <c r="QKV8" s="1243"/>
      <c r="QKW8" s="1243"/>
      <c r="QKX8" s="1243"/>
      <c r="QKY8" s="1243"/>
      <c r="QKZ8" s="1243"/>
      <c r="QLA8" s="1243"/>
      <c r="QLB8" s="1243"/>
      <c r="QLC8" s="1243"/>
      <c r="QLD8" s="1243"/>
      <c r="QLE8" s="1243"/>
      <c r="QLF8" s="1243"/>
      <c r="QLG8" s="1243"/>
      <c r="QLH8" s="1243"/>
      <c r="QLI8" s="1243"/>
      <c r="QLJ8" s="1243"/>
      <c r="QLK8" s="1243"/>
      <c r="QLL8" s="1243"/>
      <c r="QLM8" s="1243"/>
      <c r="QLN8" s="1243"/>
      <c r="QLO8" s="1243"/>
      <c r="QLP8" s="1243"/>
      <c r="QLQ8" s="1243"/>
      <c r="QLR8" s="1243"/>
      <c r="QLS8" s="1243"/>
      <c r="QLT8" s="1243"/>
      <c r="QLU8" s="1243"/>
      <c r="QLV8" s="1243"/>
      <c r="QLW8" s="1243"/>
      <c r="QLX8" s="1243"/>
      <c r="QLY8" s="1243"/>
      <c r="QLZ8" s="1243"/>
      <c r="QMA8" s="1243"/>
      <c r="QMB8" s="1243"/>
      <c r="QMC8" s="1243"/>
      <c r="QMD8" s="1243"/>
      <c r="QME8" s="1243"/>
      <c r="QMF8" s="1243"/>
      <c r="QMG8" s="1243"/>
      <c r="QMH8" s="1243"/>
      <c r="QMI8" s="1243"/>
      <c r="QMJ8" s="1243"/>
      <c r="QMK8" s="1243"/>
      <c r="QML8" s="1243"/>
      <c r="QMM8" s="1243"/>
      <c r="QMN8" s="1243"/>
      <c r="QMO8" s="1243"/>
      <c r="QMP8" s="1243"/>
      <c r="QMQ8" s="1243"/>
      <c r="QMR8" s="1243"/>
      <c r="QMS8" s="1243"/>
      <c r="QMT8" s="1243"/>
      <c r="QMU8" s="1243"/>
      <c r="QMV8" s="1243"/>
      <c r="QMW8" s="1243"/>
      <c r="QMX8" s="1243"/>
      <c r="QMY8" s="1243"/>
      <c r="QMZ8" s="1243"/>
      <c r="QNA8" s="1243"/>
      <c r="QNB8" s="1243"/>
      <c r="QNC8" s="1243"/>
      <c r="QND8" s="1243"/>
      <c r="QNE8" s="1243"/>
      <c r="QNF8" s="1243"/>
      <c r="QNG8" s="1243"/>
      <c r="QNH8" s="1243"/>
      <c r="QNI8" s="1243"/>
      <c r="QNJ8" s="1243"/>
      <c r="QNK8" s="1243"/>
      <c r="QNL8" s="1243"/>
      <c r="QNM8" s="1243"/>
      <c r="QNN8" s="1243"/>
      <c r="QNO8" s="1243"/>
      <c r="QNP8" s="1243"/>
      <c r="QNQ8" s="1243"/>
      <c r="QNR8" s="1243"/>
      <c r="QNS8" s="1243"/>
      <c r="QNT8" s="1243"/>
      <c r="QNU8" s="1243"/>
      <c r="QNV8" s="1243"/>
      <c r="QNW8" s="1243"/>
      <c r="QNX8" s="1243"/>
      <c r="QNY8" s="1243"/>
      <c r="QNZ8" s="1243"/>
      <c r="QOA8" s="1243"/>
      <c r="QOB8" s="1243"/>
      <c r="QOC8" s="1243"/>
      <c r="QOD8" s="1243"/>
      <c r="QOE8" s="1243"/>
      <c r="QOF8" s="1243"/>
      <c r="QOG8" s="1243"/>
      <c r="QOH8" s="1243"/>
      <c r="QOI8" s="1243"/>
      <c r="QOJ8" s="1243"/>
      <c r="QOK8" s="1243"/>
      <c r="QOL8" s="1243"/>
      <c r="QOM8" s="1243"/>
      <c r="QON8" s="1243"/>
      <c r="QOO8" s="1243"/>
      <c r="QOP8" s="1243"/>
      <c r="QOQ8" s="1243"/>
      <c r="QOR8" s="1243"/>
      <c r="QOS8" s="1243"/>
      <c r="QOT8" s="1243"/>
      <c r="QOU8" s="1243"/>
      <c r="QOV8" s="1243"/>
      <c r="QOW8" s="1243"/>
      <c r="QOX8" s="1243"/>
      <c r="QOY8" s="1243"/>
      <c r="QOZ8" s="1243"/>
      <c r="QPA8" s="1243"/>
      <c r="QPB8" s="1243"/>
      <c r="QPC8" s="1243"/>
      <c r="QPD8" s="1243"/>
      <c r="QPE8" s="1243"/>
      <c r="QPF8" s="1243"/>
      <c r="QPG8" s="1243"/>
      <c r="QPH8" s="1243"/>
      <c r="QPI8" s="1243"/>
      <c r="QPJ8" s="1243"/>
      <c r="QPK8" s="1243"/>
      <c r="QPL8" s="1243"/>
      <c r="QPM8" s="1243"/>
      <c r="QPN8" s="1243"/>
      <c r="QPO8" s="1243"/>
      <c r="QPP8" s="1243"/>
      <c r="QPQ8" s="1243"/>
      <c r="QPR8" s="1243"/>
      <c r="QPS8" s="1243"/>
      <c r="QPT8" s="1243"/>
      <c r="QPU8" s="1243"/>
      <c r="QPV8" s="1243"/>
      <c r="QPW8" s="1243"/>
      <c r="QPX8" s="1243"/>
      <c r="QPY8" s="1243"/>
      <c r="QPZ8" s="1243"/>
      <c r="QQA8" s="1243"/>
      <c r="QQB8" s="1243"/>
      <c r="QQC8" s="1243"/>
      <c r="QQD8" s="1243"/>
      <c r="QQE8" s="1243"/>
      <c r="QQF8" s="1243"/>
      <c r="QQG8" s="1243"/>
      <c r="QQH8" s="1243"/>
      <c r="QQI8" s="1243"/>
      <c r="QQJ8" s="1243"/>
      <c r="QQK8" s="1243"/>
      <c r="QQL8" s="1243"/>
      <c r="QQM8" s="1243"/>
      <c r="QQN8" s="1243"/>
      <c r="QQO8" s="1243"/>
      <c r="QQP8" s="1243"/>
      <c r="QQQ8" s="1243"/>
      <c r="QQR8" s="1243"/>
      <c r="QQS8" s="1243"/>
      <c r="QQT8" s="1243"/>
      <c r="QQU8" s="1243"/>
      <c r="QQV8" s="1243"/>
      <c r="QQW8" s="1243"/>
      <c r="QQX8" s="1243"/>
      <c r="QQY8" s="1243"/>
      <c r="QQZ8" s="1243"/>
      <c r="QRA8" s="1243"/>
      <c r="QRB8" s="1243"/>
      <c r="QRC8" s="1243"/>
      <c r="QRD8" s="1243"/>
      <c r="QRE8" s="1243"/>
      <c r="QRF8" s="1243"/>
      <c r="QRG8" s="1243"/>
      <c r="QRH8" s="1243"/>
      <c r="QRI8" s="1243"/>
      <c r="QRJ8" s="1243"/>
      <c r="QRK8" s="1243"/>
      <c r="QRL8" s="1243"/>
      <c r="QRM8" s="1243"/>
      <c r="QRN8" s="1243"/>
      <c r="QRO8" s="1243"/>
      <c r="QRP8" s="1243"/>
      <c r="QRQ8" s="1243"/>
      <c r="QRR8" s="1243"/>
      <c r="QRS8" s="1243"/>
      <c r="QRT8" s="1243"/>
      <c r="QRU8" s="1243"/>
      <c r="QRV8" s="1243"/>
      <c r="QRW8" s="1243"/>
      <c r="QRX8" s="1243"/>
      <c r="QRY8" s="1243"/>
      <c r="QRZ8" s="1243"/>
      <c r="QSA8" s="1243"/>
      <c r="QSB8" s="1243"/>
      <c r="QSC8" s="1243"/>
      <c r="QSD8" s="1243"/>
      <c r="QSE8" s="1243"/>
      <c r="QSF8" s="1243"/>
      <c r="QSG8" s="1243"/>
      <c r="QSH8" s="1243"/>
      <c r="QSI8" s="1243"/>
      <c r="QSJ8" s="1243"/>
      <c r="QSK8" s="1243"/>
      <c r="QSL8" s="1243"/>
      <c r="QSM8" s="1243"/>
      <c r="QSN8" s="1243"/>
      <c r="QSO8" s="1243"/>
      <c r="QSP8" s="1243"/>
      <c r="QSQ8" s="1243"/>
      <c r="QSR8" s="1243"/>
      <c r="QSS8" s="1243"/>
      <c r="QST8" s="1243"/>
      <c r="QSU8" s="1243"/>
      <c r="QSV8" s="1243"/>
      <c r="QSW8" s="1243"/>
      <c r="QSX8" s="1243"/>
      <c r="QSY8" s="1243"/>
      <c r="QSZ8" s="1243"/>
      <c r="QTA8" s="1243"/>
      <c r="QTB8" s="1243"/>
      <c r="QTC8" s="1243"/>
      <c r="QTD8" s="1243"/>
      <c r="QTE8" s="1243"/>
      <c r="QTF8" s="1243"/>
      <c r="QTG8" s="1243"/>
      <c r="QTH8" s="1243"/>
      <c r="QTI8" s="1243"/>
      <c r="QTJ8" s="1243"/>
      <c r="QTK8" s="1243"/>
      <c r="QTL8" s="1243"/>
      <c r="QTM8" s="1243"/>
      <c r="QTN8" s="1243"/>
      <c r="QTO8" s="1243"/>
      <c r="QTP8" s="1243"/>
      <c r="QTQ8" s="1243"/>
      <c r="QTR8" s="1243"/>
      <c r="QTS8" s="1243"/>
      <c r="QTT8" s="1243"/>
      <c r="QTU8" s="1243"/>
      <c r="QTV8" s="1243"/>
      <c r="QTW8" s="1243"/>
      <c r="QTX8" s="1243"/>
      <c r="QTY8" s="1243"/>
      <c r="QTZ8" s="1243"/>
      <c r="QUA8" s="1243"/>
      <c r="QUB8" s="1243"/>
      <c r="QUC8" s="1243"/>
      <c r="QUD8" s="1243"/>
      <c r="QUE8" s="1243"/>
      <c r="QUF8" s="1243"/>
      <c r="QUG8" s="1243"/>
      <c r="QUH8" s="1243"/>
      <c r="QUI8" s="1243"/>
      <c r="QUJ8" s="1243"/>
      <c r="QUK8" s="1243"/>
      <c r="QUL8" s="1243"/>
      <c r="QUM8" s="1243"/>
      <c r="QUN8" s="1243"/>
      <c r="QUO8" s="1243"/>
      <c r="QUP8" s="1243"/>
      <c r="QUQ8" s="1243"/>
      <c r="QUR8" s="1243"/>
      <c r="QUS8" s="1243"/>
      <c r="QUT8" s="1243"/>
      <c r="QUU8" s="1243"/>
      <c r="QUV8" s="1243"/>
      <c r="QUW8" s="1243"/>
      <c r="QUX8" s="1243"/>
      <c r="QUY8" s="1243"/>
      <c r="QUZ8" s="1243"/>
      <c r="QVA8" s="1243"/>
      <c r="QVB8" s="1243"/>
      <c r="QVC8" s="1243"/>
      <c r="QVD8" s="1243"/>
      <c r="QVE8" s="1243"/>
      <c r="QVF8" s="1243"/>
      <c r="QVG8" s="1243"/>
      <c r="QVH8" s="1243"/>
      <c r="QVI8" s="1243"/>
      <c r="QVJ8" s="1243"/>
      <c r="QVK8" s="1243"/>
      <c r="QVL8" s="1243"/>
      <c r="QVM8" s="1243"/>
      <c r="QVN8" s="1243"/>
      <c r="QVO8" s="1243"/>
      <c r="QVP8" s="1243"/>
      <c r="QVQ8" s="1243"/>
      <c r="QVR8" s="1243"/>
      <c r="QVS8" s="1243"/>
      <c r="QVT8" s="1243"/>
      <c r="QVU8" s="1243"/>
      <c r="QVV8" s="1243"/>
      <c r="QVW8" s="1243"/>
      <c r="QVX8" s="1243"/>
      <c r="QVY8" s="1243"/>
      <c r="QVZ8" s="1243"/>
      <c r="QWA8" s="1243"/>
      <c r="QWB8" s="1243"/>
      <c r="QWC8" s="1243"/>
      <c r="QWD8" s="1243"/>
      <c r="QWE8" s="1243"/>
      <c r="QWF8" s="1243"/>
      <c r="QWG8" s="1243"/>
      <c r="QWH8" s="1243"/>
      <c r="QWI8" s="1243"/>
      <c r="QWJ8" s="1243"/>
      <c r="QWK8" s="1243"/>
      <c r="QWL8" s="1243"/>
      <c r="QWM8" s="1243"/>
      <c r="QWN8" s="1243"/>
      <c r="QWO8" s="1243"/>
      <c r="QWP8" s="1243"/>
      <c r="QWQ8" s="1243"/>
      <c r="QWR8" s="1243"/>
      <c r="QWS8" s="1243"/>
      <c r="QWT8" s="1243"/>
      <c r="QWU8" s="1243"/>
      <c r="QWV8" s="1243"/>
      <c r="QWW8" s="1243"/>
      <c r="QWX8" s="1243"/>
      <c r="QWY8" s="1243"/>
      <c r="QWZ8" s="1243"/>
      <c r="QXA8" s="1243"/>
      <c r="QXB8" s="1243"/>
      <c r="QXC8" s="1243"/>
      <c r="QXD8" s="1243"/>
      <c r="QXE8" s="1243"/>
      <c r="QXF8" s="1243"/>
      <c r="QXG8" s="1243"/>
      <c r="QXH8" s="1243"/>
      <c r="QXI8" s="1243"/>
      <c r="QXJ8" s="1243"/>
      <c r="QXK8" s="1243"/>
      <c r="QXL8" s="1243"/>
      <c r="QXM8" s="1243"/>
      <c r="QXN8" s="1243"/>
      <c r="QXO8" s="1243"/>
      <c r="QXP8" s="1243"/>
      <c r="QXQ8" s="1243"/>
      <c r="QXR8" s="1243"/>
      <c r="QXS8" s="1243"/>
      <c r="QXT8" s="1243"/>
      <c r="QXU8" s="1243"/>
      <c r="QXV8" s="1243"/>
      <c r="QXW8" s="1243"/>
      <c r="QXX8" s="1243"/>
      <c r="QXY8" s="1243"/>
      <c r="QXZ8" s="1243"/>
      <c r="QYA8" s="1243"/>
      <c r="QYB8" s="1243"/>
      <c r="QYC8" s="1243"/>
      <c r="QYD8" s="1243"/>
      <c r="QYE8" s="1243"/>
      <c r="QYF8" s="1243"/>
      <c r="QYG8" s="1243"/>
      <c r="QYH8" s="1243"/>
      <c r="QYI8" s="1243"/>
      <c r="QYJ8" s="1243"/>
      <c r="QYK8" s="1243"/>
      <c r="QYL8" s="1243"/>
      <c r="QYM8" s="1243"/>
      <c r="QYN8" s="1243"/>
      <c r="QYO8" s="1243"/>
      <c r="QYP8" s="1243"/>
      <c r="QYQ8" s="1243"/>
      <c r="QYR8" s="1243"/>
      <c r="QYS8" s="1243"/>
      <c r="QYT8" s="1243"/>
      <c r="QYU8" s="1243"/>
      <c r="QYV8" s="1243"/>
      <c r="QYW8" s="1243"/>
      <c r="QYX8" s="1243"/>
      <c r="QYY8" s="1243"/>
      <c r="QYZ8" s="1243"/>
      <c r="QZA8" s="1243"/>
      <c r="QZB8" s="1243"/>
      <c r="QZC8" s="1243"/>
      <c r="QZD8" s="1243"/>
      <c r="QZE8" s="1243"/>
      <c r="QZF8" s="1243"/>
      <c r="QZG8" s="1243"/>
      <c r="QZH8" s="1243"/>
      <c r="QZI8" s="1243"/>
      <c r="QZJ8" s="1243"/>
      <c r="QZK8" s="1243"/>
      <c r="QZL8" s="1243"/>
      <c r="QZM8" s="1243"/>
      <c r="QZN8" s="1243"/>
      <c r="QZO8" s="1243"/>
      <c r="QZP8" s="1243"/>
      <c r="QZQ8" s="1243"/>
      <c r="QZR8" s="1243"/>
      <c r="QZS8" s="1243"/>
      <c r="QZT8" s="1243"/>
      <c r="QZU8" s="1243"/>
      <c r="QZV8" s="1243"/>
      <c r="QZW8" s="1243"/>
      <c r="QZX8" s="1243"/>
      <c r="QZY8" s="1243"/>
      <c r="QZZ8" s="1243"/>
      <c r="RAA8" s="1243"/>
      <c r="RAB8" s="1243"/>
      <c r="RAC8" s="1243"/>
      <c r="RAD8" s="1243"/>
      <c r="RAE8" s="1243"/>
      <c r="RAF8" s="1243"/>
      <c r="RAG8" s="1243"/>
      <c r="RAH8" s="1243"/>
      <c r="RAI8" s="1243"/>
      <c r="RAJ8" s="1243"/>
      <c r="RAK8" s="1243"/>
      <c r="RAL8" s="1243"/>
      <c r="RAM8" s="1243"/>
      <c r="RAN8" s="1243"/>
      <c r="RAO8" s="1243"/>
      <c r="RAP8" s="1243"/>
      <c r="RAQ8" s="1243"/>
      <c r="RAR8" s="1243"/>
      <c r="RAS8" s="1243"/>
      <c r="RAT8" s="1243"/>
      <c r="RAU8" s="1243"/>
      <c r="RAV8" s="1243"/>
      <c r="RAW8" s="1243"/>
      <c r="RAX8" s="1243"/>
      <c r="RAY8" s="1243"/>
      <c r="RAZ8" s="1243"/>
      <c r="RBA8" s="1243"/>
      <c r="RBB8" s="1243"/>
      <c r="RBC8" s="1243"/>
      <c r="RBD8" s="1243"/>
      <c r="RBE8" s="1243"/>
      <c r="RBF8" s="1243"/>
      <c r="RBG8" s="1243"/>
      <c r="RBH8" s="1243"/>
      <c r="RBI8" s="1243"/>
      <c r="RBJ8" s="1243"/>
      <c r="RBK8" s="1243"/>
      <c r="RBL8" s="1243"/>
      <c r="RBM8" s="1243"/>
      <c r="RBN8" s="1243"/>
      <c r="RBO8" s="1243"/>
      <c r="RBP8" s="1243"/>
      <c r="RBQ8" s="1243"/>
      <c r="RBR8" s="1243"/>
      <c r="RBS8" s="1243"/>
      <c r="RBT8" s="1243"/>
      <c r="RBU8" s="1243"/>
      <c r="RBV8" s="1243"/>
      <c r="RBW8" s="1243"/>
      <c r="RBX8" s="1243"/>
      <c r="RBY8" s="1243"/>
      <c r="RBZ8" s="1243"/>
      <c r="RCA8" s="1243"/>
      <c r="RCB8" s="1243"/>
      <c r="RCC8" s="1243"/>
      <c r="RCD8" s="1243"/>
      <c r="RCE8" s="1243"/>
      <c r="RCF8" s="1243"/>
      <c r="RCG8" s="1243"/>
      <c r="RCH8" s="1243"/>
      <c r="RCI8" s="1243"/>
      <c r="RCJ8" s="1243"/>
      <c r="RCK8" s="1243"/>
      <c r="RCL8" s="1243"/>
      <c r="RCM8" s="1243"/>
      <c r="RCN8" s="1243"/>
      <c r="RCO8" s="1243"/>
      <c r="RCP8" s="1243"/>
      <c r="RCQ8" s="1243"/>
      <c r="RCR8" s="1243"/>
      <c r="RCS8" s="1243"/>
      <c r="RCT8" s="1243"/>
      <c r="RCU8" s="1243"/>
      <c r="RCV8" s="1243"/>
      <c r="RCW8" s="1243"/>
      <c r="RCX8" s="1243"/>
      <c r="RCY8" s="1243"/>
      <c r="RCZ8" s="1243"/>
      <c r="RDA8" s="1243"/>
      <c r="RDB8" s="1243"/>
      <c r="RDC8" s="1243"/>
      <c r="RDD8" s="1243"/>
      <c r="RDE8" s="1243"/>
      <c r="RDF8" s="1243"/>
      <c r="RDG8" s="1243"/>
      <c r="RDH8" s="1243"/>
      <c r="RDI8" s="1243"/>
      <c r="RDJ8" s="1243"/>
      <c r="RDK8" s="1243"/>
      <c r="RDL8" s="1243"/>
      <c r="RDM8" s="1243"/>
      <c r="RDN8" s="1243"/>
      <c r="RDO8" s="1243"/>
      <c r="RDP8" s="1243"/>
      <c r="RDQ8" s="1243"/>
      <c r="RDR8" s="1243"/>
      <c r="RDS8" s="1243"/>
      <c r="RDT8" s="1243"/>
      <c r="RDU8" s="1243"/>
      <c r="RDV8" s="1243"/>
      <c r="RDW8" s="1243"/>
      <c r="RDX8" s="1243"/>
      <c r="RDY8" s="1243"/>
      <c r="RDZ8" s="1243"/>
      <c r="REA8" s="1243"/>
      <c r="REB8" s="1243"/>
      <c r="REC8" s="1243"/>
      <c r="RED8" s="1243"/>
      <c r="REE8" s="1243"/>
      <c r="REF8" s="1243"/>
      <c r="REG8" s="1243"/>
      <c r="REH8" s="1243"/>
      <c r="REI8" s="1243"/>
      <c r="REJ8" s="1243"/>
      <c r="REK8" s="1243"/>
      <c r="REL8" s="1243"/>
      <c r="REM8" s="1243"/>
      <c r="REN8" s="1243"/>
      <c r="REO8" s="1243"/>
      <c r="REP8" s="1243"/>
      <c r="REQ8" s="1243"/>
      <c r="RER8" s="1243"/>
      <c r="RES8" s="1243"/>
      <c r="RET8" s="1243"/>
      <c r="REU8" s="1243"/>
      <c r="REV8" s="1243"/>
      <c r="REW8" s="1243"/>
      <c r="REX8" s="1243"/>
      <c r="REY8" s="1243"/>
      <c r="REZ8" s="1243"/>
      <c r="RFA8" s="1243"/>
      <c r="RFB8" s="1243"/>
      <c r="RFC8" s="1243"/>
      <c r="RFD8" s="1243"/>
      <c r="RFE8" s="1243"/>
      <c r="RFF8" s="1243"/>
      <c r="RFG8" s="1243"/>
      <c r="RFH8" s="1243"/>
      <c r="RFI8" s="1243"/>
      <c r="RFJ8" s="1243"/>
      <c r="RFK8" s="1243"/>
      <c r="RFL8" s="1243"/>
      <c r="RFM8" s="1243"/>
      <c r="RFN8" s="1243"/>
      <c r="RFO8" s="1243"/>
      <c r="RFP8" s="1243"/>
      <c r="RFQ8" s="1243"/>
      <c r="RFR8" s="1243"/>
      <c r="RFS8" s="1243"/>
      <c r="RFT8" s="1243"/>
      <c r="RFU8" s="1243"/>
      <c r="RFV8" s="1243"/>
      <c r="RFW8" s="1243"/>
      <c r="RFX8" s="1243"/>
      <c r="RFY8" s="1243"/>
      <c r="RFZ8" s="1243"/>
      <c r="RGA8" s="1243"/>
      <c r="RGB8" s="1243"/>
      <c r="RGC8" s="1243"/>
      <c r="RGD8" s="1243"/>
      <c r="RGE8" s="1243"/>
      <c r="RGF8" s="1243"/>
      <c r="RGG8" s="1243"/>
      <c r="RGH8" s="1243"/>
      <c r="RGI8" s="1243"/>
      <c r="RGJ8" s="1243"/>
      <c r="RGK8" s="1243"/>
      <c r="RGL8" s="1243"/>
      <c r="RGM8" s="1243"/>
      <c r="RGN8" s="1243"/>
      <c r="RGO8" s="1243"/>
      <c r="RGP8" s="1243"/>
      <c r="RGQ8" s="1243"/>
      <c r="RGR8" s="1243"/>
      <c r="RGS8" s="1243"/>
      <c r="RGT8" s="1243"/>
      <c r="RGU8" s="1243"/>
      <c r="RGV8" s="1243"/>
      <c r="RGW8" s="1243"/>
      <c r="RGX8" s="1243"/>
      <c r="RGY8" s="1243"/>
      <c r="RGZ8" s="1243"/>
      <c r="RHA8" s="1243"/>
      <c r="RHB8" s="1243"/>
      <c r="RHC8" s="1243"/>
      <c r="RHD8" s="1243"/>
      <c r="RHE8" s="1243"/>
      <c r="RHF8" s="1243"/>
      <c r="RHG8" s="1243"/>
      <c r="RHH8" s="1243"/>
      <c r="RHI8" s="1243"/>
      <c r="RHJ8" s="1243"/>
      <c r="RHK8" s="1243"/>
      <c r="RHL8" s="1243"/>
      <c r="RHM8" s="1243"/>
      <c r="RHN8" s="1243"/>
      <c r="RHO8" s="1243"/>
      <c r="RHP8" s="1243"/>
      <c r="RHQ8" s="1243"/>
      <c r="RHR8" s="1243"/>
      <c r="RHS8" s="1243"/>
      <c r="RHT8" s="1243"/>
      <c r="RHU8" s="1243"/>
      <c r="RHV8" s="1243"/>
      <c r="RHW8" s="1243"/>
      <c r="RHX8" s="1243"/>
      <c r="RHY8" s="1243"/>
      <c r="RHZ8" s="1243"/>
      <c r="RIA8" s="1243"/>
      <c r="RIB8" s="1243"/>
      <c r="RIC8" s="1243"/>
      <c r="RID8" s="1243"/>
      <c r="RIE8" s="1243"/>
      <c r="RIF8" s="1243"/>
      <c r="RIG8" s="1243"/>
      <c r="RIH8" s="1243"/>
      <c r="RII8" s="1243"/>
      <c r="RIJ8" s="1243"/>
      <c r="RIK8" s="1243"/>
      <c r="RIL8" s="1243"/>
      <c r="RIM8" s="1243"/>
      <c r="RIN8" s="1243"/>
      <c r="RIO8" s="1243"/>
      <c r="RIP8" s="1243"/>
      <c r="RIQ8" s="1243"/>
      <c r="RIR8" s="1243"/>
      <c r="RIS8" s="1243"/>
      <c r="RIT8" s="1243"/>
      <c r="RIU8" s="1243"/>
      <c r="RIV8" s="1243"/>
      <c r="RIW8" s="1243"/>
      <c r="RIX8" s="1243"/>
      <c r="RIY8" s="1243"/>
      <c r="RIZ8" s="1243"/>
      <c r="RJA8" s="1243"/>
      <c r="RJB8" s="1243"/>
      <c r="RJC8" s="1243"/>
      <c r="RJD8" s="1243"/>
      <c r="RJE8" s="1243"/>
      <c r="RJF8" s="1243"/>
      <c r="RJG8" s="1243"/>
      <c r="RJH8" s="1243"/>
      <c r="RJI8" s="1243"/>
      <c r="RJJ8" s="1243"/>
      <c r="RJK8" s="1243"/>
      <c r="RJL8" s="1243"/>
      <c r="RJM8" s="1243"/>
      <c r="RJN8" s="1243"/>
      <c r="RJO8" s="1243"/>
      <c r="RJP8" s="1243"/>
      <c r="RJQ8" s="1243"/>
      <c r="RJR8" s="1243"/>
      <c r="RJS8" s="1243"/>
      <c r="RJT8" s="1243"/>
      <c r="RJU8" s="1243"/>
      <c r="RJV8" s="1243"/>
      <c r="RJW8" s="1243"/>
      <c r="RJX8" s="1243"/>
      <c r="RJY8" s="1243"/>
      <c r="RJZ8" s="1243"/>
      <c r="RKA8" s="1243"/>
      <c r="RKB8" s="1243"/>
      <c r="RKC8" s="1243"/>
      <c r="RKD8" s="1243"/>
      <c r="RKE8" s="1243"/>
      <c r="RKF8" s="1243"/>
      <c r="RKG8" s="1243"/>
      <c r="RKH8" s="1243"/>
      <c r="RKI8" s="1243"/>
      <c r="RKJ8" s="1243"/>
      <c r="RKK8" s="1243"/>
      <c r="RKL8" s="1243"/>
      <c r="RKM8" s="1243"/>
      <c r="RKN8" s="1243"/>
      <c r="RKO8" s="1243"/>
      <c r="RKP8" s="1243"/>
      <c r="RKQ8" s="1243"/>
      <c r="RKR8" s="1243"/>
      <c r="RKS8" s="1243"/>
      <c r="RKT8" s="1243"/>
      <c r="RKU8" s="1243"/>
      <c r="RKV8" s="1243"/>
      <c r="RKW8" s="1243"/>
      <c r="RKX8" s="1243"/>
      <c r="RKY8" s="1243"/>
      <c r="RKZ8" s="1243"/>
      <c r="RLA8" s="1243"/>
      <c r="RLB8" s="1243"/>
      <c r="RLC8" s="1243"/>
      <c r="RLD8" s="1243"/>
      <c r="RLE8" s="1243"/>
      <c r="RLF8" s="1243"/>
      <c r="RLG8" s="1243"/>
      <c r="RLH8" s="1243"/>
      <c r="RLI8" s="1243"/>
      <c r="RLJ8" s="1243"/>
      <c r="RLK8" s="1243"/>
      <c r="RLL8" s="1243"/>
      <c r="RLM8" s="1243"/>
      <c r="RLN8" s="1243"/>
      <c r="RLO8" s="1243"/>
      <c r="RLP8" s="1243"/>
      <c r="RLQ8" s="1243"/>
      <c r="RLR8" s="1243"/>
      <c r="RLS8" s="1243"/>
      <c r="RLT8" s="1243"/>
      <c r="RLU8" s="1243"/>
      <c r="RLV8" s="1243"/>
      <c r="RLW8" s="1243"/>
      <c r="RLX8" s="1243"/>
      <c r="RLY8" s="1243"/>
      <c r="RLZ8" s="1243"/>
      <c r="RMA8" s="1243"/>
      <c r="RMB8" s="1243"/>
      <c r="RMC8" s="1243"/>
      <c r="RMD8" s="1243"/>
      <c r="RME8" s="1243"/>
      <c r="RMF8" s="1243"/>
      <c r="RMG8" s="1243"/>
      <c r="RMH8" s="1243"/>
      <c r="RMI8" s="1243"/>
      <c r="RMJ8" s="1243"/>
      <c r="RMK8" s="1243"/>
      <c r="RML8" s="1243"/>
      <c r="RMM8" s="1243"/>
      <c r="RMN8" s="1243"/>
      <c r="RMO8" s="1243"/>
      <c r="RMP8" s="1243"/>
      <c r="RMQ8" s="1243"/>
      <c r="RMR8" s="1243"/>
      <c r="RMS8" s="1243"/>
      <c r="RMT8" s="1243"/>
      <c r="RMU8" s="1243"/>
      <c r="RMV8" s="1243"/>
      <c r="RMW8" s="1243"/>
      <c r="RMX8" s="1243"/>
      <c r="RMY8" s="1243"/>
      <c r="RMZ8" s="1243"/>
      <c r="RNA8" s="1243"/>
      <c r="RNB8" s="1243"/>
      <c r="RNC8" s="1243"/>
      <c r="RND8" s="1243"/>
      <c r="RNE8" s="1243"/>
      <c r="RNF8" s="1243"/>
      <c r="RNG8" s="1243"/>
      <c r="RNH8" s="1243"/>
      <c r="RNI8" s="1243"/>
      <c r="RNJ8" s="1243"/>
      <c r="RNK8" s="1243"/>
      <c r="RNL8" s="1243"/>
      <c r="RNM8" s="1243"/>
      <c r="RNN8" s="1243"/>
      <c r="RNO8" s="1243"/>
      <c r="RNP8" s="1243"/>
      <c r="RNQ8" s="1243"/>
      <c r="RNR8" s="1243"/>
      <c r="RNS8" s="1243"/>
      <c r="RNT8" s="1243"/>
      <c r="RNU8" s="1243"/>
      <c r="RNV8" s="1243"/>
      <c r="RNW8" s="1243"/>
      <c r="RNX8" s="1243"/>
      <c r="RNY8" s="1243"/>
      <c r="RNZ8" s="1243"/>
      <c r="ROA8" s="1243"/>
      <c r="ROB8" s="1243"/>
      <c r="ROC8" s="1243"/>
      <c r="ROD8" s="1243"/>
      <c r="ROE8" s="1243"/>
      <c r="ROF8" s="1243"/>
      <c r="ROG8" s="1243"/>
      <c r="ROH8" s="1243"/>
      <c r="ROI8" s="1243"/>
      <c r="ROJ8" s="1243"/>
      <c r="ROK8" s="1243"/>
      <c r="ROL8" s="1243"/>
      <c r="ROM8" s="1243"/>
      <c r="RON8" s="1243"/>
      <c r="ROO8" s="1243"/>
      <c r="ROP8" s="1243"/>
      <c r="ROQ8" s="1243"/>
      <c r="ROR8" s="1243"/>
      <c r="ROS8" s="1243"/>
      <c r="ROT8" s="1243"/>
      <c r="ROU8" s="1243"/>
      <c r="ROV8" s="1243"/>
      <c r="ROW8" s="1243"/>
      <c r="ROX8" s="1243"/>
      <c r="ROY8" s="1243"/>
      <c r="ROZ8" s="1243"/>
      <c r="RPA8" s="1243"/>
      <c r="RPB8" s="1243"/>
      <c r="RPC8" s="1243"/>
      <c r="RPD8" s="1243"/>
      <c r="RPE8" s="1243"/>
      <c r="RPF8" s="1243"/>
      <c r="RPG8" s="1243"/>
      <c r="RPH8" s="1243"/>
      <c r="RPI8" s="1243"/>
      <c r="RPJ8" s="1243"/>
      <c r="RPK8" s="1243"/>
      <c r="RPL8" s="1243"/>
      <c r="RPM8" s="1243"/>
      <c r="RPN8" s="1243"/>
      <c r="RPO8" s="1243"/>
      <c r="RPP8" s="1243"/>
      <c r="RPQ8" s="1243"/>
      <c r="RPR8" s="1243"/>
      <c r="RPS8" s="1243"/>
      <c r="RPT8" s="1243"/>
      <c r="RPU8" s="1243"/>
      <c r="RPV8" s="1243"/>
      <c r="RPW8" s="1243"/>
      <c r="RPX8" s="1243"/>
      <c r="RPY8" s="1243"/>
      <c r="RPZ8" s="1243"/>
      <c r="RQA8" s="1243"/>
      <c r="RQB8" s="1243"/>
      <c r="RQC8" s="1243"/>
      <c r="RQD8" s="1243"/>
      <c r="RQE8" s="1243"/>
      <c r="RQF8" s="1243"/>
      <c r="RQG8" s="1243"/>
      <c r="RQH8" s="1243"/>
      <c r="RQI8" s="1243"/>
      <c r="RQJ8" s="1243"/>
      <c r="RQK8" s="1243"/>
      <c r="RQL8" s="1243"/>
      <c r="RQM8" s="1243"/>
      <c r="RQN8" s="1243"/>
      <c r="RQO8" s="1243"/>
      <c r="RQP8" s="1243"/>
      <c r="RQQ8" s="1243"/>
      <c r="RQR8" s="1243"/>
      <c r="RQS8" s="1243"/>
      <c r="RQT8" s="1243"/>
      <c r="RQU8" s="1243"/>
      <c r="RQV8" s="1243"/>
      <c r="RQW8" s="1243"/>
      <c r="RQX8" s="1243"/>
      <c r="RQY8" s="1243"/>
      <c r="RQZ8" s="1243"/>
      <c r="RRA8" s="1243"/>
      <c r="RRB8" s="1243"/>
      <c r="RRC8" s="1243"/>
      <c r="RRD8" s="1243"/>
      <c r="RRE8" s="1243"/>
      <c r="RRF8" s="1243"/>
      <c r="RRG8" s="1243"/>
      <c r="RRH8" s="1243"/>
      <c r="RRI8" s="1243"/>
      <c r="RRJ8" s="1243"/>
      <c r="RRK8" s="1243"/>
      <c r="RRL8" s="1243"/>
      <c r="RRM8" s="1243"/>
      <c r="RRN8" s="1243"/>
      <c r="RRO8" s="1243"/>
      <c r="RRP8" s="1243"/>
      <c r="RRQ8" s="1243"/>
      <c r="RRR8" s="1243"/>
      <c r="RRS8" s="1243"/>
      <c r="RRT8" s="1243"/>
      <c r="RRU8" s="1243"/>
      <c r="RRV8" s="1243"/>
      <c r="RRW8" s="1243"/>
      <c r="RRX8" s="1243"/>
      <c r="RRY8" s="1243"/>
      <c r="RRZ8" s="1243"/>
      <c r="RSA8" s="1243"/>
      <c r="RSB8" s="1243"/>
      <c r="RSC8" s="1243"/>
      <c r="RSD8" s="1243"/>
      <c r="RSE8" s="1243"/>
      <c r="RSF8" s="1243"/>
      <c r="RSG8" s="1243"/>
      <c r="RSH8" s="1243"/>
      <c r="RSI8" s="1243"/>
      <c r="RSJ8" s="1243"/>
      <c r="RSK8" s="1243"/>
      <c r="RSL8" s="1243"/>
      <c r="RSM8" s="1243"/>
      <c r="RSN8" s="1243"/>
      <c r="RSO8" s="1243"/>
      <c r="RSP8" s="1243"/>
      <c r="RSQ8" s="1243"/>
      <c r="RSR8" s="1243"/>
      <c r="RSS8" s="1243"/>
      <c r="RST8" s="1243"/>
      <c r="RSU8" s="1243"/>
      <c r="RSV8" s="1243"/>
      <c r="RSW8" s="1243"/>
      <c r="RSX8" s="1243"/>
      <c r="RSY8" s="1243"/>
      <c r="RSZ8" s="1243"/>
      <c r="RTA8" s="1243"/>
      <c r="RTB8" s="1243"/>
      <c r="RTC8" s="1243"/>
      <c r="RTD8" s="1243"/>
      <c r="RTE8" s="1243"/>
      <c r="RTF8" s="1243"/>
      <c r="RTG8" s="1243"/>
      <c r="RTH8" s="1243"/>
      <c r="RTI8" s="1243"/>
      <c r="RTJ8" s="1243"/>
      <c r="RTK8" s="1243"/>
      <c r="RTL8" s="1243"/>
      <c r="RTM8" s="1243"/>
      <c r="RTN8" s="1243"/>
      <c r="RTO8" s="1243"/>
      <c r="RTP8" s="1243"/>
      <c r="RTQ8" s="1243"/>
      <c r="RTR8" s="1243"/>
      <c r="RTS8" s="1243"/>
      <c r="RTT8" s="1243"/>
      <c r="RTU8" s="1243"/>
      <c r="RTV8" s="1243"/>
      <c r="RTW8" s="1243"/>
      <c r="RTX8" s="1243"/>
      <c r="RTY8" s="1243"/>
      <c r="RTZ8" s="1243"/>
      <c r="RUA8" s="1243"/>
      <c r="RUB8" s="1243"/>
      <c r="RUC8" s="1243"/>
      <c r="RUD8" s="1243"/>
      <c r="RUE8" s="1243"/>
      <c r="RUF8" s="1243"/>
      <c r="RUG8" s="1243"/>
      <c r="RUH8" s="1243"/>
      <c r="RUI8" s="1243"/>
      <c r="RUJ8" s="1243"/>
      <c r="RUK8" s="1243"/>
      <c r="RUL8" s="1243"/>
      <c r="RUM8" s="1243"/>
      <c r="RUN8" s="1243"/>
      <c r="RUO8" s="1243"/>
      <c r="RUP8" s="1243"/>
      <c r="RUQ8" s="1243"/>
      <c r="RUR8" s="1243"/>
      <c r="RUS8" s="1243"/>
      <c r="RUT8" s="1243"/>
      <c r="RUU8" s="1243"/>
      <c r="RUV8" s="1243"/>
      <c r="RUW8" s="1243"/>
      <c r="RUX8" s="1243"/>
      <c r="RUY8" s="1243"/>
      <c r="RUZ8" s="1243"/>
      <c r="RVA8" s="1243"/>
      <c r="RVB8" s="1243"/>
      <c r="RVC8" s="1243"/>
      <c r="RVD8" s="1243"/>
      <c r="RVE8" s="1243"/>
      <c r="RVF8" s="1243"/>
      <c r="RVG8" s="1243"/>
      <c r="RVH8" s="1243"/>
      <c r="RVI8" s="1243"/>
      <c r="RVJ8" s="1243"/>
      <c r="RVK8" s="1243"/>
      <c r="RVL8" s="1243"/>
      <c r="RVM8" s="1243"/>
      <c r="RVN8" s="1243"/>
      <c r="RVO8" s="1243"/>
      <c r="RVP8" s="1243"/>
      <c r="RVQ8" s="1243"/>
      <c r="RVR8" s="1243"/>
      <c r="RVS8" s="1243"/>
      <c r="RVT8" s="1243"/>
      <c r="RVU8" s="1243"/>
      <c r="RVV8" s="1243"/>
      <c r="RVW8" s="1243"/>
      <c r="RVX8" s="1243"/>
      <c r="RVY8" s="1243"/>
      <c r="RVZ8" s="1243"/>
      <c r="RWA8" s="1243"/>
      <c r="RWB8" s="1243"/>
      <c r="RWC8" s="1243"/>
      <c r="RWD8" s="1243"/>
      <c r="RWE8" s="1243"/>
      <c r="RWF8" s="1243"/>
      <c r="RWG8" s="1243"/>
      <c r="RWH8" s="1243"/>
      <c r="RWI8" s="1243"/>
      <c r="RWJ8" s="1243"/>
      <c r="RWK8" s="1243"/>
      <c r="RWL8" s="1243"/>
      <c r="RWM8" s="1243"/>
      <c r="RWN8" s="1243"/>
      <c r="RWO8" s="1243"/>
      <c r="RWP8" s="1243"/>
      <c r="RWQ8" s="1243"/>
      <c r="RWR8" s="1243"/>
      <c r="RWS8" s="1243"/>
      <c r="RWT8" s="1243"/>
      <c r="RWU8" s="1243"/>
      <c r="RWV8" s="1243"/>
      <c r="RWW8" s="1243"/>
      <c r="RWX8" s="1243"/>
      <c r="RWY8" s="1243"/>
      <c r="RWZ8" s="1243"/>
      <c r="RXA8" s="1243"/>
      <c r="RXB8" s="1243"/>
      <c r="RXC8" s="1243"/>
      <c r="RXD8" s="1243"/>
      <c r="RXE8" s="1243"/>
      <c r="RXF8" s="1243"/>
      <c r="RXG8" s="1243"/>
      <c r="RXH8" s="1243"/>
      <c r="RXI8" s="1243"/>
      <c r="RXJ8" s="1243"/>
      <c r="RXK8" s="1243"/>
      <c r="RXL8" s="1243"/>
      <c r="RXM8" s="1243"/>
      <c r="RXN8" s="1243"/>
      <c r="RXO8" s="1243"/>
      <c r="RXP8" s="1243"/>
      <c r="RXQ8" s="1243"/>
      <c r="RXR8" s="1243"/>
      <c r="RXS8" s="1243"/>
      <c r="RXT8" s="1243"/>
      <c r="RXU8" s="1243"/>
      <c r="RXV8" s="1243"/>
      <c r="RXW8" s="1243"/>
      <c r="RXX8" s="1243"/>
      <c r="RXY8" s="1243"/>
      <c r="RXZ8" s="1243"/>
      <c r="RYA8" s="1243"/>
      <c r="RYB8" s="1243"/>
      <c r="RYC8" s="1243"/>
      <c r="RYD8" s="1243"/>
      <c r="RYE8" s="1243"/>
      <c r="RYF8" s="1243"/>
      <c r="RYG8" s="1243"/>
      <c r="RYH8" s="1243"/>
      <c r="RYI8" s="1243"/>
      <c r="RYJ8" s="1243"/>
      <c r="RYK8" s="1243"/>
      <c r="RYL8" s="1243"/>
      <c r="RYM8" s="1243"/>
      <c r="RYN8" s="1243"/>
      <c r="RYO8" s="1243"/>
      <c r="RYP8" s="1243"/>
      <c r="RYQ8" s="1243"/>
      <c r="RYR8" s="1243"/>
      <c r="RYS8" s="1243"/>
      <c r="RYT8" s="1243"/>
      <c r="RYU8" s="1243"/>
      <c r="RYV8" s="1243"/>
      <c r="RYW8" s="1243"/>
      <c r="RYX8" s="1243"/>
      <c r="RYY8" s="1243"/>
      <c r="RYZ8" s="1243"/>
      <c r="RZA8" s="1243"/>
      <c r="RZB8" s="1243"/>
      <c r="RZC8" s="1243"/>
      <c r="RZD8" s="1243"/>
      <c r="RZE8" s="1243"/>
      <c r="RZF8" s="1243"/>
      <c r="RZG8" s="1243"/>
      <c r="RZH8" s="1243"/>
      <c r="RZI8" s="1243"/>
      <c r="RZJ8" s="1243"/>
      <c r="RZK8" s="1243"/>
      <c r="RZL8" s="1243"/>
      <c r="RZM8" s="1243"/>
      <c r="RZN8" s="1243"/>
      <c r="RZO8" s="1243"/>
      <c r="RZP8" s="1243"/>
      <c r="RZQ8" s="1243"/>
      <c r="RZR8" s="1243"/>
      <c r="RZS8" s="1243"/>
      <c r="RZT8" s="1243"/>
      <c r="RZU8" s="1243"/>
      <c r="RZV8" s="1243"/>
      <c r="RZW8" s="1243"/>
      <c r="RZX8" s="1243"/>
      <c r="RZY8" s="1243"/>
      <c r="RZZ8" s="1243"/>
      <c r="SAA8" s="1243"/>
      <c r="SAB8" s="1243"/>
      <c r="SAC8" s="1243"/>
      <c r="SAD8" s="1243"/>
      <c r="SAE8" s="1243"/>
      <c r="SAF8" s="1243"/>
      <c r="SAG8" s="1243"/>
      <c r="SAH8" s="1243"/>
      <c r="SAI8" s="1243"/>
      <c r="SAJ8" s="1243"/>
      <c r="SAK8" s="1243"/>
      <c r="SAL8" s="1243"/>
      <c r="SAM8" s="1243"/>
      <c r="SAN8" s="1243"/>
      <c r="SAO8" s="1243"/>
      <c r="SAP8" s="1243"/>
      <c r="SAQ8" s="1243"/>
      <c r="SAR8" s="1243"/>
      <c r="SAS8" s="1243"/>
      <c r="SAT8" s="1243"/>
      <c r="SAU8" s="1243"/>
      <c r="SAV8" s="1243"/>
      <c r="SAW8" s="1243"/>
      <c r="SAX8" s="1243"/>
      <c r="SAY8" s="1243"/>
      <c r="SAZ8" s="1243"/>
      <c r="SBA8" s="1243"/>
      <c r="SBB8" s="1243"/>
      <c r="SBC8" s="1243"/>
      <c r="SBD8" s="1243"/>
      <c r="SBE8" s="1243"/>
      <c r="SBF8" s="1243"/>
      <c r="SBG8" s="1243"/>
      <c r="SBH8" s="1243"/>
      <c r="SBI8" s="1243"/>
      <c r="SBJ8" s="1243"/>
      <c r="SBK8" s="1243"/>
      <c r="SBL8" s="1243"/>
      <c r="SBM8" s="1243"/>
      <c r="SBN8" s="1243"/>
      <c r="SBO8" s="1243"/>
      <c r="SBP8" s="1243"/>
      <c r="SBQ8" s="1243"/>
      <c r="SBR8" s="1243"/>
      <c r="SBS8" s="1243"/>
      <c r="SBT8" s="1243"/>
      <c r="SBU8" s="1243"/>
      <c r="SBV8" s="1243"/>
      <c r="SBW8" s="1243"/>
      <c r="SBX8" s="1243"/>
      <c r="SBY8" s="1243"/>
      <c r="SBZ8" s="1243"/>
      <c r="SCA8" s="1243"/>
      <c r="SCB8" s="1243"/>
      <c r="SCC8" s="1243"/>
      <c r="SCD8" s="1243"/>
      <c r="SCE8" s="1243"/>
      <c r="SCF8" s="1243"/>
      <c r="SCG8" s="1243"/>
      <c r="SCH8" s="1243"/>
      <c r="SCI8" s="1243"/>
      <c r="SCJ8" s="1243"/>
      <c r="SCK8" s="1243"/>
      <c r="SCL8" s="1243"/>
      <c r="SCM8" s="1243"/>
      <c r="SCN8" s="1243"/>
      <c r="SCO8" s="1243"/>
      <c r="SCP8" s="1243"/>
      <c r="SCQ8" s="1243"/>
      <c r="SCR8" s="1243"/>
      <c r="SCS8" s="1243"/>
      <c r="SCT8" s="1243"/>
      <c r="SCU8" s="1243"/>
      <c r="SCV8" s="1243"/>
      <c r="SCW8" s="1243"/>
      <c r="SCX8" s="1243"/>
      <c r="SCY8" s="1243"/>
      <c r="SCZ8" s="1243"/>
      <c r="SDA8" s="1243"/>
      <c r="SDB8" s="1243"/>
      <c r="SDC8" s="1243"/>
      <c r="SDD8" s="1243"/>
      <c r="SDE8" s="1243"/>
      <c r="SDF8" s="1243"/>
      <c r="SDG8" s="1243"/>
      <c r="SDH8" s="1243"/>
      <c r="SDI8" s="1243"/>
      <c r="SDJ8" s="1243"/>
      <c r="SDK8" s="1243"/>
      <c r="SDL8" s="1243"/>
      <c r="SDM8" s="1243"/>
      <c r="SDN8" s="1243"/>
      <c r="SDO8" s="1243"/>
      <c r="SDP8" s="1243"/>
      <c r="SDQ8" s="1243"/>
      <c r="SDR8" s="1243"/>
      <c r="SDS8" s="1243"/>
      <c r="SDT8" s="1243"/>
      <c r="SDU8" s="1243"/>
      <c r="SDV8" s="1243"/>
      <c r="SDW8" s="1243"/>
      <c r="SDX8" s="1243"/>
      <c r="SDY8" s="1243"/>
      <c r="SDZ8" s="1243"/>
      <c r="SEA8" s="1243"/>
      <c r="SEB8" s="1243"/>
      <c r="SEC8" s="1243"/>
      <c r="SED8" s="1243"/>
      <c r="SEE8" s="1243"/>
      <c r="SEF8" s="1243"/>
      <c r="SEG8" s="1243"/>
      <c r="SEH8" s="1243"/>
      <c r="SEI8" s="1243"/>
      <c r="SEJ8" s="1243"/>
      <c r="SEK8" s="1243"/>
      <c r="SEL8" s="1243"/>
      <c r="SEM8" s="1243"/>
      <c r="SEN8" s="1243"/>
      <c r="SEO8" s="1243"/>
      <c r="SEP8" s="1243"/>
      <c r="SEQ8" s="1243"/>
      <c r="SER8" s="1243"/>
      <c r="SES8" s="1243"/>
      <c r="SET8" s="1243"/>
      <c r="SEU8" s="1243"/>
      <c r="SEV8" s="1243"/>
      <c r="SEW8" s="1243"/>
      <c r="SEX8" s="1243"/>
      <c r="SEY8" s="1243"/>
      <c r="SEZ8" s="1243"/>
      <c r="SFA8" s="1243"/>
      <c r="SFB8" s="1243"/>
      <c r="SFC8" s="1243"/>
      <c r="SFD8" s="1243"/>
      <c r="SFE8" s="1243"/>
      <c r="SFF8" s="1243"/>
      <c r="SFG8" s="1243"/>
      <c r="SFH8" s="1243"/>
      <c r="SFI8" s="1243"/>
      <c r="SFJ8" s="1243"/>
      <c r="SFK8" s="1243"/>
      <c r="SFL8" s="1243"/>
      <c r="SFM8" s="1243"/>
      <c r="SFN8" s="1243"/>
      <c r="SFO8" s="1243"/>
      <c r="SFP8" s="1243"/>
      <c r="SFQ8" s="1243"/>
      <c r="SFR8" s="1243"/>
      <c r="SFS8" s="1243"/>
      <c r="SFT8" s="1243"/>
      <c r="SFU8" s="1243"/>
      <c r="SFV8" s="1243"/>
      <c r="SFW8" s="1243"/>
      <c r="SFX8" s="1243"/>
      <c r="SFY8" s="1243"/>
      <c r="SFZ8" s="1243"/>
      <c r="SGA8" s="1243"/>
      <c r="SGB8" s="1243"/>
      <c r="SGC8" s="1243"/>
      <c r="SGD8" s="1243"/>
      <c r="SGE8" s="1243"/>
      <c r="SGF8" s="1243"/>
      <c r="SGG8" s="1243"/>
      <c r="SGH8" s="1243"/>
      <c r="SGI8" s="1243"/>
      <c r="SGJ8" s="1243"/>
      <c r="SGK8" s="1243"/>
      <c r="SGL8" s="1243"/>
      <c r="SGM8" s="1243"/>
      <c r="SGN8" s="1243"/>
      <c r="SGO8" s="1243"/>
      <c r="SGP8" s="1243"/>
      <c r="SGQ8" s="1243"/>
      <c r="SGR8" s="1243"/>
      <c r="SGS8" s="1243"/>
      <c r="SGT8" s="1243"/>
      <c r="SGU8" s="1243"/>
      <c r="SGV8" s="1243"/>
      <c r="SGW8" s="1243"/>
      <c r="SGX8" s="1243"/>
      <c r="SGY8" s="1243"/>
      <c r="SGZ8" s="1243"/>
      <c r="SHA8" s="1243"/>
      <c r="SHB8" s="1243"/>
      <c r="SHC8" s="1243"/>
      <c r="SHD8" s="1243"/>
      <c r="SHE8" s="1243"/>
      <c r="SHF8" s="1243"/>
      <c r="SHG8" s="1243"/>
      <c r="SHH8" s="1243"/>
      <c r="SHI8" s="1243"/>
      <c r="SHJ8" s="1243"/>
      <c r="SHK8" s="1243"/>
      <c r="SHL8" s="1243"/>
      <c r="SHM8" s="1243"/>
      <c r="SHN8" s="1243"/>
      <c r="SHO8" s="1243"/>
      <c r="SHP8" s="1243"/>
      <c r="SHQ8" s="1243"/>
      <c r="SHR8" s="1243"/>
      <c r="SHS8" s="1243"/>
      <c r="SHT8" s="1243"/>
      <c r="SHU8" s="1243"/>
      <c r="SHV8" s="1243"/>
      <c r="SHW8" s="1243"/>
      <c r="SHX8" s="1243"/>
      <c r="SHY8" s="1243"/>
      <c r="SHZ8" s="1243"/>
      <c r="SIA8" s="1243"/>
      <c r="SIB8" s="1243"/>
      <c r="SIC8" s="1243"/>
      <c r="SID8" s="1243"/>
      <c r="SIE8" s="1243"/>
      <c r="SIF8" s="1243"/>
      <c r="SIG8" s="1243"/>
      <c r="SIH8" s="1243"/>
      <c r="SII8" s="1243"/>
      <c r="SIJ8" s="1243"/>
      <c r="SIK8" s="1243"/>
      <c r="SIL8" s="1243"/>
      <c r="SIM8" s="1243"/>
      <c r="SIN8" s="1243"/>
      <c r="SIO8" s="1243"/>
      <c r="SIP8" s="1243"/>
      <c r="SIQ8" s="1243"/>
      <c r="SIR8" s="1243"/>
      <c r="SIS8" s="1243"/>
      <c r="SIT8" s="1243"/>
      <c r="SIU8" s="1243"/>
      <c r="SIV8" s="1243"/>
      <c r="SIW8" s="1243"/>
      <c r="SIX8" s="1243"/>
      <c r="SIY8" s="1243"/>
      <c r="SIZ8" s="1243"/>
      <c r="SJA8" s="1243"/>
      <c r="SJB8" s="1243"/>
      <c r="SJC8" s="1243"/>
      <c r="SJD8" s="1243"/>
      <c r="SJE8" s="1243"/>
      <c r="SJF8" s="1243"/>
      <c r="SJG8" s="1243"/>
      <c r="SJH8" s="1243"/>
      <c r="SJI8" s="1243"/>
      <c r="SJJ8" s="1243"/>
      <c r="SJK8" s="1243"/>
      <c r="SJL8" s="1243"/>
      <c r="SJM8" s="1243"/>
      <c r="SJN8" s="1243"/>
      <c r="SJO8" s="1243"/>
      <c r="SJP8" s="1243"/>
      <c r="SJQ8" s="1243"/>
      <c r="SJR8" s="1243"/>
      <c r="SJS8" s="1243"/>
      <c r="SJT8" s="1243"/>
      <c r="SJU8" s="1243"/>
      <c r="SJV8" s="1243"/>
      <c r="SJW8" s="1243"/>
      <c r="SJX8" s="1243"/>
      <c r="SJY8" s="1243"/>
      <c r="SJZ8" s="1243"/>
      <c r="SKA8" s="1243"/>
      <c r="SKB8" s="1243"/>
      <c r="SKC8" s="1243"/>
      <c r="SKD8" s="1243"/>
      <c r="SKE8" s="1243"/>
      <c r="SKF8" s="1243"/>
      <c r="SKG8" s="1243"/>
      <c r="SKH8" s="1243"/>
      <c r="SKI8" s="1243"/>
      <c r="SKJ8" s="1243"/>
      <c r="SKK8" s="1243"/>
      <c r="SKL8" s="1243"/>
      <c r="SKM8" s="1243"/>
      <c r="SKN8" s="1243"/>
      <c r="SKO8" s="1243"/>
      <c r="SKP8" s="1243"/>
      <c r="SKQ8" s="1243"/>
      <c r="SKR8" s="1243"/>
      <c r="SKS8" s="1243"/>
      <c r="SKT8" s="1243"/>
      <c r="SKU8" s="1243"/>
      <c r="SKV8" s="1243"/>
      <c r="SKW8" s="1243"/>
      <c r="SKX8" s="1243"/>
      <c r="SKY8" s="1243"/>
      <c r="SKZ8" s="1243"/>
      <c r="SLA8" s="1243"/>
      <c r="SLB8" s="1243"/>
      <c r="SLC8" s="1243"/>
      <c r="SLD8" s="1243"/>
      <c r="SLE8" s="1243"/>
      <c r="SLF8" s="1243"/>
      <c r="SLG8" s="1243"/>
      <c r="SLH8" s="1243"/>
      <c r="SLI8" s="1243"/>
      <c r="SLJ8" s="1243"/>
      <c r="SLK8" s="1243"/>
      <c r="SLL8" s="1243"/>
      <c r="SLM8" s="1243"/>
      <c r="SLN8" s="1243"/>
      <c r="SLO8" s="1243"/>
      <c r="SLP8" s="1243"/>
      <c r="SLQ8" s="1243"/>
      <c r="SLR8" s="1243"/>
      <c r="SLS8" s="1243"/>
      <c r="SLT8" s="1243"/>
      <c r="SLU8" s="1243"/>
      <c r="SLV8" s="1243"/>
      <c r="SLW8" s="1243"/>
      <c r="SLX8" s="1243"/>
      <c r="SLY8" s="1243"/>
      <c r="SLZ8" s="1243"/>
      <c r="SMA8" s="1243"/>
      <c r="SMB8" s="1243"/>
      <c r="SMC8" s="1243"/>
      <c r="SMD8" s="1243"/>
      <c r="SME8" s="1243"/>
      <c r="SMF8" s="1243"/>
      <c r="SMG8" s="1243"/>
      <c r="SMH8" s="1243"/>
      <c r="SMI8" s="1243"/>
      <c r="SMJ8" s="1243"/>
      <c r="SMK8" s="1243"/>
      <c r="SML8" s="1243"/>
      <c r="SMM8" s="1243"/>
      <c r="SMN8" s="1243"/>
      <c r="SMO8" s="1243"/>
      <c r="SMP8" s="1243"/>
      <c r="SMQ8" s="1243"/>
      <c r="SMR8" s="1243"/>
      <c r="SMS8" s="1243"/>
      <c r="SMT8" s="1243"/>
      <c r="SMU8" s="1243"/>
      <c r="SMV8" s="1243"/>
      <c r="SMW8" s="1243"/>
      <c r="SMX8" s="1243"/>
      <c r="SMY8" s="1243"/>
      <c r="SMZ8" s="1243"/>
      <c r="SNA8" s="1243"/>
      <c r="SNB8" s="1243"/>
      <c r="SNC8" s="1243"/>
      <c r="SND8" s="1243"/>
      <c r="SNE8" s="1243"/>
      <c r="SNF8" s="1243"/>
      <c r="SNG8" s="1243"/>
      <c r="SNH8" s="1243"/>
      <c r="SNI8" s="1243"/>
      <c r="SNJ8" s="1243"/>
      <c r="SNK8" s="1243"/>
      <c r="SNL8" s="1243"/>
      <c r="SNM8" s="1243"/>
      <c r="SNN8" s="1243"/>
      <c r="SNO8" s="1243"/>
      <c r="SNP8" s="1243"/>
      <c r="SNQ8" s="1243"/>
      <c r="SNR8" s="1243"/>
      <c r="SNS8" s="1243"/>
      <c r="SNT8" s="1243"/>
      <c r="SNU8" s="1243"/>
      <c r="SNV8" s="1243"/>
      <c r="SNW8" s="1243"/>
      <c r="SNX8" s="1243"/>
      <c r="SNY8" s="1243"/>
      <c r="SNZ8" s="1243"/>
      <c r="SOA8" s="1243"/>
      <c r="SOB8" s="1243"/>
      <c r="SOC8" s="1243"/>
      <c r="SOD8" s="1243"/>
      <c r="SOE8" s="1243"/>
      <c r="SOF8" s="1243"/>
      <c r="SOG8" s="1243"/>
      <c r="SOH8" s="1243"/>
      <c r="SOI8" s="1243"/>
      <c r="SOJ8" s="1243"/>
      <c r="SOK8" s="1243"/>
      <c r="SOL8" s="1243"/>
      <c r="SOM8" s="1243"/>
      <c r="SON8" s="1243"/>
      <c r="SOO8" s="1243"/>
      <c r="SOP8" s="1243"/>
      <c r="SOQ8" s="1243"/>
      <c r="SOR8" s="1243"/>
      <c r="SOS8" s="1243"/>
      <c r="SOT8" s="1243"/>
      <c r="SOU8" s="1243"/>
      <c r="SOV8" s="1243"/>
      <c r="SOW8" s="1243"/>
      <c r="SOX8" s="1243"/>
      <c r="SOY8" s="1243"/>
      <c r="SOZ8" s="1243"/>
      <c r="SPA8" s="1243"/>
      <c r="SPB8" s="1243"/>
      <c r="SPC8" s="1243"/>
      <c r="SPD8" s="1243"/>
      <c r="SPE8" s="1243"/>
      <c r="SPF8" s="1243"/>
      <c r="SPG8" s="1243"/>
      <c r="SPH8" s="1243"/>
      <c r="SPI8" s="1243"/>
      <c r="SPJ8" s="1243"/>
      <c r="SPK8" s="1243"/>
      <c r="SPL8" s="1243"/>
      <c r="SPM8" s="1243"/>
      <c r="SPN8" s="1243"/>
      <c r="SPO8" s="1243"/>
      <c r="SPP8" s="1243"/>
      <c r="SPQ8" s="1243"/>
      <c r="SPR8" s="1243"/>
      <c r="SPS8" s="1243"/>
      <c r="SPT8" s="1243"/>
      <c r="SPU8" s="1243"/>
      <c r="SPV8" s="1243"/>
      <c r="SPW8" s="1243"/>
      <c r="SPX8" s="1243"/>
      <c r="SPY8" s="1243"/>
      <c r="SPZ8" s="1243"/>
      <c r="SQA8" s="1243"/>
      <c r="SQB8" s="1243"/>
      <c r="SQC8" s="1243"/>
      <c r="SQD8" s="1243"/>
      <c r="SQE8" s="1243"/>
      <c r="SQF8" s="1243"/>
      <c r="SQG8" s="1243"/>
      <c r="SQH8" s="1243"/>
      <c r="SQI8" s="1243"/>
      <c r="SQJ8" s="1243"/>
      <c r="SQK8" s="1243"/>
      <c r="SQL8" s="1243"/>
      <c r="SQM8" s="1243"/>
      <c r="SQN8" s="1243"/>
      <c r="SQO8" s="1243"/>
      <c r="SQP8" s="1243"/>
      <c r="SQQ8" s="1243"/>
      <c r="SQR8" s="1243"/>
      <c r="SQS8" s="1243"/>
      <c r="SQT8" s="1243"/>
      <c r="SQU8" s="1243"/>
      <c r="SQV8" s="1243"/>
      <c r="SQW8" s="1243"/>
      <c r="SQX8" s="1243"/>
      <c r="SQY8" s="1243"/>
      <c r="SQZ8" s="1243"/>
      <c r="SRA8" s="1243"/>
      <c r="SRB8" s="1243"/>
      <c r="SRC8" s="1243"/>
      <c r="SRD8" s="1243"/>
      <c r="SRE8" s="1243"/>
      <c r="SRF8" s="1243"/>
      <c r="SRG8" s="1243"/>
      <c r="SRH8" s="1243"/>
      <c r="SRI8" s="1243"/>
      <c r="SRJ8" s="1243"/>
      <c r="SRK8" s="1243"/>
      <c r="SRL8" s="1243"/>
      <c r="SRM8" s="1243"/>
      <c r="SRN8" s="1243"/>
      <c r="SRO8" s="1243"/>
      <c r="SRP8" s="1243"/>
      <c r="SRQ8" s="1243"/>
      <c r="SRR8" s="1243"/>
      <c r="SRS8" s="1243"/>
      <c r="SRT8" s="1243"/>
      <c r="SRU8" s="1243"/>
      <c r="SRV8" s="1243"/>
      <c r="SRW8" s="1243"/>
      <c r="SRX8" s="1243"/>
      <c r="SRY8" s="1243"/>
      <c r="SRZ8" s="1243"/>
      <c r="SSA8" s="1243"/>
      <c r="SSB8" s="1243"/>
      <c r="SSC8" s="1243"/>
      <c r="SSD8" s="1243"/>
      <c r="SSE8" s="1243"/>
      <c r="SSF8" s="1243"/>
      <c r="SSG8" s="1243"/>
      <c r="SSH8" s="1243"/>
      <c r="SSI8" s="1243"/>
      <c r="SSJ8" s="1243"/>
      <c r="SSK8" s="1243"/>
      <c r="SSL8" s="1243"/>
      <c r="SSM8" s="1243"/>
      <c r="SSN8" s="1243"/>
      <c r="SSO8" s="1243"/>
      <c r="SSP8" s="1243"/>
      <c r="SSQ8" s="1243"/>
      <c r="SSR8" s="1243"/>
      <c r="SSS8" s="1243"/>
      <c r="SST8" s="1243"/>
      <c r="SSU8" s="1243"/>
      <c r="SSV8" s="1243"/>
      <c r="SSW8" s="1243"/>
      <c r="SSX8" s="1243"/>
      <c r="SSY8" s="1243"/>
      <c r="SSZ8" s="1243"/>
      <c r="STA8" s="1243"/>
      <c r="STB8" s="1243"/>
      <c r="STC8" s="1243"/>
      <c r="STD8" s="1243"/>
      <c r="STE8" s="1243"/>
      <c r="STF8" s="1243"/>
      <c r="STG8" s="1243"/>
      <c r="STH8" s="1243"/>
      <c r="STI8" s="1243"/>
      <c r="STJ8" s="1243"/>
      <c r="STK8" s="1243"/>
      <c r="STL8" s="1243"/>
      <c r="STM8" s="1243"/>
      <c r="STN8" s="1243"/>
      <c r="STO8" s="1243"/>
      <c r="STP8" s="1243"/>
      <c r="STQ8" s="1243"/>
      <c r="STR8" s="1243"/>
      <c r="STS8" s="1243"/>
      <c r="STT8" s="1243"/>
      <c r="STU8" s="1243"/>
      <c r="STV8" s="1243"/>
      <c r="STW8" s="1243"/>
      <c r="STX8" s="1243"/>
      <c r="STY8" s="1243"/>
      <c r="STZ8" s="1243"/>
      <c r="SUA8" s="1243"/>
      <c r="SUB8" s="1243"/>
      <c r="SUC8" s="1243"/>
      <c r="SUD8" s="1243"/>
      <c r="SUE8" s="1243"/>
      <c r="SUF8" s="1243"/>
      <c r="SUG8" s="1243"/>
      <c r="SUH8" s="1243"/>
      <c r="SUI8" s="1243"/>
      <c r="SUJ8" s="1243"/>
      <c r="SUK8" s="1243"/>
      <c r="SUL8" s="1243"/>
      <c r="SUM8" s="1243"/>
      <c r="SUN8" s="1243"/>
      <c r="SUO8" s="1243"/>
      <c r="SUP8" s="1243"/>
      <c r="SUQ8" s="1243"/>
      <c r="SUR8" s="1243"/>
      <c r="SUS8" s="1243"/>
      <c r="SUT8" s="1243"/>
      <c r="SUU8" s="1243"/>
      <c r="SUV8" s="1243"/>
      <c r="SUW8" s="1243"/>
      <c r="SUX8" s="1243"/>
      <c r="SUY8" s="1243"/>
      <c r="SUZ8" s="1243"/>
      <c r="SVA8" s="1243"/>
      <c r="SVB8" s="1243"/>
      <c r="SVC8" s="1243"/>
      <c r="SVD8" s="1243"/>
      <c r="SVE8" s="1243"/>
      <c r="SVF8" s="1243"/>
      <c r="SVG8" s="1243"/>
      <c r="SVH8" s="1243"/>
      <c r="SVI8" s="1243"/>
      <c r="SVJ8" s="1243"/>
      <c r="SVK8" s="1243"/>
      <c r="SVL8" s="1243"/>
      <c r="SVM8" s="1243"/>
      <c r="SVN8" s="1243"/>
      <c r="SVO8" s="1243"/>
      <c r="SVP8" s="1243"/>
      <c r="SVQ8" s="1243"/>
      <c r="SVR8" s="1243"/>
      <c r="SVS8" s="1243"/>
      <c r="SVT8" s="1243"/>
      <c r="SVU8" s="1243"/>
      <c r="SVV8" s="1243"/>
      <c r="SVW8" s="1243"/>
      <c r="SVX8" s="1243"/>
      <c r="SVY8" s="1243"/>
      <c r="SVZ8" s="1243"/>
      <c r="SWA8" s="1243"/>
      <c r="SWB8" s="1243"/>
      <c r="SWC8" s="1243"/>
      <c r="SWD8" s="1243"/>
      <c r="SWE8" s="1243"/>
      <c r="SWF8" s="1243"/>
      <c r="SWG8" s="1243"/>
      <c r="SWH8" s="1243"/>
      <c r="SWI8" s="1243"/>
      <c r="SWJ8" s="1243"/>
      <c r="SWK8" s="1243"/>
      <c r="SWL8" s="1243"/>
      <c r="SWM8" s="1243"/>
      <c r="SWN8" s="1243"/>
      <c r="SWO8" s="1243"/>
      <c r="SWP8" s="1243"/>
      <c r="SWQ8" s="1243"/>
      <c r="SWR8" s="1243"/>
      <c r="SWS8" s="1243"/>
      <c r="SWT8" s="1243"/>
      <c r="SWU8" s="1243"/>
      <c r="SWV8" s="1243"/>
      <c r="SWW8" s="1243"/>
      <c r="SWX8" s="1243"/>
      <c r="SWY8" s="1243"/>
      <c r="SWZ8" s="1243"/>
      <c r="SXA8" s="1243"/>
      <c r="SXB8" s="1243"/>
      <c r="SXC8" s="1243"/>
      <c r="SXD8" s="1243"/>
      <c r="SXE8" s="1243"/>
      <c r="SXF8" s="1243"/>
      <c r="SXG8" s="1243"/>
      <c r="SXH8" s="1243"/>
      <c r="SXI8" s="1243"/>
      <c r="SXJ8" s="1243"/>
      <c r="SXK8" s="1243"/>
      <c r="SXL8" s="1243"/>
      <c r="SXM8" s="1243"/>
      <c r="SXN8" s="1243"/>
      <c r="SXO8" s="1243"/>
      <c r="SXP8" s="1243"/>
      <c r="SXQ8" s="1243"/>
      <c r="SXR8" s="1243"/>
      <c r="SXS8" s="1243"/>
      <c r="SXT8" s="1243"/>
      <c r="SXU8" s="1243"/>
      <c r="SXV8" s="1243"/>
      <c r="SXW8" s="1243"/>
      <c r="SXX8" s="1243"/>
      <c r="SXY8" s="1243"/>
      <c r="SXZ8" s="1243"/>
      <c r="SYA8" s="1243"/>
      <c r="SYB8" s="1243"/>
      <c r="SYC8" s="1243"/>
      <c r="SYD8" s="1243"/>
      <c r="SYE8" s="1243"/>
      <c r="SYF8" s="1243"/>
      <c r="SYG8" s="1243"/>
      <c r="SYH8" s="1243"/>
      <c r="SYI8" s="1243"/>
      <c r="SYJ8" s="1243"/>
      <c r="SYK8" s="1243"/>
      <c r="SYL8" s="1243"/>
      <c r="SYM8" s="1243"/>
      <c r="SYN8" s="1243"/>
      <c r="SYO8" s="1243"/>
      <c r="SYP8" s="1243"/>
      <c r="SYQ8" s="1243"/>
      <c r="SYR8" s="1243"/>
      <c r="SYS8" s="1243"/>
      <c r="SYT8" s="1243"/>
      <c r="SYU8" s="1243"/>
      <c r="SYV8" s="1243"/>
      <c r="SYW8" s="1243"/>
      <c r="SYX8" s="1243"/>
      <c r="SYY8" s="1243"/>
      <c r="SYZ8" s="1243"/>
      <c r="SZA8" s="1243"/>
      <c r="SZB8" s="1243"/>
      <c r="SZC8" s="1243"/>
      <c r="SZD8" s="1243"/>
      <c r="SZE8" s="1243"/>
      <c r="SZF8" s="1243"/>
      <c r="SZG8" s="1243"/>
      <c r="SZH8" s="1243"/>
      <c r="SZI8" s="1243"/>
      <c r="SZJ8" s="1243"/>
      <c r="SZK8" s="1243"/>
      <c r="SZL8" s="1243"/>
      <c r="SZM8" s="1243"/>
      <c r="SZN8" s="1243"/>
      <c r="SZO8" s="1243"/>
      <c r="SZP8" s="1243"/>
      <c r="SZQ8" s="1243"/>
      <c r="SZR8" s="1243"/>
      <c r="SZS8" s="1243"/>
      <c r="SZT8" s="1243"/>
      <c r="SZU8" s="1243"/>
      <c r="SZV8" s="1243"/>
      <c r="SZW8" s="1243"/>
      <c r="SZX8" s="1243"/>
      <c r="SZY8" s="1243"/>
      <c r="SZZ8" s="1243"/>
      <c r="TAA8" s="1243"/>
      <c r="TAB8" s="1243"/>
      <c r="TAC8" s="1243"/>
      <c r="TAD8" s="1243"/>
      <c r="TAE8" s="1243"/>
      <c r="TAF8" s="1243"/>
      <c r="TAG8" s="1243"/>
      <c r="TAH8" s="1243"/>
      <c r="TAI8" s="1243"/>
      <c r="TAJ8" s="1243"/>
      <c r="TAK8" s="1243"/>
      <c r="TAL8" s="1243"/>
      <c r="TAM8" s="1243"/>
      <c r="TAN8" s="1243"/>
      <c r="TAO8" s="1243"/>
      <c r="TAP8" s="1243"/>
      <c r="TAQ8" s="1243"/>
      <c r="TAR8" s="1243"/>
      <c r="TAS8" s="1243"/>
      <c r="TAT8" s="1243"/>
      <c r="TAU8" s="1243"/>
      <c r="TAV8" s="1243"/>
      <c r="TAW8" s="1243"/>
      <c r="TAX8" s="1243"/>
      <c r="TAY8" s="1243"/>
      <c r="TAZ8" s="1243"/>
      <c r="TBA8" s="1243"/>
      <c r="TBB8" s="1243"/>
      <c r="TBC8" s="1243"/>
      <c r="TBD8" s="1243"/>
      <c r="TBE8" s="1243"/>
      <c r="TBF8" s="1243"/>
      <c r="TBG8" s="1243"/>
      <c r="TBH8" s="1243"/>
      <c r="TBI8" s="1243"/>
      <c r="TBJ8" s="1243"/>
      <c r="TBK8" s="1243"/>
      <c r="TBL8" s="1243"/>
      <c r="TBM8" s="1243"/>
      <c r="TBN8" s="1243"/>
      <c r="TBO8" s="1243"/>
      <c r="TBP8" s="1243"/>
      <c r="TBQ8" s="1243"/>
      <c r="TBR8" s="1243"/>
      <c r="TBS8" s="1243"/>
      <c r="TBT8" s="1243"/>
      <c r="TBU8" s="1243"/>
      <c r="TBV8" s="1243"/>
      <c r="TBW8" s="1243"/>
      <c r="TBX8" s="1243"/>
      <c r="TBY8" s="1243"/>
      <c r="TBZ8" s="1243"/>
      <c r="TCA8" s="1243"/>
      <c r="TCB8" s="1243"/>
      <c r="TCC8" s="1243"/>
      <c r="TCD8" s="1243"/>
      <c r="TCE8" s="1243"/>
      <c r="TCF8" s="1243"/>
      <c r="TCG8" s="1243"/>
      <c r="TCH8" s="1243"/>
      <c r="TCI8" s="1243"/>
      <c r="TCJ8" s="1243"/>
      <c r="TCK8" s="1243"/>
      <c r="TCL8" s="1243"/>
      <c r="TCM8" s="1243"/>
      <c r="TCN8" s="1243"/>
      <c r="TCO8" s="1243"/>
      <c r="TCP8" s="1243"/>
      <c r="TCQ8" s="1243"/>
      <c r="TCR8" s="1243"/>
      <c r="TCS8" s="1243"/>
      <c r="TCT8" s="1243"/>
      <c r="TCU8" s="1243"/>
      <c r="TCV8" s="1243"/>
      <c r="TCW8" s="1243"/>
      <c r="TCX8" s="1243"/>
      <c r="TCY8" s="1243"/>
      <c r="TCZ8" s="1243"/>
      <c r="TDA8" s="1243"/>
      <c r="TDB8" s="1243"/>
      <c r="TDC8" s="1243"/>
      <c r="TDD8" s="1243"/>
      <c r="TDE8" s="1243"/>
      <c r="TDF8" s="1243"/>
      <c r="TDG8" s="1243"/>
      <c r="TDH8" s="1243"/>
      <c r="TDI8" s="1243"/>
      <c r="TDJ8" s="1243"/>
      <c r="TDK8" s="1243"/>
      <c r="TDL8" s="1243"/>
      <c r="TDM8" s="1243"/>
      <c r="TDN8" s="1243"/>
      <c r="TDO8" s="1243"/>
      <c r="TDP8" s="1243"/>
      <c r="TDQ8" s="1243"/>
      <c r="TDR8" s="1243"/>
      <c r="TDS8" s="1243"/>
      <c r="TDT8" s="1243"/>
      <c r="TDU8" s="1243"/>
      <c r="TDV8" s="1243"/>
      <c r="TDW8" s="1243"/>
      <c r="TDX8" s="1243"/>
      <c r="TDY8" s="1243"/>
      <c r="TDZ8" s="1243"/>
      <c r="TEA8" s="1243"/>
      <c r="TEB8" s="1243"/>
      <c r="TEC8" s="1243"/>
      <c r="TED8" s="1243"/>
      <c r="TEE8" s="1243"/>
      <c r="TEF8" s="1243"/>
      <c r="TEG8" s="1243"/>
      <c r="TEH8" s="1243"/>
      <c r="TEI8" s="1243"/>
      <c r="TEJ8" s="1243"/>
      <c r="TEK8" s="1243"/>
      <c r="TEL8" s="1243"/>
      <c r="TEM8" s="1243"/>
      <c r="TEN8" s="1243"/>
      <c r="TEO8" s="1243"/>
      <c r="TEP8" s="1243"/>
      <c r="TEQ8" s="1243"/>
      <c r="TER8" s="1243"/>
      <c r="TES8" s="1243"/>
      <c r="TET8" s="1243"/>
      <c r="TEU8" s="1243"/>
      <c r="TEV8" s="1243"/>
      <c r="TEW8" s="1243"/>
      <c r="TEX8" s="1243"/>
      <c r="TEY8" s="1243"/>
      <c r="TEZ8" s="1243"/>
      <c r="TFA8" s="1243"/>
      <c r="TFB8" s="1243"/>
      <c r="TFC8" s="1243"/>
      <c r="TFD8" s="1243"/>
      <c r="TFE8" s="1243"/>
      <c r="TFF8" s="1243"/>
      <c r="TFG8" s="1243"/>
      <c r="TFH8" s="1243"/>
      <c r="TFI8" s="1243"/>
      <c r="TFJ8" s="1243"/>
      <c r="TFK8" s="1243"/>
      <c r="TFL8" s="1243"/>
      <c r="TFM8" s="1243"/>
      <c r="TFN8" s="1243"/>
      <c r="TFO8" s="1243"/>
      <c r="TFP8" s="1243"/>
      <c r="TFQ8" s="1243"/>
      <c r="TFR8" s="1243"/>
      <c r="TFS8" s="1243"/>
      <c r="TFT8" s="1243"/>
      <c r="TFU8" s="1243"/>
      <c r="TFV8" s="1243"/>
      <c r="TFW8" s="1243"/>
      <c r="TFX8" s="1243"/>
      <c r="TFY8" s="1243"/>
      <c r="TFZ8" s="1243"/>
      <c r="TGA8" s="1243"/>
      <c r="TGB8" s="1243"/>
      <c r="TGC8" s="1243"/>
      <c r="TGD8" s="1243"/>
      <c r="TGE8" s="1243"/>
      <c r="TGF8" s="1243"/>
      <c r="TGG8" s="1243"/>
      <c r="TGH8" s="1243"/>
      <c r="TGI8" s="1243"/>
      <c r="TGJ8" s="1243"/>
      <c r="TGK8" s="1243"/>
      <c r="TGL8" s="1243"/>
      <c r="TGM8" s="1243"/>
      <c r="TGN8" s="1243"/>
      <c r="TGO8" s="1243"/>
      <c r="TGP8" s="1243"/>
      <c r="TGQ8" s="1243"/>
      <c r="TGR8" s="1243"/>
      <c r="TGS8" s="1243"/>
      <c r="TGT8" s="1243"/>
      <c r="TGU8" s="1243"/>
      <c r="TGV8" s="1243"/>
      <c r="TGW8" s="1243"/>
      <c r="TGX8" s="1243"/>
      <c r="TGY8" s="1243"/>
      <c r="TGZ8" s="1243"/>
      <c r="THA8" s="1243"/>
      <c r="THB8" s="1243"/>
      <c r="THC8" s="1243"/>
      <c r="THD8" s="1243"/>
      <c r="THE8" s="1243"/>
      <c r="THF8" s="1243"/>
      <c r="THG8" s="1243"/>
      <c r="THH8" s="1243"/>
      <c r="THI8" s="1243"/>
      <c r="THJ8" s="1243"/>
      <c r="THK8" s="1243"/>
      <c r="THL8" s="1243"/>
      <c r="THM8" s="1243"/>
      <c r="THN8" s="1243"/>
      <c r="THO8" s="1243"/>
      <c r="THP8" s="1243"/>
      <c r="THQ8" s="1243"/>
      <c r="THR8" s="1243"/>
      <c r="THS8" s="1243"/>
      <c r="THT8" s="1243"/>
      <c r="THU8" s="1243"/>
      <c r="THV8" s="1243"/>
      <c r="THW8" s="1243"/>
      <c r="THX8" s="1243"/>
      <c r="THY8" s="1243"/>
      <c r="THZ8" s="1243"/>
      <c r="TIA8" s="1243"/>
      <c r="TIB8" s="1243"/>
      <c r="TIC8" s="1243"/>
      <c r="TID8" s="1243"/>
      <c r="TIE8" s="1243"/>
      <c r="TIF8" s="1243"/>
      <c r="TIG8" s="1243"/>
      <c r="TIH8" s="1243"/>
      <c r="TII8" s="1243"/>
      <c r="TIJ8" s="1243"/>
      <c r="TIK8" s="1243"/>
      <c r="TIL8" s="1243"/>
      <c r="TIM8" s="1243"/>
      <c r="TIN8" s="1243"/>
      <c r="TIO8" s="1243"/>
      <c r="TIP8" s="1243"/>
      <c r="TIQ8" s="1243"/>
      <c r="TIR8" s="1243"/>
      <c r="TIS8" s="1243"/>
      <c r="TIT8" s="1243"/>
      <c r="TIU8" s="1243"/>
      <c r="TIV8" s="1243"/>
      <c r="TIW8" s="1243"/>
      <c r="TIX8" s="1243"/>
      <c r="TIY8" s="1243"/>
      <c r="TIZ8" s="1243"/>
      <c r="TJA8" s="1243"/>
      <c r="TJB8" s="1243"/>
      <c r="TJC8" s="1243"/>
      <c r="TJD8" s="1243"/>
      <c r="TJE8" s="1243"/>
      <c r="TJF8" s="1243"/>
      <c r="TJG8" s="1243"/>
      <c r="TJH8" s="1243"/>
      <c r="TJI8" s="1243"/>
      <c r="TJJ8" s="1243"/>
      <c r="TJK8" s="1243"/>
      <c r="TJL8" s="1243"/>
      <c r="TJM8" s="1243"/>
      <c r="TJN8" s="1243"/>
      <c r="TJO8" s="1243"/>
      <c r="TJP8" s="1243"/>
      <c r="TJQ8" s="1243"/>
      <c r="TJR8" s="1243"/>
      <c r="TJS8" s="1243"/>
      <c r="TJT8" s="1243"/>
      <c r="TJU8" s="1243"/>
      <c r="TJV8" s="1243"/>
      <c r="TJW8" s="1243"/>
      <c r="TJX8" s="1243"/>
      <c r="TJY8" s="1243"/>
      <c r="TJZ8" s="1243"/>
      <c r="TKA8" s="1243"/>
      <c r="TKB8" s="1243"/>
      <c r="TKC8" s="1243"/>
      <c r="TKD8" s="1243"/>
      <c r="TKE8" s="1243"/>
      <c r="TKF8" s="1243"/>
      <c r="TKG8" s="1243"/>
      <c r="TKH8" s="1243"/>
      <c r="TKI8" s="1243"/>
      <c r="TKJ8" s="1243"/>
      <c r="TKK8" s="1243"/>
      <c r="TKL8" s="1243"/>
      <c r="TKM8" s="1243"/>
      <c r="TKN8" s="1243"/>
      <c r="TKO8" s="1243"/>
      <c r="TKP8" s="1243"/>
      <c r="TKQ8" s="1243"/>
      <c r="TKR8" s="1243"/>
      <c r="TKS8" s="1243"/>
      <c r="TKT8" s="1243"/>
      <c r="TKU8" s="1243"/>
      <c r="TKV8" s="1243"/>
      <c r="TKW8" s="1243"/>
      <c r="TKX8" s="1243"/>
      <c r="TKY8" s="1243"/>
      <c r="TKZ8" s="1243"/>
      <c r="TLA8" s="1243"/>
      <c r="TLB8" s="1243"/>
      <c r="TLC8" s="1243"/>
      <c r="TLD8" s="1243"/>
      <c r="TLE8" s="1243"/>
      <c r="TLF8" s="1243"/>
      <c r="TLG8" s="1243"/>
      <c r="TLH8" s="1243"/>
      <c r="TLI8" s="1243"/>
      <c r="TLJ8" s="1243"/>
      <c r="TLK8" s="1243"/>
      <c r="TLL8" s="1243"/>
      <c r="TLM8" s="1243"/>
      <c r="TLN8" s="1243"/>
      <c r="TLO8" s="1243"/>
      <c r="TLP8" s="1243"/>
      <c r="TLQ8" s="1243"/>
      <c r="TLR8" s="1243"/>
      <c r="TLS8" s="1243"/>
      <c r="TLT8" s="1243"/>
      <c r="TLU8" s="1243"/>
      <c r="TLV8" s="1243"/>
      <c r="TLW8" s="1243"/>
      <c r="TLX8" s="1243"/>
      <c r="TLY8" s="1243"/>
      <c r="TLZ8" s="1243"/>
      <c r="TMA8" s="1243"/>
      <c r="TMB8" s="1243"/>
      <c r="TMC8" s="1243"/>
      <c r="TMD8" s="1243"/>
      <c r="TME8" s="1243"/>
      <c r="TMF8" s="1243"/>
      <c r="TMG8" s="1243"/>
      <c r="TMH8" s="1243"/>
      <c r="TMI8" s="1243"/>
      <c r="TMJ8" s="1243"/>
      <c r="TMK8" s="1243"/>
      <c r="TML8" s="1243"/>
      <c r="TMM8" s="1243"/>
      <c r="TMN8" s="1243"/>
      <c r="TMO8" s="1243"/>
      <c r="TMP8" s="1243"/>
      <c r="TMQ8" s="1243"/>
      <c r="TMR8" s="1243"/>
      <c r="TMS8" s="1243"/>
      <c r="TMT8" s="1243"/>
      <c r="TMU8" s="1243"/>
      <c r="TMV8" s="1243"/>
      <c r="TMW8" s="1243"/>
      <c r="TMX8" s="1243"/>
      <c r="TMY8" s="1243"/>
      <c r="TMZ8" s="1243"/>
      <c r="TNA8" s="1243"/>
      <c r="TNB8" s="1243"/>
      <c r="TNC8" s="1243"/>
      <c r="TND8" s="1243"/>
      <c r="TNE8" s="1243"/>
      <c r="TNF8" s="1243"/>
      <c r="TNG8" s="1243"/>
      <c r="TNH8" s="1243"/>
      <c r="TNI8" s="1243"/>
      <c r="TNJ8" s="1243"/>
      <c r="TNK8" s="1243"/>
      <c r="TNL8" s="1243"/>
      <c r="TNM8" s="1243"/>
      <c r="TNN8" s="1243"/>
      <c r="TNO8" s="1243"/>
      <c r="TNP8" s="1243"/>
      <c r="TNQ8" s="1243"/>
      <c r="TNR8" s="1243"/>
      <c r="TNS8" s="1243"/>
      <c r="TNT8" s="1243"/>
      <c r="TNU8" s="1243"/>
      <c r="TNV8" s="1243"/>
      <c r="TNW8" s="1243"/>
      <c r="TNX8" s="1243"/>
      <c r="TNY8" s="1243"/>
      <c r="TNZ8" s="1243"/>
      <c r="TOA8" s="1243"/>
      <c r="TOB8" s="1243"/>
      <c r="TOC8" s="1243"/>
      <c r="TOD8" s="1243"/>
      <c r="TOE8" s="1243"/>
      <c r="TOF8" s="1243"/>
      <c r="TOG8" s="1243"/>
      <c r="TOH8" s="1243"/>
      <c r="TOI8" s="1243"/>
      <c r="TOJ8" s="1243"/>
      <c r="TOK8" s="1243"/>
      <c r="TOL8" s="1243"/>
      <c r="TOM8" s="1243"/>
      <c r="TON8" s="1243"/>
      <c r="TOO8" s="1243"/>
      <c r="TOP8" s="1243"/>
      <c r="TOQ8" s="1243"/>
      <c r="TOR8" s="1243"/>
      <c r="TOS8" s="1243"/>
      <c r="TOT8" s="1243"/>
      <c r="TOU8" s="1243"/>
      <c r="TOV8" s="1243"/>
      <c r="TOW8" s="1243"/>
      <c r="TOX8" s="1243"/>
      <c r="TOY8" s="1243"/>
      <c r="TOZ8" s="1243"/>
      <c r="TPA8" s="1243"/>
      <c r="TPB8" s="1243"/>
      <c r="TPC8" s="1243"/>
      <c r="TPD8" s="1243"/>
      <c r="TPE8" s="1243"/>
      <c r="TPF8" s="1243"/>
      <c r="TPG8" s="1243"/>
      <c r="TPH8" s="1243"/>
      <c r="TPI8" s="1243"/>
      <c r="TPJ8" s="1243"/>
      <c r="TPK8" s="1243"/>
      <c r="TPL8" s="1243"/>
      <c r="TPM8" s="1243"/>
      <c r="TPN8" s="1243"/>
      <c r="TPO8" s="1243"/>
      <c r="TPP8" s="1243"/>
      <c r="TPQ8" s="1243"/>
      <c r="TPR8" s="1243"/>
      <c r="TPS8" s="1243"/>
      <c r="TPT8" s="1243"/>
      <c r="TPU8" s="1243"/>
      <c r="TPV8" s="1243"/>
      <c r="TPW8" s="1243"/>
      <c r="TPX8" s="1243"/>
      <c r="TPY8" s="1243"/>
      <c r="TPZ8" s="1243"/>
      <c r="TQA8" s="1243"/>
      <c r="TQB8" s="1243"/>
      <c r="TQC8" s="1243"/>
      <c r="TQD8" s="1243"/>
      <c r="TQE8" s="1243"/>
      <c r="TQF8" s="1243"/>
      <c r="TQG8" s="1243"/>
      <c r="TQH8" s="1243"/>
      <c r="TQI8" s="1243"/>
      <c r="TQJ8" s="1243"/>
      <c r="TQK8" s="1243"/>
      <c r="TQL8" s="1243"/>
      <c r="TQM8" s="1243"/>
      <c r="TQN8" s="1243"/>
      <c r="TQO8" s="1243"/>
      <c r="TQP8" s="1243"/>
      <c r="TQQ8" s="1243"/>
      <c r="TQR8" s="1243"/>
      <c r="TQS8" s="1243"/>
      <c r="TQT8" s="1243"/>
      <c r="TQU8" s="1243"/>
      <c r="TQV8" s="1243"/>
      <c r="TQW8" s="1243"/>
      <c r="TQX8" s="1243"/>
      <c r="TQY8" s="1243"/>
      <c r="TQZ8" s="1243"/>
      <c r="TRA8" s="1243"/>
      <c r="TRB8" s="1243"/>
      <c r="TRC8" s="1243"/>
      <c r="TRD8" s="1243"/>
      <c r="TRE8" s="1243"/>
      <c r="TRF8" s="1243"/>
      <c r="TRG8" s="1243"/>
      <c r="TRH8" s="1243"/>
      <c r="TRI8" s="1243"/>
      <c r="TRJ8" s="1243"/>
      <c r="TRK8" s="1243"/>
      <c r="TRL8" s="1243"/>
      <c r="TRM8" s="1243"/>
      <c r="TRN8" s="1243"/>
      <c r="TRO8" s="1243"/>
      <c r="TRP8" s="1243"/>
      <c r="TRQ8" s="1243"/>
      <c r="TRR8" s="1243"/>
      <c r="TRS8" s="1243"/>
      <c r="TRT8" s="1243"/>
      <c r="TRU8" s="1243"/>
      <c r="TRV8" s="1243"/>
      <c r="TRW8" s="1243"/>
      <c r="TRX8" s="1243"/>
      <c r="TRY8" s="1243"/>
      <c r="TRZ8" s="1243"/>
      <c r="TSA8" s="1243"/>
      <c r="TSB8" s="1243"/>
      <c r="TSC8" s="1243"/>
      <c r="TSD8" s="1243"/>
      <c r="TSE8" s="1243"/>
      <c r="TSF8" s="1243"/>
      <c r="TSG8" s="1243"/>
      <c r="TSH8" s="1243"/>
      <c r="TSI8" s="1243"/>
      <c r="TSJ8" s="1243"/>
      <c r="TSK8" s="1243"/>
      <c r="TSL8" s="1243"/>
      <c r="TSM8" s="1243"/>
      <c r="TSN8" s="1243"/>
      <c r="TSO8" s="1243"/>
      <c r="TSP8" s="1243"/>
      <c r="TSQ8" s="1243"/>
      <c r="TSR8" s="1243"/>
      <c r="TSS8" s="1243"/>
      <c r="TST8" s="1243"/>
      <c r="TSU8" s="1243"/>
      <c r="TSV8" s="1243"/>
      <c r="TSW8" s="1243"/>
      <c r="TSX8" s="1243"/>
      <c r="TSY8" s="1243"/>
      <c r="TSZ8" s="1243"/>
      <c r="TTA8" s="1243"/>
      <c r="TTB8" s="1243"/>
      <c r="TTC8" s="1243"/>
      <c r="TTD8" s="1243"/>
      <c r="TTE8" s="1243"/>
      <c r="TTF8" s="1243"/>
      <c r="TTG8" s="1243"/>
      <c r="TTH8" s="1243"/>
      <c r="TTI8" s="1243"/>
      <c r="TTJ8" s="1243"/>
      <c r="TTK8" s="1243"/>
      <c r="TTL8" s="1243"/>
      <c r="TTM8" s="1243"/>
      <c r="TTN8" s="1243"/>
      <c r="TTO8" s="1243"/>
      <c r="TTP8" s="1243"/>
      <c r="TTQ8" s="1243"/>
      <c r="TTR8" s="1243"/>
      <c r="TTS8" s="1243"/>
      <c r="TTT8" s="1243"/>
      <c r="TTU8" s="1243"/>
      <c r="TTV8" s="1243"/>
      <c r="TTW8" s="1243"/>
      <c r="TTX8" s="1243"/>
      <c r="TTY8" s="1243"/>
      <c r="TTZ8" s="1243"/>
      <c r="TUA8" s="1243"/>
      <c r="TUB8" s="1243"/>
      <c r="TUC8" s="1243"/>
      <c r="TUD8" s="1243"/>
      <c r="TUE8" s="1243"/>
      <c r="TUF8" s="1243"/>
      <c r="TUG8" s="1243"/>
      <c r="TUH8" s="1243"/>
      <c r="TUI8" s="1243"/>
      <c r="TUJ8" s="1243"/>
      <c r="TUK8" s="1243"/>
      <c r="TUL8" s="1243"/>
      <c r="TUM8" s="1243"/>
      <c r="TUN8" s="1243"/>
      <c r="TUO8" s="1243"/>
      <c r="TUP8" s="1243"/>
      <c r="TUQ8" s="1243"/>
      <c r="TUR8" s="1243"/>
      <c r="TUS8" s="1243"/>
      <c r="TUT8" s="1243"/>
      <c r="TUU8" s="1243"/>
      <c r="TUV8" s="1243"/>
      <c r="TUW8" s="1243"/>
      <c r="TUX8" s="1243"/>
      <c r="TUY8" s="1243"/>
      <c r="TUZ8" s="1243"/>
      <c r="TVA8" s="1243"/>
      <c r="TVB8" s="1243"/>
      <c r="TVC8" s="1243"/>
      <c r="TVD8" s="1243"/>
      <c r="TVE8" s="1243"/>
      <c r="TVF8" s="1243"/>
      <c r="TVG8" s="1243"/>
      <c r="TVH8" s="1243"/>
      <c r="TVI8" s="1243"/>
      <c r="TVJ8" s="1243"/>
      <c r="TVK8" s="1243"/>
      <c r="TVL8" s="1243"/>
      <c r="TVM8" s="1243"/>
      <c r="TVN8" s="1243"/>
      <c r="TVO8" s="1243"/>
      <c r="TVP8" s="1243"/>
      <c r="TVQ8" s="1243"/>
      <c r="TVR8" s="1243"/>
      <c r="TVS8" s="1243"/>
      <c r="TVT8" s="1243"/>
      <c r="TVU8" s="1243"/>
      <c r="TVV8" s="1243"/>
      <c r="TVW8" s="1243"/>
      <c r="TVX8" s="1243"/>
      <c r="TVY8" s="1243"/>
      <c r="TVZ8" s="1243"/>
      <c r="TWA8" s="1243"/>
      <c r="TWB8" s="1243"/>
      <c r="TWC8" s="1243"/>
      <c r="TWD8" s="1243"/>
      <c r="TWE8" s="1243"/>
      <c r="TWF8" s="1243"/>
      <c r="TWG8" s="1243"/>
      <c r="TWH8" s="1243"/>
      <c r="TWI8" s="1243"/>
      <c r="TWJ8" s="1243"/>
      <c r="TWK8" s="1243"/>
      <c r="TWL8" s="1243"/>
      <c r="TWM8" s="1243"/>
      <c r="TWN8" s="1243"/>
      <c r="TWO8" s="1243"/>
      <c r="TWP8" s="1243"/>
      <c r="TWQ8" s="1243"/>
      <c r="TWR8" s="1243"/>
      <c r="TWS8" s="1243"/>
      <c r="TWT8" s="1243"/>
      <c r="TWU8" s="1243"/>
      <c r="TWV8" s="1243"/>
      <c r="TWW8" s="1243"/>
      <c r="TWX8" s="1243"/>
      <c r="TWY8" s="1243"/>
      <c r="TWZ8" s="1243"/>
      <c r="TXA8" s="1243"/>
      <c r="TXB8" s="1243"/>
      <c r="TXC8" s="1243"/>
      <c r="TXD8" s="1243"/>
      <c r="TXE8" s="1243"/>
      <c r="TXF8" s="1243"/>
      <c r="TXG8" s="1243"/>
      <c r="TXH8" s="1243"/>
      <c r="TXI8" s="1243"/>
      <c r="TXJ8" s="1243"/>
      <c r="TXK8" s="1243"/>
      <c r="TXL8" s="1243"/>
      <c r="TXM8" s="1243"/>
      <c r="TXN8" s="1243"/>
      <c r="TXO8" s="1243"/>
      <c r="TXP8" s="1243"/>
      <c r="TXQ8" s="1243"/>
      <c r="TXR8" s="1243"/>
      <c r="TXS8" s="1243"/>
      <c r="TXT8" s="1243"/>
      <c r="TXU8" s="1243"/>
      <c r="TXV8" s="1243"/>
      <c r="TXW8" s="1243"/>
      <c r="TXX8" s="1243"/>
      <c r="TXY8" s="1243"/>
      <c r="TXZ8" s="1243"/>
      <c r="TYA8" s="1243"/>
      <c r="TYB8" s="1243"/>
      <c r="TYC8" s="1243"/>
      <c r="TYD8" s="1243"/>
      <c r="TYE8" s="1243"/>
      <c r="TYF8" s="1243"/>
      <c r="TYG8" s="1243"/>
      <c r="TYH8" s="1243"/>
      <c r="TYI8" s="1243"/>
      <c r="TYJ8" s="1243"/>
      <c r="TYK8" s="1243"/>
      <c r="TYL8" s="1243"/>
      <c r="TYM8" s="1243"/>
      <c r="TYN8" s="1243"/>
      <c r="TYO8" s="1243"/>
      <c r="TYP8" s="1243"/>
      <c r="TYQ8" s="1243"/>
      <c r="TYR8" s="1243"/>
      <c r="TYS8" s="1243"/>
      <c r="TYT8" s="1243"/>
      <c r="TYU8" s="1243"/>
      <c r="TYV8" s="1243"/>
      <c r="TYW8" s="1243"/>
      <c r="TYX8" s="1243"/>
      <c r="TYY8" s="1243"/>
      <c r="TYZ8" s="1243"/>
      <c r="TZA8" s="1243"/>
      <c r="TZB8" s="1243"/>
      <c r="TZC8" s="1243"/>
      <c r="TZD8" s="1243"/>
      <c r="TZE8" s="1243"/>
      <c r="TZF8" s="1243"/>
      <c r="TZG8" s="1243"/>
      <c r="TZH8" s="1243"/>
      <c r="TZI8" s="1243"/>
      <c r="TZJ8" s="1243"/>
      <c r="TZK8" s="1243"/>
      <c r="TZL8" s="1243"/>
      <c r="TZM8" s="1243"/>
      <c r="TZN8" s="1243"/>
      <c r="TZO8" s="1243"/>
      <c r="TZP8" s="1243"/>
      <c r="TZQ8" s="1243"/>
      <c r="TZR8" s="1243"/>
      <c r="TZS8" s="1243"/>
      <c r="TZT8" s="1243"/>
      <c r="TZU8" s="1243"/>
      <c r="TZV8" s="1243"/>
      <c r="TZW8" s="1243"/>
      <c r="TZX8" s="1243"/>
      <c r="TZY8" s="1243"/>
      <c r="TZZ8" s="1243"/>
      <c r="UAA8" s="1243"/>
      <c r="UAB8" s="1243"/>
      <c r="UAC8" s="1243"/>
      <c r="UAD8" s="1243"/>
      <c r="UAE8" s="1243"/>
      <c r="UAF8" s="1243"/>
      <c r="UAG8" s="1243"/>
      <c r="UAH8" s="1243"/>
      <c r="UAI8" s="1243"/>
      <c r="UAJ8" s="1243"/>
      <c r="UAK8" s="1243"/>
      <c r="UAL8" s="1243"/>
      <c r="UAM8" s="1243"/>
      <c r="UAN8" s="1243"/>
      <c r="UAO8" s="1243"/>
      <c r="UAP8" s="1243"/>
      <c r="UAQ8" s="1243"/>
      <c r="UAR8" s="1243"/>
      <c r="UAS8" s="1243"/>
      <c r="UAT8" s="1243"/>
      <c r="UAU8" s="1243"/>
      <c r="UAV8" s="1243"/>
      <c r="UAW8" s="1243"/>
      <c r="UAX8" s="1243"/>
      <c r="UAY8" s="1243"/>
      <c r="UAZ8" s="1243"/>
      <c r="UBA8" s="1243"/>
      <c r="UBB8" s="1243"/>
      <c r="UBC8" s="1243"/>
      <c r="UBD8" s="1243"/>
      <c r="UBE8" s="1243"/>
      <c r="UBF8" s="1243"/>
      <c r="UBG8" s="1243"/>
      <c r="UBH8" s="1243"/>
      <c r="UBI8" s="1243"/>
      <c r="UBJ8" s="1243"/>
      <c r="UBK8" s="1243"/>
      <c r="UBL8" s="1243"/>
      <c r="UBM8" s="1243"/>
      <c r="UBN8" s="1243"/>
      <c r="UBO8" s="1243"/>
      <c r="UBP8" s="1243"/>
      <c r="UBQ8" s="1243"/>
      <c r="UBR8" s="1243"/>
      <c r="UBS8" s="1243"/>
      <c r="UBT8" s="1243"/>
      <c r="UBU8" s="1243"/>
      <c r="UBV8" s="1243"/>
      <c r="UBW8" s="1243"/>
      <c r="UBX8" s="1243"/>
      <c r="UBY8" s="1243"/>
      <c r="UBZ8" s="1243"/>
      <c r="UCA8" s="1243"/>
      <c r="UCB8" s="1243"/>
      <c r="UCC8" s="1243"/>
      <c r="UCD8" s="1243"/>
      <c r="UCE8" s="1243"/>
      <c r="UCF8" s="1243"/>
      <c r="UCG8" s="1243"/>
      <c r="UCH8" s="1243"/>
      <c r="UCI8" s="1243"/>
      <c r="UCJ8" s="1243"/>
      <c r="UCK8" s="1243"/>
      <c r="UCL8" s="1243"/>
      <c r="UCM8" s="1243"/>
      <c r="UCN8" s="1243"/>
      <c r="UCO8" s="1243"/>
      <c r="UCP8" s="1243"/>
      <c r="UCQ8" s="1243"/>
      <c r="UCR8" s="1243"/>
      <c r="UCS8" s="1243"/>
      <c r="UCT8" s="1243"/>
      <c r="UCU8" s="1243"/>
      <c r="UCV8" s="1243"/>
      <c r="UCW8" s="1243"/>
      <c r="UCX8" s="1243"/>
      <c r="UCY8" s="1243"/>
      <c r="UCZ8" s="1243"/>
      <c r="UDA8" s="1243"/>
      <c r="UDB8" s="1243"/>
      <c r="UDC8" s="1243"/>
      <c r="UDD8" s="1243"/>
      <c r="UDE8" s="1243"/>
      <c r="UDF8" s="1243"/>
      <c r="UDG8" s="1243"/>
      <c r="UDH8" s="1243"/>
      <c r="UDI8" s="1243"/>
      <c r="UDJ8" s="1243"/>
      <c r="UDK8" s="1243"/>
      <c r="UDL8" s="1243"/>
      <c r="UDM8" s="1243"/>
      <c r="UDN8" s="1243"/>
      <c r="UDO8" s="1243"/>
      <c r="UDP8" s="1243"/>
      <c r="UDQ8" s="1243"/>
      <c r="UDR8" s="1243"/>
      <c r="UDS8" s="1243"/>
      <c r="UDT8" s="1243"/>
      <c r="UDU8" s="1243"/>
      <c r="UDV8" s="1243"/>
      <c r="UDW8" s="1243"/>
      <c r="UDX8" s="1243"/>
      <c r="UDY8" s="1243"/>
      <c r="UDZ8" s="1243"/>
      <c r="UEA8" s="1243"/>
      <c r="UEB8" s="1243"/>
      <c r="UEC8" s="1243"/>
      <c r="UED8" s="1243"/>
      <c r="UEE8" s="1243"/>
      <c r="UEF8" s="1243"/>
      <c r="UEG8" s="1243"/>
      <c r="UEH8" s="1243"/>
      <c r="UEI8" s="1243"/>
      <c r="UEJ8" s="1243"/>
      <c r="UEK8" s="1243"/>
      <c r="UEL8" s="1243"/>
      <c r="UEM8" s="1243"/>
      <c r="UEN8" s="1243"/>
      <c r="UEO8" s="1243"/>
      <c r="UEP8" s="1243"/>
      <c r="UEQ8" s="1243"/>
      <c r="UER8" s="1243"/>
      <c r="UES8" s="1243"/>
      <c r="UET8" s="1243"/>
      <c r="UEU8" s="1243"/>
      <c r="UEV8" s="1243"/>
      <c r="UEW8" s="1243"/>
      <c r="UEX8" s="1243"/>
      <c r="UEY8" s="1243"/>
      <c r="UEZ8" s="1243"/>
      <c r="UFA8" s="1243"/>
      <c r="UFB8" s="1243"/>
      <c r="UFC8" s="1243"/>
      <c r="UFD8" s="1243"/>
      <c r="UFE8" s="1243"/>
      <c r="UFF8" s="1243"/>
      <c r="UFG8" s="1243"/>
      <c r="UFH8" s="1243"/>
      <c r="UFI8" s="1243"/>
      <c r="UFJ8" s="1243"/>
      <c r="UFK8" s="1243"/>
      <c r="UFL8" s="1243"/>
      <c r="UFM8" s="1243"/>
      <c r="UFN8" s="1243"/>
      <c r="UFO8" s="1243"/>
      <c r="UFP8" s="1243"/>
      <c r="UFQ8" s="1243"/>
      <c r="UFR8" s="1243"/>
      <c r="UFS8" s="1243"/>
      <c r="UFT8" s="1243"/>
      <c r="UFU8" s="1243"/>
      <c r="UFV8" s="1243"/>
      <c r="UFW8" s="1243"/>
      <c r="UFX8" s="1243"/>
      <c r="UFY8" s="1243"/>
      <c r="UFZ8" s="1243"/>
      <c r="UGA8" s="1243"/>
      <c r="UGB8" s="1243"/>
      <c r="UGC8" s="1243"/>
      <c r="UGD8" s="1243"/>
      <c r="UGE8" s="1243"/>
      <c r="UGF8" s="1243"/>
      <c r="UGG8" s="1243"/>
      <c r="UGH8" s="1243"/>
      <c r="UGI8" s="1243"/>
      <c r="UGJ8" s="1243"/>
      <c r="UGK8" s="1243"/>
      <c r="UGL8" s="1243"/>
      <c r="UGM8" s="1243"/>
      <c r="UGN8" s="1243"/>
      <c r="UGO8" s="1243"/>
      <c r="UGP8" s="1243"/>
      <c r="UGQ8" s="1243"/>
      <c r="UGR8" s="1243"/>
      <c r="UGS8" s="1243"/>
      <c r="UGT8" s="1243"/>
      <c r="UGU8" s="1243"/>
      <c r="UGV8" s="1243"/>
      <c r="UGW8" s="1243"/>
      <c r="UGX8" s="1243"/>
      <c r="UGY8" s="1243"/>
      <c r="UGZ8" s="1243"/>
      <c r="UHA8" s="1243"/>
      <c r="UHB8" s="1243"/>
      <c r="UHC8" s="1243"/>
      <c r="UHD8" s="1243"/>
      <c r="UHE8" s="1243"/>
      <c r="UHF8" s="1243"/>
      <c r="UHG8" s="1243"/>
      <c r="UHH8" s="1243"/>
      <c r="UHI8" s="1243"/>
      <c r="UHJ8" s="1243"/>
      <c r="UHK8" s="1243"/>
      <c r="UHL8" s="1243"/>
      <c r="UHM8" s="1243"/>
      <c r="UHN8" s="1243"/>
      <c r="UHO8" s="1243"/>
      <c r="UHP8" s="1243"/>
      <c r="UHQ8" s="1243"/>
      <c r="UHR8" s="1243"/>
      <c r="UHS8" s="1243"/>
      <c r="UHT8" s="1243"/>
      <c r="UHU8" s="1243"/>
      <c r="UHV8" s="1243"/>
      <c r="UHW8" s="1243"/>
      <c r="UHX8" s="1243"/>
      <c r="UHY8" s="1243"/>
      <c r="UHZ8" s="1243"/>
      <c r="UIA8" s="1243"/>
      <c r="UIB8" s="1243"/>
      <c r="UIC8" s="1243"/>
      <c r="UID8" s="1243"/>
      <c r="UIE8" s="1243"/>
      <c r="UIF8" s="1243"/>
      <c r="UIG8" s="1243"/>
      <c r="UIH8" s="1243"/>
      <c r="UII8" s="1243"/>
      <c r="UIJ8" s="1243"/>
      <c r="UIK8" s="1243"/>
      <c r="UIL8" s="1243"/>
      <c r="UIM8" s="1243"/>
      <c r="UIN8" s="1243"/>
      <c r="UIO8" s="1243"/>
      <c r="UIP8" s="1243"/>
      <c r="UIQ8" s="1243"/>
      <c r="UIR8" s="1243"/>
      <c r="UIS8" s="1243"/>
      <c r="UIT8" s="1243"/>
      <c r="UIU8" s="1243"/>
      <c r="UIV8" s="1243"/>
      <c r="UIW8" s="1243"/>
      <c r="UIX8" s="1243"/>
      <c r="UIY8" s="1243"/>
      <c r="UIZ8" s="1243"/>
      <c r="UJA8" s="1243"/>
      <c r="UJB8" s="1243"/>
      <c r="UJC8" s="1243"/>
      <c r="UJD8" s="1243"/>
      <c r="UJE8" s="1243"/>
      <c r="UJF8" s="1243"/>
      <c r="UJG8" s="1243"/>
      <c r="UJH8" s="1243"/>
      <c r="UJI8" s="1243"/>
      <c r="UJJ8" s="1243"/>
      <c r="UJK8" s="1243"/>
      <c r="UJL8" s="1243"/>
      <c r="UJM8" s="1243"/>
      <c r="UJN8" s="1243"/>
      <c r="UJO8" s="1243"/>
      <c r="UJP8" s="1243"/>
      <c r="UJQ8" s="1243"/>
      <c r="UJR8" s="1243"/>
      <c r="UJS8" s="1243"/>
      <c r="UJT8" s="1243"/>
      <c r="UJU8" s="1243"/>
      <c r="UJV8" s="1243"/>
      <c r="UJW8" s="1243"/>
      <c r="UJX8" s="1243"/>
      <c r="UJY8" s="1243"/>
      <c r="UJZ8" s="1243"/>
      <c r="UKA8" s="1243"/>
      <c r="UKB8" s="1243"/>
      <c r="UKC8" s="1243"/>
      <c r="UKD8" s="1243"/>
      <c r="UKE8" s="1243"/>
      <c r="UKF8" s="1243"/>
      <c r="UKG8" s="1243"/>
      <c r="UKH8" s="1243"/>
      <c r="UKI8" s="1243"/>
      <c r="UKJ8" s="1243"/>
      <c r="UKK8" s="1243"/>
      <c r="UKL8" s="1243"/>
      <c r="UKM8" s="1243"/>
      <c r="UKN8" s="1243"/>
      <c r="UKO8" s="1243"/>
      <c r="UKP8" s="1243"/>
      <c r="UKQ8" s="1243"/>
      <c r="UKR8" s="1243"/>
      <c r="UKS8" s="1243"/>
      <c r="UKT8" s="1243"/>
      <c r="UKU8" s="1243"/>
      <c r="UKV8" s="1243"/>
      <c r="UKW8" s="1243"/>
      <c r="UKX8" s="1243"/>
      <c r="UKY8" s="1243"/>
      <c r="UKZ8" s="1243"/>
      <c r="ULA8" s="1243"/>
      <c r="ULB8" s="1243"/>
      <c r="ULC8" s="1243"/>
      <c r="ULD8" s="1243"/>
      <c r="ULE8" s="1243"/>
      <c r="ULF8" s="1243"/>
      <c r="ULG8" s="1243"/>
      <c r="ULH8" s="1243"/>
      <c r="ULI8" s="1243"/>
      <c r="ULJ8" s="1243"/>
      <c r="ULK8" s="1243"/>
      <c r="ULL8" s="1243"/>
      <c r="ULM8" s="1243"/>
      <c r="ULN8" s="1243"/>
      <c r="ULO8" s="1243"/>
      <c r="ULP8" s="1243"/>
      <c r="ULQ8" s="1243"/>
      <c r="ULR8" s="1243"/>
      <c r="ULS8" s="1243"/>
      <c r="ULT8" s="1243"/>
      <c r="ULU8" s="1243"/>
      <c r="ULV8" s="1243"/>
      <c r="ULW8" s="1243"/>
      <c r="ULX8" s="1243"/>
      <c r="ULY8" s="1243"/>
      <c r="ULZ8" s="1243"/>
      <c r="UMA8" s="1243"/>
      <c r="UMB8" s="1243"/>
      <c r="UMC8" s="1243"/>
      <c r="UMD8" s="1243"/>
      <c r="UME8" s="1243"/>
      <c r="UMF8" s="1243"/>
      <c r="UMG8" s="1243"/>
      <c r="UMH8" s="1243"/>
      <c r="UMI8" s="1243"/>
      <c r="UMJ8" s="1243"/>
      <c r="UMK8" s="1243"/>
      <c r="UML8" s="1243"/>
      <c r="UMM8" s="1243"/>
      <c r="UMN8" s="1243"/>
      <c r="UMO8" s="1243"/>
      <c r="UMP8" s="1243"/>
      <c r="UMQ8" s="1243"/>
      <c r="UMR8" s="1243"/>
      <c r="UMS8" s="1243"/>
      <c r="UMT8" s="1243"/>
      <c r="UMU8" s="1243"/>
      <c r="UMV8" s="1243"/>
      <c r="UMW8" s="1243"/>
      <c r="UMX8" s="1243"/>
      <c r="UMY8" s="1243"/>
      <c r="UMZ8" s="1243"/>
      <c r="UNA8" s="1243"/>
      <c r="UNB8" s="1243"/>
      <c r="UNC8" s="1243"/>
      <c r="UND8" s="1243"/>
      <c r="UNE8" s="1243"/>
      <c r="UNF8" s="1243"/>
      <c r="UNG8" s="1243"/>
      <c r="UNH8" s="1243"/>
      <c r="UNI8" s="1243"/>
      <c r="UNJ8" s="1243"/>
      <c r="UNK8" s="1243"/>
      <c r="UNL8" s="1243"/>
      <c r="UNM8" s="1243"/>
      <c r="UNN8" s="1243"/>
      <c r="UNO8" s="1243"/>
      <c r="UNP8" s="1243"/>
      <c r="UNQ8" s="1243"/>
      <c r="UNR8" s="1243"/>
      <c r="UNS8" s="1243"/>
      <c r="UNT8" s="1243"/>
      <c r="UNU8" s="1243"/>
      <c r="UNV8" s="1243"/>
      <c r="UNW8" s="1243"/>
      <c r="UNX8" s="1243"/>
      <c r="UNY8" s="1243"/>
      <c r="UNZ8" s="1243"/>
      <c r="UOA8" s="1243"/>
      <c r="UOB8" s="1243"/>
      <c r="UOC8" s="1243"/>
      <c r="UOD8" s="1243"/>
      <c r="UOE8" s="1243"/>
      <c r="UOF8" s="1243"/>
      <c r="UOG8" s="1243"/>
      <c r="UOH8" s="1243"/>
      <c r="UOI8" s="1243"/>
      <c r="UOJ8" s="1243"/>
      <c r="UOK8" s="1243"/>
      <c r="UOL8" s="1243"/>
      <c r="UOM8" s="1243"/>
      <c r="UON8" s="1243"/>
      <c r="UOO8" s="1243"/>
      <c r="UOP8" s="1243"/>
      <c r="UOQ8" s="1243"/>
      <c r="UOR8" s="1243"/>
      <c r="UOS8" s="1243"/>
      <c r="UOT8" s="1243"/>
      <c r="UOU8" s="1243"/>
      <c r="UOV8" s="1243"/>
      <c r="UOW8" s="1243"/>
      <c r="UOX8" s="1243"/>
      <c r="UOY8" s="1243"/>
      <c r="UOZ8" s="1243"/>
      <c r="UPA8" s="1243"/>
      <c r="UPB8" s="1243"/>
      <c r="UPC8" s="1243"/>
      <c r="UPD8" s="1243"/>
      <c r="UPE8" s="1243"/>
      <c r="UPF8" s="1243"/>
      <c r="UPG8" s="1243"/>
      <c r="UPH8" s="1243"/>
      <c r="UPI8" s="1243"/>
      <c r="UPJ8" s="1243"/>
      <c r="UPK8" s="1243"/>
      <c r="UPL8" s="1243"/>
      <c r="UPM8" s="1243"/>
      <c r="UPN8" s="1243"/>
      <c r="UPO8" s="1243"/>
      <c r="UPP8" s="1243"/>
      <c r="UPQ8" s="1243"/>
      <c r="UPR8" s="1243"/>
      <c r="UPS8" s="1243"/>
      <c r="UPT8" s="1243"/>
      <c r="UPU8" s="1243"/>
      <c r="UPV8" s="1243"/>
      <c r="UPW8" s="1243"/>
      <c r="UPX8" s="1243"/>
      <c r="UPY8" s="1243"/>
      <c r="UPZ8" s="1243"/>
      <c r="UQA8" s="1243"/>
      <c r="UQB8" s="1243"/>
      <c r="UQC8" s="1243"/>
      <c r="UQD8" s="1243"/>
      <c r="UQE8" s="1243"/>
      <c r="UQF8" s="1243"/>
      <c r="UQG8" s="1243"/>
      <c r="UQH8" s="1243"/>
      <c r="UQI8" s="1243"/>
      <c r="UQJ8" s="1243"/>
      <c r="UQK8" s="1243"/>
      <c r="UQL8" s="1243"/>
      <c r="UQM8" s="1243"/>
      <c r="UQN8" s="1243"/>
      <c r="UQO8" s="1243"/>
      <c r="UQP8" s="1243"/>
      <c r="UQQ8" s="1243"/>
      <c r="UQR8" s="1243"/>
      <c r="UQS8" s="1243"/>
      <c r="UQT8" s="1243"/>
      <c r="UQU8" s="1243"/>
      <c r="UQV8" s="1243"/>
      <c r="UQW8" s="1243"/>
      <c r="UQX8" s="1243"/>
      <c r="UQY8" s="1243"/>
      <c r="UQZ8" s="1243"/>
      <c r="URA8" s="1243"/>
      <c r="URB8" s="1243"/>
      <c r="URC8" s="1243"/>
      <c r="URD8" s="1243"/>
      <c r="URE8" s="1243"/>
      <c r="URF8" s="1243"/>
      <c r="URG8" s="1243"/>
      <c r="URH8" s="1243"/>
      <c r="URI8" s="1243"/>
      <c r="URJ8" s="1243"/>
      <c r="URK8" s="1243"/>
      <c r="URL8" s="1243"/>
      <c r="URM8" s="1243"/>
      <c r="URN8" s="1243"/>
      <c r="URO8" s="1243"/>
      <c r="URP8" s="1243"/>
      <c r="URQ8" s="1243"/>
      <c r="URR8" s="1243"/>
      <c r="URS8" s="1243"/>
      <c r="URT8" s="1243"/>
      <c r="URU8" s="1243"/>
      <c r="URV8" s="1243"/>
      <c r="URW8" s="1243"/>
      <c r="URX8" s="1243"/>
      <c r="URY8" s="1243"/>
      <c r="URZ8" s="1243"/>
      <c r="USA8" s="1243"/>
      <c r="USB8" s="1243"/>
      <c r="USC8" s="1243"/>
      <c r="USD8" s="1243"/>
      <c r="USE8" s="1243"/>
      <c r="USF8" s="1243"/>
      <c r="USG8" s="1243"/>
      <c r="USH8" s="1243"/>
      <c r="USI8" s="1243"/>
      <c r="USJ8" s="1243"/>
      <c r="USK8" s="1243"/>
      <c r="USL8" s="1243"/>
      <c r="USM8" s="1243"/>
      <c r="USN8" s="1243"/>
      <c r="USO8" s="1243"/>
      <c r="USP8" s="1243"/>
      <c r="USQ8" s="1243"/>
      <c r="USR8" s="1243"/>
      <c r="USS8" s="1243"/>
      <c r="UST8" s="1243"/>
      <c r="USU8" s="1243"/>
      <c r="USV8" s="1243"/>
      <c r="USW8" s="1243"/>
      <c r="USX8" s="1243"/>
      <c r="USY8" s="1243"/>
      <c r="USZ8" s="1243"/>
      <c r="UTA8" s="1243"/>
      <c r="UTB8" s="1243"/>
      <c r="UTC8" s="1243"/>
      <c r="UTD8" s="1243"/>
      <c r="UTE8" s="1243"/>
      <c r="UTF8" s="1243"/>
      <c r="UTG8" s="1243"/>
      <c r="UTH8" s="1243"/>
      <c r="UTI8" s="1243"/>
      <c r="UTJ8" s="1243"/>
      <c r="UTK8" s="1243"/>
      <c r="UTL8" s="1243"/>
      <c r="UTM8" s="1243"/>
      <c r="UTN8" s="1243"/>
      <c r="UTO8" s="1243"/>
      <c r="UTP8" s="1243"/>
      <c r="UTQ8" s="1243"/>
      <c r="UTR8" s="1243"/>
      <c r="UTS8" s="1243"/>
      <c r="UTT8" s="1243"/>
      <c r="UTU8" s="1243"/>
      <c r="UTV8" s="1243"/>
      <c r="UTW8" s="1243"/>
      <c r="UTX8" s="1243"/>
      <c r="UTY8" s="1243"/>
      <c r="UTZ8" s="1243"/>
      <c r="UUA8" s="1243"/>
      <c r="UUB8" s="1243"/>
      <c r="UUC8" s="1243"/>
      <c r="UUD8" s="1243"/>
      <c r="UUE8" s="1243"/>
      <c r="UUF8" s="1243"/>
      <c r="UUG8" s="1243"/>
      <c r="UUH8" s="1243"/>
      <c r="UUI8" s="1243"/>
      <c r="UUJ8" s="1243"/>
      <c r="UUK8" s="1243"/>
      <c r="UUL8" s="1243"/>
      <c r="UUM8" s="1243"/>
      <c r="UUN8" s="1243"/>
      <c r="UUO8" s="1243"/>
      <c r="UUP8" s="1243"/>
      <c r="UUQ8" s="1243"/>
      <c r="UUR8" s="1243"/>
      <c r="UUS8" s="1243"/>
      <c r="UUT8" s="1243"/>
      <c r="UUU8" s="1243"/>
      <c r="UUV8" s="1243"/>
      <c r="UUW8" s="1243"/>
      <c r="UUX8" s="1243"/>
      <c r="UUY8" s="1243"/>
      <c r="UUZ8" s="1243"/>
      <c r="UVA8" s="1243"/>
      <c r="UVB8" s="1243"/>
      <c r="UVC8" s="1243"/>
      <c r="UVD8" s="1243"/>
      <c r="UVE8" s="1243"/>
      <c r="UVF8" s="1243"/>
      <c r="UVG8" s="1243"/>
      <c r="UVH8" s="1243"/>
      <c r="UVI8" s="1243"/>
      <c r="UVJ8" s="1243"/>
      <c r="UVK8" s="1243"/>
      <c r="UVL8" s="1243"/>
      <c r="UVM8" s="1243"/>
      <c r="UVN8" s="1243"/>
      <c r="UVO8" s="1243"/>
      <c r="UVP8" s="1243"/>
      <c r="UVQ8" s="1243"/>
      <c r="UVR8" s="1243"/>
      <c r="UVS8" s="1243"/>
      <c r="UVT8" s="1243"/>
      <c r="UVU8" s="1243"/>
      <c r="UVV8" s="1243"/>
      <c r="UVW8" s="1243"/>
      <c r="UVX8" s="1243"/>
      <c r="UVY8" s="1243"/>
      <c r="UVZ8" s="1243"/>
      <c r="UWA8" s="1243"/>
      <c r="UWB8" s="1243"/>
      <c r="UWC8" s="1243"/>
      <c r="UWD8" s="1243"/>
      <c r="UWE8" s="1243"/>
      <c r="UWF8" s="1243"/>
      <c r="UWG8" s="1243"/>
      <c r="UWH8" s="1243"/>
      <c r="UWI8" s="1243"/>
      <c r="UWJ8" s="1243"/>
      <c r="UWK8" s="1243"/>
      <c r="UWL8" s="1243"/>
      <c r="UWM8" s="1243"/>
      <c r="UWN8" s="1243"/>
      <c r="UWO8" s="1243"/>
      <c r="UWP8" s="1243"/>
      <c r="UWQ8" s="1243"/>
      <c r="UWR8" s="1243"/>
      <c r="UWS8" s="1243"/>
      <c r="UWT8" s="1243"/>
      <c r="UWU8" s="1243"/>
      <c r="UWV8" s="1243"/>
      <c r="UWW8" s="1243"/>
      <c r="UWX8" s="1243"/>
      <c r="UWY8" s="1243"/>
      <c r="UWZ8" s="1243"/>
      <c r="UXA8" s="1243"/>
      <c r="UXB8" s="1243"/>
      <c r="UXC8" s="1243"/>
      <c r="UXD8" s="1243"/>
      <c r="UXE8" s="1243"/>
      <c r="UXF8" s="1243"/>
      <c r="UXG8" s="1243"/>
      <c r="UXH8" s="1243"/>
      <c r="UXI8" s="1243"/>
      <c r="UXJ8" s="1243"/>
      <c r="UXK8" s="1243"/>
      <c r="UXL8" s="1243"/>
      <c r="UXM8" s="1243"/>
      <c r="UXN8" s="1243"/>
      <c r="UXO8" s="1243"/>
      <c r="UXP8" s="1243"/>
      <c r="UXQ8" s="1243"/>
      <c r="UXR8" s="1243"/>
      <c r="UXS8" s="1243"/>
      <c r="UXT8" s="1243"/>
      <c r="UXU8" s="1243"/>
      <c r="UXV8" s="1243"/>
      <c r="UXW8" s="1243"/>
      <c r="UXX8" s="1243"/>
      <c r="UXY8" s="1243"/>
      <c r="UXZ8" s="1243"/>
      <c r="UYA8" s="1243"/>
      <c r="UYB8" s="1243"/>
      <c r="UYC8" s="1243"/>
      <c r="UYD8" s="1243"/>
      <c r="UYE8" s="1243"/>
      <c r="UYF8" s="1243"/>
      <c r="UYG8" s="1243"/>
      <c r="UYH8" s="1243"/>
      <c r="UYI8" s="1243"/>
      <c r="UYJ8" s="1243"/>
      <c r="UYK8" s="1243"/>
      <c r="UYL8" s="1243"/>
      <c r="UYM8" s="1243"/>
      <c r="UYN8" s="1243"/>
      <c r="UYO8" s="1243"/>
      <c r="UYP8" s="1243"/>
      <c r="UYQ8" s="1243"/>
      <c r="UYR8" s="1243"/>
      <c r="UYS8" s="1243"/>
      <c r="UYT8" s="1243"/>
      <c r="UYU8" s="1243"/>
      <c r="UYV8" s="1243"/>
      <c r="UYW8" s="1243"/>
      <c r="UYX8" s="1243"/>
      <c r="UYY8" s="1243"/>
      <c r="UYZ8" s="1243"/>
      <c r="UZA8" s="1243"/>
      <c r="UZB8" s="1243"/>
      <c r="UZC8" s="1243"/>
      <c r="UZD8" s="1243"/>
      <c r="UZE8" s="1243"/>
      <c r="UZF8" s="1243"/>
      <c r="UZG8" s="1243"/>
      <c r="UZH8" s="1243"/>
      <c r="UZI8" s="1243"/>
      <c r="UZJ8" s="1243"/>
      <c r="UZK8" s="1243"/>
      <c r="UZL8" s="1243"/>
      <c r="UZM8" s="1243"/>
      <c r="UZN8" s="1243"/>
      <c r="UZO8" s="1243"/>
      <c r="UZP8" s="1243"/>
      <c r="UZQ8" s="1243"/>
      <c r="UZR8" s="1243"/>
      <c r="UZS8" s="1243"/>
      <c r="UZT8" s="1243"/>
      <c r="UZU8" s="1243"/>
      <c r="UZV8" s="1243"/>
      <c r="UZW8" s="1243"/>
      <c r="UZX8" s="1243"/>
      <c r="UZY8" s="1243"/>
      <c r="UZZ8" s="1243"/>
      <c r="VAA8" s="1243"/>
      <c r="VAB8" s="1243"/>
      <c r="VAC8" s="1243"/>
      <c r="VAD8" s="1243"/>
      <c r="VAE8" s="1243"/>
      <c r="VAF8" s="1243"/>
      <c r="VAG8" s="1243"/>
      <c r="VAH8" s="1243"/>
      <c r="VAI8" s="1243"/>
      <c r="VAJ8" s="1243"/>
      <c r="VAK8" s="1243"/>
      <c r="VAL8" s="1243"/>
      <c r="VAM8" s="1243"/>
      <c r="VAN8" s="1243"/>
      <c r="VAO8" s="1243"/>
      <c r="VAP8" s="1243"/>
      <c r="VAQ8" s="1243"/>
      <c r="VAR8" s="1243"/>
      <c r="VAS8" s="1243"/>
      <c r="VAT8" s="1243"/>
      <c r="VAU8" s="1243"/>
      <c r="VAV8" s="1243"/>
      <c r="VAW8" s="1243"/>
      <c r="VAX8" s="1243"/>
      <c r="VAY8" s="1243"/>
      <c r="VAZ8" s="1243"/>
      <c r="VBA8" s="1243"/>
      <c r="VBB8" s="1243"/>
      <c r="VBC8" s="1243"/>
      <c r="VBD8" s="1243"/>
      <c r="VBE8" s="1243"/>
      <c r="VBF8" s="1243"/>
      <c r="VBG8" s="1243"/>
      <c r="VBH8" s="1243"/>
      <c r="VBI8" s="1243"/>
      <c r="VBJ8" s="1243"/>
      <c r="VBK8" s="1243"/>
      <c r="VBL8" s="1243"/>
      <c r="VBM8" s="1243"/>
      <c r="VBN8" s="1243"/>
      <c r="VBO8" s="1243"/>
      <c r="VBP8" s="1243"/>
      <c r="VBQ8" s="1243"/>
      <c r="VBR8" s="1243"/>
      <c r="VBS8" s="1243"/>
      <c r="VBT8" s="1243"/>
      <c r="VBU8" s="1243"/>
      <c r="VBV8" s="1243"/>
      <c r="VBW8" s="1243"/>
      <c r="VBX8" s="1243"/>
      <c r="VBY8" s="1243"/>
      <c r="VBZ8" s="1243"/>
      <c r="VCA8" s="1243"/>
      <c r="VCB8" s="1243"/>
      <c r="VCC8" s="1243"/>
      <c r="VCD8" s="1243"/>
      <c r="VCE8" s="1243"/>
      <c r="VCF8" s="1243"/>
      <c r="VCG8" s="1243"/>
      <c r="VCH8" s="1243"/>
      <c r="VCI8" s="1243"/>
      <c r="VCJ8" s="1243"/>
      <c r="VCK8" s="1243"/>
      <c r="VCL8" s="1243"/>
      <c r="VCM8" s="1243"/>
      <c r="VCN8" s="1243"/>
      <c r="VCO8" s="1243"/>
      <c r="VCP8" s="1243"/>
      <c r="VCQ8" s="1243"/>
      <c r="VCR8" s="1243"/>
      <c r="VCS8" s="1243"/>
      <c r="VCT8" s="1243"/>
      <c r="VCU8" s="1243"/>
      <c r="VCV8" s="1243"/>
      <c r="VCW8" s="1243"/>
      <c r="VCX8" s="1243"/>
      <c r="VCY8" s="1243"/>
      <c r="VCZ8" s="1243"/>
      <c r="VDA8" s="1243"/>
      <c r="VDB8" s="1243"/>
      <c r="VDC8" s="1243"/>
      <c r="VDD8" s="1243"/>
      <c r="VDE8" s="1243"/>
      <c r="VDF8" s="1243"/>
      <c r="VDG8" s="1243"/>
      <c r="VDH8" s="1243"/>
      <c r="VDI8" s="1243"/>
      <c r="VDJ8" s="1243"/>
      <c r="VDK8" s="1243"/>
      <c r="VDL8" s="1243"/>
      <c r="VDM8" s="1243"/>
      <c r="VDN8" s="1243"/>
      <c r="VDO8" s="1243"/>
      <c r="VDP8" s="1243"/>
      <c r="VDQ8" s="1243"/>
      <c r="VDR8" s="1243"/>
      <c r="VDS8" s="1243"/>
      <c r="VDT8" s="1243"/>
      <c r="VDU8" s="1243"/>
      <c r="VDV8" s="1243"/>
      <c r="VDW8" s="1243"/>
      <c r="VDX8" s="1243"/>
      <c r="VDY8" s="1243"/>
      <c r="VDZ8" s="1243"/>
      <c r="VEA8" s="1243"/>
      <c r="VEB8" s="1243"/>
      <c r="VEC8" s="1243"/>
      <c r="VED8" s="1243"/>
      <c r="VEE8" s="1243"/>
      <c r="VEF8" s="1243"/>
      <c r="VEG8" s="1243"/>
      <c r="VEH8" s="1243"/>
      <c r="VEI8" s="1243"/>
      <c r="VEJ8" s="1243"/>
      <c r="VEK8" s="1243"/>
      <c r="VEL8" s="1243"/>
      <c r="VEM8" s="1243"/>
      <c r="VEN8" s="1243"/>
      <c r="VEO8" s="1243"/>
      <c r="VEP8" s="1243"/>
      <c r="VEQ8" s="1243"/>
      <c r="VER8" s="1243"/>
      <c r="VES8" s="1243"/>
      <c r="VET8" s="1243"/>
      <c r="VEU8" s="1243"/>
      <c r="VEV8" s="1243"/>
      <c r="VEW8" s="1243"/>
      <c r="VEX8" s="1243"/>
      <c r="VEY8" s="1243"/>
      <c r="VEZ8" s="1243"/>
      <c r="VFA8" s="1243"/>
      <c r="VFB8" s="1243"/>
      <c r="VFC8" s="1243"/>
      <c r="VFD8" s="1243"/>
      <c r="VFE8" s="1243"/>
      <c r="VFF8" s="1243"/>
      <c r="VFG8" s="1243"/>
      <c r="VFH8" s="1243"/>
      <c r="VFI8" s="1243"/>
      <c r="VFJ8" s="1243"/>
      <c r="VFK8" s="1243"/>
      <c r="VFL8" s="1243"/>
      <c r="VFM8" s="1243"/>
      <c r="VFN8" s="1243"/>
      <c r="VFO8" s="1243"/>
      <c r="VFP8" s="1243"/>
      <c r="VFQ8" s="1243"/>
      <c r="VFR8" s="1243"/>
      <c r="VFS8" s="1243"/>
      <c r="VFT8" s="1243"/>
      <c r="VFU8" s="1243"/>
      <c r="VFV8" s="1243"/>
      <c r="VFW8" s="1243"/>
      <c r="VFX8" s="1243"/>
      <c r="VFY8" s="1243"/>
      <c r="VFZ8" s="1243"/>
      <c r="VGA8" s="1243"/>
      <c r="VGB8" s="1243"/>
      <c r="VGC8" s="1243"/>
      <c r="VGD8" s="1243"/>
      <c r="VGE8" s="1243"/>
      <c r="VGF8" s="1243"/>
      <c r="VGG8" s="1243"/>
      <c r="VGH8" s="1243"/>
      <c r="VGI8" s="1243"/>
      <c r="VGJ8" s="1243"/>
      <c r="VGK8" s="1243"/>
      <c r="VGL8" s="1243"/>
      <c r="VGM8" s="1243"/>
      <c r="VGN8" s="1243"/>
      <c r="VGO8" s="1243"/>
      <c r="VGP8" s="1243"/>
      <c r="VGQ8" s="1243"/>
      <c r="VGR8" s="1243"/>
      <c r="VGS8" s="1243"/>
      <c r="VGT8" s="1243"/>
      <c r="VGU8" s="1243"/>
      <c r="VGV8" s="1243"/>
      <c r="VGW8" s="1243"/>
      <c r="VGX8" s="1243"/>
      <c r="VGY8" s="1243"/>
      <c r="VGZ8" s="1243"/>
      <c r="VHA8" s="1243"/>
      <c r="VHB8" s="1243"/>
      <c r="VHC8" s="1243"/>
      <c r="VHD8" s="1243"/>
      <c r="VHE8" s="1243"/>
      <c r="VHF8" s="1243"/>
      <c r="VHG8" s="1243"/>
      <c r="VHH8" s="1243"/>
      <c r="VHI8" s="1243"/>
      <c r="VHJ8" s="1243"/>
      <c r="VHK8" s="1243"/>
      <c r="VHL8" s="1243"/>
      <c r="VHM8" s="1243"/>
      <c r="VHN8" s="1243"/>
      <c r="VHO8" s="1243"/>
      <c r="VHP8" s="1243"/>
      <c r="VHQ8" s="1243"/>
      <c r="VHR8" s="1243"/>
      <c r="VHS8" s="1243"/>
      <c r="VHT8" s="1243"/>
      <c r="VHU8" s="1243"/>
      <c r="VHV8" s="1243"/>
      <c r="VHW8" s="1243"/>
      <c r="VHX8" s="1243"/>
      <c r="VHY8" s="1243"/>
      <c r="VHZ8" s="1243"/>
      <c r="VIA8" s="1243"/>
      <c r="VIB8" s="1243"/>
      <c r="VIC8" s="1243"/>
      <c r="VID8" s="1243"/>
      <c r="VIE8" s="1243"/>
      <c r="VIF8" s="1243"/>
      <c r="VIG8" s="1243"/>
      <c r="VIH8" s="1243"/>
      <c r="VII8" s="1243"/>
      <c r="VIJ8" s="1243"/>
      <c r="VIK8" s="1243"/>
      <c r="VIL8" s="1243"/>
      <c r="VIM8" s="1243"/>
      <c r="VIN8" s="1243"/>
      <c r="VIO8" s="1243"/>
      <c r="VIP8" s="1243"/>
      <c r="VIQ8" s="1243"/>
      <c r="VIR8" s="1243"/>
      <c r="VIS8" s="1243"/>
      <c r="VIT8" s="1243"/>
      <c r="VIU8" s="1243"/>
      <c r="VIV8" s="1243"/>
      <c r="VIW8" s="1243"/>
      <c r="VIX8" s="1243"/>
      <c r="VIY8" s="1243"/>
      <c r="VIZ8" s="1243"/>
      <c r="VJA8" s="1243"/>
      <c r="VJB8" s="1243"/>
      <c r="VJC8" s="1243"/>
      <c r="VJD8" s="1243"/>
      <c r="VJE8" s="1243"/>
      <c r="VJF8" s="1243"/>
      <c r="VJG8" s="1243"/>
      <c r="VJH8" s="1243"/>
      <c r="VJI8" s="1243"/>
      <c r="VJJ8" s="1243"/>
      <c r="VJK8" s="1243"/>
      <c r="VJL8" s="1243"/>
      <c r="VJM8" s="1243"/>
      <c r="VJN8" s="1243"/>
      <c r="VJO8" s="1243"/>
      <c r="VJP8" s="1243"/>
      <c r="VJQ8" s="1243"/>
      <c r="VJR8" s="1243"/>
      <c r="VJS8" s="1243"/>
      <c r="VJT8" s="1243"/>
      <c r="VJU8" s="1243"/>
      <c r="VJV8" s="1243"/>
      <c r="VJW8" s="1243"/>
      <c r="VJX8" s="1243"/>
      <c r="VJY8" s="1243"/>
      <c r="VJZ8" s="1243"/>
      <c r="VKA8" s="1243"/>
      <c r="VKB8" s="1243"/>
      <c r="VKC8" s="1243"/>
      <c r="VKD8" s="1243"/>
      <c r="VKE8" s="1243"/>
      <c r="VKF8" s="1243"/>
      <c r="VKG8" s="1243"/>
      <c r="VKH8" s="1243"/>
      <c r="VKI8" s="1243"/>
      <c r="VKJ8" s="1243"/>
      <c r="VKK8" s="1243"/>
      <c r="VKL8" s="1243"/>
      <c r="VKM8" s="1243"/>
      <c r="VKN8" s="1243"/>
      <c r="VKO8" s="1243"/>
      <c r="VKP8" s="1243"/>
      <c r="VKQ8" s="1243"/>
      <c r="VKR8" s="1243"/>
      <c r="VKS8" s="1243"/>
      <c r="VKT8" s="1243"/>
      <c r="VKU8" s="1243"/>
      <c r="VKV8" s="1243"/>
      <c r="VKW8" s="1243"/>
      <c r="VKX8" s="1243"/>
      <c r="VKY8" s="1243"/>
      <c r="VKZ8" s="1243"/>
      <c r="VLA8" s="1243"/>
      <c r="VLB8" s="1243"/>
      <c r="VLC8" s="1243"/>
      <c r="VLD8" s="1243"/>
      <c r="VLE8" s="1243"/>
      <c r="VLF8" s="1243"/>
      <c r="VLG8" s="1243"/>
      <c r="VLH8" s="1243"/>
      <c r="VLI8" s="1243"/>
      <c r="VLJ8" s="1243"/>
      <c r="VLK8" s="1243"/>
      <c r="VLL8" s="1243"/>
      <c r="VLM8" s="1243"/>
      <c r="VLN8" s="1243"/>
      <c r="VLO8" s="1243"/>
      <c r="VLP8" s="1243"/>
      <c r="VLQ8" s="1243"/>
      <c r="VLR8" s="1243"/>
      <c r="VLS8" s="1243"/>
      <c r="VLT8" s="1243"/>
      <c r="VLU8" s="1243"/>
      <c r="VLV8" s="1243"/>
      <c r="VLW8" s="1243"/>
      <c r="VLX8" s="1243"/>
      <c r="VLY8" s="1243"/>
      <c r="VLZ8" s="1243"/>
      <c r="VMA8" s="1243"/>
      <c r="VMB8" s="1243"/>
      <c r="VMC8" s="1243"/>
      <c r="VMD8" s="1243"/>
      <c r="VME8" s="1243"/>
      <c r="VMF8" s="1243"/>
      <c r="VMG8" s="1243"/>
      <c r="VMH8" s="1243"/>
      <c r="VMI8" s="1243"/>
      <c r="VMJ8" s="1243"/>
      <c r="VMK8" s="1243"/>
      <c r="VML8" s="1243"/>
      <c r="VMM8" s="1243"/>
      <c r="VMN8" s="1243"/>
      <c r="VMO8" s="1243"/>
      <c r="VMP8" s="1243"/>
      <c r="VMQ8" s="1243"/>
      <c r="VMR8" s="1243"/>
      <c r="VMS8" s="1243"/>
      <c r="VMT8" s="1243"/>
      <c r="VMU8" s="1243"/>
      <c r="VMV8" s="1243"/>
      <c r="VMW8" s="1243"/>
      <c r="VMX8" s="1243"/>
      <c r="VMY8" s="1243"/>
      <c r="VMZ8" s="1243"/>
      <c r="VNA8" s="1243"/>
      <c r="VNB8" s="1243"/>
      <c r="VNC8" s="1243"/>
      <c r="VND8" s="1243"/>
      <c r="VNE8" s="1243"/>
      <c r="VNF8" s="1243"/>
      <c r="VNG8" s="1243"/>
      <c r="VNH8" s="1243"/>
      <c r="VNI8" s="1243"/>
      <c r="VNJ8" s="1243"/>
      <c r="VNK8" s="1243"/>
      <c r="VNL8" s="1243"/>
      <c r="VNM8" s="1243"/>
      <c r="VNN8" s="1243"/>
      <c r="VNO8" s="1243"/>
      <c r="VNP8" s="1243"/>
      <c r="VNQ8" s="1243"/>
      <c r="VNR8" s="1243"/>
      <c r="VNS8" s="1243"/>
      <c r="VNT8" s="1243"/>
      <c r="VNU8" s="1243"/>
      <c r="VNV8" s="1243"/>
      <c r="VNW8" s="1243"/>
      <c r="VNX8" s="1243"/>
      <c r="VNY8" s="1243"/>
      <c r="VNZ8" s="1243"/>
      <c r="VOA8" s="1243"/>
      <c r="VOB8" s="1243"/>
      <c r="VOC8" s="1243"/>
      <c r="VOD8" s="1243"/>
      <c r="VOE8" s="1243"/>
      <c r="VOF8" s="1243"/>
      <c r="VOG8" s="1243"/>
      <c r="VOH8" s="1243"/>
      <c r="VOI8" s="1243"/>
      <c r="VOJ8" s="1243"/>
      <c r="VOK8" s="1243"/>
      <c r="VOL8" s="1243"/>
      <c r="VOM8" s="1243"/>
      <c r="VON8" s="1243"/>
      <c r="VOO8" s="1243"/>
      <c r="VOP8" s="1243"/>
      <c r="VOQ8" s="1243"/>
      <c r="VOR8" s="1243"/>
      <c r="VOS8" s="1243"/>
      <c r="VOT8" s="1243"/>
      <c r="VOU8" s="1243"/>
      <c r="VOV8" s="1243"/>
      <c r="VOW8" s="1243"/>
      <c r="VOX8" s="1243"/>
      <c r="VOY8" s="1243"/>
      <c r="VOZ8" s="1243"/>
      <c r="VPA8" s="1243"/>
      <c r="VPB8" s="1243"/>
      <c r="VPC8" s="1243"/>
      <c r="VPD8" s="1243"/>
      <c r="VPE8" s="1243"/>
      <c r="VPF8" s="1243"/>
      <c r="VPG8" s="1243"/>
      <c r="VPH8" s="1243"/>
      <c r="VPI8" s="1243"/>
      <c r="VPJ8" s="1243"/>
      <c r="VPK8" s="1243"/>
      <c r="VPL8" s="1243"/>
      <c r="VPM8" s="1243"/>
      <c r="VPN8" s="1243"/>
      <c r="VPO8" s="1243"/>
      <c r="VPP8" s="1243"/>
      <c r="VPQ8" s="1243"/>
      <c r="VPR8" s="1243"/>
      <c r="VPS8" s="1243"/>
      <c r="VPT8" s="1243"/>
      <c r="VPU8" s="1243"/>
      <c r="VPV8" s="1243"/>
      <c r="VPW8" s="1243"/>
      <c r="VPX8" s="1243"/>
      <c r="VPY8" s="1243"/>
      <c r="VPZ8" s="1243"/>
      <c r="VQA8" s="1243"/>
      <c r="VQB8" s="1243"/>
      <c r="VQC8" s="1243"/>
      <c r="VQD8" s="1243"/>
      <c r="VQE8" s="1243"/>
      <c r="VQF8" s="1243"/>
      <c r="VQG8" s="1243"/>
      <c r="VQH8" s="1243"/>
      <c r="VQI8" s="1243"/>
      <c r="VQJ8" s="1243"/>
      <c r="VQK8" s="1243"/>
      <c r="VQL8" s="1243"/>
      <c r="VQM8" s="1243"/>
      <c r="VQN8" s="1243"/>
      <c r="VQO8" s="1243"/>
      <c r="VQP8" s="1243"/>
      <c r="VQQ8" s="1243"/>
      <c r="VQR8" s="1243"/>
      <c r="VQS8" s="1243"/>
      <c r="VQT8" s="1243"/>
      <c r="VQU8" s="1243"/>
      <c r="VQV8" s="1243"/>
      <c r="VQW8" s="1243"/>
      <c r="VQX8" s="1243"/>
      <c r="VQY8" s="1243"/>
      <c r="VQZ8" s="1243"/>
      <c r="VRA8" s="1243"/>
      <c r="VRB8" s="1243"/>
      <c r="VRC8" s="1243"/>
      <c r="VRD8" s="1243"/>
      <c r="VRE8" s="1243"/>
      <c r="VRF8" s="1243"/>
      <c r="VRG8" s="1243"/>
      <c r="VRH8" s="1243"/>
      <c r="VRI8" s="1243"/>
      <c r="VRJ8" s="1243"/>
      <c r="VRK8" s="1243"/>
      <c r="VRL8" s="1243"/>
      <c r="VRM8" s="1243"/>
      <c r="VRN8" s="1243"/>
      <c r="VRO8" s="1243"/>
      <c r="VRP8" s="1243"/>
      <c r="VRQ8" s="1243"/>
      <c r="VRR8" s="1243"/>
      <c r="VRS8" s="1243"/>
      <c r="VRT8" s="1243"/>
      <c r="VRU8" s="1243"/>
      <c r="VRV8" s="1243"/>
      <c r="VRW8" s="1243"/>
      <c r="VRX8" s="1243"/>
      <c r="VRY8" s="1243"/>
      <c r="VRZ8" s="1243"/>
      <c r="VSA8" s="1243"/>
      <c r="VSB8" s="1243"/>
      <c r="VSC8" s="1243"/>
      <c r="VSD8" s="1243"/>
      <c r="VSE8" s="1243"/>
      <c r="VSF8" s="1243"/>
      <c r="VSG8" s="1243"/>
      <c r="VSH8" s="1243"/>
      <c r="VSI8" s="1243"/>
      <c r="VSJ8" s="1243"/>
      <c r="VSK8" s="1243"/>
      <c r="VSL8" s="1243"/>
      <c r="VSM8" s="1243"/>
      <c r="VSN8" s="1243"/>
      <c r="VSO8" s="1243"/>
      <c r="VSP8" s="1243"/>
      <c r="VSQ8" s="1243"/>
      <c r="VSR8" s="1243"/>
      <c r="VSS8" s="1243"/>
      <c r="VST8" s="1243"/>
      <c r="VSU8" s="1243"/>
      <c r="VSV8" s="1243"/>
      <c r="VSW8" s="1243"/>
      <c r="VSX8" s="1243"/>
      <c r="VSY8" s="1243"/>
      <c r="VSZ8" s="1243"/>
      <c r="VTA8" s="1243"/>
      <c r="VTB8" s="1243"/>
      <c r="VTC8" s="1243"/>
      <c r="VTD8" s="1243"/>
      <c r="VTE8" s="1243"/>
      <c r="VTF8" s="1243"/>
      <c r="VTG8" s="1243"/>
      <c r="VTH8" s="1243"/>
      <c r="VTI8" s="1243"/>
      <c r="VTJ8" s="1243"/>
      <c r="VTK8" s="1243"/>
      <c r="VTL8" s="1243"/>
      <c r="VTM8" s="1243"/>
      <c r="VTN8" s="1243"/>
      <c r="VTO8" s="1243"/>
      <c r="VTP8" s="1243"/>
      <c r="VTQ8" s="1243"/>
      <c r="VTR8" s="1243"/>
      <c r="VTS8" s="1243"/>
      <c r="VTT8" s="1243"/>
      <c r="VTU8" s="1243"/>
      <c r="VTV8" s="1243"/>
      <c r="VTW8" s="1243"/>
      <c r="VTX8" s="1243"/>
      <c r="VTY8" s="1243"/>
      <c r="VTZ8" s="1243"/>
      <c r="VUA8" s="1243"/>
      <c r="VUB8" s="1243"/>
      <c r="VUC8" s="1243"/>
      <c r="VUD8" s="1243"/>
      <c r="VUE8" s="1243"/>
      <c r="VUF8" s="1243"/>
      <c r="VUG8" s="1243"/>
      <c r="VUH8" s="1243"/>
      <c r="VUI8" s="1243"/>
      <c r="VUJ8" s="1243"/>
      <c r="VUK8" s="1243"/>
      <c r="VUL8" s="1243"/>
      <c r="VUM8" s="1243"/>
      <c r="VUN8" s="1243"/>
      <c r="VUO8" s="1243"/>
      <c r="VUP8" s="1243"/>
      <c r="VUQ8" s="1243"/>
      <c r="VUR8" s="1243"/>
      <c r="VUS8" s="1243"/>
      <c r="VUT8" s="1243"/>
      <c r="VUU8" s="1243"/>
      <c r="VUV8" s="1243"/>
      <c r="VUW8" s="1243"/>
      <c r="VUX8" s="1243"/>
      <c r="VUY8" s="1243"/>
      <c r="VUZ8" s="1243"/>
      <c r="VVA8" s="1243"/>
      <c r="VVB8" s="1243"/>
      <c r="VVC8" s="1243"/>
      <c r="VVD8" s="1243"/>
      <c r="VVE8" s="1243"/>
      <c r="VVF8" s="1243"/>
      <c r="VVG8" s="1243"/>
      <c r="VVH8" s="1243"/>
      <c r="VVI8" s="1243"/>
      <c r="VVJ8" s="1243"/>
      <c r="VVK8" s="1243"/>
      <c r="VVL8" s="1243"/>
      <c r="VVM8" s="1243"/>
      <c r="VVN8" s="1243"/>
      <c r="VVO8" s="1243"/>
      <c r="VVP8" s="1243"/>
      <c r="VVQ8" s="1243"/>
      <c r="VVR8" s="1243"/>
      <c r="VVS8" s="1243"/>
      <c r="VVT8" s="1243"/>
      <c r="VVU8" s="1243"/>
      <c r="VVV8" s="1243"/>
      <c r="VVW8" s="1243"/>
      <c r="VVX8" s="1243"/>
      <c r="VVY8" s="1243"/>
      <c r="VVZ8" s="1243"/>
      <c r="VWA8" s="1243"/>
      <c r="VWB8" s="1243"/>
      <c r="VWC8" s="1243"/>
      <c r="VWD8" s="1243"/>
      <c r="VWE8" s="1243"/>
      <c r="VWF8" s="1243"/>
      <c r="VWG8" s="1243"/>
      <c r="VWH8" s="1243"/>
      <c r="VWI8" s="1243"/>
      <c r="VWJ8" s="1243"/>
      <c r="VWK8" s="1243"/>
      <c r="VWL8" s="1243"/>
      <c r="VWM8" s="1243"/>
      <c r="VWN8" s="1243"/>
      <c r="VWO8" s="1243"/>
      <c r="VWP8" s="1243"/>
      <c r="VWQ8" s="1243"/>
      <c r="VWR8" s="1243"/>
      <c r="VWS8" s="1243"/>
      <c r="VWT8" s="1243"/>
      <c r="VWU8" s="1243"/>
      <c r="VWV8" s="1243"/>
      <c r="VWW8" s="1243"/>
      <c r="VWX8" s="1243"/>
      <c r="VWY8" s="1243"/>
      <c r="VWZ8" s="1243"/>
      <c r="VXA8" s="1243"/>
      <c r="VXB8" s="1243"/>
      <c r="VXC8" s="1243"/>
      <c r="VXD8" s="1243"/>
      <c r="VXE8" s="1243"/>
      <c r="VXF8" s="1243"/>
      <c r="VXG8" s="1243"/>
      <c r="VXH8" s="1243"/>
      <c r="VXI8" s="1243"/>
      <c r="VXJ8" s="1243"/>
      <c r="VXK8" s="1243"/>
      <c r="VXL8" s="1243"/>
      <c r="VXM8" s="1243"/>
      <c r="VXN8" s="1243"/>
      <c r="VXO8" s="1243"/>
      <c r="VXP8" s="1243"/>
      <c r="VXQ8" s="1243"/>
      <c r="VXR8" s="1243"/>
      <c r="VXS8" s="1243"/>
      <c r="VXT8" s="1243"/>
      <c r="VXU8" s="1243"/>
      <c r="VXV8" s="1243"/>
      <c r="VXW8" s="1243"/>
      <c r="VXX8" s="1243"/>
      <c r="VXY8" s="1243"/>
      <c r="VXZ8" s="1243"/>
      <c r="VYA8" s="1243"/>
      <c r="VYB8" s="1243"/>
      <c r="VYC8" s="1243"/>
      <c r="VYD8" s="1243"/>
      <c r="VYE8" s="1243"/>
      <c r="VYF8" s="1243"/>
      <c r="VYG8" s="1243"/>
      <c r="VYH8" s="1243"/>
      <c r="VYI8" s="1243"/>
      <c r="VYJ8" s="1243"/>
      <c r="VYK8" s="1243"/>
      <c r="VYL8" s="1243"/>
      <c r="VYM8" s="1243"/>
      <c r="VYN8" s="1243"/>
      <c r="VYO8" s="1243"/>
      <c r="VYP8" s="1243"/>
      <c r="VYQ8" s="1243"/>
      <c r="VYR8" s="1243"/>
      <c r="VYS8" s="1243"/>
      <c r="VYT8" s="1243"/>
      <c r="VYU8" s="1243"/>
      <c r="VYV8" s="1243"/>
      <c r="VYW8" s="1243"/>
      <c r="VYX8" s="1243"/>
      <c r="VYY8" s="1243"/>
      <c r="VYZ8" s="1243"/>
      <c r="VZA8" s="1243"/>
      <c r="VZB8" s="1243"/>
      <c r="VZC8" s="1243"/>
      <c r="VZD8" s="1243"/>
      <c r="VZE8" s="1243"/>
      <c r="VZF8" s="1243"/>
      <c r="VZG8" s="1243"/>
      <c r="VZH8" s="1243"/>
      <c r="VZI8" s="1243"/>
      <c r="VZJ8" s="1243"/>
      <c r="VZK8" s="1243"/>
      <c r="VZL8" s="1243"/>
      <c r="VZM8" s="1243"/>
      <c r="VZN8" s="1243"/>
      <c r="VZO8" s="1243"/>
      <c r="VZP8" s="1243"/>
      <c r="VZQ8" s="1243"/>
      <c r="VZR8" s="1243"/>
      <c r="VZS8" s="1243"/>
      <c r="VZT8" s="1243"/>
      <c r="VZU8" s="1243"/>
      <c r="VZV8" s="1243"/>
      <c r="VZW8" s="1243"/>
      <c r="VZX8" s="1243"/>
      <c r="VZY8" s="1243"/>
      <c r="VZZ8" s="1243"/>
      <c r="WAA8" s="1243"/>
      <c r="WAB8" s="1243"/>
      <c r="WAC8" s="1243"/>
      <c r="WAD8" s="1243"/>
      <c r="WAE8" s="1243"/>
      <c r="WAF8" s="1243"/>
      <c r="WAG8" s="1243"/>
      <c r="WAH8" s="1243"/>
      <c r="WAI8" s="1243"/>
      <c r="WAJ8" s="1243"/>
      <c r="WAK8" s="1243"/>
      <c r="WAL8" s="1243"/>
      <c r="WAM8" s="1243"/>
      <c r="WAN8" s="1243"/>
      <c r="WAO8" s="1243"/>
      <c r="WAP8" s="1243"/>
      <c r="WAQ8" s="1243"/>
      <c r="WAR8" s="1243"/>
      <c r="WAS8" s="1243"/>
      <c r="WAT8" s="1243"/>
      <c r="WAU8" s="1243"/>
      <c r="WAV8" s="1243"/>
      <c r="WAW8" s="1243"/>
      <c r="WAX8" s="1243"/>
      <c r="WAY8" s="1243"/>
      <c r="WAZ8" s="1243"/>
      <c r="WBA8" s="1243"/>
      <c r="WBB8" s="1243"/>
      <c r="WBC8" s="1243"/>
      <c r="WBD8" s="1243"/>
      <c r="WBE8" s="1243"/>
      <c r="WBF8" s="1243"/>
      <c r="WBG8" s="1243"/>
      <c r="WBH8" s="1243"/>
      <c r="WBI8" s="1243"/>
      <c r="WBJ8" s="1243"/>
      <c r="WBK8" s="1243"/>
      <c r="WBL8" s="1243"/>
      <c r="WBM8" s="1243"/>
      <c r="WBN8" s="1243"/>
      <c r="WBO8" s="1243"/>
      <c r="WBP8" s="1243"/>
      <c r="WBQ8" s="1243"/>
      <c r="WBR8" s="1243"/>
      <c r="WBS8" s="1243"/>
      <c r="WBT8" s="1243"/>
      <c r="WBU8" s="1243"/>
      <c r="WBV8" s="1243"/>
      <c r="WBW8" s="1243"/>
      <c r="WBX8" s="1243"/>
      <c r="WBY8" s="1243"/>
      <c r="WBZ8" s="1243"/>
      <c r="WCA8" s="1243"/>
      <c r="WCB8" s="1243"/>
      <c r="WCC8" s="1243"/>
      <c r="WCD8" s="1243"/>
      <c r="WCE8" s="1243"/>
      <c r="WCF8" s="1243"/>
      <c r="WCG8" s="1243"/>
      <c r="WCH8" s="1243"/>
      <c r="WCI8" s="1243"/>
      <c r="WCJ8" s="1243"/>
      <c r="WCK8" s="1243"/>
      <c r="WCL8" s="1243"/>
      <c r="WCM8" s="1243"/>
      <c r="WCN8" s="1243"/>
      <c r="WCO8" s="1243"/>
      <c r="WCP8" s="1243"/>
      <c r="WCQ8" s="1243"/>
      <c r="WCR8" s="1243"/>
      <c r="WCS8" s="1243"/>
      <c r="WCT8" s="1243"/>
      <c r="WCU8" s="1243"/>
      <c r="WCV8" s="1243"/>
      <c r="WCW8" s="1243"/>
      <c r="WCX8" s="1243"/>
      <c r="WCY8" s="1243"/>
      <c r="WCZ8" s="1243"/>
      <c r="WDA8" s="1243"/>
      <c r="WDB8" s="1243"/>
      <c r="WDC8" s="1243"/>
      <c r="WDD8" s="1243"/>
      <c r="WDE8" s="1243"/>
      <c r="WDF8" s="1243"/>
      <c r="WDG8" s="1243"/>
      <c r="WDH8" s="1243"/>
      <c r="WDI8" s="1243"/>
      <c r="WDJ8" s="1243"/>
      <c r="WDK8" s="1243"/>
      <c r="WDL8" s="1243"/>
      <c r="WDM8" s="1243"/>
      <c r="WDN8" s="1243"/>
      <c r="WDO8" s="1243"/>
      <c r="WDP8" s="1243"/>
      <c r="WDQ8" s="1243"/>
      <c r="WDR8" s="1243"/>
      <c r="WDS8" s="1243"/>
      <c r="WDT8" s="1243"/>
      <c r="WDU8" s="1243"/>
      <c r="WDV8" s="1243"/>
      <c r="WDW8" s="1243"/>
      <c r="WDX8" s="1243"/>
      <c r="WDY8" s="1243"/>
      <c r="WDZ8" s="1243"/>
      <c r="WEA8" s="1243"/>
      <c r="WEB8" s="1243"/>
      <c r="WEC8" s="1243"/>
      <c r="WED8" s="1243"/>
      <c r="WEE8" s="1243"/>
      <c r="WEF8" s="1243"/>
      <c r="WEG8" s="1243"/>
      <c r="WEH8" s="1243"/>
      <c r="WEI8" s="1243"/>
      <c r="WEJ8" s="1243"/>
      <c r="WEK8" s="1243"/>
      <c r="WEL8" s="1243"/>
      <c r="WEM8" s="1243"/>
      <c r="WEN8" s="1243"/>
      <c r="WEO8" s="1243"/>
      <c r="WEP8" s="1243"/>
      <c r="WEQ8" s="1243"/>
      <c r="WER8" s="1243"/>
      <c r="WES8" s="1243"/>
      <c r="WET8" s="1243"/>
      <c r="WEU8" s="1243"/>
      <c r="WEV8" s="1243"/>
      <c r="WEW8" s="1243"/>
      <c r="WEX8" s="1243"/>
      <c r="WEY8" s="1243"/>
      <c r="WEZ8" s="1243"/>
      <c r="WFA8" s="1243"/>
      <c r="WFB8" s="1243"/>
      <c r="WFC8" s="1243"/>
      <c r="WFD8" s="1243"/>
      <c r="WFE8" s="1243"/>
      <c r="WFF8" s="1243"/>
      <c r="WFG8" s="1243"/>
      <c r="WFH8" s="1243"/>
      <c r="WFI8" s="1243"/>
      <c r="WFJ8" s="1243"/>
      <c r="WFK8" s="1243"/>
      <c r="WFL8" s="1243"/>
      <c r="WFM8" s="1243"/>
      <c r="WFN8" s="1243"/>
      <c r="WFO8" s="1243"/>
      <c r="WFP8" s="1243"/>
      <c r="WFQ8" s="1243"/>
      <c r="WFR8" s="1243"/>
      <c r="WFS8" s="1243"/>
      <c r="WFT8" s="1243"/>
      <c r="WFU8" s="1243"/>
      <c r="WFV8" s="1243"/>
      <c r="WFW8" s="1243"/>
      <c r="WFX8" s="1243"/>
      <c r="WFY8" s="1243"/>
      <c r="WFZ8" s="1243"/>
      <c r="WGA8" s="1243"/>
      <c r="WGB8" s="1243"/>
      <c r="WGC8" s="1243"/>
      <c r="WGD8" s="1243"/>
      <c r="WGE8" s="1243"/>
      <c r="WGF8" s="1243"/>
      <c r="WGG8" s="1243"/>
      <c r="WGH8" s="1243"/>
      <c r="WGI8" s="1243"/>
      <c r="WGJ8" s="1243"/>
      <c r="WGK8" s="1243"/>
      <c r="WGL8" s="1243"/>
      <c r="WGM8" s="1243"/>
      <c r="WGN8" s="1243"/>
      <c r="WGO8" s="1243"/>
      <c r="WGP8" s="1243"/>
      <c r="WGQ8" s="1243"/>
      <c r="WGR8" s="1243"/>
      <c r="WGS8" s="1243"/>
      <c r="WGT8" s="1243"/>
      <c r="WGU8" s="1243"/>
      <c r="WGV8" s="1243"/>
      <c r="WGW8" s="1243"/>
      <c r="WGX8" s="1243"/>
      <c r="WGY8" s="1243"/>
      <c r="WGZ8" s="1243"/>
      <c r="WHA8" s="1243"/>
      <c r="WHB8" s="1243"/>
      <c r="WHC8" s="1243"/>
      <c r="WHD8" s="1243"/>
      <c r="WHE8" s="1243"/>
      <c r="WHF8" s="1243"/>
      <c r="WHG8" s="1243"/>
      <c r="WHH8" s="1243"/>
      <c r="WHI8" s="1243"/>
      <c r="WHJ8" s="1243"/>
      <c r="WHK8" s="1243"/>
      <c r="WHL8" s="1243"/>
      <c r="WHM8" s="1243"/>
      <c r="WHN8" s="1243"/>
      <c r="WHO8" s="1243"/>
      <c r="WHP8" s="1243"/>
      <c r="WHQ8" s="1243"/>
      <c r="WHR8" s="1243"/>
      <c r="WHS8" s="1243"/>
      <c r="WHT8" s="1243"/>
      <c r="WHU8" s="1243"/>
      <c r="WHV8" s="1243"/>
      <c r="WHW8" s="1243"/>
      <c r="WHX8" s="1243"/>
      <c r="WHY8" s="1243"/>
      <c r="WHZ8" s="1243"/>
      <c r="WIA8" s="1243"/>
      <c r="WIB8" s="1243"/>
      <c r="WIC8" s="1243"/>
      <c r="WID8" s="1243"/>
      <c r="WIE8" s="1243"/>
      <c r="WIF8" s="1243"/>
      <c r="WIG8" s="1243"/>
      <c r="WIH8" s="1243"/>
      <c r="WII8" s="1243"/>
      <c r="WIJ8" s="1243"/>
      <c r="WIK8" s="1243"/>
      <c r="WIL8" s="1243"/>
      <c r="WIM8" s="1243"/>
      <c r="WIN8" s="1243"/>
      <c r="WIO8" s="1243"/>
      <c r="WIP8" s="1243"/>
      <c r="WIQ8" s="1243"/>
      <c r="WIR8" s="1243"/>
      <c r="WIS8" s="1243"/>
      <c r="WIT8" s="1243"/>
      <c r="WIU8" s="1243"/>
      <c r="WIV8" s="1243"/>
      <c r="WIW8" s="1243"/>
      <c r="WIX8" s="1243"/>
      <c r="WIY8" s="1243"/>
      <c r="WIZ8" s="1243"/>
      <c r="WJA8" s="1243"/>
      <c r="WJB8" s="1243"/>
      <c r="WJC8" s="1243"/>
      <c r="WJD8" s="1243"/>
      <c r="WJE8" s="1243"/>
      <c r="WJF8" s="1243"/>
      <c r="WJG8" s="1243"/>
      <c r="WJH8" s="1243"/>
      <c r="WJI8" s="1243"/>
      <c r="WJJ8" s="1243"/>
      <c r="WJK8" s="1243"/>
      <c r="WJL8" s="1243"/>
      <c r="WJM8" s="1243"/>
      <c r="WJN8" s="1243"/>
      <c r="WJO8" s="1243"/>
      <c r="WJP8" s="1243"/>
      <c r="WJQ8" s="1243"/>
      <c r="WJR8" s="1243"/>
      <c r="WJS8" s="1243"/>
      <c r="WJT8" s="1243"/>
      <c r="WJU8" s="1243"/>
      <c r="WJV8" s="1243"/>
      <c r="WJW8" s="1243"/>
      <c r="WJX8" s="1243"/>
      <c r="WJY8" s="1243"/>
      <c r="WJZ8" s="1243"/>
      <c r="WKA8" s="1243"/>
      <c r="WKB8" s="1243"/>
      <c r="WKC8" s="1243"/>
      <c r="WKD8" s="1243"/>
      <c r="WKE8" s="1243"/>
      <c r="WKF8" s="1243"/>
      <c r="WKG8" s="1243"/>
      <c r="WKH8" s="1243"/>
      <c r="WKI8" s="1243"/>
      <c r="WKJ8" s="1243"/>
      <c r="WKK8" s="1243"/>
      <c r="WKL8" s="1243"/>
      <c r="WKM8" s="1243"/>
      <c r="WKN8" s="1243"/>
      <c r="WKO8" s="1243"/>
      <c r="WKP8" s="1243"/>
      <c r="WKQ8" s="1243"/>
      <c r="WKR8" s="1243"/>
      <c r="WKS8" s="1243"/>
      <c r="WKT8" s="1243"/>
      <c r="WKU8" s="1243"/>
      <c r="WKV8" s="1243"/>
      <c r="WKW8" s="1243"/>
      <c r="WKX8" s="1243"/>
      <c r="WKY8" s="1243"/>
      <c r="WKZ8" s="1243"/>
      <c r="WLA8" s="1243"/>
      <c r="WLB8" s="1243"/>
      <c r="WLC8" s="1243"/>
      <c r="WLD8" s="1243"/>
      <c r="WLE8" s="1243"/>
      <c r="WLF8" s="1243"/>
      <c r="WLG8" s="1243"/>
      <c r="WLH8" s="1243"/>
      <c r="WLI8" s="1243"/>
      <c r="WLJ8" s="1243"/>
      <c r="WLK8" s="1243"/>
      <c r="WLL8" s="1243"/>
      <c r="WLM8" s="1243"/>
      <c r="WLN8" s="1243"/>
      <c r="WLO8" s="1243"/>
      <c r="WLP8" s="1243"/>
      <c r="WLQ8" s="1243"/>
      <c r="WLR8" s="1243"/>
      <c r="WLS8" s="1243"/>
      <c r="WLT8" s="1243"/>
      <c r="WLU8" s="1243"/>
      <c r="WLV8" s="1243"/>
      <c r="WLW8" s="1243"/>
      <c r="WLX8" s="1243"/>
      <c r="WLY8" s="1243"/>
      <c r="WLZ8" s="1243"/>
      <c r="WMA8" s="1243"/>
      <c r="WMB8" s="1243"/>
      <c r="WMC8" s="1243"/>
      <c r="WMD8" s="1243"/>
      <c r="WME8" s="1243"/>
      <c r="WMF8" s="1243"/>
      <c r="WMG8" s="1243"/>
      <c r="WMH8" s="1243"/>
      <c r="WMI8" s="1243"/>
      <c r="WMJ8" s="1243"/>
      <c r="WMK8" s="1243"/>
      <c r="WML8" s="1243"/>
      <c r="WMM8" s="1243"/>
      <c r="WMN8" s="1243"/>
      <c r="WMO8" s="1243"/>
      <c r="WMP8" s="1243"/>
      <c r="WMQ8" s="1243"/>
      <c r="WMR8" s="1243"/>
      <c r="WMS8" s="1243"/>
      <c r="WMT8" s="1243"/>
      <c r="WMU8" s="1243"/>
      <c r="WMV8" s="1243"/>
      <c r="WMW8" s="1243"/>
      <c r="WMX8" s="1243"/>
      <c r="WMY8" s="1243"/>
      <c r="WMZ8" s="1243"/>
      <c r="WNA8" s="1243"/>
      <c r="WNB8" s="1243"/>
      <c r="WNC8" s="1243"/>
      <c r="WND8" s="1243"/>
      <c r="WNE8" s="1243"/>
      <c r="WNF8" s="1243"/>
      <c r="WNG8" s="1243"/>
      <c r="WNH8" s="1243"/>
      <c r="WNI8" s="1243"/>
      <c r="WNJ8" s="1243"/>
      <c r="WNK8" s="1243"/>
      <c r="WNL8" s="1243"/>
      <c r="WNM8" s="1243"/>
      <c r="WNN8" s="1243"/>
      <c r="WNO8" s="1243"/>
      <c r="WNP8" s="1243"/>
      <c r="WNQ8" s="1243"/>
      <c r="WNR8" s="1243"/>
      <c r="WNS8" s="1243"/>
      <c r="WNT8" s="1243"/>
      <c r="WNU8" s="1243"/>
      <c r="WNV8" s="1243"/>
      <c r="WNW8" s="1243"/>
      <c r="WNX8" s="1243"/>
      <c r="WNY8" s="1243"/>
      <c r="WNZ8" s="1243"/>
      <c r="WOA8" s="1243"/>
      <c r="WOB8" s="1243"/>
      <c r="WOC8" s="1243"/>
      <c r="WOD8" s="1243"/>
      <c r="WOE8" s="1243"/>
      <c r="WOF8" s="1243"/>
      <c r="WOG8" s="1243"/>
      <c r="WOH8" s="1243"/>
      <c r="WOI8" s="1243"/>
      <c r="WOJ8" s="1243"/>
      <c r="WOK8" s="1243"/>
      <c r="WOL8" s="1243"/>
      <c r="WOM8" s="1243"/>
      <c r="WON8" s="1243"/>
      <c r="WOO8" s="1243"/>
      <c r="WOP8" s="1243"/>
      <c r="WOQ8" s="1243"/>
      <c r="WOR8" s="1243"/>
      <c r="WOS8" s="1243"/>
      <c r="WOT8" s="1243"/>
      <c r="WOU8" s="1243"/>
      <c r="WOV8" s="1243"/>
      <c r="WOW8" s="1243"/>
      <c r="WOX8" s="1243"/>
      <c r="WOY8" s="1243"/>
      <c r="WOZ8" s="1243"/>
      <c r="WPA8" s="1243"/>
      <c r="WPB8" s="1243"/>
      <c r="WPC8" s="1243"/>
      <c r="WPD8" s="1243"/>
      <c r="WPE8" s="1243"/>
      <c r="WPF8" s="1243"/>
      <c r="WPG8" s="1243"/>
      <c r="WPH8" s="1243"/>
      <c r="WPI8" s="1243"/>
      <c r="WPJ8" s="1243"/>
      <c r="WPK8" s="1243"/>
      <c r="WPL8" s="1243"/>
      <c r="WPM8" s="1243"/>
      <c r="WPN8" s="1243"/>
      <c r="WPO8" s="1243"/>
      <c r="WPP8" s="1243"/>
      <c r="WPQ8" s="1243"/>
      <c r="WPR8" s="1243"/>
      <c r="WPS8" s="1243"/>
      <c r="WPT8" s="1243"/>
      <c r="WPU8" s="1243"/>
      <c r="WPV8" s="1243"/>
      <c r="WPW8" s="1243"/>
      <c r="WPX8" s="1243"/>
      <c r="WPY8" s="1243"/>
      <c r="WPZ8" s="1243"/>
      <c r="WQA8" s="1243"/>
      <c r="WQB8" s="1243"/>
      <c r="WQC8" s="1243"/>
      <c r="WQD8" s="1243"/>
      <c r="WQE8" s="1243"/>
      <c r="WQF8" s="1243"/>
      <c r="WQG8" s="1243"/>
      <c r="WQH8" s="1243"/>
      <c r="WQI8" s="1243"/>
      <c r="WQJ8" s="1243"/>
      <c r="WQK8" s="1243"/>
      <c r="WQL8" s="1243"/>
      <c r="WQM8" s="1243"/>
      <c r="WQN8" s="1243"/>
      <c r="WQO8" s="1243"/>
      <c r="WQP8" s="1243"/>
      <c r="WQQ8" s="1243"/>
      <c r="WQR8" s="1243"/>
      <c r="WQS8" s="1243"/>
      <c r="WQT8" s="1243"/>
      <c r="WQU8" s="1243"/>
      <c r="WQV8" s="1243"/>
      <c r="WQW8" s="1243"/>
      <c r="WQX8" s="1243"/>
      <c r="WQY8" s="1243"/>
      <c r="WQZ8" s="1243"/>
      <c r="WRA8" s="1243"/>
      <c r="WRB8" s="1243"/>
      <c r="WRC8" s="1243"/>
      <c r="WRD8" s="1243"/>
      <c r="WRE8" s="1243"/>
      <c r="WRF8" s="1243"/>
      <c r="WRG8" s="1243"/>
      <c r="WRH8" s="1243"/>
      <c r="WRI8" s="1243"/>
      <c r="WRJ8" s="1243"/>
      <c r="WRK8" s="1243"/>
      <c r="WRL8" s="1243"/>
      <c r="WRM8" s="1243"/>
      <c r="WRN8" s="1243"/>
      <c r="WRO8" s="1243"/>
      <c r="WRP8" s="1243"/>
      <c r="WRQ8" s="1243"/>
      <c r="WRR8" s="1243"/>
      <c r="WRS8" s="1243"/>
      <c r="WRT8" s="1243"/>
      <c r="WRU8" s="1243"/>
      <c r="WRV8" s="1243"/>
      <c r="WRW8" s="1243"/>
      <c r="WRX8" s="1243"/>
      <c r="WRY8" s="1243"/>
      <c r="WRZ8" s="1243"/>
      <c r="WSA8" s="1243"/>
      <c r="WSB8" s="1243"/>
      <c r="WSC8" s="1243"/>
      <c r="WSD8" s="1243"/>
      <c r="WSE8" s="1243"/>
      <c r="WSF8" s="1243"/>
      <c r="WSG8" s="1243"/>
      <c r="WSH8" s="1243"/>
      <c r="WSI8" s="1243"/>
      <c r="WSJ8" s="1243"/>
      <c r="WSK8" s="1243"/>
      <c r="WSL8" s="1243"/>
      <c r="WSM8" s="1243"/>
      <c r="WSN8" s="1243"/>
      <c r="WSO8" s="1243"/>
      <c r="WSP8" s="1243"/>
      <c r="WSQ8" s="1243"/>
      <c r="WSR8" s="1243"/>
      <c r="WSS8" s="1243"/>
      <c r="WST8" s="1243"/>
      <c r="WSU8" s="1243"/>
      <c r="WSV8" s="1243"/>
      <c r="WSW8" s="1243"/>
      <c r="WSX8" s="1243"/>
      <c r="WSY8" s="1243"/>
      <c r="WSZ8" s="1243"/>
      <c r="WTA8" s="1243"/>
      <c r="WTB8" s="1243"/>
      <c r="WTC8" s="1243"/>
      <c r="WTD8" s="1243"/>
      <c r="WTE8" s="1243"/>
      <c r="WTF8" s="1243"/>
      <c r="WTG8" s="1243"/>
      <c r="WTH8" s="1243"/>
      <c r="WTI8" s="1243"/>
      <c r="WTJ8" s="1243"/>
      <c r="WTK8" s="1243"/>
      <c r="WTL8" s="1243"/>
      <c r="WTM8" s="1243"/>
      <c r="WTN8" s="1243"/>
      <c r="WTO8" s="1243"/>
      <c r="WTP8" s="1243"/>
      <c r="WTQ8" s="1243"/>
      <c r="WTR8" s="1243"/>
      <c r="WTS8" s="1243"/>
      <c r="WTT8" s="1243"/>
      <c r="WTU8" s="1243"/>
      <c r="WTV8" s="1243"/>
      <c r="WTW8" s="1243"/>
      <c r="WTX8" s="1243"/>
      <c r="WTY8" s="1243"/>
      <c r="WTZ8" s="1243"/>
      <c r="WUA8" s="1243"/>
      <c r="WUB8" s="1243"/>
      <c r="WUC8" s="1243"/>
      <c r="WUD8" s="1243"/>
      <c r="WUE8" s="1243"/>
      <c r="WUF8" s="1243"/>
      <c r="WUG8" s="1243"/>
      <c r="WUH8" s="1243"/>
      <c r="WUI8" s="1243"/>
      <c r="WUJ8" s="1243"/>
      <c r="WUK8" s="1243"/>
      <c r="WUL8" s="1243"/>
      <c r="WUM8" s="1243"/>
      <c r="WUN8" s="1243"/>
      <c r="WUO8" s="1243"/>
      <c r="WUP8" s="1243"/>
      <c r="WUQ8" s="1243"/>
      <c r="WUR8" s="1243"/>
      <c r="WUS8" s="1243"/>
      <c r="WUT8" s="1243"/>
      <c r="WUU8" s="1243"/>
      <c r="WUV8" s="1243"/>
      <c r="WUW8" s="1243"/>
      <c r="WUX8" s="1243"/>
      <c r="WUY8" s="1243"/>
      <c r="WUZ8" s="1243"/>
      <c r="WVA8" s="1243"/>
      <c r="WVB8" s="1243"/>
      <c r="WVC8" s="1243"/>
      <c r="WVD8" s="1243"/>
      <c r="WVE8" s="1243"/>
      <c r="WVF8" s="1243"/>
      <c r="WVG8" s="1243"/>
      <c r="WVH8" s="1243"/>
      <c r="WVI8" s="1243"/>
      <c r="WVJ8" s="1243"/>
      <c r="WVK8" s="1243"/>
      <c r="WVL8" s="1243"/>
      <c r="WVM8" s="1243"/>
      <c r="WVN8" s="1243"/>
      <c r="WVO8" s="1243"/>
      <c r="WVP8" s="1243"/>
      <c r="WVQ8" s="1243"/>
      <c r="WVR8" s="1243"/>
      <c r="WVS8" s="1243"/>
      <c r="WVT8" s="1243"/>
      <c r="WVU8" s="1243"/>
      <c r="WVV8" s="1243"/>
      <c r="WVW8" s="1243"/>
      <c r="WVX8" s="1243"/>
      <c r="WVY8" s="1243"/>
      <c r="WVZ8" s="1243"/>
      <c r="WWA8" s="1243"/>
      <c r="WWB8" s="1243"/>
      <c r="WWC8" s="1243"/>
      <c r="WWD8" s="1243"/>
      <c r="WWE8" s="1243"/>
      <c r="WWF8" s="1243"/>
      <c r="WWG8" s="1243"/>
      <c r="WWH8" s="1243"/>
      <c r="WWI8" s="1243"/>
      <c r="WWJ8" s="1243"/>
      <c r="WWK8" s="1243"/>
      <c r="WWL8" s="1243"/>
      <c r="WWM8" s="1243"/>
      <c r="WWN8" s="1243"/>
      <c r="WWO8" s="1243"/>
      <c r="WWP8" s="1243"/>
      <c r="WWQ8" s="1243"/>
      <c r="WWR8" s="1243"/>
      <c r="WWS8" s="1243"/>
      <c r="WWT8" s="1243"/>
      <c r="WWU8" s="1243"/>
      <c r="WWV8" s="1243"/>
      <c r="WWW8" s="1243"/>
      <c r="WWX8" s="1243"/>
      <c r="WWY8" s="1243"/>
      <c r="WWZ8" s="1243"/>
      <c r="WXA8" s="1243"/>
      <c r="WXB8" s="1243"/>
      <c r="WXC8" s="1243"/>
      <c r="WXD8" s="1243"/>
      <c r="WXE8" s="1243"/>
      <c r="WXF8" s="1243"/>
      <c r="WXG8" s="1243"/>
      <c r="WXH8" s="1243"/>
      <c r="WXI8" s="1243"/>
      <c r="WXJ8" s="1243"/>
      <c r="WXK8" s="1243"/>
      <c r="WXL8" s="1243"/>
      <c r="WXM8" s="1243"/>
      <c r="WXN8" s="1243"/>
      <c r="WXO8" s="1243"/>
      <c r="WXP8" s="1243"/>
      <c r="WXQ8" s="1243"/>
      <c r="WXR8" s="1243"/>
      <c r="WXS8" s="1243"/>
      <c r="WXT8" s="1243"/>
      <c r="WXU8" s="1243"/>
      <c r="WXV8" s="1243"/>
      <c r="WXW8" s="1243"/>
      <c r="WXX8" s="1243"/>
      <c r="WXY8" s="1243"/>
      <c r="WXZ8" s="1243"/>
      <c r="WYA8" s="1243"/>
      <c r="WYB8" s="1243"/>
      <c r="WYC8" s="1243"/>
      <c r="WYD8" s="1243"/>
      <c r="WYE8" s="1243"/>
      <c r="WYF8" s="1243"/>
      <c r="WYG8" s="1243"/>
      <c r="WYH8" s="1243"/>
      <c r="WYI8" s="1243"/>
      <c r="WYJ8" s="1243"/>
      <c r="WYK8" s="1243"/>
      <c r="WYL8" s="1243"/>
      <c r="WYM8" s="1243"/>
      <c r="WYN8" s="1243"/>
      <c r="WYO8" s="1243"/>
      <c r="WYP8" s="1243"/>
      <c r="WYQ8" s="1243"/>
      <c r="WYR8" s="1243"/>
      <c r="WYS8" s="1243"/>
      <c r="WYT8" s="1243"/>
      <c r="WYU8" s="1243"/>
      <c r="WYV8" s="1243"/>
      <c r="WYW8" s="1243"/>
      <c r="WYX8" s="1243"/>
      <c r="WYY8" s="1243"/>
      <c r="WYZ8" s="1243"/>
      <c r="WZA8" s="1243"/>
      <c r="WZB8" s="1243"/>
      <c r="WZC8" s="1243"/>
      <c r="WZD8" s="1243"/>
      <c r="WZE8" s="1243"/>
      <c r="WZF8" s="1243"/>
      <c r="WZG8" s="1243"/>
      <c r="WZH8" s="1243"/>
      <c r="WZI8" s="1243"/>
      <c r="WZJ8" s="1243"/>
      <c r="WZK8" s="1243"/>
      <c r="WZL8" s="1243"/>
      <c r="WZM8" s="1243"/>
      <c r="WZN8" s="1243"/>
      <c r="WZO8" s="1243"/>
      <c r="WZP8" s="1243"/>
      <c r="WZQ8" s="1243"/>
      <c r="WZR8" s="1243"/>
      <c r="WZS8" s="1243"/>
      <c r="WZT8" s="1243"/>
      <c r="WZU8" s="1243"/>
      <c r="WZV8" s="1243"/>
      <c r="WZW8" s="1243"/>
      <c r="WZX8" s="1243"/>
      <c r="WZY8" s="1243"/>
      <c r="WZZ8" s="1243"/>
      <c r="XAA8" s="1243"/>
      <c r="XAB8" s="1243"/>
      <c r="XAC8" s="1243"/>
      <c r="XAD8" s="1243"/>
      <c r="XAE8" s="1243"/>
      <c r="XAF8" s="1243"/>
      <c r="XAG8" s="1243"/>
      <c r="XAH8" s="1243"/>
      <c r="XAI8" s="1243"/>
      <c r="XAJ8" s="1243"/>
      <c r="XAK8" s="1243"/>
      <c r="XAL8" s="1243"/>
      <c r="XAM8" s="1243"/>
      <c r="XAN8" s="1243"/>
      <c r="XAO8" s="1243"/>
      <c r="XAP8" s="1243"/>
      <c r="XAQ8" s="1243"/>
      <c r="XAR8" s="1243"/>
      <c r="XAS8" s="1243"/>
      <c r="XAT8" s="1243"/>
      <c r="XAU8" s="1243"/>
      <c r="XAV8" s="1243"/>
      <c r="XAW8" s="1243"/>
      <c r="XAX8" s="1243"/>
      <c r="XAY8" s="1243"/>
      <c r="XAZ8" s="1243"/>
      <c r="XBA8" s="1243"/>
      <c r="XBB8" s="1243"/>
      <c r="XBC8" s="1243"/>
      <c r="XBD8" s="1243"/>
      <c r="XBE8" s="1243"/>
      <c r="XBF8" s="1243"/>
      <c r="XBG8" s="1243"/>
      <c r="XBH8" s="1243"/>
      <c r="XBI8" s="1243"/>
      <c r="XBJ8" s="1243"/>
      <c r="XBK8" s="1243"/>
      <c r="XBL8" s="1243"/>
      <c r="XBM8" s="1243"/>
      <c r="XBN8" s="1243"/>
      <c r="XBO8" s="1243"/>
      <c r="XBP8" s="1243"/>
      <c r="XBQ8" s="1243"/>
      <c r="XBR8" s="1243"/>
      <c r="XBS8" s="1243"/>
      <c r="XBT8" s="1243"/>
      <c r="XBU8" s="1243"/>
      <c r="XBV8" s="1243"/>
      <c r="XBW8" s="1243"/>
      <c r="XBX8" s="1243"/>
      <c r="XBY8" s="1243"/>
      <c r="XBZ8" s="1243"/>
      <c r="XCA8" s="1243"/>
      <c r="XCB8" s="1243"/>
      <c r="XCC8" s="1243"/>
      <c r="XCD8" s="1243"/>
      <c r="XCE8" s="1243"/>
      <c r="XCF8" s="1243"/>
      <c r="XCG8" s="1243"/>
      <c r="XCH8" s="1243"/>
      <c r="XCI8" s="1243"/>
      <c r="XCJ8" s="1243"/>
      <c r="XCK8" s="1243"/>
      <c r="XCL8" s="1243"/>
      <c r="XCM8" s="1243"/>
      <c r="XCN8" s="1243"/>
      <c r="XCO8" s="1243"/>
      <c r="XCP8" s="1243"/>
      <c r="XCQ8" s="1243"/>
      <c r="XCR8" s="1243"/>
      <c r="XCS8" s="1243"/>
      <c r="XCT8" s="1243"/>
      <c r="XCU8" s="1243"/>
      <c r="XCV8" s="1243"/>
      <c r="XCW8" s="1243"/>
      <c r="XCX8" s="1243"/>
      <c r="XCY8" s="1243"/>
      <c r="XCZ8" s="1243"/>
      <c r="XDA8" s="1243"/>
      <c r="XDB8" s="1243"/>
      <c r="XDC8" s="1243"/>
      <c r="XDD8" s="1243"/>
      <c r="XDE8" s="1243"/>
      <c r="XDF8" s="1243"/>
      <c r="XDG8" s="1243"/>
      <c r="XDH8" s="1243"/>
      <c r="XDI8" s="1243"/>
      <c r="XDJ8" s="1243"/>
      <c r="XDK8" s="1243"/>
      <c r="XDL8" s="1243"/>
      <c r="XDM8" s="1243"/>
      <c r="XDN8" s="1243"/>
      <c r="XDO8" s="1243"/>
      <c r="XDP8" s="1243"/>
      <c r="XDQ8" s="1243"/>
      <c r="XDR8" s="1243"/>
      <c r="XDS8" s="1243"/>
      <c r="XDT8" s="1243"/>
      <c r="XDU8" s="1243"/>
      <c r="XDV8" s="1243"/>
      <c r="XDW8" s="1243"/>
      <c r="XDX8" s="1243"/>
      <c r="XDY8" s="1243"/>
      <c r="XDZ8" s="1243"/>
      <c r="XEA8" s="1243"/>
      <c r="XEB8" s="1243"/>
      <c r="XEC8" s="1243"/>
      <c r="XED8" s="1243"/>
      <c r="XEE8" s="1243"/>
      <c r="XEF8" s="1243"/>
      <c r="XEG8" s="1243"/>
      <c r="XEH8" s="1243"/>
      <c r="XEI8" s="1243"/>
      <c r="XEJ8" s="1243"/>
      <c r="XEK8" s="1243"/>
      <c r="XEL8" s="1243"/>
      <c r="XEM8" s="1243"/>
      <c r="XEN8" s="1243"/>
      <c r="XEO8" s="1243"/>
      <c r="XEP8" s="1243"/>
      <c r="XEQ8" s="1243"/>
      <c r="XER8" s="1243"/>
      <c r="XES8" s="1243"/>
      <c r="XET8" s="1243"/>
      <c r="XEU8" s="1243"/>
      <c r="XEV8" s="1243"/>
      <c r="XEW8" s="1243"/>
      <c r="XEX8" s="1243"/>
      <c r="XEY8" s="1243"/>
      <c r="XEZ8" s="1243"/>
      <c r="XFA8" s="1243"/>
      <c r="XFB8" s="1243"/>
    </row>
    <row r="9" spans="2:16382" s="1250" customFormat="1" ht="18.75" customHeight="1" x14ac:dyDescent="0.25">
      <c r="B9" s="1231" t="s">
        <v>1369</v>
      </c>
      <c r="C9" s="1271">
        <v>12</v>
      </c>
      <c r="D9" s="1271"/>
      <c r="E9" s="1277">
        <f t="shared" ref="E9:E44" si="0">C9+(D9/2)</f>
        <v>12</v>
      </c>
      <c r="F9" s="1278">
        <f>'B. Horas Catedra Titulo'!H9</f>
        <v>5.8347222222222221</v>
      </c>
      <c r="G9" s="1115">
        <f t="shared" ref="G9:G44" si="1">E9+F9</f>
        <v>17.834722222222222</v>
      </c>
    </row>
    <row r="10" spans="2:16382" ht="18.75" customHeight="1" x14ac:dyDescent="0.25">
      <c r="B10" s="1231" t="s">
        <v>1403</v>
      </c>
      <c r="C10" s="1271">
        <v>7</v>
      </c>
      <c r="D10" s="1271"/>
      <c r="E10" s="1277">
        <f t="shared" si="0"/>
        <v>7</v>
      </c>
      <c r="F10" s="1278">
        <f>'B. Horas Catedra Titulo'!H10</f>
        <v>12.863888888888889</v>
      </c>
      <c r="G10" s="1115">
        <f t="shared" si="1"/>
        <v>19.863888888888887</v>
      </c>
    </row>
    <row r="11" spans="2:16382" ht="18.75" customHeight="1" x14ac:dyDescent="0.25">
      <c r="B11" s="1264" t="s">
        <v>692</v>
      </c>
      <c r="C11" s="1115">
        <f>C12+C13</f>
        <v>29</v>
      </c>
      <c r="D11" s="1115">
        <f>D12+D13</f>
        <v>0</v>
      </c>
      <c r="E11" s="1115">
        <f t="shared" si="0"/>
        <v>29</v>
      </c>
      <c r="F11" s="1276">
        <f>'B. Horas Catedra Titulo'!H11</f>
        <v>9.2263888888888896</v>
      </c>
      <c r="G11" s="1115">
        <f t="shared" si="1"/>
        <v>38.226388888888891</v>
      </c>
    </row>
    <row r="12" spans="2:16382" ht="18.75" customHeight="1" x14ac:dyDescent="0.25">
      <c r="B12" s="1231" t="s">
        <v>775</v>
      </c>
      <c r="C12" s="1271">
        <v>15</v>
      </c>
      <c r="D12" s="1271"/>
      <c r="E12" s="1279">
        <f t="shared" si="0"/>
        <v>15</v>
      </c>
      <c r="F12" s="1280">
        <f>'B. Horas Catedra Titulo'!H12</f>
        <v>3.7930555555555556</v>
      </c>
      <c r="G12" s="1115">
        <f t="shared" si="1"/>
        <v>18.793055555555554</v>
      </c>
    </row>
    <row r="13" spans="2:16382" ht="18.75" customHeight="1" x14ac:dyDescent="0.25">
      <c r="B13" s="1231" t="s">
        <v>776</v>
      </c>
      <c r="C13" s="1271">
        <v>14</v>
      </c>
      <c r="D13" s="1271"/>
      <c r="E13" s="1279">
        <f t="shared" si="0"/>
        <v>14</v>
      </c>
      <c r="F13" s="1280">
        <f>'B. Horas Catedra Titulo'!H13</f>
        <v>5.4333333333333336</v>
      </c>
      <c r="G13" s="1115">
        <f t="shared" si="1"/>
        <v>19.433333333333334</v>
      </c>
    </row>
    <row r="14" spans="2:16382" ht="18.75" customHeight="1" x14ac:dyDescent="0.25">
      <c r="B14" s="1264" t="s">
        <v>291</v>
      </c>
      <c r="C14" s="1115">
        <f>C15+C16</f>
        <v>21</v>
      </c>
      <c r="D14" s="1115">
        <f>D15+D16</f>
        <v>1</v>
      </c>
      <c r="E14" s="1115">
        <f t="shared" si="0"/>
        <v>21.5</v>
      </c>
      <c r="F14" s="1276">
        <f>'B. Horas Catedra Titulo'!H14</f>
        <v>12.622222222222222</v>
      </c>
      <c r="G14" s="1115">
        <f t="shared" si="1"/>
        <v>34.12222222222222</v>
      </c>
    </row>
    <row r="15" spans="2:16382" ht="18.75" customHeight="1" x14ac:dyDescent="0.25">
      <c r="B15" s="1231" t="s">
        <v>1113</v>
      </c>
      <c r="C15" s="1271">
        <v>17</v>
      </c>
      <c r="D15" s="1271">
        <v>1</v>
      </c>
      <c r="E15" s="1277">
        <f t="shared" si="0"/>
        <v>17.5</v>
      </c>
      <c r="F15" s="1278">
        <f>'B. Horas Catedra Titulo'!H15</f>
        <v>10.311111111111112</v>
      </c>
      <c r="G15" s="1115">
        <f t="shared" si="1"/>
        <v>27.81111111111111</v>
      </c>
    </row>
    <row r="16" spans="2:16382" ht="18.75" customHeight="1" x14ac:dyDescent="0.25">
      <c r="B16" s="1231" t="s">
        <v>777</v>
      </c>
      <c r="C16" s="1271">
        <v>4</v>
      </c>
      <c r="D16" s="1271"/>
      <c r="E16" s="1277">
        <f t="shared" si="0"/>
        <v>4</v>
      </c>
      <c r="F16" s="1278">
        <f>'B. Horas Catedra Titulo'!H16</f>
        <v>2.3111111111111109</v>
      </c>
      <c r="G16" s="1115">
        <f t="shared" si="1"/>
        <v>6.3111111111111109</v>
      </c>
    </row>
    <row r="17" spans="2:9" ht="18.75" customHeight="1" x14ac:dyDescent="0.25">
      <c r="B17" s="1264" t="s">
        <v>1405</v>
      </c>
      <c r="C17" s="1115">
        <f>C18+C19+C20+C21</f>
        <v>40</v>
      </c>
      <c r="D17" s="1115">
        <f>D18+D19+D20+D21</f>
        <v>1</v>
      </c>
      <c r="E17" s="1115">
        <f t="shared" si="0"/>
        <v>40.5</v>
      </c>
      <c r="F17" s="1276">
        <f>'B. Horas Catedra Titulo'!H17</f>
        <v>13.8</v>
      </c>
      <c r="G17" s="1115">
        <f t="shared" si="1"/>
        <v>54.3</v>
      </c>
    </row>
    <row r="18" spans="2:9" ht="18.75" customHeight="1" x14ac:dyDescent="0.25">
      <c r="B18" s="1231" t="s">
        <v>1406</v>
      </c>
      <c r="C18" s="1271">
        <v>21</v>
      </c>
      <c r="D18" s="1271"/>
      <c r="E18" s="1279">
        <f t="shared" si="0"/>
        <v>21</v>
      </c>
      <c r="F18" s="1280">
        <f>'B. Horas Catedra Titulo'!H18</f>
        <v>6.0666666666666664</v>
      </c>
      <c r="G18" s="1115">
        <f t="shared" si="1"/>
        <v>27.066666666666666</v>
      </c>
    </row>
    <row r="19" spans="2:9" ht="18.75" customHeight="1" x14ac:dyDescent="0.25">
      <c r="B19" s="1231" t="s">
        <v>1407</v>
      </c>
      <c r="C19" s="1271">
        <v>13</v>
      </c>
      <c r="D19" s="1271">
        <v>1</v>
      </c>
      <c r="E19" s="1279">
        <f t="shared" si="0"/>
        <v>13.5</v>
      </c>
      <c r="F19" s="1280">
        <f>'B. Horas Catedra Titulo'!H19</f>
        <v>5.5555555555555554</v>
      </c>
      <c r="G19" s="1115">
        <f t="shared" si="1"/>
        <v>19.055555555555557</v>
      </c>
    </row>
    <row r="20" spans="2:9" ht="18.75" customHeight="1" x14ac:dyDescent="0.25">
      <c r="B20" s="1231" t="s">
        <v>493</v>
      </c>
      <c r="C20" s="1271">
        <v>4</v>
      </c>
      <c r="D20" s="1271"/>
      <c r="E20" s="1279">
        <f t="shared" si="0"/>
        <v>4</v>
      </c>
      <c r="F20" s="1280">
        <f>'B. Horas Catedra Titulo'!H20</f>
        <v>1.2444444444444445</v>
      </c>
      <c r="G20" s="1115">
        <f t="shared" si="1"/>
        <v>5.2444444444444445</v>
      </c>
    </row>
    <row r="21" spans="2:9" ht="18.75" customHeight="1" x14ac:dyDescent="0.25">
      <c r="B21" s="1231" t="s">
        <v>1139</v>
      </c>
      <c r="C21" s="1271">
        <v>2</v>
      </c>
      <c r="D21" s="1271"/>
      <c r="E21" s="1279">
        <f t="shared" si="0"/>
        <v>2</v>
      </c>
      <c r="F21" s="1280">
        <f>'B. Horas Catedra Titulo'!H21</f>
        <v>0.26666666666666666</v>
      </c>
      <c r="G21" s="1115">
        <f t="shared" si="1"/>
        <v>2.2666666666666666</v>
      </c>
    </row>
    <row r="22" spans="2:9" ht="18.75" customHeight="1" x14ac:dyDescent="0.25">
      <c r="B22" s="1231" t="s">
        <v>1408</v>
      </c>
      <c r="C22" s="1271"/>
      <c r="D22" s="1271"/>
      <c r="E22" s="1279"/>
      <c r="F22" s="1280">
        <f>'B. Horas Catedra Titulo'!H22</f>
        <v>0.66666666666666663</v>
      </c>
      <c r="G22" s="1115"/>
    </row>
    <row r="23" spans="2:9" ht="18.75" customHeight="1" x14ac:dyDescent="0.25">
      <c r="B23" s="1264" t="s">
        <v>1409</v>
      </c>
      <c r="C23" s="1115">
        <f>C24+C25+C26+C27+C28+C29+C30</f>
        <v>54</v>
      </c>
      <c r="D23" s="1115">
        <f>D24+D25+D26+D27+D28+D29+D30</f>
        <v>0</v>
      </c>
      <c r="E23" s="1115">
        <f>C23+(D23/2)</f>
        <v>54</v>
      </c>
      <c r="F23" s="1276">
        <f>'B. Horas Catedra Titulo'!H23</f>
        <v>18.841666666666665</v>
      </c>
      <c r="G23" s="1115">
        <f t="shared" si="1"/>
        <v>72.841666666666669</v>
      </c>
    </row>
    <row r="24" spans="2:9" ht="18.75" customHeight="1" x14ac:dyDescent="0.25">
      <c r="B24" s="1231" t="s">
        <v>1372</v>
      </c>
      <c r="C24" s="1271">
        <v>19</v>
      </c>
      <c r="D24" s="1271"/>
      <c r="E24" s="1279">
        <f>C24+(D24/2)</f>
        <v>19</v>
      </c>
      <c r="F24" s="1280">
        <f>'B. Horas Catedra Titulo'!H24</f>
        <v>9.7388888888888889</v>
      </c>
      <c r="G24" s="1115">
        <f t="shared" si="1"/>
        <v>28.738888888888887</v>
      </c>
      <c r="H24" s="1096"/>
      <c r="I24" s="1096"/>
    </row>
    <row r="25" spans="2:9" ht="18.75" customHeight="1" x14ac:dyDescent="0.25">
      <c r="B25" s="1231" t="s">
        <v>1374</v>
      </c>
      <c r="C25" s="1271">
        <v>2</v>
      </c>
      <c r="D25" s="1271"/>
      <c r="E25" s="1279">
        <f>C25+(D25/2)</f>
        <v>2</v>
      </c>
      <c r="F25" s="1280">
        <f>'B. Horas Catedra Titulo'!H25</f>
        <v>1.1805555555555556</v>
      </c>
      <c r="G25" s="1115">
        <f t="shared" si="1"/>
        <v>3.1805555555555554</v>
      </c>
    </row>
    <row r="26" spans="2:9" ht="18.75" customHeight="1" x14ac:dyDescent="0.25">
      <c r="B26" s="1231" t="s">
        <v>1373</v>
      </c>
      <c r="C26" s="1271">
        <v>15</v>
      </c>
      <c r="D26" s="1271"/>
      <c r="E26" s="1279">
        <f>C26+(D26/2)</f>
        <v>15</v>
      </c>
      <c r="F26" s="1280">
        <f>'B. Horas Catedra Titulo'!H26</f>
        <v>1</v>
      </c>
      <c r="G26" s="1115">
        <f t="shared" si="1"/>
        <v>16</v>
      </c>
    </row>
    <row r="27" spans="2:9" ht="18.75" customHeight="1" x14ac:dyDescent="0.25">
      <c r="B27" s="1231" t="s">
        <v>1376</v>
      </c>
      <c r="C27" s="1271">
        <v>14</v>
      </c>
      <c r="D27" s="1271"/>
      <c r="E27" s="1279">
        <f t="shared" si="0"/>
        <v>14</v>
      </c>
      <c r="F27" s="1280">
        <f>'B. Horas Catedra Titulo'!H27</f>
        <v>2.5555555555555554</v>
      </c>
      <c r="G27" s="1115">
        <f t="shared" si="1"/>
        <v>16.555555555555557</v>
      </c>
      <c r="H27" s="1096"/>
      <c r="I27" s="1096"/>
    </row>
    <row r="28" spans="2:9" ht="18.75" customHeight="1" x14ac:dyDescent="0.25">
      <c r="B28" s="1231" t="s">
        <v>1410</v>
      </c>
      <c r="C28" s="1271">
        <v>4</v>
      </c>
      <c r="D28" s="1271"/>
      <c r="E28" s="1279">
        <f t="shared" si="0"/>
        <v>4</v>
      </c>
      <c r="F28" s="1280">
        <f>'B. Horas Catedra Titulo'!H28</f>
        <v>0</v>
      </c>
      <c r="G28" s="1115">
        <f t="shared" si="1"/>
        <v>4</v>
      </c>
    </row>
    <row r="29" spans="2:9" ht="18.75" customHeight="1" x14ac:dyDescent="0.25">
      <c r="B29" s="1231" t="s">
        <v>1412</v>
      </c>
      <c r="C29" s="1271"/>
      <c r="D29" s="1271"/>
      <c r="E29" s="1279">
        <f t="shared" si="0"/>
        <v>0</v>
      </c>
      <c r="F29" s="1280">
        <f>'B. Horas Catedra Titulo'!H29</f>
        <v>2.4555555555555557</v>
      </c>
      <c r="G29" s="1115">
        <f t="shared" si="1"/>
        <v>2.4555555555555557</v>
      </c>
    </row>
    <row r="30" spans="2:9" ht="18.75" customHeight="1" x14ac:dyDescent="0.25">
      <c r="B30" s="1231" t="s">
        <v>1425</v>
      </c>
      <c r="C30" s="1271"/>
      <c r="D30" s="1271"/>
      <c r="E30" s="1279">
        <f t="shared" si="0"/>
        <v>0</v>
      </c>
      <c r="F30" s="1280">
        <f>'B. Horas Catedra Titulo'!H30</f>
        <v>1.9111111111111112</v>
      </c>
      <c r="G30" s="1115">
        <f t="shared" si="1"/>
        <v>1.9111111111111112</v>
      </c>
    </row>
    <row r="31" spans="2:9" ht="18.75" customHeight="1" x14ac:dyDescent="0.25">
      <c r="B31" s="1264" t="s">
        <v>283</v>
      </c>
      <c r="C31" s="1115">
        <f>C32+C33+C34+C35+C36+C37+C38+C39</f>
        <v>77</v>
      </c>
      <c r="D31" s="1115">
        <f>D32+D33+D34+D35+D36+D37+D38+D39</f>
        <v>1</v>
      </c>
      <c r="E31" s="1115">
        <f t="shared" si="0"/>
        <v>77.5</v>
      </c>
      <c r="F31" s="1276">
        <f>'B. Horas Catedra Titulo'!H31</f>
        <v>49.220833333333331</v>
      </c>
      <c r="G31" s="1115">
        <f t="shared" si="1"/>
        <v>126.72083333333333</v>
      </c>
    </row>
    <row r="32" spans="2:9" ht="18.75" customHeight="1" x14ac:dyDescent="0.25">
      <c r="B32" s="1231" t="s">
        <v>1415</v>
      </c>
      <c r="C32" s="1271">
        <v>8</v>
      </c>
      <c r="D32" s="1271"/>
      <c r="E32" s="1279">
        <f t="shared" si="0"/>
        <v>8</v>
      </c>
      <c r="F32" s="1280">
        <f>'B. Horas Catedra Titulo'!H32</f>
        <v>3.651388888888889</v>
      </c>
      <c r="G32" s="1115">
        <f t="shared" si="1"/>
        <v>11.651388888888889</v>
      </c>
    </row>
    <row r="33" spans="2:7" ht="18.75" customHeight="1" x14ac:dyDescent="0.25">
      <c r="B33" s="1231" t="s">
        <v>3108</v>
      </c>
      <c r="C33" s="1271">
        <v>12</v>
      </c>
      <c r="D33" s="1271"/>
      <c r="E33" s="1279">
        <f t="shared" si="0"/>
        <v>12</v>
      </c>
      <c r="F33" s="1280">
        <f>'B. Horas Catedra Titulo'!H33</f>
        <v>9.0472222222222225</v>
      </c>
      <c r="G33" s="1115">
        <f t="shared" si="1"/>
        <v>21.047222222222224</v>
      </c>
    </row>
    <row r="34" spans="2:7" ht="18.75" customHeight="1" x14ac:dyDescent="0.25">
      <c r="B34" s="1231" t="s">
        <v>3109</v>
      </c>
      <c r="C34" s="1271">
        <v>6</v>
      </c>
      <c r="D34" s="1271"/>
      <c r="E34" s="1279">
        <f t="shared" si="0"/>
        <v>6</v>
      </c>
      <c r="F34" s="1280">
        <f>'B. Horas Catedra Titulo'!H34</f>
        <v>4.5944444444444441</v>
      </c>
      <c r="G34" s="1115">
        <f t="shared" si="1"/>
        <v>10.594444444444445</v>
      </c>
    </row>
    <row r="35" spans="2:7" ht="18.75" customHeight="1" x14ac:dyDescent="0.25">
      <c r="B35" s="1231" t="s">
        <v>1417</v>
      </c>
      <c r="C35" s="1271">
        <v>10</v>
      </c>
      <c r="D35" s="1271">
        <v>1</v>
      </c>
      <c r="E35" s="1279">
        <f t="shared" si="0"/>
        <v>10.5</v>
      </c>
      <c r="F35" s="1280">
        <f>'B. Horas Catedra Titulo'!H35</f>
        <v>5.9388888888888891</v>
      </c>
      <c r="G35" s="1115">
        <f t="shared" si="1"/>
        <v>16.43888888888889</v>
      </c>
    </row>
    <row r="36" spans="2:7" ht="18.75" customHeight="1" x14ac:dyDescent="0.25">
      <c r="B36" s="1231" t="s">
        <v>3110</v>
      </c>
      <c r="C36" s="1271">
        <v>9</v>
      </c>
      <c r="D36" s="1271"/>
      <c r="E36" s="1279">
        <f t="shared" si="0"/>
        <v>9</v>
      </c>
      <c r="F36" s="1280">
        <f>'B. Horas Catedra Titulo'!H36</f>
        <v>4.0999999999999996</v>
      </c>
      <c r="G36" s="1115">
        <f t="shared" si="1"/>
        <v>13.1</v>
      </c>
    </row>
    <row r="37" spans="2:7" ht="18.75" customHeight="1" x14ac:dyDescent="0.25">
      <c r="B37" s="1231" t="s">
        <v>3111</v>
      </c>
      <c r="C37" s="1271">
        <v>11</v>
      </c>
      <c r="D37" s="1271"/>
      <c r="E37" s="1279">
        <f t="shared" si="0"/>
        <v>11</v>
      </c>
      <c r="F37" s="1280">
        <f>'B. Horas Catedra Titulo'!H37</f>
        <v>13.284722222222221</v>
      </c>
      <c r="G37" s="1115">
        <f t="shared" si="1"/>
        <v>24.284722222222221</v>
      </c>
    </row>
    <row r="38" spans="2:7" ht="18.75" customHeight="1" x14ac:dyDescent="0.25">
      <c r="B38" s="1231" t="s">
        <v>3112</v>
      </c>
      <c r="C38" s="1271">
        <v>6</v>
      </c>
      <c r="D38" s="1271"/>
      <c r="E38" s="1279">
        <f t="shared" si="0"/>
        <v>6</v>
      </c>
      <c r="F38" s="1280">
        <f>'B. Horas Catedra Titulo'!H38</f>
        <v>1.788888888888889</v>
      </c>
      <c r="G38" s="1115">
        <f t="shared" si="1"/>
        <v>7.7888888888888888</v>
      </c>
    </row>
    <row r="39" spans="2:7" ht="18.75" customHeight="1" x14ac:dyDescent="0.25">
      <c r="B39" s="1231" t="s">
        <v>3113</v>
      </c>
      <c r="C39" s="1271">
        <v>15</v>
      </c>
      <c r="D39" s="1271"/>
      <c r="E39" s="1279">
        <f t="shared" si="0"/>
        <v>15</v>
      </c>
      <c r="F39" s="1280">
        <f>'B. Horas Catedra Titulo'!H39</f>
        <v>6.8152777777777782</v>
      </c>
      <c r="G39" s="1115">
        <f t="shared" si="1"/>
        <v>21.81527777777778</v>
      </c>
    </row>
    <row r="40" spans="2:7" ht="18.75" customHeight="1" x14ac:dyDescent="0.25">
      <c r="B40" s="1264" t="s">
        <v>326</v>
      </c>
      <c r="C40" s="1115">
        <f>C41+C42+C43+C44</f>
        <v>39</v>
      </c>
      <c r="D40" s="1115">
        <f>D41+D42+D43+D44</f>
        <v>45</v>
      </c>
      <c r="E40" s="1115">
        <f>E41+E42+E43+E44</f>
        <v>61.5</v>
      </c>
      <c r="F40" s="1276">
        <f>'B. Horas Catedra Titulo'!H40</f>
        <v>34.077777777777776</v>
      </c>
      <c r="G40" s="1115">
        <f t="shared" si="1"/>
        <v>95.577777777777783</v>
      </c>
    </row>
    <row r="41" spans="2:7" ht="18.75" customHeight="1" x14ac:dyDescent="0.25">
      <c r="B41" s="1231" t="s">
        <v>498</v>
      </c>
      <c r="C41" s="1271">
        <v>16</v>
      </c>
      <c r="D41" s="1271">
        <v>1</v>
      </c>
      <c r="E41" s="1279">
        <f t="shared" si="0"/>
        <v>16.5</v>
      </c>
      <c r="F41" s="1280">
        <f>'B. Horas Catedra Titulo'!H41</f>
        <v>9.7111111111111104</v>
      </c>
      <c r="G41" s="1115">
        <f t="shared" si="1"/>
        <v>26.211111111111109</v>
      </c>
    </row>
    <row r="42" spans="2:7" ht="18.75" customHeight="1" x14ac:dyDescent="0.25">
      <c r="B42" s="1231" t="s">
        <v>1421</v>
      </c>
      <c r="C42" s="1271">
        <v>10</v>
      </c>
      <c r="D42" s="1271">
        <v>4</v>
      </c>
      <c r="E42" s="1279">
        <f t="shared" si="0"/>
        <v>12</v>
      </c>
      <c r="F42" s="1280">
        <f>'B. Horas Catedra Titulo'!H42</f>
        <v>3.3972222222222221</v>
      </c>
      <c r="G42" s="1115">
        <f t="shared" si="1"/>
        <v>15.397222222222222</v>
      </c>
    </row>
    <row r="43" spans="2:7" ht="18.75" customHeight="1" x14ac:dyDescent="0.25">
      <c r="B43" s="1231" t="s">
        <v>1422</v>
      </c>
      <c r="C43" s="1271">
        <v>6</v>
      </c>
      <c r="D43" s="1271">
        <v>38</v>
      </c>
      <c r="E43" s="1279">
        <f t="shared" si="0"/>
        <v>25</v>
      </c>
      <c r="F43" s="1280">
        <f>'B. Horas Catedra Titulo'!H43</f>
        <v>18.75</v>
      </c>
      <c r="G43" s="1115">
        <f t="shared" si="1"/>
        <v>43.75</v>
      </c>
    </row>
    <row r="44" spans="2:7" ht="18.75" customHeight="1" x14ac:dyDescent="0.25">
      <c r="B44" s="1231" t="s">
        <v>1384</v>
      </c>
      <c r="C44" s="1271">
        <v>7</v>
      </c>
      <c r="D44" s="1271">
        <v>2</v>
      </c>
      <c r="E44" s="1279">
        <f t="shared" si="0"/>
        <v>8</v>
      </c>
      <c r="F44" s="1280">
        <f>'B. Horas Catedra Titulo'!H44</f>
        <v>2.2194444444444446</v>
      </c>
      <c r="G44" s="1115">
        <f t="shared" si="1"/>
        <v>10.219444444444445</v>
      </c>
    </row>
    <row r="45" spans="2:7" ht="18.75" customHeight="1" x14ac:dyDescent="0.25">
      <c r="B45" s="1264" t="s">
        <v>211</v>
      </c>
      <c r="C45" s="925">
        <f>C8+C11+C14+C17+C23+C31+C40</f>
        <v>279</v>
      </c>
      <c r="D45" s="925">
        <f>D8+D11+D14+D17+D23+D31+D40</f>
        <v>48</v>
      </c>
      <c r="E45" s="925">
        <f>E8+E11+E14+E17+E23+E31+E40</f>
        <v>303</v>
      </c>
      <c r="F45" s="1115">
        <f>F8+F11+F14+F17+F23+F31+F40</f>
        <v>156.48750000000001</v>
      </c>
      <c r="G45" s="1115">
        <f>SUM(E45:F45)</f>
        <v>459.48750000000001</v>
      </c>
    </row>
    <row r="46" spans="2:7" s="776" customFormat="1" x14ac:dyDescent="0.25">
      <c r="B46" s="1262" t="s">
        <v>1423</v>
      </c>
      <c r="C46" s="1262"/>
      <c r="D46" s="1263"/>
      <c r="E46" s="1263"/>
      <c r="F46" s="1263"/>
      <c r="G46" s="1265"/>
    </row>
    <row r="47" spans="2:7" s="776" customFormat="1" x14ac:dyDescent="0.25">
      <c r="B47" s="2130" t="s">
        <v>1424</v>
      </c>
      <c r="C47" s="2130"/>
      <c r="D47" s="1263"/>
      <c r="E47" s="1263"/>
      <c r="F47" s="1263"/>
      <c r="G47" s="1265"/>
    </row>
    <row r="48" spans="2:7" s="776" customFormat="1" x14ac:dyDescent="0.25">
      <c r="G48" s="1118"/>
    </row>
    <row r="49" spans="7:7" s="776" customFormat="1" x14ac:dyDescent="0.25">
      <c r="G49" s="1118"/>
    </row>
    <row r="50" spans="7:7" x14ac:dyDescent="0.25"/>
  </sheetData>
  <sheetProtection sheet="1" objects="1" scenarios="1" formatCells="0" formatColumns="0" formatRows="0" insertColumns="0" insertRows="0" deleteColumns="0" deleteRows="0" sort="0"/>
  <mergeCells count="5">
    <mergeCell ref="B1:G3"/>
    <mergeCell ref="B4:G4"/>
    <mergeCell ref="B6:B7"/>
    <mergeCell ref="B47:C47"/>
    <mergeCell ref="C6:G6"/>
  </mergeCell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T300"/>
  <sheetViews>
    <sheetView showGridLines="0" zoomScale="70" zoomScaleNormal="70" workbookViewId="0">
      <pane xSplit="1" ySplit="4" topLeftCell="B17"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12" width="15" style="1" customWidth="1"/>
    <col min="13" max="13" width="5" style="1" customWidth="1"/>
    <col min="14" max="20" width="0" style="1" hidden="1" customWidth="1"/>
    <col min="21" max="16384" width="9.140625" style="1"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s="4" customFormat="1" ht="21.75" thickBot="1" x14ac:dyDescent="0.4">
      <c r="B4" s="1789" t="s">
        <v>2589</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42"/>
      <c r="N5" s="42"/>
    </row>
    <row r="6" spans="2:14" s="5" customFormat="1" ht="19.5" customHeight="1" x14ac:dyDescent="0.25">
      <c r="B6" s="122"/>
      <c r="C6" s="123"/>
      <c r="D6" s="123"/>
      <c r="E6" s="123"/>
      <c r="F6" s="123"/>
      <c r="G6" s="123"/>
      <c r="H6" s="123"/>
      <c r="I6" s="123"/>
      <c r="J6" s="123"/>
      <c r="K6" s="123"/>
      <c r="L6" s="124"/>
      <c r="M6" s="42"/>
      <c r="N6" s="42"/>
    </row>
    <row r="7" spans="2:14" s="5" customFormat="1" ht="18.75" customHeight="1" x14ac:dyDescent="0.25">
      <c r="B7" s="125"/>
      <c r="C7" s="121"/>
      <c r="D7" s="121"/>
      <c r="E7" s="121"/>
      <c r="F7" s="121"/>
      <c r="G7" s="121"/>
      <c r="H7" s="121"/>
      <c r="I7" s="121"/>
      <c r="J7" s="121"/>
      <c r="K7" s="121"/>
      <c r="L7" s="126"/>
      <c r="M7" s="42"/>
      <c r="N7" s="42"/>
    </row>
    <row r="8" spans="2:14" s="5" customFormat="1" ht="18.75" customHeight="1" x14ac:dyDescent="0.25">
      <c r="B8" s="125"/>
      <c r="C8" s="121"/>
      <c r="D8" s="121"/>
      <c r="E8" s="121"/>
      <c r="F8" s="121"/>
      <c r="G8" s="121"/>
      <c r="H8" s="121"/>
      <c r="I8" s="121"/>
      <c r="J8" s="121"/>
      <c r="K8" s="121"/>
      <c r="L8" s="126"/>
      <c r="M8" s="42"/>
      <c r="N8" s="42"/>
    </row>
    <row r="9" spans="2:14" s="6"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28.5" customHeight="1" x14ac:dyDescent="0.25">
      <c r="B27" s="125"/>
      <c r="C27" s="121"/>
      <c r="D27" s="121"/>
      <c r="E27" s="121"/>
      <c r="F27" s="121"/>
      <c r="G27" s="121"/>
      <c r="H27" s="121"/>
      <c r="I27" s="121"/>
      <c r="J27" s="121"/>
      <c r="K27" s="121"/>
      <c r="L27" s="126"/>
    </row>
    <row r="28" spans="2:12" ht="11.25" customHeight="1" x14ac:dyDescent="0.25">
      <c r="B28" s="125"/>
      <c r="C28" s="121"/>
      <c r="D28" s="121"/>
      <c r="E28" s="121"/>
      <c r="F28" s="121"/>
      <c r="G28" s="121"/>
      <c r="H28" s="121"/>
      <c r="I28" s="121"/>
      <c r="J28" s="121"/>
      <c r="K28" s="121"/>
      <c r="L28" s="126"/>
    </row>
    <row r="29" spans="2:12" ht="26.25" customHeight="1" x14ac:dyDescent="0.25">
      <c r="B29" s="127"/>
      <c r="C29" s="128"/>
      <c r="D29" s="128"/>
      <c r="E29" s="128"/>
      <c r="F29" s="128"/>
      <c r="G29" s="128"/>
      <c r="H29" s="128"/>
      <c r="I29" s="128"/>
      <c r="J29" s="128"/>
      <c r="K29" s="128"/>
      <c r="L29" s="129"/>
    </row>
    <row r="30" spans="2:12" ht="15"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XFB50"/>
  <sheetViews>
    <sheetView showGridLines="0" zoomScale="85" zoomScaleNormal="85" workbookViewId="0">
      <pane xSplit="1" ySplit="6" topLeftCell="B34"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5.5703125" style="1" customWidth="1"/>
    <col min="2" max="2" width="56.7109375" style="1" bestFit="1" customWidth="1"/>
    <col min="3" max="3" width="17.140625" style="1" customWidth="1"/>
    <col min="4" max="4" width="36.5703125" style="1" customWidth="1"/>
    <col min="5" max="5" width="15.140625" style="1" customWidth="1"/>
    <col min="6" max="6" width="59.85546875" style="1" bestFit="1" customWidth="1"/>
    <col min="7" max="7" width="18.28515625" style="1" customWidth="1"/>
    <col min="8" max="8" width="2.85546875" style="1" customWidth="1"/>
    <col min="9" max="9" width="3" style="1" customWidth="1"/>
    <col min="10" max="16384" width="9.140625" style="1" hidden="1"/>
  </cols>
  <sheetData>
    <row r="1" spans="2:16382" x14ac:dyDescent="0.25">
      <c r="B1" s="1777"/>
      <c r="C1" s="1778"/>
      <c r="D1" s="1778"/>
      <c r="E1" s="1778"/>
      <c r="F1" s="1778"/>
      <c r="G1" s="1779"/>
    </row>
    <row r="2" spans="2:16382" x14ac:dyDescent="0.25">
      <c r="B2" s="1780"/>
      <c r="C2" s="1781"/>
      <c r="D2" s="1781"/>
      <c r="E2" s="1781"/>
      <c r="F2" s="1781"/>
      <c r="G2" s="1782"/>
    </row>
    <row r="3" spans="2:16382" ht="16.5" thickBot="1" x14ac:dyDescent="0.3">
      <c r="B3" s="1783"/>
      <c r="C3" s="1784"/>
      <c r="D3" s="1784"/>
      <c r="E3" s="1784"/>
      <c r="F3" s="1784"/>
      <c r="G3" s="1785"/>
      <c r="H3" s="3"/>
      <c r="I3" s="3"/>
      <c r="J3" s="3"/>
    </row>
    <row r="4" spans="2:16382" s="4" customFormat="1" ht="21.75" thickBot="1" x14ac:dyDescent="0.4">
      <c r="B4" s="2079" t="s">
        <v>3123</v>
      </c>
      <c r="C4" s="2080"/>
      <c r="D4" s="2080"/>
      <c r="E4" s="2080"/>
      <c r="F4" s="2080"/>
      <c r="G4" s="2081"/>
      <c r="H4" s="3"/>
      <c r="I4" s="3"/>
      <c r="J4" s="3"/>
    </row>
    <row r="5" spans="2:16382" s="5" customFormat="1" ht="15.75" x14ac:dyDescent="0.25">
      <c r="B5" s="12"/>
      <c r="C5" s="12"/>
      <c r="D5" s="12"/>
      <c r="E5" s="12"/>
      <c r="F5" s="12"/>
      <c r="G5" s="12"/>
      <c r="H5" s="37"/>
      <c r="I5" s="37"/>
      <c r="J5" s="37"/>
    </row>
    <row r="6" spans="2:16382" s="40" customFormat="1" ht="42" x14ac:dyDescent="0.25">
      <c r="B6" s="495" t="s">
        <v>1433</v>
      </c>
      <c r="C6" s="1375" t="s">
        <v>1434</v>
      </c>
      <c r="D6" s="1374" t="s">
        <v>1435</v>
      </c>
      <c r="E6" s="1375" t="s">
        <v>1434</v>
      </c>
      <c r="F6" s="1374" t="s">
        <v>1436</v>
      </c>
      <c r="G6" s="1375" t="s">
        <v>1434</v>
      </c>
    </row>
    <row r="7" spans="2:16382" s="41" customFormat="1" ht="18.75" customHeight="1" x14ac:dyDescent="0.25">
      <c r="B7" s="48"/>
      <c r="C7" s="48"/>
      <c r="D7" s="427"/>
      <c r="E7" s="48"/>
      <c r="F7" s="428"/>
      <c r="G7" s="48"/>
    </row>
    <row r="8" spans="2:16382" s="39" customFormat="1" ht="18.75" customHeight="1" x14ac:dyDescent="0.3">
      <c r="B8" s="162" t="s">
        <v>1437</v>
      </c>
      <c r="C8" s="162"/>
      <c r="D8" s="52"/>
      <c r="E8" s="542"/>
      <c r="F8" s="52" t="s">
        <v>64</v>
      </c>
      <c r="G8" s="542">
        <v>8</v>
      </c>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c r="WZI8" s="38"/>
      <c r="WZJ8" s="38"/>
      <c r="WZK8" s="38"/>
      <c r="WZL8" s="38"/>
      <c r="WZM8" s="38"/>
      <c r="WZN8" s="38"/>
      <c r="WZO8" s="38"/>
      <c r="WZP8" s="38"/>
      <c r="WZQ8" s="38"/>
      <c r="WZR8" s="38"/>
      <c r="WZS8" s="38"/>
      <c r="WZT8" s="38"/>
      <c r="WZU8" s="38"/>
      <c r="WZV8" s="38"/>
      <c r="WZW8" s="38"/>
      <c r="WZX8" s="38"/>
      <c r="WZY8" s="38"/>
      <c r="WZZ8" s="38"/>
      <c r="XAA8" s="38"/>
      <c r="XAB8" s="38"/>
      <c r="XAC8" s="38"/>
      <c r="XAD8" s="38"/>
      <c r="XAE8" s="38"/>
      <c r="XAF8" s="38"/>
      <c r="XAG8" s="38"/>
      <c r="XAH8" s="38"/>
      <c r="XAI8" s="38"/>
      <c r="XAJ8" s="38"/>
      <c r="XAK8" s="38"/>
      <c r="XAL8" s="38"/>
      <c r="XAM8" s="38"/>
      <c r="XAN8" s="38"/>
      <c r="XAO8" s="38"/>
      <c r="XAP8" s="38"/>
      <c r="XAQ8" s="38"/>
      <c r="XAR8" s="38"/>
      <c r="XAS8" s="38"/>
      <c r="XAT8" s="38"/>
      <c r="XAU8" s="38"/>
      <c r="XAV8" s="38"/>
      <c r="XAW8" s="38"/>
      <c r="XAX8" s="38"/>
      <c r="XAY8" s="38"/>
      <c r="XAZ8" s="38"/>
      <c r="XBA8" s="38"/>
      <c r="XBB8" s="38"/>
      <c r="XBC8" s="38"/>
      <c r="XBD8" s="38"/>
      <c r="XBE8" s="38"/>
      <c r="XBF8" s="38"/>
      <c r="XBG8" s="38"/>
      <c r="XBH8" s="38"/>
      <c r="XBI8" s="38"/>
      <c r="XBJ8" s="38"/>
      <c r="XBK8" s="38"/>
      <c r="XBL8" s="38"/>
      <c r="XBM8" s="38"/>
      <c r="XBN8" s="38"/>
      <c r="XBO8" s="38"/>
      <c r="XBP8" s="38"/>
      <c r="XBQ8" s="38"/>
      <c r="XBR8" s="38"/>
      <c r="XBS8" s="38"/>
      <c r="XBT8" s="38"/>
      <c r="XBU8" s="38"/>
      <c r="XBV8" s="38"/>
      <c r="XBW8" s="38"/>
      <c r="XBX8" s="38"/>
      <c r="XBY8" s="38"/>
      <c r="XBZ8" s="38"/>
      <c r="XCA8" s="38"/>
      <c r="XCB8" s="38"/>
      <c r="XCC8" s="38"/>
      <c r="XCD8" s="38"/>
      <c r="XCE8" s="38"/>
      <c r="XCF8" s="38"/>
      <c r="XCG8" s="38"/>
      <c r="XCH8" s="38"/>
      <c r="XCI8" s="38"/>
      <c r="XCJ8" s="38"/>
      <c r="XCK8" s="38"/>
      <c r="XCL8" s="38"/>
      <c r="XCM8" s="38"/>
      <c r="XCN8" s="38"/>
      <c r="XCO8" s="38"/>
      <c r="XCP8" s="38"/>
      <c r="XCQ8" s="38"/>
      <c r="XCR8" s="38"/>
      <c r="XCS8" s="38"/>
      <c r="XCT8" s="38"/>
      <c r="XCU8" s="38"/>
      <c r="XCV8" s="38"/>
      <c r="XCW8" s="38"/>
      <c r="XCX8" s="38"/>
      <c r="XCY8" s="38"/>
      <c r="XCZ8" s="38"/>
      <c r="XDA8" s="38"/>
      <c r="XDB8" s="38"/>
      <c r="XDC8" s="38"/>
      <c r="XDD8" s="38"/>
      <c r="XDE8" s="38"/>
      <c r="XDF8" s="38"/>
      <c r="XDG8" s="38"/>
      <c r="XDH8" s="38"/>
      <c r="XDI8" s="38"/>
      <c r="XDJ8" s="38"/>
      <c r="XDK8" s="38"/>
      <c r="XDL8" s="38"/>
      <c r="XDM8" s="38"/>
      <c r="XDN8" s="38"/>
      <c r="XDO8" s="38"/>
      <c r="XDP8" s="38"/>
      <c r="XDQ8" s="38"/>
      <c r="XDR8" s="38"/>
      <c r="XDS8" s="38"/>
      <c r="XDT8" s="38"/>
      <c r="XDU8" s="38"/>
      <c r="XDV8" s="38"/>
      <c r="XDW8" s="38"/>
      <c r="XDX8" s="38"/>
      <c r="XDY8" s="38"/>
      <c r="XDZ8" s="38"/>
      <c r="XEA8" s="38"/>
      <c r="XEB8" s="38"/>
      <c r="XEC8" s="38"/>
      <c r="XED8" s="38"/>
      <c r="XEE8" s="38"/>
      <c r="XEF8" s="38"/>
      <c r="XEG8" s="38"/>
      <c r="XEH8" s="38"/>
      <c r="XEI8" s="38"/>
      <c r="XEJ8" s="38"/>
      <c r="XEK8" s="38"/>
      <c r="XEL8" s="38"/>
      <c r="XEM8" s="38"/>
      <c r="XEN8" s="38"/>
      <c r="XEO8" s="38"/>
      <c r="XEP8" s="38"/>
      <c r="XEQ8" s="38"/>
      <c r="XER8" s="38"/>
      <c r="XES8" s="38"/>
      <c r="XET8" s="38"/>
      <c r="XEU8" s="38"/>
      <c r="XEV8" s="38"/>
      <c r="XEW8" s="38"/>
      <c r="XEX8" s="38"/>
      <c r="XEY8" s="38"/>
      <c r="XEZ8" s="38"/>
      <c r="XFA8" s="38"/>
      <c r="XFB8" s="38"/>
    </row>
    <row r="9" spans="2:16382" s="39" customFormat="1" ht="18.75" customHeight="1" x14ac:dyDescent="0.25">
      <c r="B9" s="52" t="s">
        <v>1439</v>
      </c>
      <c r="C9" s="542">
        <v>7</v>
      </c>
      <c r="D9" s="52" t="s">
        <v>1438</v>
      </c>
      <c r="E9" s="542">
        <v>36</v>
      </c>
      <c r="F9" s="52" t="s">
        <v>51</v>
      </c>
      <c r="G9" s="542">
        <v>26</v>
      </c>
    </row>
    <row r="10" spans="2:16382" ht="18.75" customHeight="1" x14ac:dyDescent="0.25">
      <c r="B10" s="52" t="s">
        <v>1441</v>
      </c>
      <c r="C10" s="542">
        <v>4</v>
      </c>
      <c r="D10" s="52" t="s">
        <v>1440</v>
      </c>
      <c r="E10" s="542">
        <v>18</v>
      </c>
      <c r="F10" s="52" t="s">
        <v>1443</v>
      </c>
      <c r="G10" s="542">
        <v>14</v>
      </c>
    </row>
    <row r="11" spans="2:16382" ht="18.75" customHeight="1" x14ac:dyDescent="0.25">
      <c r="B11" s="52" t="s">
        <v>1444</v>
      </c>
      <c r="C11" s="542">
        <v>15</v>
      </c>
      <c r="D11" s="52" t="s">
        <v>1442</v>
      </c>
      <c r="E11" s="542">
        <v>1</v>
      </c>
      <c r="F11" s="52" t="s">
        <v>1446</v>
      </c>
      <c r="G11" s="542">
        <v>6</v>
      </c>
    </row>
    <row r="12" spans="2:16382" ht="18.75" customHeight="1" x14ac:dyDescent="0.25">
      <c r="B12" s="52" t="s">
        <v>1447</v>
      </c>
      <c r="C12" s="542">
        <v>1</v>
      </c>
      <c r="D12" s="52" t="s">
        <v>1445</v>
      </c>
      <c r="E12" s="542">
        <v>2</v>
      </c>
      <c r="F12" s="52" t="s">
        <v>1448</v>
      </c>
      <c r="G12" s="542">
        <v>7</v>
      </c>
    </row>
    <row r="13" spans="2:16382" ht="18.75" customHeight="1" x14ac:dyDescent="0.25">
      <c r="B13" s="52" t="s">
        <v>1449</v>
      </c>
      <c r="C13" s="542">
        <v>1</v>
      </c>
      <c r="D13" s="52"/>
      <c r="E13" s="49"/>
      <c r="F13" s="52" t="s">
        <v>1450</v>
      </c>
      <c r="G13" s="542">
        <v>8</v>
      </c>
    </row>
    <row r="14" spans="2:16382" ht="18.75" customHeight="1" x14ac:dyDescent="0.25">
      <c r="B14" s="52" t="s">
        <v>1451</v>
      </c>
      <c r="C14" s="542">
        <v>1</v>
      </c>
      <c r="D14" s="52"/>
      <c r="E14" s="49"/>
      <c r="F14" s="52" t="s">
        <v>1452</v>
      </c>
      <c r="G14" s="542">
        <v>2</v>
      </c>
    </row>
    <row r="15" spans="2:16382" ht="18.75" customHeight="1" x14ac:dyDescent="0.25">
      <c r="B15" s="52" t="s">
        <v>1453</v>
      </c>
      <c r="C15" s="542">
        <v>1</v>
      </c>
      <c r="D15" s="52"/>
      <c r="E15" s="49"/>
      <c r="F15" s="52" t="s">
        <v>1454</v>
      </c>
      <c r="G15" s="542">
        <v>14</v>
      </c>
    </row>
    <row r="16" spans="2:16382" ht="18.75" customHeight="1" x14ac:dyDescent="0.25">
      <c r="B16" s="52" t="s">
        <v>1455</v>
      </c>
      <c r="C16" s="542">
        <v>3</v>
      </c>
      <c r="D16" s="52"/>
      <c r="E16" s="49"/>
      <c r="F16" s="52" t="s">
        <v>1456</v>
      </c>
      <c r="G16" s="542">
        <v>4</v>
      </c>
    </row>
    <row r="17" spans="2:9" ht="18.75" customHeight="1" x14ac:dyDescent="0.25">
      <c r="B17" s="52" t="s">
        <v>1457</v>
      </c>
      <c r="C17" s="542">
        <v>2</v>
      </c>
      <c r="D17" s="52"/>
      <c r="E17" s="49"/>
      <c r="F17" s="52" t="s">
        <v>1458</v>
      </c>
      <c r="G17" s="542">
        <v>9</v>
      </c>
    </row>
    <row r="18" spans="2:9" ht="18.75" customHeight="1" x14ac:dyDescent="0.25">
      <c r="B18" s="52"/>
      <c r="C18" s="542"/>
      <c r="D18" s="52"/>
      <c r="E18" s="49"/>
      <c r="F18" s="52" t="s">
        <v>1460</v>
      </c>
      <c r="G18" s="542">
        <v>11</v>
      </c>
    </row>
    <row r="19" spans="2:9" ht="18.75" customHeight="1" x14ac:dyDescent="0.25">
      <c r="B19" s="496" t="s">
        <v>1459</v>
      </c>
      <c r="C19" s="496"/>
      <c r="D19" s="52"/>
      <c r="E19" s="49"/>
      <c r="F19" s="52" t="s">
        <v>1462</v>
      </c>
      <c r="G19" s="542">
        <v>2</v>
      </c>
    </row>
    <row r="20" spans="2:9" ht="18.75" customHeight="1" x14ac:dyDescent="0.25">
      <c r="B20" s="52" t="s">
        <v>1461</v>
      </c>
      <c r="C20" s="542">
        <v>1</v>
      </c>
      <c r="D20" s="52"/>
      <c r="E20" s="49"/>
      <c r="F20" s="52" t="s">
        <v>1464</v>
      </c>
      <c r="G20" s="542">
        <v>10</v>
      </c>
    </row>
    <row r="21" spans="2:9" ht="18.75" customHeight="1" x14ac:dyDescent="0.25">
      <c r="B21" s="52" t="s">
        <v>1463</v>
      </c>
      <c r="C21" s="542">
        <v>1</v>
      </c>
      <c r="D21" s="52"/>
      <c r="E21" s="49"/>
      <c r="F21" s="52" t="s">
        <v>1465</v>
      </c>
      <c r="G21" s="542">
        <v>3</v>
      </c>
    </row>
    <row r="22" spans="2:9" ht="18.75" customHeight="1" x14ac:dyDescent="0.25">
      <c r="B22" s="52"/>
      <c r="C22" s="542"/>
      <c r="D22" s="52"/>
      <c r="E22" s="49"/>
      <c r="F22" s="52" t="s">
        <v>1466</v>
      </c>
      <c r="G22" s="542">
        <v>4</v>
      </c>
    </row>
    <row r="23" spans="2:9" ht="18.75" customHeight="1" x14ac:dyDescent="0.25">
      <c r="B23" s="496" t="s">
        <v>1467</v>
      </c>
      <c r="C23" s="496"/>
      <c r="D23" s="52"/>
      <c r="E23" s="49"/>
      <c r="F23" s="52" t="s">
        <v>1468</v>
      </c>
      <c r="G23" s="542">
        <v>13</v>
      </c>
      <c r="H23" s="26"/>
      <c r="I23" s="26"/>
    </row>
    <row r="24" spans="2:9" ht="18.75" customHeight="1" x14ac:dyDescent="0.25">
      <c r="B24" s="52" t="s">
        <v>1469</v>
      </c>
      <c r="C24" s="542">
        <v>2</v>
      </c>
      <c r="D24" s="52"/>
      <c r="E24" s="49"/>
      <c r="F24" s="52" t="s">
        <v>297</v>
      </c>
      <c r="G24" s="542">
        <v>7</v>
      </c>
    </row>
    <row r="25" spans="2:9" ht="18.75" customHeight="1" x14ac:dyDescent="0.25">
      <c r="B25" s="52" t="s">
        <v>1470</v>
      </c>
      <c r="C25" s="542">
        <v>2</v>
      </c>
      <c r="D25" s="52"/>
      <c r="E25" s="49"/>
      <c r="F25" s="52" t="s">
        <v>315</v>
      </c>
      <c r="G25" s="542">
        <v>10</v>
      </c>
    </row>
    <row r="26" spans="2:9" ht="18.75" customHeight="1" x14ac:dyDescent="0.25">
      <c r="B26" s="52" t="s">
        <v>1471</v>
      </c>
      <c r="C26" s="542">
        <v>9</v>
      </c>
      <c r="D26" s="52"/>
      <c r="E26" s="49"/>
      <c r="F26" s="52" t="s">
        <v>291</v>
      </c>
      <c r="G26" s="542">
        <v>6</v>
      </c>
      <c r="H26" s="26"/>
      <c r="I26" s="26"/>
    </row>
    <row r="27" spans="2:9" ht="18.75" customHeight="1" x14ac:dyDescent="0.25">
      <c r="B27" s="52" t="s">
        <v>1472</v>
      </c>
      <c r="C27" s="542">
        <v>29</v>
      </c>
      <c r="D27" s="52"/>
      <c r="E27" s="49"/>
      <c r="F27" s="52" t="s">
        <v>900</v>
      </c>
      <c r="G27" s="542">
        <v>10</v>
      </c>
    </row>
    <row r="28" spans="2:9" ht="18.75" customHeight="1" x14ac:dyDescent="0.25">
      <c r="B28" s="52" t="s">
        <v>1473</v>
      </c>
      <c r="C28" s="542">
        <v>3</v>
      </c>
      <c r="D28" s="52"/>
      <c r="E28" s="49"/>
      <c r="F28" s="52" t="s">
        <v>283</v>
      </c>
      <c r="G28" s="542">
        <v>13</v>
      </c>
    </row>
    <row r="29" spans="2:9" ht="18.75" customHeight="1" x14ac:dyDescent="0.25">
      <c r="B29" s="52"/>
      <c r="C29" s="542"/>
      <c r="D29" s="52"/>
      <c r="E29" s="49"/>
      <c r="F29" s="52" t="s">
        <v>916</v>
      </c>
      <c r="G29" s="542">
        <v>14</v>
      </c>
    </row>
    <row r="30" spans="2:9" ht="18.75" customHeight="1" x14ac:dyDescent="0.25">
      <c r="B30" s="496" t="s">
        <v>1474</v>
      </c>
      <c r="C30" s="496"/>
      <c r="D30" s="52"/>
      <c r="E30" s="49"/>
      <c r="F30" s="52" t="s">
        <v>326</v>
      </c>
      <c r="G30" s="542">
        <v>14</v>
      </c>
    </row>
    <row r="31" spans="2:9" ht="18.75" customHeight="1" x14ac:dyDescent="0.25">
      <c r="B31" s="52" t="s">
        <v>1475</v>
      </c>
      <c r="C31" s="542">
        <v>7</v>
      </c>
      <c r="D31" s="52"/>
      <c r="E31" s="49"/>
      <c r="F31" s="52" t="s">
        <v>1476</v>
      </c>
      <c r="G31" s="542">
        <v>4</v>
      </c>
    </row>
    <row r="32" spans="2:9" ht="18.75" customHeight="1" x14ac:dyDescent="0.25">
      <c r="B32" s="52" t="s">
        <v>1477</v>
      </c>
      <c r="C32" s="542">
        <v>8</v>
      </c>
      <c r="D32" s="52"/>
      <c r="E32" s="49"/>
      <c r="F32" s="52" t="s">
        <v>1478</v>
      </c>
      <c r="G32" s="542">
        <v>4</v>
      </c>
    </row>
    <row r="33" spans="2:7" ht="18.75" customHeight="1" x14ac:dyDescent="0.25">
      <c r="B33" s="52"/>
      <c r="C33" s="542"/>
      <c r="D33" s="52"/>
      <c r="E33" s="49"/>
      <c r="F33" s="52" t="s">
        <v>1479</v>
      </c>
      <c r="G33" s="542">
        <v>1</v>
      </c>
    </row>
    <row r="34" spans="2:7" ht="18.75" customHeight="1" x14ac:dyDescent="0.25">
      <c r="B34" s="52"/>
      <c r="C34" s="542"/>
      <c r="D34" s="52"/>
      <c r="E34" s="49"/>
      <c r="F34" s="52" t="s">
        <v>1480</v>
      </c>
      <c r="G34" s="542">
        <v>4</v>
      </c>
    </row>
    <row r="35" spans="2:7" ht="18.75" customHeight="1" x14ac:dyDescent="0.25">
      <c r="B35" s="52"/>
      <c r="C35" s="542"/>
      <c r="D35" s="52"/>
      <c r="E35" s="49"/>
      <c r="F35" s="52" t="s">
        <v>1481</v>
      </c>
      <c r="G35" s="542">
        <v>4</v>
      </c>
    </row>
    <row r="36" spans="2:7" ht="18.75" customHeight="1" x14ac:dyDescent="0.25">
      <c r="B36" s="496" t="s">
        <v>1482</v>
      </c>
      <c r="C36" s="496"/>
      <c r="D36" s="52"/>
      <c r="E36" s="49"/>
      <c r="F36" s="52" t="s">
        <v>1483</v>
      </c>
      <c r="G36" s="542">
        <v>12</v>
      </c>
    </row>
    <row r="37" spans="2:7" ht="18.75" customHeight="1" x14ac:dyDescent="0.25">
      <c r="B37" s="52" t="s">
        <v>1484</v>
      </c>
      <c r="C37" s="542">
        <v>35</v>
      </c>
      <c r="D37" s="52"/>
      <c r="E37" s="49"/>
      <c r="F37" s="52" t="s">
        <v>1485</v>
      </c>
      <c r="G37" s="542">
        <v>25</v>
      </c>
    </row>
    <row r="38" spans="2:7" ht="18.75" customHeight="1" x14ac:dyDescent="0.25">
      <c r="B38" s="52" t="s">
        <v>1486</v>
      </c>
      <c r="C38" s="542">
        <v>20</v>
      </c>
      <c r="D38" s="52"/>
      <c r="E38" s="49"/>
      <c r="F38" s="52" t="s">
        <v>120</v>
      </c>
      <c r="G38" s="542">
        <v>1</v>
      </c>
    </row>
    <row r="39" spans="2:7" ht="18.75" customHeight="1" x14ac:dyDescent="0.25">
      <c r="B39" s="52" t="s">
        <v>1487</v>
      </c>
      <c r="C39" s="542">
        <v>9</v>
      </c>
      <c r="D39" s="52"/>
      <c r="E39" s="49"/>
      <c r="F39" s="52" t="s">
        <v>1488</v>
      </c>
      <c r="G39" s="542">
        <v>3</v>
      </c>
    </row>
    <row r="40" spans="2:7" ht="18.75" customHeight="1" x14ac:dyDescent="0.25">
      <c r="B40" s="52" t="s">
        <v>1489</v>
      </c>
      <c r="C40" s="542">
        <v>4</v>
      </c>
      <c r="D40" s="52"/>
      <c r="E40" s="49"/>
      <c r="F40" s="52" t="s">
        <v>1490</v>
      </c>
      <c r="G40" s="542">
        <v>4</v>
      </c>
    </row>
    <row r="41" spans="2:7" ht="18.75" customHeight="1" x14ac:dyDescent="0.25">
      <c r="B41" s="52" t="s">
        <v>1491</v>
      </c>
      <c r="C41" s="542">
        <v>16</v>
      </c>
      <c r="D41" s="52"/>
      <c r="E41" s="49"/>
      <c r="F41" s="52" t="s">
        <v>1492</v>
      </c>
      <c r="G41" s="542">
        <v>5</v>
      </c>
    </row>
    <row r="42" spans="2:7" ht="18.75" customHeight="1" x14ac:dyDescent="0.25">
      <c r="B42" s="52" t="s">
        <v>1493</v>
      </c>
      <c r="C42" s="542">
        <v>45</v>
      </c>
      <c r="D42" s="52"/>
      <c r="E42" s="49"/>
      <c r="F42" s="52" t="s">
        <v>125</v>
      </c>
      <c r="G42" s="542">
        <v>1</v>
      </c>
    </row>
    <row r="43" spans="2:7" ht="18.75" customHeight="1" x14ac:dyDescent="0.25">
      <c r="B43" s="52"/>
      <c r="C43" s="49"/>
      <c r="D43" s="52"/>
      <c r="E43" s="49"/>
      <c r="F43" s="52" t="s">
        <v>1494</v>
      </c>
      <c r="G43" s="542">
        <v>5</v>
      </c>
    </row>
    <row r="44" spans="2:7" ht="18.75" customHeight="1" x14ac:dyDescent="0.25">
      <c r="B44" s="52"/>
      <c r="C44" s="49"/>
      <c r="D44" s="52"/>
      <c r="E44" s="49"/>
      <c r="F44" s="52" t="s">
        <v>1495</v>
      </c>
      <c r="G44" s="542">
        <v>6</v>
      </c>
    </row>
    <row r="45" spans="2:7" ht="18.75" customHeight="1" x14ac:dyDescent="0.25">
      <c r="B45" s="52"/>
      <c r="C45" s="49"/>
      <c r="D45" s="52"/>
      <c r="E45" s="49"/>
      <c r="F45" s="52" t="s">
        <v>1496</v>
      </c>
      <c r="G45" s="542">
        <v>21</v>
      </c>
    </row>
    <row r="46" spans="2:7" ht="18.75" customHeight="1" x14ac:dyDescent="0.25">
      <c r="B46" s="52"/>
      <c r="C46" s="49"/>
      <c r="D46" s="52"/>
      <c r="E46" s="49"/>
      <c r="F46" s="52" t="s">
        <v>1497</v>
      </c>
      <c r="G46" s="542">
        <v>8</v>
      </c>
    </row>
    <row r="47" spans="2:7" ht="18.75" customHeight="1" x14ac:dyDescent="0.25">
      <c r="B47" s="52"/>
      <c r="C47" s="49"/>
      <c r="D47" s="52"/>
      <c r="E47" s="49"/>
      <c r="F47" s="52" t="s">
        <v>1498</v>
      </c>
      <c r="G47" s="542">
        <v>18</v>
      </c>
    </row>
    <row r="48" spans="2:7" ht="18.75" customHeight="1" x14ac:dyDescent="0.35">
      <c r="B48" s="497" t="s">
        <v>211</v>
      </c>
      <c r="C48" s="497">
        <f>SUM(C7:C47)</f>
        <v>226</v>
      </c>
      <c r="D48" s="497"/>
      <c r="E48" s="497">
        <f>SUM(E7:E47)</f>
        <v>57</v>
      </c>
      <c r="F48" s="497"/>
      <c r="G48" s="497">
        <f>SUM(G7:G47)</f>
        <v>341</v>
      </c>
    </row>
    <row r="49" x14ac:dyDescent="0.25"/>
    <row r="50" x14ac:dyDescent="0.25"/>
  </sheetData>
  <mergeCells count="2">
    <mergeCell ref="B4:G4"/>
    <mergeCell ref="B1:G3"/>
  </mergeCell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1:XFB50"/>
  <sheetViews>
    <sheetView showGridLines="0" zoomScale="85" zoomScaleNormal="85" workbookViewId="0">
      <pane xSplit="1" ySplit="6" topLeftCell="B16" activePane="bottomRight" state="frozen"/>
      <selection activeCell="C5" sqref="C5"/>
      <selection pane="topRight" activeCell="C5" sqref="C5"/>
      <selection pane="bottomLeft" activeCell="C5" sqref="C5"/>
      <selection pane="bottomRight" activeCell="B17" sqref="B17"/>
    </sheetView>
  </sheetViews>
  <sheetFormatPr baseColWidth="10" defaultColWidth="0" defaultRowHeight="15" customHeight="1" zeroHeight="1" x14ac:dyDescent="0.25"/>
  <cols>
    <col min="1" max="1" width="5.5703125" style="1" customWidth="1"/>
    <col min="2" max="2" width="56.7109375" style="1" bestFit="1" customWidth="1"/>
    <col min="3" max="3" width="17.140625" style="1" customWidth="1"/>
    <col min="4" max="4" width="36.5703125" style="1" customWidth="1"/>
    <col min="5" max="5" width="15.140625" style="1" customWidth="1"/>
    <col min="6" max="6" width="59.85546875" style="1" bestFit="1" customWidth="1"/>
    <col min="7" max="7" width="18.28515625" style="1" customWidth="1"/>
    <col min="8" max="8" width="2.85546875" style="1" customWidth="1"/>
    <col min="9" max="9" width="3" style="1" customWidth="1"/>
    <col min="10" max="16384" width="9.140625" style="1" hidden="1"/>
  </cols>
  <sheetData>
    <row r="1" spans="2:16382" x14ac:dyDescent="0.25">
      <c r="B1" s="1777"/>
      <c r="C1" s="1778"/>
      <c r="D1" s="1778"/>
      <c r="E1" s="1778"/>
      <c r="F1" s="1778"/>
      <c r="G1" s="1779"/>
    </row>
    <row r="2" spans="2:16382" x14ac:dyDescent="0.25">
      <c r="B2" s="1780"/>
      <c r="C2" s="1781"/>
      <c r="D2" s="1781"/>
      <c r="E2" s="1781"/>
      <c r="F2" s="1781"/>
      <c r="G2" s="1782"/>
    </row>
    <row r="3" spans="2:16382" ht="16.5" thickBot="1" x14ac:dyDescent="0.3">
      <c r="B3" s="1783"/>
      <c r="C3" s="1784"/>
      <c r="D3" s="1784"/>
      <c r="E3" s="1784"/>
      <c r="F3" s="1784"/>
      <c r="G3" s="1785"/>
      <c r="H3" s="3"/>
      <c r="I3" s="3"/>
      <c r="J3" s="3"/>
    </row>
    <row r="4" spans="2:16382" s="4" customFormat="1" ht="21.75" thickBot="1" x14ac:dyDescent="0.4">
      <c r="B4" s="2079" t="s">
        <v>3124</v>
      </c>
      <c r="C4" s="2080"/>
      <c r="D4" s="2080"/>
      <c r="E4" s="2080"/>
      <c r="F4" s="2080"/>
      <c r="G4" s="2081"/>
      <c r="H4" s="3"/>
      <c r="I4" s="3"/>
      <c r="J4" s="3"/>
    </row>
    <row r="5" spans="2:16382" s="5" customFormat="1" ht="15.75" x14ac:dyDescent="0.25">
      <c r="B5" s="12"/>
      <c r="C5" s="12"/>
      <c r="D5" s="12"/>
      <c r="E5" s="12"/>
      <c r="F5" s="12"/>
      <c r="G5" s="12"/>
      <c r="H5" s="717"/>
      <c r="I5" s="717"/>
      <c r="J5" s="717"/>
    </row>
    <row r="6" spans="2:16382" s="40" customFormat="1" ht="42" x14ac:dyDescent="0.25">
      <c r="B6" s="495" t="s">
        <v>1433</v>
      </c>
      <c r="C6" s="719" t="s">
        <v>1434</v>
      </c>
      <c r="D6" s="718" t="s">
        <v>1435</v>
      </c>
      <c r="E6" s="719" t="s">
        <v>1434</v>
      </c>
      <c r="F6" s="718" t="s">
        <v>1436</v>
      </c>
      <c r="G6" s="719" t="s">
        <v>1434</v>
      </c>
    </row>
    <row r="7" spans="2:16382" s="41" customFormat="1" ht="18.75" customHeight="1" x14ac:dyDescent="0.25">
      <c r="B7" s="48"/>
      <c r="C7" s="50"/>
      <c r="D7" s="53"/>
      <c r="E7" s="51"/>
      <c r="F7" s="54"/>
      <c r="G7" s="48"/>
    </row>
    <row r="8" spans="2:16382" s="39" customFormat="1" ht="18.75" customHeight="1" x14ac:dyDescent="0.25">
      <c r="B8" s="496" t="s">
        <v>1437</v>
      </c>
      <c r="C8" s="1391"/>
      <c r="D8" s="1376" t="s">
        <v>1438</v>
      </c>
      <c r="E8" s="1388">
        <v>34</v>
      </c>
      <c r="F8" s="1376" t="s">
        <v>64</v>
      </c>
      <c r="G8" s="1389">
        <v>10</v>
      </c>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c r="WZI8" s="38"/>
      <c r="WZJ8" s="38"/>
      <c r="WZK8" s="38"/>
      <c r="WZL8" s="38"/>
      <c r="WZM8" s="38"/>
      <c r="WZN8" s="38"/>
      <c r="WZO8" s="38"/>
      <c r="WZP8" s="38"/>
      <c r="WZQ8" s="38"/>
      <c r="WZR8" s="38"/>
      <c r="WZS8" s="38"/>
      <c r="WZT8" s="38"/>
      <c r="WZU8" s="38"/>
      <c r="WZV8" s="38"/>
      <c r="WZW8" s="38"/>
      <c r="WZX8" s="38"/>
      <c r="WZY8" s="38"/>
      <c r="WZZ8" s="38"/>
      <c r="XAA8" s="38"/>
      <c r="XAB8" s="38"/>
      <c r="XAC8" s="38"/>
      <c r="XAD8" s="38"/>
      <c r="XAE8" s="38"/>
      <c r="XAF8" s="38"/>
      <c r="XAG8" s="38"/>
      <c r="XAH8" s="38"/>
      <c r="XAI8" s="38"/>
      <c r="XAJ8" s="38"/>
      <c r="XAK8" s="38"/>
      <c r="XAL8" s="38"/>
      <c r="XAM8" s="38"/>
      <c r="XAN8" s="38"/>
      <c r="XAO8" s="38"/>
      <c r="XAP8" s="38"/>
      <c r="XAQ8" s="38"/>
      <c r="XAR8" s="38"/>
      <c r="XAS8" s="38"/>
      <c r="XAT8" s="38"/>
      <c r="XAU8" s="38"/>
      <c r="XAV8" s="38"/>
      <c r="XAW8" s="38"/>
      <c r="XAX8" s="38"/>
      <c r="XAY8" s="38"/>
      <c r="XAZ8" s="38"/>
      <c r="XBA8" s="38"/>
      <c r="XBB8" s="38"/>
      <c r="XBC8" s="38"/>
      <c r="XBD8" s="38"/>
      <c r="XBE8" s="38"/>
      <c r="XBF8" s="38"/>
      <c r="XBG8" s="38"/>
      <c r="XBH8" s="38"/>
      <c r="XBI8" s="38"/>
      <c r="XBJ8" s="38"/>
      <c r="XBK8" s="38"/>
      <c r="XBL8" s="38"/>
      <c r="XBM8" s="38"/>
      <c r="XBN8" s="38"/>
      <c r="XBO8" s="38"/>
      <c r="XBP8" s="38"/>
      <c r="XBQ8" s="38"/>
      <c r="XBR8" s="38"/>
      <c r="XBS8" s="38"/>
      <c r="XBT8" s="38"/>
      <c r="XBU8" s="38"/>
      <c r="XBV8" s="38"/>
      <c r="XBW8" s="38"/>
      <c r="XBX8" s="38"/>
      <c r="XBY8" s="38"/>
      <c r="XBZ8" s="38"/>
      <c r="XCA8" s="38"/>
      <c r="XCB8" s="38"/>
      <c r="XCC8" s="38"/>
      <c r="XCD8" s="38"/>
      <c r="XCE8" s="38"/>
      <c r="XCF8" s="38"/>
      <c r="XCG8" s="38"/>
      <c r="XCH8" s="38"/>
      <c r="XCI8" s="38"/>
      <c r="XCJ8" s="38"/>
      <c r="XCK8" s="38"/>
      <c r="XCL8" s="38"/>
      <c r="XCM8" s="38"/>
      <c r="XCN8" s="38"/>
      <c r="XCO8" s="38"/>
      <c r="XCP8" s="38"/>
      <c r="XCQ8" s="38"/>
      <c r="XCR8" s="38"/>
      <c r="XCS8" s="38"/>
      <c r="XCT8" s="38"/>
      <c r="XCU8" s="38"/>
      <c r="XCV8" s="38"/>
      <c r="XCW8" s="38"/>
      <c r="XCX8" s="38"/>
      <c r="XCY8" s="38"/>
      <c r="XCZ8" s="38"/>
      <c r="XDA8" s="38"/>
      <c r="XDB8" s="38"/>
      <c r="XDC8" s="38"/>
      <c r="XDD8" s="38"/>
      <c r="XDE8" s="38"/>
      <c r="XDF8" s="38"/>
      <c r="XDG8" s="38"/>
      <c r="XDH8" s="38"/>
      <c r="XDI8" s="38"/>
      <c r="XDJ8" s="38"/>
      <c r="XDK8" s="38"/>
      <c r="XDL8" s="38"/>
      <c r="XDM8" s="38"/>
      <c r="XDN8" s="38"/>
      <c r="XDO8" s="38"/>
      <c r="XDP8" s="38"/>
      <c r="XDQ8" s="38"/>
      <c r="XDR8" s="38"/>
      <c r="XDS8" s="38"/>
      <c r="XDT8" s="38"/>
      <c r="XDU8" s="38"/>
      <c r="XDV8" s="38"/>
      <c r="XDW8" s="38"/>
      <c r="XDX8" s="38"/>
      <c r="XDY8" s="38"/>
      <c r="XDZ8" s="38"/>
      <c r="XEA8" s="38"/>
      <c r="XEB8" s="38"/>
      <c r="XEC8" s="38"/>
      <c r="XED8" s="38"/>
      <c r="XEE8" s="38"/>
      <c r="XEF8" s="38"/>
      <c r="XEG8" s="38"/>
      <c r="XEH8" s="38"/>
      <c r="XEI8" s="38"/>
      <c r="XEJ8" s="38"/>
      <c r="XEK8" s="38"/>
      <c r="XEL8" s="38"/>
      <c r="XEM8" s="38"/>
      <c r="XEN8" s="38"/>
      <c r="XEO8" s="38"/>
      <c r="XEP8" s="38"/>
      <c r="XEQ8" s="38"/>
      <c r="XER8" s="38"/>
      <c r="XES8" s="38"/>
      <c r="XET8" s="38"/>
      <c r="XEU8" s="38"/>
      <c r="XEV8" s="38"/>
      <c r="XEW8" s="38"/>
      <c r="XEX8" s="38"/>
      <c r="XEY8" s="38"/>
      <c r="XEZ8" s="38"/>
      <c r="XFA8" s="38"/>
      <c r="XFB8" s="38"/>
    </row>
    <row r="9" spans="2:16382" s="39" customFormat="1" ht="18.75" customHeight="1" x14ac:dyDescent="0.25">
      <c r="B9" s="1376" t="s">
        <v>1439</v>
      </c>
      <c r="C9" s="1389">
        <v>7</v>
      </c>
      <c r="D9" s="1376" t="s">
        <v>1440</v>
      </c>
      <c r="E9" s="1388">
        <v>18</v>
      </c>
      <c r="F9" s="1376" t="s">
        <v>51</v>
      </c>
      <c r="G9" s="1389">
        <v>32</v>
      </c>
    </row>
    <row r="10" spans="2:16382" ht="18.75" customHeight="1" x14ac:dyDescent="0.25">
      <c r="B10" s="1376" t="s">
        <v>1441</v>
      </c>
      <c r="C10" s="1389">
        <v>5</v>
      </c>
      <c r="D10" s="1376" t="s">
        <v>1442</v>
      </c>
      <c r="E10" s="1388">
        <v>1</v>
      </c>
      <c r="F10" s="1376" t="s">
        <v>1443</v>
      </c>
      <c r="G10" s="1389">
        <v>21</v>
      </c>
    </row>
    <row r="11" spans="2:16382" ht="18.75" customHeight="1" x14ac:dyDescent="0.25">
      <c r="B11" s="1376" t="s">
        <v>4749</v>
      </c>
      <c r="C11" s="1389">
        <v>7</v>
      </c>
      <c r="D11" s="1376" t="s">
        <v>1445</v>
      </c>
      <c r="E11" s="1388">
        <v>2</v>
      </c>
      <c r="F11" s="1376" t="s">
        <v>1446</v>
      </c>
      <c r="G11" s="1389">
        <v>8</v>
      </c>
    </row>
    <row r="12" spans="2:16382" ht="18.75" customHeight="1" x14ac:dyDescent="0.25">
      <c r="B12" s="1376" t="s">
        <v>4750</v>
      </c>
      <c r="C12" s="1389">
        <v>3</v>
      </c>
      <c r="D12" s="1376"/>
      <c r="E12" s="1376"/>
      <c r="F12" s="1376" t="s">
        <v>1450</v>
      </c>
      <c r="G12" s="1389">
        <v>10</v>
      </c>
    </row>
    <row r="13" spans="2:16382" ht="18.75" customHeight="1" x14ac:dyDescent="0.25">
      <c r="B13" s="1376" t="s">
        <v>1447</v>
      </c>
      <c r="C13" s="1389">
        <v>1</v>
      </c>
      <c r="D13" s="1376"/>
      <c r="E13" s="1376"/>
      <c r="F13" s="1376" t="s">
        <v>1452</v>
      </c>
      <c r="G13" s="1389">
        <v>3</v>
      </c>
    </row>
    <row r="14" spans="2:16382" ht="18.75" customHeight="1" x14ac:dyDescent="0.25">
      <c r="B14" s="1376" t="s">
        <v>1449</v>
      </c>
      <c r="C14" s="1389">
        <v>1</v>
      </c>
      <c r="D14" s="1376"/>
      <c r="E14" s="1376"/>
      <c r="F14" s="1376" t="s">
        <v>1454</v>
      </c>
      <c r="G14" s="1389">
        <v>14</v>
      </c>
    </row>
    <row r="15" spans="2:16382" ht="18.75" customHeight="1" x14ac:dyDescent="0.25">
      <c r="B15" s="1376" t="s">
        <v>1451</v>
      </c>
      <c r="C15" s="1389">
        <v>1</v>
      </c>
      <c r="D15" s="1376"/>
      <c r="E15" s="1376"/>
      <c r="F15" s="1376" t="s">
        <v>1458</v>
      </c>
      <c r="G15" s="1389">
        <v>13</v>
      </c>
    </row>
    <row r="16" spans="2:16382" ht="18.75" customHeight="1" x14ac:dyDescent="0.25">
      <c r="B16" s="49" t="s">
        <v>1453</v>
      </c>
      <c r="C16" s="21">
        <v>1</v>
      </c>
      <c r="D16" s="49"/>
      <c r="E16" s="49"/>
      <c r="F16" s="49" t="s">
        <v>1460</v>
      </c>
      <c r="G16" s="21">
        <v>11</v>
      </c>
    </row>
    <row r="17" spans="2:9" ht="18.75" customHeight="1" x14ac:dyDescent="0.25">
      <c r="B17" s="49" t="s">
        <v>1455</v>
      </c>
      <c r="C17" s="21">
        <v>3</v>
      </c>
      <c r="D17" s="49"/>
      <c r="E17" s="49"/>
      <c r="F17" s="49" t="s">
        <v>1462</v>
      </c>
      <c r="G17" s="21">
        <v>3</v>
      </c>
    </row>
    <row r="18" spans="2:9" ht="18.75" customHeight="1" x14ac:dyDescent="0.25">
      <c r="B18" s="49"/>
      <c r="C18" s="21"/>
      <c r="D18" s="49"/>
      <c r="E18" s="49"/>
      <c r="F18" s="49" t="s">
        <v>1464</v>
      </c>
      <c r="G18" s="21">
        <v>14</v>
      </c>
    </row>
    <row r="19" spans="2:9" ht="18.75" customHeight="1" x14ac:dyDescent="0.25">
      <c r="B19" s="496" t="s">
        <v>1459</v>
      </c>
      <c r="C19" s="1390"/>
      <c r="D19" s="49"/>
      <c r="E19" s="49"/>
      <c r="F19" s="49" t="s">
        <v>1465</v>
      </c>
      <c r="G19" s="21">
        <v>6</v>
      </c>
    </row>
    <row r="20" spans="2:9" ht="18.75" customHeight="1" x14ac:dyDescent="0.25">
      <c r="B20" s="49" t="s">
        <v>1461</v>
      </c>
      <c r="C20" s="21">
        <v>1</v>
      </c>
      <c r="D20" s="49"/>
      <c r="E20" s="49"/>
      <c r="F20" s="49" t="s">
        <v>1466</v>
      </c>
      <c r="G20" s="21">
        <v>9</v>
      </c>
    </row>
    <row r="21" spans="2:9" ht="18.75" customHeight="1" x14ac:dyDescent="0.25">
      <c r="B21" s="49"/>
      <c r="C21" s="21"/>
      <c r="D21" s="49"/>
      <c r="E21" s="49"/>
      <c r="F21" s="49" t="s">
        <v>1468</v>
      </c>
      <c r="G21" s="21">
        <v>13</v>
      </c>
    </row>
    <row r="22" spans="2:9" ht="18.75" customHeight="1" x14ac:dyDescent="0.25">
      <c r="B22" s="49"/>
      <c r="C22" s="21"/>
      <c r="D22" s="49"/>
      <c r="E22" s="49"/>
      <c r="F22" s="49" t="s">
        <v>297</v>
      </c>
      <c r="G22" s="21">
        <v>8</v>
      </c>
    </row>
    <row r="23" spans="2:9" ht="18.75" customHeight="1" x14ac:dyDescent="0.25">
      <c r="B23" s="496" t="s">
        <v>1467</v>
      </c>
      <c r="C23" s="1390"/>
      <c r="D23" s="49"/>
      <c r="E23" s="49"/>
      <c r="F23" s="49" t="s">
        <v>315</v>
      </c>
      <c r="G23" s="21">
        <v>11</v>
      </c>
      <c r="H23" s="26"/>
      <c r="I23" s="26"/>
    </row>
    <row r="24" spans="2:9" ht="18.75" customHeight="1" x14ac:dyDescent="0.25">
      <c r="B24" s="49" t="s">
        <v>1469</v>
      </c>
      <c r="C24" s="21">
        <v>2</v>
      </c>
      <c r="D24" s="49"/>
      <c r="E24" s="49"/>
      <c r="F24" s="49" t="s">
        <v>291</v>
      </c>
      <c r="G24" s="21">
        <v>7</v>
      </c>
    </row>
    <row r="25" spans="2:9" ht="18.75" customHeight="1" x14ac:dyDescent="0.25">
      <c r="B25" s="49" t="s">
        <v>1470</v>
      </c>
      <c r="C25" s="21">
        <v>2</v>
      </c>
      <c r="D25" s="49"/>
      <c r="E25" s="49"/>
      <c r="F25" s="49" t="s">
        <v>900</v>
      </c>
      <c r="G25" s="21">
        <v>12</v>
      </c>
    </row>
    <row r="26" spans="2:9" ht="18.75" customHeight="1" x14ac:dyDescent="0.25">
      <c r="B26" s="49" t="s">
        <v>1471</v>
      </c>
      <c r="C26" s="21">
        <v>7</v>
      </c>
      <c r="D26" s="49"/>
      <c r="E26" s="49"/>
      <c r="F26" s="49" t="s">
        <v>283</v>
      </c>
      <c r="G26" s="21">
        <v>12</v>
      </c>
      <c r="H26" s="26"/>
      <c r="I26" s="26"/>
    </row>
    <row r="27" spans="2:9" ht="18.75" customHeight="1" x14ac:dyDescent="0.25">
      <c r="B27" s="49" t="s">
        <v>1472</v>
      </c>
      <c r="C27" s="21">
        <v>28</v>
      </c>
      <c r="D27" s="49"/>
      <c r="E27" s="49"/>
      <c r="F27" s="49" t="s">
        <v>916</v>
      </c>
      <c r="G27" s="21">
        <v>19</v>
      </c>
    </row>
    <row r="28" spans="2:9" ht="18.75" customHeight="1" x14ac:dyDescent="0.25">
      <c r="B28" s="49" t="s">
        <v>1473</v>
      </c>
      <c r="C28" s="21">
        <v>3</v>
      </c>
      <c r="D28" s="49"/>
      <c r="E28" s="49"/>
      <c r="F28" s="49" t="s">
        <v>326</v>
      </c>
      <c r="G28" s="21">
        <v>12</v>
      </c>
    </row>
    <row r="29" spans="2:9" ht="18.75" customHeight="1" x14ac:dyDescent="0.25">
      <c r="B29" s="49"/>
      <c r="C29" s="21"/>
      <c r="D29" s="49"/>
      <c r="E29" s="49"/>
      <c r="F29" s="49" t="s">
        <v>1476</v>
      </c>
      <c r="G29" s="21">
        <v>4</v>
      </c>
    </row>
    <row r="30" spans="2:9" ht="18.75" customHeight="1" x14ac:dyDescent="0.25">
      <c r="B30" s="496" t="s">
        <v>1474</v>
      </c>
      <c r="C30" s="1390"/>
      <c r="D30" s="49"/>
      <c r="E30" s="49"/>
      <c r="F30" s="49" t="s">
        <v>1483</v>
      </c>
      <c r="G30" s="21">
        <v>12</v>
      </c>
    </row>
    <row r="31" spans="2:9" ht="18.75" customHeight="1" x14ac:dyDescent="0.25">
      <c r="B31" s="49" t="s">
        <v>1475</v>
      </c>
      <c r="C31" s="21">
        <v>8</v>
      </c>
      <c r="D31" s="49"/>
      <c r="E31" s="49"/>
      <c r="F31" s="49" t="s">
        <v>1485</v>
      </c>
      <c r="G31" s="21">
        <v>21</v>
      </c>
    </row>
    <row r="32" spans="2:9" ht="18.75" customHeight="1" x14ac:dyDescent="0.25">
      <c r="B32" s="49" t="s">
        <v>1477</v>
      </c>
      <c r="C32" s="21">
        <v>7</v>
      </c>
      <c r="D32" s="49"/>
      <c r="E32" s="49"/>
      <c r="F32" s="49" t="s">
        <v>120</v>
      </c>
      <c r="G32" s="21">
        <v>2</v>
      </c>
    </row>
    <row r="33" spans="2:7" ht="18.75" customHeight="1" x14ac:dyDescent="0.25">
      <c r="B33" s="49"/>
      <c r="C33" s="21"/>
      <c r="D33" s="49"/>
      <c r="E33" s="49"/>
      <c r="F33" s="49" t="s">
        <v>1490</v>
      </c>
      <c r="G33" s="21">
        <v>6</v>
      </c>
    </row>
    <row r="34" spans="2:7" ht="18.75" customHeight="1" x14ac:dyDescent="0.25">
      <c r="B34" s="49"/>
      <c r="C34" s="21"/>
      <c r="D34" s="49"/>
      <c r="E34" s="49"/>
      <c r="F34" s="49" t="s">
        <v>1492</v>
      </c>
      <c r="G34" s="21">
        <v>5</v>
      </c>
    </row>
    <row r="35" spans="2:7" ht="18.75" customHeight="1" x14ac:dyDescent="0.25">
      <c r="B35" s="49"/>
      <c r="C35" s="21"/>
      <c r="D35" s="49"/>
      <c r="E35" s="49"/>
      <c r="F35" s="49" t="s">
        <v>125</v>
      </c>
      <c r="G35" s="21">
        <v>1</v>
      </c>
    </row>
    <row r="36" spans="2:7" ht="18.75" customHeight="1" x14ac:dyDescent="0.25">
      <c r="B36" s="496" t="s">
        <v>1482</v>
      </c>
      <c r="C36" s="1390"/>
      <c r="D36" s="49"/>
      <c r="E36" s="49"/>
      <c r="F36" s="49" t="s">
        <v>1494</v>
      </c>
      <c r="G36" s="21">
        <v>14</v>
      </c>
    </row>
    <row r="37" spans="2:7" ht="18.75" customHeight="1" x14ac:dyDescent="0.25">
      <c r="B37" s="49" t="s">
        <v>1484</v>
      </c>
      <c r="C37" s="21">
        <v>34</v>
      </c>
      <c r="D37" s="49"/>
      <c r="E37" s="49"/>
      <c r="F37" s="49" t="s">
        <v>1495</v>
      </c>
      <c r="G37" s="21">
        <v>6</v>
      </c>
    </row>
    <row r="38" spans="2:7" ht="18.75" customHeight="1" x14ac:dyDescent="0.25">
      <c r="B38" s="49" t="s">
        <v>1486</v>
      </c>
      <c r="C38" s="21">
        <v>11</v>
      </c>
      <c r="D38" s="49"/>
      <c r="E38" s="49"/>
      <c r="F38" s="49" t="s">
        <v>1496</v>
      </c>
      <c r="G38" s="21">
        <v>24</v>
      </c>
    </row>
    <row r="39" spans="2:7" ht="18.75" customHeight="1" x14ac:dyDescent="0.25">
      <c r="B39" s="49" t="s">
        <v>1487</v>
      </c>
      <c r="C39" s="21">
        <v>9</v>
      </c>
      <c r="D39" s="49"/>
      <c r="E39" s="49"/>
      <c r="F39" s="49" t="s">
        <v>1497</v>
      </c>
      <c r="G39" s="21">
        <v>22</v>
      </c>
    </row>
    <row r="40" spans="2:7" ht="18.75" customHeight="1" x14ac:dyDescent="0.25">
      <c r="B40" s="49" t="s">
        <v>1489</v>
      </c>
      <c r="C40" s="21">
        <v>3</v>
      </c>
      <c r="D40" s="49"/>
      <c r="E40" s="49"/>
      <c r="F40" s="49" t="s">
        <v>1498</v>
      </c>
      <c r="G40" s="21">
        <v>15</v>
      </c>
    </row>
    <row r="41" spans="2:7" ht="18.75" customHeight="1" x14ac:dyDescent="0.25">
      <c r="B41" s="49" t="s">
        <v>1491</v>
      </c>
      <c r="C41" s="21">
        <v>16</v>
      </c>
      <c r="D41" s="49"/>
      <c r="E41" s="49"/>
      <c r="F41" s="49"/>
      <c r="G41" s="21"/>
    </row>
    <row r="42" spans="2:7" ht="18.75" customHeight="1" x14ac:dyDescent="0.25">
      <c r="B42" s="49" t="s">
        <v>1493</v>
      </c>
      <c r="C42" s="21">
        <v>45</v>
      </c>
      <c r="D42" s="49"/>
      <c r="E42" s="49"/>
      <c r="F42" s="49"/>
      <c r="G42" s="542"/>
    </row>
    <row r="43" spans="2:7" ht="18.75" customHeight="1" x14ac:dyDescent="0.25">
      <c r="B43" s="49"/>
      <c r="C43" s="49"/>
      <c r="D43" s="49"/>
      <c r="E43" s="49"/>
      <c r="F43" s="49"/>
      <c r="G43" s="49"/>
    </row>
    <row r="44" spans="2:7" ht="18.75" customHeight="1" x14ac:dyDescent="0.25">
      <c r="B44" s="49"/>
      <c r="C44" s="49"/>
      <c r="D44" s="49"/>
      <c r="E44" s="49"/>
      <c r="F44" s="49"/>
      <c r="G44" s="49"/>
    </row>
    <row r="45" spans="2:7" ht="18.75" customHeight="1" x14ac:dyDescent="0.25">
      <c r="B45" s="49"/>
      <c r="C45" s="49"/>
      <c r="D45" s="49"/>
      <c r="E45" s="49"/>
      <c r="F45" s="49"/>
      <c r="G45" s="49"/>
    </row>
    <row r="46" spans="2:7" ht="18.75" customHeight="1" x14ac:dyDescent="0.25">
      <c r="B46" s="49"/>
      <c r="C46" s="49"/>
      <c r="D46" s="49"/>
      <c r="E46" s="49"/>
      <c r="F46" s="49"/>
      <c r="G46" s="49"/>
    </row>
    <row r="47" spans="2:7" ht="18.75" customHeight="1" x14ac:dyDescent="0.25">
      <c r="B47" s="49"/>
      <c r="C47" s="49"/>
      <c r="D47" s="49"/>
      <c r="E47" s="49"/>
      <c r="F47" s="49"/>
      <c r="G47" s="49"/>
    </row>
    <row r="48" spans="2:7" ht="18.75" customHeight="1" x14ac:dyDescent="0.35">
      <c r="B48" s="497" t="s">
        <v>211</v>
      </c>
      <c r="C48" s="497">
        <f>SUM(C8:C46)</f>
        <v>205</v>
      </c>
      <c r="D48" s="497"/>
      <c r="E48" s="497">
        <f>SUM(E8:E11)</f>
        <v>55</v>
      </c>
      <c r="F48" s="497"/>
      <c r="G48" s="497">
        <f>SUM(G8:G47)</f>
        <v>380</v>
      </c>
    </row>
    <row r="49" x14ac:dyDescent="0.25"/>
    <row r="50" x14ac:dyDescent="0.25"/>
  </sheetData>
  <mergeCells count="2">
    <mergeCell ref="B1:G3"/>
    <mergeCell ref="B4:G4"/>
  </mergeCell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XFB119"/>
  <sheetViews>
    <sheetView showGridLines="0" zoomScale="70" zoomScaleNormal="70" workbookViewId="0">
      <pane xSplit="1" ySplit="6" topLeftCell="B7" activePane="bottomRight" state="frozen"/>
      <selection activeCell="B5" sqref="B4:G5"/>
      <selection pane="topRight" activeCell="B5" sqref="B4:G5"/>
      <selection pane="bottomLeft" activeCell="B5" sqref="B4:G5"/>
      <selection pane="bottomRight"/>
    </sheetView>
  </sheetViews>
  <sheetFormatPr baseColWidth="10" defaultColWidth="0" defaultRowHeight="15" zeroHeight="1" x14ac:dyDescent="0.25"/>
  <cols>
    <col min="1" max="1" width="5.5703125" style="1" customWidth="1"/>
    <col min="2" max="2" width="14.5703125" style="498" customWidth="1"/>
    <col min="3" max="3" width="32.28515625" style="1" customWidth="1"/>
    <col min="4" max="4" width="60" style="1" customWidth="1"/>
    <col min="5" max="5" width="35.28515625" style="1" customWidth="1"/>
    <col min="6" max="6" width="34.85546875" style="1" customWidth="1"/>
    <col min="7" max="7" width="16.5703125" style="1" customWidth="1"/>
    <col min="8" max="8" width="2.85546875" style="1" customWidth="1"/>
    <col min="9" max="9" width="3" style="1" customWidth="1"/>
    <col min="10" max="16384" width="9.140625" style="1" hidden="1"/>
  </cols>
  <sheetData>
    <row r="1" spans="2:16382" x14ac:dyDescent="0.25">
      <c r="B1" s="2137"/>
      <c r="C1" s="2138"/>
      <c r="D1" s="2138"/>
      <c r="E1" s="2138"/>
      <c r="F1" s="2138"/>
      <c r="G1" s="2139"/>
    </row>
    <row r="2" spans="2:16382" x14ac:dyDescent="0.25">
      <c r="B2" s="2140"/>
      <c r="C2" s="2141"/>
      <c r="D2" s="2141"/>
      <c r="E2" s="2141"/>
      <c r="F2" s="2141"/>
      <c r="G2" s="2142"/>
    </row>
    <row r="3" spans="2:16382" ht="16.5" thickBot="1" x14ac:dyDescent="0.3">
      <c r="B3" s="2143"/>
      <c r="C3" s="2144"/>
      <c r="D3" s="2144"/>
      <c r="E3" s="2144"/>
      <c r="F3" s="2144"/>
      <c r="G3" s="2145"/>
      <c r="H3" s="3"/>
      <c r="I3" s="3"/>
      <c r="J3" s="3"/>
    </row>
    <row r="4" spans="2:16382" s="4" customFormat="1" ht="21.75" thickBot="1" x14ac:dyDescent="0.4">
      <c r="B4" s="2079" t="s">
        <v>2660</v>
      </c>
      <c r="C4" s="2080"/>
      <c r="D4" s="2080"/>
      <c r="E4" s="2080"/>
      <c r="F4" s="2080"/>
      <c r="G4" s="2081"/>
      <c r="H4" s="3"/>
      <c r="I4" s="3"/>
      <c r="J4" s="3"/>
    </row>
    <row r="5" spans="2:16382" s="5" customFormat="1" ht="15.75" x14ac:dyDescent="0.25">
      <c r="B5" s="492"/>
      <c r="C5" s="12"/>
      <c r="D5" s="12"/>
      <c r="E5" s="12"/>
      <c r="F5" s="12"/>
      <c r="G5" s="12"/>
      <c r="H5" s="37"/>
      <c r="I5" s="37"/>
      <c r="J5" s="37"/>
    </row>
    <row r="6" spans="2:16382" s="499" customFormat="1" ht="42" x14ac:dyDescent="0.25">
      <c r="B6" s="224" t="s">
        <v>1499</v>
      </c>
      <c r="C6" s="224" t="s">
        <v>1500</v>
      </c>
      <c r="D6" s="500" t="s">
        <v>1501</v>
      </c>
      <c r="E6" s="500" t="s">
        <v>1502</v>
      </c>
      <c r="F6" s="500" t="s">
        <v>1503</v>
      </c>
      <c r="G6" s="501" t="s">
        <v>1504</v>
      </c>
    </row>
    <row r="7" spans="2:16382" s="499" customFormat="1" ht="21" x14ac:dyDescent="0.25">
      <c r="B7" s="740"/>
      <c r="C7" s="741"/>
      <c r="D7" s="743">
        <f>COUNTA(D8:D10)</f>
        <v>3</v>
      </c>
      <c r="E7" s="741"/>
      <c r="F7" s="742"/>
      <c r="G7" s="501">
        <f>SUM(G8:G10)</f>
        <v>8</v>
      </c>
    </row>
    <row r="8" spans="2:16382" s="41" customFormat="1" ht="47.25" x14ac:dyDescent="0.25">
      <c r="B8" s="2146" t="s">
        <v>244</v>
      </c>
      <c r="C8" s="47" t="s">
        <v>979</v>
      </c>
      <c r="D8" s="47" t="s">
        <v>3125</v>
      </c>
      <c r="E8" s="55" t="s">
        <v>3126</v>
      </c>
      <c r="F8" s="47" t="s">
        <v>3127</v>
      </c>
      <c r="G8" s="56">
        <v>3</v>
      </c>
    </row>
    <row r="9" spans="2:16382" s="39" customFormat="1" ht="47.25" x14ac:dyDescent="0.25">
      <c r="B9" s="2146"/>
      <c r="C9" s="47" t="s">
        <v>922</v>
      </c>
      <c r="D9" s="47" t="s">
        <v>3128</v>
      </c>
      <c r="E9" s="55" t="s">
        <v>3129</v>
      </c>
      <c r="F9" s="47" t="s">
        <v>3130</v>
      </c>
      <c r="G9" s="56">
        <v>2</v>
      </c>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c r="XEW9" s="38"/>
      <c r="XEX9" s="38"/>
      <c r="XEY9" s="38"/>
      <c r="XEZ9" s="38"/>
      <c r="XFA9" s="38"/>
      <c r="XFB9" s="38"/>
    </row>
    <row r="10" spans="2:16382" s="39" customFormat="1" ht="31.5" x14ac:dyDescent="0.25">
      <c r="B10" s="2146"/>
      <c r="C10" s="47" t="s">
        <v>922</v>
      </c>
      <c r="D10" s="47" t="s">
        <v>3131</v>
      </c>
      <c r="E10" s="55" t="s">
        <v>3132</v>
      </c>
      <c r="F10" s="47" t="s">
        <v>3133</v>
      </c>
      <c r="G10" s="56">
        <v>3</v>
      </c>
    </row>
    <row r="11" spans="2:16382" s="39" customFormat="1" ht="21" x14ac:dyDescent="0.25">
      <c r="B11" s="740"/>
      <c r="C11" s="741"/>
      <c r="D11" s="743">
        <f>COUNTA(D12:D29)</f>
        <v>18</v>
      </c>
      <c r="E11" s="741"/>
      <c r="F11" s="742"/>
      <c r="G11" s="501">
        <f>SUM(G12:G29)</f>
        <v>66</v>
      </c>
    </row>
    <row r="12" spans="2:16382" ht="31.5" customHeight="1" x14ac:dyDescent="0.25">
      <c r="B12" s="2147" t="s">
        <v>246</v>
      </c>
      <c r="C12" s="47" t="s">
        <v>803</v>
      </c>
      <c r="D12" s="47" t="s">
        <v>3134</v>
      </c>
      <c r="E12" s="55" t="s">
        <v>3135</v>
      </c>
      <c r="F12" s="47" t="s">
        <v>1511</v>
      </c>
      <c r="G12" s="56">
        <v>2</v>
      </c>
    </row>
    <row r="13" spans="2:16382" ht="47.25" x14ac:dyDescent="0.25">
      <c r="B13" s="2148"/>
      <c r="C13" s="47" t="s">
        <v>803</v>
      </c>
      <c r="D13" s="47" t="s">
        <v>3136</v>
      </c>
      <c r="E13" s="55" t="s">
        <v>1514</v>
      </c>
      <c r="F13" s="47" t="s">
        <v>3137</v>
      </c>
      <c r="G13" s="56">
        <v>7</v>
      </c>
    </row>
    <row r="14" spans="2:16382" ht="31.5" x14ac:dyDescent="0.25">
      <c r="B14" s="2148"/>
      <c r="C14" s="47" t="s">
        <v>803</v>
      </c>
      <c r="D14" s="47" t="s">
        <v>3138</v>
      </c>
      <c r="E14" s="55" t="s">
        <v>1514</v>
      </c>
      <c r="F14" s="47" t="s">
        <v>3137</v>
      </c>
      <c r="G14" s="56">
        <v>5</v>
      </c>
      <c r="H14" s="26"/>
      <c r="I14" s="26"/>
    </row>
    <row r="15" spans="2:16382" ht="31.5" x14ac:dyDescent="0.25">
      <c r="B15" s="2148"/>
      <c r="C15" s="47" t="s">
        <v>803</v>
      </c>
      <c r="D15" s="47" t="s">
        <v>3139</v>
      </c>
      <c r="E15" s="55" t="s">
        <v>1765</v>
      </c>
      <c r="F15" s="47" t="s">
        <v>1766</v>
      </c>
      <c r="G15" s="56">
        <v>1</v>
      </c>
    </row>
    <row r="16" spans="2:16382" ht="31.5" x14ac:dyDescent="0.25">
      <c r="B16" s="2148"/>
      <c r="C16" s="47" t="s">
        <v>803</v>
      </c>
      <c r="D16" s="47" t="s">
        <v>3140</v>
      </c>
      <c r="E16" s="55" t="s">
        <v>3141</v>
      </c>
      <c r="F16" s="47" t="s">
        <v>3142</v>
      </c>
      <c r="G16" s="56">
        <v>6</v>
      </c>
    </row>
    <row r="17" spans="2:9" ht="31.5" x14ac:dyDescent="0.25">
      <c r="B17" s="2148"/>
      <c r="C17" s="47" t="s">
        <v>803</v>
      </c>
      <c r="D17" s="47" t="s">
        <v>3143</v>
      </c>
      <c r="E17" s="55" t="s">
        <v>3141</v>
      </c>
      <c r="F17" s="47" t="s">
        <v>3142</v>
      </c>
      <c r="G17" s="56">
        <v>5</v>
      </c>
      <c r="H17" s="26"/>
      <c r="I17" s="26"/>
    </row>
    <row r="18" spans="2:9" ht="47.25" x14ac:dyDescent="0.25">
      <c r="B18" s="2148"/>
      <c r="C18" s="47" t="s">
        <v>803</v>
      </c>
      <c r="D18" s="47" t="s">
        <v>3144</v>
      </c>
      <c r="E18" s="47" t="s">
        <v>3145</v>
      </c>
      <c r="F18" s="47" t="s">
        <v>1512</v>
      </c>
      <c r="G18" s="56">
        <v>3</v>
      </c>
    </row>
    <row r="19" spans="2:9" ht="15.75" x14ac:dyDescent="0.25">
      <c r="B19" s="2148"/>
      <c r="C19" s="47" t="s">
        <v>803</v>
      </c>
      <c r="D19" s="47" t="s">
        <v>3146</v>
      </c>
      <c r="E19" s="47" t="s">
        <v>1773</v>
      </c>
      <c r="F19" s="47" t="s">
        <v>3147</v>
      </c>
      <c r="G19" s="56">
        <v>4</v>
      </c>
    </row>
    <row r="20" spans="2:9" ht="31.5" x14ac:dyDescent="0.25">
      <c r="B20" s="2148"/>
      <c r="C20" s="47" t="s">
        <v>803</v>
      </c>
      <c r="D20" s="47" t="s">
        <v>3148</v>
      </c>
      <c r="E20" s="47" t="s">
        <v>1773</v>
      </c>
      <c r="F20" s="47" t="s">
        <v>3147</v>
      </c>
      <c r="G20" s="56">
        <v>4</v>
      </c>
    </row>
    <row r="21" spans="2:9" ht="47.25" x14ac:dyDescent="0.25">
      <c r="B21" s="2148"/>
      <c r="C21" s="47" t="s">
        <v>803</v>
      </c>
      <c r="D21" s="47" t="s">
        <v>3149</v>
      </c>
      <c r="E21" s="47" t="s">
        <v>1773</v>
      </c>
      <c r="F21" s="47" t="s">
        <v>3150</v>
      </c>
      <c r="G21" s="56">
        <v>2</v>
      </c>
    </row>
    <row r="22" spans="2:9" ht="47.25" x14ac:dyDescent="0.25">
      <c r="B22" s="2148"/>
      <c r="C22" s="47" t="s">
        <v>803</v>
      </c>
      <c r="D22" s="47" t="s">
        <v>3151</v>
      </c>
      <c r="E22" s="55" t="s">
        <v>3152</v>
      </c>
      <c r="F22" s="47" t="s">
        <v>2082</v>
      </c>
      <c r="G22" s="56">
        <v>3</v>
      </c>
    </row>
    <row r="23" spans="2:9" ht="63" x14ac:dyDescent="0.25">
      <c r="B23" s="2148"/>
      <c r="C23" s="47" t="s">
        <v>803</v>
      </c>
      <c r="D23" s="47" t="s">
        <v>3153</v>
      </c>
      <c r="E23" s="55" t="s">
        <v>3152</v>
      </c>
      <c r="F23" s="47" t="s">
        <v>3154</v>
      </c>
      <c r="G23" s="56">
        <v>1</v>
      </c>
    </row>
    <row r="24" spans="2:9" ht="47.25" x14ac:dyDescent="0.25">
      <c r="B24" s="2148"/>
      <c r="C24" s="47" t="s">
        <v>803</v>
      </c>
      <c r="D24" s="47" t="s">
        <v>3155</v>
      </c>
      <c r="E24" s="55" t="s">
        <v>3152</v>
      </c>
      <c r="F24" s="47" t="s">
        <v>3156</v>
      </c>
      <c r="G24" s="56">
        <v>5</v>
      </c>
    </row>
    <row r="25" spans="2:9" ht="47.25" x14ac:dyDescent="0.25">
      <c r="B25" s="2148"/>
      <c r="C25" s="47" t="s">
        <v>803</v>
      </c>
      <c r="D25" s="47" t="s">
        <v>3157</v>
      </c>
      <c r="E25" s="55" t="s">
        <v>1772</v>
      </c>
      <c r="F25" s="47" t="s">
        <v>3158</v>
      </c>
      <c r="G25" s="56">
        <v>2</v>
      </c>
    </row>
    <row r="26" spans="2:9" ht="63" x14ac:dyDescent="0.25">
      <c r="B26" s="2148"/>
      <c r="C26" s="47" t="s">
        <v>803</v>
      </c>
      <c r="D26" s="47" t="s">
        <v>3159</v>
      </c>
      <c r="E26" s="55" t="s">
        <v>1772</v>
      </c>
      <c r="F26" s="47" t="s">
        <v>3160</v>
      </c>
      <c r="G26" s="56">
        <v>2</v>
      </c>
    </row>
    <row r="27" spans="2:9" ht="31.5" x14ac:dyDescent="0.25">
      <c r="B27" s="2148"/>
      <c r="C27" s="47" t="s">
        <v>803</v>
      </c>
      <c r="D27" s="47" t="s">
        <v>3161</v>
      </c>
      <c r="E27" s="55" t="s">
        <v>3162</v>
      </c>
      <c r="F27" s="47" t="s">
        <v>3163</v>
      </c>
      <c r="G27" s="56">
        <v>3</v>
      </c>
    </row>
    <row r="28" spans="2:9" ht="47.25" x14ac:dyDescent="0.25">
      <c r="B28" s="2148"/>
      <c r="C28" s="47" t="s">
        <v>803</v>
      </c>
      <c r="D28" s="47" t="s">
        <v>3164</v>
      </c>
      <c r="E28" s="55" t="s">
        <v>1514</v>
      </c>
      <c r="F28" s="47" t="s">
        <v>3165</v>
      </c>
      <c r="G28" s="56">
        <v>9</v>
      </c>
    </row>
    <row r="29" spans="2:9" ht="47.25" x14ac:dyDescent="0.25">
      <c r="B29" s="2149"/>
      <c r="C29" s="47" t="s">
        <v>803</v>
      </c>
      <c r="D29" s="47" t="s">
        <v>3166</v>
      </c>
      <c r="E29" s="55" t="s">
        <v>3167</v>
      </c>
      <c r="F29" s="47" t="s">
        <v>1512</v>
      </c>
      <c r="G29" s="56">
        <v>2</v>
      </c>
    </row>
    <row r="30" spans="2:9" ht="21" x14ac:dyDescent="0.25">
      <c r="B30" s="740"/>
      <c r="C30" s="741"/>
      <c r="D30" s="743">
        <f>COUNTA(D31:D39)</f>
        <v>9</v>
      </c>
      <c r="E30" s="741"/>
      <c r="F30" s="742"/>
      <c r="G30" s="501">
        <f>SUM(G31:G39)</f>
        <v>41</v>
      </c>
    </row>
    <row r="31" spans="2:9" x14ac:dyDescent="0.25">
      <c r="B31" s="2146" t="s">
        <v>243</v>
      </c>
      <c r="C31" s="734" t="s">
        <v>1515</v>
      </c>
      <c r="D31" s="735" t="s">
        <v>3168</v>
      </c>
      <c r="E31" s="735" t="s">
        <v>1516</v>
      </c>
      <c r="F31" s="736" t="s">
        <v>3169</v>
      </c>
      <c r="G31" s="737">
        <v>3</v>
      </c>
    </row>
    <row r="32" spans="2:9" ht="60" x14ac:dyDescent="0.25">
      <c r="B32" s="2146"/>
      <c r="C32" s="734" t="s">
        <v>3170</v>
      </c>
      <c r="D32" s="735" t="s">
        <v>3171</v>
      </c>
      <c r="E32" s="735" t="s">
        <v>3172</v>
      </c>
      <c r="F32" s="738" t="s">
        <v>2089</v>
      </c>
      <c r="G32" s="739">
        <v>3</v>
      </c>
    </row>
    <row r="33" spans="2:7" ht="30" x14ac:dyDescent="0.25">
      <c r="B33" s="2146"/>
      <c r="C33" s="734" t="s">
        <v>1515</v>
      </c>
      <c r="D33" s="735" t="s">
        <v>3173</v>
      </c>
      <c r="E33" s="735" t="s">
        <v>1516</v>
      </c>
      <c r="F33" s="738" t="s">
        <v>3169</v>
      </c>
      <c r="G33" s="739">
        <v>2</v>
      </c>
    </row>
    <row r="34" spans="2:7" ht="30" x14ac:dyDescent="0.25">
      <c r="B34" s="2146"/>
      <c r="C34" s="734" t="s">
        <v>3174</v>
      </c>
      <c r="D34" s="735" t="s">
        <v>3175</v>
      </c>
      <c r="E34" s="735" t="s">
        <v>3176</v>
      </c>
      <c r="F34" s="738" t="s">
        <v>1725</v>
      </c>
      <c r="G34" s="739">
        <v>11</v>
      </c>
    </row>
    <row r="35" spans="2:7" ht="45" x14ac:dyDescent="0.25">
      <c r="B35" s="2146"/>
      <c r="C35" s="734" t="s">
        <v>3174</v>
      </c>
      <c r="D35" s="735" t="s">
        <v>3177</v>
      </c>
      <c r="E35" s="735" t="s">
        <v>1720</v>
      </c>
      <c r="F35" s="738" t="s">
        <v>3178</v>
      </c>
      <c r="G35" s="739">
        <v>5</v>
      </c>
    </row>
    <row r="36" spans="2:7" ht="30" x14ac:dyDescent="0.25">
      <c r="B36" s="2146"/>
      <c r="C36" s="734" t="s">
        <v>1520</v>
      </c>
      <c r="D36" s="735" t="s">
        <v>3179</v>
      </c>
      <c r="E36" s="735" t="s">
        <v>1521</v>
      </c>
      <c r="F36" s="738" t="s">
        <v>3180</v>
      </c>
      <c r="G36" s="739">
        <v>9</v>
      </c>
    </row>
    <row r="37" spans="2:7" ht="45" x14ac:dyDescent="0.25">
      <c r="B37" s="2146"/>
      <c r="C37" s="734" t="s">
        <v>1520</v>
      </c>
      <c r="D37" s="735" t="s">
        <v>3181</v>
      </c>
      <c r="E37" s="735" t="s">
        <v>1525</v>
      </c>
      <c r="F37" s="738" t="s">
        <v>3182</v>
      </c>
      <c r="G37" s="739">
        <v>4</v>
      </c>
    </row>
    <row r="38" spans="2:7" ht="30" x14ac:dyDescent="0.25">
      <c r="B38" s="2146"/>
      <c r="C38" s="734" t="s">
        <v>1523</v>
      </c>
      <c r="D38" s="735" t="s">
        <v>3183</v>
      </c>
      <c r="E38" s="735" t="s">
        <v>3184</v>
      </c>
      <c r="F38" s="738" t="s">
        <v>3185</v>
      </c>
      <c r="G38" s="739">
        <v>2</v>
      </c>
    </row>
    <row r="39" spans="2:7" ht="45" x14ac:dyDescent="0.25">
      <c r="B39" s="2146"/>
      <c r="C39" s="734" t="s">
        <v>1523</v>
      </c>
      <c r="D39" s="735" t="s">
        <v>3186</v>
      </c>
      <c r="E39" s="735" t="s">
        <v>3184</v>
      </c>
      <c r="F39" s="738" t="s">
        <v>3187</v>
      </c>
      <c r="G39" s="739">
        <v>2</v>
      </c>
    </row>
    <row r="40" spans="2:7" ht="21" x14ac:dyDescent="0.25">
      <c r="B40" s="740"/>
      <c r="C40" s="741"/>
      <c r="D40" s="743">
        <f>COUNTA(D41:D57)</f>
        <v>17</v>
      </c>
      <c r="E40" s="741"/>
      <c r="F40" s="742"/>
      <c r="G40" s="501">
        <f>SUM(G41:G57)</f>
        <v>62</v>
      </c>
    </row>
    <row r="41" spans="2:7" ht="31.5" customHeight="1" x14ac:dyDescent="0.25">
      <c r="B41" s="2147" t="s">
        <v>249</v>
      </c>
      <c r="C41" s="47" t="s">
        <v>831</v>
      </c>
      <c r="D41" s="47" t="s">
        <v>3188</v>
      </c>
      <c r="E41" s="55" t="s">
        <v>3189</v>
      </c>
      <c r="F41" s="47" t="s">
        <v>3190</v>
      </c>
      <c r="G41" s="57">
        <v>1</v>
      </c>
    </row>
    <row r="42" spans="2:7" ht="47.25" x14ac:dyDescent="0.25">
      <c r="B42" s="2148"/>
      <c r="C42" s="47" t="s">
        <v>831</v>
      </c>
      <c r="D42" s="47" t="s">
        <v>3191</v>
      </c>
      <c r="E42" s="55" t="s">
        <v>3189</v>
      </c>
      <c r="F42" s="47" t="s">
        <v>3192</v>
      </c>
      <c r="G42" s="56">
        <v>2</v>
      </c>
    </row>
    <row r="43" spans="2:7" ht="47.25" x14ac:dyDescent="0.25">
      <c r="B43" s="2148"/>
      <c r="C43" s="47" t="s">
        <v>831</v>
      </c>
      <c r="D43" s="47" t="s">
        <v>3193</v>
      </c>
      <c r="E43" s="55" t="s">
        <v>3189</v>
      </c>
      <c r="F43" s="47" t="s">
        <v>3194</v>
      </c>
      <c r="G43" s="56">
        <v>6</v>
      </c>
    </row>
    <row r="44" spans="2:7" ht="31.5" x14ac:dyDescent="0.25">
      <c r="B44" s="2148"/>
      <c r="C44" s="47" t="s">
        <v>831</v>
      </c>
      <c r="D44" s="47" t="s">
        <v>3195</v>
      </c>
      <c r="E44" s="55" t="s">
        <v>3189</v>
      </c>
      <c r="F44" s="47" t="s">
        <v>3196</v>
      </c>
      <c r="G44" s="56">
        <v>6</v>
      </c>
    </row>
    <row r="45" spans="2:7" ht="31.5" x14ac:dyDescent="0.25">
      <c r="B45" s="2148"/>
      <c r="C45" s="47" t="s">
        <v>831</v>
      </c>
      <c r="D45" s="47" t="s">
        <v>3197</v>
      </c>
      <c r="E45" s="55" t="s">
        <v>3189</v>
      </c>
      <c r="F45" s="47" t="s">
        <v>3198</v>
      </c>
      <c r="G45" s="56">
        <v>6</v>
      </c>
    </row>
    <row r="46" spans="2:7" ht="31.5" x14ac:dyDescent="0.25">
      <c r="B46" s="2148"/>
      <c r="C46" s="47" t="s">
        <v>831</v>
      </c>
      <c r="D46" s="47" t="s">
        <v>3199</v>
      </c>
      <c r="E46" s="55" t="s">
        <v>3200</v>
      </c>
      <c r="F46" s="47" t="s">
        <v>3201</v>
      </c>
      <c r="G46" s="56">
        <v>5</v>
      </c>
    </row>
    <row r="47" spans="2:7" ht="31.5" x14ac:dyDescent="0.25">
      <c r="B47" s="2148"/>
      <c r="C47" s="47" t="s">
        <v>425</v>
      </c>
      <c r="D47" s="47" t="s">
        <v>3202</v>
      </c>
      <c r="E47" s="55" t="s">
        <v>3203</v>
      </c>
      <c r="F47" s="47" t="s">
        <v>3204</v>
      </c>
      <c r="G47" s="56">
        <v>3</v>
      </c>
    </row>
    <row r="48" spans="2:7" ht="31.5" x14ac:dyDescent="0.25">
      <c r="B48" s="2148"/>
      <c r="C48" s="47" t="s">
        <v>425</v>
      </c>
      <c r="D48" s="47" t="s">
        <v>3205</v>
      </c>
      <c r="E48" s="55" t="s">
        <v>1529</v>
      </c>
      <c r="F48" s="47" t="s">
        <v>3206</v>
      </c>
      <c r="G48" s="56">
        <v>3</v>
      </c>
    </row>
    <row r="49" spans="2:7" ht="15.75" x14ac:dyDescent="0.25">
      <c r="B49" s="2148"/>
      <c r="C49" s="47" t="s">
        <v>425</v>
      </c>
      <c r="D49" s="47" t="s">
        <v>3207</v>
      </c>
      <c r="E49" s="55" t="s">
        <v>1529</v>
      </c>
      <c r="F49" s="47" t="s">
        <v>1532</v>
      </c>
      <c r="G49" s="56">
        <v>2</v>
      </c>
    </row>
    <row r="50" spans="2:7" ht="15.75" x14ac:dyDescent="0.25">
      <c r="B50" s="2148"/>
      <c r="C50" s="47" t="s">
        <v>425</v>
      </c>
      <c r="D50" s="47" t="s">
        <v>3208</v>
      </c>
      <c r="E50" s="55" t="s">
        <v>1529</v>
      </c>
      <c r="F50" s="47" t="s">
        <v>3206</v>
      </c>
      <c r="G50" s="56">
        <v>5</v>
      </c>
    </row>
    <row r="51" spans="2:7" ht="31.5" x14ac:dyDescent="0.25">
      <c r="B51" s="2148"/>
      <c r="C51" s="47" t="s">
        <v>425</v>
      </c>
      <c r="D51" s="47" t="s">
        <v>3209</v>
      </c>
      <c r="E51" s="55" t="s">
        <v>1529</v>
      </c>
      <c r="F51" s="47" t="s">
        <v>3210</v>
      </c>
      <c r="G51" s="56">
        <v>6</v>
      </c>
    </row>
    <row r="52" spans="2:7" ht="31.5" x14ac:dyDescent="0.25">
      <c r="B52" s="2148"/>
      <c r="C52" s="47" t="s">
        <v>425</v>
      </c>
      <c r="D52" s="47" t="s">
        <v>3211</v>
      </c>
      <c r="E52" s="55" t="s">
        <v>3200</v>
      </c>
      <c r="F52" s="47" t="s">
        <v>3201</v>
      </c>
      <c r="G52" s="56">
        <v>2</v>
      </c>
    </row>
    <row r="53" spans="2:7" ht="47.25" x14ac:dyDescent="0.25">
      <c r="B53" s="2148"/>
      <c r="C53" s="47" t="s">
        <v>425</v>
      </c>
      <c r="D53" s="47" t="s">
        <v>3212</v>
      </c>
      <c r="E53" s="55" t="s">
        <v>3200</v>
      </c>
      <c r="F53" s="47" t="s">
        <v>3201</v>
      </c>
      <c r="G53" s="56">
        <v>2</v>
      </c>
    </row>
    <row r="54" spans="2:7" ht="63" x14ac:dyDescent="0.25">
      <c r="B54" s="2148"/>
      <c r="C54" s="47" t="s">
        <v>425</v>
      </c>
      <c r="D54" s="47" t="s">
        <v>3213</v>
      </c>
      <c r="E54" s="55" t="s">
        <v>3200</v>
      </c>
      <c r="F54" s="47" t="s">
        <v>1531</v>
      </c>
      <c r="G54" s="56">
        <v>2</v>
      </c>
    </row>
    <row r="55" spans="2:7" ht="31.5" x14ac:dyDescent="0.25">
      <c r="B55" s="2148"/>
      <c r="C55" s="47" t="s">
        <v>425</v>
      </c>
      <c r="D55" s="47" t="s">
        <v>3214</v>
      </c>
      <c r="E55" s="55" t="s">
        <v>3215</v>
      </c>
      <c r="F55" s="47" t="s">
        <v>3216</v>
      </c>
      <c r="G55" s="56">
        <v>3</v>
      </c>
    </row>
    <row r="56" spans="2:7" ht="63" x14ac:dyDescent="0.25">
      <c r="B56" s="2148"/>
      <c r="C56" s="47" t="s">
        <v>425</v>
      </c>
      <c r="D56" s="47" t="s">
        <v>3217</v>
      </c>
      <c r="E56" s="55" t="s">
        <v>3218</v>
      </c>
      <c r="F56" s="47" t="s">
        <v>1530</v>
      </c>
      <c r="G56" s="56">
        <v>6</v>
      </c>
    </row>
    <row r="57" spans="2:7" ht="15.75" x14ac:dyDescent="0.25">
      <c r="B57" s="2149"/>
      <c r="C57" s="47" t="s">
        <v>425</v>
      </c>
      <c r="D57" s="47" t="s">
        <v>3219</v>
      </c>
      <c r="E57" s="55" t="s">
        <v>1529</v>
      </c>
      <c r="F57" s="47" t="s">
        <v>3220</v>
      </c>
      <c r="G57" s="56">
        <v>2</v>
      </c>
    </row>
    <row r="58" spans="2:7" ht="21" x14ac:dyDescent="0.25">
      <c r="B58" s="740"/>
      <c r="C58" s="741"/>
      <c r="D58" s="743">
        <f>COUNTA(D59:D71)</f>
        <v>13</v>
      </c>
      <c r="E58" s="741"/>
      <c r="F58" s="742"/>
      <c r="G58" s="501">
        <f>SUM(G59:G71)</f>
        <v>40</v>
      </c>
    </row>
    <row r="59" spans="2:7" ht="31.5" x14ac:dyDescent="0.25">
      <c r="B59" s="2146" t="s">
        <v>248</v>
      </c>
      <c r="C59" s="47" t="s">
        <v>423</v>
      </c>
      <c r="D59" s="47" t="s">
        <v>3221</v>
      </c>
      <c r="E59" s="55" t="s">
        <v>3222</v>
      </c>
      <c r="F59" s="47" t="s">
        <v>3223</v>
      </c>
      <c r="G59" s="57">
        <v>1</v>
      </c>
    </row>
    <row r="60" spans="2:7" ht="31.5" x14ac:dyDescent="0.25">
      <c r="B60" s="2146"/>
      <c r="C60" s="47" t="s">
        <v>423</v>
      </c>
      <c r="D60" s="47" t="s">
        <v>3224</v>
      </c>
      <c r="E60" s="55" t="s">
        <v>3222</v>
      </c>
      <c r="F60" s="47" t="s">
        <v>3225</v>
      </c>
      <c r="G60" s="57">
        <v>1</v>
      </c>
    </row>
    <row r="61" spans="2:7" ht="31.5" x14ac:dyDescent="0.25">
      <c r="B61" s="2146"/>
      <c r="C61" s="47" t="s">
        <v>423</v>
      </c>
      <c r="D61" s="47" t="s">
        <v>3226</v>
      </c>
      <c r="E61" s="55" t="s">
        <v>3222</v>
      </c>
      <c r="F61" s="47" t="s">
        <v>3223</v>
      </c>
      <c r="G61" s="57">
        <v>2</v>
      </c>
    </row>
    <row r="62" spans="2:7" ht="31.5" x14ac:dyDescent="0.25">
      <c r="B62" s="2146"/>
      <c r="C62" s="47" t="s">
        <v>423</v>
      </c>
      <c r="D62" s="47" t="s">
        <v>3227</v>
      </c>
      <c r="E62" s="55" t="s">
        <v>3222</v>
      </c>
      <c r="F62" s="47" t="s">
        <v>3228</v>
      </c>
      <c r="G62" s="57">
        <v>2</v>
      </c>
    </row>
    <row r="63" spans="2:7" ht="31.5" x14ac:dyDescent="0.25">
      <c r="B63" s="2146"/>
      <c r="C63" s="47" t="s">
        <v>423</v>
      </c>
      <c r="D63" s="47" t="s">
        <v>3229</v>
      </c>
      <c r="E63" s="55" t="s">
        <v>1533</v>
      </c>
      <c r="F63" s="47" t="s">
        <v>1534</v>
      </c>
      <c r="G63" s="57">
        <v>3</v>
      </c>
    </row>
    <row r="64" spans="2:7" ht="31.5" x14ac:dyDescent="0.25">
      <c r="B64" s="2146"/>
      <c r="C64" s="47" t="s">
        <v>423</v>
      </c>
      <c r="D64" s="47" t="s">
        <v>3230</v>
      </c>
      <c r="E64" s="55" t="s">
        <v>1533</v>
      </c>
      <c r="F64" s="47" t="s">
        <v>3231</v>
      </c>
      <c r="G64" s="57">
        <v>2</v>
      </c>
    </row>
    <row r="65" spans="2:7" ht="47.25" x14ac:dyDescent="0.25">
      <c r="B65" s="2146"/>
      <c r="C65" s="47" t="s">
        <v>423</v>
      </c>
      <c r="D65" s="47" t="s">
        <v>3232</v>
      </c>
      <c r="E65" s="55" t="s">
        <v>3222</v>
      </c>
      <c r="F65" s="47" t="s">
        <v>3233</v>
      </c>
      <c r="G65" s="57">
        <v>5</v>
      </c>
    </row>
    <row r="66" spans="2:7" ht="15.75" x14ac:dyDescent="0.25">
      <c r="B66" s="2146"/>
      <c r="C66" s="47" t="s">
        <v>423</v>
      </c>
      <c r="D66" s="47" t="s">
        <v>3234</v>
      </c>
      <c r="E66" s="55" t="s">
        <v>3222</v>
      </c>
      <c r="F66" s="47" t="s">
        <v>1538</v>
      </c>
      <c r="G66" s="57">
        <v>4</v>
      </c>
    </row>
    <row r="67" spans="2:7" ht="47.25" x14ac:dyDescent="0.25">
      <c r="B67" s="2146"/>
      <c r="C67" s="47" t="s">
        <v>828</v>
      </c>
      <c r="D67" s="47" t="s">
        <v>3235</v>
      </c>
      <c r="E67" s="55" t="s">
        <v>3236</v>
      </c>
      <c r="F67" s="47" t="s">
        <v>3237</v>
      </c>
      <c r="G67" s="57">
        <v>2</v>
      </c>
    </row>
    <row r="68" spans="2:7" ht="31.5" x14ac:dyDescent="0.25">
      <c r="B68" s="2146"/>
      <c r="C68" s="47" t="s">
        <v>828</v>
      </c>
      <c r="D68" s="47" t="s">
        <v>3238</v>
      </c>
      <c r="E68" s="55" t="s">
        <v>3239</v>
      </c>
      <c r="F68" s="47" t="s">
        <v>1744</v>
      </c>
      <c r="G68" s="57">
        <v>6</v>
      </c>
    </row>
    <row r="69" spans="2:7" ht="47.25" x14ac:dyDescent="0.25">
      <c r="B69" s="2146"/>
      <c r="C69" s="47" t="s">
        <v>828</v>
      </c>
      <c r="D69" s="47" t="s">
        <v>3240</v>
      </c>
      <c r="E69" s="55" t="s">
        <v>3239</v>
      </c>
      <c r="F69" s="47" t="s">
        <v>3241</v>
      </c>
      <c r="G69" s="57">
        <v>7</v>
      </c>
    </row>
    <row r="70" spans="2:7" ht="31.5" x14ac:dyDescent="0.25">
      <c r="B70" s="2146"/>
      <c r="C70" s="47" t="s">
        <v>828</v>
      </c>
      <c r="D70" s="47" t="s">
        <v>3242</v>
      </c>
      <c r="E70" s="55" t="s">
        <v>1535</v>
      </c>
      <c r="F70" s="47" t="s">
        <v>2092</v>
      </c>
      <c r="G70" s="57">
        <v>3</v>
      </c>
    </row>
    <row r="71" spans="2:7" ht="31.5" x14ac:dyDescent="0.25">
      <c r="B71" s="2146"/>
      <c r="C71" s="47" t="s">
        <v>828</v>
      </c>
      <c r="D71" s="47" t="s">
        <v>3243</v>
      </c>
      <c r="E71" s="55" t="s">
        <v>1539</v>
      </c>
      <c r="F71" s="47" t="s">
        <v>3244</v>
      </c>
      <c r="G71" s="57">
        <v>2</v>
      </c>
    </row>
    <row r="72" spans="2:7" ht="21" x14ac:dyDescent="0.25">
      <c r="B72" s="740"/>
      <c r="C72" s="741"/>
      <c r="D72" s="743">
        <f>COUNTA(D73:D82)</f>
        <v>10</v>
      </c>
      <c r="E72" s="741"/>
      <c r="F72" s="742"/>
      <c r="G72" s="501">
        <f>SUM(G73:G82)</f>
        <v>35</v>
      </c>
    </row>
    <row r="73" spans="2:7" ht="63" x14ac:dyDescent="0.25">
      <c r="B73" s="2146" t="s">
        <v>247</v>
      </c>
      <c r="C73" s="47" t="s">
        <v>3245</v>
      </c>
      <c r="D73" s="47" t="s">
        <v>3246</v>
      </c>
      <c r="E73" s="55" t="s">
        <v>3247</v>
      </c>
      <c r="F73" s="47" t="s">
        <v>3248</v>
      </c>
      <c r="G73" s="57">
        <v>7</v>
      </c>
    </row>
    <row r="74" spans="2:7" ht="47.25" x14ac:dyDescent="0.25">
      <c r="B74" s="2146"/>
      <c r="C74" s="47" t="s">
        <v>3245</v>
      </c>
      <c r="D74" s="47" t="s">
        <v>3249</v>
      </c>
      <c r="E74" s="55" t="s">
        <v>3247</v>
      </c>
      <c r="F74" s="47" t="s">
        <v>3250</v>
      </c>
      <c r="G74" s="57">
        <v>3</v>
      </c>
    </row>
    <row r="75" spans="2:7" ht="31.5" x14ac:dyDescent="0.25">
      <c r="B75" s="2146"/>
      <c r="C75" s="47" t="s">
        <v>936</v>
      </c>
      <c r="D75" s="47" t="s">
        <v>3251</v>
      </c>
      <c r="E75" s="55" t="s">
        <v>1541</v>
      </c>
      <c r="F75" s="47" t="s">
        <v>3252</v>
      </c>
      <c r="G75" s="57">
        <v>2</v>
      </c>
    </row>
    <row r="76" spans="2:7" ht="31.5" x14ac:dyDescent="0.25">
      <c r="B76" s="2146"/>
      <c r="C76" s="47" t="s">
        <v>936</v>
      </c>
      <c r="D76" s="47" t="s">
        <v>3253</v>
      </c>
      <c r="E76" s="55" t="s">
        <v>1541</v>
      </c>
      <c r="F76" s="47" t="s">
        <v>3252</v>
      </c>
      <c r="G76" s="57">
        <v>2</v>
      </c>
    </row>
    <row r="77" spans="2:7" ht="47.25" x14ac:dyDescent="0.25">
      <c r="B77" s="2146"/>
      <c r="C77" s="47" t="s">
        <v>936</v>
      </c>
      <c r="D77" s="47" t="s">
        <v>3254</v>
      </c>
      <c r="E77" s="55" t="s">
        <v>3255</v>
      </c>
      <c r="F77" s="47" t="s">
        <v>3256</v>
      </c>
      <c r="G77" s="57">
        <v>2</v>
      </c>
    </row>
    <row r="78" spans="2:7" ht="31.5" x14ac:dyDescent="0.25">
      <c r="B78" s="2146"/>
      <c r="C78" s="47" t="s">
        <v>936</v>
      </c>
      <c r="D78" s="47" t="s">
        <v>3257</v>
      </c>
      <c r="E78" s="55" t="s">
        <v>1541</v>
      </c>
      <c r="F78" s="47" t="s">
        <v>3252</v>
      </c>
      <c r="G78" s="57">
        <v>3</v>
      </c>
    </row>
    <row r="79" spans="2:7" ht="31.5" x14ac:dyDescent="0.25">
      <c r="B79" s="2146"/>
      <c r="C79" s="47" t="s">
        <v>936</v>
      </c>
      <c r="D79" s="47" t="s">
        <v>3258</v>
      </c>
      <c r="E79" s="55" t="s">
        <v>3259</v>
      </c>
      <c r="F79" s="47" t="s">
        <v>3260</v>
      </c>
      <c r="G79" s="57">
        <v>4</v>
      </c>
    </row>
    <row r="80" spans="2:7" ht="15.75" x14ac:dyDescent="0.25">
      <c r="B80" s="2146"/>
      <c r="C80" s="47" t="s">
        <v>936</v>
      </c>
      <c r="D80" s="47" t="s">
        <v>3261</v>
      </c>
      <c r="E80" s="55" t="s">
        <v>3259</v>
      </c>
      <c r="F80" s="47" t="s">
        <v>3260</v>
      </c>
      <c r="G80" s="57">
        <v>4</v>
      </c>
    </row>
    <row r="81" spans="2:7" ht="47.25" x14ac:dyDescent="0.25">
      <c r="B81" s="2146"/>
      <c r="C81" s="47" t="s">
        <v>936</v>
      </c>
      <c r="D81" s="47" t="s">
        <v>3262</v>
      </c>
      <c r="E81" s="55" t="s">
        <v>3255</v>
      </c>
      <c r="F81" s="47" t="s">
        <v>3256</v>
      </c>
      <c r="G81" s="57">
        <v>4</v>
      </c>
    </row>
    <row r="82" spans="2:7" ht="31.5" x14ac:dyDescent="0.25">
      <c r="B82" s="2146"/>
      <c r="C82" s="47" t="s">
        <v>936</v>
      </c>
      <c r="D82" s="47" t="s">
        <v>3263</v>
      </c>
      <c r="E82" s="55" t="s">
        <v>3259</v>
      </c>
      <c r="F82" s="47" t="s">
        <v>3264</v>
      </c>
      <c r="G82" s="57">
        <v>4</v>
      </c>
    </row>
    <row r="83" spans="2:7" ht="21" x14ac:dyDescent="0.25">
      <c r="B83" s="740"/>
      <c r="C83" s="741"/>
      <c r="D83" s="743">
        <f>COUNTA(D84:D100)</f>
        <v>17</v>
      </c>
      <c r="E83" s="741"/>
      <c r="F83" s="742"/>
      <c r="G83" s="501">
        <f>SUM(G84:G100)</f>
        <v>42</v>
      </c>
    </row>
    <row r="84" spans="2:7" ht="31.5" x14ac:dyDescent="0.25">
      <c r="B84" s="2146" t="s">
        <v>245</v>
      </c>
      <c r="C84" s="47" t="s">
        <v>807</v>
      </c>
      <c r="D84" s="47" t="s">
        <v>3265</v>
      </c>
      <c r="E84" s="55" t="s">
        <v>3266</v>
      </c>
      <c r="F84" s="47" t="s">
        <v>1548</v>
      </c>
      <c r="G84" s="56">
        <v>2</v>
      </c>
    </row>
    <row r="85" spans="2:7" ht="31.5" x14ac:dyDescent="0.25">
      <c r="B85" s="2146"/>
      <c r="C85" s="47" t="s">
        <v>992</v>
      </c>
      <c r="D85" s="47" t="s">
        <v>3267</v>
      </c>
      <c r="E85" s="55" t="s">
        <v>1708</v>
      </c>
      <c r="F85" s="47" t="s">
        <v>3268</v>
      </c>
      <c r="G85" s="57">
        <v>2</v>
      </c>
    </row>
    <row r="86" spans="2:7" ht="63" x14ac:dyDescent="0.25">
      <c r="B86" s="2146"/>
      <c r="C86" s="47" t="s">
        <v>992</v>
      </c>
      <c r="D86" s="47" t="s">
        <v>3269</v>
      </c>
      <c r="E86" s="55" t="s">
        <v>1708</v>
      </c>
      <c r="F86" s="47" t="s">
        <v>1546</v>
      </c>
      <c r="G86" s="57">
        <v>3</v>
      </c>
    </row>
    <row r="87" spans="2:7" ht="31.5" x14ac:dyDescent="0.25">
      <c r="B87" s="2146"/>
      <c r="C87" s="47" t="s">
        <v>992</v>
      </c>
      <c r="D87" s="47" t="s">
        <v>3270</v>
      </c>
      <c r="E87" s="55" t="s">
        <v>3271</v>
      </c>
      <c r="F87" s="47" t="s">
        <v>3272</v>
      </c>
      <c r="G87" s="57">
        <v>4</v>
      </c>
    </row>
    <row r="88" spans="2:7" ht="47.25" x14ac:dyDescent="0.25">
      <c r="B88" s="2146"/>
      <c r="C88" s="47" t="s">
        <v>992</v>
      </c>
      <c r="D88" s="47" t="s">
        <v>3273</v>
      </c>
      <c r="E88" s="55" t="s">
        <v>1708</v>
      </c>
      <c r="F88" s="47" t="s">
        <v>3274</v>
      </c>
      <c r="G88" s="57">
        <v>3</v>
      </c>
    </row>
    <row r="89" spans="2:7" ht="31.5" x14ac:dyDescent="0.25">
      <c r="B89" s="2146"/>
      <c r="C89" s="47" t="s">
        <v>807</v>
      </c>
      <c r="D89" s="47" t="s">
        <v>3275</v>
      </c>
      <c r="E89" s="55" t="s">
        <v>3276</v>
      </c>
      <c r="F89" s="47" t="s">
        <v>3277</v>
      </c>
      <c r="G89" s="57">
        <v>1</v>
      </c>
    </row>
    <row r="90" spans="2:7" ht="63" x14ac:dyDescent="0.25">
      <c r="B90" s="2146"/>
      <c r="C90" s="47" t="s">
        <v>807</v>
      </c>
      <c r="D90" s="47" t="s">
        <v>3278</v>
      </c>
      <c r="E90" s="55" t="s">
        <v>1694</v>
      </c>
      <c r="F90" s="47" t="s">
        <v>3279</v>
      </c>
      <c r="G90" s="57">
        <v>1</v>
      </c>
    </row>
    <row r="91" spans="2:7" ht="31.5" x14ac:dyDescent="0.25">
      <c r="B91" s="2146"/>
      <c r="C91" s="47" t="s">
        <v>807</v>
      </c>
      <c r="D91" s="47" t="s">
        <v>3280</v>
      </c>
      <c r="E91" s="55" t="s">
        <v>3276</v>
      </c>
      <c r="F91" s="47" t="s">
        <v>1547</v>
      </c>
      <c r="G91" s="57">
        <v>1</v>
      </c>
    </row>
    <row r="92" spans="2:7" ht="31.5" x14ac:dyDescent="0.25">
      <c r="B92" s="2146"/>
      <c r="C92" s="47" t="s">
        <v>807</v>
      </c>
      <c r="D92" s="47" t="s">
        <v>3281</v>
      </c>
      <c r="E92" s="55" t="s">
        <v>3276</v>
      </c>
      <c r="F92" s="47" t="s">
        <v>1547</v>
      </c>
      <c r="G92" s="57">
        <v>3</v>
      </c>
    </row>
    <row r="93" spans="2:7" ht="31.5" x14ac:dyDescent="0.25">
      <c r="B93" s="2146"/>
      <c r="C93" s="47" t="s">
        <v>807</v>
      </c>
      <c r="D93" s="47" t="s">
        <v>3282</v>
      </c>
      <c r="E93" s="55" t="s">
        <v>3283</v>
      </c>
      <c r="F93" s="47" t="s">
        <v>3284</v>
      </c>
      <c r="G93" s="57">
        <v>3</v>
      </c>
    </row>
    <row r="94" spans="2:7" ht="47.25" x14ac:dyDescent="0.25">
      <c r="B94" s="2146"/>
      <c r="C94" s="47" t="s">
        <v>807</v>
      </c>
      <c r="D94" s="47" t="s">
        <v>3285</v>
      </c>
      <c r="E94" s="55" t="s">
        <v>3283</v>
      </c>
      <c r="F94" s="47" t="s">
        <v>3286</v>
      </c>
      <c r="G94" s="57">
        <v>3</v>
      </c>
    </row>
    <row r="95" spans="2:7" ht="47.25" x14ac:dyDescent="0.25">
      <c r="B95" s="2146"/>
      <c r="C95" s="47" t="s">
        <v>807</v>
      </c>
      <c r="D95" s="47" t="s">
        <v>3287</v>
      </c>
      <c r="E95" s="55" t="s">
        <v>3283</v>
      </c>
      <c r="F95" s="47" t="s">
        <v>3288</v>
      </c>
      <c r="G95" s="57">
        <v>2</v>
      </c>
    </row>
    <row r="96" spans="2:7" ht="31.5" x14ac:dyDescent="0.25">
      <c r="B96" s="2146"/>
      <c r="C96" s="47" t="s">
        <v>807</v>
      </c>
      <c r="D96" s="47" t="s">
        <v>3289</v>
      </c>
      <c r="E96" s="55" t="s">
        <v>3290</v>
      </c>
      <c r="F96" s="47" t="s">
        <v>3291</v>
      </c>
      <c r="G96" s="56">
        <v>2</v>
      </c>
    </row>
    <row r="97" spans="2:7" ht="47.25" x14ac:dyDescent="0.25">
      <c r="B97" s="2146"/>
      <c r="C97" s="47" t="s">
        <v>807</v>
      </c>
      <c r="D97" s="47" t="s">
        <v>3292</v>
      </c>
      <c r="E97" s="55" t="s">
        <v>3293</v>
      </c>
      <c r="F97" s="47" t="s">
        <v>3294</v>
      </c>
      <c r="G97" s="56">
        <v>3</v>
      </c>
    </row>
    <row r="98" spans="2:7" ht="47.25" x14ac:dyDescent="0.25">
      <c r="B98" s="2146"/>
      <c r="C98" s="47" t="s">
        <v>807</v>
      </c>
      <c r="D98" s="47" t="s">
        <v>3295</v>
      </c>
      <c r="E98" s="55" t="s">
        <v>3283</v>
      </c>
      <c r="F98" s="47" t="s">
        <v>3296</v>
      </c>
      <c r="G98" s="57">
        <v>2</v>
      </c>
    </row>
    <row r="99" spans="2:7" ht="31.5" x14ac:dyDescent="0.25">
      <c r="B99" s="2146"/>
      <c r="C99" s="47" t="s">
        <v>807</v>
      </c>
      <c r="D99" s="47" t="s">
        <v>3297</v>
      </c>
      <c r="E99" s="55" t="s">
        <v>3298</v>
      </c>
      <c r="F99" s="47" t="s">
        <v>2093</v>
      </c>
      <c r="G99" s="57">
        <v>1</v>
      </c>
    </row>
    <row r="100" spans="2:7" ht="47.25" x14ac:dyDescent="0.25">
      <c r="B100" s="2146"/>
      <c r="C100" s="47" t="s">
        <v>807</v>
      </c>
      <c r="D100" s="47" t="s">
        <v>3299</v>
      </c>
      <c r="E100" s="55" t="s">
        <v>1698</v>
      </c>
      <c r="F100" s="47" t="s">
        <v>1699</v>
      </c>
      <c r="G100" s="57">
        <v>6</v>
      </c>
    </row>
    <row r="101" spans="2:7" ht="21" x14ac:dyDescent="0.25">
      <c r="B101" s="740"/>
      <c r="C101" s="741"/>
      <c r="D101" s="741"/>
      <c r="E101" s="741"/>
      <c r="F101" s="742"/>
      <c r="G101" s="501"/>
    </row>
    <row r="102" spans="2:7" x14ac:dyDescent="0.25"/>
    <row r="103" spans="2:7" x14ac:dyDescent="0.25"/>
    <row r="104" spans="2:7" x14ac:dyDescent="0.25"/>
    <row r="105" spans="2:7" x14ac:dyDescent="0.25"/>
    <row r="106" spans="2:7" x14ac:dyDescent="0.25"/>
    <row r="107" spans="2:7" x14ac:dyDescent="0.25"/>
    <row r="108" spans="2:7" x14ac:dyDescent="0.25"/>
    <row r="109" spans="2:7" x14ac:dyDescent="0.25"/>
    <row r="110" spans="2:7" x14ac:dyDescent="0.25"/>
    <row r="111" spans="2:7" x14ac:dyDescent="0.25"/>
    <row r="112" spans="2:7" x14ac:dyDescent="0.25"/>
    <row r="113" x14ac:dyDescent="0.25"/>
    <row r="114" x14ac:dyDescent="0.25"/>
    <row r="115" x14ac:dyDescent="0.25"/>
    <row r="116" x14ac:dyDescent="0.25"/>
    <row r="117" x14ac:dyDescent="0.25"/>
    <row r="118" x14ac:dyDescent="0.25"/>
    <row r="119" x14ac:dyDescent="0.25"/>
  </sheetData>
  <mergeCells count="9">
    <mergeCell ref="B1:G3"/>
    <mergeCell ref="B59:B71"/>
    <mergeCell ref="B73:B82"/>
    <mergeCell ref="B84:B100"/>
    <mergeCell ref="B4:G4"/>
    <mergeCell ref="B8:B10"/>
    <mergeCell ref="B31:B39"/>
    <mergeCell ref="B12:B29"/>
    <mergeCell ref="B41:B57"/>
  </mergeCell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1:J308"/>
  <sheetViews>
    <sheetView showGridLines="0" zoomScaleNormal="100" workbookViewId="0"/>
  </sheetViews>
  <sheetFormatPr baseColWidth="10" defaultColWidth="0" defaultRowHeight="0" customHeight="1" zeroHeight="1" x14ac:dyDescent="0.25"/>
  <cols>
    <col min="1" max="1" width="3.5703125" style="775" customWidth="1"/>
    <col min="2" max="2" width="55.42578125" style="775" customWidth="1"/>
    <col min="3" max="4" width="23.7109375" style="775" customWidth="1"/>
    <col min="5" max="5" width="5" style="775" customWidth="1"/>
    <col min="6" max="10" width="0" style="775" hidden="1" customWidth="1"/>
    <col min="11" max="16384" width="9.140625" style="775" hidden="1"/>
  </cols>
  <sheetData>
    <row r="1" spans="2:6" ht="15" x14ac:dyDescent="0.25">
      <c r="B1" s="1804"/>
      <c r="C1" s="1805"/>
      <c r="D1" s="1805"/>
    </row>
    <row r="2" spans="2:6" ht="15" x14ac:dyDescent="0.25">
      <c r="B2" s="1807"/>
      <c r="C2" s="1808"/>
      <c r="D2" s="1808"/>
    </row>
    <row r="3" spans="2:6" ht="16.5" thickBot="1" x14ac:dyDescent="0.3">
      <c r="B3" s="1810"/>
      <c r="C3" s="1811"/>
      <c r="D3" s="1811"/>
      <c r="E3" s="776"/>
      <c r="F3" s="776"/>
    </row>
    <row r="4" spans="2:6" ht="21.75" thickBot="1" x14ac:dyDescent="0.4">
      <c r="B4" s="1855" t="s">
        <v>2660</v>
      </c>
      <c r="C4" s="1856"/>
      <c r="D4" s="1856"/>
      <c r="E4" s="776"/>
      <c r="F4" s="776"/>
    </row>
    <row r="5" spans="2:6" s="778" customFormat="1" ht="15.75" x14ac:dyDescent="0.25">
      <c r="B5" s="1859"/>
      <c r="C5" s="1859"/>
      <c r="D5" s="1859"/>
      <c r="E5" s="1043"/>
      <c r="F5" s="1043"/>
    </row>
    <row r="6" spans="2:6" s="778" customFormat="1" ht="31.5" x14ac:dyDescent="0.25">
      <c r="B6" s="1045"/>
      <c r="C6" s="834" t="s">
        <v>3307</v>
      </c>
      <c r="D6" s="834" t="s">
        <v>3308</v>
      </c>
      <c r="E6" s="1043"/>
      <c r="F6" s="1043"/>
    </row>
    <row r="7" spans="2:6" s="778" customFormat="1" ht="18.75" customHeight="1" x14ac:dyDescent="0.25">
      <c r="B7" s="1044" t="s">
        <v>3301</v>
      </c>
      <c r="C7" s="850">
        <f>'Proyectos Investigacion'!D30</f>
        <v>9</v>
      </c>
      <c r="D7" s="850">
        <f>'Proyectos Investigacion'!G30</f>
        <v>41</v>
      </c>
    </row>
    <row r="8" spans="2:6" ht="18.75" customHeight="1" x14ac:dyDescent="0.25">
      <c r="B8" s="1044" t="s">
        <v>3302</v>
      </c>
      <c r="C8" s="850">
        <f>'Proyectos Investigacion'!D7</f>
        <v>3</v>
      </c>
      <c r="D8" s="850">
        <f>'Proyectos Investigacion'!G7</f>
        <v>8</v>
      </c>
    </row>
    <row r="9" spans="2:6" ht="18.75" customHeight="1" x14ac:dyDescent="0.25">
      <c r="B9" s="1044" t="s">
        <v>2271</v>
      </c>
      <c r="C9" s="850">
        <f>'Proyectos Investigacion'!D83</f>
        <v>17</v>
      </c>
      <c r="D9" s="850">
        <f>'Proyectos Investigacion'!G83</f>
        <v>42</v>
      </c>
    </row>
    <row r="10" spans="2:6" ht="18.75" customHeight="1" x14ac:dyDescent="0.25">
      <c r="B10" s="1044" t="s">
        <v>3303</v>
      </c>
      <c r="C10" s="850">
        <f>'Proyectos Investigacion'!D11</f>
        <v>18</v>
      </c>
      <c r="D10" s="850">
        <f>'Proyectos Investigacion'!G11</f>
        <v>66</v>
      </c>
    </row>
    <row r="11" spans="2:6" ht="18.75" customHeight="1" x14ac:dyDescent="0.25">
      <c r="B11" s="1044" t="s">
        <v>3304</v>
      </c>
      <c r="C11" s="850">
        <f>'Proyectos Investigacion'!D72</f>
        <v>10</v>
      </c>
      <c r="D11" s="850">
        <f>'Proyectos Investigacion'!G72</f>
        <v>35</v>
      </c>
    </row>
    <row r="12" spans="2:6" ht="18.75" customHeight="1" x14ac:dyDescent="0.25">
      <c r="B12" s="1044" t="s">
        <v>3305</v>
      </c>
      <c r="C12" s="850">
        <f>'Proyectos Investigacion'!D58</f>
        <v>13</v>
      </c>
      <c r="D12" s="850">
        <f>'Proyectos Investigacion'!G58</f>
        <v>40</v>
      </c>
    </row>
    <row r="13" spans="2:6" ht="18.75" customHeight="1" x14ac:dyDescent="0.25">
      <c r="B13" s="1044" t="s">
        <v>3306</v>
      </c>
      <c r="C13" s="850">
        <f>'Proyectos Investigacion'!D40</f>
        <v>17</v>
      </c>
      <c r="D13" s="850">
        <f>'Proyectos Investigacion'!G40</f>
        <v>62</v>
      </c>
    </row>
    <row r="14" spans="2:6" ht="18.75" customHeight="1" x14ac:dyDescent="0.3">
      <c r="B14" s="835" t="s">
        <v>211</v>
      </c>
      <c r="C14" s="1436">
        <f>SUM(C7:C13)</f>
        <v>87</v>
      </c>
      <c r="D14" s="1436">
        <f>SUM(D7:D13)</f>
        <v>294</v>
      </c>
    </row>
    <row r="15" spans="2:6" ht="16.5" customHeight="1" x14ac:dyDescent="0.25">
      <c r="B15" s="1875"/>
      <c r="C15" s="1876"/>
      <c r="D15" s="1876"/>
    </row>
    <row r="16" spans="2:6" ht="15"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15" hidden="1" x14ac:dyDescent="0.25"/>
    <row r="290" ht="15" hidden="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0" hidden="1" customHeight="1" x14ac:dyDescent="0.25"/>
  </sheetData>
  <sheetProtection sheet="1" objects="1" scenarios="1" formatCells="0" formatColumns="0" formatRows="0" insertColumns="0" insertRows="0" deleteColumns="0" deleteRows="0" sort="0"/>
  <mergeCells count="4">
    <mergeCell ref="B15:D15"/>
    <mergeCell ref="B1:D3"/>
    <mergeCell ref="B4:D4"/>
    <mergeCell ref="B5:D5"/>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E17"/>
  <sheetViews>
    <sheetView showGridLines="0" zoomScale="85" zoomScaleNormal="85" workbookViewId="0">
      <pane xSplit="1" ySplit="6" topLeftCell="B7" activePane="bottomRight" state="frozen"/>
      <selection activeCell="B5" sqref="B4:G5"/>
      <selection pane="topRight" activeCell="B5" sqref="B4:G5"/>
      <selection pane="bottomLeft" activeCell="B5" sqref="B4:G5"/>
      <selection pane="bottomRight" activeCell="B7" sqref="B7"/>
    </sheetView>
  </sheetViews>
  <sheetFormatPr baseColWidth="10" defaultColWidth="0" defaultRowHeight="15" zeroHeight="1" x14ac:dyDescent="0.25"/>
  <cols>
    <col min="1" max="1" width="5.5703125" style="1" customWidth="1"/>
    <col min="2" max="2" width="33.85546875" style="498" customWidth="1"/>
    <col min="3" max="3" width="64.140625" style="1" customWidth="1"/>
    <col min="4" max="4" width="42.7109375" style="1" customWidth="1"/>
    <col min="5" max="5" width="3.7109375" style="1" customWidth="1"/>
    <col min="6" max="16384" width="9.140625" style="1" hidden="1"/>
  </cols>
  <sheetData>
    <row r="1" spans="2:5" x14ac:dyDescent="0.25">
      <c r="B1" s="1777"/>
      <c r="C1" s="1778"/>
      <c r="D1" s="1779"/>
    </row>
    <row r="2" spans="2:5" x14ac:dyDescent="0.25">
      <c r="B2" s="1780"/>
      <c r="C2" s="1781"/>
      <c r="D2" s="1782"/>
    </row>
    <row r="3" spans="2:5" ht="16.5" thickBot="1" x14ac:dyDescent="0.3">
      <c r="B3" s="1783"/>
      <c r="C3" s="1784"/>
      <c r="D3" s="1785"/>
      <c r="E3" s="3"/>
    </row>
    <row r="4" spans="2:5" s="211" customFormat="1" ht="21.75" thickBot="1" x14ac:dyDescent="0.4">
      <c r="B4" s="2079" t="s">
        <v>2661</v>
      </c>
      <c r="C4" s="2080"/>
      <c r="D4" s="2081"/>
      <c r="E4" s="27"/>
    </row>
    <row r="5" spans="2:5" s="5" customFormat="1" ht="15.75" x14ac:dyDescent="0.25">
      <c r="B5" s="492"/>
      <c r="C5" s="12"/>
      <c r="D5" s="12"/>
      <c r="E5" s="37"/>
    </row>
    <row r="6" spans="2:5" s="502" customFormat="1" ht="60" customHeight="1" x14ac:dyDescent="0.25">
      <c r="B6" s="283" t="s">
        <v>1550</v>
      </c>
      <c r="C6" s="283" t="s">
        <v>1551</v>
      </c>
      <c r="D6" s="283" t="s">
        <v>1552</v>
      </c>
    </row>
    <row r="7" spans="2:5" s="39" customFormat="1" ht="19.5" customHeight="1" x14ac:dyDescent="0.25">
      <c r="B7" s="280" t="s">
        <v>244</v>
      </c>
      <c r="C7" s="55" t="s">
        <v>1553</v>
      </c>
      <c r="D7" s="45" t="s">
        <v>1554</v>
      </c>
      <c r="E7" s="38"/>
    </row>
    <row r="8" spans="2:5" s="39" customFormat="1" ht="19.5" customHeight="1" x14ac:dyDescent="0.25">
      <c r="B8" s="280" t="s">
        <v>1555</v>
      </c>
      <c r="C8" s="55" t="s">
        <v>1556</v>
      </c>
      <c r="D8" s="45" t="s">
        <v>1554</v>
      </c>
    </row>
    <row r="9" spans="2:5" ht="31.5" x14ac:dyDescent="0.25">
      <c r="B9" s="280" t="s">
        <v>246</v>
      </c>
      <c r="C9" s="55" t="s">
        <v>1557</v>
      </c>
      <c r="D9" s="45" t="s">
        <v>1554</v>
      </c>
    </row>
    <row r="10" spans="2:5" ht="31.5" x14ac:dyDescent="0.25">
      <c r="B10" s="280" t="s">
        <v>245</v>
      </c>
      <c r="C10" s="55" t="s">
        <v>1558</v>
      </c>
      <c r="D10" s="45" t="s">
        <v>1559</v>
      </c>
    </row>
    <row r="11" spans="2:5" ht="31.5" x14ac:dyDescent="0.25">
      <c r="B11" s="280" t="s">
        <v>249</v>
      </c>
      <c r="C11" s="55" t="s">
        <v>1560</v>
      </c>
      <c r="D11" s="45" t="s">
        <v>1561</v>
      </c>
    </row>
    <row r="12" spans="2:5" ht="31.5" x14ac:dyDescent="0.25">
      <c r="B12" s="280" t="s">
        <v>248</v>
      </c>
      <c r="C12" s="55" t="s">
        <v>1562</v>
      </c>
      <c r="D12" s="45" t="s">
        <v>1559</v>
      </c>
    </row>
    <row r="13" spans="2:5" ht="31.5" x14ac:dyDescent="0.25">
      <c r="B13" s="280" t="s">
        <v>247</v>
      </c>
      <c r="C13" s="55" t="s">
        <v>1563</v>
      </c>
      <c r="D13" s="45" t="s">
        <v>1559</v>
      </c>
    </row>
    <row r="14" spans="2:5" s="503" customFormat="1" ht="21" x14ac:dyDescent="0.35">
      <c r="B14" s="2150" t="s">
        <v>211</v>
      </c>
      <c r="C14" s="2150"/>
      <c r="D14" s="224">
        <f>COUNTA(D7:D13)</f>
        <v>7</v>
      </c>
    </row>
    <row r="15" spans="2:5" x14ac:dyDescent="0.25"/>
    <row r="16" spans="2:5" hidden="1" x14ac:dyDescent="0.25"/>
    <row r="17" hidden="1" x14ac:dyDescent="0.25"/>
  </sheetData>
  <mergeCells count="3">
    <mergeCell ref="B14:C14"/>
    <mergeCell ref="B4:D4"/>
    <mergeCell ref="B1:D3"/>
  </mergeCell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XEX70"/>
  <sheetViews>
    <sheetView showGridLines="0" zoomScaleNormal="100" workbookViewId="0">
      <pane xSplit="1" ySplit="6" topLeftCell="B7" activePane="bottomRight" state="frozen"/>
      <selection activeCell="C5" sqref="C5"/>
      <selection pane="topRight" activeCell="C5" sqref="C5"/>
      <selection pane="bottomLeft" activeCell="C5" sqref="C5"/>
      <selection pane="bottomRight" activeCell="B53" sqref="B53:C66"/>
    </sheetView>
  </sheetViews>
  <sheetFormatPr baseColWidth="10" defaultColWidth="0" defaultRowHeight="15" zeroHeight="1" x14ac:dyDescent="0.25"/>
  <cols>
    <col min="1" max="1" width="5.5703125" style="1" customWidth="1"/>
    <col min="2" max="2" width="45.7109375" style="498" customWidth="1"/>
    <col min="3" max="3" width="72.140625" style="1" customWidth="1"/>
    <col min="4" max="4" width="4.85546875" style="1" customWidth="1"/>
    <col min="5" max="5" width="3" style="1" hidden="1" customWidth="1"/>
    <col min="6" max="16384" width="9.140625" style="1" hidden="1"/>
  </cols>
  <sheetData>
    <row r="1" spans="2:16378" x14ac:dyDescent="0.25">
      <c r="B1" s="1777"/>
      <c r="C1" s="1779"/>
    </row>
    <row r="2" spans="2:16378" x14ac:dyDescent="0.25">
      <c r="B2" s="1780"/>
      <c r="C2" s="1782"/>
    </row>
    <row r="3" spans="2:16378" ht="16.5" thickBot="1" x14ac:dyDescent="0.3">
      <c r="B3" s="1783"/>
      <c r="C3" s="1785"/>
      <c r="D3" s="3"/>
      <c r="E3" s="3"/>
      <c r="F3" s="3"/>
    </row>
    <row r="4" spans="2:16378" s="4" customFormat="1" ht="21.75" thickBot="1" x14ac:dyDescent="0.4">
      <c r="B4" s="2079" t="s">
        <v>2662</v>
      </c>
      <c r="C4" s="2081"/>
      <c r="D4" s="3"/>
      <c r="E4" s="3"/>
      <c r="F4" s="3"/>
    </row>
    <row r="5" spans="2:16378" s="5" customFormat="1" ht="15.75" x14ac:dyDescent="0.25">
      <c r="B5" s="492"/>
      <c r="C5" s="12"/>
      <c r="D5" s="42"/>
      <c r="E5" s="42"/>
      <c r="F5" s="42"/>
    </row>
    <row r="6" spans="2:16378" s="502" customFormat="1" ht="37.5" customHeight="1" x14ac:dyDescent="0.25">
      <c r="B6" s="279" t="s">
        <v>1550</v>
      </c>
      <c r="C6" s="279" t="s">
        <v>1564</v>
      </c>
    </row>
    <row r="7" spans="2:16378" s="39" customFormat="1" ht="18.75" customHeight="1" x14ac:dyDescent="0.25">
      <c r="B7" s="2154" t="s">
        <v>248</v>
      </c>
      <c r="C7" s="1588" t="s">
        <v>1565</v>
      </c>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row>
    <row r="8" spans="2:16378" s="39" customFormat="1" ht="18.75" customHeight="1" x14ac:dyDescent="0.25">
      <c r="B8" s="2154"/>
      <c r="C8" s="1588" t="s">
        <v>423</v>
      </c>
    </row>
    <row r="9" spans="2:16378" ht="18.75" customHeight="1" x14ac:dyDescent="0.25">
      <c r="B9" s="2154"/>
      <c r="C9" s="1588" t="s">
        <v>1566</v>
      </c>
    </row>
    <row r="10" spans="2:16378" ht="18.75" customHeight="1" x14ac:dyDescent="0.25">
      <c r="B10" s="2154"/>
      <c r="C10" s="1588" t="s">
        <v>1567</v>
      </c>
    </row>
    <row r="11" spans="2:16378" ht="18.75" customHeight="1" x14ac:dyDescent="0.25">
      <c r="B11" s="2154"/>
      <c r="C11" s="1588" t="s">
        <v>1568</v>
      </c>
    </row>
    <row r="12" spans="2:16378" ht="18.75" customHeight="1" x14ac:dyDescent="0.25">
      <c r="B12" s="2155" t="s">
        <v>247</v>
      </c>
      <c r="C12" s="1587" t="s">
        <v>1569</v>
      </c>
    </row>
    <row r="13" spans="2:16378" ht="18.75" customHeight="1" x14ac:dyDescent="0.25">
      <c r="B13" s="2155"/>
      <c r="C13" s="1587" t="s">
        <v>1570</v>
      </c>
    </row>
    <row r="14" spans="2:16378" ht="18.75" customHeight="1" x14ac:dyDescent="0.25">
      <c r="B14" s="2155"/>
      <c r="C14" s="1587" t="s">
        <v>1571</v>
      </c>
    </row>
    <row r="15" spans="2:16378" x14ac:dyDescent="0.25">
      <c r="B15" s="2155"/>
      <c r="C15" s="1587" t="s">
        <v>1572</v>
      </c>
    </row>
    <row r="16" spans="2:16378" x14ac:dyDescent="0.25">
      <c r="B16" s="2155"/>
      <c r="C16" s="1587" t="s">
        <v>1573</v>
      </c>
    </row>
    <row r="17" spans="2:3" x14ac:dyDescent="0.25">
      <c r="B17" s="2155"/>
      <c r="C17" s="1587" t="s">
        <v>1574</v>
      </c>
    </row>
    <row r="18" spans="2:3" ht="46.5" customHeight="1" x14ac:dyDescent="0.25">
      <c r="B18" s="1589" t="s">
        <v>246</v>
      </c>
      <c r="C18" s="1590" t="s">
        <v>1653</v>
      </c>
    </row>
    <row r="19" spans="2:3" x14ac:dyDescent="0.25">
      <c r="B19" s="2156" t="s">
        <v>243</v>
      </c>
      <c r="C19" s="1592" t="s">
        <v>1575</v>
      </c>
    </row>
    <row r="20" spans="2:3" x14ac:dyDescent="0.25">
      <c r="B20" s="2156"/>
      <c r="C20" s="1592" t="s">
        <v>1576</v>
      </c>
    </row>
    <row r="21" spans="2:3" x14ac:dyDescent="0.25">
      <c r="B21" s="2156"/>
      <c r="C21" s="1592" t="s">
        <v>1577</v>
      </c>
    </row>
    <row r="22" spans="2:3" x14ac:dyDescent="0.25">
      <c r="B22" s="2151" t="s">
        <v>244</v>
      </c>
      <c r="C22" s="1591" t="s">
        <v>1578</v>
      </c>
    </row>
    <row r="23" spans="2:3" x14ac:dyDescent="0.25">
      <c r="B23" s="2151"/>
      <c r="C23" s="1591" t="s">
        <v>1579</v>
      </c>
    </row>
    <row r="24" spans="2:3" x14ac:dyDescent="0.25">
      <c r="B24" s="2151"/>
      <c r="C24" s="1591" t="s">
        <v>1580</v>
      </c>
    </row>
    <row r="25" spans="2:3" x14ac:dyDescent="0.25">
      <c r="B25" s="2151"/>
      <c r="C25" s="1591" t="s">
        <v>1581</v>
      </c>
    </row>
    <row r="26" spans="2:3" x14ac:dyDescent="0.25">
      <c r="B26" s="2151"/>
      <c r="C26" s="1591" t="s">
        <v>1582</v>
      </c>
    </row>
    <row r="27" spans="2:3" x14ac:dyDescent="0.25">
      <c r="B27" s="2151"/>
      <c r="C27" s="1591" t="s">
        <v>1583</v>
      </c>
    </row>
    <row r="28" spans="2:3" x14ac:dyDescent="0.25">
      <c r="B28" s="2151"/>
      <c r="C28" s="1591" t="s">
        <v>1584</v>
      </c>
    </row>
    <row r="29" spans="2:3" x14ac:dyDescent="0.25">
      <c r="B29" s="2151"/>
      <c r="C29" s="1591" t="s">
        <v>1585</v>
      </c>
    </row>
    <row r="30" spans="2:3" x14ac:dyDescent="0.25">
      <c r="B30" s="2151"/>
      <c r="C30" s="1591" t="s">
        <v>1586</v>
      </c>
    </row>
    <row r="31" spans="2:3" x14ac:dyDescent="0.25">
      <c r="B31" s="2151"/>
      <c r="C31" s="1591" t="s">
        <v>1587</v>
      </c>
    </row>
    <row r="32" spans="2:3" x14ac:dyDescent="0.25">
      <c r="B32" s="2151"/>
      <c r="C32" s="1591" t="s">
        <v>1588</v>
      </c>
    </row>
    <row r="33" spans="2:3" x14ac:dyDescent="0.25">
      <c r="B33" s="2151"/>
      <c r="C33" s="1591" t="s">
        <v>1589</v>
      </c>
    </row>
    <row r="34" spans="2:3" x14ac:dyDescent="0.25">
      <c r="B34" s="2151"/>
      <c r="C34" s="1591" t="s">
        <v>1590</v>
      </c>
    </row>
    <row r="35" spans="2:3" x14ac:dyDescent="0.25">
      <c r="B35" s="2151"/>
      <c r="C35" s="1591" t="s">
        <v>1591</v>
      </c>
    </row>
    <row r="36" spans="2:3" x14ac:dyDescent="0.25">
      <c r="B36" s="2151"/>
      <c r="C36" s="1591" t="s">
        <v>1592</v>
      </c>
    </row>
    <row r="37" spans="2:3" x14ac:dyDescent="0.25">
      <c r="B37" s="2151"/>
      <c r="C37" s="1591" t="s">
        <v>1593</v>
      </c>
    </row>
    <row r="38" spans="2:3" x14ac:dyDescent="0.25">
      <c r="B38" s="2151"/>
      <c r="C38" s="1591" t="s">
        <v>1594</v>
      </c>
    </row>
    <row r="39" spans="2:3" x14ac:dyDescent="0.25">
      <c r="B39" s="2151"/>
      <c r="C39" s="1591" t="s">
        <v>1595</v>
      </c>
    </row>
    <row r="40" spans="2:3" x14ac:dyDescent="0.25">
      <c r="B40" s="2151"/>
      <c r="C40" s="1591" t="s">
        <v>1596</v>
      </c>
    </row>
    <row r="41" spans="2:3" x14ac:dyDescent="0.25">
      <c r="B41" s="2151"/>
      <c r="C41" s="1591" t="s">
        <v>1597</v>
      </c>
    </row>
    <row r="42" spans="2:3" x14ac:dyDescent="0.25">
      <c r="B42" s="2151"/>
      <c r="C42" s="1591" t="s">
        <v>1598</v>
      </c>
    </row>
    <row r="43" spans="2:3" x14ac:dyDescent="0.25">
      <c r="B43" s="2151"/>
      <c r="C43" s="1591" t="s">
        <v>1599</v>
      </c>
    </row>
    <row r="44" spans="2:3" x14ac:dyDescent="0.25">
      <c r="B44" s="2151"/>
      <c r="C44" s="1591" t="s">
        <v>1600</v>
      </c>
    </row>
    <row r="45" spans="2:3" x14ac:dyDescent="0.25">
      <c r="B45" s="2151"/>
      <c r="C45" s="1591" t="s">
        <v>1601</v>
      </c>
    </row>
    <row r="46" spans="2:3" x14ac:dyDescent="0.25">
      <c r="B46" s="2151"/>
      <c r="C46" s="1591" t="s">
        <v>1602</v>
      </c>
    </row>
    <row r="47" spans="2:3" x14ac:dyDescent="0.25">
      <c r="B47" s="2151"/>
      <c r="C47" s="1591" t="s">
        <v>1603</v>
      </c>
    </row>
    <row r="48" spans="2:3" x14ac:dyDescent="0.25">
      <c r="B48" s="2151"/>
      <c r="C48" s="1591" t="s">
        <v>1604</v>
      </c>
    </row>
    <row r="49" spans="2:3" x14ac:dyDescent="0.25">
      <c r="B49" s="2152" t="s">
        <v>249</v>
      </c>
      <c r="C49" s="1593" t="s">
        <v>1605</v>
      </c>
    </row>
    <row r="50" spans="2:3" x14ac:dyDescent="0.25">
      <c r="B50" s="2152"/>
      <c r="C50" s="1593" t="s">
        <v>1606</v>
      </c>
    </row>
    <row r="51" spans="2:3" x14ac:dyDescent="0.25">
      <c r="B51" s="2152"/>
      <c r="C51" s="1593" t="s">
        <v>1607</v>
      </c>
    </row>
    <row r="52" spans="2:3" x14ac:dyDescent="0.25">
      <c r="B52" s="2152"/>
      <c r="C52" s="1593" t="s">
        <v>1608</v>
      </c>
    </row>
    <row r="53" spans="2:3" x14ac:dyDescent="0.25">
      <c r="B53" s="2153" t="s">
        <v>245</v>
      </c>
      <c r="C53" s="1594" t="s">
        <v>1609</v>
      </c>
    </row>
    <row r="54" spans="2:3" x14ac:dyDescent="0.25">
      <c r="B54" s="2153"/>
      <c r="C54" s="1594" t="s">
        <v>1610</v>
      </c>
    </row>
    <row r="55" spans="2:3" x14ac:dyDescent="0.25">
      <c r="B55" s="2153"/>
      <c r="C55" s="1594" t="s">
        <v>1611</v>
      </c>
    </row>
    <row r="56" spans="2:3" x14ac:dyDescent="0.25">
      <c r="B56" s="2153"/>
      <c r="C56" s="1594" t="s">
        <v>1612</v>
      </c>
    </row>
    <row r="57" spans="2:3" x14ac:dyDescent="0.25">
      <c r="B57" s="2153"/>
      <c r="C57" s="1594" t="s">
        <v>1613</v>
      </c>
    </row>
    <row r="58" spans="2:3" x14ac:dyDescent="0.25">
      <c r="B58" s="2153"/>
      <c r="C58" s="1594" t="s">
        <v>1614</v>
      </c>
    </row>
    <row r="59" spans="2:3" x14ac:dyDescent="0.25">
      <c r="B59" s="2153"/>
      <c r="C59" s="1594" t="s">
        <v>1615</v>
      </c>
    </row>
    <row r="60" spans="2:3" x14ac:dyDescent="0.25">
      <c r="B60" s="2153"/>
      <c r="C60" s="1594" t="s">
        <v>1616</v>
      </c>
    </row>
    <row r="61" spans="2:3" x14ac:dyDescent="0.25">
      <c r="B61" s="2153"/>
      <c r="C61" s="1594" t="s">
        <v>1617</v>
      </c>
    </row>
    <row r="62" spans="2:3" x14ac:dyDescent="0.25">
      <c r="B62" s="2153"/>
      <c r="C62" s="1594" t="s">
        <v>1618</v>
      </c>
    </row>
    <row r="63" spans="2:3" x14ac:dyDescent="0.25">
      <c r="B63" s="2153"/>
      <c r="C63" s="1594" t="s">
        <v>1619</v>
      </c>
    </row>
    <row r="64" spans="2:3" x14ac:dyDescent="0.25">
      <c r="B64" s="2153"/>
      <c r="C64" s="1594" t="s">
        <v>1620</v>
      </c>
    </row>
    <row r="65" spans="2:3" x14ac:dyDescent="0.25">
      <c r="B65" s="2153"/>
      <c r="C65" s="1594" t="s">
        <v>1621</v>
      </c>
    </row>
    <row r="66" spans="2:3" x14ac:dyDescent="0.25">
      <c r="B66" s="2153"/>
      <c r="C66" s="1594" t="s">
        <v>1604</v>
      </c>
    </row>
    <row r="67" spans="2:3" ht="23.25" x14ac:dyDescent="0.25">
      <c r="B67" s="504" t="s">
        <v>211</v>
      </c>
      <c r="C67" s="58">
        <f>COUNTA(C7:C11)+COUNTA(C12:C17)+COUNTA(C18:C18)+COUNTA(C19:C21)+COUNTA(C22:C48)+COUNTA(C53:C66)+COUNTA(C49:C52)</f>
        <v>60</v>
      </c>
    </row>
    <row r="68" spans="2:3" x14ac:dyDescent="0.25"/>
    <row r="69" spans="2:3" x14ac:dyDescent="0.25"/>
    <row r="70" spans="2:3" x14ac:dyDescent="0.25"/>
  </sheetData>
  <mergeCells count="8">
    <mergeCell ref="B1:C3"/>
    <mergeCell ref="B22:B48"/>
    <mergeCell ref="B49:B52"/>
    <mergeCell ref="B53:B66"/>
    <mergeCell ref="B4:C4"/>
    <mergeCell ref="B7:B11"/>
    <mergeCell ref="B12:B17"/>
    <mergeCell ref="B19:B21"/>
  </mergeCells>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K27"/>
  <sheetViews>
    <sheetView showGridLines="0" zoomScale="85" zoomScaleNormal="85"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5.5703125" style="1" customWidth="1"/>
    <col min="2" max="2" width="34" style="1" customWidth="1"/>
    <col min="3" max="3" width="23.140625" style="1" customWidth="1"/>
    <col min="4" max="5" width="15.85546875" style="1" customWidth="1"/>
    <col min="6" max="6" width="43.28515625" style="1" customWidth="1"/>
    <col min="7" max="8" width="31.7109375" style="1" customWidth="1"/>
    <col min="9" max="9" width="16" style="1" bestFit="1" customWidth="1"/>
    <col min="10" max="10" width="4.7109375" style="1" customWidth="1"/>
    <col min="11" max="16384" width="9.140625" style="1" hidden="1"/>
  </cols>
  <sheetData>
    <row r="1" spans="2:11" x14ac:dyDescent="0.25">
      <c r="B1" s="1777"/>
      <c r="C1" s="1778"/>
      <c r="D1" s="1778"/>
      <c r="E1" s="1778"/>
      <c r="F1" s="1778"/>
      <c r="G1" s="1778"/>
      <c r="H1" s="1778"/>
      <c r="I1" s="1779"/>
    </row>
    <row r="2" spans="2:11" x14ac:dyDescent="0.25">
      <c r="B2" s="1780"/>
      <c r="C2" s="1781"/>
      <c r="D2" s="1781"/>
      <c r="E2" s="1781"/>
      <c r="F2" s="1781"/>
      <c r="G2" s="1781"/>
      <c r="H2" s="1781"/>
      <c r="I2" s="1782"/>
    </row>
    <row r="3" spans="2:11" ht="16.5" thickBot="1" x14ac:dyDescent="0.3">
      <c r="B3" s="1783"/>
      <c r="C3" s="1784"/>
      <c r="D3" s="1784"/>
      <c r="E3" s="1784"/>
      <c r="F3" s="1784"/>
      <c r="G3" s="1784"/>
      <c r="H3" s="1784"/>
      <c r="I3" s="1785"/>
      <c r="J3" s="3"/>
      <c r="K3" s="3"/>
    </row>
    <row r="4" spans="2:11" s="4" customFormat="1" ht="21.75" thickBot="1" x14ac:dyDescent="0.4">
      <c r="B4" s="1789" t="s">
        <v>2663</v>
      </c>
      <c r="C4" s="1790"/>
      <c r="D4" s="1790"/>
      <c r="E4" s="1790"/>
      <c r="F4" s="1790"/>
      <c r="G4" s="1790"/>
      <c r="H4" s="1790"/>
      <c r="I4" s="1791"/>
      <c r="J4" s="3"/>
      <c r="K4" s="3"/>
    </row>
    <row r="5" spans="2:11" s="5" customFormat="1" ht="15.75" x14ac:dyDescent="0.25">
      <c r="B5" s="12"/>
      <c r="C5" s="12"/>
      <c r="D5" s="12"/>
      <c r="E5" s="12"/>
      <c r="F5" s="12"/>
      <c r="G5" s="12"/>
      <c r="H5" s="12"/>
      <c r="I5" s="12"/>
      <c r="J5" s="42"/>
      <c r="K5" s="42"/>
    </row>
    <row r="6" spans="2:11" s="498" customFormat="1" ht="42" x14ac:dyDescent="0.25">
      <c r="B6" s="224" t="s">
        <v>1622</v>
      </c>
      <c r="C6" s="224" t="s">
        <v>1499</v>
      </c>
      <c r="D6" s="224" t="s">
        <v>1623</v>
      </c>
      <c r="E6" s="723" t="s">
        <v>3335</v>
      </c>
      <c r="F6" s="224" t="s">
        <v>1624</v>
      </c>
      <c r="G6" s="224" t="s">
        <v>1625</v>
      </c>
      <c r="H6" s="224" t="s">
        <v>1626</v>
      </c>
      <c r="I6" s="224" t="s">
        <v>1654</v>
      </c>
    </row>
    <row r="7" spans="2:11" ht="31.5" x14ac:dyDescent="0.25">
      <c r="B7" s="44" t="s">
        <v>3336</v>
      </c>
      <c r="C7" s="505" t="s">
        <v>1627</v>
      </c>
      <c r="D7" s="505" t="s">
        <v>1628</v>
      </c>
      <c r="E7" s="505" t="s">
        <v>3337</v>
      </c>
      <c r="F7" s="505" t="s">
        <v>3338</v>
      </c>
      <c r="G7" s="505" t="s">
        <v>1629</v>
      </c>
      <c r="H7" s="505" t="s">
        <v>3339</v>
      </c>
      <c r="I7" s="505" t="s">
        <v>3340</v>
      </c>
    </row>
    <row r="8" spans="2:11" ht="31.5" x14ac:dyDescent="0.25">
      <c r="B8" s="44" t="s">
        <v>3341</v>
      </c>
      <c r="C8" s="44" t="s">
        <v>1627</v>
      </c>
      <c r="D8" s="505" t="s">
        <v>1628</v>
      </c>
      <c r="E8" s="505" t="s">
        <v>3337</v>
      </c>
      <c r="F8" s="505" t="s">
        <v>3338</v>
      </c>
      <c r="G8" s="505" t="s">
        <v>1629</v>
      </c>
      <c r="H8" s="505" t="s">
        <v>3339</v>
      </c>
      <c r="I8" s="505" t="s">
        <v>3342</v>
      </c>
    </row>
    <row r="9" spans="2:11" ht="31.5" x14ac:dyDescent="0.25">
      <c r="B9" s="44" t="s">
        <v>3343</v>
      </c>
      <c r="C9" s="44" t="s">
        <v>1627</v>
      </c>
      <c r="D9" s="44" t="s">
        <v>3344</v>
      </c>
      <c r="E9" s="44" t="s">
        <v>3345</v>
      </c>
      <c r="F9" s="44" t="s">
        <v>3338</v>
      </c>
      <c r="G9" s="44" t="s">
        <v>1633</v>
      </c>
      <c r="H9" s="44" t="s">
        <v>3339</v>
      </c>
      <c r="I9" s="44" t="s">
        <v>3346</v>
      </c>
    </row>
    <row r="10" spans="2:11" ht="47.25" x14ac:dyDescent="0.25">
      <c r="B10" s="44" t="s">
        <v>3347</v>
      </c>
      <c r="C10" s="44" t="s">
        <v>1627</v>
      </c>
      <c r="D10" s="44" t="s">
        <v>3344</v>
      </c>
      <c r="E10" s="44" t="s">
        <v>3348</v>
      </c>
      <c r="F10" s="44" t="s">
        <v>3338</v>
      </c>
      <c r="G10" s="44" t="s">
        <v>1633</v>
      </c>
      <c r="H10" s="44" t="s">
        <v>3339</v>
      </c>
      <c r="I10" s="44" t="s">
        <v>3346</v>
      </c>
    </row>
    <row r="11" spans="2:11" ht="47.25" x14ac:dyDescent="0.25">
      <c r="B11" s="44" t="s">
        <v>3349</v>
      </c>
      <c r="C11" s="44" t="s">
        <v>1627</v>
      </c>
      <c r="D11" s="44" t="s">
        <v>3344</v>
      </c>
      <c r="E11" s="44" t="s">
        <v>3348</v>
      </c>
      <c r="F11" s="44" t="s">
        <v>3338</v>
      </c>
      <c r="G11" s="44" t="s">
        <v>1633</v>
      </c>
      <c r="H11" s="44" t="s">
        <v>3339</v>
      </c>
      <c r="I11" s="44" t="s">
        <v>3350</v>
      </c>
    </row>
    <row r="12" spans="2:11" ht="31.5" x14ac:dyDescent="0.25">
      <c r="B12" s="44" t="s">
        <v>3351</v>
      </c>
      <c r="C12" s="44" t="s">
        <v>3352</v>
      </c>
      <c r="D12" s="44" t="s">
        <v>3353</v>
      </c>
      <c r="E12" s="44" t="s">
        <v>3354</v>
      </c>
      <c r="F12" s="44" t="s">
        <v>1528</v>
      </c>
      <c r="G12" s="44" t="s">
        <v>1629</v>
      </c>
      <c r="H12" s="44" t="s">
        <v>3339</v>
      </c>
      <c r="I12" s="44" t="s">
        <v>3355</v>
      </c>
    </row>
    <row r="13" spans="2:11" ht="31.5" x14ac:dyDescent="0.25">
      <c r="B13" s="44" t="s">
        <v>3356</v>
      </c>
      <c r="C13" s="44" t="s">
        <v>3352</v>
      </c>
      <c r="D13" s="44" t="s">
        <v>3353</v>
      </c>
      <c r="E13" s="44" t="s">
        <v>3354</v>
      </c>
      <c r="F13" s="44" t="s">
        <v>1528</v>
      </c>
      <c r="G13" s="44" t="s">
        <v>1629</v>
      </c>
      <c r="H13" s="44" t="s">
        <v>3339</v>
      </c>
      <c r="I13" s="44" t="s">
        <v>3357</v>
      </c>
    </row>
    <row r="14" spans="2:11" ht="31.5" x14ac:dyDescent="0.25">
      <c r="B14" s="44" t="s">
        <v>3358</v>
      </c>
      <c r="C14" s="44" t="s">
        <v>3359</v>
      </c>
      <c r="D14" s="44" t="s">
        <v>1631</v>
      </c>
      <c r="E14" s="44" t="s">
        <v>3360</v>
      </c>
      <c r="F14" s="44" t="s">
        <v>1508</v>
      </c>
      <c r="G14" s="44" t="s">
        <v>1629</v>
      </c>
      <c r="H14" s="44" t="s">
        <v>3339</v>
      </c>
      <c r="I14" s="44" t="s">
        <v>3361</v>
      </c>
    </row>
    <row r="15" spans="2:11" ht="31.5" x14ac:dyDescent="0.25">
      <c r="B15" s="44" t="s">
        <v>3362</v>
      </c>
      <c r="C15" s="44" t="s">
        <v>3359</v>
      </c>
      <c r="D15" s="44" t="s">
        <v>1631</v>
      </c>
      <c r="E15" s="44" t="s">
        <v>3360</v>
      </c>
      <c r="F15" s="44" t="s">
        <v>1508</v>
      </c>
      <c r="G15" s="44" t="s">
        <v>1629</v>
      </c>
      <c r="H15" s="44" t="s">
        <v>3339</v>
      </c>
      <c r="I15" s="44" t="s">
        <v>3363</v>
      </c>
    </row>
    <row r="16" spans="2:11" ht="63" x14ac:dyDescent="0.25">
      <c r="B16" s="44" t="s">
        <v>3364</v>
      </c>
      <c r="C16" s="44" t="s">
        <v>3365</v>
      </c>
      <c r="D16" s="44" t="s">
        <v>3344</v>
      </c>
      <c r="E16" s="44" t="s">
        <v>3366</v>
      </c>
      <c r="F16" s="44" t="s">
        <v>3367</v>
      </c>
      <c r="G16" s="44" t="s">
        <v>1629</v>
      </c>
      <c r="H16" s="44" t="s">
        <v>3339</v>
      </c>
      <c r="I16" s="44" t="s">
        <v>3368</v>
      </c>
    </row>
    <row r="17" spans="2:9" ht="31.5" x14ac:dyDescent="0.25">
      <c r="B17" s="44" t="s">
        <v>3369</v>
      </c>
      <c r="C17" s="44" t="s">
        <v>3370</v>
      </c>
      <c r="D17" s="44" t="s">
        <v>1630</v>
      </c>
      <c r="E17" s="44" t="s">
        <v>3371</v>
      </c>
      <c r="F17" s="44" t="s">
        <v>3372</v>
      </c>
      <c r="G17" s="44" t="s">
        <v>1629</v>
      </c>
      <c r="H17" s="44" t="s">
        <v>3339</v>
      </c>
      <c r="I17" s="44" t="s">
        <v>3373</v>
      </c>
    </row>
    <row r="18" spans="2:9" ht="31.5" x14ac:dyDescent="0.25">
      <c r="B18" s="44" t="s">
        <v>3374</v>
      </c>
      <c r="C18" s="44" t="s">
        <v>3375</v>
      </c>
      <c r="D18" s="44" t="s">
        <v>1632</v>
      </c>
      <c r="E18" s="44" t="s">
        <v>3376</v>
      </c>
      <c r="F18" s="44" t="s">
        <v>1549</v>
      </c>
      <c r="G18" s="44" t="s">
        <v>1633</v>
      </c>
      <c r="H18" s="44" t="s">
        <v>3339</v>
      </c>
      <c r="I18" s="44" t="s">
        <v>3377</v>
      </c>
    </row>
    <row r="19" spans="2:9" s="61" customFormat="1" ht="15" customHeight="1" x14ac:dyDescent="0.25">
      <c r="B19" s="2157" t="s">
        <v>1634</v>
      </c>
      <c r="C19" s="2157"/>
      <c r="D19" s="2157"/>
      <c r="E19" s="2157"/>
      <c r="F19" s="2157"/>
      <c r="G19" s="62"/>
      <c r="H19" s="62"/>
      <c r="I19" s="62"/>
    </row>
    <row r="20" spans="2:9" x14ac:dyDescent="0.25">
      <c r="B20" s="59"/>
      <c r="C20" s="59"/>
      <c r="D20" s="59"/>
      <c r="E20" s="59"/>
      <c r="F20" s="59"/>
      <c r="G20" s="59"/>
      <c r="H20" s="59"/>
      <c r="I20" s="59"/>
    </row>
    <row r="21" spans="2:9" ht="15" hidden="1" customHeight="1" x14ac:dyDescent="0.25"/>
    <row r="22" spans="2:9" x14ac:dyDescent="0.25"/>
    <row r="23" spans="2:9" x14ac:dyDescent="0.25"/>
    <row r="24" spans="2:9" x14ac:dyDescent="0.25"/>
    <row r="25" spans="2:9" x14ac:dyDescent="0.25"/>
    <row r="26" spans="2:9" x14ac:dyDescent="0.25"/>
    <row r="27" spans="2:9" x14ac:dyDescent="0.25"/>
  </sheetData>
  <mergeCells count="3">
    <mergeCell ref="B19:F19"/>
    <mergeCell ref="B4:I4"/>
    <mergeCell ref="B1:I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58"/>
  <sheetViews>
    <sheetView showGridLines="0" zoomScaleNormal="100" workbookViewId="0">
      <pane ySplit="6" topLeftCell="A31" activePane="bottomLeft" state="frozen"/>
      <selection activeCell="C5" sqref="C5"/>
      <selection pane="bottomLeft"/>
    </sheetView>
  </sheetViews>
  <sheetFormatPr baseColWidth="10" defaultColWidth="0" defaultRowHeight="15" customHeight="1" zeroHeight="1" x14ac:dyDescent="0.25"/>
  <cols>
    <col min="1" max="1" width="3.5703125" style="4" customWidth="1"/>
    <col min="2" max="4" width="24.28515625" style="4" customWidth="1"/>
    <col min="5" max="5" width="16.140625" style="4" bestFit="1" customWidth="1"/>
    <col min="6"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668" t="s">
        <v>2591</v>
      </c>
      <c r="C4" s="1669"/>
      <c r="D4" s="1669"/>
      <c r="E4" s="1669"/>
      <c r="F4" s="1669"/>
      <c r="G4" s="1669"/>
      <c r="H4" s="1670"/>
      <c r="I4" s="3"/>
      <c r="J4" s="3"/>
    </row>
    <row r="5" spans="2:10" s="5" customFormat="1" ht="15.75" x14ac:dyDescent="0.25">
      <c r="B5" s="1671"/>
      <c r="C5" s="1671"/>
      <c r="D5" s="1671"/>
      <c r="E5" s="1671"/>
      <c r="F5" s="1671"/>
      <c r="G5" s="1671"/>
      <c r="H5" s="1671"/>
      <c r="I5" s="115"/>
      <c r="J5" s="115"/>
    </row>
    <row r="6" spans="2:10" s="5" customFormat="1" ht="18.75" customHeight="1" x14ac:dyDescent="0.25">
      <c r="B6" s="1836" t="s">
        <v>259</v>
      </c>
      <c r="C6" s="1836"/>
      <c r="D6" s="1836"/>
      <c r="E6" s="151" t="s">
        <v>260</v>
      </c>
      <c r="F6" s="151" t="s">
        <v>261</v>
      </c>
      <c r="G6" s="152" t="s">
        <v>262</v>
      </c>
      <c r="H6" s="152" t="s">
        <v>263</v>
      </c>
      <c r="I6" s="115"/>
      <c r="J6" s="115"/>
    </row>
    <row r="7" spans="2:10" s="5" customFormat="1" ht="18.75" customHeight="1" x14ac:dyDescent="0.25">
      <c r="B7" s="153"/>
      <c r="C7" s="153"/>
      <c r="D7" s="153"/>
      <c r="E7" s="153"/>
      <c r="F7" s="153"/>
      <c r="G7" s="154"/>
      <c r="H7" s="154"/>
      <c r="I7" s="115"/>
      <c r="J7" s="115"/>
    </row>
    <row r="8" spans="2:10" s="5" customFormat="1" ht="21" x14ac:dyDescent="0.25">
      <c r="B8" s="1838" t="s">
        <v>302</v>
      </c>
      <c r="C8" s="1838"/>
      <c r="D8" s="1838"/>
      <c r="E8" s="1838"/>
      <c r="F8" s="1838"/>
      <c r="G8" s="1838"/>
      <c r="H8" s="1838"/>
      <c r="I8" s="115"/>
      <c r="J8" s="115"/>
    </row>
    <row r="9" spans="2:10" s="5" customFormat="1" ht="18.75" customHeight="1" x14ac:dyDescent="0.3">
      <c r="B9" s="1837" t="s">
        <v>303</v>
      </c>
      <c r="C9" s="1837"/>
      <c r="D9" s="1837"/>
      <c r="E9" s="1837"/>
      <c r="F9" s="1837"/>
      <c r="G9" s="1837"/>
      <c r="H9" s="1837"/>
    </row>
    <row r="10" spans="2:10" ht="18.75" customHeight="1" x14ac:dyDescent="0.25">
      <c r="B10" s="1830" t="s">
        <v>304</v>
      </c>
      <c r="C10" s="1831"/>
      <c r="D10" s="1832"/>
      <c r="E10" s="336" t="s">
        <v>202</v>
      </c>
      <c r="F10" s="336">
        <v>154</v>
      </c>
      <c r="G10" s="336">
        <v>50</v>
      </c>
      <c r="H10" s="336" t="s">
        <v>266</v>
      </c>
    </row>
    <row r="11" spans="2:10" ht="18.75" customHeight="1" x14ac:dyDescent="0.3">
      <c r="B11" s="1833" t="s">
        <v>272</v>
      </c>
      <c r="C11" s="1834"/>
      <c r="D11" s="1834"/>
      <c r="E11" s="1834"/>
      <c r="F11" s="1834"/>
      <c r="G11" s="1834"/>
      <c r="H11" s="1835"/>
    </row>
    <row r="12" spans="2:10" ht="18.75" customHeight="1" x14ac:dyDescent="0.25">
      <c r="B12" s="1830" t="s">
        <v>305</v>
      </c>
      <c r="C12" s="1831"/>
      <c r="D12" s="1832"/>
      <c r="E12" s="336" t="s">
        <v>202</v>
      </c>
      <c r="F12" s="336">
        <v>169</v>
      </c>
      <c r="G12" s="336">
        <v>50</v>
      </c>
      <c r="H12" s="336" t="s">
        <v>267</v>
      </c>
    </row>
    <row r="13" spans="2:10" ht="18.75" customHeight="1" x14ac:dyDescent="0.25">
      <c r="B13" s="1830" t="s">
        <v>278</v>
      </c>
      <c r="C13" s="1831"/>
      <c r="D13" s="1832"/>
      <c r="E13" s="336" t="s">
        <v>202</v>
      </c>
      <c r="F13" s="336">
        <v>85</v>
      </c>
      <c r="G13" s="336">
        <v>40</v>
      </c>
      <c r="H13" s="336" t="s">
        <v>270</v>
      </c>
    </row>
    <row r="14" spans="2:10" ht="18.75" customHeight="1" x14ac:dyDescent="0.25">
      <c r="B14" s="1840" t="s">
        <v>306</v>
      </c>
      <c r="C14" s="1840"/>
      <c r="D14" s="1840"/>
      <c r="E14" s="1840"/>
      <c r="F14" s="1840"/>
      <c r="G14" s="1840"/>
      <c r="H14" s="1840"/>
    </row>
    <row r="15" spans="2:10" ht="18.75" customHeight="1" x14ac:dyDescent="0.25">
      <c r="B15" s="116"/>
      <c r="C15" s="116"/>
      <c r="D15" s="116"/>
      <c r="E15" s="116"/>
      <c r="F15" s="116"/>
      <c r="G15" s="116"/>
      <c r="H15" s="116"/>
    </row>
    <row r="16" spans="2:10" s="5" customFormat="1" ht="21" x14ac:dyDescent="0.25">
      <c r="B16" s="1844" t="s">
        <v>307</v>
      </c>
      <c r="C16" s="1844"/>
      <c r="D16" s="1844"/>
      <c r="E16" s="1844"/>
      <c r="F16" s="1844"/>
      <c r="G16" s="1844"/>
      <c r="H16" s="1844"/>
      <c r="I16" s="115"/>
      <c r="J16" s="115"/>
    </row>
    <row r="17" spans="2:10" ht="18.75" customHeight="1" x14ac:dyDescent="0.3">
      <c r="B17" s="1837" t="s">
        <v>303</v>
      </c>
      <c r="C17" s="1837"/>
      <c r="D17" s="1837"/>
      <c r="E17" s="1837"/>
      <c r="F17" s="1837"/>
      <c r="G17" s="1837"/>
      <c r="H17" s="1837"/>
    </row>
    <row r="18" spans="2:10" ht="18.75" customHeight="1" x14ac:dyDescent="0.25">
      <c r="B18" s="1839" t="s">
        <v>308</v>
      </c>
      <c r="C18" s="1839"/>
      <c r="D18" s="1839"/>
      <c r="E18" s="336" t="s">
        <v>202</v>
      </c>
      <c r="F18" s="337">
        <v>154</v>
      </c>
      <c r="G18" s="337">
        <v>50</v>
      </c>
      <c r="H18" s="336" t="s">
        <v>270</v>
      </c>
    </row>
    <row r="19" spans="2:10" ht="18.75" customHeight="1" x14ac:dyDescent="0.25">
      <c r="B19" s="1839" t="s">
        <v>268</v>
      </c>
      <c r="C19" s="1839"/>
      <c r="D19" s="1839"/>
      <c r="E19" s="336" t="s">
        <v>202</v>
      </c>
      <c r="F19" s="337">
        <v>159</v>
      </c>
      <c r="G19" s="337">
        <v>50</v>
      </c>
      <c r="H19" s="336" t="s">
        <v>270</v>
      </c>
    </row>
    <row r="20" spans="2:10" ht="18.75" customHeight="1" x14ac:dyDescent="0.3">
      <c r="B20" s="1833" t="s">
        <v>272</v>
      </c>
      <c r="C20" s="1834"/>
      <c r="D20" s="1834"/>
      <c r="E20" s="1834"/>
      <c r="F20" s="1834"/>
      <c r="G20" s="1834"/>
      <c r="H20" s="1835"/>
    </row>
    <row r="21" spans="2:10" ht="18.75" customHeight="1" x14ac:dyDescent="0.25">
      <c r="B21" s="1839" t="s">
        <v>309</v>
      </c>
      <c r="C21" s="1839"/>
      <c r="D21" s="1839"/>
      <c r="E21" s="336" t="s">
        <v>202</v>
      </c>
      <c r="F21" s="337">
        <v>160</v>
      </c>
      <c r="G21" s="337">
        <v>50</v>
      </c>
      <c r="H21" s="336" t="s">
        <v>267</v>
      </c>
    </row>
    <row r="22" spans="2:10" ht="18.75" customHeight="1" x14ac:dyDescent="0.3">
      <c r="B22" s="1833" t="s">
        <v>310</v>
      </c>
      <c r="C22" s="1834"/>
      <c r="D22" s="1834"/>
      <c r="E22" s="1834"/>
      <c r="F22" s="1834"/>
      <c r="G22" s="1834"/>
      <c r="H22" s="1835"/>
    </row>
    <row r="23" spans="2:10" ht="18.75" customHeight="1" x14ac:dyDescent="0.25">
      <c r="B23" s="1839" t="s">
        <v>311</v>
      </c>
      <c r="C23" s="1839"/>
      <c r="D23" s="1839"/>
      <c r="E23" s="336" t="s">
        <v>202</v>
      </c>
      <c r="F23" s="338">
        <v>160</v>
      </c>
      <c r="G23" s="338">
        <v>45</v>
      </c>
      <c r="H23" s="336" t="s">
        <v>267</v>
      </c>
    </row>
    <row r="24" spans="2:10" ht="18.75" customHeight="1" x14ac:dyDescent="0.25">
      <c r="B24" s="1840" t="s">
        <v>306</v>
      </c>
      <c r="C24" s="1840"/>
      <c r="D24" s="1840"/>
      <c r="E24" s="1840"/>
      <c r="F24" s="1840"/>
      <c r="G24" s="1840"/>
      <c r="H24" s="1840"/>
    </row>
    <row r="25" spans="2:10" ht="18.75" customHeight="1" x14ac:dyDescent="0.25">
      <c r="B25" s="116"/>
      <c r="C25" s="116"/>
      <c r="D25" s="116"/>
      <c r="E25" s="116"/>
      <c r="F25" s="116"/>
      <c r="G25" s="116"/>
      <c r="H25" s="116"/>
    </row>
    <row r="26" spans="2:10" s="5" customFormat="1" ht="21" x14ac:dyDescent="0.25">
      <c r="B26" s="1844" t="s">
        <v>312</v>
      </c>
      <c r="C26" s="1844"/>
      <c r="D26" s="1844"/>
      <c r="E26" s="1844"/>
      <c r="F26" s="1844"/>
      <c r="G26" s="1844"/>
      <c r="H26" s="1844"/>
      <c r="I26" s="115"/>
      <c r="J26" s="115"/>
    </row>
    <row r="27" spans="2:10" ht="18.75" customHeight="1" x14ac:dyDescent="0.3">
      <c r="B27" s="1833" t="s">
        <v>303</v>
      </c>
      <c r="C27" s="1834"/>
      <c r="D27" s="1834"/>
      <c r="E27" s="1834"/>
      <c r="F27" s="1834"/>
      <c r="G27" s="1834"/>
      <c r="H27" s="1835"/>
    </row>
    <row r="28" spans="2:10" ht="18.75" customHeight="1" x14ac:dyDescent="0.25">
      <c r="B28" s="1839" t="s">
        <v>304</v>
      </c>
      <c r="C28" s="1839"/>
      <c r="D28" s="1839"/>
      <c r="E28" s="336" t="s">
        <v>202</v>
      </c>
      <c r="F28" s="337">
        <v>154</v>
      </c>
      <c r="G28" s="337">
        <v>50</v>
      </c>
      <c r="H28" s="336" t="s">
        <v>266</v>
      </c>
    </row>
    <row r="29" spans="2:10" ht="18.75" customHeight="1" x14ac:dyDescent="0.25">
      <c r="B29" s="1839" t="s">
        <v>313</v>
      </c>
      <c r="C29" s="1839"/>
      <c r="D29" s="1839"/>
      <c r="E29" s="336" t="s">
        <v>202</v>
      </c>
      <c r="F29" s="337">
        <v>159</v>
      </c>
      <c r="G29" s="337">
        <v>50</v>
      </c>
      <c r="H29" s="336" t="s">
        <v>267</v>
      </c>
    </row>
    <row r="30" spans="2:10" ht="18.75" customHeight="1" x14ac:dyDescent="0.3">
      <c r="B30" s="1841" t="s">
        <v>272</v>
      </c>
      <c r="C30" s="1842"/>
      <c r="D30" s="1842"/>
      <c r="E30" s="1842"/>
      <c r="F30" s="1842"/>
      <c r="G30" s="1842"/>
      <c r="H30" s="1843"/>
    </row>
    <row r="31" spans="2:10" ht="18.75" customHeight="1" x14ac:dyDescent="0.25">
      <c r="B31" s="1839" t="s">
        <v>314</v>
      </c>
      <c r="C31" s="1839"/>
      <c r="D31" s="1839"/>
      <c r="E31" s="336" t="s">
        <v>202</v>
      </c>
      <c r="F31" s="337">
        <v>169</v>
      </c>
      <c r="G31" s="337">
        <v>50</v>
      </c>
      <c r="H31" s="336" t="s">
        <v>270</v>
      </c>
    </row>
    <row r="32" spans="2:10" ht="18.75" customHeight="1" x14ac:dyDescent="0.3">
      <c r="B32" s="1841" t="s">
        <v>315</v>
      </c>
      <c r="C32" s="1842"/>
      <c r="D32" s="1842"/>
      <c r="E32" s="1842"/>
      <c r="F32" s="1842"/>
      <c r="G32" s="1842"/>
      <c r="H32" s="1843"/>
    </row>
    <row r="33" spans="2:8" ht="18.75" customHeight="1" x14ac:dyDescent="0.25">
      <c r="B33" s="1839" t="s">
        <v>296</v>
      </c>
      <c r="C33" s="1839"/>
      <c r="D33" s="1839"/>
      <c r="E33" s="336" t="s">
        <v>202</v>
      </c>
      <c r="F33" s="337">
        <v>141</v>
      </c>
      <c r="G33" s="337">
        <v>50</v>
      </c>
      <c r="H33" s="336" t="s">
        <v>267</v>
      </c>
    </row>
    <row r="34" spans="2:8" ht="18.75" customHeight="1" x14ac:dyDescent="0.3">
      <c r="B34" s="1841" t="s">
        <v>316</v>
      </c>
      <c r="C34" s="1842"/>
      <c r="D34" s="1842"/>
      <c r="E34" s="1842"/>
      <c r="F34" s="1842"/>
      <c r="G34" s="1842"/>
      <c r="H34" s="1843"/>
    </row>
    <row r="35" spans="2:8" ht="18.75" customHeight="1" x14ac:dyDescent="0.25">
      <c r="B35" s="1839" t="s">
        <v>317</v>
      </c>
      <c r="C35" s="1839"/>
      <c r="D35" s="1839"/>
      <c r="E35" s="336" t="s">
        <v>202</v>
      </c>
      <c r="F35" s="338">
        <v>159</v>
      </c>
      <c r="G35" s="338">
        <v>45</v>
      </c>
      <c r="H35" s="336" t="s">
        <v>267</v>
      </c>
    </row>
    <row r="36" spans="2:8" x14ac:dyDescent="0.25">
      <c r="B36" s="1840" t="s">
        <v>300</v>
      </c>
      <c r="C36" s="1840"/>
      <c r="D36" s="1840"/>
      <c r="E36" s="1840"/>
      <c r="F36" s="1840"/>
      <c r="G36" s="1840"/>
      <c r="H36" s="1840"/>
    </row>
    <row r="37" spans="2:8" ht="15" customHeight="1" x14ac:dyDescent="0.25"/>
    <row r="38" spans="2:8" ht="15" hidden="1" customHeight="1" x14ac:dyDescent="0.25"/>
    <row r="39" spans="2:8" ht="15" hidden="1" customHeight="1" x14ac:dyDescent="0.25"/>
    <row r="40" spans="2:8" ht="15" hidden="1" customHeight="1" x14ac:dyDescent="0.25"/>
    <row r="41" spans="2:8" ht="15" hidden="1" customHeight="1" x14ac:dyDescent="0.25"/>
    <row r="42" spans="2:8" ht="15" hidden="1" customHeight="1" x14ac:dyDescent="0.25"/>
    <row r="43" spans="2:8" ht="15" hidden="1" customHeight="1" x14ac:dyDescent="0.25"/>
    <row r="44" spans="2:8" ht="15" hidden="1" customHeight="1" x14ac:dyDescent="0.25"/>
    <row r="45" spans="2:8" ht="15" hidden="1" customHeight="1" x14ac:dyDescent="0.25"/>
    <row r="46" spans="2:8" ht="15" hidden="1" customHeight="1" x14ac:dyDescent="0.25"/>
    <row r="47" spans="2:8" ht="15" hidden="1" customHeight="1" x14ac:dyDescent="0.25"/>
    <row r="48" spans="2: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mergeCells count="31">
    <mergeCell ref="B26:H26"/>
    <mergeCell ref="B34:H34"/>
    <mergeCell ref="B24:H24"/>
    <mergeCell ref="B14:H14"/>
    <mergeCell ref="B32:H32"/>
    <mergeCell ref="B33:D33"/>
    <mergeCell ref="B23:D23"/>
    <mergeCell ref="B17:H17"/>
    <mergeCell ref="B18:D18"/>
    <mergeCell ref="B19:D19"/>
    <mergeCell ref="B20:H20"/>
    <mergeCell ref="B21:D21"/>
    <mergeCell ref="B16:H16"/>
    <mergeCell ref="B22:H22"/>
    <mergeCell ref="B35:D35"/>
    <mergeCell ref="B36:H36"/>
    <mergeCell ref="B27:H27"/>
    <mergeCell ref="B28:D28"/>
    <mergeCell ref="B29:D29"/>
    <mergeCell ref="B30:H30"/>
    <mergeCell ref="B31:D31"/>
    <mergeCell ref="B12:D12"/>
    <mergeCell ref="B13:D13"/>
    <mergeCell ref="B11:H11"/>
    <mergeCell ref="B1:H3"/>
    <mergeCell ref="B4:H4"/>
    <mergeCell ref="B5:H5"/>
    <mergeCell ref="B6:D6"/>
    <mergeCell ref="B9:H9"/>
    <mergeCell ref="B10:D10"/>
    <mergeCell ref="B8:H8"/>
  </mergeCell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J18"/>
  <sheetViews>
    <sheetView showGridLines="0" zoomScale="85" zoomScaleNormal="85" workbookViewId="0"/>
  </sheetViews>
  <sheetFormatPr baseColWidth="10" defaultColWidth="0" defaultRowHeight="15.75" zeroHeight="1" x14ac:dyDescent="0.25"/>
  <cols>
    <col min="1" max="1" width="5.5703125" style="10" customWidth="1"/>
    <col min="2" max="2" width="55" style="10" customWidth="1"/>
    <col min="3" max="3" width="15.85546875" style="10" customWidth="1"/>
    <col min="4" max="4" width="35.42578125" style="10" customWidth="1"/>
    <col min="5" max="5" width="31.7109375" style="10" customWidth="1"/>
    <col min="6" max="6" width="21.28515625" style="10" customWidth="1"/>
    <col min="7" max="7" width="20" style="10" customWidth="1"/>
    <col min="8" max="8" width="2.85546875" style="10" customWidth="1"/>
    <col min="9" max="9" width="3" style="10" customWidth="1"/>
    <col min="10" max="16384" width="9.140625" style="10" hidden="1"/>
  </cols>
  <sheetData>
    <row r="1" spans="2:10" x14ac:dyDescent="0.25">
      <c r="B1" s="1921"/>
      <c r="C1" s="1922"/>
      <c r="D1" s="1922"/>
      <c r="E1" s="1922"/>
      <c r="F1" s="1922"/>
      <c r="G1" s="1923"/>
    </row>
    <row r="2" spans="2:10" x14ac:dyDescent="0.25">
      <c r="B2" s="1924"/>
      <c r="C2" s="1925"/>
      <c r="D2" s="1925"/>
      <c r="E2" s="1925"/>
      <c r="F2" s="1925"/>
      <c r="G2" s="1926"/>
    </row>
    <row r="3" spans="2:10" ht="16.5" thickBot="1" x14ac:dyDescent="0.3">
      <c r="B3" s="1927"/>
      <c r="C3" s="1928"/>
      <c r="D3" s="1928"/>
      <c r="E3" s="1928"/>
      <c r="F3" s="1928"/>
      <c r="G3" s="1929"/>
      <c r="H3" s="3"/>
      <c r="I3" s="3"/>
      <c r="J3" s="3"/>
    </row>
    <row r="4" spans="2:10" s="3" customFormat="1" ht="21.75" thickBot="1" x14ac:dyDescent="0.3">
      <c r="B4" s="2158" t="s">
        <v>2664</v>
      </c>
      <c r="C4" s="2159"/>
      <c r="D4" s="2159"/>
      <c r="E4" s="2159"/>
      <c r="F4" s="2159"/>
      <c r="G4" s="2160"/>
    </row>
    <row r="5" spans="2:10" s="42" customFormat="1" x14ac:dyDescent="0.25">
      <c r="B5" s="12"/>
      <c r="C5" s="12"/>
      <c r="D5" s="12"/>
      <c r="E5" s="12"/>
      <c r="F5" s="12"/>
      <c r="G5" s="12"/>
    </row>
    <row r="6" spans="2:10" ht="18.75" customHeight="1" x14ac:dyDescent="0.25">
      <c r="B6" s="2161" t="s">
        <v>1635</v>
      </c>
      <c r="C6" s="1907" t="s">
        <v>1636</v>
      </c>
      <c r="D6" s="1907"/>
      <c r="E6" s="1907"/>
      <c r="F6" s="1907"/>
      <c r="G6" s="1907" t="s">
        <v>211</v>
      </c>
    </row>
    <row r="7" spans="2:10" ht="18.75" customHeight="1" x14ac:dyDescent="0.25">
      <c r="B7" s="2161"/>
      <c r="C7" s="1907" t="s">
        <v>1637</v>
      </c>
      <c r="D7" s="1907"/>
      <c r="E7" s="1907" t="s">
        <v>1638</v>
      </c>
      <c r="F7" s="1907"/>
      <c r="G7" s="1907"/>
    </row>
    <row r="8" spans="2:10" ht="18.75" customHeight="1" x14ac:dyDescent="0.25">
      <c r="B8" s="2161"/>
      <c r="C8" s="279" t="s">
        <v>1639</v>
      </c>
      <c r="D8" s="279" t="s">
        <v>1655</v>
      </c>
      <c r="E8" s="279" t="s">
        <v>1639</v>
      </c>
      <c r="F8" s="279" t="s">
        <v>1655</v>
      </c>
      <c r="G8" s="1907"/>
    </row>
    <row r="9" spans="2:10" ht="18.75" customHeight="1" x14ac:dyDescent="0.25">
      <c r="B9" s="724" t="s">
        <v>243</v>
      </c>
      <c r="C9" s="63">
        <v>0</v>
      </c>
      <c r="D9" s="63">
        <v>0</v>
      </c>
      <c r="E9" s="64">
        <v>102404873</v>
      </c>
      <c r="F9" s="60">
        <v>14</v>
      </c>
      <c r="G9" s="65">
        <v>102404873</v>
      </c>
    </row>
    <row r="10" spans="2:10" ht="18.75" customHeight="1" x14ac:dyDescent="0.25">
      <c r="B10" s="724" t="s">
        <v>244</v>
      </c>
      <c r="C10" s="63">
        <v>0</v>
      </c>
      <c r="D10" s="63">
        <v>0</v>
      </c>
      <c r="E10" s="64">
        <v>40140344</v>
      </c>
      <c r="F10" s="60">
        <v>3</v>
      </c>
      <c r="G10" s="65">
        <v>40140344</v>
      </c>
    </row>
    <row r="11" spans="2:10" ht="18.75" customHeight="1" x14ac:dyDescent="0.25">
      <c r="B11" s="724" t="s">
        <v>245</v>
      </c>
      <c r="C11" s="63">
        <v>0</v>
      </c>
      <c r="D11" s="63">
        <v>0</v>
      </c>
      <c r="E11" s="64">
        <v>100649180</v>
      </c>
      <c r="F11" s="60">
        <v>15</v>
      </c>
      <c r="G11" s="65">
        <v>100649180</v>
      </c>
    </row>
    <row r="12" spans="2:10" ht="18.75" customHeight="1" x14ac:dyDescent="0.25">
      <c r="B12" s="724" t="s">
        <v>246</v>
      </c>
      <c r="C12" s="63">
        <v>0</v>
      </c>
      <c r="D12" s="63">
        <v>0</v>
      </c>
      <c r="E12" s="64">
        <v>45637932</v>
      </c>
      <c r="F12" s="60">
        <v>14</v>
      </c>
      <c r="G12" s="65">
        <v>45637932</v>
      </c>
    </row>
    <row r="13" spans="2:10" ht="18.75" customHeight="1" x14ac:dyDescent="0.25">
      <c r="B13" s="724" t="s">
        <v>247</v>
      </c>
      <c r="C13" s="63">
        <v>0</v>
      </c>
      <c r="D13" s="63">
        <v>0</v>
      </c>
      <c r="E13" s="64">
        <v>39649933</v>
      </c>
      <c r="F13" s="60">
        <v>6</v>
      </c>
      <c r="G13" s="65">
        <v>39649933</v>
      </c>
    </row>
    <row r="14" spans="2:10" ht="18.75" customHeight="1" x14ac:dyDescent="0.25">
      <c r="B14" s="724" t="s">
        <v>248</v>
      </c>
      <c r="C14" s="63">
        <v>0</v>
      </c>
      <c r="D14" s="63">
        <v>0</v>
      </c>
      <c r="E14" s="64">
        <v>80034951</v>
      </c>
      <c r="F14" s="60">
        <v>11</v>
      </c>
      <c r="G14" s="65">
        <v>80034951</v>
      </c>
    </row>
    <row r="15" spans="2:10" ht="18.75" customHeight="1" x14ac:dyDescent="0.25">
      <c r="B15" s="724" t="s">
        <v>249</v>
      </c>
      <c r="C15" s="63">
        <v>0</v>
      </c>
      <c r="D15" s="63">
        <v>0</v>
      </c>
      <c r="E15" s="64">
        <v>69528050</v>
      </c>
      <c r="F15" s="60">
        <v>14</v>
      </c>
      <c r="G15" s="65">
        <v>69528050</v>
      </c>
    </row>
    <row r="16" spans="2:10" ht="18.75" customHeight="1" x14ac:dyDescent="0.25">
      <c r="B16" s="722" t="s">
        <v>211</v>
      </c>
      <c r="C16" s="279"/>
      <c r="D16" s="279"/>
      <c r="E16" s="506">
        <f>SUM(E9:E15)</f>
        <v>478045263</v>
      </c>
      <c r="F16" s="279">
        <f>SUM(F9:F15)</f>
        <v>77</v>
      </c>
      <c r="G16" s="507">
        <f>SUM(G9:G15)</f>
        <v>478045263</v>
      </c>
    </row>
    <row r="17" x14ac:dyDescent="0.25"/>
    <row r="18" x14ac:dyDescent="0.25"/>
  </sheetData>
  <mergeCells count="7">
    <mergeCell ref="B1:G3"/>
    <mergeCell ref="B4:G4"/>
    <mergeCell ref="B6:B8"/>
    <mergeCell ref="C6:F6"/>
    <mergeCell ref="G6:G8"/>
    <mergeCell ref="C7:D7"/>
    <mergeCell ref="E7:F7"/>
  </mergeCell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L18"/>
  <sheetViews>
    <sheetView showGridLines="0" zoomScale="85" zoomScaleNormal="85" workbookViewId="0">
      <selection activeCell="B18" sqref="B18"/>
    </sheetView>
  </sheetViews>
  <sheetFormatPr baseColWidth="10" defaultColWidth="0" defaultRowHeight="15" zeroHeight="1" x14ac:dyDescent="0.25"/>
  <cols>
    <col min="1" max="1" width="4.7109375" style="1" customWidth="1"/>
    <col min="2" max="2" width="51.5703125" style="1" customWidth="1"/>
    <col min="3" max="3" width="15.85546875" style="1" customWidth="1"/>
    <col min="4" max="4" width="17.5703125" style="1" customWidth="1"/>
    <col min="5" max="9" width="15.28515625" style="1" customWidth="1"/>
    <col min="10" max="10" width="20" style="1" customWidth="1"/>
    <col min="11" max="11" width="2.85546875" style="1" customWidth="1"/>
    <col min="12" max="16384" width="9.140625" style="1"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s="4" customFormat="1" ht="21.75" thickBot="1" x14ac:dyDescent="0.4">
      <c r="B4" s="1789" t="s">
        <v>2665</v>
      </c>
      <c r="C4" s="1790"/>
      <c r="D4" s="1790"/>
      <c r="E4" s="1790"/>
      <c r="F4" s="1790"/>
      <c r="G4" s="1790"/>
      <c r="H4" s="1790"/>
      <c r="I4" s="1790"/>
      <c r="J4" s="1791"/>
      <c r="K4" s="3"/>
      <c r="L4" s="3"/>
    </row>
    <row r="5" spans="2:12" s="5" customFormat="1" ht="15.75" x14ac:dyDescent="0.25">
      <c r="B5" s="12"/>
      <c r="C5" s="12"/>
      <c r="D5" s="12"/>
      <c r="E5" s="12"/>
      <c r="F5" s="12"/>
      <c r="G5" s="12"/>
      <c r="H5" s="12"/>
      <c r="I5" s="12"/>
      <c r="J5" s="12"/>
      <c r="K5" s="42"/>
      <c r="L5" s="42"/>
    </row>
    <row r="6" spans="2:12" s="498" customFormat="1" ht="18" customHeight="1" x14ac:dyDescent="0.3">
      <c r="B6" s="2163" t="s">
        <v>1656</v>
      </c>
      <c r="C6" s="2162" t="s">
        <v>1640</v>
      </c>
      <c r="D6" s="2162"/>
      <c r="E6" s="2162" t="s">
        <v>1641</v>
      </c>
      <c r="F6" s="2162"/>
      <c r="G6" s="2162" t="s">
        <v>1642</v>
      </c>
      <c r="H6" s="2162"/>
      <c r="I6" s="508"/>
      <c r="J6" s="509"/>
    </row>
    <row r="7" spans="2:12" s="498" customFormat="1" ht="18" customHeight="1" x14ac:dyDescent="0.25">
      <c r="B7" s="2164"/>
      <c r="C7" s="508" t="s">
        <v>1643</v>
      </c>
      <c r="D7" s="508" t="s">
        <v>1644</v>
      </c>
      <c r="E7" s="508" t="s">
        <v>1643</v>
      </c>
      <c r="F7" s="508" t="s">
        <v>1644</v>
      </c>
      <c r="G7" s="508" t="s">
        <v>1643</v>
      </c>
      <c r="H7" s="508" t="s">
        <v>1644</v>
      </c>
      <c r="I7" s="508" t="s">
        <v>1645</v>
      </c>
      <c r="J7" s="508" t="s">
        <v>1646</v>
      </c>
    </row>
    <row r="8" spans="2:12" ht="18" customHeight="1" x14ac:dyDescent="0.25">
      <c r="B8" s="68" t="s">
        <v>243</v>
      </c>
      <c r="C8" s="66"/>
      <c r="D8" s="66"/>
      <c r="E8" s="66"/>
      <c r="F8" s="66"/>
      <c r="G8" s="66"/>
      <c r="H8" s="66"/>
      <c r="I8" s="67"/>
      <c r="J8" s="67"/>
    </row>
    <row r="9" spans="2:12" ht="18" customHeight="1" x14ac:dyDescent="0.25">
      <c r="B9" s="68" t="s">
        <v>244</v>
      </c>
      <c r="C9" s="66"/>
      <c r="D9" s="66"/>
      <c r="E9" s="66"/>
      <c r="F9" s="66"/>
      <c r="G9" s="66"/>
      <c r="H9" s="66"/>
      <c r="I9" s="67"/>
      <c r="J9" s="67"/>
    </row>
    <row r="10" spans="2:12" ht="18" customHeight="1" x14ac:dyDescent="0.25">
      <c r="B10" s="68" t="s">
        <v>245</v>
      </c>
      <c r="C10" s="66"/>
      <c r="D10" s="66"/>
      <c r="E10" s="66"/>
      <c r="F10" s="66"/>
      <c r="G10" s="66"/>
      <c r="H10" s="66"/>
      <c r="I10" s="67"/>
      <c r="J10" s="67"/>
    </row>
    <row r="11" spans="2:12" ht="18" customHeight="1" x14ac:dyDescent="0.25">
      <c r="B11" s="68" t="s">
        <v>246</v>
      </c>
      <c r="C11" s="66"/>
      <c r="D11" s="66"/>
      <c r="E11" s="66"/>
      <c r="F11" s="66"/>
      <c r="G11" s="66"/>
      <c r="H11" s="66"/>
      <c r="I11" s="67"/>
      <c r="J11" s="67"/>
    </row>
    <row r="12" spans="2:12" ht="18" customHeight="1" x14ac:dyDescent="0.25">
      <c r="B12" s="68" t="s">
        <v>247</v>
      </c>
      <c r="C12" s="66"/>
      <c r="D12" s="66"/>
      <c r="E12" s="66"/>
      <c r="F12" s="66"/>
      <c r="G12" s="66"/>
      <c r="H12" s="66"/>
      <c r="I12" s="67"/>
      <c r="J12" s="67"/>
    </row>
    <row r="13" spans="2:12" ht="18" customHeight="1" x14ac:dyDescent="0.25">
      <c r="B13" s="68" t="s">
        <v>248</v>
      </c>
      <c r="C13" s="66"/>
      <c r="D13" s="66"/>
      <c r="E13" s="66"/>
      <c r="F13" s="66"/>
      <c r="G13" s="66"/>
      <c r="H13" s="66"/>
      <c r="I13" s="67"/>
      <c r="J13" s="67"/>
    </row>
    <row r="14" spans="2:12" ht="18" customHeight="1" x14ac:dyDescent="0.25">
      <c r="B14" s="68" t="s">
        <v>1647</v>
      </c>
      <c r="C14" s="66"/>
      <c r="D14" s="66"/>
      <c r="E14" s="66"/>
      <c r="F14" s="66"/>
      <c r="G14" s="66"/>
      <c r="H14" s="66"/>
      <c r="I14" s="67"/>
      <c r="J14" s="67"/>
    </row>
    <row r="15" spans="2:12" ht="18" customHeight="1" x14ac:dyDescent="0.25">
      <c r="B15" s="68" t="s">
        <v>1648</v>
      </c>
      <c r="C15" s="66"/>
      <c r="D15" s="66"/>
      <c r="E15" s="66"/>
      <c r="F15" s="66"/>
      <c r="G15" s="66"/>
      <c r="H15" s="66"/>
      <c r="I15" s="67"/>
      <c r="J15" s="67"/>
    </row>
    <row r="16" spans="2:12" s="498" customFormat="1" ht="18" customHeight="1" x14ac:dyDescent="0.25">
      <c r="B16" s="510" t="s">
        <v>211</v>
      </c>
      <c r="C16" s="511">
        <f>SUM(C8:C15)</f>
        <v>0</v>
      </c>
      <c r="D16" s="511">
        <f t="shared" ref="D16:J16" si="0">SUM(D8:D15)</f>
        <v>0</v>
      </c>
      <c r="E16" s="511">
        <f t="shared" si="0"/>
        <v>0</v>
      </c>
      <c r="F16" s="511">
        <f t="shared" si="0"/>
        <v>0</v>
      </c>
      <c r="G16" s="511">
        <f t="shared" si="0"/>
        <v>0</v>
      </c>
      <c r="H16" s="511">
        <f t="shared" si="0"/>
        <v>0</v>
      </c>
      <c r="I16" s="511">
        <f t="shared" si="0"/>
        <v>0</v>
      </c>
      <c r="J16" s="511">
        <f t="shared" si="0"/>
        <v>0</v>
      </c>
    </row>
    <row r="17" spans="2:2" ht="18" customHeight="1" x14ac:dyDescent="0.25"/>
    <row r="18" spans="2:2" ht="15.75" x14ac:dyDescent="0.25">
      <c r="B18" s="1631" t="s">
        <v>4754</v>
      </c>
    </row>
  </sheetData>
  <mergeCells count="6">
    <mergeCell ref="B1:J3"/>
    <mergeCell ref="C6:D6"/>
    <mergeCell ref="E6:F6"/>
    <mergeCell ref="G6:H6"/>
    <mergeCell ref="B4:J4"/>
    <mergeCell ref="B6:B7"/>
  </mergeCells>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XFB118"/>
  <sheetViews>
    <sheetView showGridLines="0" zoomScale="85" zoomScaleNormal="85" workbookViewId="0">
      <pane xSplit="1" ySplit="6" topLeftCell="B5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4" style="10" customWidth="1"/>
    <col min="2" max="2" width="6" style="10" bestFit="1" customWidth="1"/>
    <col min="3" max="3" width="32.28515625" style="10" customWidth="1"/>
    <col min="4" max="4" width="56.7109375" style="10" customWidth="1"/>
    <col min="5" max="5" width="35.28515625" style="10" customWidth="1"/>
    <col min="6" max="6" width="34.85546875" style="10" customWidth="1"/>
    <col min="7" max="7" width="16.5703125" style="493" customWidth="1"/>
    <col min="8" max="8" width="2.85546875" style="10" customWidth="1"/>
    <col min="9" max="9" width="3" style="10" customWidth="1"/>
    <col min="10" max="16384" width="9.140625" style="10" hidden="1"/>
  </cols>
  <sheetData>
    <row r="1" spans="2:16382" ht="15.75" x14ac:dyDescent="0.25">
      <c r="B1" s="1921"/>
      <c r="C1" s="1922"/>
      <c r="D1" s="1922"/>
      <c r="E1" s="1922"/>
      <c r="F1" s="1922"/>
      <c r="G1" s="1923"/>
    </row>
    <row r="2" spans="2:16382" ht="15.75" x14ac:dyDescent="0.25">
      <c r="B2" s="1924"/>
      <c r="C2" s="1925"/>
      <c r="D2" s="1925"/>
      <c r="E2" s="1925"/>
      <c r="F2" s="1925"/>
      <c r="G2" s="1926"/>
    </row>
    <row r="3" spans="2:16382" ht="16.5" thickBot="1" x14ac:dyDescent="0.3">
      <c r="B3" s="1927"/>
      <c r="C3" s="1928"/>
      <c r="D3" s="1928"/>
      <c r="E3" s="1928"/>
      <c r="F3" s="1928"/>
      <c r="G3" s="1929"/>
      <c r="H3" s="3"/>
      <c r="I3" s="3"/>
      <c r="J3" s="3"/>
    </row>
    <row r="4" spans="2:16382" s="3" customFormat="1" ht="21.75" thickBot="1" x14ac:dyDescent="0.4">
      <c r="B4" s="2079" t="s">
        <v>2666</v>
      </c>
      <c r="C4" s="2080"/>
      <c r="D4" s="2080"/>
      <c r="E4" s="2080"/>
      <c r="F4" s="2080"/>
      <c r="G4" s="2081"/>
    </row>
    <row r="5" spans="2:16382" s="42" customFormat="1" ht="15.75" x14ac:dyDescent="0.25">
      <c r="B5" s="12"/>
      <c r="C5" s="12"/>
      <c r="D5" s="12"/>
      <c r="E5" s="12"/>
      <c r="F5" s="12"/>
      <c r="G5" s="492"/>
    </row>
    <row r="6" spans="2:16382" s="499" customFormat="1" ht="21" x14ac:dyDescent="0.25">
      <c r="B6" s="500" t="s">
        <v>1434</v>
      </c>
      <c r="C6" s="500" t="s">
        <v>1658</v>
      </c>
      <c r="D6" s="500" t="s">
        <v>1659</v>
      </c>
      <c r="E6" s="500" t="s">
        <v>1660</v>
      </c>
      <c r="F6" s="500" t="s">
        <v>1661</v>
      </c>
      <c r="G6" s="500" t="s">
        <v>1499</v>
      </c>
    </row>
    <row r="7" spans="2:16382" s="499" customFormat="1" ht="21" x14ac:dyDescent="0.25">
      <c r="B7" s="2168">
        <f>COUNTA(B8:B25)</f>
        <v>18</v>
      </c>
      <c r="C7" s="2169"/>
      <c r="D7" s="500"/>
      <c r="E7" s="500"/>
      <c r="F7" s="500"/>
      <c r="G7" s="744"/>
    </row>
    <row r="8" spans="2:16382" s="41" customFormat="1" ht="19.5" customHeight="1" x14ac:dyDescent="0.25">
      <c r="B8" s="45">
        <v>1</v>
      </c>
      <c r="C8" s="47" t="s">
        <v>3323</v>
      </c>
      <c r="D8" s="47" t="s">
        <v>1662</v>
      </c>
      <c r="E8" s="45" t="s">
        <v>1663</v>
      </c>
      <c r="F8" s="45" t="s">
        <v>1664</v>
      </c>
      <c r="G8" s="2165" t="s">
        <v>244</v>
      </c>
    </row>
    <row r="9" spans="2:16382" s="43" customFormat="1" ht="31.5" x14ac:dyDescent="0.25">
      <c r="B9" s="45">
        <v>2</v>
      </c>
      <c r="C9" s="47" t="s">
        <v>1665</v>
      </c>
      <c r="D9" s="47" t="s">
        <v>1666</v>
      </c>
      <c r="E9" s="45" t="s">
        <v>1663</v>
      </c>
      <c r="F9" s="45" t="s">
        <v>1667</v>
      </c>
      <c r="G9" s="2166"/>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c r="AMK9" s="38"/>
      <c r="AML9" s="38"/>
      <c r="AMM9" s="38"/>
      <c r="AMN9" s="38"/>
      <c r="AMO9" s="38"/>
      <c r="AMP9" s="38"/>
      <c r="AMQ9" s="38"/>
      <c r="AMR9" s="38"/>
      <c r="AMS9" s="38"/>
      <c r="AMT9" s="38"/>
      <c r="AMU9" s="38"/>
      <c r="AMV9" s="38"/>
      <c r="AMW9" s="38"/>
      <c r="AMX9" s="38"/>
      <c r="AMY9" s="38"/>
      <c r="AMZ9" s="38"/>
      <c r="ANA9" s="38"/>
      <c r="ANB9" s="38"/>
      <c r="ANC9" s="38"/>
      <c r="AND9" s="38"/>
      <c r="ANE9" s="38"/>
      <c r="ANF9" s="38"/>
      <c r="ANG9" s="38"/>
      <c r="ANH9" s="38"/>
      <c r="ANI9" s="38"/>
      <c r="ANJ9" s="38"/>
      <c r="ANK9" s="38"/>
      <c r="ANL9" s="38"/>
      <c r="ANM9" s="38"/>
      <c r="ANN9" s="38"/>
      <c r="ANO9" s="38"/>
      <c r="ANP9" s="38"/>
      <c r="ANQ9" s="38"/>
      <c r="ANR9" s="38"/>
      <c r="ANS9" s="38"/>
      <c r="ANT9" s="38"/>
      <c r="ANU9" s="38"/>
      <c r="ANV9" s="38"/>
      <c r="ANW9" s="38"/>
      <c r="ANX9" s="38"/>
      <c r="ANY9" s="38"/>
      <c r="ANZ9" s="38"/>
      <c r="AOA9" s="38"/>
      <c r="AOB9" s="38"/>
      <c r="AOC9" s="38"/>
      <c r="AOD9" s="38"/>
      <c r="AOE9" s="38"/>
      <c r="AOF9" s="38"/>
      <c r="AOG9" s="38"/>
      <c r="AOH9" s="38"/>
      <c r="AOI9" s="38"/>
      <c r="AOJ9" s="38"/>
      <c r="AOK9" s="38"/>
      <c r="AOL9" s="38"/>
      <c r="AOM9" s="38"/>
      <c r="AON9" s="38"/>
      <c r="AOO9" s="38"/>
      <c r="AOP9" s="38"/>
      <c r="AOQ9" s="38"/>
      <c r="AOR9" s="38"/>
      <c r="AOS9" s="38"/>
      <c r="AOT9" s="38"/>
      <c r="AOU9" s="38"/>
      <c r="AOV9" s="38"/>
      <c r="AOW9" s="38"/>
      <c r="AOX9" s="38"/>
      <c r="AOY9" s="38"/>
      <c r="AOZ9" s="38"/>
      <c r="APA9" s="38"/>
      <c r="APB9" s="38"/>
      <c r="APC9" s="38"/>
      <c r="APD9" s="38"/>
      <c r="APE9" s="38"/>
      <c r="APF9" s="38"/>
      <c r="APG9" s="38"/>
      <c r="APH9" s="38"/>
      <c r="API9" s="38"/>
      <c r="APJ9" s="38"/>
      <c r="APK9" s="38"/>
      <c r="APL9" s="38"/>
      <c r="APM9" s="38"/>
      <c r="APN9" s="38"/>
      <c r="APO9" s="38"/>
      <c r="APP9" s="38"/>
      <c r="APQ9" s="38"/>
      <c r="APR9" s="38"/>
      <c r="APS9" s="38"/>
      <c r="APT9" s="38"/>
      <c r="APU9" s="38"/>
      <c r="APV9" s="38"/>
      <c r="APW9" s="38"/>
      <c r="APX9" s="38"/>
      <c r="APY9" s="38"/>
      <c r="APZ9" s="38"/>
      <c r="AQA9" s="38"/>
      <c r="AQB9" s="38"/>
      <c r="AQC9" s="38"/>
      <c r="AQD9" s="38"/>
      <c r="AQE9" s="38"/>
      <c r="AQF9" s="38"/>
      <c r="AQG9" s="38"/>
      <c r="AQH9" s="38"/>
      <c r="AQI9" s="38"/>
      <c r="AQJ9" s="38"/>
      <c r="AQK9" s="38"/>
      <c r="AQL9" s="38"/>
      <c r="AQM9" s="38"/>
      <c r="AQN9" s="38"/>
      <c r="AQO9" s="38"/>
      <c r="AQP9" s="38"/>
      <c r="AQQ9" s="38"/>
      <c r="AQR9" s="38"/>
      <c r="AQS9" s="38"/>
      <c r="AQT9" s="38"/>
      <c r="AQU9" s="38"/>
      <c r="AQV9" s="38"/>
      <c r="AQW9" s="38"/>
      <c r="AQX9" s="38"/>
      <c r="AQY9" s="38"/>
      <c r="AQZ9" s="38"/>
      <c r="ARA9" s="38"/>
      <c r="ARB9" s="38"/>
      <c r="ARC9" s="38"/>
      <c r="ARD9" s="38"/>
      <c r="ARE9" s="38"/>
      <c r="ARF9" s="38"/>
      <c r="ARG9" s="38"/>
      <c r="ARH9" s="38"/>
      <c r="ARI9" s="38"/>
      <c r="ARJ9" s="38"/>
      <c r="ARK9" s="38"/>
      <c r="ARL9" s="38"/>
      <c r="ARM9" s="38"/>
      <c r="ARN9" s="38"/>
      <c r="ARO9" s="38"/>
      <c r="ARP9" s="38"/>
      <c r="ARQ9" s="38"/>
      <c r="ARR9" s="38"/>
      <c r="ARS9" s="38"/>
      <c r="ART9" s="38"/>
      <c r="ARU9" s="38"/>
      <c r="ARV9" s="38"/>
      <c r="ARW9" s="38"/>
      <c r="ARX9" s="38"/>
      <c r="ARY9" s="38"/>
      <c r="ARZ9" s="38"/>
      <c r="ASA9" s="38"/>
      <c r="ASB9" s="38"/>
      <c r="ASC9" s="38"/>
      <c r="ASD9" s="38"/>
      <c r="ASE9" s="38"/>
      <c r="ASF9" s="38"/>
      <c r="ASG9" s="38"/>
      <c r="ASH9" s="38"/>
      <c r="ASI9" s="38"/>
      <c r="ASJ9" s="38"/>
      <c r="ASK9" s="38"/>
      <c r="ASL9" s="38"/>
      <c r="ASM9" s="38"/>
      <c r="ASN9" s="38"/>
      <c r="ASO9" s="38"/>
      <c r="ASP9" s="38"/>
      <c r="ASQ9" s="38"/>
      <c r="ASR9" s="38"/>
      <c r="ASS9" s="38"/>
      <c r="AST9" s="38"/>
      <c r="ASU9" s="38"/>
      <c r="ASV9" s="38"/>
      <c r="ASW9" s="38"/>
      <c r="ASX9" s="38"/>
      <c r="ASY9" s="38"/>
      <c r="ASZ9" s="38"/>
      <c r="ATA9" s="38"/>
      <c r="ATB9" s="38"/>
      <c r="ATC9" s="38"/>
      <c r="ATD9" s="38"/>
      <c r="ATE9" s="38"/>
      <c r="ATF9" s="38"/>
      <c r="ATG9" s="38"/>
      <c r="ATH9" s="38"/>
      <c r="ATI9" s="38"/>
      <c r="ATJ9" s="38"/>
      <c r="ATK9" s="38"/>
      <c r="ATL9" s="38"/>
      <c r="ATM9" s="38"/>
      <c r="ATN9" s="38"/>
      <c r="ATO9" s="38"/>
      <c r="ATP9" s="38"/>
      <c r="ATQ9" s="38"/>
      <c r="ATR9" s="38"/>
      <c r="ATS9" s="38"/>
      <c r="ATT9" s="38"/>
      <c r="ATU9" s="38"/>
      <c r="ATV9" s="38"/>
      <c r="ATW9" s="38"/>
      <c r="ATX9" s="38"/>
      <c r="ATY9" s="38"/>
      <c r="ATZ9" s="38"/>
      <c r="AUA9" s="38"/>
      <c r="AUB9" s="38"/>
      <c r="AUC9" s="38"/>
      <c r="AUD9" s="38"/>
      <c r="AUE9" s="38"/>
      <c r="AUF9" s="38"/>
      <c r="AUG9" s="38"/>
      <c r="AUH9" s="38"/>
      <c r="AUI9" s="38"/>
      <c r="AUJ9" s="38"/>
      <c r="AUK9" s="38"/>
      <c r="AUL9" s="38"/>
      <c r="AUM9" s="38"/>
      <c r="AUN9" s="38"/>
      <c r="AUO9" s="38"/>
      <c r="AUP9" s="38"/>
      <c r="AUQ9" s="38"/>
      <c r="AUR9" s="38"/>
      <c r="AUS9" s="38"/>
      <c r="AUT9" s="38"/>
      <c r="AUU9" s="38"/>
      <c r="AUV9" s="38"/>
      <c r="AUW9" s="38"/>
      <c r="AUX9" s="38"/>
      <c r="AUY9" s="38"/>
      <c r="AUZ9" s="38"/>
      <c r="AVA9" s="38"/>
      <c r="AVB9" s="38"/>
      <c r="AVC9" s="38"/>
      <c r="AVD9" s="38"/>
      <c r="AVE9" s="38"/>
      <c r="AVF9" s="38"/>
      <c r="AVG9" s="38"/>
      <c r="AVH9" s="38"/>
      <c r="AVI9" s="38"/>
      <c r="AVJ9" s="38"/>
      <c r="AVK9" s="38"/>
      <c r="AVL9" s="38"/>
      <c r="AVM9" s="38"/>
      <c r="AVN9" s="38"/>
      <c r="AVO9" s="38"/>
      <c r="AVP9" s="38"/>
      <c r="AVQ9" s="38"/>
      <c r="AVR9" s="38"/>
      <c r="AVS9" s="38"/>
      <c r="AVT9" s="38"/>
      <c r="AVU9" s="38"/>
      <c r="AVV9" s="38"/>
      <c r="AVW9" s="38"/>
      <c r="AVX9" s="38"/>
      <c r="AVY9" s="38"/>
      <c r="AVZ9" s="38"/>
      <c r="AWA9" s="38"/>
      <c r="AWB9" s="38"/>
      <c r="AWC9" s="38"/>
      <c r="AWD9" s="38"/>
      <c r="AWE9" s="38"/>
      <c r="AWF9" s="38"/>
      <c r="AWG9" s="38"/>
      <c r="AWH9" s="38"/>
      <c r="AWI9" s="38"/>
      <c r="AWJ9" s="38"/>
      <c r="AWK9" s="38"/>
      <c r="AWL9" s="38"/>
      <c r="AWM9" s="38"/>
      <c r="AWN9" s="38"/>
      <c r="AWO9" s="38"/>
      <c r="AWP9" s="38"/>
      <c r="AWQ9" s="38"/>
      <c r="AWR9" s="38"/>
      <c r="AWS9" s="38"/>
      <c r="AWT9" s="38"/>
      <c r="AWU9" s="38"/>
      <c r="AWV9" s="38"/>
      <c r="AWW9" s="38"/>
      <c r="AWX9" s="38"/>
      <c r="AWY9" s="38"/>
      <c r="AWZ9" s="38"/>
      <c r="AXA9" s="38"/>
      <c r="AXB9" s="38"/>
      <c r="AXC9" s="38"/>
      <c r="AXD9" s="38"/>
      <c r="AXE9" s="38"/>
      <c r="AXF9" s="38"/>
      <c r="AXG9" s="38"/>
      <c r="AXH9" s="38"/>
      <c r="AXI9" s="38"/>
      <c r="AXJ9" s="38"/>
      <c r="AXK9" s="38"/>
      <c r="AXL9" s="38"/>
      <c r="AXM9" s="38"/>
      <c r="AXN9" s="38"/>
      <c r="AXO9" s="38"/>
      <c r="AXP9" s="38"/>
      <c r="AXQ9" s="38"/>
      <c r="AXR9" s="38"/>
      <c r="AXS9" s="38"/>
      <c r="AXT9" s="38"/>
      <c r="AXU9" s="38"/>
      <c r="AXV9" s="38"/>
      <c r="AXW9" s="38"/>
      <c r="AXX9" s="38"/>
      <c r="AXY9" s="38"/>
      <c r="AXZ9" s="38"/>
      <c r="AYA9" s="38"/>
      <c r="AYB9" s="38"/>
      <c r="AYC9" s="38"/>
      <c r="AYD9" s="38"/>
      <c r="AYE9" s="38"/>
      <c r="AYF9" s="38"/>
      <c r="AYG9" s="38"/>
      <c r="AYH9" s="38"/>
      <c r="AYI9" s="38"/>
      <c r="AYJ9" s="38"/>
      <c r="AYK9" s="38"/>
      <c r="AYL9" s="38"/>
      <c r="AYM9" s="38"/>
      <c r="AYN9" s="38"/>
      <c r="AYO9" s="38"/>
      <c r="AYP9" s="38"/>
      <c r="AYQ9" s="38"/>
      <c r="AYR9" s="38"/>
      <c r="AYS9" s="38"/>
      <c r="AYT9" s="38"/>
      <c r="AYU9" s="38"/>
      <c r="AYV9" s="38"/>
      <c r="AYW9" s="38"/>
      <c r="AYX9" s="38"/>
      <c r="AYY9" s="38"/>
      <c r="AYZ9" s="38"/>
      <c r="AZA9" s="38"/>
      <c r="AZB9" s="38"/>
      <c r="AZC9" s="38"/>
      <c r="AZD9" s="38"/>
      <c r="AZE9" s="38"/>
      <c r="AZF9" s="38"/>
      <c r="AZG9" s="38"/>
      <c r="AZH9" s="38"/>
      <c r="AZI9" s="38"/>
      <c r="AZJ9" s="38"/>
      <c r="AZK9" s="38"/>
      <c r="AZL9" s="38"/>
      <c r="AZM9" s="38"/>
      <c r="AZN9" s="38"/>
      <c r="AZO9" s="38"/>
      <c r="AZP9" s="38"/>
      <c r="AZQ9" s="38"/>
      <c r="AZR9" s="38"/>
      <c r="AZS9" s="38"/>
      <c r="AZT9" s="38"/>
      <c r="AZU9" s="38"/>
      <c r="AZV9" s="38"/>
      <c r="AZW9" s="38"/>
      <c r="AZX9" s="38"/>
      <c r="AZY9" s="38"/>
      <c r="AZZ9" s="38"/>
      <c r="BAA9" s="38"/>
      <c r="BAB9" s="38"/>
      <c r="BAC9" s="38"/>
      <c r="BAD9" s="38"/>
      <c r="BAE9" s="38"/>
      <c r="BAF9" s="38"/>
      <c r="BAG9" s="38"/>
      <c r="BAH9" s="38"/>
      <c r="BAI9" s="38"/>
      <c r="BAJ9" s="38"/>
      <c r="BAK9" s="38"/>
      <c r="BAL9" s="38"/>
      <c r="BAM9" s="38"/>
      <c r="BAN9" s="38"/>
      <c r="BAO9" s="38"/>
      <c r="BAP9" s="38"/>
      <c r="BAQ9" s="38"/>
      <c r="BAR9" s="38"/>
      <c r="BAS9" s="38"/>
      <c r="BAT9" s="38"/>
      <c r="BAU9" s="38"/>
      <c r="BAV9" s="38"/>
      <c r="BAW9" s="38"/>
      <c r="BAX9" s="38"/>
      <c r="BAY9" s="38"/>
      <c r="BAZ9" s="38"/>
      <c r="BBA9" s="38"/>
      <c r="BBB9" s="38"/>
      <c r="BBC9" s="38"/>
      <c r="BBD9" s="38"/>
      <c r="BBE9" s="38"/>
      <c r="BBF9" s="38"/>
      <c r="BBG9" s="38"/>
      <c r="BBH9" s="38"/>
      <c r="BBI9" s="38"/>
      <c r="BBJ9" s="38"/>
      <c r="BBK9" s="38"/>
      <c r="BBL9" s="38"/>
      <c r="BBM9" s="38"/>
      <c r="BBN9" s="38"/>
      <c r="BBO9" s="38"/>
      <c r="BBP9" s="38"/>
      <c r="BBQ9" s="38"/>
      <c r="BBR9" s="38"/>
      <c r="BBS9" s="38"/>
      <c r="BBT9" s="38"/>
      <c r="BBU9" s="38"/>
      <c r="BBV9" s="38"/>
      <c r="BBW9" s="38"/>
      <c r="BBX9" s="38"/>
      <c r="BBY9" s="38"/>
      <c r="BBZ9" s="38"/>
      <c r="BCA9" s="38"/>
      <c r="BCB9" s="38"/>
      <c r="BCC9" s="38"/>
      <c r="BCD9" s="38"/>
      <c r="BCE9" s="38"/>
      <c r="BCF9" s="38"/>
      <c r="BCG9" s="38"/>
      <c r="BCH9" s="38"/>
      <c r="BCI9" s="38"/>
      <c r="BCJ9" s="38"/>
      <c r="BCK9" s="38"/>
      <c r="BCL9" s="38"/>
      <c r="BCM9" s="38"/>
      <c r="BCN9" s="38"/>
      <c r="BCO9" s="38"/>
      <c r="BCP9" s="38"/>
      <c r="BCQ9" s="38"/>
      <c r="BCR9" s="38"/>
      <c r="BCS9" s="38"/>
      <c r="BCT9" s="38"/>
      <c r="BCU9" s="38"/>
      <c r="BCV9" s="38"/>
      <c r="BCW9" s="38"/>
      <c r="BCX9" s="38"/>
      <c r="BCY9" s="38"/>
      <c r="BCZ9" s="38"/>
      <c r="BDA9" s="38"/>
      <c r="BDB9" s="38"/>
      <c r="BDC9" s="38"/>
      <c r="BDD9" s="38"/>
      <c r="BDE9" s="38"/>
      <c r="BDF9" s="38"/>
      <c r="BDG9" s="38"/>
      <c r="BDH9" s="38"/>
      <c r="BDI9" s="38"/>
      <c r="BDJ9" s="38"/>
      <c r="BDK9" s="38"/>
      <c r="BDL9" s="38"/>
      <c r="BDM9" s="38"/>
      <c r="BDN9" s="38"/>
      <c r="BDO9" s="38"/>
      <c r="BDP9" s="38"/>
      <c r="BDQ9" s="38"/>
      <c r="BDR9" s="38"/>
      <c r="BDS9" s="38"/>
      <c r="BDT9" s="38"/>
      <c r="BDU9" s="38"/>
      <c r="BDV9" s="38"/>
      <c r="BDW9" s="38"/>
      <c r="BDX9" s="38"/>
      <c r="BDY9" s="38"/>
      <c r="BDZ9" s="38"/>
      <c r="BEA9" s="38"/>
      <c r="BEB9" s="38"/>
      <c r="BEC9" s="38"/>
      <c r="BED9" s="38"/>
      <c r="BEE9" s="38"/>
      <c r="BEF9" s="38"/>
      <c r="BEG9" s="38"/>
      <c r="BEH9" s="38"/>
      <c r="BEI9" s="38"/>
      <c r="BEJ9" s="38"/>
      <c r="BEK9" s="38"/>
      <c r="BEL9" s="38"/>
      <c r="BEM9" s="38"/>
      <c r="BEN9" s="38"/>
      <c r="BEO9" s="38"/>
      <c r="BEP9" s="38"/>
      <c r="BEQ9" s="38"/>
      <c r="BER9" s="38"/>
      <c r="BES9" s="38"/>
      <c r="BET9" s="38"/>
      <c r="BEU9" s="38"/>
      <c r="BEV9" s="38"/>
      <c r="BEW9" s="38"/>
      <c r="BEX9" s="38"/>
      <c r="BEY9" s="38"/>
      <c r="BEZ9" s="38"/>
      <c r="BFA9" s="38"/>
      <c r="BFB9" s="38"/>
      <c r="BFC9" s="38"/>
      <c r="BFD9" s="38"/>
      <c r="BFE9" s="38"/>
      <c r="BFF9" s="38"/>
      <c r="BFG9" s="38"/>
      <c r="BFH9" s="38"/>
      <c r="BFI9" s="38"/>
      <c r="BFJ9" s="38"/>
      <c r="BFK9" s="38"/>
      <c r="BFL9" s="38"/>
      <c r="BFM9" s="38"/>
      <c r="BFN9" s="38"/>
      <c r="BFO9" s="38"/>
      <c r="BFP9" s="38"/>
      <c r="BFQ9" s="38"/>
      <c r="BFR9" s="38"/>
      <c r="BFS9" s="38"/>
      <c r="BFT9" s="38"/>
      <c r="BFU9" s="38"/>
      <c r="BFV9" s="38"/>
      <c r="BFW9" s="38"/>
      <c r="BFX9" s="38"/>
      <c r="BFY9" s="38"/>
      <c r="BFZ9" s="38"/>
      <c r="BGA9" s="38"/>
      <c r="BGB9" s="38"/>
      <c r="BGC9" s="38"/>
      <c r="BGD9" s="38"/>
      <c r="BGE9" s="38"/>
      <c r="BGF9" s="38"/>
      <c r="BGG9" s="38"/>
      <c r="BGH9" s="38"/>
      <c r="BGI9" s="38"/>
      <c r="BGJ9" s="38"/>
      <c r="BGK9" s="38"/>
      <c r="BGL9" s="38"/>
      <c r="BGM9" s="38"/>
      <c r="BGN9" s="38"/>
      <c r="BGO9" s="38"/>
      <c r="BGP9" s="38"/>
      <c r="BGQ9" s="38"/>
      <c r="BGR9" s="38"/>
      <c r="BGS9" s="38"/>
      <c r="BGT9" s="38"/>
      <c r="BGU9" s="38"/>
      <c r="BGV9" s="38"/>
      <c r="BGW9" s="38"/>
      <c r="BGX9" s="38"/>
      <c r="BGY9" s="38"/>
      <c r="BGZ9" s="38"/>
      <c r="BHA9" s="38"/>
      <c r="BHB9" s="38"/>
      <c r="BHC9" s="38"/>
      <c r="BHD9" s="38"/>
      <c r="BHE9" s="38"/>
      <c r="BHF9" s="38"/>
      <c r="BHG9" s="38"/>
      <c r="BHH9" s="38"/>
      <c r="BHI9" s="38"/>
      <c r="BHJ9" s="38"/>
      <c r="BHK9" s="38"/>
      <c r="BHL9" s="38"/>
      <c r="BHM9" s="38"/>
      <c r="BHN9" s="38"/>
      <c r="BHO9" s="38"/>
      <c r="BHP9" s="38"/>
      <c r="BHQ9" s="38"/>
      <c r="BHR9" s="38"/>
      <c r="BHS9" s="38"/>
      <c r="BHT9" s="38"/>
      <c r="BHU9" s="38"/>
      <c r="BHV9" s="38"/>
      <c r="BHW9" s="38"/>
      <c r="BHX9" s="38"/>
      <c r="BHY9" s="38"/>
      <c r="BHZ9" s="38"/>
      <c r="BIA9" s="38"/>
      <c r="BIB9" s="38"/>
      <c r="BIC9" s="38"/>
      <c r="BID9" s="38"/>
      <c r="BIE9" s="38"/>
      <c r="BIF9" s="38"/>
      <c r="BIG9" s="38"/>
      <c r="BIH9" s="38"/>
      <c r="BII9" s="38"/>
      <c r="BIJ9" s="38"/>
      <c r="BIK9" s="38"/>
      <c r="BIL9" s="38"/>
      <c r="BIM9" s="38"/>
      <c r="BIN9" s="38"/>
      <c r="BIO9" s="38"/>
      <c r="BIP9" s="38"/>
      <c r="BIQ9" s="38"/>
      <c r="BIR9" s="38"/>
      <c r="BIS9" s="38"/>
      <c r="BIT9" s="38"/>
      <c r="BIU9" s="38"/>
      <c r="BIV9" s="38"/>
      <c r="BIW9" s="38"/>
      <c r="BIX9" s="38"/>
      <c r="BIY9" s="38"/>
      <c r="BIZ9" s="38"/>
      <c r="BJA9" s="38"/>
      <c r="BJB9" s="38"/>
      <c r="BJC9" s="38"/>
      <c r="BJD9" s="38"/>
      <c r="BJE9" s="38"/>
      <c r="BJF9" s="38"/>
      <c r="BJG9" s="38"/>
      <c r="BJH9" s="38"/>
      <c r="BJI9" s="38"/>
      <c r="BJJ9" s="38"/>
      <c r="BJK9" s="38"/>
      <c r="BJL9" s="38"/>
      <c r="BJM9" s="38"/>
      <c r="BJN9" s="38"/>
      <c r="BJO9" s="38"/>
      <c r="BJP9" s="38"/>
      <c r="BJQ9" s="38"/>
      <c r="BJR9" s="38"/>
      <c r="BJS9" s="38"/>
      <c r="BJT9" s="38"/>
      <c r="BJU9" s="38"/>
      <c r="BJV9" s="38"/>
      <c r="BJW9" s="38"/>
      <c r="BJX9" s="38"/>
      <c r="BJY9" s="38"/>
      <c r="BJZ9" s="38"/>
      <c r="BKA9" s="38"/>
      <c r="BKB9" s="38"/>
      <c r="BKC9" s="38"/>
      <c r="BKD9" s="38"/>
      <c r="BKE9" s="38"/>
      <c r="BKF9" s="38"/>
      <c r="BKG9" s="38"/>
      <c r="BKH9" s="38"/>
      <c r="BKI9" s="38"/>
      <c r="BKJ9" s="38"/>
      <c r="BKK9" s="38"/>
      <c r="BKL9" s="38"/>
      <c r="BKM9" s="38"/>
      <c r="BKN9" s="38"/>
      <c r="BKO9" s="38"/>
      <c r="BKP9" s="38"/>
      <c r="BKQ9" s="38"/>
      <c r="BKR9" s="38"/>
      <c r="BKS9" s="38"/>
      <c r="BKT9" s="38"/>
      <c r="BKU9" s="38"/>
      <c r="BKV9" s="38"/>
      <c r="BKW9" s="38"/>
      <c r="BKX9" s="38"/>
      <c r="BKY9" s="38"/>
      <c r="BKZ9" s="38"/>
      <c r="BLA9" s="38"/>
      <c r="BLB9" s="38"/>
      <c r="BLC9" s="38"/>
      <c r="BLD9" s="38"/>
      <c r="BLE9" s="38"/>
      <c r="BLF9" s="38"/>
      <c r="BLG9" s="38"/>
      <c r="BLH9" s="38"/>
      <c r="BLI9" s="38"/>
      <c r="BLJ9" s="38"/>
      <c r="BLK9" s="38"/>
      <c r="BLL9" s="38"/>
      <c r="BLM9" s="38"/>
      <c r="BLN9" s="38"/>
      <c r="BLO9" s="38"/>
      <c r="BLP9" s="38"/>
      <c r="BLQ9" s="38"/>
      <c r="BLR9" s="38"/>
      <c r="BLS9" s="38"/>
      <c r="BLT9" s="38"/>
      <c r="BLU9" s="38"/>
      <c r="BLV9" s="38"/>
      <c r="BLW9" s="38"/>
      <c r="BLX9" s="38"/>
      <c r="BLY9" s="38"/>
      <c r="BLZ9" s="38"/>
      <c r="BMA9" s="38"/>
      <c r="BMB9" s="38"/>
      <c r="BMC9" s="38"/>
      <c r="BMD9" s="38"/>
      <c r="BME9" s="38"/>
      <c r="BMF9" s="38"/>
      <c r="BMG9" s="38"/>
      <c r="BMH9" s="38"/>
      <c r="BMI9" s="38"/>
      <c r="BMJ9" s="38"/>
      <c r="BMK9" s="38"/>
      <c r="BML9" s="38"/>
      <c r="BMM9" s="38"/>
      <c r="BMN9" s="38"/>
      <c r="BMO9" s="38"/>
      <c r="BMP9" s="38"/>
      <c r="BMQ9" s="38"/>
      <c r="BMR9" s="38"/>
      <c r="BMS9" s="38"/>
      <c r="BMT9" s="38"/>
      <c r="BMU9" s="38"/>
      <c r="BMV9" s="38"/>
      <c r="BMW9" s="38"/>
      <c r="BMX9" s="38"/>
      <c r="BMY9" s="38"/>
      <c r="BMZ9" s="38"/>
      <c r="BNA9" s="38"/>
      <c r="BNB9" s="38"/>
      <c r="BNC9" s="38"/>
      <c r="BND9" s="38"/>
      <c r="BNE9" s="38"/>
      <c r="BNF9" s="38"/>
      <c r="BNG9" s="38"/>
      <c r="BNH9" s="38"/>
      <c r="BNI9" s="38"/>
      <c r="BNJ9" s="38"/>
      <c r="BNK9" s="38"/>
      <c r="BNL9" s="38"/>
      <c r="BNM9" s="38"/>
      <c r="BNN9" s="38"/>
      <c r="BNO9" s="38"/>
      <c r="BNP9" s="38"/>
      <c r="BNQ9" s="38"/>
      <c r="BNR9" s="38"/>
      <c r="BNS9" s="38"/>
      <c r="BNT9" s="38"/>
      <c r="BNU9" s="38"/>
      <c r="BNV9" s="38"/>
      <c r="BNW9" s="38"/>
      <c r="BNX9" s="38"/>
      <c r="BNY9" s="38"/>
      <c r="BNZ9" s="38"/>
      <c r="BOA9" s="38"/>
      <c r="BOB9" s="38"/>
      <c r="BOC9" s="38"/>
      <c r="BOD9" s="38"/>
      <c r="BOE9" s="38"/>
      <c r="BOF9" s="38"/>
      <c r="BOG9" s="38"/>
      <c r="BOH9" s="38"/>
      <c r="BOI9" s="38"/>
      <c r="BOJ9" s="38"/>
      <c r="BOK9" s="38"/>
      <c r="BOL9" s="38"/>
      <c r="BOM9" s="38"/>
      <c r="BON9" s="38"/>
      <c r="BOO9" s="38"/>
      <c r="BOP9" s="38"/>
      <c r="BOQ9" s="38"/>
      <c r="BOR9" s="38"/>
      <c r="BOS9" s="38"/>
      <c r="BOT9" s="38"/>
      <c r="BOU9" s="38"/>
      <c r="BOV9" s="38"/>
      <c r="BOW9" s="38"/>
      <c r="BOX9" s="38"/>
      <c r="BOY9" s="38"/>
      <c r="BOZ9" s="38"/>
      <c r="BPA9" s="38"/>
      <c r="BPB9" s="38"/>
      <c r="BPC9" s="38"/>
      <c r="BPD9" s="38"/>
      <c r="BPE9" s="38"/>
      <c r="BPF9" s="38"/>
      <c r="BPG9" s="38"/>
      <c r="BPH9" s="38"/>
      <c r="BPI9" s="38"/>
      <c r="BPJ9" s="38"/>
      <c r="BPK9" s="38"/>
      <c r="BPL9" s="38"/>
      <c r="BPM9" s="38"/>
      <c r="BPN9" s="38"/>
      <c r="BPO9" s="38"/>
      <c r="BPP9" s="38"/>
      <c r="BPQ9" s="38"/>
      <c r="BPR9" s="38"/>
      <c r="BPS9" s="38"/>
      <c r="BPT9" s="38"/>
      <c r="BPU9" s="38"/>
      <c r="BPV9" s="38"/>
      <c r="BPW9" s="38"/>
      <c r="BPX9" s="38"/>
      <c r="BPY9" s="38"/>
      <c r="BPZ9" s="38"/>
      <c r="BQA9" s="38"/>
      <c r="BQB9" s="38"/>
      <c r="BQC9" s="38"/>
      <c r="BQD9" s="38"/>
      <c r="BQE9" s="38"/>
      <c r="BQF9" s="38"/>
      <c r="BQG9" s="38"/>
      <c r="BQH9" s="38"/>
      <c r="BQI9" s="38"/>
      <c r="BQJ9" s="38"/>
      <c r="BQK9" s="38"/>
      <c r="BQL9" s="38"/>
      <c r="BQM9" s="38"/>
      <c r="BQN9" s="38"/>
      <c r="BQO9" s="38"/>
      <c r="BQP9" s="38"/>
      <c r="BQQ9" s="38"/>
      <c r="BQR9" s="38"/>
      <c r="BQS9" s="38"/>
      <c r="BQT9" s="38"/>
      <c r="BQU9" s="38"/>
      <c r="BQV9" s="38"/>
      <c r="BQW9" s="38"/>
      <c r="BQX9" s="38"/>
      <c r="BQY9" s="38"/>
      <c r="BQZ9" s="38"/>
      <c r="BRA9" s="38"/>
      <c r="BRB9" s="38"/>
      <c r="BRC9" s="38"/>
      <c r="BRD9" s="38"/>
      <c r="BRE9" s="38"/>
      <c r="BRF9" s="38"/>
      <c r="BRG9" s="38"/>
      <c r="BRH9" s="38"/>
      <c r="BRI9" s="38"/>
      <c r="BRJ9" s="38"/>
      <c r="BRK9" s="38"/>
      <c r="BRL9" s="38"/>
      <c r="BRM9" s="38"/>
      <c r="BRN9" s="38"/>
      <c r="BRO9" s="38"/>
      <c r="BRP9" s="38"/>
      <c r="BRQ9" s="38"/>
      <c r="BRR9" s="38"/>
      <c r="BRS9" s="38"/>
      <c r="BRT9" s="38"/>
      <c r="BRU9" s="38"/>
      <c r="BRV9" s="38"/>
      <c r="BRW9" s="38"/>
      <c r="BRX9" s="38"/>
      <c r="BRY9" s="38"/>
      <c r="BRZ9" s="38"/>
      <c r="BSA9" s="38"/>
      <c r="BSB9" s="38"/>
      <c r="BSC9" s="38"/>
      <c r="BSD9" s="38"/>
      <c r="BSE9" s="38"/>
      <c r="BSF9" s="38"/>
      <c r="BSG9" s="38"/>
      <c r="BSH9" s="38"/>
      <c r="BSI9" s="38"/>
      <c r="BSJ9" s="38"/>
      <c r="BSK9" s="38"/>
      <c r="BSL9" s="38"/>
      <c r="BSM9" s="38"/>
      <c r="BSN9" s="38"/>
      <c r="BSO9" s="38"/>
      <c r="BSP9" s="38"/>
      <c r="BSQ9" s="38"/>
      <c r="BSR9" s="38"/>
      <c r="BSS9" s="38"/>
      <c r="BST9" s="38"/>
      <c r="BSU9" s="38"/>
      <c r="BSV9" s="38"/>
      <c r="BSW9" s="38"/>
      <c r="BSX9" s="38"/>
      <c r="BSY9" s="38"/>
      <c r="BSZ9" s="38"/>
      <c r="BTA9" s="38"/>
      <c r="BTB9" s="38"/>
      <c r="BTC9" s="38"/>
      <c r="BTD9" s="38"/>
      <c r="BTE9" s="38"/>
      <c r="BTF9" s="38"/>
      <c r="BTG9" s="38"/>
      <c r="BTH9" s="38"/>
      <c r="BTI9" s="38"/>
      <c r="BTJ9" s="38"/>
      <c r="BTK9" s="38"/>
      <c r="BTL9" s="38"/>
      <c r="BTM9" s="38"/>
      <c r="BTN9" s="38"/>
      <c r="BTO9" s="38"/>
      <c r="BTP9" s="38"/>
      <c r="BTQ9" s="38"/>
      <c r="BTR9" s="38"/>
      <c r="BTS9" s="38"/>
      <c r="BTT9" s="38"/>
      <c r="BTU9" s="38"/>
      <c r="BTV9" s="38"/>
      <c r="BTW9" s="38"/>
      <c r="BTX9" s="38"/>
      <c r="BTY9" s="38"/>
      <c r="BTZ9" s="38"/>
      <c r="BUA9" s="38"/>
      <c r="BUB9" s="38"/>
      <c r="BUC9" s="38"/>
      <c r="BUD9" s="38"/>
      <c r="BUE9" s="38"/>
      <c r="BUF9" s="38"/>
      <c r="BUG9" s="38"/>
      <c r="BUH9" s="38"/>
      <c r="BUI9" s="38"/>
      <c r="BUJ9" s="38"/>
      <c r="BUK9" s="38"/>
      <c r="BUL9" s="38"/>
      <c r="BUM9" s="38"/>
      <c r="BUN9" s="38"/>
      <c r="BUO9" s="38"/>
      <c r="BUP9" s="38"/>
      <c r="BUQ9" s="38"/>
      <c r="BUR9" s="38"/>
      <c r="BUS9" s="38"/>
      <c r="BUT9" s="38"/>
      <c r="BUU9" s="38"/>
      <c r="BUV9" s="38"/>
      <c r="BUW9" s="38"/>
      <c r="BUX9" s="38"/>
      <c r="BUY9" s="38"/>
      <c r="BUZ9" s="38"/>
      <c r="BVA9" s="38"/>
      <c r="BVB9" s="38"/>
      <c r="BVC9" s="38"/>
      <c r="BVD9" s="38"/>
      <c r="BVE9" s="38"/>
      <c r="BVF9" s="38"/>
      <c r="BVG9" s="38"/>
      <c r="BVH9" s="38"/>
      <c r="BVI9" s="38"/>
      <c r="BVJ9" s="38"/>
      <c r="BVK9" s="38"/>
      <c r="BVL9" s="38"/>
      <c r="BVM9" s="38"/>
      <c r="BVN9" s="38"/>
      <c r="BVO9" s="38"/>
      <c r="BVP9" s="38"/>
      <c r="BVQ9" s="38"/>
      <c r="BVR9" s="38"/>
      <c r="BVS9" s="38"/>
      <c r="BVT9" s="38"/>
      <c r="BVU9" s="38"/>
      <c r="BVV9" s="38"/>
      <c r="BVW9" s="38"/>
      <c r="BVX9" s="38"/>
      <c r="BVY9" s="38"/>
      <c r="BVZ9" s="38"/>
      <c r="BWA9" s="38"/>
      <c r="BWB9" s="38"/>
      <c r="BWC9" s="38"/>
      <c r="BWD9" s="38"/>
      <c r="BWE9" s="38"/>
      <c r="BWF9" s="38"/>
      <c r="BWG9" s="38"/>
      <c r="BWH9" s="38"/>
      <c r="BWI9" s="38"/>
      <c r="BWJ9" s="38"/>
      <c r="BWK9" s="38"/>
      <c r="BWL9" s="38"/>
      <c r="BWM9" s="38"/>
      <c r="BWN9" s="38"/>
      <c r="BWO9" s="38"/>
      <c r="BWP9" s="38"/>
      <c r="BWQ9" s="38"/>
      <c r="BWR9" s="38"/>
      <c r="BWS9" s="38"/>
      <c r="BWT9" s="38"/>
      <c r="BWU9" s="38"/>
      <c r="BWV9" s="38"/>
      <c r="BWW9" s="38"/>
      <c r="BWX9" s="38"/>
      <c r="BWY9" s="38"/>
      <c r="BWZ9" s="38"/>
      <c r="BXA9" s="38"/>
      <c r="BXB9" s="38"/>
      <c r="BXC9" s="38"/>
      <c r="BXD9" s="38"/>
      <c r="BXE9" s="38"/>
      <c r="BXF9" s="38"/>
      <c r="BXG9" s="38"/>
      <c r="BXH9" s="38"/>
      <c r="BXI9" s="38"/>
      <c r="BXJ9" s="38"/>
      <c r="BXK9" s="38"/>
      <c r="BXL9" s="38"/>
      <c r="BXM9" s="38"/>
      <c r="BXN9" s="38"/>
      <c r="BXO9" s="38"/>
      <c r="BXP9" s="38"/>
      <c r="BXQ9" s="38"/>
      <c r="BXR9" s="38"/>
      <c r="BXS9" s="38"/>
      <c r="BXT9" s="38"/>
      <c r="BXU9" s="38"/>
      <c r="BXV9" s="38"/>
      <c r="BXW9" s="38"/>
      <c r="BXX9" s="38"/>
      <c r="BXY9" s="38"/>
      <c r="BXZ9" s="38"/>
      <c r="BYA9" s="38"/>
      <c r="BYB9" s="38"/>
      <c r="BYC9" s="38"/>
      <c r="BYD9" s="38"/>
      <c r="BYE9" s="38"/>
      <c r="BYF9" s="38"/>
      <c r="BYG9" s="38"/>
      <c r="BYH9" s="38"/>
      <c r="BYI9" s="38"/>
      <c r="BYJ9" s="38"/>
      <c r="BYK9" s="38"/>
      <c r="BYL9" s="38"/>
      <c r="BYM9" s="38"/>
      <c r="BYN9" s="38"/>
      <c r="BYO9" s="38"/>
      <c r="BYP9" s="38"/>
      <c r="BYQ9" s="38"/>
      <c r="BYR9" s="38"/>
      <c r="BYS9" s="38"/>
      <c r="BYT9" s="38"/>
      <c r="BYU9" s="38"/>
      <c r="BYV9" s="38"/>
      <c r="BYW9" s="38"/>
      <c r="BYX9" s="38"/>
      <c r="BYY9" s="38"/>
      <c r="BYZ9" s="38"/>
      <c r="BZA9" s="38"/>
      <c r="BZB9" s="38"/>
      <c r="BZC9" s="38"/>
      <c r="BZD9" s="38"/>
      <c r="BZE9" s="38"/>
      <c r="BZF9" s="38"/>
      <c r="BZG9" s="38"/>
      <c r="BZH9" s="38"/>
      <c r="BZI9" s="38"/>
      <c r="BZJ9" s="38"/>
      <c r="BZK9" s="38"/>
      <c r="BZL9" s="38"/>
      <c r="BZM9" s="38"/>
      <c r="BZN9" s="38"/>
      <c r="BZO9" s="38"/>
      <c r="BZP9" s="38"/>
      <c r="BZQ9" s="38"/>
      <c r="BZR9" s="38"/>
      <c r="BZS9" s="38"/>
      <c r="BZT9" s="38"/>
      <c r="BZU9" s="38"/>
      <c r="BZV9" s="38"/>
      <c r="BZW9" s="38"/>
      <c r="BZX9" s="38"/>
      <c r="BZY9" s="38"/>
      <c r="BZZ9" s="38"/>
      <c r="CAA9" s="38"/>
      <c r="CAB9" s="38"/>
      <c r="CAC9" s="38"/>
      <c r="CAD9" s="38"/>
      <c r="CAE9" s="38"/>
      <c r="CAF9" s="38"/>
      <c r="CAG9" s="38"/>
      <c r="CAH9" s="38"/>
      <c r="CAI9" s="38"/>
      <c r="CAJ9" s="38"/>
      <c r="CAK9" s="38"/>
      <c r="CAL9" s="38"/>
      <c r="CAM9" s="38"/>
      <c r="CAN9" s="38"/>
      <c r="CAO9" s="38"/>
      <c r="CAP9" s="38"/>
      <c r="CAQ9" s="38"/>
      <c r="CAR9" s="38"/>
      <c r="CAS9" s="38"/>
      <c r="CAT9" s="38"/>
      <c r="CAU9" s="38"/>
      <c r="CAV9" s="38"/>
      <c r="CAW9" s="38"/>
      <c r="CAX9" s="38"/>
      <c r="CAY9" s="38"/>
      <c r="CAZ9" s="38"/>
      <c r="CBA9" s="38"/>
      <c r="CBB9" s="38"/>
      <c r="CBC9" s="38"/>
      <c r="CBD9" s="38"/>
      <c r="CBE9" s="38"/>
      <c r="CBF9" s="38"/>
      <c r="CBG9" s="38"/>
      <c r="CBH9" s="38"/>
      <c r="CBI9" s="38"/>
      <c r="CBJ9" s="38"/>
      <c r="CBK9" s="38"/>
      <c r="CBL9" s="38"/>
      <c r="CBM9" s="38"/>
      <c r="CBN9" s="38"/>
      <c r="CBO9" s="38"/>
      <c r="CBP9" s="38"/>
      <c r="CBQ9" s="38"/>
      <c r="CBR9" s="38"/>
      <c r="CBS9" s="38"/>
      <c r="CBT9" s="38"/>
      <c r="CBU9" s="38"/>
      <c r="CBV9" s="38"/>
      <c r="CBW9" s="38"/>
      <c r="CBX9" s="38"/>
      <c r="CBY9" s="38"/>
      <c r="CBZ9" s="38"/>
      <c r="CCA9" s="38"/>
      <c r="CCB9" s="38"/>
      <c r="CCC9" s="38"/>
      <c r="CCD9" s="38"/>
      <c r="CCE9" s="38"/>
      <c r="CCF9" s="38"/>
      <c r="CCG9" s="38"/>
      <c r="CCH9" s="38"/>
      <c r="CCI9" s="38"/>
      <c r="CCJ9" s="38"/>
      <c r="CCK9" s="38"/>
      <c r="CCL9" s="38"/>
      <c r="CCM9" s="38"/>
      <c r="CCN9" s="38"/>
      <c r="CCO9" s="38"/>
      <c r="CCP9" s="38"/>
      <c r="CCQ9" s="38"/>
      <c r="CCR9" s="38"/>
      <c r="CCS9" s="38"/>
      <c r="CCT9" s="38"/>
      <c r="CCU9" s="38"/>
      <c r="CCV9" s="38"/>
      <c r="CCW9" s="38"/>
      <c r="CCX9" s="38"/>
      <c r="CCY9" s="38"/>
      <c r="CCZ9" s="38"/>
      <c r="CDA9" s="38"/>
      <c r="CDB9" s="38"/>
      <c r="CDC9" s="38"/>
      <c r="CDD9" s="38"/>
      <c r="CDE9" s="38"/>
      <c r="CDF9" s="38"/>
      <c r="CDG9" s="38"/>
      <c r="CDH9" s="38"/>
      <c r="CDI9" s="38"/>
      <c r="CDJ9" s="38"/>
      <c r="CDK9" s="38"/>
      <c r="CDL9" s="38"/>
      <c r="CDM9" s="38"/>
      <c r="CDN9" s="38"/>
      <c r="CDO9" s="38"/>
      <c r="CDP9" s="38"/>
      <c r="CDQ9" s="38"/>
      <c r="CDR9" s="38"/>
      <c r="CDS9" s="38"/>
      <c r="CDT9" s="38"/>
      <c r="CDU9" s="38"/>
      <c r="CDV9" s="38"/>
      <c r="CDW9" s="38"/>
      <c r="CDX9" s="38"/>
      <c r="CDY9" s="38"/>
      <c r="CDZ9" s="38"/>
      <c r="CEA9" s="38"/>
      <c r="CEB9" s="38"/>
      <c r="CEC9" s="38"/>
      <c r="CED9" s="38"/>
      <c r="CEE9" s="38"/>
      <c r="CEF9" s="38"/>
      <c r="CEG9" s="38"/>
      <c r="CEH9" s="38"/>
      <c r="CEI9" s="38"/>
      <c r="CEJ9" s="38"/>
      <c r="CEK9" s="38"/>
      <c r="CEL9" s="38"/>
      <c r="CEM9" s="38"/>
      <c r="CEN9" s="38"/>
      <c r="CEO9" s="38"/>
      <c r="CEP9" s="38"/>
      <c r="CEQ9" s="38"/>
      <c r="CER9" s="38"/>
      <c r="CES9" s="38"/>
      <c r="CET9" s="38"/>
      <c r="CEU9" s="38"/>
      <c r="CEV9" s="38"/>
      <c r="CEW9" s="38"/>
      <c r="CEX9" s="38"/>
      <c r="CEY9" s="38"/>
      <c r="CEZ9" s="38"/>
      <c r="CFA9" s="38"/>
      <c r="CFB9" s="38"/>
      <c r="CFC9" s="38"/>
      <c r="CFD9" s="38"/>
      <c r="CFE9" s="38"/>
      <c r="CFF9" s="38"/>
      <c r="CFG9" s="38"/>
      <c r="CFH9" s="38"/>
      <c r="CFI9" s="38"/>
      <c r="CFJ9" s="38"/>
      <c r="CFK9" s="38"/>
      <c r="CFL9" s="38"/>
      <c r="CFM9" s="38"/>
      <c r="CFN9" s="38"/>
      <c r="CFO9" s="38"/>
      <c r="CFP9" s="38"/>
      <c r="CFQ9" s="38"/>
      <c r="CFR9" s="38"/>
      <c r="CFS9" s="38"/>
      <c r="CFT9" s="38"/>
      <c r="CFU9" s="38"/>
      <c r="CFV9" s="38"/>
      <c r="CFW9" s="38"/>
      <c r="CFX9" s="38"/>
      <c r="CFY9" s="38"/>
      <c r="CFZ9" s="38"/>
      <c r="CGA9" s="38"/>
      <c r="CGB9" s="38"/>
      <c r="CGC9" s="38"/>
      <c r="CGD9" s="38"/>
      <c r="CGE9" s="38"/>
      <c r="CGF9" s="38"/>
      <c r="CGG9" s="38"/>
      <c r="CGH9" s="38"/>
      <c r="CGI9" s="38"/>
      <c r="CGJ9" s="38"/>
      <c r="CGK9" s="38"/>
      <c r="CGL9" s="38"/>
      <c r="CGM9" s="38"/>
      <c r="CGN9" s="38"/>
      <c r="CGO9" s="38"/>
      <c r="CGP9" s="38"/>
      <c r="CGQ9" s="38"/>
      <c r="CGR9" s="38"/>
      <c r="CGS9" s="38"/>
      <c r="CGT9" s="38"/>
      <c r="CGU9" s="38"/>
      <c r="CGV9" s="38"/>
      <c r="CGW9" s="38"/>
      <c r="CGX9" s="38"/>
      <c r="CGY9" s="38"/>
      <c r="CGZ9" s="38"/>
      <c r="CHA9" s="38"/>
      <c r="CHB9" s="38"/>
      <c r="CHC9" s="38"/>
      <c r="CHD9" s="38"/>
      <c r="CHE9" s="38"/>
      <c r="CHF9" s="38"/>
      <c r="CHG9" s="38"/>
      <c r="CHH9" s="38"/>
      <c r="CHI9" s="38"/>
      <c r="CHJ9" s="38"/>
      <c r="CHK9" s="38"/>
      <c r="CHL9" s="38"/>
      <c r="CHM9" s="38"/>
      <c r="CHN9" s="38"/>
      <c r="CHO9" s="38"/>
      <c r="CHP9" s="38"/>
      <c r="CHQ9" s="38"/>
      <c r="CHR9" s="38"/>
      <c r="CHS9" s="38"/>
      <c r="CHT9" s="38"/>
      <c r="CHU9" s="38"/>
      <c r="CHV9" s="38"/>
      <c r="CHW9" s="38"/>
      <c r="CHX9" s="38"/>
      <c r="CHY9" s="38"/>
      <c r="CHZ9" s="38"/>
      <c r="CIA9" s="38"/>
      <c r="CIB9" s="38"/>
      <c r="CIC9" s="38"/>
      <c r="CID9" s="38"/>
      <c r="CIE9" s="38"/>
      <c r="CIF9" s="38"/>
      <c r="CIG9" s="38"/>
      <c r="CIH9" s="38"/>
      <c r="CII9" s="38"/>
      <c r="CIJ9" s="38"/>
      <c r="CIK9" s="38"/>
      <c r="CIL9" s="38"/>
      <c r="CIM9" s="38"/>
      <c r="CIN9" s="38"/>
      <c r="CIO9" s="38"/>
      <c r="CIP9" s="38"/>
      <c r="CIQ9" s="38"/>
      <c r="CIR9" s="38"/>
      <c r="CIS9" s="38"/>
      <c r="CIT9" s="38"/>
      <c r="CIU9" s="38"/>
      <c r="CIV9" s="38"/>
      <c r="CIW9" s="38"/>
      <c r="CIX9" s="38"/>
      <c r="CIY9" s="38"/>
      <c r="CIZ9" s="38"/>
      <c r="CJA9" s="38"/>
      <c r="CJB9" s="38"/>
      <c r="CJC9" s="38"/>
      <c r="CJD9" s="38"/>
      <c r="CJE9" s="38"/>
      <c r="CJF9" s="38"/>
      <c r="CJG9" s="38"/>
      <c r="CJH9" s="38"/>
      <c r="CJI9" s="38"/>
      <c r="CJJ9" s="38"/>
      <c r="CJK9" s="38"/>
      <c r="CJL9" s="38"/>
      <c r="CJM9" s="38"/>
      <c r="CJN9" s="38"/>
      <c r="CJO9" s="38"/>
      <c r="CJP9" s="38"/>
      <c r="CJQ9" s="38"/>
      <c r="CJR9" s="38"/>
      <c r="CJS9" s="38"/>
      <c r="CJT9" s="38"/>
      <c r="CJU9" s="38"/>
      <c r="CJV9" s="38"/>
      <c r="CJW9" s="38"/>
      <c r="CJX9" s="38"/>
      <c r="CJY9" s="38"/>
      <c r="CJZ9" s="38"/>
      <c r="CKA9" s="38"/>
      <c r="CKB9" s="38"/>
      <c r="CKC9" s="38"/>
      <c r="CKD9" s="38"/>
      <c r="CKE9" s="38"/>
      <c r="CKF9" s="38"/>
      <c r="CKG9" s="38"/>
      <c r="CKH9" s="38"/>
      <c r="CKI9" s="38"/>
      <c r="CKJ9" s="38"/>
      <c r="CKK9" s="38"/>
      <c r="CKL9" s="38"/>
      <c r="CKM9" s="38"/>
      <c r="CKN9" s="38"/>
      <c r="CKO9" s="38"/>
      <c r="CKP9" s="38"/>
      <c r="CKQ9" s="38"/>
      <c r="CKR9" s="38"/>
      <c r="CKS9" s="38"/>
      <c r="CKT9" s="38"/>
      <c r="CKU9" s="38"/>
      <c r="CKV9" s="38"/>
      <c r="CKW9" s="38"/>
      <c r="CKX9" s="38"/>
      <c r="CKY9" s="38"/>
      <c r="CKZ9" s="38"/>
      <c r="CLA9" s="38"/>
      <c r="CLB9" s="38"/>
      <c r="CLC9" s="38"/>
      <c r="CLD9" s="38"/>
      <c r="CLE9" s="38"/>
      <c r="CLF9" s="38"/>
      <c r="CLG9" s="38"/>
      <c r="CLH9" s="38"/>
      <c r="CLI9" s="38"/>
      <c r="CLJ9" s="38"/>
      <c r="CLK9" s="38"/>
      <c r="CLL9" s="38"/>
      <c r="CLM9" s="38"/>
      <c r="CLN9" s="38"/>
      <c r="CLO9" s="38"/>
      <c r="CLP9" s="38"/>
      <c r="CLQ9" s="38"/>
      <c r="CLR9" s="38"/>
      <c r="CLS9" s="38"/>
      <c r="CLT9" s="38"/>
      <c r="CLU9" s="38"/>
      <c r="CLV9" s="38"/>
      <c r="CLW9" s="38"/>
      <c r="CLX9" s="38"/>
      <c r="CLY9" s="38"/>
      <c r="CLZ9" s="38"/>
      <c r="CMA9" s="38"/>
      <c r="CMB9" s="38"/>
      <c r="CMC9" s="38"/>
      <c r="CMD9" s="38"/>
      <c r="CME9" s="38"/>
      <c r="CMF9" s="38"/>
      <c r="CMG9" s="38"/>
      <c r="CMH9" s="38"/>
      <c r="CMI9" s="38"/>
      <c r="CMJ9" s="38"/>
      <c r="CMK9" s="38"/>
      <c r="CML9" s="38"/>
      <c r="CMM9" s="38"/>
      <c r="CMN9" s="38"/>
      <c r="CMO9" s="38"/>
      <c r="CMP9" s="38"/>
      <c r="CMQ9" s="38"/>
      <c r="CMR9" s="38"/>
      <c r="CMS9" s="38"/>
      <c r="CMT9" s="38"/>
      <c r="CMU9" s="38"/>
      <c r="CMV9" s="38"/>
      <c r="CMW9" s="38"/>
      <c r="CMX9" s="38"/>
      <c r="CMY9" s="38"/>
      <c r="CMZ9" s="38"/>
      <c r="CNA9" s="38"/>
      <c r="CNB9" s="38"/>
      <c r="CNC9" s="38"/>
      <c r="CND9" s="38"/>
      <c r="CNE9" s="38"/>
      <c r="CNF9" s="38"/>
      <c r="CNG9" s="38"/>
      <c r="CNH9" s="38"/>
      <c r="CNI9" s="38"/>
      <c r="CNJ9" s="38"/>
      <c r="CNK9" s="38"/>
      <c r="CNL9" s="38"/>
      <c r="CNM9" s="38"/>
      <c r="CNN9" s="38"/>
      <c r="CNO9" s="38"/>
      <c r="CNP9" s="38"/>
      <c r="CNQ9" s="38"/>
      <c r="CNR9" s="38"/>
      <c r="CNS9" s="38"/>
      <c r="CNT9" s="38"/>
      <c r="CNU9" s="38"/>
      <c r="CNV9" s="38"/>
      <c r="CNW9" s="38"/>
      <c r="CNX9" s="38"/>
      <c r="CNY9" s="38"/>
      <c r="CNZ9" s="38"/>
      <c r="COA9" s="38"/>
      <c r="COB9" s="38"/>
      <c r="COC9" s="38"/>
      <c r="COD9" s="38"/>
      <c r="COE9" s="38"/>
      <c r="COF9" s="38"/>
      <c r="COG9" s="38"/>
      <c r="COH9" s="38"/>
      <c r="COI9" s="38"/>
      <c r="COJ9" s="38"/>
      <c r="COK9" s="38"/>
      <c r="COL9" s="38"/>
      <c r="COM9" s="38"/>
      <c r="CON9" s="38"/>
      <c r="COO9" s="38"/>
      <c r="COP9" s="38"/>
      <c r="COQ9" s="38"/>
      <c r="COR9" s="38"/>
      <c r="COS9" s="38"/>
      <c r="COT9" s="38"/>
      <c r="COU9" s="38"/>
      <c r="COV9" s="38"/>
      <c r="COW9" s="38"/>
      <c r="COX9" s="38"/>
      <c r="COY9" s="38"/>
      <c r="COZ9" s="38"/>
      <c r="CPA9" s="38"/>
      <c r="CPB9" s="38"/>
      <c r="CPC9" s="38"/>
      <c r="CPD9" s="38"/>
      <c r="CPE9" s="38"/>
      <c r="CPF9" s="38"/>
      <c r="CPG9" s="38"/>
      <c r="CPH9" s="38"/>
      <c r="CPI9" s="38"/>
      <c r="CPJ9" s="38"/>
      <c r="CPK9" s="38"/>
      <c r="CPL9" s="38"/>
      <c r="CPM9" s="38"/>
      <c r="CPN9" s="38"/>
      <c r="CPO9" s="38"/>
      <c r="CPP9" s="38"/>
      <c r="CPQ9" s="38"/>
      <c r="CPR9" s="38"/>
      <c r="CPS9" s="38"/>
      <c r="CPT9" s="38"/>
      <c r="CPU9" s="38"/>
      <c r="CPV9" s="38"/>
      <c r="CPW9" s="38"/>
      <c r="CPX9" s="38"/>
      <c r="CPY9" s="38"/>
      <c r="CPZ9" s="38"/>
      <c r="CQA9" s="38"/>
      <c r="CQB9" s="38"/>
      <c r="CQC9" s="38"/>
      <c r="CQD9" s="38"/>
      <c r="CQE9" s="38"/>
      <c r="CQF9" s="38"/>
      <c r="CQG9" s="38"/>
      <c r="CQH9" s="38"/>
      <c r="CQI9" s="38"/>
      <c r="CQJ9" s="38"/>
      <c r="CQK9" s="38"/>
      <c r="CQL9" s="38"/>
      <c r="CQM9" s="38"/>
      <c r="CQN9" s="38"/>
      <c r="CQO9" s="38"/>
      <c r="CQP9" s="38"/>
      <c r="CQQ9" s="38"/>
      <c r="CQR9" s="38"/>
      <c r="CQS9" s="38"/>
      <c r="CQT9" s="38"/>
      <c r="CQU9" s="38"/>
      <c r="CQV9" s="38"/>
      <c r="CQW9" s="38"/>
      <c r="CQX9" s="38"/>
      <c r="CQY9" s="38"/>
      <c r="CQZ9" s="38"/>
      <c r="CRA9" s="38"/>
      <c r="CRB9" s="38"/>
      <c r="CRC9" s="38"/>
      <c r="CRD9" s="38"/>
      <c r="CRE9" s="38"/>
      <c r="CRF9" s="38"/>
      <c r="CRG9" s="38"/>
      <c r="CRH9" s="38"/>
      <c r="CRI9" s="38"/>
      <c r="CRJ9" s="38"/>
      <c r="CRK9" s="38"/>
      <c r="CRL9" s="38"/>
      <c r="CRM9" s="38"/>
      <c r="CRN9" s="38"/>
      <c r="CRO9" s="38"/>
      <c r="CRP9" s="38"/>
      <c r="CRQ9" s="38"/>
      <c r="CRR9" s="38"/>
      <c r="CRS9" s="38"/>
      <c r="CRT9" s="38"/>
      <c r="CRU9" s="38"/>
      <c r="CRV9" s="38"/>
      <c r="CRW9" s="38"/>
      <c r="CRX9" s="38"/>
      <c r="CRY9" s="38"/>
      <c r="CRZ9" s="38"/>
      <c r="CSA9" s="38"/>
      <c r="CSB9" s="38"/>
      <c r="CSC9" s="38"/>
      <c r="CSD9" s="38"/>
      <c r="CSE9" s="38"/>
      <c r="CSF9" s="38"/>
      <c r="CSG9" s="38"/>
      <c r="CSH9" s="38"/>
      <c r="CSI9" s="38"/>
      <c r="CSJ9" s="38"/>
      <c r="CSK9" s="38"/>
      <c r="CSL9" s="38"/>
      <c r="CSM9" s="38"/>
      <c r="CSN9" s="38"/>
      <c r="CSO9" s="38"/>
      <c r="CSP9" s="38"/>
      <c r="CSQ9" s="38"/>
      <c r="CSR9" s="38"/>
      <c r="CSS9" s="38"/>
      <c r="CST9" s="38"/>
      <c r="CSU9" s="38"/>
      <c r="CSV9" s="38"/>
      <c r="CSW9" s="38"/>
      <c r="CSX9" s="38"/>
      <c r="CSY9" s="38"/>
      <c r="CSZ9" s="38"/>
      <c r="CTA9" s="38"/>
      <c r="CTB9" s="38"/>
      <c r="CTC9" s="38"/>
      <c r="CTD9" s="38"/>
      <c r="CTE9" s="38"/>
      <c r="CTF9" s="38"/>
      <c r="CTG9" s="38"/>
      <c r="CTH9" s="38"/>
      <c r="CTI9" s="38"/>
      <c r="CTJ9" s="38"/>
      <c r="CTK9" s="38"/>
      <c r="CTL9" s="38"/>
      <c r="CTM9" s="38"/>
      <c r="CTN9" s="38"/>
      <c r="CTO9" s="38"/>
      <c r="CTP9" s="38"/>
      <c r="CTQ9" s="38"/>
      <c r="CTR9" s="38"/>
      <c r="CTS9" s="38"/>
      <c r="CTT9" s="38"/>
      <c r="CTU9" s="38"/>
      <c r="CTV9" s="38"/>
      <c r="CTW9" s="38"/>
      <c r="CTX9" s="38"/>
      <c r="CTY9" s="38"/>
      <c r="CTZ9" s="38"/>
      <c r="CUA9" s="38"/>
      <c r="CUB9" s="38"/>
      <c r="CUC9" s="38"/>
      <c r="CUD9" s="38"/>
      <c r="CUE9" s="38"/>
      <c r="CUF9" s="38"/>
      <c r="CUG9" s="38"/>
      <c r="CUH9" s="38"/>
      <c r="CUI9" s="38"/>
      <c r="CUJ9" s="38"/>
      <c r="CUK9" s="38"/>
      <c r="CUL9" s="38"/>
      <c r="CUM9" s="38"/>
      <c r="CUN9" s="38"/>
      <c r="CUO9" s="38"/>
      <c r="CUP9" s="38"/>
      <c r="CUQ9" s="38"/>
      <c r="CUR9" s="38"/>
      <c r="CUS9" s="38"/>
      <c r="CUT9" s="38"/>
      <c r="CUU9" s="38"/>
      <c r="CUV9" s="38"/>
      <c r="CUW9" s="38"/>
      <c r="CUX9" s="38"/>
      <c r="CUY9" s="38"/>
      <c r="CUZ9" s="38"/>
      <c r="CVA9" s="38"/>
      <c r="CVB9" s="38"/>
      <c r="CVC9" s="38"/>
      <c r="CVD9" s="38"/>
      <c r="CVE9" s="38"/>
      <c r="CVF9" s="38"/>
      <c r="CVG9" s="38"/>
      <c r="CVH9" s="38"/>
      <c r="CVI9" s="38"/>
      <c r="CVJ9" s="38"/>
      <c r="CVK9" s="38"/>
      <c r="CVL9" s="38"/>
      <c r="CVM9" s="38"/>
      <c r="CVN9" s="38"/>
      <c r="CVO9" s="38"/>
      <c r="CVP9" s="38"/>
      <c r="CVQ9" s="38"/>
      <c r="CVR9" s="38"/>
      <c r="CVS9" s="38"/>
      <c r="CVT9" s="38"/>
      <c r="CVU9" s="38"/>
      <c r="CVV9" s="38"/>
      <c r="CVW9" s="38"/>
      <c r="CVX9" s="38"/>
      <c r="CVY9" s="38"/>
      <c r="CVZ9" s="38"/>
      <c r="CWA9" s="38"/>
      <c r="CWB9" s="38"/>
      <c r="CWC9" s="38"/>
      <c r="CWD9" s="38"/>
      <c r="CWE9" s="38"/>
      <c r="CWF9" s="38"/>
      <c r="CWG9" s="38"/>
      <c r="CWH9" s="38"/>
      <c r="CWI9" s="38"/>
      <c r="CWJ9" s="38"/>
      <c r="CWK9" s="38"/>
      <c r="CWL9" s="38"/>
      <c r="CWM9" s="38"/>
      <c r="CWN9" s="38"/>
      <c r="CWO9" s="38"/>
      <c r="CWP9" s="38"/>
      <c r="CWQ9" s="38"/>
      <c r="CWR9" s="38"/>
      <c r="CWS9" s="38"/>
      <c r="CWT9" s="38"/>
      <c r="CWU9" s="38"/>
      <c r="CWV9" s="38"/>
      <c r="CWW9" s="38"/>
      <c r="CWX9" s="38"/>
      <c r="CWY9" s="38"/>
      <c r="CWZ9" s="38"/>
      <c r="CXA9" s="38"/>
      <c r="CXB9" s="38"/>
      <c r="CXC9" s="38"/>
      <c r="CXD9" s="38"/>
      <c r="CXE9" s="38"/>
      <c r="CXF9" s="38"/>
      <c r="CXG9" s="38"/>
      <c r="CXH9" s="38"/>
      <c r="CXI9" s="38"/>
      <c r="CXJ9" s="38"/>
      <c r="CXK9" s="38"/>
      <c r="CXL9" s="38"/>
      <c r="CXM9" s="38"/>
      <c r="CXN9" s="38"/>
      <c r="CXO9" s="38"/>
      <c r="CXP9" s="38"/>
      <c r="CXQ9" s="38"/>
      <c r="CXR9" s="38"/>
      <c r="CXS9" s="38"/>
      <c r="CXT9" s="38"/>
      <c r="CXU9" s="38"/>
      <c r="CXV9" s="38"/>
      <c r="CXW9" s="38"/>
      <c r="CXX9" s="38"/>
      <c r="CXY9" s="38"/>
      <c r="CXZ9" s="38"/>
      <c r="CYA9" s="38"/>
      <c r="CYB9" s="38"/>
      <c r="CYC9" s="38"/>
      <c r="CYD9" s="38"/>
      <c r="CYE9" s="38"/>
      <c r="CYF9" s="38"/>
      <c r="CYG9" s="38"/>
      <c r="CYH9" s="38"/>
      <c r="CYI9" s="38"/>
      <c r="CYJ9" s="38"/>
      <c r="CYK9" s="38"/>
      <c r="CYL9" s="38"/>
      <c r="CYM9" s="38"/>
      <c r="CYN9" s="38"/>
      <c r="CYO9" s="38"/>
      <c r="CYP9" s="38"/>
      <c r="CYQ9" s="38"/>
      <c r="CYR9" s="38"/>
      <c r="CYS9" s="38"/>
      <c r="CYT9" s="38"/>
      <c r="CYU9" s="38"/>
      <c r="CYV9" s="38"/>
      <c r="CYW9" s="38"/>
      <c r="CYX9" s="38"/>
      <c r="CYY9" s="38"/>
      <c r="CYZ9" s="38"/>
      <c r="CZA9" s="38"/>
      <c r="CZB9" s="38"/>
      <c r="CZC9" s="38"/>
      <c r="CZD9" s="38"/>
      <c r="CZE9" s="38"/>
      <c r="CZF9" s="38"/>
      <c r="CZG9" s="38"/>
      <c r="CZH9" s="38"/>
      <c r="CZI9" s="38"/>
      <c r="CZJ9" s="38"/>
      <c r="CZK9" s="38"/>
      <c r="CZL9" s="38"/>
      <c r="CZM9" s="38"/>
      <c r="CZN9" s="38"/>
      <c r="CZO9" s="38"/>
      <c r="CZP9" s="38"/>
      <c r="CZQ9" s="38"/>
      <c r="CZR9" s="38"/>
      <c r="CZS9" s="38"/>
      <c r="CZT9" s="38"/>
      <c r="CZU9" s="38"/>
      <c r="CZV9" s="38"/>
      <c r="CZW9" s="38"/>
      <c r="CZX9" s="38"/>
      <c r="CZY9" s="38"/>
      <c r="CZZ9" s="38"/>
      <c r="DAA9" s="38"/>
      <c r="DAB9" s="38"/>
      <c r="DAC9" s="38"/>
      <c r="DAD9" s="38"/>
      <c r="DAE9" s="38"/>
      <c r="DAF9" s="38"/>
      <c r="DAG9" s="38"/>
      <c r="DAH9" s="38"/>
      <c r="DAI9" s="38"/>
      <c r="DAJ9" s="38"/>
      <c r="DAK9" s="38"/>
      <c r="DAL9" s="38"/>
      <c r="DAM9" s="38"/>
      <c r="DAN9" s="38"/>
      <c r="DAO9" s="38"/>
      <c r="DAP9" s="38"/>
      <c r="DAQ9" s="38"/>
      <c r="DAR9" s="38"/>
      <c r="DAS9" s="38"/>
      <c r="DAT9" s="38"/>
      <c r="DAU9" s="38"/>
      <c r="DAV9" s="38"/>
      <c r="DAW9" s="38"/>
      <c r="DAX9" s="38"/>
      <c r="DAY9" s="38"/>
      <c r="DAZ9" s="38"/>
      <c r="DBA9" s="38"/>
      <c r="DBB9" s="38"/>
      <c r="DBC9" s="38"/>
      <c r="DBD9" s="38"/>
      <c r="DBE9" s="38"/>
      <c r="DBF9" s="38"/>
      <c r="DBG9" s="38"/>
      <c r="DBH9" s="38"/>
      <c r="DBI9" s="38"/>
      <c r="DBJ9" s="38"/>
      <c r="DBK9" s="38"/>
      <c r="DBL9" s="38"/>
      <c r="DBM9" s="38"/>
      <c r="DBN9" s="38"/>
      <c r="DBO9" s="38"/>
      <c r="DBP9" s="38"/>
      <c r="DBQ9" s="38"/>
      <c r="DBR9" s="38"/>
      <c r="DBS9" s="38"/>
      <c r="DBT9" s="38"/>
      <c r="DBU9" s="38"/>
      <c r="DBV9" s="38"/>
      <c r="DBW9" s="38"/>
      <c r="DBX9" s="38"/>
      <c r="DBY9" s="38"/>
      <c r="DBZ9" s="38"/>
      <c r="DCA9" s="38"/>
      <c r="DCB9" s="38"/>
      <c r="DCC9" s="38"/>
      <c r="DCD9" s="38"/>
      <c r="DCE9" s="38"/>
      <c r="DCF9" s="38"/>
      <c r="DCG9" s="38"/>
      <c r="DCH9" s="38"/>
      <c r="DCI9" s="38"/>
      <c r="DCJ9" s="38"/>
      <c r="DCK9" s="38"/>
      <c r="DCL9" s="38"/>
      <c r="DCM9" s="38"/>
      <c r="DCN9" s="38"/>
      <c r="DCO9" s="38"/>
      <c r="DCP9" s="38"/>
      <c r="DCQ9" s="38"/>
      <c r="DCR9" s="38"/>
      <c r="DCS9" s="38"/>
      <c r="DCT9" s="38"/>
      <c r="DCU9" s="38"/>
      <c r="DCV9" s="38"/>
      <c r="DCW9" s="38"/>
      <c r="DCX9" s="38"/>
      <c r="DCY9" s="38"/>
      <c r="DCZ9" s="38"/>
      <c r="DDA9" s="38"/>
      <c r="DDB9" s="38"/>
      <c r="DDC9" s="38"/>
      <c r="DDD9" s="38"/>
      <c r="DDE9" s="38"/>
      <c r="DDF9" s="38"/>
      <c r="DDG9" s="38"/>
      <c r="DDH9" s="38"/>
      <c r="DDI9" s="38"/>
      <c r="DDJ9" s="38"/>
      <c r="DDK9" s="38"/>
      <c r="DDL9" s="38"/>
      <c r="DDM9" s="38"/>
      <c r="DDN9" s="38"/>
      <c r="DDO9" s="38"/>
      <c r="DDP9" s="38"/>
      <c r="DDQ9" s="38"/>
      <c r="DDR9" s="38"/>
      <c r="DDS9" s="38"/>
      <c r="DDT9" s="38"/>
      <c r="DDU9" s="38"/>
      <c r="DDV9" s="38"/>
      <c r="DDW9" s="38"/>
      <c r="DDX9" s="38"/>
      <c r="DDY9" s="38"/>
      <c r="DDZ9" s="38"/>
      <c r="DEA9" s="38"/>
      <c r="DEB9" s="38"/>
      <c r="DEC9" s="38"/>
      <c r="DED9" s="38"/>
      <c r="DEE9" s="38"/>
      <c r="DEF9" s="38"/>
      <c r="DEG9" s="38"/>
      <c r="DEH9" s="38"/>
      <c r="DEI9" s="38"/>
      <c r="DEJ9" s="38"/>
      <c r="DEK9" s="38"/>
      <c r="DEL9" s="38"/>
      <c r="DEM9" s="38"/>
      <c r="DEN9" s="38"/>
      <c r="DEO9" s="38"/>
      <c r="DEP9" s="38"/>
      <c r="DEQ9" s="38"/>
      <c r="DER9" s="38"/>
      <c r="DES9" s="38"/>
      <c r="DET9" s="38"/>
      <c r="DEU9" s="38"/>
      <c r="DEV9" s="38"/>
      <c r="DEW9" s="38"/>
      <c r="DEX9" s="38"/>
      <c r="DEY9" s="38"/>
      <c r="DEZ9" s="38"/>
      <c r="DFA9" s="38"/>
      <c r="DFB9" s="38"/>
      <c r="DFC9" s="38"/>
      <c r="DFD9" s="38"/>
      <c r="DFE9" s="38"/>
      <c r="DFF9" s="38"/>
      <c r="DFG9" s="38"/>
      <c r="DFH9" s="38"/>
      <c r="DFI9" s="38"/>
      <c r="DFJ9" s="38"/>
      <c r="DFK9" s="38"/>
      <c r="DFL9" s="38"/>
      <c r="DFM9" s="38"/>
      <c r="DFN9" s="38"/>
      <c r="DFO9" s="38"/>
      <c r="DFP9" s="38"/>
      <c r="DFQ9" s="38"/>
      <c r="DFR9" s="38"/>
      <c r="DFS9" s="38"/>
      <c r="DFT9" s="38"/>
      <c r="DFU9" s="38"/>
      <c r="DFV9" s="38"/>
      <c r="DFW9" s="38"/>
      <c r="DFX9" s="38"/>
      <c r="DFY9" s="38"/>
      <c r="DFZ9" s="38"/>
      <c r="DGA9" s="38"/>
      <c r="DGB9" s="38"/>
      <c r="DGC9" s="38"/>
      <c r="DGD9" s="38"/>
      <c r="DGE9" s="38"/>
      <c r="DGF9" s="38"/>
      <c r="DGG9" s="38"/>
      <c r="DGH9" s="38"/>
      <c r="DGI9" s="38"/>
      <c r="DGJ9" s="38"/>
      <c r="DGK9" s="38"/>
      <c r="DGL9" s="38"/>
      <c r="DGM9" s="38"/>
      <c r="DGN9" s="38"/>
      <c r="DGO9" s="38"/>
      <c r="DGP9" s="38"/>
      <c r="DGQ9" s="38"/>
      <c r="DGR9" s="38"/>
      <c r="DGS9" s="38"/>
      <c r="DGT9" s="38"/>
      <c r="DGU9" s="38"/>
      <c r="DGV9" s="38"/>
      <c r="DGW9" s="38"/>
      <c r="DGX9" s="38"/>
      <c r="DGY9" s="38"/>
      <c r="DGZ9" s="38"/>
      <c r="DHA9" s="38"/>
      <c r="DHB9" s="38"/>
      <c r="DHC9" s="38"/>
      <c r="DHD9" s="38"/>
      <c r="DHE9" s="38"/>
      <c r="DHF9" s="38"/>
      <c r="DHG9" s="38"/>
      <c r="DHH9" s="38"/>
      <c r="DHI9" s="38"/>
      <c r="DHJ9" s="38"/>
      <c r="DHK9" s="38"/>
      <c r="DHL9" s="38"/>
      <c r="DHM9" s="38"/>
      <c r="DHN9" s="38"/>
      <c r="DHO9" s="38"/>
      <c r="DHP9" s="38"/>
      <c r="DHQ9" s="38"/>
      <c r="DHR9" s="38"/>
      <c r="DHS9" s="38"/>
      <c r="DHT9" s="38"/>
      <c r="DHU9" s="38"/>
      <c r="DHV9" s="38"/>
      <c r="DHW9" s="38"/>
      <c r="DHX9" s="38"/>
      <c r="DHY9" s="38"/>
      <c r="DHZ9" s="38"/>
      <c r="DIA9" s="38"/>
      <c r="DIB9" s="38"/>
      <c r="DIC9" s="38"/>
      <c r="DID9" s="38"/>
      <c r="DIE9" s="38"/>
      <c r="DIF9" s="38"/>
      <c r="DIG9" s="38"/>
      <c r="DIH9" s="38"/>
      <c r="DII9" s="38"/>
      <c r="DIJ9" s="38"/>
      <c r="DIK9" s="38"/>
      <c r="DIL9" s="38"/>
      <c r="DIM9" s="38"/>
      <c r="DIN9" s="38"/>
      <c r="DIO9" s="38"/>
      <c r="DIP9" s="38"/>
      <c r="DIQ9" s="38"/>
      <c r="DIR9" s="38"/>
      <c r="DIS9" s="38"/>
      <c r="DIT9" s="38"/>
      <c r="DIU9" s="38"/>
      <c r="DIV9" s="38"/>
      <c r="DIW9" s="38"/>
      <c r="DIX9" s="38"/>
      <c r="DIY9" s="38"/>
      <c r="DIZ9" s="38"/>
      <c r="DJA9" s="38"/>
      <c r="DJB9" s="38"/>
      <c r="DJC9" s="38"/>
      <c r="DJD9" s="38"/>
      <c r="DJE9" s="38"/>
      <c r="DJF9" s="38"/>
      <c r="DJG9" s="38"/>
      <c r="DJH9" s="38"/>
      <c r="DJI9" s="38"/>
      <c r="DJJ9" s="38"/>
      <c r="DJK9" s="38"/>
      <c r="DJL9" s="38"/>
      <c r="DJM9" s="38"/>
      <c r="DJN9" s="38"/>
      <c r="DJO9" s="38"/>
      <c r="DJP9" s="38"/>
      <c r="DJQ9" s="38"/>
      <c r="DJR9" s="38"/>
      <c r="DJS9" s="38"/>
      <c r="DJT9" s="38"/>
      <c r="DJU9" s="38"/>
      <c r="DJV9" s="38"/>
      <c r="DJW9" s="38"/>
      <c r="DJX9" s="38"/>
      <c r="DJY9" s="38"/>
      <c r="DJZ9" s="38"/>
      <c r="DKA9" s="38"/>
      <c r="DKB9" s="38"/>
      <c r="DKC9" s="38"/>
      <c r="DKD9" s="38"/>
      <c r="DKE9" s="38"/>
      <c r="DKF9" s="38"/>
      <c r="DKG9" s="38"/>
      <c r="DKH9" s="38"/>
      <c r="DKI9" s="38"/>
      <c r="DKJ9" s="38"/>
      <c r="DKK9" s="38"/>
      <c r="DKL9" s="38"/>
      <c r="DKM9" s="38"/>
      <c r="DKN9" s="38"/>
      <c r="DKO9" s="38"/>
      <c r="DKP9" s="38"/>
      <c r="DKQ9" s="38"/>
      <c r="DKR9" s="38"/>
      <c r="DKS9" s="38"/>
      <c r="DKT9" s="38"/>
      <c r="DKU9" s="38"/>
      <c r="DKV9" s="38"/>
      <c r="DKW9" s="38"/>
      <c r="DKX9" s="38"/>
      <c r="DKY9" s="38"/>
      <c r="DKZ9" s="38"/>
      <c r="DLA9" s="38"/>
      <c r="DLB9" s="38"/>
      <c r="DLC9" s="38"/>
      <c r="DLD9" s="38"/>
      <c r="DLE9" s="38"/>
      <c r="DLF9" s="38"/>
      <c r="DLG9" s="38"/>
      <c r="DLH9" s="38"/>
      <c r="DLI9" s="38"/>
      <c r="DLJ9" s="38"/>
      <c r="DLK9" s="38"/>
      <c r="DLL9" s="38"/>
      <c r="DLM9" s="38"/>
      <c r="DLN9" s="38"/>
      <c r="DLO9" s="38"/>
      <c r="DLP9" s="38"/>
      <c r="DLQ9" s="38"/>
      <c r="DLR9" s="38"/>
      <c r="DLS9" s="38"/>
      <c r="DLT9" s="38"/>
      <c r="DLU9" s="38"/>
      <c r="DLV9" s="38"/>
      <c r="DLW9" s="38"/>
      <c r="DLX9" s="38"/>
      <c r="DLY9" s="38"/>
      <c r="DLZ9" s="38"/>
      <c r="DMA9" s="38"/>
      <c r="DMB9" s="38"/>
      <c r="DMC9" s="38"/>
      <c r="DMD9" s="38"/>
      <c r="DME9" s="38"/>
      <c r="DMF9" s="38"/>
      <c r="DMG9" s="38"/>
      <c r="DMH9" s="38"/>
      <c r="DMI9" s="38"/>
      <c r="DMJ9" s="38"/>
      <c r="DMK9" s="38"/>
      <c r="DML9" s="38"/>
      <c r="DMM9" s="38"/>
      <c r="DMN9" s="38"/>
      <c r="DMO9" s="38"/>
      <c r="DMP9" s="38"/>
      <c r="DMQ9" s="38"/>
      <c r="DMR9" s="38"/>
      <c r="DMS9" s="38"/>
      <c r="DMT9" s="38"/>
      <c r="DMU9" s="38"/>
      <c r="DMV9" s="38"/>
      <c r="DMW9" s="38"/>
      <c r="DMX9" s="38"/>
      <c r="DMY9" s="38"/>
      <c r="DMZ9" s="38"/>
      <c r="DNA9" s="38"/>
      <c r="DNB9" s="38"/>
      <c r="DNC9" s="38"/>
      <c r="DND9" s="38"/>
      <c r="DNE9" s="38"/>
      <c r="DNF9" s="38"/>
      <c r="DNG9" s="38"/>
      <c r="DNH9" s="38"/>
      <c r="DNI9" s="38"/>
      <c r="DNJ9" s="38"/>
      <c r="DNK9" s="38"/>
      <c r="DNL9" s="38"/>
      <c r="DNM9" s="38"/>
      <c r="DNN9" s="38"/>
      <c r="DNO9" s="38"/>
      <c r="DNP9" s="38"/>
      <c r="DNQ9" s="38"/>
      <c r="DNR9" s="38"/>
      <c r="DNS9" s="38"/>
      <c r="DNT9" s="38"/>
      <c r="DNU9" s="38"/>
      <c r="DNV9" s="38"/>
      <c r="DNW9" s="38"/>
      <c r="DNX9" s="38"/>
      <c r="DNY9" s="38"/>
      <c r="DNZ9" s="38"/>
      <c r="DOA9" s="38"/>
      <c r="DOB9" s="38"/>
      <c r="DOC9" s="38"/>
      <c r="DOD9" s="38"/>
      <c r="DOE9" s="38"/>
      <c r="DOF9" s="38"/>
      <c r="DOG9" s="38"/>
      <c r="DOH9" s="38"/>
      <c r="DOI9" s="38"/>
      <c r="DOJ9" s="38"/>
      <c r="DOK9" s="38"/>
      <c r="DOL9" s="38"/>
      <c r="DOM9" s="38"/>
      <c r="DON9" s="38"/>
      <c r="DOO9" s="38"/>
      <c r="DOP9" s="38"/>
      <c r="DOQ9" s="38"/>
      <c r="DOR9" s="38"/>
      <c r="DOS9" s="38"/>
      <c r="DOT9" s="38"/>
      <c r="DOU9" s="38"/>
      <c r="DOV9" s="38"/>
      <c r="DOW9" s="38"/>
      <c r="DOX9" s="38"/>
      <c r="DOY9" s="38"/>
      <c r="DOZ9" s="38"/>
      <c r="DPA9" s="38"/>
      <c r="DPB9" s="38"/>
      <c r="DPC9" s="38"/>
      <c r="DPD9" s="38"/>
      <c r="DPE9" s="38"/>
      <c r="DPF9" s="38"/>
      <c r="DPG9" s="38"/>
      <c r="DPH9" s="38"/>
      <c r="DPI9" s="38"/>
      <c r="DPJ9" s="38"/>
      <c r="DPK9" s="38"/>
      <c r="DPL9" s="38"/>
      <c r="DPM9" s="38"/>
      <c r="DPN9" s="38"/>
      <c r="DPO9" s="38"/>
      <c r="DPP9" s="38"/>
      <c r="DPQ9" s="38"/>
      <c r="DPR9" s="38"/>
      <c r="DPS9" s="38"/>
      <c r="DPT9" s="38"/>
      <c r="DPU9" s="38"/>
      <c r="DPV9" s="38"/>
      <c r="DPW9" s="38"/>
      <c r="DPX9" s="38"/>
      <c r="DPY9" s="38"/>
      <c r="DPZ9" s="38"/>
      <c r="DQA9" s="38"/>
      <c r="DQB9" s="38"/>
      <c r="DQC9" s="38"/>
      <c r="DQD9" s="38"/>
      <c r="DQE9" s="38"/>
      <c r="DQF9" s="38"/>
      <c r="DQG9" s="38"/>
      <c r="DQH9" s="38"/>
      <c r="DQI9" s="38"/>
      <c r="DQJ9" s="38"/>
      <c r="DQK9" s="38"/>
      <c r="DQL9" s="38"/>
      <c r="DQM9" s="38"/>
      <c r="DQN9" s="38"/>
      <c r="DQO9" s="38"/>
      <c r="DQP9" s="38"/>
      <c r="DQQ9" s="38"/>
      <c r="DQR9" s="38"/>
      <c r="DQS9" s="38"/>
      <c r="DQT9" s="38"/>
      <c r="DQU9" s="38"/>
      <c r="DQV9" s="38"/>
      <c r="DQW9" s="38"/>
      <c r="DQX9" s="38"/>
      <c r="DQY9" s="38"/>
      <c r="DQZ9" s="38"/>
      <c r="DRA9" s="38"/>
      <c r="DRB9" s="38"/>
      <c r="DRC9" s="38"/>
      <c r="DRD9" s="38"/>
      <c r="DRE9" s="38"/>
      <c r="DRF9" s="38"/>
      <c r="DRG9" s="38"/>
      <c r="DRH9" s="38"/>
      <c r="DRI9" s="38"/>
      <c r="DRJ9" s="38"/>
      <c r="DRK9" s="38"/>
      <c r="DRL9" s="38"/>
      <c r="DRM9" s="38"/>
      <c r="DRN9" s="38"/>
      <c r="DRO9" s="38"/>
      <c r="DRP9" s="38"/>
      <c r="DRQ9" s="38"/>
      <c r="DRR9" s="38"/>
      <c r="DRS9" s="38"/>
      <c r="DRT9" s="38"/>
      <c r="DRU9" s="38"/>
      <c r="DRV9" s="38"/>
      <c r="DRW9" s="38"/>
      <c r="DRX9" s="38"/>
      <c r="DRY9" s="38"/>
      <c r="DRZ9" s="38"/>
      <c r="DSA9" s="38"/>
      <c r="DSB9" s="38"/>
      <c r="DSC9" s="38"/>
      <c r="DSD9" s="38"/>
      <c r="DSE9" s="38"/>
      <c r="DSF9" s="38"/>
      <c r="DSG9" s="38"/>
      <c r="DSH9" s="38"/>
      <c r="DSI9" s="38"/>
      <c r="DSJ9" s="38"/>
      <c r="DSK9" s="38"/>
      <c r="DSL9" s="38"/>
      <c r="DSM9" s="38"/>
      <c r="DSN9" s="38"/>
      <c r="DSO9" s="38"/>
      <c r="DSP9" s="38"/>
      <c r="DSQ9" s="38"/>
      <c r="DSR9" s="38"/>
      <c r="DSS9" s="38"/>
      <c r="DST9" s="38"/>
      <c r="DSU9" s="38"/>
      <c r="DSV9" s="38"/>
      <c r="DSW9" s="38"/>
      <c r="DSX9" s="38"/>
      <c r="DSY9" s="38"/>
      <c r="DSZ9" s="38"/>
      <c r="DTA9" s="38"/>
      <c r="DTB9" s="38"/>
      <c r="DTC9" s="38"/>
      <c r="DTD9" s="38"/>
      <c r="DTE9" s="38"/>
      <c r="DTF9" s="38"/>
      <c r="DTG9" s="38"/>
      <c r="DTH9" s="38"/>
      <c r="DTI9" s="38"/>
      <c r="DTJ9" s="38"/>
      <c r="DTK9" s="38"/>
      <c r="DTL9" s="38"/>
      <c r="DTM9" s="38"/>
      <c r="DTN9" s="38"/>
      <c r="DTO9" s="38"/>
      <c r="DTP9" s="38"/>
      <c r="DTQ9" s="38"/>
      <c r="DTR9" s="38"/>
      <c r="DTS9" s="38"/>
      <c r="DTT9" s="38"/>
      <c r="DTU9" s="38"/>
      <c r="DTV9" s="38"/>
      <c r="DTW9" s="38"/>
      <c r="DTX9" s="38"/>
      <c r="DTY9" s="38"/>
      <c r="DTZ9" s="38"/>
      <c r="DUA9" s="38"/>
      <c r="DUB9" s="38"/>
      <c r="DUC9" s="38"/>
      <c r="DUD9" s="38"/>
      <c r="DUE9" s="38"/>
      <c r="DUF9" s="38"/>
      <c r="DUG9" s="38"/>
      <c r="DUH9" s="38"/>
      <c r="DUI9" s="38"/>
      <c r="DUJ9" s="38"/>
      <c r="DUK9" s="38"/>
      <c r="DUL9" s="38"/>
      <c r="DUM9" s="38"/>
      <c r="DUN9" s="38"/>
      <c r="DUO9" s="38"/>
      <c r="DUP9" s="38"/>
      <c r="DUQ9" s="38"/>
      <c r="DUR9" s="38"/>
      <c r="DUS9" s="38"/>
      <c r="DUT9" s="38"/>
      <c r="DUU9" s="38"/>
      <c r="DUV9" s="38"/>
      <c r="DUW9" s="38"/>
      <c r="DUX9" s="38"/>
      <c r="DUY9" s="38"/>
      <c r="DUZ9" s="38"/>
      <c r="DVA9" s="38"/>
      <c r="DVB9" s="38"/>
      <c r="DVC9" s="38"/>
      <c r="DVD9" s="38"/>
      <c r="DVE9" s="38"/>
      <c r="DVF9" s="38"/>
      <c r="DVG9" s="38"/>
      <c r="DVH9" s="38"/>
      <c r="DVI9" s="38"/>
      <c r="DVJ9" s="38"/>
      <c r="DVK9" s="38"/>
      <c r="DVL9" s="38"/>
      <c r="DVM9" s="38"/>
      <c r="DVN9" s="38"/>
      <c r="DVO9" s="38"/>
      <c r="DVP9" s="38"/>
      <c r="DVQ9" s="38"/>
      <c r="DVR9" s="38"/>
      <c r="DVS9" s="38"/>
      <c r="DVT9" s="38"/>
      <c r="DVU9" s="38"/>
      <c r="DVV9" s="38"/>
      <c r="DVW9" s="38"/>
      <c r="DVX9" s="38"/>
      <c r="DVY9" s="38"/>
      <c r="DVZ9" s="38"/>
      <c r="DWA9" s="38"/>
      <c r="DWB9" s="38"/>
      <c r="DWC9" s="38"/>
      <c r="DWD9" s="38"/>
      <c r="DWE9" s="38"/>
      <c r="DWF9" s="38"/>
      <c r="DWG9" s="38"/>
      <c r="DWH9" s="38"/>
      <c r="DWI9" s="38"/>
      <c r="DWJ9" s="38"/>
      <c r="DWK9" s="38"/>
      <c r="DWL9" s="38"/>
      <c r="DWM9" s="38"/>
      <c r="DWN9" s="38"/>
      <c r="DWO9" s="38"/>
      <c r="DWP9" s="38"/>
      <c r="DWQ9" s="38"/>
      <c r="DWR9" s="38"/>
      <c r="DWS9" s="38"/>
      <c r="DWT9" s="38"/>
      <c r="DWU9" s="38"/>
      <c r="DWV9" s="38"/>
      <c r="DWW9" s="38"/>
      <c r="DWX9" s="38"/>
      <c r="DWY9" s="38"/>
      <c r="DWZ9" s="38"/>
      <c r="DXA9" s="38"/>
      <c r="DXB9" s="38"/>
      <c r="DXC9" s="38"/>
      <c r="DXD9" s="38"/>
      <c r="DXE9" s="38"/>
      <c r="DXF9" s="38"/>
      <c r="DXG9" s="38"/>
      <c r="DXH9" s="38"/>
      <c r="DXI9" s="38"/>
      <c r="DXJ9" s="38"/>
      <c r="DXK9" s="38"/>
      <c r="DXL9" s="38"/>
      <c r="DXM9" s="38"/>
      <c r="DXN9" s="38"/>
      <c r="DXO9" s="38"/>
      <c r="DXP9" s="38"/>
      <c r="DXQ9" s="38"/>
      <c r="DXR9" s="38"/>
      <c r="DXS9" s="38"/>
      <c r="DXT9" s="38"/>
      <c r="DXU9" s="38"/>
      <c r="DXV9" s="38"/>
      <c r="DXW9" s="38"/>
      <c r="DXX9" s="38"/>
      <c r="DXY9" s="38"/>
      <c r="DXZ9" s="38"/>
      <c r="DYA9" s="38"/>
      <c r="DYB9" s="38"/>
      <c r="DYC9" s="38"/>
      <c r="DYD9" s="38"/>
      <c r="DYE9" s="38"/>
      <c r="DYF9" s="38"/>
      <c r="DYG9" s="38"/>
      <c r="DYH9" s="38"/>
      <c r="DYI9" s="38"/>
      <c r="DYJ9" s="38"/>
      <c r="DYK9" s="38"/>
      <c r="DYL9" s="38"/>
      <c r="DYM9" s="38"/>
      <c r="DYN9" s="38"/>
      <c r="DYO9" s="38"/>
      <c r="DYP9" s="38"/>
      <c r="DYQ9" s="38"/>
      <c r="DYR9" s="38"/>
      <c r="DYS9" s="38"/>
      <c r="DYT9" s="38"/>
      <c r="DYU9" s="38"/>
      <c r="DYV9" s="38"/>
      <c r="DYW9" s="38"/>
      <c r="DYX9" s="38"/>
      <c r="DYY9" s="38"/>
      <c r="DYZ9" s="38"/>
      <c r="DZA9" s="38"/>
      <c r="DZB9" s="38"/>
      <c r="DZC9" s="38"/>
      <c r="DZD9" s="38"/>
      <c r="DZE9" s="38"/>
      <c r="DZF9" s="38"/>
      <c r="DZG9" s="38"/>
      <c r="DZH9" s="38"/>
      <c r="DZI9" s="38"/>
      <c r="DZJ9" s="38"/>
      <c r="DZK9" s="38"/>
      <c r="DZL9" s="38"/>
      <c r="DZM9" s="38"/>
      <c r="DZN9" s="38"/>
      <c r="DZO9" s="38"/>
      <c r="DZP9" s="38"/>
      <c r="DZQ9" s="38"/>
      <c r="DZR9" s="38"/>
      <c r="DZS9" s="38"/>
      <c r="DZT9" s="38"/>
      <c r="DZU9" s="38"/>
      <c r="DZV9" s="38"/>
      <c r="DZW9" s="38"/>
      <c r="DZX9" s="38"/>
      <c r="DZY9" s="38"/>
      <c r="DZZ9" s="38"/>
      <c r="EAA9" s="38"/>
      <c r="EAB9" s="38"/>
      <c r="EAC9" s="38"/>
      <c r="EAD9" s="38"/>
      <c r="EAE9" s="38"/>
      <c r="EAF9" s="38"/>
      <c r="EAG9" s="38"/>
      <c r="EAH9" s="38"/>
      <c r="EAI9" s="38"/>
      <c r="EAJ9" s="38"/>
      <c r="EAK9" s="38"/>
      <c r="EAL9" s="38"/>
      <c r="EAM9" s="38"/>
      <c r="EAN9" s="38"/>
      <c r="EAO9" s="38"/>
      <c r="EAP9" s="38"/>
      <c r="EAQ9" s="38"/>
      <c r="EAR9" s="38"/>
      <c r="EAS9" s="38"/>
      <c r="EAT9" s="38"/>
      <c r="EAU9" s="38"/>
      <c r="EAV9" s="38"/>
      <c r="EAW9" s="38"/>
      <c r="EAX9" s="38"/>
      <c r="EAY9" s="38"/>
      <c r="EAZ9" s="38"/>
      <c r="EBA9" s="38"/>
      <c r="EBB9" s="38"/>
      <c r="EBC9" s="38"/>
      <c r="EBD9" s="38"/>
      <c r="EBE9" s="38"/>
      <c r="EBF9" s="38"/>
      <c r="EBG9" s="38"/>
      <c r="EBH9" s="38"/>
      <c r="EBI9" s="38"/>
      <c r="EBJ9" s="38"/>
      <c r="EBK9" s="38"/>
      <c r="EBL9" s="38"/>
      <c r="EBM9" s="38"/>
      <c r="EBN9" s="38"/>
      <c r="EBO9" s="38"/>
      <c r="EBP9" s="38"/>
      <c r="EBQ9" s="38"/>
      <c r="EBR9" s="38"/>
      <c r="EBS9" s="38"/>
      <c r="EBT9" s="38"/>
      <c r="EBU9" s="38"/>
      <c r="EBV9" s="38"/>
      <c r="EBW9" s="38"/>
      <c r="EBX9" s="38"/>
      <c r="EBY9" s="38"/>
      <c r="EBZ9" s="38"/>
      <c r="ECA9" s="38"/>
      <c r="ECB9" s="38"/>
      <c r="ECC9" s="38"/>
      <c r="ECD9" s="38"/>
      <c r="ECE9" s="38"/>
      <c r="ECF9" s="38"/>
      <c r="ECG9" s="38"/>
      <c r="ECH9" s="38"/>
      <c r="ECI9" s="38"/>
      <c r="ECJ9" s="38"/>
      <c r="ECK9" s="38"/>
      <c r="ECL9" s="38"/>
      <c r="ECM9" s="38"/>
      <c r="ECN9" s="38"/>
      <c r="ECO9" s="38"/>
      <c r="ECP9" s="38"/>
      <c r="ECQ9" s="38"/>
      <c r="ECR9" s="38"/>
      <c r="ECS9" s="38"/>
      <c r="ECT9" s="38"/>
      <c r="ECU9" s="38"/>
      <c r="ECV9" s="38"/>
      <c r="ECW9" s="38"/>
      <c r="ECX9" s="38"/>
      <c r="ECY9" s="38"/>
      <c r="ECZ9" s="38"/>
      <c r="EDA9" s="38"/>
      <c r="EDB9" s="38"/>
      <c r="EDC9" s="38"/>
      <c r="EDD9" s="38"/>
      <c r="EDE9" s="38"/>
      <c r="EDF9" s="38"/>
      <c r="EDG9" s="38"/>
      <c r="EDH9" s="38"/>
      <c r="EDI9" s="38"/>
      <c r="EDJ9" s="38"/>
      <c r="EDK9" s="38"/>
      <c r="EDL9" s="38"/>
      <c r="EDM9" s="38"/>
      <c r="EDN9" s="38"/>
      <c r="EDO9" s="38"/>
      <c r="EDP9" s="38"/>
      <c r="EDQ9" s="38"/>
      <c r="EDR9" s="38"/>
      <c r="EDS9" s="38"/>
      <c r="EDT9" s="38"/>
      <c r="EDU9" s="38"/>
      <c r="EDV9" s="38"/>
      <c r="EDW9" s="38"/>
      <c r="EDX9" s="38"/>
      <c r="EDY9" s="38"/>
      <c r="EDZ9" s="38"/>
      <c r="EEA9" s="38"/>
      <c r="EEB9" s="38"/>
      <c r="EEC9" s="38"/>
      <c r="EED9" s="38"/>
      <c r="EEE9" s="38"/>
      <c r="EEF9" s="38"/>
      <c r="EEG9" s="38"/>
      <c r="EEH9" s="38"/>
      <c r="EEI9" s="38"/>
      <c r="EEJ9" s="38"/>
      <c r="EEK9" s="38"/>
      <c r="EEL9" s="38"/>
      <c r="EEM9" s="38"/>
      <c r="EEN9" s="38"/>
      <c r="EEO9" s="38"/>
      <c r="EEP9" s="38"/>
      <c r="EEQ9" s="38"/>
      <c r="EER9" s="38"/>
      <c r="EES9" s="38"/>
      <c r="EET9" s="38"/>
      <c r="EEU9" s="38"/>
      <c r="EEV9" s="38"/>
      <c r="EEW9" s="38"/>
      <c r="EEX9" s="38"/>
      <c r="EEY9" s="38"/>
      <c r="EEZ9" s="38"/>
      <c r="EFA9" s="38"/>
      <c r="EFB9" s="38"/>
      <c r="EFC9" s="38"/>
      <c r="EFD9" s="38"/>
      <c r="EFE9" s="38"/>
      <c r="EFF9" s="38"/>
      <c r="EFG9" s="38"/>
      <c r="EFH9" s="38"/>
      <c r="EFI9" s="38"/>
      <c r="EFJ9" s="38"/>
      <c r="EFK9" s="38"/>
      <c r="EFL9" s="38"/>
      <c r="EFM9" s="38"/>
      <c r="EFN9" s="38"/>
      <c r="EFO9" s="38"/>
      <c r="EFP9" s="38"/>
      <c r="EFQ9" s="38"/>
      <c r="EFR9" s="38"/>
      <c r="EFS9" s="38"/>
      <c r="EFT9" s="38"/>
      <c r="EFU9" s="38"/>
      <c r="EFV9" s="38"/>
      <c r="EFW9" s="38"/>
      <c r="EFX9" s="38"/>
      <c r="EFY9" s="38"/>
      <c r="EFZ9" s="38"/>
      <c r="EGA9" s="38"/>
      <c r="EGB9" s="38"/>
      <c r="EGC9" s="38"/>
      <c r="EGD9" s="38"/>
      <c r="EGE9" s="38"/>
      <c r="EGF9" s="38"/>
      <c r="EGG9" s="38"/>
      <c r="EGH9" s="38"/>
      <c r="EGI9" s="38"/>
      <c r="EGJ9" s="38"/>
      <c r="EGK9" s="38"/>
      <c r="EGL9" s="38"/>
      <c r="EGM9" s="38"/>
      <c r="EGN9" s="38"/>
      <c r="EGO9" s="38"/>
      <c r="EGP9" s="38"/>
      <c r="EGQ9" s="38"/>
      <c r="EGR9" s="38"/>
      <c r="EGS9" s="38"/>
      <c r="EGT9" s="38"/>
      <c r="EGU9" s="38"/>
      <c r="EGV9" s="38"/>
      <c r="EGW9" s="38"/>
      <c r="EGX9" s="38"/>
      <c r="EGY9" s="38"/>
      <c r="EGZ9" s="38"/>
      <c r="EHA9" s="38"/>
      <c r="EHB9" s="38"/>
      <c r="EHC9" s="38"/>
      <c r="EHD9" s="38"/>
      <c r="EHE9" s="38"/>
      <c r="EHF9" s="38"/>
      <c r="EHG9" s="38"/>
      <c r="EHH9" s="38"/>
      <c r="EHI9" s="38"/>
      <c r="EHJ9" s="38"/>
      <c r="EHK9" s="38"/>
      <c r="EHL9" s="38"/>
      <c r="EHM9" s="38"/>
      <c r="EHN9" s="38"/>
      <c r="EHO9" s="38"/>
      <c r="EHP9" s="38"/>
      <c r="EHQ9" s="38"/>
      <c r="EHR9" s="38"/>
      <c r="EHS9" s="38"/>
      <c r="EHT9" s="38"/>
      <c r="EHU9" s="38"/>
      <c r="EHV9" s="38"/>
      <c r="EHW9" s="38"/>
      <c r="EHX9" s="38"/>
      <c r="EHY9" s="38"/>
      <c r="EHZ9" s="38"/>
      <c r="EIA9" s="38"/>
      <c r="EIB9" s="38"/>
      <c r="EIC9" s="38"/>
      <c r="EID9" s="38"/>
      <c r="EIE9" s="38"/>
      <c r="EIF9" s="38"/>
      <c r="EIG9" s="38"/>
      <c r="EIH9" s="38"/>
      <c r="EII9" s="38"/>
      <c r="EIJ9" s="38"/>
      <c r="EIK9" s="38"/>
      <c r="EIL9" s="38"/>
      <c r="EIM9" s="38"/>
      <c r="EIN9" s="38"/>
      <c r="EIO9" s="38"/>
      <c r="EIP9" s="38"/>
      <c r="EIQ9" s="38"/>
      <c r="EIR9" s="38"/>
      <c r="EIS9" s="38"/>
      <c r="EIT9" s="38"/>
      <c r="EIU9" s="38"/>
      <c r="EIV9" s="38"/>
      <c r="EIW9" s="38"/>
      <c r="EIX9" s="38"/>
      <c r="EIY9" s="38"/>
      <c r="EIZ9" s="38"/>
      <c r="EJA9" s="38"/>
      <c r="EJB9" s="38"/>
      <c r="EJC9" s="38"/>
      <c r="EJD9" s="38"/>
      <c r="EJE9" s="38"/>
      <c r="EJF9" s="38"/>
      <c r="EJG9" s="38"/>
      <c r="EJH9" s="38"/>
      <c r="EJI9" s="38"/>
      <c r="EJJ9" s="38"/>
      <c r="EJK9" s="38"/>
      <c r="EJL9" s="38"/>
      <c r="EJM9" s="38"/>
      <c r="EJN9" s="38"/>
      <c r="EJO9" s="38"/>
      <c r="EJP9" s="38"/>
      <c r="EJQ9" s="38"/>
      <c r="EJR9" s="38"/>
      <c r="EJS9" s="38"/>
      <c r="EJT9" s="38"/>
      <c r="EJU9" s="38"/>
      <c r="EJV9" s="38"/>
      <c r="EJW9" s="38"/>
      <c r="EJX9" s="38"/>
      <c r="EJY9" s="38"/>
      <c r="EJZ9" s="38"/>
      <c r="EKA9" s="38"/>
      <c r="EKB9" s="38"/>
      <c r="EKC9" s="38"/>
      <c r="EKD9" s="38"/>
      <c r="EKE9" s="38"/>
      <c r="EKF9" s="38"/>
      <c r="EKG9" s="38"/>
      <c r="EKH9" s="38"/>
      <c r="EKI9" s="38"/>
      <c r="EKJ9" s="38"/>
      <c r="EKK9" s="38"/>
      <c r="EKL9" s="38"/>
      <c r="EKM9" s="38"/>
      <c r="EKN9" s="38"/>
      <c r="EKO9" s="38"/>
      <c r="EKP9" s="38"/>
      <c r="EKQ9" s="38"/>
      <c r="EKR9" s="38"/>
      <c r="EKS9" s="38"/>
      <c r="EKT9" s="38"/>
      <c r="EKU9" s="38"/>
      <c r="EKV9" s="38"/>
      <c r="EKW9" s="38"/>
      <c r="EKX9" s="38"/>
      <c r="EKY9" s="38"/>
      <c r="EKZ9" s="38"/>
      <c r="ELA9" s="38"/>
      <c r="ELB9" s="38"/>
      <c r="ELC9" s="38"/>
      <c r="ELD9" s="38"/>
      <c r="ELE9" s="38"/>
      <c r="ELF9" s="38"/>
      <c r="ELG9" s="38"/>
      <c r="ELH9" s="38"/>
      <c r="ELI9" s="38"/>
      <c r="ELJ9" s="38"/>
      <c r="ELK9" s="38"/>
      <c r="ELL9" s="38"/>
      <c r="ELM9" s="38"/>
      <c r="ELN9" s="38"/>
      <c r="ELO9" s="38"/>
      <c r="ELP9" s="38"/>
      <c r="ELQ9" s="38"/>
      <c r="ELR9" s="38"/>
      <c r="ELS9" s="38"/>
      <c r="ELT9" s="38"/>
      <c r="ELU9" s="38"/>
      <c r="ELV9" s="38"/>
      <c r="ELW9" s="38"/>
      <c r="ELX9" s="38"/>
      <c r="ELY9" s="38"/>
      <c r="ELZ9" s="38"/>
      <c r="EMA9" s="38"/>
      <c r="EMB9" s="38"/>
      <c r="EMC9" s="38"/>
      <c r="EMD9" s="38"/>
      <c r="EME9" s="38"/>
      <c r="EMF9" s="38"/>
      <c r="EMG9" s="38"/>
      <c r="EMH9" s="38"/>
      <c r="EMI9" s="38"/>
      <c r="EMJ9" s="38"/>
      <c r="EMK9" s="38"/>
      <c r="EML9" s="38"/>
      <c r="EMM9" s="38"/>
      <c r="EMN9" s="38"/>
      <c r="EMO9" s="38"/>
      <c r="EMP9" s="38"/>
      <c r="EMQ9" s="38"/>
      <c r="EMR9" s="38"/>
      <c r="EMS9" s="38"/>
      <c r="EMT9" s="38"/>
      <c r="EMU9" s="38"/>
      <c r="EMV9" s="38"/>
      <c r="EMW9" s="38"/>
      <c r="EMX9" s="38"/>
      <c r="EMY9" s="38"/>
      <c r="EMZ9" s="38"/>
      <c r="ENA9" s="38"/>
      <c r="ENB9" s="38"/>
      <c r="ENC9" s="38"/>
      <c r="END9" s="38"/>
      <c r="ENE9" s="38"/>
      <c r="ENF9" s="38"/>
      <c r="ENG9" s="38"/>
      <c r="ENH9" s="38"/>
      <c r="ENI9" s="38"/>
      <c r="ENJ9" s="38"/>
      <c r="ENK9" s="38"/>
      <c r="ENL9" s="38"/>
      <c r="ENM9" s="38"/>
      <c r="ENN9" s="38"/>
      <c r="ENO9" s="38"/>
      <c r="ENP9" s="38"/>
      <c r="ENQ9" s="38"/>
      <c r="ENR9" s="38"/>
      <c r="ENS9" s="38"/>
      <c r="ENT9" s="38"/>
      <c r="ENU9" s="38"/>
      <c r="ENV9" s="38"/>
      <c r="ENW9" s="38"/>
      <c r="ENX9" s="38"/>
      <c r="ENY9" s="38"/>
      <c r="ENZ9" s="38"/>
      <c r="EOA9" s="38"/>
      <c r="EOB9" s="38"/>
      <c r="EOC9" s="38"/>
      <c r="EOD9" s="38"/>
      <c r="EOE9" s="38"/>
      <c r="EOF9" s="38"/>
      <c r="EOG9" s="38"/>
      <c r="EOH9" s="38"/>
      <c r="EOI9" s="38"/>
      <c r="EOJ9" s="38"/>
      <c r="EOK9" s="38"/>
      <c r="EOL9" s="38"/>
      <c r="EOM9" s="38"/>
      <c r="EON9" s="38"/>
      <c r="EOO9" s="38"/>
      <c r="EOP9" s="38"/>
      <c r="EOQ9" s="38"/>
      <c r="EOR9" s="38"/>
      <c r="EOS9" s="38"/>
      <c r="EOT9" s="38"/>
      <c r="EOU9" s="38"/>
      <c r="EOV9" s="38"/>
      <c r="EOW9" s="38"/>
      <c r="EOX9" s="38"/>
      <c r="EOY9" s="38"/>
      <c r="EOZ9" s="38"/>
      <c r="EPA9" s="38"/>
      <c r="EPB9" s="38"/>
      <c r="EPC9" s="38"/>
      <c r="EPD9" s="38"/>
      <c r="EPE9" s="38"/>
      <c r="EPF9" s="38"/>
      <c r="EPG9" s="38"/>
      <c r="EPH9" s="38"/>
      <c r="EPI9" s="38"/>
      <c r="EPJ9" s="38"/>
      <c r="EPK9" s="38"/>
      <c r="EPL9" s="38"/>
      <c r="EPM9" s="38"/>
      <c r="EPN9" s="38"/>
      <c r="EPO9" s="38"/>
      <c r="EPP9" s="38"/>
      <c r="EPQ9" s="38"/>
      <c r="EPR9" s="38"/>
      <c r="EPS9" s="38"/>
      <c r="EPT9" s="38"/>
      <c r="EPU9" s="38"/>
      <c r="EPV9" s="38"/>
      <c r="EPW9" s="38"/>
      <c r="EPX9" s="38"/>
      <c r="EPY9" s="38"/>
      <c r="EPZ9" s="38"/>
      <c r="EQA9" s="38"/>
      <c r="EQB9" s="38"/>
      <c r="EQC9" s="38"/>
      <c r="EQD9" s="38"/>
      <c r="EQE9" s="38"/>
      <c r="EQF9" s="38"/>
      <c r="EQG9" s="38"/>
      <c r="EQH9" s="38"/>
      <c r="EQI9" s="38"/>
      <c r="EQJ9" s="38"/>
      <c r="EQK9" s="38"/>
      <c r="EQL9" s="38"/>
      <c r="EQM9" s="38"/>
      <c r="EQN9" s="38"/>
      <c r="EQO9" s="38"/>
      <c r="EQP9" s="38"/>
      <c r="EQQ9" s="38"/>
      <c r="EQR9" s="38"/>
      <c r="EQS9" s="38"/>
      <c r="EQT9" s="38"/>
      <c r="EQU9" s="38"/>
      <c r="EQV9" s="38"/>
      <c r="EQW9" s="38"/>
      <c r="EQX9" s="38"/>
      <c r="EQY9" s="38"/>
      <c r="EQZ9" s="38"/>
      <c r="ERA9" s="38"/>
      <c r="ERB9" s="38"/>
      <c r="ERC9" s="38"/>
      <c r="ERD9" s="38"/>
      <c r="ERE9" s="38"/>
      <c r="ERF9" s="38"/>
      <c r="ERG9" s="38"/>
      <c r="ERH9" s="38"/>
      <c r="ERI9" s="38"/>
      <c r="ERJ9" s="38"/>
      <c r="ERK9" s="38"/>
      <c r="ERL9" s="38"/>
      <c r="ERM9" s="38"/>
      <c r="ERN9" s="38"/>
      <c r="ERO9" s="38"/>
      <c r="ERP9" s="38"/>
      <c r="ERQ9" s="38"/>
      <c r="ERR9" s="38"/>
      <c r="ERS9" s="38"/>
      <c r="ERT9" s="38"/>
      <c r="ERU9" s="38"/>
      <c r="ERV9" s="38"/>
      <c r="ERW9" s="38"/>
      <c r="ERX9" s="38"/>
      <c r="ERY9" s="38"/>
      <c r="ERZ9" s="38"/>
      <c r="ESA9" s="38"/>
      <c r="ESB9" s="38"/>
      <c r="ESC9" s="38"/>
      <c r="ESD9" s="38"/>
      <c r="ESE9" s="38"/>
      <c r="ESF9" s="38"/>
      <c r="ESG9" s="38"/>
      <c r="ESH9" s="38"/>
      <c r="ESI9" s="38"/>
      <c r="ESJ9" s="38"/>
      <c r="ESK9" s="38"/>
      <c r="ESL9" s="38"/>
      <c r="ESM9" s="38"/>
      <c r="ESN9" s="38"/>
      <c r="ESO9" s="38"/>
      <c r="ESP9" s="38"/>
      <c r="ESQ9" s="38"/>
      <c r="ESR9" s="38"/>
      <c r="ESS9" s="38"/>
      <c r="EST9" s="38"/>
      <c r="ESU9" s="38"/>
      <c r="ESV9" s="38"/>
      <c r="ESW9" s="38"/>
      <c r="ESX9" s="38"/>
      <c r="ESY9" s="38"/>
      <c r="ESZ9" s="38"/>
      <c r="ETA9" s="38"/>
      <c r="ETB9" s="38"/>
      <c r="ETC9" s="38"/>
      <c r="ETD9" s="38"/>
      <c r="ETE9" s="38"/>
      <c r="ETF9" s="38"/>
      <c r="ETG9" s="38"/>
      <c r="ETH9" s="38"/>
      <c r="ETI9" s="38"/>
      <c r="ETJ9" s="38"/>
      <c r="ETK9" s="38"/>
      <c r="ETL9" s="38"/>
      <c r="ETM9" s="38"/>
      <c r="ETN9" s="38"/>
      <c r="ETO9" s="38"/>
      <c r="ETP9" s="38"/>
      <c r="ETQ9" s="38"/>
      <c r="ETR9" s="38"/>
      <c r="ETS9" s="38"/>
      <c r="ETT9" s="38"/>
      <c r="ETU9" s="38"/>
      <c r="ETV9" s="38"/>
      <c r="ETW9" s="38"/>
      <c r="ETX9" s="38"/>
      <c r="ETY9" s="38"/>
      <c r="ETZ9" s="38"/>
      <c r="EUA9" s="38"/>
      <c r="EUB9" s="38"/>
      <c r="EUC9" s="38"/>
      <c r="EUD9" s="38"/>
      <c r="EUE9" s="38"/>
      <c r="EUF9" s="38"/>
      <c r="EUG9" s="38"/>
      <c r="EUH9" s="38"/>
      <c r="EUI9" s="38"/>
      <c r="EUJ9" s="38"/>
      <c r="EUK9" s="38"/>
      <c r="EUL9" s="38"/>
      <c r="EUM9" s="38"/>
      <c r="EUN9" s="38"/>
      <c r="EUO9" s="38"/>
      <c r="EUP9" s="38"/>
      <c r="EUQ9" s="38"/>
      <c r="EUR9" s="38"/>
      <c r="EUS9" s="38"/>
      <c r="EUT9" s="38"/>
      <c r="EUU9" s="38"/>
      <c r="EUV9" s="38"/>
      <c r="EUW9" s="38"/>
      <c r="EUX9" s="38"/>
      <c r="EUY9" s="38"/>
      <c r="EUZ9" s="38"/>
      <c r="EVA9" s="38"/>
      <c r="EVB9" s="38"/>
      <c r="EVC9" s="38"/>
      <c r="EVD9" s="38"/>
      <c r="EVE9" s="38"/>
      <c r="EVF9" s="38"/>
      <c r="EVG9" s="38"/>
      <c r="EVH9" s="38"/>
      <c r="EVI9" s="38"/>
      <c r="EVJ9" s="38"/>
      <c r="EVK9" s="38"/>
      <c r="EVL9" s="38"/>
      <c r="EVM9" s="38"/>
      <c r="EVN9" s="38"/>
      <c r="EVO9" s="38"/>
      <c r="EVP9" s="38"/>
      <c r="EVQ9" s="38"/>
      <c r="EVR9" s="38"/>
      <c r="EVS9" s="38"/>
      <c r="EVT9" s="38"/>
      <c r="EVU9" s="38"/>
      <c r="EVV9" s="38"/>
      <c r="EVW9" s="38"/>
      <c r="EVX9" s="38"/>
      <c r="EVY9" s="38"/>
      <c r="EVZ9" s="38"/>
      <c r="EWA9" s="38"/>
      <c r="EWB9" s="38"/>
      <c r="EWC9" s="38"/>
      <c r="EWD9" s="38"/>
      <c r="EWE9" s="38"/>
      <c r="EWF9" s="38"/>
      <c r="EWG9" s="38"/>
      <c r="EWH9" s="38"/>
      <c r="EWI9" s="38"/>
      <c r="EWJ9" s="38"/>
      <c r="EWK9" s="38"/>
      <c r="EWL9" s="38"/>
      <c r="EWM9" s="38"/>
      <c r="EWN9" s="38"/>
      <c r="EWO9" s="38"/>
      <c r="EWP9" s="38"/>
      <c r="EWQ9" s="38"/>
      <c r="EWR9" s="38"/>
      <c r="EWS9" s="38"/>
      <c r="EWT9" s="38"/>
      <c r="EWU9" s="38"/>
      <c r="EWV9" s="38"/>
      <c r="EWW9" s="38"/>
      <c r="EWX9" s="38"/>
      <c r="EWY9" s="38"/>
      <c r="EWZ9" s="38"/>
      <c r="EXA9" s="38"/>
      <c r="EXB9" s="38"/>
      <c r="EXC9" s="38"/>
      <c r="EXD9" s="38"/>
      <c r="EXE9" s="38"/>
      <c r="EXF9" s="38"/>
      <c r="EXG9" s="38"/>
      <c r="EXH9" s="38"/>
      <c r="EXI9" s="38"/>
      <c r="EXJ9" s="38"/>
      <c r="EXK9" s="38"/>
      <c r="EXL9" s="38"/>
      <c r="EXM9" s="38"/>
      <c r="EXN9" s="38"/>
      <c r="EXO9" s="38"/>
      <c r="EXP9" s="38"/>
      <c r="EXQ9" s="38"/>
      <c r="EXR9" s="38"/>
      <c r="EXS9" s="38"/>
      <c r="EXT9" s="38"/>
      <c r="EXU9" s="38"/>
      <c r="EXV9" s="38"/>
      <c r="EXW9" s="38"/>
      <c r="EXX9" s="38"/>
      <c r="EXY9" s="38"/>
      <c r="EXZ9" s="38"/>
      <c r="EYA9" s="38"/>
      <c r="EYB9" s="38"/>
      <c r="EYC9" s="38"/>
      <c r="EYD9" s="38"/>
      <c r="EYE9" s="38"/>
      <c r="EYF9" s="38"/>
      <c r="EYG9" s="38"/>
      <c r="EYH9" s="38"/>
      <c r="EYI9" s="38"/>
      <c r="EYJ9" s="38"/>
      <c r="EYK9" s="38"/>
      <c r="EYL9" s="38"/>
      <c r="EYM9" s="38"/>
      <c r="EYN9" s="38"/>
      <c r="EYO9" s="38"/>
      <c r="EYP9" s="38"/>
      <c r="EYQ9" s="38"/>
      <c r="EYR9" s="38"/>
      <c r="EYS9" s="38"/>
      <c r="EYT9" s="38"/>
      <c r="EYU9" s="38"/>
      <c r="EYV9" s="38"/>
      <c r="EYW9" s="38"/>
      <c r="EYX9" s="38"/>
      <c r="EYY9" s="38"/>
      <c r="EYZ9" s="38"/>
      <c r="EZA9" s="38"/>
      <c r="EZB9" s="38"/>
      <c r="EZC9" s="38"/>
      <c r="EZD9" s="38"/>
      <c r="EZE9" s="38"/>
      <c r="EZF9" s="38"/>
      <c r="EZG9" s="38"/>
      <c r="EZH9" s="38"/>
      <c r="EZI9" s="38"/>
      <c r="EZJ9" s="38"/>
      <c r="EZK9" s="38"/>
      <c r="EZL9" s="38"/>
      <c r="EZM9" s="38"/>
      <c r="EZN9" s="38"/>
      <c r="EZO9" s="38"/>
      <c r="EZP9" s="38"/>
      <c r="EZQ9" s="38"/>
      <c r="EZR9" s="38"/>
      <c r="EZS9" s="38"/>
      <c r="EZT9" s="38"/>
      <c r="EZU9" s="38"/>
      <c r="EZV9" s="38"/>
      <c r="EZW9" s="38"/>
      <c r="EZX9" s="38"/>
      <c r="EZY9" s="38"/>
      <c r="EZZ9" s="38"/>
      <c r="FAA9" s="38"/>
      <c r="FAB9" s="38"/>
      <c r="FAC9" s="38"/>
      <c r="FAD9" s="38"/>
      <c r="FAE9" s="38"/>
      <c r="FAF9" s="38"/>
      <c r="FAG9" s="38"/>
      <c r="FAH9" s="38"/>
      <c r="FAI9" s="38"/>
      <c r="FAJ9" s="38"/>
      <c r="FAK9" s="38"/>
      <c r="FAL9" s="38"/>
      <c r="FAM9" s="38"/>
      <c r="FAN9" s="38"/>
      <c r="FAO9" s="38"/>
      <c r="FAP9" s="38"/>
      <c r="FAQ9" s="38"/>
      <c r="FAR9" s="38"/>
      <c r="FAS9" s="38"/>
      <c r="FAT9" s="38"/>
      <c r="FAU9" s="38"/>
      <c r="FAV9" s="38"/>
      <c r="FAW9" s="38"/>
      <c r="FAX9" s="38"/>
      <c r="FAY9" s="38"/>
      <c r="FAZ9" s="38"/>
      <c r="FBA9" s="38"/>
      <c r="FBB9" s="38"/>
      <c r="FBC9" s="38"/>
      <c r="FBD9" s="38"/>
      <c r="FBE9" s="38"/>
      <c r="FBF9" s="38"/>
      <c r="FBG9" s="38"/>
      <c r="FBH9" s="38"/>
      <c r="FBI9" s="38"/>
      <c r="FBJ9" s="38"/>
      <c r="FBK9" s="38"/>
      <c r="FBL9" s="38"/>
      <c r="FBM9" s="38"/>
      <c r="FBN9" s="38"/>
      <c r="FBO9" s="38"/>
      <c r="FBP9" s="38"/>
      <c r="FBQ9" s="38"/>
      <c r="FBR9" s="38"/>
      <c r="FBS9" s="38"/>
      <c r="FBT9" s="38"/>
      <c r="FBU9" s="38"/>
      <c r="FBV9" s="38"/>
      <c r="FBW9" s="38"/>
      <c r="FBX9" s="38"/>
      <c r="FBY9" s="38"/>
      <c r="FBZ9" s="38"/>
      <c r="FCA9" s="38"/>
      <c r="FCB9" s="38"/>
      <c r="FCC9" s="38"/>
      <c r="FCD9" s="38"/>
      <c r="FCE9" s="38"/>
      <c r="FCF9" s="38"/>
      <c r="FCG9" s="38"/>
      <c r="FCH9" s="38"/>
      <c r="FCI9" s="38"/>
      <c r="FCJ9" s="38"/>
      <c r="FCK9" s="38"/>
      <c r="FCL9" s="38"/>
      <c r="FCM9" s="38"/>
      <c r="FCN9" s="38"/>
      <c r="FCO9" s="38"/>
      <c r="FCP9" s="38"/>
      <c r="FCQ9" s="38"/>
      <c r="FCR9" s="38"/>
      <c r="FCS9" s="38"/>
      <c r="FCT9" s="38"/>
      <c r="FCU9" s="38"/>
      <c r="FCV9" s="38"/>
      <c r="FCW9" s="38"/>
      <c r="FCX9" s="38"/>
      <c r="FCY9" s="38"/>
      <c r="FCZ9" s="38"/>
      <c r="FDA9" s="38"/>
      <c r="FDB9" s="38"/>
      <c r="FDC9" s="38"/>
      <c r="FDD9" s="38"/>
      <c r="FDE9" s="38"/>
      <c r="FDF9" s="38"/>
      <c r="FDG9" s="38"/>
      <c r="FDH9" s="38"/>
      <c r="FDI9" s="38"/>
      <c r="FDJ9" s="38"/>
      <c r="FDK9" s="38"/>
      <c r="FDL9" s="38"/>
      <c r="FDM9" s="38"/>
      <c r="FDN9" s="38"/>
      <c r="FDO9" s="38"/>
      <c r="FDP9" s="38"/>
      <c r="FDQ9" s="38"/>
      <c r="FDR9" s="38"/>
      <c r="FDS9" s="38"/>
      <c r="FDT9" s="38"/>
      <c r="FDU9" s="38"/>
      <c r="FDV9" s="38"/>
      <c r="FDW9" s="38"/>
      <c r="FDX9" s="38"/>
      <c r="FDY9" s="38"/>
      <c r="FDZ9" s="38"/>
      <c r="FEA9" s="38"/>
      <c r="FEB9" s="38"/>
      <c r="FEC9" s="38"/>
      <c r="FED9" s="38"/>
      <c r="FEE9" s="38"/>
      <c r="FEF9" s="38"/>
      <c r="FEG9" s="38"/>
      <c r="FEH9" s="38"/>
      <c r="FEI9" s="38"/>
      <c r="FEJ9" s="38"/>
      <c r="FEK9" s="38"/>
      <c r="FEL9" s="38"/>
      <c r="FEM9" s="38"/>
      <c r="FEN9" s="38"/>
      <c r="FEO9" s="38"/>
      <c r="FEP9" s="38"/>
      <c r="FEQ9" s="38"/>
      <c r="FER9" s="38"/>
      <c r="FES9" s="38"/>
      <c r="FET9" s="38"/>
      <c r="FEU9" s="38"/>
      <c r="FEV9" s="38"/>
      <c r="FEW9" s="38"/>
      <c r="FEX9" s="38"/>
      <c r="FEY9" s="38"/>
      <c r="FEZ9" s="38"/>
      <c r="FFA9" s="38"/>
      <c r="FFB9" s="38"/>
      <c r="FFC9" s="38"/>
      <c r="FFD9" s="38"/>
      <c r="FFE9" s="38"/>
      <c r="FFF9" s="38"/>
      <c r="FFG9" s="38"/>
      <c r="FFH9" s="38"/>
      <c r="FFI9" s="38"/>
      <c r="FFJ9" s="38"/>
      <c r="FFK9" s="38"/>
      <c r="FFL9" s="38"/>
      <c r="FFM9" s="38"/>
      <c r="FFN9" s="38"/>
      <c r="FFO9" s="38"/>
      <c r="FFP9" s="38"/>
      <c r="FFQ9" s="38"/>
      <c r="FFR9" s="38"/>
      <c r="FFS9" s="38"/>
      <c r="FFT9" s="38"/>
      <c r="FFU9" s="38"/>
      <c r="FFV9" s="38"/>
      <c r="FFW9" s="38"/>
      <c r="FFX9" s="38"/>
      <c r="FFY9" s="38"/>
      <c r="FFZ9" s="38"/>
      <c r="FGA9" s="38"/>
      <c r="FGB9" s="38"/>
      <c r="FGC9" s="38"/>
      <c r="FGD9" s="38"/>
      <c r="FGE9" s="38"/>
      <c r="FGF9" s="38"/>
      <c r="FGG9" s="38"/>
      <c r="FGH9" s="38"/>
      <c r="FGI9" s="38"/>
      <c r="FGJ9" s="38"/>
      <c r="FGK9" s="38"/>
      <c r="FGL9" s="38"/>
      <c r="FGM9" s="38"/>
      <c r="FGN9" s="38"/>
      <c r="FGO9" s="38"/>
      <c r="FGP9" s="38"/>
      <c r="FGQ9" s="38"/>
      <c r="FGR9" s="38"/>
      <c r="FGS9" s="38"/>
      <c r="FGT9" s="38"/>
      <c r="FGU9" s="38"/>
      <c r="FGV9" s="38"/>
      <c r="FGW9" s="38"/>
      <c r="FGX9" s="38"/>
      <c r="FGY9" s="38"/>
      <c r="FGZ9" s="38"/>
      <c r="FHA9" s="38"/>
      <c r="FHB9" s="38"/>
      <c r="FHC9" s="38"/>
      <c r="FHD9" s="38"/>
      <c r="FHE9" s="38"/>
      <c r="FHF9" s="38"/>
      <c r="FHG9" s="38"/>
      <c r="FHH9" s="38"/>
      <c r="FHI9" s="38"/>
      <c r="FHJ9" s="38"/>
      <c r="FHK9" s="38"/>
      <c r="FHL9" s="38"/>
      <c r="FHM9" s="38"/>
      <c r="FHN9" s="38"/>
      <c r="FHO9" s="38"/>
      <c r="FHP9" s="38"/>
      <c r="FHQ9" s="38"/>
      <c r="FHR9" s="38"/>
      <c r="FHS9" s="38"/>
      <c r="FHT9" s="38"/>
      <c r="FHU9" s="38"/>
      <c r="FHV9" s="38"/>
      <c r="FHW9" s="38"/>
      <c r="FHX9" s="38"/>
      <c r="FHY9" s="38"/>
      <c r="FHZ9" s="38"/>
      <c r="FIA9" s="38"/>
      <c r="FIB9" s="38"/>
      <c r="FIC9" s="38"/>
      <c r="FID9" s="38"/>
      <c r="FIE9" s="38"/>
      <c r="FIF9" s="38"/>
      <c r="FIG9" s="38"/>
      <c r="FIH9" s="38"/>
      <c r="FII9" s="38"/>
      <c r="FIJ9" s="38"/>
      <c r="FIK9" s="38"/>
      <c r="FIL9" s="38"/>
      <c r="FIM9" s="38"/>
      <c r="FIN9" s="38"/>
      <c r="FIO9" s="38"/>
      <c r="FIP9" s="38"/>
      <c r="FIQ9" s="38"/>
      <c r="FIR9" s="38"/>
      <c r="FIS9" s="38"/>
      <c r="FIT9" s="38"/>
      <c r="FIU9" s="38"/>
      <c r="FIV9" s="38"/>
      <c r="FIW9" s="38"/>
      <c r="FIX9" s="38"/>
      <c r="FIY9" s="38"/>
      <c r="FIZ9" s="38"/>
      <c r="FJA9" s="38"/>
      <c r="FJB9" s="38"/>
      <c r="FJC9" s="38"/>
      <c r="FJD9" s="38"/>
      <c r="FJE9" s="38"/>
      <c r="FJF9" s="38"/>
      <c r="FJG9" s="38"/>
      <c r="FJH9" s="38"/>
      <c r="FJI9" s="38"/>
      <c r="FJJ9" s="38"/>
      <c r="FJK9" s="38"/>
      <c r="FJL9" s="38"/>
      <c r="FJM9" s="38"/>
      <c r="FJN9" s="38"/>
      <c r="FJO9" s="38"/>
      <c r="FJP9" s="38"/>
      <c r="FJQ9" s="38"/>
      <c r="FJR9" s="38"/>
      <c r="FJS9" s="38"/>
      <c r="FJT9" s="38"/>
      <c r="FJU9" s="38"/>
      <c r="FJV9" s="38"/>
      <c r="FJW9" s="38"/>
      <c r="FJX9" s="38"/>
      <c r="FJY9" s="38"/>
      <c r="FJZ9" s="38"/>
      <c r="FKA9" s="38"/>
      <c r="FKB9" s="38"/>
      <c r="FKC9" s="38"/>
      <c r="FKD9" s="38"/>
      <c r="FKE9" s="38"/>
      <c r="FKF9" s="38"/>
      <c r="FKG9" s="38"/>
      <c r="FKH9" s="38"/>
      <c r="FKI9" s="38"/>
      <c r="FKJ9" s="38"/>
      <c r="FKK9" s="38"/>
      <c r="FKL9" s="38"/>
      <c r="FKM9" s="38"/>
      <c r="FKN9" s="38"/>
      <c r="FKO9" s="38"/>
      <c r="FKP9" s="38"/>
      <c r="FKQ9" s="38"/>
      <c r="FKR9" s="38"/>
      <c r="FKS9" s="38"/>
      <c r="FKT9" s="38"/>
      <c r="FKU9" s="38"/>
      <c r="FKV9" s="38"/>
      <c r="FKW9" s="38"/>
      <c r="FKX9" s="38"/>
      <c r="FKY9" s="38"/>
      <c r="FKZ9" s="38"/>
      <c r="FLA9" s="38"/>
      <c r="FLB9" s="38"/>
      <c r="FLC9" s="38"/>
      <c r="FLD9" s="38"/>
      <c r="FLE9" s="38"/>
      <c r="FLF9" s="38"/>
      <c r="FLG9" s="38"/>
      <c r="FLH9" s="38"/>
      <c r="FLI9" s="38"/>
      <c r="FLJ9" s="38"/>
      <c r="FLK9" s="38"/>
      <c r="FLL9" s="38"/>
      <c r="FLM9" s="38"/>
      <c r="FLN9" s="38"/>
      <c r="FLO9" s="38"/>
      <c r="FLP9" s="38"/>
      <c r="FLQ9" s="38"/>
      <c r="FLR9" s="38"/>
      <c r="FLS9" s="38"/>
      <c r="FLT9" s="38"/>
      <c r="FLU9" s="38"/>
      <c r="FLV9" s="38"/>
      <c r="FLW9" s="38"/>
      <c r="FLX9" s="38"/>
      <c r="FLY9" s="38"/>
      <c r="FLZ9" s="38"/>
      <c r="FMA9" s="38"/>
      <c r="FMB9" s="38"/>
      <c r="FMC9" s="38"/>
      <c r="FMD9" s="38"/>
      <c r="FME9" s="38"/>
      <c r="FMF9" s="38"/>
      <c r="FMG9" s="38"/>
      <c r="FMH9" s="38"/>
      <c r="FMI9" s="38"/>
      <c r="FMJ9" s="38"/>
      <c r="FMK9" s="38"/>
      <c r="FML9" s="38"/>
      <c r="FMM9" s="38"/>
      <c r="FMN9" s="38"/>
      <c r="FMO9" s="38"/>
      <c r="FMP9" s="38"/>
      <c r="FMQ9" s="38"/>
      <c r="FMR9" s="38"/>
      <c r="FMS9" s="38"/>
      <c r="FMT9" s="38"/>
      <c r="FMU9" s="38"/>
      <c r="FMV9" s="38"/>
      <c r="FMW9" s="38"/>
      <c r="FMX9" s="38"/>
      <c r="FMY9" s="38"/>
      <c r="FMZ9" s="38"/>
      <c r="FNA9" s="38"/>
      <c r="FNB9" s="38"/>
      <c r="FNC9" s="38"/>
      <c r="FND9" s="38"/>
      <c r="FNE9" s="38"/>
      <c r="FNF9" s="38"/>
      <c r="FNG9" s="38"/>
      <c r="FNH9" s="38"/>
      <c r="FNI9" s="38"/>
      <c r="FNJ9" s="38"/>
      <c r="FNK9" s="38"/>
      <c r="FNL9" s="38"/>
      <c r="FNM9" s="38"/>
      <c r="FNN9" s="38"/>
      <c r="FNO9" s="38"/>
      <c r="FNP9" s="38"/>
      <c r="FNQ9" s="38"/>
      <c r="FNR9" s="38"/>
      <c r="FNS9" s="38"/>
      <c r="FNT9" s="38"/>
      <c r="FNU9" s="38"/>
      <c r="FNV9" s="38"/>
      <c r="FNW9" s="38"/>
      <c r="FNX9" s="38"/>
      <c r="FNY9" s="38"/>
      <c r="FNZ9" s="38"/>
      <c r="FOA9" s="38"/>
      <c r="FOB9" s="38"/>
      <c r="FOC9" s="38"/>
      <c r="FOD9" s="38"/>
      <c r="FOE9" s="38"/>
      <c r="FOF9" s="38"/>
      <c r="FOG9" s="38"/>
      <c r="FOH9" s="38"/>
      <c r="FOI9" s="38"/>
      <c r="FOJ9" s="38"/>
      <c r="FOK9" s="38"/>
      <c r="FOL9" s="38"/>
      <c r="FOM9" s="38"/>
      <c r="FON9" s="38"/>
      <c r="FOO9" s="38"/>
      <c r="FOP9" s="38"/>
      <c r="FOQ9" s="38"/>
      <c r="FOR9" s="38"/>
      <c r="FOS9" s="38"/>
      <c r="FOT9" s="38"/>
      <c r="FOU9" s="38"/>
      <c r="FOV9" s="38"/>
      <c r="FOW9" s="38"/>
      <c r="FOX9" s="38"/>
      <c r="FOY9" s="38"/>
      <c r="FOZ9" s="38"/>
      <c r="FPA9" s="38"/>
      <c r="FPB9" s="38"/>
      <c r="FPC9" s="38"/>
      <c r="FPD9" s="38"/>
      <c r="FPE9" s="38"/>
      <c r="FPF9" s="38"/>
      <c r="FPG9" s="38"/>
      <c r="FPH9" s="38"/>
      <c r="FPI9" s="38"/>
      <c r="FPJ9" s="38"/>
      <c r="FPK9" s="38"/>
      <c r="FPL9" s="38"/>
      <c r="FPM9" s="38"/>
      <c r="FPN9" s="38"/>
      <c r="FPO9" s="38"/>
      <c r="FPP9" s="38"/>
      <c r="FPQ9" s="38"/>
      <c r="FPR9" s="38"/>
      <c r="FPS9" s="38"/>
      <c r="FPT9" s="38"/>
      <c r="FPU9" s="38"/>
      <c r="FPV9" s="38"/>
      <c r="FPW9" s="38"/>
      <c r="FPX9" s="38"/>
      <c r="FPY9" s="38"/>
      <c r="FPZ9" s="38"/>
      <c r="FQA9" s="38"/>
      <c r="FQB9" s="38"/>
      <c r="FQC9" s="38"/>
      <c r="FQD9" s="38"/>
      <c r="FQE9" s="38"/>
      <c r="FQF9" s="38"/>
      <c r="FQG9" s="38"/>
      <c r="FQH9" s="38"/>
      <c r="FQI9" s="38"/>
      <c r="FQJ9" s="38"/>
      <c r="FQK9" s="38"/>
      <c r="FQL9" s="38"/>
      <c r="FQM9" s="38"/>
      <c r="FQN9" s="38"/>
      <c r="FQO9" s="38"/>
      <c r="FQP9" s="38"/>
      <c r="FQQ9" s="38"/>
      <c r="FQR9" s="38"/>
      <c r="FQS9" s="38"/>
      <c r="FQT9" s="38"/>
      <c r="FQU9" s="38"/>
      <c r="FQV9" s="38"/>
      <c r="FQW9" s="38"/>
      <c r="FQX9" s="38"/>
      <c r="FQY9" s="38"/>
      <c r="FQZ9" s="38"/>
      <c r="FRA9" s="38"/>
      <c r="FRB9" s="38"/>
      <c r="FRC9" s="38"/>
      <c r="FRD9" s="38"/>
      <c r="FRE9" s="38"/>
      <c r="FRF9" s="38"/>
      <c r="FRG9" s="38"/>
      <c r="FRH9" s="38"/>
      <c r="FRI9" s="38"/>
      <c r="FRJ9" s="38"/>
      <c r="FRK9" s="38"/>
      <c r="FRL9" s="38"/>
      <c r="FRM9" s="38"/>
      <c r="FRN9" s="38"/>
      <c r="FRO9" s="38"/>
      <c r="FRP9" s="38"/>
      <c r="FRQ9" s="38"/>
      <c r="FRR9" s="38"/>
      <c r="FRS9" s="38"/>
      <c r="FRT9" s="38"/>
      <c r="FRU9" s="38"/>
      <c r="FRV9" s="38"/>
      <c r="FRW9" s="38"/>
      <c r="FRX9" s="38"/>
      <c r="FRY9" s="38"/>
      <c r="FRZ9" s="38"/>
      <c r="FSA9" s="38"/>
      <c r="FSB9" s="38"/>
      <c r="FSC9" s="38"/>
      <c r="FSD9" s="38"/>
      <c r="FSE9" s="38"/>
      <c r="FSF9" s="38"/>
      <c r="FSG9" s="38"/>
      <c r="FSH9" s="38"/>
      <c r="FSI9" s="38"/>
      <c r="FSJ9" s="38"/>
      <c r="FSK9" s="38"/>
      <c r="FSL9" s="38"/>
      <c r="FSM9" s="38"/>
      <c r="FSN9" s="38"/>
      <c r="FSO9" s="38"/>
      <c r="FSP9" s="38"/>
      <c r="FSQ9" s="38"/>
      <c r="FSR9" s="38"/>
      <c r="FSS9" s="38"/>
      <c r="FST9" s="38"/>
      <c r="FSU9" s="38"/>
      <c r="FSV9" s="38"/>
      <c r="FSW9" s="38"/>
      <c r="FSX9" s="38"/>
      <c r="FSY9" s="38"/>
      <c r="FSZ9" s="38"/>
      <c r="FTA9" s="38"/>
      <c r="FTB9" s="38"/>
      <c r="FTC9" s="38"/>
      <c r="FTD9" s="38"/>
      <c r="FTE9" s="38"/>
      <c r="FTF9" s="38"/>
      <c r="FTG9" s="38"/>
      <c r="FTH9" s="38"/>
      <c r="FTI9" s="38"/>
      <c r="FTJ9" s="38"/>
      <c r="FTK9" s="38"/>
      <c r="FTL9" s="38"/>
      <c r="FTM9" s="38"/>
      <c r="FTN9" s="38"/>
      <c r="FTO9" s="38"/>
      <c r="FTP9" s="38"/>
      <c r="FTQ9" s="38"/>
      <c r="FTR9" s="38"/>
      <c r="FTS9" s="38"/>
      <c r="FTT9" s="38"/>
      <c r="FTU9" s="38"/>
      <c r="FTV9" s="38"/>
      <c r="FTW9" s="38"/>
      <c r="FTX9" s="38"/>
      <c r="FTY9" s="38"/>
      <c r="FTZ9" s="38"/>
      <c r="FUA9" s="38"/>
      <c r="FUB9" s="38"/>
      <c r="FUC9" s="38"/>
      <c r="FUD9" s="38"/>
      <c r="FUE9" s="38"/>
      <c r="FUF9" s="38"/>
      <c r="FUG9" s="38"/>
      <c r="FUH9" s="38"/>
      <c r="FUI9" s="38"/>
      <c r="FUJ9" s="38"/>
      <c r="FUK9" s="38"/>
      <c r="FUL9" s="38"/>
      <c r="FUM9" s="38"/>
      <c r="FUN9" s="38"/>
      <c r="FUO9" s="38"/>
      <c r="FUP9" s="38"/>
      <c r="FUQ9" s="38"/>
      <c r="FUR9" s="38"/>
      <c r="FUS9" s="38"/>
      <c r="FUT9" s="38"/>
      <c r="FUU9" s="38"/>
      <c r="FUV9" s="38"/>
      <c r="FUW9" s="38"/>
      <c r="FUX9" s="38"/>
      <c r="FUY9" s="38"/>
      <c r="FUZ9" s="38"/>
      <c r="FVA9" s="38"/>
      <c r="FVB9" s="38"/>
      <c r="FVC9" s="38"/>
      <c r="FVD9" s="38"/>
      <c r="FVE9" s="38"/>
      <c r="FVF9" s="38"/>
      <c r="FVG9" s="38"/>
      <c r="FVH9" s="38"/>
      <c r="FVI9" s="38"/>
      <c r="FVJ9" s="38"/>
      <c r="FVK9" s="38"/>
      <c r="FVL9" s="38"/>
      <c r="FVM9" s="38"/>
      <c r="FVN9" s="38"/>
      <c r="FVO9" s="38"/>
      <c r="FVP9" s="38"/>
      <c r="FVQ9" s="38"/>
      <c r="FVR9" s="38"/>
      <c r="FVS9" s="38"/>
      <c r="FVT9" s="38"/>
      <c r="FVU9" s="38"/>
      <c r="FVV9" s="38"/>
      <c r="FVW9" s="38"/>
      <c r="FVX9" s="38"/>
      <c r="FVY9" s="38"/>
      <c r="FVZ9" s="38"/>
      <c r="FWA9" s="38"/>
      <c r="FWB9" s="38"/>
      <c r="FWC9" s="38"/>
      <c r="FWD9" s="38"/>
      <c r="FWE9" s="38"/>
      <c r="FWF9" s="38"/>
      <c r="FWG9" s="38"/>
      <c r="FWH9" s="38"/>
      <c r="FWI9" s="38"/>
      <c r="FWJ9" s="38"/>
      <c r="FWK9" s="38"/>
      <c r="FWL9" s="38"/>
      <c r="FWM9" s="38"/>
      <c r="FWN9" s="38"/>
      <c r="FWO9" s="38"/>
      <c r="FWP9" s="38"/>
      <c r="FWQ9" s="38"/>
      <c r="FWR9" s="38"/>
      <c r="FWS9" s="38"/>
      <c r="FWT9" s="38"/>
      <c r="FWU9" s="38"/>
      <c r="FWV9" s="38"/>
      <c r="FWW9" s="38"/>
      <c r="FWX9" s="38"/>
      <c r="FWY9" s="38"/>
      <c r="FWZ9" s="38"/>
      <c r="FXA9" s="38"/>
      <c r="FXB9" s="38"/>
      <c r="FXC9" s="38"/>
      <c r="FXD9" s="38"/>
      <c r="FXE9" s="38"/>
      <c r="FXF9" s="38"/>
      <c r="FXG9" s="38"/>
      <c r="FXH9" s="38"/>
      <c r="FXI9" s="38"/>
      <c r="FXJ9" s="38"/>
      <c r="FXK9" s="38"/>
      <c r="FXL9" s="38"/>
      <c r="FXM9" s="38"/>
      <c r="FXN9" s="38"/>
      <c r="FXO9" s="38"/>
      <c r="FXP9" s="38"/>
      <c r="FXQ9" s="38"/>
      <c r="FXR9" s="38"/>
      <c r="FXS9" s="38"/>
      <c r="FXT9" s="38"/>
      <c r="FXU9" s="38"/>
      <c r="FXV9" s="38"/>
      <c r="FXW9" s="38"/>
      <c r="FXX9" s="38"/>
      <c r="FXY9" s="38"/>
      <c r="FXZ9" s="38"/>
      <c r="FYA9" s="38"/>
      <c r="FYB9" s="38"/>
      <c r="FYC9" s="38"/>
      <c r="FYD9" s="38"/>
      <c r="FYE9" s="38"/>
      <c r="FYF9" s="38"/>
      <c r="FYG9" s="38"/>
      <c r="FYH9" s="38"/>
      <c r="FYI9" s="38"/>
      <c r="FYJ9" s="38"/>
      <c r="FYK9" s="38"/>
      <c r="FYL9" s="38"/>
      <c r="FYM9" s="38"/>
      <c r="FYN9" s="38"/>
      <c r="FYO9" s="38"/>
      <c r="FYP9" s="38"/>
      <c r="FYQ9" s="38"/>
      <c r="FYR9" s="38"/>
      <c r="FYS9" s="38"/>
      <c r="FYT9" s="38"/>
      <c r="FYU9" s="38"/>
      <c r="FYV9" s="38"/>
      <c r="FYW9" s="38"/>
      <c r="FYX9" s="38"/>
      <c r="FYY9" s="38"/>
      <c r="FYZ9" s="38"/>
      <c r="FZA9" s="38"/>
      <c r="FZB9" s="38"/>
      <c r="FZC9" s="38"/>
      <c r="FZD9" s="38"/>
      <c r="FZE9" s="38"/>
      <c r="FZF9" s="38"/>
      <c r="FZG9" s="38"/>
      <c r="FZH9" s="38"/>
      <c r="FZI9" s="38"/>
      <c r="FZJ9" s="38"/>
      <c r="FZK9" s="38"/>
      <c r="FZL9" s="38"/>
      <c r="FZM9" s="38"/>
      <c r="FZN9" s="38"/>
      <c r="FZO9" s="38"/>
      <c r="FZP9" s="38"/>
      <c r="FZQ9" s="38"/>
      <c r="FZR9" s="38"/>
      <c r="FZS9" s="38"/>
      <c r="FZT9" s="38"/>
      <c r="FZU9" s="38"/>
      <c r="FZV9" s="38"/>
      <c r="FZW9" s="38"/>
      <c r="FZX9" s="38"/>
      <c r="FZY9" s="38"/>
      <c r="FZZ9" s="38"/>
      <c r="GAA9" s="38"/>
      <c r="GAB9" s="38"/>
      <c r="GAC9" s="38"/>
      <c r="GAD9" s="38"/>
      <c r="GAE9" s="38"/>
      <c r="GAF9" s="38"/>
      <c r="GAG9" s="38"/>
      <c r="GAH9" s="38"/>
      <c r="GAI9" s="38"/>
      <c r="GAJ9" s="38"/>
      <c r="GAK9" s="38"/>
      <c r="GAL9" s="38"/>
      <c r="GAM9" s="38"/>
      <c r="GAN9" s="38"/>
      <c r="GAO9" s="38"/>
      <c r="GAP9" s="38"/>
      <c r="GAQ9" s="38"/>
      <c r="GAR9" s="38"/>
      <c r="GAS9" s="38"/>
      <c r="GAT9" s="38"/>
      <c r="GAU9" s="38"/>
      <c r="GAV9" s="38"/>
      <c r="GAW9" s="38"/>
      <c r="GAX9" s="38"/>
      <c r="GAY9" s="38"/>
      <c r="GAZ9" s="38"/>
      <c r="GBA9" s="38"/>
      <c r="GBB9" s="38"/>
      <c r="GBC9" s="38"/>
      <c r="GBD9" s="38"/>
      <c r="GBE9" s="38"/>
      <c r="GBF9" s="38"/>
      <c r="GBG9" s="38"/>
      <c r="GBH9" s="38"/>
      <c r="GBI9" s="38"/>
      <c r="GBJ9" s="38"/>
      <c r="GBK9" s="38"/>
      <c r="GBL9" s="38"/>
      <c r="GBM9" s="38"/>
      <c r="GBN9" s="38"/>
      <c r="GBO9" s="38"/>
      <c r="GBP9" s="38"/>
      <c r="GBQ9" s="38"/>
      <c r="GBR9" s="38"/>
      <c r="GBS9" s="38"/>
      <c r="GBT9" s="38"/>
      <c r="GBU9" s="38"/>
      <c r="GBV9" s="38"/>
      <c r="GBW9" s="38"/>
      <c r="GBX9" s="38"/>
      <c r="GBY9" s="38"/>
      <c r="GBZ9" s="38"/>
      <c r="GCA9" s="38"/>
      <c r="GCB9" s="38"/>
      <c r="GCC9" s="38"/>
      <c r="GCD9" s="38"/>
      <c r="GCE9" s="38"/>
      <c r="GCF9" s="38"/>
      <c r="GCG9" s="38"/>
      <c r="GCH9" s="38"/>
      <c r="GCI9" s="38"/>
      <c r="GCJ9" s="38"/>
      <c r="GCK9" s="38"/>
      <c r="GCL9" s="38"/>
      <c r="GCM9" s="38"/>
      <c r="GCN9" s="38"/>
      <c r="GCO9" s="38"/>
      <c r="GCP9" s="38"/>
      <c r="GCQ9" s="38"/>
      <c r="GCR9" s="38"/>
      <c r="GCS9" s="38"/>
      <c r="GCT9" s="38"/>
      <c r="GCU9" s="38"/>
      <c r="GCV9" s="38"/>
      <c r="GCW9" s="38"/>
      <c r="GCX9" s="38"/>
      <c r="GCY9" s="38"/>
      <c r="GCZ9" s="38"/>
      <c r="GDA9" s="38"/>
      <c r="GDB9" s="38"/>
      <c r="GDC9" s="38"/>
      <c r="GDD9" s="38"/>
      <c r="GDE9" s="38"/>
      <c r="GDF9" s="38"/>
      <c r="GDG9" s="38"/>
      <c r="GDH9" s="38"/>
      <c r="GDI9" s="38"/>
      <c r="GDJ9" s="38"/>
      <c r="GDK9" s="38"/>
      <c r="GDL9" s="38"/>
      <c r="GDM9" s="38"/>
      <c r="GDN9" s="38"/>
      <c r="GDO9" s="38"/>
      <c r="GDP9" s="38"/>
      <c r="GDQ9" s="38"/>
      <c r="GDR9" s="38"/>
      <c r="GDS9" s="38"/>
      <c r="GDT9" s="38"/>
      <c r="GDU9" s="38"/>
      <c r="GDV9" s="38"/>
      <c r="GDW9" s="38"/>
      <c r="GDX9" s="38"/>
      <c r="GDY9" s="38"/>
      <c r="GDZ9" s="38"/>
      <c r="GEA9" s="38"/>
      <c r="GEB9" s="38"/>
      <c r="GEC9" s="38"/>
      <c r="GED9" s="38"/>
      <c r="GEE9" s="38"/>
      <c r="GEF9" s="38"/>
      <c r="GEG9" s="38"/>
      <c r="GEH9" s="38"/>
      <c r="GEI9" s="38"/>
      <c r="GEJ9" s="38"/>
      <c r="GEK9" s="38"/>
      <c r="GEL9" s="38"/>
      <c r="GEM9" s="38"/>
      <c r="GEN9" s="38"/>
      <c r="GEO9" s="38"/>
      <c r="GEP9" s="38"/>
      <c r="GEQ9" s="38"/>
      <c r="GER9" s="38"/>
      <c r="GES9" s="38"/>
      <c r="GET9" s="38"/>
      <c r="GEU9" s="38"/>
      <c r="GEV9" s="38"/>
      <c r="GEW9" s="38"/>
      <c r="GEX9" s="38"/>
      <c r="GEY9" s="38"/>
      <c r="GEZ9" s="38"/>
      <c r="GFA9" s="38"/>
      <c r="GFB9" s="38"/>
      <c r="GFC9" s="38"/>
      <c r="GFD9" s="38"/>
      <c r="GFE9" s="38"/>
      <c r="GFF9" s="38"/>
      <c r="GFG9" s="38"/>
      <c r="GFH9" s="38"/>
      <c r="GFI9" s="38"/>
      <c r="GFJ9" s="38"/>
      <c r="GFK9" s="38"/>
      <c r="GFL9" s="38"/>
      <c r="GFM9" s="38"/>
      <c r="GFN9" s="38"/>
      <c r="GFO9" s="38"/>
      <c r="GFP9" s="38"/>
      <c r="GFQ9" s="38"/>
      <c r="GFR9" s="38"/>
      <c r="GFS9" s="38"/>
      <c r="GFT9" s="38"/>
      <c r="GFU9" s="38"/>
      <c r="GFV9" s="38"/>
      <c r="GFW9" s="38"/>
      <c r="GFX9" s="38"/>
      <c r="GFY9" s="38"/>
      <c r="GFZ9" s="38"/>
      <c r="GGA9" s="38"/>
      <c r="GGB9" s="38"/>
      <c r="GGC9" s="38"/>
      <c r="GGD9" s="38"/>
      <c r="GGE9" s="38"/>
      <c r="GGF9" s="38"/>
      <c r="GGG9" s="38"/>
      <c r="GGH9" s="38"/>
      <c r="GGI9" s="38"/>
      <c r="GGJ9" s="38"/>
      <c r="GGK9" s="38"/>
      <c r="GGL9" s="38"/>
      <c r="GGM9" s="38"/>
      <c r="GGN9" s="38"/>
      <c r="GGO9" s="38"/>
      <c r="GGP9" s="38"/>
      <c r="GGQ9" s="38"/>
      <c r="GGR9" s="38"/>
      <c r="GGS9" s="38"/>
      <c r="GGT9" s="38"/>
      <c r="GGU9" s="38"/>
      <c r="GGV9" s="38"/>
      <c r="GGW9" s="38"/>
      <c r="GGX9" s="38"/>
      <c r="GGY9" s="38"/>
      <c r="GGZ9" s="38"/>
      <c r="GHA9" s="38"/>
      <c r="GHB9" s="38"/>
      <c r="GHC9" s="38"/>
      <c r="GHD9" s="38"/>
      <c r="GHE9" s="38"/>
      <c r="GHF9" s="38"/>
      <c r="GHG9" s="38"/>
      <c r="GHH9" s="38"/>
      <c r="GHI9" s="38"/>
      <c r="GHJ9" s="38"/>
      <c r="GHK9" s="38"/>
      <c r="GHL9" s="38"/>
      <c r="GHM9" s="38"/>
      <c r="GHN9" s="38"/>
      <c r="GHO9" s="38"/>
      <c r="GHP9" s="38"/>
      <c r="GHQ9" s="38"/>
      <c r="GHR9" s="38"/>
      <c r="GHS9" s="38"/>
      <c r="GHT9" s="38"/>
      <c r="GHU9" s="38"/>
      <c r="GHV9" s="38"/>
      <c r="GHW9" s="38"/>
      <c r="GHX9" s="38"/>
      <c r="GHY9" s="38"/>
      <c r="GHZ9" s="38"/>
      <c r="GIA9" s="38"/>
      <c r="GIB9" s="38"/>
      <c r="GIC9" s="38"/>
      <c r="GID9" s="38"/>
      <c r="GIE9" s="38"/>
      <c r="GIF9" s="38"/>
      <c r="GIG9" s="38"/>
      <c r="GIH9" s="38"/>
      <c r="GII9" s="38"/>
      <c r="GIJ9" s="38"/>
      <c r="GIK9" s="38"/>
      <c r="GIL9" s="38"/>
      <c r="GIM9" s="38"/>
      <c r="GIN9" s="38"/>
      <c r="GIO9" s="38"/>
      <c r="GIP9" s="38"/>
      <c r="GIQ9" s="38"/>
      <c r="GIR9" s="38"/>
      <c r="GIS9" s="38"/>
      <c r="GIT9" s="38"/>
      <c r="GIU9" s="38"/>
      <c r="GIV9" s="38"/>
      <c r="GIW9" s="38"/>
      <c r="GIX9" s="38"/>
      <c r="GIY9" s="38"/>
      <c r="GIZ9" s="38"/>
      <c r="GJA9" s="38"/>
      <c r="GJB9" s="38"/>
      <c r="GJC9" s="38"/>
      <c r="GJD9" s="38"/>
      <c r="GJE9" s="38"/>
      <c r="GJF9" s="38"/>
      <c r="GJG9" s="38"/>
      <c r="GJH9" s="38"/>
      <c r="GJI9" s="38"/>
      <c r="GJJ9" s="38"/>
      <c r="GJK9" s="38"/>
      <c r="GJL9" s="38"/>
      <c r="GJM9" s="38"/>
      <c r="GJN9" s="38"/>
      <c r="GJO9" s="38"/>
      <c r="GJP9" s="38"/>
      <c r="GJQ9" s="38"/>
      <c r="GJR9" s="38"/>
      <c r="GJS9" s="38"/>
      <c r="GJT9" s="38"/>
      <c r="GJU9" s="38"/>
      <c r="GJV9" s="38"/>
      <c r="GJW9" s="38"/>
      <c r="GJX9" s="38"/>
      <c r="GJY9" s="38"/>
      <c r="GJZ9" s="38"/>
      <c r="GKA9" s="38"/>
      <c r="GKB9" s="38"/>
      <c r="GKC9" s="38"/>
      <c r="GKD9" s="38"/>
      <c r="GKE9" s="38"/>
      <c r="GKF9" s="38"/>
      <c r="GKG9" s="38"/>
      <c r="GKH9" s="38"/>
      <c r="GKI9" s="38"/>
      <c r="GKJ9" s="38"/>
      <c r="GKK9" s="38"/>
      <c r="GKL9" s="38"/>
      <c r="GKM9" s="38"/>
      <c r="GKN9" s="38"/>
      <c r="GKO9" s="38"/>
      <c r="GKP9" s="38"/>
      <c r="GKQ9" s="38"/>
      <c r="GKR9" s="38"/>
      <c r="GKS9" s="38"/>
      <c r="GKT9" s="38"/>
      <c r="GKU9" s="38"/>
      <c r="GKV9" s="38"/>
      <c r="GKW9" s="38"/>
      <c r="GKX9" s="38"/>
      <c r="GKY9" s="38"/>
      <c r="GKZ9" s="38"/>
      <c r="GLA9" s="38"/>
      <c r="GLB9" s="38"/>
      <c r="GLC9" s="38"/>
      <c r="GLD9" s="38"/>
      <c r="GLE9" s="38"/>
      <c r="GLF9" s="38"/>
      <c r="GLG9" s="38"/>
      <c r="GLH9" s="38"/>
      <c r="GLI9" s="38"/>
      <c r="GLJ9" s="38"/>
      <c r="GLK9" s="38"/>
      <c r="GLL9" s="38"/>
      <c r="GLM9" s="38"/>
      <c r="GLN9" s="38"/>
      <c r="GLO9" s="38"/>
      <c r="GLP9" s="38"/>
      <c r="GLQ9" s="38"/>
      <c r="GLR9" s="38"/>
      <c r="GLS9" s="38"/>
      <c r="GLT9" s="38"/>
      <c r="GLU9" s="38"/>
      <c r="GLV9" s="38"/>
      <c r="GLW9" s="38"/>
      <c r="GLX9" s="38"/>
      <c r="GLY9" s="38"/>
      <c r="GLZ9" s="38"/>
      <c r="GMA9" s="38"/>
      <c r="GMB9" s="38"/>
      <c r="GMC9" s="38"/>
      <c r="GMD9" s="38"/>
      <c r="GME9" s="38"/>
      <c r="GMF9" s="38"/>
      <c r="GMG9" s="38"/>
      <c r="GMH9" s="38"/>
      <c r="GMI9" s="38"/>
      <c r="GMJ9" s="38"/>
      <c r="GMK9" s="38"/>
      <c r="GML9" s="38"/>
      <c r="GMM9" s="38"/>
      <c r="GMN9" s="38"/>
      <c r="GMO9" s="38"/>
      <c r="GMP9" s="38"/>
      <c r="GMQ9" s="38"/>
      <c r="GMR9" s="38"/>
      <c r="GMS9" s="38"/>
      <c r="GMT9" s="38"/>
      <c r="GMU9" s="38"/>
      <c r="GMV9" s="38"/>
      <c r="GMW9" s="38"/>
      <c r="GMX9" s="38"/>
      <c r="GMY9" s="38"/>
      <c r="GMZ9" s="38"/>
      <c r="GNA9" s="38"/>
      <c r="GNB9" s="38"/>
      <c r="GNC9" s="38"/>
      <c r="GND9" s="38"/>
      <c r="GNE9" s="38"/>
      <c r="GNF9" s="38"/>
      <c r="GNG9" s="38"/>
      <c r="GNH9" s="38"/>
      <c r="GNI9" s="38"/>
      <c r="GNJ9" s="38"/>
      <c r="GNK9" s="38"/>
      <c r="GNL9" s="38"/>
      <c r="GNM9" s="38"/>
      <c r="GNN9" s="38"/>
      <c r="GNO9" s="38"/>
      <c r="GNP9" s="38"/>
      <c r="GNQ9" s="38"/>
      <c r="GNR9" s="38"/>
      <c r="GNS9" s="38"/>
      <c r="GNT9" s="38"/>
      <c r="GNU9" s="38"/>
      <c r="GNV9" s="38"/>
      <c r="GNW9" s="38"/>
      <c r="GNX9" s="38"/>
      <c r="GNY9" s="38"/>
      <c r="GNZ9" s="38"/>
      <c r="GOA9" s="38"/>
      <c r="GOB9" s="38"/>
      <c r="GOC9" s="38"/>
      <c r="GOD9" s="38"/>
      <c r="GOE9" s="38"/>
      <c r="GOF9" s="38"/>
      <c r="GOG9" s="38"/>
      <c r="GOH9" s="38"/>
      <c r="GOI9" s="38"/>
      <c r="GOJ9" s="38"/>
      <c r="GOK9" s="38"/>
      <c r="GOL9" s="38"/>
      <c r="GOM9" s="38"/>
      <c r="GON9" s="38"/>
      <c r="GOO9" s="38"/>
      <c r="GOP9" s="38"/>
      <c r="GOQ9" s="38"/>
      <c r="GOR9" s="38"/>
      <c r="GOS9" s="38"/>
      <c r="GOT9" s="38"/>
      <c r="GOU9" s="38"/>
      <c r="GOV9" s="38"/>
      <c r="GOW9" s="38"/>
      <c r="GOX9" s="38"/>
      <c r="GOY9" s="38"/>
      <c r="GOZ9" s="38"/>
      <c r="GPA9" s="38"/>
      <c r="GPB9" s="38"/>
      <c r="GPC9" s="38"/>
      <c r="GPD9" s="38"/>
      <c r="GPE9" s="38"/>
      <c r="GPF9" s="38"/>
      <c r="GPG9" s="38"/>
      <c r="GPH9" s="38"/>
      <c r="GPI9" s="38"/>
      <c r="GPJ9" s="38"/>
      <c r="GPK9" s="38"/>
      <c r="GPL9" s="38"/>
      <c r="GPM9" s="38"/>
      <c r="GPN9" s="38"/>
      <c r="GPO9" s="38"/>
      <c r="GPP9" s="38"/>
      <c r="GPQ9" s="38"/>
      <c r="GPR9" s="38"/>
      <c r="GPS9" s="38"/>
      <c r="GPT9" s="38"/>
      <c r="GPU9" s="38"/>
      <c r="GPV9" s="38"/>
      <c r="GPW9" s="38"/>
      <c r="GPX9" s="38"/>
      <c r="GPY9" s="38"/>
      <c r="GPZ9" s="38"/>
      <c r="GQA9" s="38"/>
      <c r="GQB9" s="38"/>
      <c r="GQC9" s="38"/>
      <c r="GQD9" s="38"/>
      <c r="GQE9" s="38"/>
      <c r="GQF9" s="38"/>
      <c r="GQG9" s="38"/>
      <c r="GQH9" s="38"/>
      <c r="GQI9" s="38"/>
      <c r="GQJ9" s="38"/>
      <c r="GQK9" s="38"/>
      <c r="GQL9" s="38"/>
      <c r="GQM9" s="38"/>
      <c r="GQN9" s="38"/>
      <c r="GQO9" s="38"/>
      <c r="GQP9" s="38"/>
      <c r="GQQ9" s="38"/>
      <c r="GQR9" s="38"/>
      <c r="GQS9" s="38"/>
      <c r="GQT9" s="38"/>
      <c r="GQU9" s="38"/>
      <c r="GQV9" s="38"/>
      <c r="GQW9" s="38"/>
      <c r="GQX9" s="38"/>
      <c r="GQY9" s="38"/>
      <c r="GQZ9" s="38"/>
      <c r="GRA9" s="38"/>
      <c r="GRB9" s="38"/>
      <c r="GRC9" s="38"/>
      <c r="GRD9" s="38"/>
      <c r="GRE9" s="38"/>
      <c r="GRF9" s="38"/>
      <c r="GRG9" s="38"/>
      <c r="GRH9" s="38"/>
      <c r="GRI9" s="38"/>
      <c r="GRJ9" s="38"/>
      <c r="GRK9" s="38"/>
      <c r="GRL9" s="38"/>
      <c r="GRM9" s="38"/>
      <c r="GRN9" s="38"/>
      <c r="GRO9" s="38"/>
      <c r="GRP9" s="38"/>
      <c r="GRQ9" s="38"/>
      <c r="GRR9" s="38"/>
      <c r="GRS9" s="38"/>
      <c r="GRT9" s="38"/>
      <c r="GRU9" s="38"/>
      <c r="GRV9" s="38"/>
      <c r="GRW9" s="38"/>
      <c r="GRX9" s="38"/>
      <c r="GRY9" s="38"/>
      <c r="GRZ9" s="38"/>
      <c r="GSA9" s="38"/>
      <c r="GSB9" s="38"/>
      <c r="GSC9" s="38"/>
      <c r="GSD9" s="38"/>
      <c r="GSE9" s="38"/>
      <c r="GSF9" s="38"/>
      <c r="GSG9" s="38"/>
      <c r="GSH9" s="38"/>
      <c r="GSI9" s="38"/>
      <c r="GSJ9" s="38"/>
      <c r="GSK9" s="38"/>
      <c r="GSL9" s="38"/>
      <c r="GSM9" s="38"/>
      <c r="GSN9" s="38"/>
      <c r="GSO9" s="38"/>
      <c r="GSP9" s="38"/>
      <c r="GSQ9" s="38"/>
      <c r="GSR9" s="38"/>
      <c r="GSS9" s="38"/>
      <c r="GST9" s="38"/>
      <c r="GSU9" s="38"/>
      <c r="GSV9" s="38"/>
      <c r="GSW9" s="38"/>
      <c r="GSX9" s="38"/>
      <c r="GSY9" s="38"/>
      <c r="GSZ9" s="38"/>
      <c r="GTA9" s="38"/>
      <c r="GTB9" s="38"/>
      <c r="GTC9" s="38"/>
      <c r="GTD9" s="38"/>
      <c r="GTE9" s="38"/>
      <c r="GTF9" s="38"/>
      <c r="GTG9" s="38"/>
      <c r="GTH9" s="38"/>
      <c r="GTI9" s="38"/>
      <c r="GTJ9" s="38"/>
      <c r="GTK9" s="38"/>
      <c r="GTL9" s="38"/>
      <c r="GTM9" s="38"/>
      <c r="GTN9" s="38"/>
      <c r="GTO9" s="38"/>
      <c r="GTP9" s="38"/>
      <c r="GTQ9" s="38"/>
      <c r="GTR9" s="38"/>
      <c r="GTS9" s="38"/>
      <c r="GTT9" s="38"/>
      <c r="GTU9" s="38"/>
      <c r="GTV9" s="38"/>
      <c r="GTW9" s="38"/>
      <c r="GTX9" s="38"/>
      <c r="GTY9" s="38"/>
      <c r="GTZ9" s="38"/>
      <c r="GUA9" s="38"/>
      <c r="GUB9" s="38"/>
      <c r="GUC9" s="38"/>
      <c r="GUD9" s="38"/>
      <c r="GUE9" s="38"/>
      <c r="GUF9" s="38"/>
      <c r="GUG9" s="38"/>
      <c r="GUH9" s="38"/>
      <c r="GUI9" s="38"/>
      <c r="GUJ9" s="38"/>
      <c r="GUK9" s="38"/>
      <c r="GUL9" s="38"/>
      <c r="GUM9" s="38"/>
      <c r="GUN9" s="38"/>
      <c r="GUO9" s="38"/>
      <c r="GUP9" s="38"/>
      <c r="GUQ9" s="38"/>
      <c r="GUR9" s="38"/>
      <c r="GUS9" s="38"/>
      <c r="GUT9" s="38"/>
      <c r="GUU9" s="38"/>
      <c r="GUV9" s="38"/>
      <c r="GUW9" s="38"/>
      <c r="GUX9" s="38"/>
      <c r="GUY9" s="38"/>
      <c r="GUZ9" s="38"/>
      <c r="GVA9" s="38"/>
      <c r="GVB9" s="38"/>
      <c r="GVC9" s="38"/>
      <c r="GVD9" s="38"/>
      <c r="GVE9" s="38"/>
      <c r="GVF9" s="38"/>
      <c r="GVG9" s="38"/>
      <c r="GVH9" s="38"/>
      <c r="GVI9" s="38"/>
      <c r="GVJ9" s="38"/>
      <c r="GVK9" s="38"/>
      <c r="GVL9" s="38"/>
      <c r="GVM9" s="38"/>
      <c r="GVN9" s="38"/>
      <c r="GVO9" s="38"/>
      <c r="GVP9" s="38"/>
      <c r="GVQ9" s="38"/>
      <c r="GVR9" s="38"/>
      <c r="GVS9" s="38"/>
      <c r="GVT9" s="38"/>
      <c r="GVU9" s="38"/>
      <c r="GVV9" s="38"/>
      <c r="GVW9" s="38"/>
      <c r="GVX9" s="38"/>
      <c r="GVY9" s="38"/>
      <c r="GVZ9" s="38"/>
      <c r="GWA9" s="38"/>
      <c r="GWB9" s="38"/>
      <c r="GWC9" s="38"/>
      <c r="GWD9" s="38"/>
      <c r="GWE9" s="38"/>
      <c r="GWF9" s="38"/>
      <c r="GWG9" s="38"/>
      <c r="GWH9" s="38"/>
      <c r="GWI9" s="38"/>
      <c r="GWJ9" s="38"/>
      <c r="GWK9" s="38"/>
      <c r="GWL9" s="38"/>
      <c r="GWM9" s="38"/>
      <c r="GWN9" s="38"/>
      <c r="GWO9" s="38"/>
      <c r="GWP9" s="38"/>
      <c r="GWQ9" s="38"/>
      <c r="GWR9" s="38"/>
      <c r="GWS9" s="38"/>
      <c r="GWT9" s="38"/>
      <c r="GWU9" s="38"/>
      <c r="GWV9" s="38"/>
      <c r="GWW9" s="38"/>
      <c r="GWX9" s="38"/>
      <c r="GWY9" s="38"/>
      <c r="GWZ9" s="38"/>
      <c r="GXA9" s="38"/>
      <c r="GXB9" s="38"/>
      <c r="GXC9" s="38"/>
      <c r="GXD9" s="38"/>
      <c r="GXE9" s="38"/>
      <c r="GXF9" s="38"/>
      <c r="GXG9" s="38"/>
      <c r="GXH9" s="38"/>
      <c r="GXI9" s="38"/>
      <c r="GXJ9" s="38"/>
      <c r="GXK9" s="38"/>
      <c r="GXL9" s="38"/>
      <c r="GXM9" s="38"/>
      <c r="GXN9" s="38"/>
      <c r="GXO9" s="38"/>
      <c r="GXP9" s="38"/>
      <c r="GXQ9" s="38"/>
      <c r="GXR9" s="38"/>
      <c r="GXS9" s="38"/>
      <c r="GXT9" s="38"/>
      <c r="GXU9" s="38"/>
      <c r="GXV9" s="38"/>
      <c r="GXW9" s="38"/>
      <c r="GXX9" s="38"/>
      <c r="GXY9" s="38"/>
      <c r="GXZ9" s="38"/>
      <c r="GYA9" s="38"/>
      <c r="GYB9" s="38"/>
      <c r="GYC9" s="38"/>
      <c r="GYD9" s="38"/>
      <c r="GYE9" s="38"/>
      <c r="GYF9" s="38"/>
      <c r="GYG9" s="38"/>
      <c r="GYH9" s="38"/>
      <c r="GYI9" s="38"/>
      <c r="GYJ9" s="38"/>
      <c r="GYK9" s="38"/>
      <c r="GYL9" s="38"/>
      <c r="GYM9" s="38"/>
      <c r="GYN9" s="38"/>
      <c r="GYO9" s="38"/>
      <c r="GYP9" s="38"/>
      <c r="GYQ9" s="38"/>
      <c r="GYR9" s="38"/>
      <c r="GYS9" s="38"/>
      <c r="GYT9" s="38"/>
      <c r="GYU9" s="38"/>
      <c r="GYV9" s="38"/>
      <c r="GYW9" s="38"/>
      <c r="GYX9" s="38"/>
      <c r="GYY9" s="38"/>
      <c r="GYZ9" s="38"/>
      <c r="GZA9" s="38"/>
      <c r="GZB9" s="38"/>
      <c r="GZC9" s="38"/>
      <c r="GZD9" s="38"/>
      <c r="GZE9" s="38"/>
      <c r="GZF9" s="38"/>
      <c r="GZG9" s="38"/>
      <c r="GZH9" s="38"/>
      <c r="GZI9" s="38"/>
      <c r="GZJ9" s="38"/>
      <c r="GZK9" s="38"/>
      <c r="GZL9" s="38"/>
      <c r="GZM9" s="38"/>
      <c r="GZN9" s="38"/>
      <c r="GZO9" s="38"/>
      <c r="GZP9" s="38"/>
      <c r="GZQ9" s="38"/>
      <c r="GZR9" s="38"/>
      <c r="GZS9" s="38"/>
      <c r="GZT9" s="38"/>
      <c r="GZU9" s="38"/>
      <c r="GZV9" s="38"/>
      <c r="GZW9" s="38"/>
      <c r="GZX9" s="38"/>
      <c r="GZY9" s="38"/>
      <c r="GZZ9" s="38"/>
      <c r="HAA9" s="38"/>
      <c r="HAB9" s="38"/>
      <c r="HAC9" s="38"/>
      <c r="HAD9" s="38"/>
      <c r="HAE9" s="38"/>
      <c r="HAF9" s="38"/>
      <c r="HAG9" s="38"/>
      <c r="HAH9" s="38"/>
      <c r="HAI9" s="38"/>
      <c r="HAJ9" s="38"/>
      <c r="HAK9" s="38"/>
      <c r="HAL9" s="38"/>
      <c r="HAM9" s="38"/>
      <c r="HAN9" s="38"/>
      <c r="HAO9" s="38"/>
      <c r="HAP9" s="38"/>
      <c r="HAQ9" s="38"/>
      <c r="HAR9" s="38"/>
      <c r="HAS9" s="38"/>
      <c r="HAT9" s="38"/>
      <c r="HAU9" s="38"/>
      <c r="HAV9" s="38"/>
      <c r="HAW9" s="38"/>
      <c r="HAX9" s="38"/>
      <c r="HAY9" s="38"/>
      <c r="HAZ9" s="38"/>
      <c r="HBA9" s="38"/>
      <c r="HBB9" s="38"/>
      <c r="HBC9" s="38"/>
      <c r="HBD9" s="38"/>
      <c r="HBE9" s="38"/>
      <c r="HBF9" s="38"/>
      <c r="HBG9" s="38"/>
      <c r="HBH9" s="38"/>
      <c r="HBI9" s="38"/>
      <c r="HBJ9" s="38"/>
      <c r="HBK9" s="38"/>
      <c r="HBL9" s="38"/>
      <c r="HBM9" s="38"/>
      <c r="HBN9" s="38"/>
      <c r="HBO9" s="38"/>
      <c r="HBP9" s="38"/>
      <c r="HBQ9" s="38"/>
      <c r="HBR9" s="38"/>
      <c r="HBS9" s="38"/>
      <c r="HBT9" s="38"/>
      <c r="HBU9" s="38"/>
      <c r="HBV9" s="38"/>
      <c r="HBW9" s="38"/>
      <c r="HBX9" s="38"/>
      <c r="HBY9" s="38"/>
      <c r="HBZ9" s="38"/>
      <c r="HCA9" s="38"/>
      <c r="HCB9" s="38"/>
      <c r="HCC9" s="38"/>
      <c r="HCD9" s="38"/>
      <c r="HCE9" s="38"/>
      <c r="HCF9" s="38"/>
      <c r="HCG9" s="38"/>
      <c r="HCH9" s="38"/>
      <c r="HCI9" s="38"/>
      <c r="HCJ9" s="38"/>
      <c r="HCK9" s="38"/>
      <c r="HCL9" s="38"/>
      <c r="HCM9" s="38"/>
      <c r="HCN9" s="38"/>
      <c r="HCO9" s="38"/>
      <c r="HCP9" s="38"/>
      <c r="HCQ9" s="38"/>
      <c r="HCR9" s="38"/>
      <c r="HCS9" s="38"/>
      <c r="HCT9" s="38"/>
      <c r="HCU9" s="38"/>
      <c r="HCV9" s="38"/>
      <c r="HCW9" s="38"/>
      <c r="HCX9" s="38"/>
      <c r="HCY9" s="38"/>
      <c r="HCZ9" s="38"/>
      <c r="HDA9" s="38"/>
      <c r="HDB9" s="38"/>
      <c r="HDC9" s="38"/>
      <c r="HDD9" s="38"/>
      <c r="HDE9" s="38"/>
      <c r="HDF9" s="38"/>
      <c r="HDG9" s="38"/>
      <c r="HDH9" s="38"/>
      <c r="HDI9" s="38"/>
      <c r="HDJ9" s="38"/>
      <c r="HDK9" s="38"/>
      <c r="HDL9" s="38"/>
      <c r="HDM9" s="38"/>
      <c r="HDN9" s="38"/>
      <c r="HDO9" s="38"/>
      <c r="HDP9" s="38"/>
      <c r="HDQ9" s="38"/>
      <c r="HDR9" s="38"/>
      <c r="HDS9" s="38"/>
      <c r="HDT9" s="38"/>
      <c r="HDU9" s="38"/>
      <c r="HDV9" s="38"/>
      <c r="HDW9" s="38"/>
      <c r="HDX9" s="38"/>
      <c r="HDY9" s="38"/>
      <c r="HDZ9" s="38"/>
      <c r="HEA9" s="38"/>
      <c r="HEB9" s="38"/>
      <c r="HEC9" s="38"/>
      <c r="HED9" s="38"/>
      <c r="HEE9" s="38"/>
      <c r="HEF9" s="38"/>
      <c r="HEG9" s="38"/>
      <c r="HEH9" s="38"/>
      <c r="HEI9" s="38"/>
      <c r="HEJ9" s="38"/>
      <c r="HEK9" s="38"/>
      <c r="HEL9" s="38"/>
      <c r="HEM9" s="38"/>
      <c r="HEN9" s="38"/>
      <c r="HEO9" s="38"/>
      <c r="HEP9" s="38"/>
      <c r="HEQ9" s="38"/>
      <c r="HER9" s="38"/>
      <c r="HES9" s="38"/>
      <c r="HET9" s="38"/>
      <c r="HEU9" s="38"/>
      <c r="HEV9" s="38"/>
      <c r="HEW9" s="38"/>
      <c r="HEX9" s="38"/>
      <c r="HEY9" s="38"/>
      <c r="HEZ9" s="38"/>
      <c r="HFA9" s="38"/>
      <c r="HFB9" s="38"/>
      <c r="HFC9" s="38"/>
      <c r="HFD9" s="38"/>
      <c r="HFE9" s="38"/>
      <c r="HFF9" s="38"/>
      <c r="HFG9" s="38"/>
      <c r="HFH9" s="38"/>
      <c r="HFI9" s="38"/>
      <c r="HFJ9" s="38"/>
      <c r="HFK9" s="38"/>
      <c r="HFL9" s="38"/>
      <c r="HFM9" s="38"/>
      <c r="HFN9" s="38"/>
      <c r="HFO9" s="38"/>
      <c r="HFP9" s="38"/>
      <c r="HFQ9" s="38"/>
      <c r="HFR9" s="38"/>
      <c r="HFS9" s="38"/>
      <c r="HFT9" s="38"/>
      <c r="HFU9" s="38"/>
      <c r="HFV9" s="38"/>
      <c r="HFW9" s="38"/>
      <c r="HFX9" s="38"/>
      <c r="HFY9" s="38"/>
      <c r="HFZ9" s="38"/>
      <c r="HGA9" s="38"/>
      <c r="HGB9" s="38"/>
      <c r="HGC9" s="38"/>
      <c r="HGD9" s="38"/>
      <c r="HGE9" s="38"/>
      <c r="HGF9" s="38"/>
      <c r="HGG9" s="38"/>
      <c r="HGH9" s="38"/>
      <c r="HGI9" s="38"/>
      <c r="HGJ9" s="38"/>
      <c r="HGK9" s="38"/>
      <c r="HGL9" s="38"/>
      <c r="HGM9" s="38"/>
      <c r="HGN9" s="38"/>
      <c r="HGO9" s="38"/>
      <c r="HGP9" s="38"/>
      <c r="HGQ9" s="38"/>
      <c r="HGR9" s="38"/>
      <c r="HGS9" s="38"/>
      <c r="HGT9" s="38"/>
      <c r="HGU9" s="38"/>
      <c r="HGV9" s="38"/>
      <c r="HGW9" s="38"/>
      <c r="HGX9" s="38"/>
      <c r="HGY9" s="38"/>
      <c r="HGZ9" s="38"/>
      <c r="HHA9" s="38"/>
      <c r="HHB9" s="38"/>
      <c r="HHC9" s="38"/>
      <c r="HHD9" s="38"/>
      <c r="HHE9" s="38"/>
      <c r="HHF9" s="38"/>
      <c r="HHG9" s="38"/>
      <c r="HHH9" s="38"/>
      <c r="HHI9" s="38"/>
      <c r="HHJ9" s="38"/>
      <c r="HHK9" s="38"/>
      <c r="HHL9" s="38"/>
      <c r="HHM9" s="38"/>
      <c r="HHN9" s="38"/>
      <c r="HHO9" s="38"/>
      <c r="HHP9" s="38"/>
      <c r="HHQ9" s="38"/>
      <c r="HHR9" s="38"/>
      <c r="HHS9" s="38"/>
      <c r="HHT9" s="38"/>
      <c r="HHU9" s="38"/>
      <c r="HHV9" s="38"/>
      <c r="HHW9" s="38"/>
      <c r="HHX9" s="38"/>
      <c r="HHY9" s="38"/>
      <c r="HHZ9" s="38"/>
      <c r="HIA9" s="38"/>
      <c r="HIB9" s="38"/>
      <c r="HIC9" s="38"/>
      <c r="HID9" s="38"/>
      <c r="HIE9" s="38"/>
      <c r="HIF9" s="38"/>
      <c r="HIG9" s="38"/>
      <c r="HIH9" s="38"/>
      <c r="HII9" s="38"/>
      <c r="HIJ9" s="38"/>
      <c r="HIK9" s="38"/>
      <c r="HIL9" s="38"/>
      <c r="HIM9" s="38"/>
      <c r="HIN9" s="38"/>
      <c r="HIO9" s="38"/>
      <c r="HIP9" s="38"/>
      <c r="HIQ9" s="38"/>
      <c r="HIR9" s="38"/>
      <c r="HIS9" s="38"/>
      <c r="HIT9" s="38"/>
      <c r="HIU9" s="38"/>
      <c r="HIV9" s="38"/>
      <c r="HIW9" s="38"/>
      <c r="HIX9" s="38"/>
      <c r="HIY9" s="38"/>
      <c r="HIZ9" s="38"/>
      <c r="HJA9" s="38"/>
      <c r="HJB9" s="38"/>
      <c r="HJC9" s="38"/>
      <c r="HJD9" s="38"/>
      <c r="HJE9" s="38"/>
      <c r="HJF9" s="38"/>
      <c r="HJG9" s="38"/>
      <c r="HJH9" s="38"/>
      <c r="HJI9" s="38"/>
      <c r="HJJ9" s="38"/>
      <c r="HJK9" s="38"/>
      <c r="HJL9" s="38"/>
      <c r="HJM9" s="38"/>
      <c r="HJN9" s="38"/>
      <c r="HJO9" s="38"/>
      <c r="HJP9" s="38"/>
      <c r="HJQ9" s="38"/>
      <c r="HJR9" s="38"/>
      <c r="HJS9" s="38"/>
      <c r="HJT9" s="38"/>
      <c r="HJU9" s="38"/>
      <c r="HJV9" s="38"/>
      <c r="HJW9" s="38"/>
      <c r="HJX9" s="38"/>
      <c r="HJY9" s="38"/>
      <c r="HJZ9" s="38"/>
      <c r="HKA9" s="38"/>
      <c r="HKB9" s="38"/>
      <c r="HKC9" s="38"/>
      <c r="HKD9" s="38"/>
      <c r="HKE9" s="38"/>
      <c r="HKF9" s="38"/>
      <c r="HKG9" s="38"/>
      <c r="HKH9" s="38"/>
      <c r="HKI9" s="38"/>
      <c r="HKJ9" s="38"/>
      <c r="HKK9" s="38"/>
      <c r="HKL9" s="38"/>
      <c r="HKM9" s="38"/>
      <c r="HKN9" s="38"/>
      <c r="HKO9" s="38"/>
      <c r="HKP9" s="38"/>
      <c r="HKQ9" s="38"/>
      <c r="HKR9" s="38"/>
      <c r="HKS9" s="38"/>
      <c r="HKT9" s="38"/>
      <c r="HKU9" s="38"/>
      <c r="HKV9" s="38"/>
      <c r="HKW9" s="38"/>
      <c r="HKX9" s="38"/>
      <c r="HKY9" s="38"/>
      <c r="HKZ9" s="38"/>
      <c r="HLA9" s="38"/>
      <c r="HLB9" s="38"/>
      <c r="HLC9" s="38"/>
      <c r="HLD9" s="38"/>
      <c r="HLE9" s="38"/>
      <c r="HLF9" s="38"/>
      <c r="HLG9" s="38"/>
      <c r="HLH9" s="38"/>
      <c r="HLI9" s="38"/>
      <c r="HLJ9" s="38"/>
      <c r="HLK9" s="38"/>
      <c r="HLL9" s="38"/>
      <c r="HLM9" s="38"/>
      <c r="HLN9" s="38"/>
      <c r="HLO9" s="38"/>
      <c r="HLP9" s="38"/>
      <c r="HLQ9" s="38"/>
      <c r="HLR9" s="38"/>
      <c r="HLS9" s="38"/>
      <c r="HLT9" s="38"/>
      <c r="HLU9" s="38"/>
      <c r="HLV9" s="38"/>
      <c r="HLW9" s="38"/>
      <c r="HLX9" s="38"/>
      <c r="HLY9" s="38"/>
      <c r="HLZ9" s="38"/>
      <c r="HMA9" s="38"/>
      <c r="HMB9" s="38"/>
      <c r="HMC9" s="38"/>
      <c r="HMD9" s="38"/>
      <c r="HME9" s="38"/>
      <c r="HMF9" s="38"/>
      <c r="HMG9" s="38"/>
      <c r="HMH9" s="38"/>
      <c r="HMI9" s="38"/>
      <c r="HMJ9" s="38"/>
      <c r="HMK9" s="38"/>
      <c r="HML9" s="38"/>
      <c r="HMM9" s="38"/>
      <c r="HMN9" s="38"/>
      <c r="HMO9" s="38"/>
      <c r="HMP9" s="38"/>
      <c r="HMQ9" s="38"/>
      <c r="HMR9" s="38"/>
      <c r="HMS9" s="38"/>
      <c r="HMT9" s="38"/>
      <c r="HMU9" s="38"/>
      <c r="HMV9" s="38"/>
      <c r="HMW9" s="38"/>
      <c r="HMX9" s="38"/>
      <c r="HMY9" s="38"/>
      <c r="HMZ9" s="38"/>
      <c r="HNA9" s="38"/>
      <c r="HNB9" s="38"/>
      <c r="HNC9" s="38"/>
      <c r="HND9" s="38"/>
      <c r="HNE9" s="38"/>
      <c r="HNF9" s="38"/>
      <c r="HNG9" s="38"/>
      <c r="HNH9" s="38"/>
      <c r="HNI9" s="38"/>
      <c r="HNJ9" s="38"/>
      <c r="HNK9" s="38"/>
      <c r="HNL9" s="38"/>
      <c r="HNM9" s="38"/>
      <c r="HNN9" s="38"/>
      <c r="HNO9" s="38"/>
      <c r="HNP9" s="38"/>
      <c r="HNQ9" s="38"/>
      <c r="HNR9" s="38"/>
      <c r="HNS9" s="38"/>
      <c r="HNT9" s="38"/>
      <c r="HNU9" s="38"/>
      <c r="HNV9" s="38"/>
      <c r="HNW9" s="38"/>
      <c r="HNX9" s="38"/>
      <c r="HNY9" s="38"/>
      <c r="HNZ9" s="38"/>
      <c r="HOA9" s="38"/>
      <c r="HOB9" s="38"/>
      <c r="HOC9" s="38"/>
      <c r="HOD9" s="38"/>
      <c r="HOE9" s="38"/>
      <c r="HOF9" s="38"/>
      <c r="HOG9" s="38"/>
      <c r="HOH9" s="38"/>
      <c r="HOI9" s="38"/>
      <c r="HOJ9" s="38"/>
      <c r="HOK9" s="38"/>
      <c r="HOL9" s="38"/>
      <c r="HOM9" s="38"/>
      <c r="HON9" s="38"/>
      <c r="HOO9" s="38"/>
      <c r="HOP9" s="38"/>
      <c r="HOQ9" s="38"/>
      <c r="HOR9" s="38"/>
      <c r="HOS9" s="38"/>
      <c r="HOT9" s="38"/>
      <c r="HOU9" s="38"/>
      <c r="HOV9" s="38"/>
      <c r="HOW9" s="38"/>
      <c r="HOX9" s="38"/>
      <c r="HOY9" s="38"/>
      <c r="HOZ9" s="38"/>
      <c r="HPA9" s="38"/>
      <c r="HPB9" s="38"/>
      <c r="HPC9" s="38"/>
      <c r="HPD9" s="38"/>
      <c r="HPE9" s="38"/>
      <c r="HPF9" s="38"/>
      <c r="HPG9" s="38"/>
      <c r="HPH9" s="38"/>
      <c r="HPI9" s="38"/>
      <c r="HPJ9" s="38"/>
      <c r="HPK9" s="38"/>
      <c r="HPL9" s="38"/>
      <c r="HPM9" s="38"/>
      <c r="HPN9" s="38"/>
      <c r="HPO9" s="38"/>
      <c r="HPP9" s="38"/>
      <c r="HPQ9" s="38"/>
      <c r="HPR9" s="38"/>
      <c r="HPS9" s="38"/>
      <c r="HPT9" s="38"/>
      <c r="HPU9" s="38"/>
      <c r="HPV9" s="38"/>
      <c r="HPW9" s="38"/>
      <c r="HPX9" s="38"/>
      <c r="HPY9" s="38"/>
      <c r="HPZ9" s="38"/>
      <c r="HQA9" s="38"/>
      <c r="HQB9" s="38"/>
      <c r="HQC9" s="38"/>
      <c r="HQD9" s="38"/>
      <c r="HQE9" s="38"/>
      <c r="HQF9" s="38"/>
      <c r="HQG9" s="38"/>
      <c r="HQH9" s="38"/>
      <c r="HQI9" s="38"/>
      <c r="HQJ9" s="38"/>
      <c r="HQK9" s="38"/>
      <c r="HQL9" s="38"/>
      <c r="HQM9" s="38"/>
      <c r="HQN9" s="38"/>
      <c r="HQO9" s="38"/>
      <c r="HQP9" s="38"/>
      <c r="HQQ9" s="38"/>
      <c r="HQR9" s="38"/>
      <c r="HQS9" s="38"/>
      <c r="HQT9" s="38"/>
      <c r="HQU9" s="38"/>
      <c r="HQV9" s="38"/>
      <c r="HQW9" s="38"/>
      <c r="HQX9" s="38"/>
      <c r="HQY9" s="38"/>
      <c r="HQZ9" s="38"/>
      <c r="HRA9" s="38"/>
      <c r="HRB9" s="38"/>
      <c r="HRC9" s="38"/>
      <c r="HRD9" s="38"/>
      <c r="HRE9" s="38"/>
      <c r="HRF9" s="38"/>
      <c r="HRG9" s="38"/>
      <c r="HRH9" s="38"/>
      <c r="HRI9" s="38"/>
      <c r="HRJ9" s="38"/>
      <c r="HRK9" s="38"/>
      <c r="HRL9" s="38"/>
      <c r="HRM9" s="38"/>
      <c r="HRN9" s="38"/>
      <c r="HRO9" s="38"/>
      <c r="HRP9" s="38"/>
      <c r="HRQ9" s="38"/>
      <c r="HRR9" s="38"/>
      <c r="HRS9" s="38"/>
      <c r="HRT9" s="38"/>
      <c r="HRU9" s="38"/>
      <c r="HRV9" s="38"/>
      <c r="HRW9" s="38"/>
      <c r="HRX9" s="38"/>
      <c r="HRY9" s="38"/>
      <c r="HRZ9" s="38"/>
      <c r="HSA9" s="38"/>
      <c r="HSB9" s="38"/>
      <c r="HSC9" s="38"/>
      <c r="HSD9" s="38"/>
      <c r="HSE9" s="38"/>
      <c r="HSF9" s="38"/>
      <c r="HSG9" s="38"/>
      <c r="HSH9" s="38"/>
      <c r="HSI9" s="38"/>
      <c r="HSJ9" s="38"/>
      <c r="HSK9" s="38"/>
      <c r="HSL9" s="38"/>
      <c r="HSM9" s="38"/>
      <c r="HSN9" s="38"/>
      <c r="HSO9" s="38"/>
      <c r="HSP9" s="38"/>
      <c r="HSQ9" s="38"/>
      <c r="HSR9" s="38"/>
      <c r="HSS9" s="38"/>
      <c r="HST9" s="38"/>
      <c r="HSU9" s="38"/>
      <c r="HSV9" s="38"/>
      <c r="HSW9" s="38"/>
      <c r="HSX9" s="38"/>
      <c r="HSY9" s="38"/>
      <c r="HSZ9" s="38"/>
      <c r="HTA9" s="38"/>
      <c r="HTB9" s="38"/>
      <c r="HTC9" s="38"/>
      <c r="HTD9" s="38"/>
      <c r="HTE9" s="38"/>
      <c r="HTF9" s="38"/>
      <c r="HTG9" s="38"/>
      <c r="HTH9" s="38"/>
      <c r="HTI9" s="38"/>
      <c r="HTJ9" s="38"/>
      <c r="HTK9" s="38"/>
      <c r="HTL9" s="38"/>
      <c r="HTM9" s="38"/>
      <c r="HTN9" s="38"/>
      <c r="HTO9" s="38"/>
      <c r="HTP9" s="38"/>
      <c r="HTQ9" s="38"/>
      <c r="HTR9" s="38"/>
      <c r="HTS9" s="38"/>
      <c r="HTT9" s="38"/>
      <c r="HTU9" s="38"/>
      <c r="HTV9" s="38"/>
      <c r="HTW9" s="38"/>
      <c r="HTX9" s="38"/>
      <c r="HTY9" s="38"/>
      <c r="HTZ9" s="38"/>
      <c r="HUA9" s="38"/>
      <c r="HUB9" s="38"/>
      <c r="HUC9" s="38"/>
      <c r="HUD9" s="38"/>
      <c r="HUE9" s="38"/>
      <c r="HUF9" s="38"/>
      <c r="HUG9" s="38"/>
      <c r="HUH9" s="38"/>
      <c r="HUI9" s="38"/>
      <c r="HUJ9" s="38"/>
      <c r="HUK9" s="38"/>
      <c r="HUL9" s="38"/>
      <c r="HUM9" s="38"/>
      <c r="HUN9" s="38"/>
      <c r="HUO9" s="38"/>
      <c r="HUP9" s="38"/>
      <c r="HUQ9" s="38"/>
      <c r="HUR9" s="38"/>
      <c r="HUS9" s="38"/>
      <c r="HUT9" s="38"/>
      <c r="HUU9" s="38"/>
      <c r="HUV9" s="38"/>
      <c r="HUW9" s="38"/>
      <c r="HUX9" s="38"/>
      <c r="HUY9" s="38"/>
      <c r="HUZ9" s="38"/>
      <c r="HVA9" s="38"/>
      <c r="HVB9" s="38"/>
      <c r="HVC9" s="38"/>
      <c r="HVD9" s="38"/>
      <c r="HVE9" s="38"/>
      <c r="HVF9" s="38"/>
      <c r="HVG9" s="38"/>
      <c r="HVH9" s="38"/>
      <c r="HVI9" s="38"/>
      <c r="HVJ9" s="38"/>
      <c r="HVK9" s="38"/>
      <c r="HVL9" s="38"/>
      <c r="HVM9" s="38"/>
      <c r="HVN9" s="38"/>
      <c r="HVO9" s="38"/>
      <c r="HVP9" s="38"/>
      <c r="HVQ9" s="38"/>
      <c r="HVR9" s="38"/>
      <c r="HVS9" s="38"/>
      <c r="HVT9" s="38"/>
      <c r="HVU9" s="38"/>
      <c r="HVV9" s="38"/>
      <c r="HVW9" s="38"/>
      <c r="HVX9" s="38"/>
      <c r="HVY9" s="38"/>
      <c r="HVZ9" s="38"/>
      <c r="HWA9" s="38"/>
      <c r="HWB9" s="38"/>
      <c r="HWC9" s="38"/>
      <c r="HWD9" s="38"/>
      <c r="HWE9" s="38"/>
      <c r="HWF9" s="38"/>
      <c r="HWG9" s="38"/>
      <c r="HWH9" s="38"/>
      <c r="HWI9" s="38"/>
      <c r="HWJ9" s="38"/>
      <c r="HWK9" s="38"/>
      <c r="HWL9" s="38"/>
      <c r="HWM9" s="38"/>
      <c r="HWN9" s="38"/>
      <c r="HWO9" s="38"/>
      <c r="HWP9" s="38"/>
      <c r="HWQ9" s="38"/>
      <c r="HWR9" s="38"/>
      <c r="HWS9" s="38"/>
      <c r="HWT9" s="38"/>
      <c r="HWU9" s="38"/>
      <c r="HWV9" s="38"/>
      <c r="HWW9" s="38"/>
      <c r="HWX9" s="38"/>
      <c r="HWY9" s="38"/>
      <c r="HWZ9" s="38"/>
      <c r="HXA9" s="38"/>
      <c r="HXB9" s="38"/>
      <c r="HXC9" s="38"/>
      <c r="HXD9" s="38"/>
      <c r="HXE9" s="38"/>
      <c r="HXF9" s="38"/>
      <c r="HXG9" s="38"/>
      <c r="HXH9" s="38"/>
      <c r="HXI9" s="38"/>
      <c r="HXJ9" s="38"/>
      <c r="HXK9" s="38"/>
      <c r="HXL9" s="38"/>
      <c r="HXM9" s="38"/>
      <c r="HXN9" s="38"/>
      <c r="HXO9" s="38"/>
      <c r="HXP9" s="38"/>
      <c r="HXQ9" s="38"/>
      <c r="HXR9" s="38"/>
      <c r="HXS9" s="38"/>
      <c r="HXT9" s="38"/>
      <c r="HXU9" s="38"/>
      <c r="HXV9" s="38"/>
      <c r="HXW9" s="38"/>
      <c r="HXX9" s="38"/>
      <c r="HXY9" s="38"/>
      <c r="HXZ9" s="38"/>
      <c r="HYA9" s="38"/>
      <c r="HYB9" s="38"/>
      <c r="HYC9" s="38"/>
      <c r="HYD9" s="38"/>
      <c r="HYE9" s="38"/>
      <c r="HYF9" s="38"/>
      <c r="HYG9" s="38"/>
      <c r="HYH9" s="38"/>
      <c r="HYI9" s="38"/>
      <c r="HYJ9" s="38"/>
      <c r="HYK9" s="38"/>
      <c r="HYL9" s="38"/>
      <c r="HYM9" s="38"/>
      <c r="HYN9" s="38"/>
      <c r="HYO9" s="38"/>
      <c r="HYP9" s="38"/>
      <c r="HYQ9" s="38"/>
      <c r="HYR9" s="38"/>
      <c r="HYS9" s="38"/>
      <c r="HYT9" s="38"/>
      <c r="HYU9" s="38"/>
      <c r="HYV9" s="38"/>
      <c r="HYW9" s="38"/>
      <c r="HYX9" s="38"/>
      <c r="HYY9" s="38"/>
      <c r="HYZ9" s="38"/>
      <c r="HZA9" s="38"/>
      <c r="HZB9" s="38"/>
      <c r="HZC9" s="38"/>
      <c r="HZD9" s="38"/>
      <c r="HZE9" s="38"/>
      <c r="HZF9" s="38"/>
      <c r="HZG9" s="38"/>
      <c r="HZH9" s="38"/>
      <c r="HZI9" s="38"/>
      <c r="HZJ9" s="38"/>
      <c r="HZK9" s="38"/>
      <c r="HZL9" s="38"/>
      <c r="HZM9" s="38"/>
      <c r="HZN9" s="38"/>
      <c r="HZO9" s="38"/>
      <c r="HZP9" s="38"/>
      <c r="HZQ9" s="38"/>
      <c r="HZR9" s="38"/>
      <c r="HZS9" s="38"/>
      <c r="HZT9" s="38"/>
      <c r="HZU9" s="38"/>
      <c r="HZV9" s="38"/>
      <c r="HZW9" s="38"/>
      <c r="HZX9" s="38"/>
      <c r="HZY9" s="38"/>
      <c r="HZZ9" s="38"/>
      <c r="IAA9" s="38"/>
      <c r="IAB9" s="38"/>
      <c r="IAC9" s="38"/>
      <c r="IAD9" s="38"/>
      <c r="IAE9" s="38"/>
      <c r="IAF9" s="38"/>
      <c r="IAG9" s="38"/>
      <c r="IAH9" s="38"/>
      <c r="IAI9" s="38"/>
      <c r="IAJ9" s="38"/>
      <c r="IAK9" s="38"/>
      <c r="IAL9" s="38"/>
      <c r="IAM9" s="38"/>
      <c r="IAN9" s="38"/>
      <c r="IAO9" s="38"/>
      <c r="IAP9" s="38"/>
      <c r="IAQ9" s="38"/>
      <c r="IAR9" s="38"/>
      <c r="IAS9" s="38"/>
      <c r="IAT9" s="38"/>
      <c r="IAU9" s="38"/>
      <c r="IAV9" s="38"/>
      <c r="IAW9" s="38"/>
      <c r="IAX9" s="38"/>
      <c r="IAY9" s="38"/>
      <c r="IAZ9" s="38"/>
      <c r="IBA9" s="38"/>
      <c r="IBB9" s="38"/>
      <c r="IBC9" s="38"/>
      <c r="IBD9" s="38"/>
      <c r="IBE9" s="38"/>
      <c r="IBF9" s="38"/>
      <c r="IBG9" s="38"/>
      <c r="IBH9" s="38"/>
      <c r="IBI9" s="38"/>
      <c r="IBJ9" s="38"/>
      <c r="IBK9" s="38"/>
      <c r="IBL9" s="38"/>
      <c r="IBM9" s="38"/>
      <c r="IBN9" s="38"/>
      <c r="IBO9" s="38"/>
      <c r="IBP9" s="38"/>
      <c r="IBQ9" s="38"/>
      <c r="IBR9" s="38"/>
      <c r="IBS9" s="38"/>
      <c r="IBT9" s="38"/>
      <c r="IBU9" s="38"/>
      <c r="IBV9" s="38"/>
      <c r="IBW9" s="38"/>
      <c r="IBX9" s="38"/>
      <c r="IBY9" s="38"/>
      <c r="IBZ9" s="38"/>
      <c r="ICA9" s="38"/>
      <c r="ICB9" s="38"/>
      <c r="ICC9" s="38"/>
      <c r="ICD9" s="38"/>
      <c r="ICE9" s="38"/>
      <c r="ICF9" s="38"/>
      <c r="ICG9" s="38"/>
      <c r="ICH9" s="38"/>
      <c r="ICI9" s="38"/>
      <c r="ICJ9" s="38"/>
      <c r="ICK9" s="38"/>
      <c r="ICL9" s="38"/>
      <c r="ICM9" s="38"/>
      <c r="ICN9" s="38"/>
      <c r="ICO9" s="38"/>
      <c r="ICP9" s="38"/>
      <c r="ICQ9" s="38"/>
      <c r="ICR9" s="38"/>
      <c r="ICS9" s="38"/>
      <c r="ICT9" s="38"/>
      <c r="ICU9" s="38"/>
      <c r="ICV9" s="38"/>
      <c r="ICW9" s="38"/>
      <c r="ICX9" s="38"/>
      <c r="ICY9" s="38"/>
      <c r="ICZ9" s="38"/>
      <c r="IDA9" s="38"/>
      <c r="IDB9" s="38"/>
      <c r="IDC9" s="38"/>
      <c r="IDD9" s="38"/>
      <c r="IDE9" s="38"/>
      <c r="IDF9" s="38"/>
      <c r="IDG9" s="38"/>
      <c r="IDH9" s="38"/>
      <c r="IDI9" s="38"/>
      <c r="IDJ9" s="38"/>
      <c r="IDK9" s="38"/>
      <c r="IDL9" s="38"/>
      <c r="IDM9" s="38"/>
      <c r="IDN9" s="38"/>
      <c r="IDO9" s="38"/>
      <c r="IDP9" s="38"/>
      <c r="IDQ9" s="38"/>
      <c r="IDR9" s="38"/>
      <c r="IDS9" s="38"/>
      <c r="IDT9" s="38"/>
      <c r="IDU9" s="38"/>
      <c r="IDV9" s="38"/>
      <c r="IDW9" s="38"/>
      <c r="IDX9" s="38"/>
      <c r="IDY9" s="38"/>
      <c r="IDZ9" s="38"/>
      <c r="IEA9" s="38"/>
      <c r="IEB9" s="38"/>
      <c r="IEC9" s="38"/>
      <c r="IED9" s="38"/>
      <c r="IEE9" s="38"/>
      <c r="IEF9" s="38"/>
      <c r="IEG9" s="38"/>
      <c r="IEH9" s="38"/>
      <c r="IEI9" s="38"/>
      <c r="IEJ9" s="38"/>
      <c r="IEK9" s="38"/>
      <c r="IEL9" s="38"/>
      <c r="IEM9" s="38"/>
      <c r="IEN9" s="38"/>
      <c r="IEO9" s="38"/>
      <c r="IEP9" s="38"/>
      <c r="IEQ9" s="38"/>
      <c r="IER9" s="38"/>
      <c r="IES9" s="38"/>
      <c r="IET9" s="38"/>
      <c r="IEU9" s="38"/>
      <c r="IEV9" s="38"/>
      <c r="IEW9" s="38"/>
      <c r="IEX9" s="38"/>
      <c r="IEY9" s="38"/>
      <c r="IEZ9" s="38"/>
      <c r="IFA9" s="38"/>
      <c r="IFB9" s="38"/>
      <c r="IFC9" s="38"/>
      <c r="IFD9" s="38"/>
      <c r="IFE9" s="38"/>
      <c r="IFF9" s="38"/>
      <c r="IFG9" s="38"/>
      <c r="IFH9" s="38"/>
      <c r="IFI9" s="38"/>
      <c r="IFJ9" s="38"/>
      <c r="IFK9" s="38"/>
      <c r="IFL9" s="38"/>
      <c r="IFM9" s="38"/>
      <c r="IFN9" s="38"/>
      <c r="IFO9" s="38"/>
      <c r="IFP9" s="38"/>
      <c r="IFQ9" s="38"/>
      <c r="IFR9" s="38"/>
      <c r="IFS9" s="38"/>
      <c r="IFT9" s="38"/>
      <c r="IFU9" s="38"/>
      <c r="IFV9" s="38"/>
      <c r="IFW9" s="38"/>
      <c r="IFX9" s="38"/>
      <c r="IFY9" s="38"/>
      <c r="IFZ9" s="38"/>
      <c r="IGA9" s="38"/>
      <c r="IGB9" s="38"/>
      <c r="IGC9" s="38"/>
      <c r="IGD9" s="38"/>
      <c r="IGE9" s="38"/>
      <c r="IGF9" s="38"/>
      <c r="IGG9" s="38"/>
      <c r="IGH9" s="38"/>
      <c r="IGI9" s="38"/>
      <c r="IGJ9" s="38"/>
      <c r="IGK9" s="38"/>
      <c r="IGL9" s="38"/>
      <c r="IGM9" s="38"/>
      <c r="IGN9" s="38"/>
      <c r="IGO9" s="38"/>
      <c r="IGP9" s="38"/>
      <c r="IGQ9" s="38"/>
      <c r="IGR9" s="38"/>
      <c r="IGS9" s="38"/>
      <c r="IGT9" s="38"/>
      <c r="IGU9" s="38"/>
      <c r="IGV9" s="38"/>
      <c r="IGW9" s="38"/>
      <c r="IGX9" s="38"/>
      <c r="IGY9" s="38"/>
      <c r="IGZ9" s="38"/>
      <c r="IHA9" s="38"/>
      <c r="IHB9" s="38"/>
      <c r="IHC9" s="38"/>
      <c r="IHD9" s="38"/>
      <c r="IHE9" s="38"/>
      <c r="IHF9" s="38"/>
      <c r="IHG9" s="38"/>
      <c r="IHH9" s="38"/>
      <c r="IHI9" s="38"/>
      <c r="IHJ9" s="38"/>
      <c r="IHK9" s="38"/>
      <c r="IHL9" s="38"/>
      <c r="IHM9" s="38"/>
      <c r="IHN9" s="38"/>
      <c r="IHO9" s="38"/>
      <c r="IHP9" s="38"/>
      <c r="IHQ9" s="38"/>
      <c r="IHR9" s="38"/>
      <c r="IHS9" s="38"/>
      <c r="IHT9" s="38"/>
      <c r="IHU9" s="38"/>
      <c r="IHV9" s="38"/>
      <c r="IHW9" s="38"/>
      <c r="IHX9" s="38"/>
      <c r="IHY9" s="38"/>
      <c r="IHZ9" s="38"/>
      <c r="IIA9" s="38"/>
      <c r="IIB9" s="38"/>
      <c r="IIC9" s="38"/>
      <c r="IID9" s="38"/>
      <c r="IIE9" s="38"/>
      <c r="IIF9" s="38"/>
      <c r="IIG9" s="38"/>
      <c r="IIH9" s="38"/>
      <c r="III9" s="38"/>
      <c r="IIJ9" s="38"/>
      <c r="IIK9" s="38"/>
      <c r="IIL9" s="38"/>
      <c r="IIM9" s="38"/>
      <c r="IIN9" s="38"/>
      <c r="IIO9" s="38"/>
      <c r="IIP9" s="38"/>
      <c r="IIQ9" s="38"/>
      <c r="IIR9" s="38"/>
      <c r="IIS9" s="38"/>
      <c r="IIT9" s="38"/>
      <c r="IIU9" s="38"/>
      <c r="IIV9" s="38"/>
      <c r="IIW9" s="38"/>
      <c r="IIX9" s="38"/>
      <c r="IIY9" s="38"/>
      <c r="IIZ9" s="38"/>
      <c r="IJA9" s="38"/>
      <c r="IJB9" s="38"/>
      <c r="IJC9" s="38"/>
      <c r="IJD9" s="38"/>
      <c r="IJE9" s="38"/>
      <c r="IJF9" s="38"/>
      <c r="IJG9" s="38"/>
      <c r="IJH9" s="38"/>
      <c r="IJI9" s="38"/>
      <c r="IJJ9" s="38"/>
      <c r="IJK9" s="38"/>
      <c r="IJL9" s="38"/>
      <c r="IJM9" s="38"/>
      <c r="IJN9" s="38"/>
      <c r="IJO9" s="38"/>
      <c r="IJP9" s="38"/>
      <c r="IJQ9" s="38"/>
      <c r="IJR9" s="38"/>
      <c r="IJS9" s="38"/>
      <c r="IJT9" s="38"/>
      <c r="IJU9" s="38"/>
      <c r="IJV9" s="38"/>
      <c r="IJW9" s="38"/>
      <c r="IJX9" s="38"/>
      <c r="IJY9" s="38"/>
      <c r="IJZ9" s="38"/>
      <c r="IKA9" s="38"/>
      <c r="IKB9" s="38"/>
      <c r="IKC9" s="38"/>
      <c r="IKD9" s="38"/>
      <c r="IKE9" s="38"/>
      <c r="IKF9" s="38"/>
      <c r="IKG9" s="38"/>
      <c r="IKH9" s="38"/>
      <c r="IKI9" s="38"/>
      <c r="IKJ9" s="38"/>
      <c r="IKK9" s="38"/>
      <c r="IKL9" s="38"/>
      <c r="IKM9" s="38"/>
      <c r="IKN9" s="38"/>
      <c r="IKO9" s="38"/>
      <c r="IKP9" s="38"/>
      <c r="IKQ9" s="38"/>
      <c r="IKR9" s="38"/>
      <c r="IKS9" s="38"/>
      <c r="IKT9" s="38"/>
      <c r="IKU9" s="38"/>
      <c r="IKV9" s="38"/>
      <c r="IKW9" s="38"/>
      <c r="IKX9" s="38"/>
      <c r="IKY9" s="38"/>
      <c r="IKZ9" s="38"/>
      <c r="ILA9" s="38"/>
      <c r="ILB9" s="38"/>
      <c r="ILC9" s="38"/>
      <c r="ILD9" s="38"/>
      <c r="ILE9" s="38"/>
      <c r="ILF9" s="38"/>
      <c r="ILG9" s="38"/>
      <c r="ILH9" s="38"/>
      <c r="ILI9" s="38"/>
      <c r="ILJ9" s="38"/>
      <c r="ILK9" s="38"/>
      <c r="ILL9" s="38"/>
      <c r="ILM9" s="38"/>
      <c r="ILN9" s="38"/>
      <c r="ILO9" s="38"/>
      <c r="ILP9" s="38"/>
      <c r="ILQ9" s="38"/>
      <c r="ILR9" s="38"/>
      <c r="ILS9" s="38"/>
      <c r="ILT9" s="38"/>
      <c r="ILU9" s="38"/>
      <c r="ILV9" s="38"/>
      <c r="ILW9" s="38"/>
      <c r="ILX9" s="38"/>
      <c r="ILY9" s="38"/>
      <c r="ILZ9" s="38"/>
      <c r="IMA9" s="38"/>
      <c r="IMB9" s="38"/>
      <c r="IMC9" s="38"/>
      <c r="IMD9" s="38"/>
      <c r="IME9" s="38"/>
      <c r="IMF9" s="38"/>
      <c r="IMG9" s="38"/>
      <c r="IMH9" s="38"/>
      <c r="IMI9" s="38"/>
      <c r="IMJ9" s="38"/>
      <c r="IMK9" s="38"/>
      <c r="IML9" s="38"/>
      <c r="IMM9" s="38"/>
      <c r="IMN9" s="38"/>
      <c r="IMO9" s="38"/>
      <c r="IMP9" s="38"/>
      <c r="IMQ9" s="38"/>
      <c r="IMR9" s="38"/>
      <c r="IMS9" s="38"/>
      <c r="IMT9" s="38"/>
      <c r="IMU9" s="38"/>
      <c r="IMV9" s="38"/>
      <c r="IMW9" s="38"/>
      <c r="IMX9" s="38"/>
      <c r="IMY9" s="38"/>
      <c r="IMZ9" s="38"/>
      <c r="INA9" s="38"/>
      <c r="INB9" s="38"/>
      <c r="INC9" s="38"/>
      <c r="IND9" s="38"/>
      <c r="INE9" s="38"/>
      <c r="INF9" s="38"/>
      <c r="ING9" s="38"/>
      <c r="INH9" s="38"/>
      <c r="INI9" s="38"/>
      <c r="INJ9" s="38"/>
      <c r="INK9" s="38"/>
      <c r="INL9" s="38"/>
      <c r="INM9" s="38"/>
      <c r="INN9" s="38"/>
      <c r="INO9" s="38"/>
      <c r="INP9" s="38"/>
      <c r="INQ9" s="38"/>
      <c r="INR9" s="38"/>
      <c r="INS9" s="38"/>
      <c r="INT9" s="38"/>
      <c r="INU9" s="38"/>
      <c r="INV9" s="38"/>
      <c r="INW9" s="38"/>
      <c r="INX9" s="38"/>
      <c r="INY9" s="38"/>
      <c r="INZ9" s="38"/>
      <c r="IOA9" s="38"/>
      <c r="IOB9" s="38"/>
      <c r="IOC9" s="38"/>
      <c r="IOD9" s="38"/>
      <c r="IOE9" s="38"/>
      <c r="IOF9" s="38"/>
      <c r="IOG9" s="38"/>
      <c r="IOH9" s="38"/>
      <c r="IOI9" s="38"/>
      <c r="IOJ9" s="38"/>
      <c r="IOK9" s="38"/>
      <c r="IOL9" s="38"/>
      <c r="IOM9" s="38"/>
      <c r="ION9" s="38"/>
      <c r="IOO9" s="38"/>
      <c r="IOP9" s="38"/>
      <c r="IOQ9" s="38"/>
      <c r="IOR9" s="38"/>
      <c r="IOS9" s="38"/>
      <c r="IOT9" s="38"/>
      <c r="IOU9" s="38"/>
      <c r="IOV9" s="38"/>
      <c r="IOW9" s="38"/>
      <c r="IOX9" s="38"/>
      <c r="IOY9" s="38"/>
      <c r="IOZ9" s="38"/>
      <c r="IPA9" s="38"/>
      <c r="IPB9" s="38"/>
      <c r="IPC9" s="38"/>
      <c r="IPD9" s="38"/>
      <c r="IPE9" s="38"/>
      <c r="IPF9" s="38"/>
      <c r="IPG9" s="38"/>
      <c r="IPH9" s="38"/>
      <c r="IPI9" s="38"/>
      <c r="IPJ9" s="38"/>
      <c r="IPK9" s="38"/>
      <c r="IPL9" s="38"/>
      <c r="IPM9" s="38"/>
      <c r="IPN9" s="38"/>
      <c r="IPO9" s="38"/>
      <c r="IPP9" s="38"/>
      <c r="IPQ9" s="38"/>
      <c r="IPR9" s="38"/>
      <c r="IPS9" s="38"/>
      <c r="IPT9" s="38"/>
      <c r="IPU9" s="38"/>
      <c r="IPV9" s="38"/>
      <c r="IPW9" s="38"/>
      <c r="IPX9" s="38"/>
      <c r="IPY9" s="38"/>
      <c r="IPZ9" s="38"/>
      <c r="IQA9" s="38"/>
      <c r="IQB9" s="38"/>
      <c r="IQC9" s="38"/>
      <c r="IQD9" s="38"/>
      <c r="IQE9" s="38"/>
      <c r="IQF9" s="38"/>
      <c r="IQG9" s="38"/>
      <c r="IQH9" s="38"/>
      <c r="IQI9" s="38"/>
      <c r="IQJ9" s="38"/>
      <c r="IQK9" s="38"/>
      <c r="IQL9" s="38"/>
      <c r="IQM9" s="38"/>
      <c r="IQN9" s="38"/>
      <c r="IQO9" s="38"/>
      <c r="IQP9" s="38"/>
      <c r="IQQ9" s="38"/>
      <c r="IQR9" s="38"/>
      <c r="IQS9" s="38"/>
      <c r="IQT9" s="38"/>
      <c r="IQU9" s="38"/>
      <c r="IQV9" s="38"/>
      <c r="IQW9" s="38"/>
      <c r="IQX9" s="38"/>
      <c r="IQY9" s="38"/>
      <c r="IQZ9" s="38"/>
      <c r="IRA9" s="38"/>
      <c r="IRB9" s="38"/>
      <c r="IRC9" s="38"/>
      <c r="IRD9" s="38"/>
      <c r="IRE9" s="38"/>
      <c r="IRF9" s="38"/>
      <c r="IRG9" s="38"/>
      <c r="IRH9" s="38"/>
      <c r="IRI9" s="38"/>
      <c r="IRJ9" s="38"/>
      <c r="IRK9" s="38"/>
      <c r="IRL9" s="38"/>
      <c r="IRM9" s="38"/>
      <c r="IRN9" s="38"/>
      <c r="IRO9" s="38"/>
      <c r="IRP9" s="38"/>
      <c r="IRQ9" s="38"/>
      <c r="IRR9" s="38"/>
      <c r="IRS9" s="38"/>
      <c r="IRT9" s="38"/>
      <c r="IRU9" s="38"/>
      <c r="IRV9" s="38"/>
      <c r="IRW9" s="38"/>
      <c r="IRX9" s="38"/>
      <c r="IRY9" s="38"/>
      <c r="IRZ9" s="38"/>
      <c r="ISA9" s="38"/>
      <c r="ISB9" s="38"/>
      <c r="ISC9" s="38"/>
      <c r="ISD9" s="38"/>
      <c r="ISE9" s="38"/>
      <c r="ISF9" s="38"/>
      <c r="ISG9" s="38"/>
      <c r="ISH9" s="38"/>
      <c r="ISI9" s="38"/>
      <c r="ISJ9" s="38"/>
      <c r="ISK9" s="38"/>
      <c r="ISL9" s="38"/>
      <c r="ISM9" s="38"/>
      <c r="ISN9" s="38"/>
      <c r="ISO9" s="38"/>
      <c r="ISP9" s="38"/>
      <c r="ISQ9" s="38"/>
      <c r="ISR9" s="38"/>
      <c r="ISS9" s="38"/>
      <c r="IST9" s="38"/>
      <c r="ISU9" s="38"/>
      <c r="ISV9" s="38"/>
      <c r="ISW9" s="38"/>
      <c r="ISX9" s="38"/>
      <c r="ISY9" s="38"/>
      <c r="ISZ9" s="38"/>
      <c r="ITA9" s="38"/>
      <c r="ITB9" s="38"/>
      <c r="ITC9" s="38"/>
      <c r="ITD9" s="38"/>
      <c r="ITE9" s="38"/>
      <c r="ITF9" s="38"/>
      <c r="ITG9" s="38"/>
      <c r="ITH9" s="38"/>
      <c r="ITI9" s="38"/>
      <c r="ITJ9" s="38"/>
      <c r="ITK9" s="38"/>
      <c r="ITL9" s="38"/>
      <c r="ITM9" s="38"/>
      <c r="ITN9" s="38"/>
      <c r="ITO9" s="38"/>
      <c r="ITP9" s="38"/>
      <c r="ITQ9" s="38"/>
      <c r="ITR9" s="38"/>
      <c r="ITS9" s="38"/>
      <c r="ITT9" s="38"/>
      <c r="ITU9" s="38"/>
      <c r="ITV9" s="38"/>
      <c r="ITW9" s="38"/>
      <c r="ITX9" s="38"/>
      <c r="ITY9" s="38"/>
      <c r="ITZ9" s="38"/>
      <c r="IUA9" s="38"/>
      <c r="IUB9" s="38"/>
      <c r="IUC9" s="38"/>
      <c r="IUD9" s="38"/>
      <c r="IUE9" s="38"/>
      <c r="IUF9" s="38"/>
      <c r="IUG9" s="38"/>
      <c r="IUH9" s="38"/>
      <c r="IUI9" s="38"/>
      <c r="IUJ9" s="38"/>
      <c r="IUK9" s="38"/>
      <c r="IUL9" s="38"/>
      <c r="IUM9" s="38"/>
      <c r="IUN9" s="38"/>
      <c r="IUO9" s="38"/>
      <c r="IUP9" s="38"/>
      <c r="IUQ9" s="38"/>
      <c r="IUR9" s="38"/>
      <c r="IUS9" s="38"/>
      <c r="IUT9" s="38"/>
      <c r="IUU9" s="38"/>
      <c r="IUV9" s="38"/>
      <c r="IUW9" s="38"/>
      <c r="IUX9" s="38"/>
      <c r="IUY9" s="38"/>
      <c r="IUZ9" s="38"/>
      <c r="IVA9" s="38"/>
      <c r="IVB9" s="38"/>
      <c r="IVC9" s="38"/>
      <c r="IVD9" s="38"/>
      <c r="IVE9" s="38"/>
      <c r="IVF9" s="38"/>
      <c r="IVG9" s="38"/>
      <c r="IVH9" s="38"/>
      <c r="IVI9" s="38"/>
      <c r="IVJ9" s="38"/>
      <c r="IVK9" s="38"/>
      <c r="IVL9" s="38"/>
      <c r="IVM9" s="38"/>
      <c r="IVN9" s="38"/>
      <c r="IVO9" s="38"/>
      <c r="IVP9" s="38"/>
      <c r="IVQ9" s="38"/>
      <c r="IVR9" s="38"/>
      <c r="IVS9" s="38"/>
      <c r="IVT9" s="38"/>
      <c r="IVU9" s="38"/>
      <c r="IVV9" s="38"/>
      <c r="IVW9" s="38"/>
      <c r="IVX9" s="38"/>
      <c r="IVY9" s="38"/>
      <c r="IVZ9" s="38"/>
      <c r="IWA9" s="38"/>
      <c r="IWB9" s="38"/>
      <c r="IWC9" s="38"/>
      <c r="IWD9" s="38"/>
      <c r="IWE9" s="38"/>
      <c r="IWF9" s="38"/>
      <c r="IWG9" s="38"/>
      <c r="IWH9" s="38"/>
      <c r="IWI9" s="38"/>
      <c r="IWJ9" s="38"/>
      <c r="IWK9" s="38"/>
      <c r="IWL9" s="38"/>
      <c r="IWM9" s="38"/>
      <c r="IWN9" s="38"/>
      <c r="IWO9" s="38"/>
      <c r="IWP9" s="38"/>
      <c r="IWQ9" s="38"/>
      <c r="IWR9" s="38"/>
      <c r="IWS9" s="38"/>
      <c r="IWT9" s="38"/>
      <c r="IWU9" s="38"/>
      <c r="IWV9" s="38"/>
      <c r="IWW9" s="38"/>
      <c r="IWX9" s="38"/>
      <c r="IWY9" s="38"/>
      <c r="IWZ9" s="38"/>
      <c r="IXA9" s="38"/>
      <c r="IXB9" s="38"/>
      <c r="IXC9" s="38"/>
      <c r="IXD9" s="38"/>
      <c r="IXE9" s="38"/>
      <c r="IXF9" s="38"/>
      <c r="IXG9" s="38"/>
      <c r="IXH9" s="38"/>
      <c r="IXI9" s="38"/>
      <c r="IXJ9" s="38"/>
      <c r="IXK9" s="38"/>
      <c r="IXL9" s="38"/>
      <c r="IXM9" s="38"/>
      <c r="IXN9" s="38"/>
      <c r="IXO9" s="38"/>
      <c r="IXP9" s="38"/>
      <c r="IXQ9" s="38"/>
      <c r="IXR9" s="38"/>
      <c r="IXS9" s="38"/>
      <c r="IXT9" s="38"/>
      <c r="IXU9" s="38"/>
      <c r="IXV9" s="38"/>
      <c r="IXW9" s="38"/>
      <c r="IXX9" s="38"/>
      <c r="IXY9" s="38"/>
      <c r="IXZ9" s="38"/>
      <c r="IYA9" s="38"/>
      <c r="IYB9" s="38"/>
      <c r="IYC9" s="38"/>
      <c r="IYD9" s="38"/>
      <c r="IYE9" s="38"/>
      <c r="IYF9" s="38"/>
      <c r="IYG9" s="38"/>
      <c r="IYH9" s="38"/>
      <c r="IYI9" s="38"/>
      <c r="IYJ9" s="38"/>
      <c r="IYK9" s="38"/>
      <c r="IYL9" s="38"/>
      <c r="IYM9" s="38"/>
      <c r="IYN9" s="38"/>
      <c r="IYO9" s="38"/>
      <c r="IYP9" s="38"/>
      <c r="IYQ9" s="38"/>
      <c r="IYR9" s="38"/>
      <c r="IYS9" s="38"/>
      <c r="IYT9" s="38"/>
      <c r="IYU9" s="38"/>
      <c r="IYV9" s="38"/>
      <c r="IYW9" s="38"/>
      <c r="IYX9" s="38"/>
      <c r="IYY9" s="38"/>
      <c r="IYZ9" s="38"/>
      <c r="IZA9" s="38"/>
      <c r="IZB9" s="38"/>
      <c r="IZC9" s="38"/>
      <c r="IZD9" s="38"/>
      <c r="IZE9" s="38"/>
      <c r="IZF9" s="38"/>
      <c r="IZG9" s="38"/>
      <c r="IZH9" s="38"/>
      <c r="IZI9" s="38"/>
      <c r="IZJ9" s="38"/>
      <c r="IZK9" s="38"/>
      <c r="IZL9" s="38"/>
      <c r="IZM9" s="38"/>
      <c r="IZN9" s="38"/>
      <c r="IZO9" s="38"/>
      <c r="IZP9" s="38"/>
      <c r="IZQ9" s="38"/>
      <c r="IZR9" s="38"/>
      <c r="IZS9" s="38"/>
      <c r="IZT9" s="38"/>
      <c r="IZU9" s="38"/>
      <c r="IZV9" s="38"/>
      <c r="IZW9" s="38"/>
      <c r="IZX9" s="38"/>
      <c r="IZY9" s="38"/>
      <c r="IZZ9" s="38"/>
      <c r="JAA9" s="38"/>
      <c r="JAB9" s="38"/>
      <c r="JAC9" s="38"/>
      <c r="JAD9" s="38"/>
      <c r="JAE9" s="38"/>
      <c r="JAF9" s="38"/>
      <c r="JAG9" s="38"/>
      <c r="JAH9" s="38"/>
      <c r="JAI9" s="38"/>
      <c r="JAJ9" s="38"/>
      <c r="JAK9" s="38"/>
      <c r="JAL9" s="38"/>
      <c r="JAM9" s="38"/>
      <c r="JAN9" s="38"/>
      <c r="JAO9" s="38"/>
      <c r="JAP9" s="38"/>
      <c r="JAQ9" s="38"/>
      <c r="JAR9" s="38"/>
      <c r="JAS9" s="38"/>
      <c r="JAT9" s="38"/>
      <c r="JAU9" s="38"/>
      <c r="JAV9" s="38"/>
      <c r="JAW9" s="38"/>
      <c r="JAX9" s="38"/>
      <c r="JAY9" s="38"/>
      <c r="JAZ9" s="38"/>
      <c r="JBA9" s="38"/>
      <c r="JBB9" s="38"/>
      <c r="JBC9" s="38"/>
      <c r="JBD9" s="38"/>
      <c r="JBE9" s="38"/>
      <c r="JBF9" s="38"/>
      <c r="JBG9" s="38"/>
      <c r="JBH9" s="38"/>
      <c r="JBI9" s="38"/>
      <c r="JBJ9" s="38"/>
      <c r="JBK9" s="38"/>
      <c r="JBL9" s="38"/>
      <c r="JBM9" s="38"/>
      <c r="JBN9" s="38"/>
      <c r="JBO9" s="38"/>
      <c r="JBP9" s="38"/>
      <c r="JBQ9" s="38"/>
      <c r="JBR9" s="38"/>
      <c r="JBS9" s="38"/>
      <c r="JBT9" s="38"/>
      <c r="JBU9" s="38"/>
      <c r="JBV9" s="38"/>
      <c r="JBW9" s="38"/>
      <c r="JBX9" s="38"/>
      <c r="JBY9" s="38"/>
      <c r="JBZ9" s="38"/>
      <c r="JCA9" s="38"/>
      <c r="JCB9" s="38"/>
      <c r="JCC9" s="38"/>
      <c r="JCD9" s="38"/>
      <c r="JCE9" s="38"/>
      <c r="JCF9" s="38"/>
      <c r="JCG9" s="38"/>
      <c r="JCH9" s="38"/>
      <c r="JCI9" s="38"/>
      <c r="JCJ9" s="38"/>
      <c r="JCK9" s="38"/>
      <c r="JCL9" s="38"/>
      <c r="JCM9" s="38"/>
      <c r="JCN9" s="38"/>
      <c r="JCO9" s="38"/>
      <c r="JCP9" s="38"/>
      <c r="JCQ9" s="38"/>
      <c r="JCR9" s="38"/>
      <c r="JCS9" s="38"/>
      <c r="JCT9" s="38"/>
      <c r="JCU9" s="38"/>
      <c r="JCV9" s="38"/>
      <c r="JCW9" s="38"/>
      <c r="JCX9" s="38"/>
      <c r="JCY9" s="38"/>
      <c r="JCZ9" s="38"/>
      <c r="JDA9" s="38"/>
      <c r="JDB9" s="38"/>
      <c r="JDC9" s="38"/>
      <c r="JDD9" s="38"/>
      <c r="JDE9" s="38"/>
      <c r="JDF9" s="38"/>
      <c r="JDG9" s="38"/>
      <c r="JDH9" s="38"/>
      <c r="JDI9" s="38"/>
      <c r="JDJ9" s="38"/>
      <c r="JDK9" s="38"/>
      <c r="JDL9" s="38"/>
      <c r="JDM9" s="38"/>
      <c r="JDN9" s="38"/>
      <c r="JDO9" s="38"/>
      <c r="JDP9" s="38"/>
      <c r="JDQ9" s="38"/>
      <c r="JDR9" s="38"/>
      <c r="JDS9" s="38"/>
      <c r="JDT9" s="38"/>
      <c r="JDU9" s="38"/>
      <c r="JDV9" s="38"/>
      <c r="JDW9" s="38"/>
      <c r="JDX9" s="38"/>
      <c r="JDY9" s="38"/>
      <c r="JDZ9" s="38"/>
      <c r="JEA9" s="38"/>
      <c r="JEB9" s="38"/>
      <c r="JEC9" s="38"/>
      <c r="JED9" s="38"/>
      <c r="JEE9" s="38"/>
      <c r="JEF9" s="38"/>
      <c r="JEG9" s="38"/>
      <c r="JEH9" s="38"/>
      <c r="JEI9" s="38"/>
      <c r="JEJ9" s="38"/>
      <c r="JEK9" s="38"/>
      <c r="JEL9" s="38"/>
      <c r="JEM9" s="38"/>
      <c r="JEN9" s="38"/>
      <c r="JEO9" s="38"/>
      <c r="JEP9" s="38"/>
      <c r="JEQ9" s="38"/>
      <c r="JER9" s="38"/>
      <c r="JES9" s="38"/>
      <c r="JET9" s="38"/>
      <c r="JEU9" s="38"/>
      <c r="JEV9" s="38"/>
      <c r="JEW9" s="38"/>
      <c r="JEX9" s="38"/>
      <c r="JEY9" s="38"/>
      <c r="JEZ9" s="38"/>
      <c r="JFA9" s="38"/>
      <c r="JFB9" s="38"/>
      <c r="JFC9" s="38"/>
      <c r="JFD9" s="38"/>
      <c r="JFE9" s="38"/>
      <c r="JFF9" s="38"/>
      <c r="JFG9" s="38"/>
      <c r="JFH9" s="38"/>
      <c r="JFI9" s="38"/>
      <c r="JFJ9" s="38"/>
      <c r="JFK9" s="38"/>
      <c r="JFL9" s="38"/>
      <c r="JFM9" s="38"/>
      <c r="JFN9" s="38"/>
      <c r="JFO9" s="38"/>
      <c r="JFP9" s="38"/>
      <c r="JFQ9" s="38"/>
      <c r="JFR9" s="38"/>
      <c r="JFS9" s="38"/>
      <c r="JFT9" s="38"/>
      <c r="JFU9" s="38"/>
      <c r="JFV9" s="38"/>
      <c r="JFW9" s="38"/>
      <c r="JFX9" s="38"/>
      <c r="JFY9" s="38"/>
      <c r="JFZ9" s="38"/>
      <c r="JGA9" s="38"/>
      <c r="JGB9" s="38"/>
      <c r="JGC9" s="38"/>
      <c r="JGD9" s="38"/>
      <c r="JGE9" s="38"/>
      <c r="JGF9" s="38"/>
      <c r="JGG9" s="38"/>
      <c r="JGH9" s="38"/>
      <c r="JGI9" s="38"/>
      <c r="JGJ9" s="38"/>
      <c r="JGK9" s="38"/>
      <c r="JGL9" s="38"/>
      <c r="JGM9" s="38"/>
      <c r="JGN9" s="38"/>
      <c r="JGO9" s="38"/>
      <c r="JGP9" s="38"/>
      <c r="JGQ9" s="38"/>
      <c r="JGR9" s="38"/>
      <c r="JGS9" s="38"/>
      <c r="JGT9" s="38"/>
      <c r="JGU9" s="38"/>
      <c r="JGV9" s="38"/>
      <c r="JGW9" s="38"/>
      <c r="JGX9" s="38"/>
      <c r="JGY9" s="38"/>
      <c r="JGZ9" s="38"/>
      <c r="JHA9" s="38"/>
      <c r="JHB9" s="38"/>
      <c r="JHC9" s="38"/>
      <c r="JHD9" s="38"/>
      <c r="JHE9" s="38"/>
      <c r="JHF9" s="38"/>
      <c r="JHG9" s="38"/>
      <c r="JHH9" s="38"/>
      <c r="JHI9" s="38"/>
      <c r="JHJ9" s="38"/>
      <c r="JHK9" s="38"/>
      <c r="JHL9" s="38"/>
      <c r="JHM9" s="38"/>
      <c r="JHN9" s="38"/>
      <c r="JHO9" s="38"/>
      <c r="JHP9" s="38"/>
      <c r="JHQ9" s="38"/>
      <c r="JHR9" s="38"/>
      <c r="JHS9" s="38"/>
      <c r="JHT9" s="38"/>
      <c r="JHU9" s="38"/>
      <c r="JHV9" s="38"/>
      <c r="JHW9" s="38"/>
      <c r="JHX9" s="38"/>
      <c r="JHY9" s="38"/>
      <c r="JHZ9" s="38"/>
      <c r="JIA9" s="38"/>
      <c r="JIB9" s="38"/>
      <c r="JIC9" s="38"/>
      <c r="JID9" s="38"/>
      <c r="JIE9" s="38"/>
      <c r="JIF9" s="38"/>
      <c r="JIG9" s="38"/>
      <c r="JIH9" s="38"/>
      <c r="JII9" s="38"/>
      <c r="JIJ9" s="38"/>
      <c r="JIK9" s="38"/>
      <c r="JIL9" s="38"/>
      <c r="JIM9" s="38"/>
      <c r="JIN9" s="38"/>
      <c r="JIO9" s="38"/>
      <c r="JIP9" s="38"/>
      <c r="JIQ9" s="38"/>
      <c r="JIR9" s="38"/>
      <c r="JIS9" s="38"/>
      <c r="JIT9" s="38"/>
      <c r="JIU9" s="38"/>
      <c r="JIV9" s="38"/>
      <c r="JIW9" s="38"/>
      <c r="JIX9" s="38"/>
      <c r="JIY9" s="38"/>
      <c r="JIZ9" s="38"/>
      <c r="JJA9" s="38"/>
      <c r="JJB9" s="38"/>
      <c r="JJC9" s="38"/>
      <c r="JJD9" s="38"/>
      <c r="JJE9" s="38"/>
      <c r="JJF9" s="38"/>
      <c r="JJG9" s="38"/>
      <c r="JJH9" s="38"/>
      <c r="JJI9" s="38"/>
      <c r="JJJ9" s="38"/>
      <c r="JJK9" s="38"/>
      <c r="JJL9" s="38"/>
      <c r="JJM9" s="38"/>
      <c r="JJN9" s="38"/>
      <c r="JJO9" s="38"/>
      <c r="JJP9" s="38"/>
      <c r="JJQ9" s="38"/>
      <c r="JJR9" s="38"/>
      <c r="JJS9" s="38"/>
      <c r="JJT9" s="38"/>
      <c r="JJU9" s="38"/>
      <c r="JJV9" s="38"/>
      <c r="JJW9" s="38"/>
      <c r="JJX9" s="38"/>
      <c r="JJY9" s="38"/>
      <c r="JJZ9" s="38"/>
      <c r="JKA9" s="38"/>
      <c r="JKB9" s="38"/>
      <c r="JKC9" s="38"/>
      <c r="JKD9" s="38"/>
      <c r="JKE9" s="38"/>
      <c r="JKF9" s="38"/>
      <c r="JKG9" s="38"/>
      <c r="JKH9" s="38"/>
      <c r="JKI9" s="38"/>
      <c r="JKJ9" s="38"/>
      <c r="JKK9" s="38"/>
      <c r="JKL9" s="38"/>
      <c r="JKM9" s="38"/>
      <c r="JKN9" s="38"/>
      <c r="JKO9" s="38"/>
      <c r="JKP9" s="38"/>
      <c r="JKQ9" s="38"/>
      <c r="JKR9" s="38"/>
      <c r="JKS9" s="38"/>
      <c r="JKT9" s="38"/>
      <c r="JKU9" s="38"/>
      <c r="JKV9" s="38"/>
      <c r="JKW9" s="38"/>
      <c r="JKX9" s="38"/>
      <c r="JKY9" s="38"/>
      <c r="JKZ9" s="38"/>
      <c r="JLA9" s="38"/>
      <c r="JLB9" s="38"/>
      <c r="JLC9" s="38"/>
      <c r="JLD9" s="38"/>
      <c r="JLE9" s="38"/>
      <c r="JLF9" s="38"/>
      <c r="JLG9" s="38"/>
      <c r="JLH9" s="38"/>
      <c r="JLI9" s="38"/>
      <c r="JLJ9" s="38"/>
      <c r="JLK9" s="38"/>
      <c r="JLL9" s="38"/>
      <c r="JLM9" s="38"/>
      <c r="JLN9" s="38"/>
      <c r="JLO9" s="38"/>
      <c r="JLP9" s="38"/>
      <c r="JLQ9" s="38"/>
      <c r="JLR9" s="38"/>
      <c r="JLS9" s="38"/>
      <c r="JLT9" s="38"/>
      <c r="JLU9" s="38"/>
      <c r="JLV9" s="38"/>
      <c r="JLW9" s="38"/>
      <c r="JLX9" s="38"/>
      <c r="JLY9" s="38"/>
      <c r="JLZ9" s="38"/>
      <c r="JMA9" s="38"/>
      <c r="JMB9" s="38"/>
      <c r="JMC9" s="38"/>
      <c r="JMD9" s="38"/>
      <c r="JME9" s="38"/>
      <c r="JMF9" s="38"/>
      <c r="JMG9" s="38"/>
      <c r="JMH9" s="38"/>
      <c r="JMI9" s="38"/>
      <c r="JMJ9" s="38"/>
      <c r="JMK9" s="38"/>
      <c r="JML9" s="38"/>
      <c r="JMM9" s="38"/>
      <c r="JMN9" s="38"/>
      <c r="JMO9" s="38"/>
      <c r="JMP9" s="38"/>
      <c r="JMQ9" s="38"/>
      <c r="JMR9" s="38"/>
      <c r="JMS9" s="38"/>
      <c r="JMT9" s="38"/>
      <c r="JMU9" s="38"/>
      <c r="JMV9" s="38"/>
      <c r="JMW9" s="38"/>
      <c r="JMX9" s="38"/>
      <c r="JMY9" s="38"/>
      <c r="JMZ9" s="38"/>
      <c r="JNA9" s="38"/>
      <c r="JNB9" s="38"/>
      <c r="JNC9" s="38"/>
      <c r="JND9" s="38"/>
      <c r="JNE9" s="38"/>
      <c r="JNF9" s="38"/>
      <c r="JNG9" s="38"/>
      <c r="JNH9" s="38"/>
      <c r="JNI9" s="38"/>
      <c r="JNJ9" s="38"/>
      <c r="JNK9" s="38"/>
      <c r="JNL9" s="38"/>
      <c r="JNM9" s="38"/>
      <c r="JNN9" s="38"/>
      <c r="JNO9" s="38"/>
      <c r="JNP9" s="38"/>
      <c r="JNQ9" s="38"/>
      <c r="JNR9" s="38"/>
      <c r="JNS9" s="38"/>
      <c r="JNT9" s="38"/>
      <c r="JNU9" s="38"/>
      <c r="JNV9" s="38"/>
      <c r="JNW9" s="38"/>
      <c r="JNX9" s="38"/>
      <c r="JNY9" s="38"/>
      <c r="JNZ9" s="38"/>
      <c r="JOA9" s="38"/>
      <c r="JOB9" s="38"/>
      <c r="JOC9" s="38"/>
      <c r="JOD9" s="38"/>
      <c r="JOE9" s="38"/>
      <c r="JOF9" s="38"/>
      <c r="JOG9" s="38"/>
      <c r="JOH9" s="38"/>
      <c r="JOI9" s="38"/>
      <c r="JOJ9" s="38"/>
      <c r="JOK9" s="38"/>
      <c r="JOL9" s="38"/>
      <c r="JOM9" s="38"/>
      <c r="JON9" s="38"/>
      <c r="JOO9" s="38"/>
      <c r="JOP9" s="38"/>
      <c r="JOQ9" s="38"/>
      <c r="JOR9" s="38"/>
      <c r="JOS9" s="38"/>
      <c r="JOT9" s="38"/>
      <c r="JOU9" s="38"/>
      <c r="JOV9" s="38"/>
      <c r="JOW9" s="38"/>
      <c r="JOX9" s="38"/>
      <c r="JOY9" s="38"/>
      <c r="JOZ9" s="38"/>
      <c r="JPA9" s="38"/>
      <c r="JPB9" s="38"/>
      <c r="JPC9" s="38"/>
      <c r="JPD9" s="38"/>
      <c r="JPE9" s="38"/>
      <c r="JPF9" s="38"/>
      <c r="JPG9" s="38"/>
      <c r="JPH9" s="38"/>
      <c r="JPI9" s="38"/>
      <c r="JPJ9" s="38"/>
      <c r="JPK9" s="38"/>
      <c r="JPL9" s="38"/>
      <c r="JPM9" s="38"/>
      <c r="JPN9" s="38"/>
      <c r="JPO9" s="38"/>
      <c r="JPP9" s="38"/>
      <c r="JPQ9" s="38"/>
      <c r="JPR9" s="38"/>
      <c r="JPS9" s="38"/>
      <c r="JPT9" s="38"/>
      <c r="JPU9" s="38"/>
      <c r="JPV9" s="38"/>
      <c r="JPW9" s="38"/>
      <c r="JPX9" s="38"/>
      <c r="JPY9" s="38"/>
      <c r="JPZ9" s="38"/>
      <c r="JQA9" s="38"/>
      <c r="JQB9" s="38"/>
      <c r="JQC9" s="38"/>
      <c r="JQD9" s="38"/>
      <c r="JQE9" s="38"/>
      <c r="JQF9" s="38"/>
      <c r="JQG9" s="38"/>
      <c r="JQH9" s="38"/>
      <c r="JQI9" s="38"/>
      <c r="JQJ9" s="38"/>
      <c r="JQK9" s="38"/>
      <c r="JQL9" s="38"/>
      <c r="JQM9" s="38"/>
      <c r="JQN9" s="38"/>
      <c r="JQO9" s="38"/>
      <c r="JQP9" s="38"/>
      <c r="JQQ9" s="38"/>
      <c r="JQR9" s="38"/>
      <c r="JQS9" s="38"/>
      <c r="JQT9" s="38"/>
      <c r="JQU9" s="38"/>
      <c r="JQV9" s="38"/>
      <c r="JQW9" s="38"/>
      <c r="JQX9" s="38"/>
      <c r="JQY9" s="38"/>
      <c r="JQZ9" s="38"/>
      <c r="JRA9" s="38"/>
      <c r="JRB9" s="38"/>
      <c r="JRC9" s="38"/>
      <c r="JRD9" s="38"/>
      <c r="JRE9" s="38"/>
      <c r="JRF9" s="38"/>
      <c r="JRG9" s="38"/>
      <c r="JRH9" s="38"/>
      <c r="JRI9" s="38"/>
      <c r="JRJ9" s="38"/>
      <c r="JRK9" s="38"/>
      <c r="JRL9" s="38"/>
      <c r="JRM9" s="38"/>
      <c r="JRN9" s="38"/>
      <c r="JRO9" s="38"/>
      <c r="JRP9" s="38"/>
      <c r="JRQ9" s="38"/>
      <c r="JRR9" s="38"/>
      <c r="JRS9" s="38"/>
      <c r="JRT9" s="38"/>
      <c r="JRU9" s="38"/>
      <c r="JRV9" s="38"/>
      <c r="JRW9" s="38"/>
      <c r="JRX9" s="38"/>
      <c r="JRY9" s="38"/>
      <c r="JRZ9" s="38"/>
      <c r="JSA9" s="38"/>
      <c r="JSB9" s="38"/>
      <c r="JSC9" s="38"/>
      <c r="JSD9" s="38"/>
      <c r="JSE9" s="38"/>
      <c r="JSF9" s="38"/>
      <c r="JSG9" s="38"/>
      <c r="JSH9" s="38"/>
      <c r="JSI9" s="38"/>
      <c r="JSJ9" s="38"/>
      <c r="JSK9" s="38"/>
      <c r="JSL9" s="38"/>
      <c r="JSM9" s="38"/>
      <c r="JSN9" s="38"/>
      <c r="JSO9" s="38"/>
      <c r="JSP9" s="38"/>
      <c r="JSQ9" s="38"/>
      <c r="JSR9" s="38"/>
      <c r="JSS9" s="38"/>
      <c r="JST9" s="38"/>
      <c r="JSU9" s="38"/>
      <c r="JSV9" s="38"/>
      <c r="JSW9" s="38"/>
      <c r="JSX9" s="38"/>
      <c r="JSY9" s="38"/>
      <c r="JSZ9" s="38"/>
      <c r="JTA9" s="38"/>
      <c r="JTB9" s="38"/>
      <c r="JTC9" s="38"/>
      <c r="JTD9" s="38"/>
      <c r="JTE9" s="38"/>
      <c r="JTF9" s="38"/>
      <c r="JTG9" s="38"/>
      <c r="JTH9" s="38"/>
      <c r="JTI9" s="38"/>
      <c r="JTJ9" s="38"/>
      <c r="JTK9" s="38"/>
      <c r="JTL9" s="38"/>
      <c r="JTM9" s="38"/>
      <c r="JTN9" s="38"/>
      <c r="JTO9" s="38"/>
      <c r="JTP9" s="38"/>
      <c r="JTQ9" s="38"/>
      <c r="JTR9" s="38"/>
      <c r="JTS9" s="38"/>
      <c r="JTT9" s="38"/>
      <c r="JTU9" s="38"/>
      <c r="JTV9" s="38"/>
      <c r="JTW9" s="38"/>
      <c r="JTX9" s="38"/>
      <c r="JTY9" s="38"/>
      <c r="JTZ9" s="38"/>
      <c r="JUA9" s="38"/>
      <c r="JUB9" s="38"/>
      <c r="JUC9" s="38"/>
      <c r="JUD9" s="38"/>
      <c r="JUE9" s="38"/>
      <c r="JUF9" s="38"/>
      <c r="JUG9" s="38"/>
      <c r="JUH9" s="38"/>
      <c r="JUI9" s="38"/>
      <c r="JUJ9" s="38"/>
      <c r="JUK9" s="38"/>
      <c r="JUL9" s="38"/>
      <c r="JUM9" s="38"/>
      <c r="JUN9" s="38"/>
      <c r="JUO9" s="38"/>
      <c r="JUP9" s="38"/>
      <c r="JUQ9" s="38"/>
      <c r="JUR9" s="38"/>
      <c r="JUS9" s="38"/>
      <c r="JUT9" s="38"/>
      <c r="JUU9" s="38"/>
      <c r="JUV9" s="38"/>
      <c r="JUW9" s="38"/>
      <c r="JUX9" s="38"/>
      <c r="JUY9" s="38"/>
      <c r="JUZ9" s="38"/>
      <c r="JVA9" s="38"/>
      <c r="JVB9" s="38"/>
      <c r="JVC9" s="38"/>
      <c r="JVD9" s="38"/>
      <c r="JVE9" s="38"/>
      <c r="JVF9" s="38"/>
      <c r="JVG9" s="38"/>
      <c r="JVH9" s="38"/>
      <c r="JVI9" s="38"/>
      <c r="JVJ9" s="38"/>
      <c r="JVK9" s="38"/>
      <c r="JVL9" s="38"/>
      <c r="JVM9" s="38"/>
      <c r="JVN9" s="38"/>
      <c r="JVO9" s="38"/>
      <c r="JVP9" s="38"/>
      <c r="JVQ9" s="38"/>
      <c r="JVR9" s="38"/>
      <c r="JVS9" s="38"/>
      <c r="JVT9" s="38"/>
      <c r="JVU9" s="38"/>
      <c r="JVV9" s="38"/>
      <c r="JVW9" s="38"/>
      <c r="JVX9" s="38"/>
      <c r="JVY9" s="38"/>
      <c r="JVZ9" s="38"/>
      <c r="JWA9" s="38"/>
      <c r="JWB9" s="38"/>
      <c r="JWC9" s="38"/>
      <c r="JWD9" s="38"/>
      <c r="JWE9" s="38"/>
      <c r="JWF9" s="38"/>
      <c r="JWG9" s="38"/>
      <c r="JWH9" s="38"/>
      <c r="JWI9" s="38"/>
      <c r="JWJ9" s="38"/>
      <c r="JWK9" s="38"/>
      <c r="JWL9" s="38"/>
      <c r="JWM9" s="38"/>
      <c r="JWN9" s="38"/>
      <c r="JWO9" s="38"/>
      <c r="JWP9" s="38"/>
      <c r="JWQ9" s="38"/>
      <c r="JWR9" s="38"/>
      <c r="JWS9" s="38"/>
      <c r="JWT9" s="38"/>
      <c r="JWU9" s="38"/>
      <c r="JWV9" s="38"/>
      <c r="JWW9" s="38"/>
      <c r="JWX9" s="38"/>
      <c r="JWY9" s="38"/>
      <c r="JWZ9" s="38"/>
      <c r="JXA9" s="38"/>
      <c r="JXB9" s="38"/>
      <c r="JXC9" s="38"/>
      <c r="JXD9" s="38"/>
      <c r="JXE9" s="38"/>
      <c r="JXF9" s="38"/>
      <c r="JXG9" s="38"/>
      <c r="JXH9" s="38"/>
      <c r="JXI9" s="38"/>
      <c r="JXJ9" s="38"/>
      <c r="JXK9" s="38"/>
      <c r="JXL9" s="38"/>
      <c r="JXM9" s="38"/>
      <c r="JXN9" s="38"/>
      <c r="JXO9" s="38"/>
      <c r="JXP9" s="38"/>
      <c r="JXQ9" s="38"/>
      <c r="JXR9" s="38"/>
      <c r="JXS9" s="38"/>
      <c r="JXT9" s="38"/>
      <c r="JXU9" s="38"/>
      <c r="JXV9" s="38"/>
      <c r="JXW9" s="38"/>
      <c r="JXX9" s="38"/>
      <c r="JXY9" s="38"/>
      <c r="JXZ9" s="38"/>
      <c r="JYA9" s="38"/>
      <c r="JYB9" s="38"/>
      <c r="JYC9" s="38"/>
      <c r="JYD9" s="38"/>
      <c r="JYE9" s="38"/>
      <c r="JYF9" s="38"/>
      <c r="JYG9" s="38"/>
      <c r="JYH9" s="38"/>
      <c r="JYI9" s="38"/>
      <c r="JYJ9" s="38"/>
      <c r="JYK9" s="38"/>
      <c r="JYL9" s="38"/>
      <c r="JYM9" s="38"/>
      <c r="JYN9" s="38"/>
      <c r="JYO9" s="38"/>
      <c r="JYP9" s="38"/>
      <c r="JYQ9" s="38"/>
      <c r="JYR9" s="38"/>
      <c r="JYS9" s="38"/>
      <c r="JYT9" s="38"/>
      <c r="JYU9" s="38"/>
      <c r="JYV9" s="38"/>
      <c r="JYW9" s="38"/>
      <c r="JYX9" s="38"/>
      <c r="JYY9" s="38"/>
      <c r="JYZ9" s="38"/>
      <c r="JZA9" s="38"/>
      <c r="JZB9" s="38"/>
      <c r="JZC9" s="38"/>
      <c r="JZD9" s="38"/>
      <c r="JZE9" s="38"/>
      <c r="JZF9" s="38"/>
      <c r="JZG9" s="38"/>
      <c r="JZH9" s="38"/>
      <c r="JZI9" s="38"/>
      <c r="JZJ9" s="38"/>
      <c r="JZK9" s="38"/>
      <c r="JZL9" s="38"/>
      <c r="JZM9" s="38"/>
      <c r="JZN9" s="38"/>
      <c r="JZO9" s="38"/>
      <c r="JZP9" s="38"/>
      <c r="JZQ9" s="38"/>
      <c r="JZR9" s="38"/>
      <c r="JZS9" s="38"/>
      <c r="JZT9" s="38"/>
      <c r="JZU9" s="38"/>
      <c r="JZV9" s="38"/>
      <c r="JZW9" s="38"/>
      <c r="JZX9" s="38"/>
      <c r="JZY9" s="38"/>
      <c r="JZZ9" s="38"/>
      <c r="KAA9" s="38"/>
      <c r="KAB9" s="38"/>
      <c r="KAC9" s="38"/>
      <c r="KAD9" s="38"/>
      <c r="KAE9" s="38"/>
      <c r="KAF9" s="38"/>
      <c r="KAG9" s="38"/>
      <c r="KAH9" s="38"/>
      <c r="KAI9" s="38"/>
      <c r="KAJ9" s="38"/>
      <c r="KAK9" s="38"/>
      <c r="KAL9" s="38"/>
      <c r="KAM9" s="38"/>
      <c r="KAN9" s="38"/>
      <c r="KAO9" s="38"/>
      <c r="KAP9" s="38"/>
      <c r="KAQ9" s="38"/>
      <c r="KAR9" s="38"/>
      <c r="KAS9" s="38"/>
      <c r="KAT9" s="38"/>
      <c r="KAU9" s="38"/>
      <c r="KAV9" s="38"/>
      <c r="KAW9" s="38"/>
      <c r="KAX9" s="38"/>
      <c r="KAY9" s="38"/>
      <c r="KAZ9" s="38"/>
      <c r="KBA9" s="38"/>
      <c r="KBB9" s="38"/>
      <c r="KBC9" s="38"/>
      <c r="KBD9" s="38"/>
      <c r="KBE9" s="38"/>
      <c r="KBF9" s="38"/>
      <c r="KBG9" s="38"/>
      <c r="KBH9" s="38"/>
      <c r="KBI9" s="38"/>
      <c r="KBJ9" s="38"/>
      <c r="KBK9" s="38"/>
      <c r="KBL9" s="38"/>
      <c r="KBM9" s="38"/>
      <c r="KBN9" s="38"/>
      <c r="KBO9" s="38"/>
      <c r="KBP9" s="38"/>
      <c r="KBQ9" s="38"/>
      <c r="KBR9" s="38"/>
      <c r="KBS9" s="38"/>
      <c r="KBT9" s="38"/>
      <c r="KBU9" s="38"/>
      <c r="KBV9" s="38"/>
      <c r="KBW9" s="38"/>
      <c r="KBX9" s="38"/>
      <c r="KBY9" s="38"/>
      <c r="KBZ9" s="38"/>
      <c r="KCA9" s="38"/>
      <c r="KCB9" s="38"/>
      <c r="KCC9" s="38"/>
      <c r="KCD9" s="38"/>
      <c r="KCE9" s="38"/>
      <c r="KCF9" s="38"/>
      <c r="KCG9" s="38"/>
      <c r="KCH9" s="38"/>
      <c r="KCI9" s="38"/>
      <c r="KCJ9" s="38"/>
      <c r="KCK9" s="38"/>
      <c r="KCL9" s="38"/>
      <c r="KCM9" s="38"/>
      <c r="KCN9" s="38"/>
      <c r="KCO9" s="38"/>
      <c r="KCP9" s="38"/>
      <c r="KCQ9" s="38"/>
      <c r="KCR9" s="38"/>
      <c r="KCS9" s="38"/>
      <c r="KCT9" s="38"/>
      <c r="KCU9" s="38"/>
      <c r="KCV9" s="38"/>
      <c r="KCW9" s="38"/>
      <c r="KCX9" s="38"/>
      <c r="KCY9" s="38"/>
      <c r="KCZ9" s="38"/>
      <c r="KDA9" s="38"/>
      <c r="KDB9" s="38"/>
      <c r="KDC9" s="38"/>
      <c r="KDD9" s="38"/>
      <c r="KDE9" s="38"/>
      <c r="KDF9" s="38"/>
      <c r="KDG9" s="38"/>
      <c r="KDH9" s="38"/>
      <c r="KDI9" s="38"/>
      <c r="KDJ9" s="38"/>
      <c r="KDK9" s="38"/>
      <c r="KDL9" s="38"/>
      <c r="KDM9" s="38"/>
      <c r="KDN9" s="38"/>
      <c r="KDO9" s="38"/>
      <c r="KDP9" s="38"/>
      <c r="KDQ9" s="38"/>
      <c r="KDR9" s="38"/>
      <c r="KDS9" s="38"/>
      <c r="KDT9" s="38"/>
      <c r="KDU9" s="38"/>
      <c r="KDV9" s="38"/>
      <c r="KDW9" s="38"/>
      <c r="KDX9" s="38"/>
      <c r="KDY9" s="38"/>
      <c r="KDZ9" s="38"/>
      <c r="KEA9" s="38"/>
      <c r="KEB9" s="38"/>
      <c r="KEC9" s="38"/>
      <c r="KED9" s="38"/>
      <c r="KEE9" s="38"/>
      <c r="KEF9" s="38"/>
      <c r="KEG9" s="38"/>
      <c r="KEH9" s="38"/>
      <c r="KEI9" s="38"/>
      <c r="KEJ9" s="38"/>
      <c r="KEK9" s="38"/>
      <c r="KEL9" s="38"/>
      <c r="KEM9" s="38"/>
      <c r="KEN9" s="38"/>
      <c r="KEO9" s="38"/>
      <c r="KEP9" s="38"/>
      <c r="KEQ9" s="38"/>
      <c r="KER9" s="38"/>
      <c r="KES9" s="38"/>
      <c r="KET9" s="38"/>
      <c r="KEU9" s="38"/>
      <c r="KEV9" s="38"/>
      <c r="KEW9" s="38"/>
      <c r="KEX9" s="38"/>
      <c r="KEY9" s="38"/>
      <c r="KEZ9" s="38"/>
      <c r="KFA9" s="38"/>
      <c r="KFB9" s="38"/>
      <c r="KFC9" s="38"/>
      <c r="KFD9" s="38"/>
      <c r="KFE9" s="38"/>
      <c r="KFF9" s="38"/>
      <c r="KFG9" s="38"/>
      <c r="KFH9" s="38"/>
      <c r="KFI9" s="38"/>
      <c r="KFJ9" s="38"/>
      <c r="KFK9" s="38"/>
      <c r="KFL9" s="38"/>
      <c r="KFM9" s="38"/>
      <c r="KFN9" s="38"/>
      <c r="KFO9" s="38"/>
      <c r="KFP9" s="38"/>
      <c r="KFQ9" s="38"/>
      <c r="KFR9" s="38"/>
      <c r="KFS9" s="38"/>
      <c r="KFT9" s="38"/>
      <c r="KFU9" s="38"/>
      <c r="KFV9" s="38"/>
      <c r="KFW9" s="38"/>
      <c r="KFX9" s="38"/>
      <c r="KFY9" s="38"/>
      <c r="KFZ9" s="38"/>
      <c r="KGA9" s="38"/>
      <c r="KGB9" s="38"/>
      <c r="KGC9" s="38"/>
      <c r="KGD9" s="38"/>
      <c r="KGE9" s="38"/>
      <c r="KGF9" s="38"/>
      <c r="KGG9" s="38"/>
      <c r="KGH9" s="38"/>
      <c r="KGI9" s="38"/>
      <c r="KGJ9" s="38"/>
      <c r="KGK9" s="38"/>
      <c r="KGL9" s="38"/>
      <c r="KGM9" s="38"/>
      <c r="KGN9" s="38"/>
      <c r="KGO9" s="38"/>
      <c r="KGP9" s="38"/>
      <c r="KGQ9" s="38"/>
      <c r="KGR9" s="38"/>
      <c r="KGS9" s="38"/>
      <c r="KGT9" s="38"/>
      <c r="KGU9" s="38"/>
      <c r="KGV9" s="38"/>
      <c r="KGW9" s="38"/>
      <c r="KGX9" s="38"/>
      <c r="KGY9" s="38"/>
      <c r="KGZ9" s="38"/>
      <c r="KHA9" s="38"/>
      <c r="KHB9" s="38"/>
      <c r="KHC9" s="38"/>
      <c r="KHD9" s="38"/>
      <c r="KHE9" s="38"/>
      <c r="KHF9" s="38"/>
      <c r="KHG9" s="38"/>
      <c r="KHH9" s="38"/>
      <c r="KHI9" s="38"/>
      <c r="KHJ9" s="38"/>
      <c r="KHK9" s="38"/>
      <c r="KHL9" s="38"/>
      <c r="KHM9" s="38"/>
      <c r="KHN9" s="38"/>
      <c r="KHO9" s="38"/>
      <c r="KHP9" s="38"/>
      <c r="KHQ9" s="38"/>
      <c r="KHR9" s="38"/>
      <c r="KHS9" s="38"/>
      <c r="KHT9" s="38"/>
      <c r="KHU9" s="38"/>
      <c r="KHV9" s="38"/>
      <c r="KHW9" s="38"/>
      <c r="KHX9" s="38"/>
      <c r="KHY9" s="38"/>
      <c r="KHZ9" s="38"/>
      <c r="KIA9" s="38"/>
      <c r="KIB9" s="38"/>
      <c r="KIC9" s="38"/>
      <c r="KID9" s="38"/>
      <c r="KIE9" s="38"/>
      <c r="KIF9" s="38"/>
      <c r="KIG9" s="38"/>
      <c r="KIH9" s="38"/>
      <c r="KII9" s="38"/>
      <c r="KIJ9" s="38"/>
      <c r="KIK9" s="38"/>
      <c r="KIL9" s="38"/>
      <c r="KIM9" s="38"/>
      <c r="KIN9" s="38"/>
      <c r="KIO9" s="38"/>
      <c r="KIP9" s="38"/>
      <c r="KIQ9" s="38"/>
      <c r="KIR9" s="38"/>
      <c r="KIS9" s="38"/>
      <c r="KIT9" s="38"/>
      <c r="KIU9" s="38"/>
      <c r="KIV9" s="38"/>
      <c r="KIW9" s="38"/>
      <c r="KIX9" s="38"/>
      <c r="KIY9" s="38"/>
      <c r="KIZ9" s="38"/>
      <c r="KJA9" s="38"/>
      <c r="KJB9" s="38"/>
      <c r="KJC9" s="38"/>
      <c r="KJD9" s="38"/>
      <c r="KJE9" s="38"/>
      <c r="KJF9" s="38"/>
      <c r="KJG9" s="38"/>
      <c r="KJH9" s="38"/>
      <c r="KJI9" s="38"/>
      <c r="KJJ9" s="38"/>
      <c r="KJK9" s="38"/>
      <c r="KJL9" s="38"/>
      <c r="KJM9" s="38"/>
      <c r="KJN9" s="38"/>
      <c r="KJO9" s="38"/>
      <c r="KJP9" s="38"/>
      <c r="KJQ9" s="38"/>
      <c r="KJR9" s="38"/>
      <c r="KJS9" s="38"/>
      <c r="KJT9" s="38"/>
      <c r="KJU9" s="38"/>
      <c r="KJV9" s="38"/>
      <c r="KJW9" s="38"/>
      <c r="KJX9" s="38"/>
      <c r="KJY9" s="38"/>
      <c r="KJZ9" s="38"/>
      <c r="KKA9" s="38"/>
      <c r="KKB9" s="38"/>
      <c r="KKC9" s="38"/>
      <c r="KKD9" s="38"/>
      <c r="KKE9" s="38"/>
      <c r="KKF9" s="38"/>
      <c r="KKG9" s="38"/>
      <c r="KKH9" s="38"/>
      <c r="KKI9" s="38"/>
      <c r="KKJ9" s="38"/>
      <c r="KKK9" s="38"/>
      <c r="KKL9" s="38"/>
      <c r="KKM9" s="38"/>
      <c r="KKN9" s="38"/>
      <c r="KKO9" s="38"/>
      <c r="KKP9" s="38"/>
      <c r="KKQ9" s="38"/>
      <c r="KKR9" s="38"/>
      <c r="KKS9" s="38"/>
      <c r="KKT9" s="38"/>
      <c r="KKU9" s="38"/>
      <c r="KKV9" s="38"/>
      <c r="KKW9" s="38"/>
      <c r="KKX9" s="38"/>
      <c r="KKY9" s="38"/>
      <c r="KKZ9" s="38"/>
      <c r="KLA9" s="38"/>
      <c r="KLB9" s="38"/>
      <c r="KLC9" s="38"/>
      <c r="KLD9" s="38"/>
      <c r="KLE9" s="38"/>
      <c r="KLF9" s="38"/>
      <c r="KLG9" s="38"/>
      <c r="KLH9" s="38"/>
      <c r="KLI9" s="38"/>
      <c r="KLJ9" s="38"/>
      <c r="KLK9" s="38"/>
      <c r="KLL9" s="38"/>
      <c r="KLM9" s="38"/>
      <c r="KLN9" s="38"/>
      <c r="KLO9" s="38"/>
      <c r="KLP9" s="38"/>
      <c r="KLQ9" s="38"/>
      <c r="KLR9" s="38"/>
      <c r="KLS9" s="38"/>
      <c r="KLT9" s="38"/>
      <c r="KLU9" s="38"/>
      <c r="KLV9" s="38"/>
      <c r="KLW9" s="38"/>
      <c r="KLX9" s="38"/>
      <c r="KLY9" s="38"/>
      <c r="KLZ9" s="38"/>
      <c r="KMA9" s="38"/>
      <c r="KMB9" s="38"/>
      <c r="KMC9" s="38"/>
      <c r="KMD9" s="38"/>
      <c r="KME9" s="38"/>
      <c r="KMF9" s="38"/>
      <c r="KMG9" s="38"/>
      <c r="KMH9" s="38"/>
      <c r="KMI9" s="38"/>
      <c r="KMJ9" s="38"/>
      <c r="KMK9" s="38"/>
      <c r="KML9" s="38"/>
      <c r="KMM9" s="38"/>
      <c r="KMN9" s="38"/>
      <c r="KMO9" s="38"/>
      <c r="KMP9" s="38"/>
      <c r="KMQ9" s="38"/>
      <c r="KMR9" s="38"/>
      <c r="KMS9" s="38"/>
      <c r="KMT9" s="38"/>
      <c r="KMU9" s="38"/>
      <c r="KMV9" s="38"/>
      <c r="KMW9" s="38"/>
      <c r="KMX9" s="38"/>
      <c r="KMY9" s="38"/>
      <c r="KMZ9" s="38"/>
      <c r="KNA9" s="38"/>
      <c r="KNB9" s="38"/>
      <c r="KNC9" s="38"/>
      <c r="KND9" s="38"/>
      <c r="KNE9" s="38"/>
      <c r="KNF9" s="38"/>
      <c r="KNG9" s="38"/>
      <c r="KNH9" s="38"/>
      <c r="KNI9" s="38"/>
      <c r="KNJ9" s="38"/>
      <c r="KNK9" s="38"/>
      <c r="KNL9" s="38"/>
      <c r="KNM9" s="38"/>
      <c r="KNN9" s="38"/>
      <c r="KNO9" s="38"/>
      <c r="KNP9" s="38"/>
      <c r="KNQ9" s="38"/>
      <c r="KNR9" s="38"/>
      <c r="KNS9" s="38"/>
      <c r="KNT9" s="38"/>
      <c r="KNU9" s="38"/>
      <c r="KNV9" s="38"/>
      <c r="KNW9" s="38"/>
      <c r="KNX9" s="38"/>
      <c r="KNY9" s="38"/>
      <c r="KNZ9" s="38"/>
      <c r="KOA9" s="38"/>
      <c r="KOB9" s="38"/>
      <c r="KOC9" s="38"/>
      <c r="KOD9" s="38"/>
      <c r="KOE9" s="38"/>
      <c r="KOF9" s="38"/>
      <c r="KOG9" s="38"/>
      <c r="KOH9" s="38"/>
      <c r="KOI9" s="38"/>
      <c r="KOJ9" s="38"/>
      <c r="KOK9" s="38"/>
      <c r="KOL9" s="38"/>
      <c r="KOM9" s="38"/>
      <c r="KON9" s="38"/>
      <c r="KOO9" s="38"/>
      <c r="KOP9" s="38"/>
      <c r="KOQ9" s="38"/>
      <c r="KOR9" s="38"/>
      <c r="KOS9" s="38"/>
      <c r="KOT9" s="38"/>
      <c r="KOU9" s="38"/>
      <c r="KOV9" s="38"/>
      <c r="KOW9" s="38"/>
      <c r="KOX9" s="38"/>
      <c r="KOY9" s="38"/>
      <c r="KOZ9" s="38"/>
      <c r="KPA9" s="38"/>
      <c r="KPB9" s="38"/>
      <c r="KPC9" s="38"/>
      <c r="KPD9" s="38"/>
      <c r="KPE9" s="38"/>
      <c r="KPF9" s="38"/>
      <c r="KPG9" s="38"/>
      <c r="KPH9" s="38"/>
      <c r="KPI9" s="38"/>
      <c r="KPJ9" s="38"/>
      <c r="KPK9" s="38"/>
      <c r="KPL9" s="38"/>
      <c r="KPM9" s="38"/>
      <c r="KPN9" s="38"/>
      <c r="KPO9" s="38"/>
      <c r="KPP9" s="38"/>
      <c r="KPQ9" s="38"/>
      <c r="KPR9" s="38"/>
      <c r="KPS9" s="38"/>
      <c r="KPT9" s="38"/>
      <c r="KPU9" s="38"/>
      <c r="KPV9" s="38"/>
      <c r="KPW9" s="38"/>
      <c r="KPX9" s="38"/>
      <c r="KPY9" s="38"/>
      <c r="KPZ9" s="38"/>
      <c r="KQA9" s="38"/>
      <c r="KQB9" s="38"/>
      <c r="KQC9" s="38"/>
      <c r="KQD9" s="38"/>
      <c r="KQE9" s="38"/>
      <c r="KQF9" s="38"/>
      <c r="KQG9" s="38"/>
      <c r="KQH9" s="38"/>
      <c r="KQI9" s="38"/>
      <c r="KQJ9" s="38"/>
      <c r="KQK9" s="38"/>
      <c r="KQL9" s="38"/>
      <c r="KQM9" s="38"/>
      <c r="KQN9" s="38"/>
      <c r="KQO9" s="38"/>
      <c r="KQP9" s="38"/>
      <c r="KQQ9" s="38"/>
      <c r="KQR9" s="38"/>
      <c r="KQS9" s="38"/>
      <c r="KQT9" s="38"/>
      <c r="KQU9" s="38"/>
      <c r="KQV9" s="38"/>
      <c r="KQW9" s="38"/>
      <c r="KQX9" s="38"/>
      <c r="KQY9" s="38"/>
      <c r="KQZ9" s="38"/>
      <c r="KRA9" s="38"/>
      <c r="KRB9" s="38"/>
      <c r="KRC9" s="38"/>
      <c r="KRD9" s="38"/>
      <c r="KRE9" s="38"/>
      <c r="KRF9" s="38"/>
      <c r="KRG9" s="38"/>
      <c r="KRH9" s="38"/>
      <c r="KRI9" s="38"/>
      <c r="KRJ9" s="38"/>
      <c r="KRK9" s="38"/>
      <c r="KRL9" s="38"/>
      <c r="KRM9" s="38"/>
      <c r="KRN9" s="38"/>
      <c r="KRO9" s="38"/>
      <c r="KRP9" s="38"/>
      <c r="KRQ9" s="38"/>
      <c r="KRR9" s="38"/>
      <c r="KRS9" s="38"/>
      <c r="KRT9" s="38"/>
      <c r="KRU9" s="38"/>
      <c r="KRV9" s="38"/>
      <c r="KRW9" s="38"/>
      <c r="KRX9" s="38"/>
      <c r="KRY9" s="38"/>
      <c r="KRZ9" s="38"/>
      <c r="KSA9" s="38"/>
      <c r="KSB9" s="38"/>
      <c r="KSC9" s="38"/>
      <c r="KSD9" s="38"/>
      <c r="KSE9" s="38"/>
      <c r="KSF9" s="38"/>
      <c r="KSG9" s="38"/>
      <c r="KSH9" s="38"/>
      <c r="KSI9" s="38"/>
      <c r="KSJ9" s="38"/>
      <c r="KSK9" s="38"/>
      <c r="KSL9" s="38"/>
      <c r="KSM9" s="38"/>
      <c r="KSN9" s="38"/>
      <c r="KSO9" s="38"/>
      <c r="KSP9" s="38"/>
      <c r="KSQ9" s="38"/>
      <c r="KSR9" s="38"/>
      <c r="KSS9" s="38"/>
      <c r="KST9" s="38"/>
      <c r="KSU9" s="38"/>
      <c r="KSV9" s="38"/>
      <c r="KSW9" s="38"/>
      <c r="KSX9" s="38"/>
      <c r="KSY9" s="38"/>
      <c r="KSZ9" s="38"/>
      <c r="KTA9" s="38"/>
      <c r="KTB9" s="38"/>
      <c r="KTC9" s="38"/>
      <c r="KTD9" s="38"/>
      <c r="KTE9" s="38"/>
      <c r="KTF9" s="38"/>
      <c r="KTG9" s="38"/>
      <c r="KTH9" s="38"/>
      <c r="KTI9" s="38"/>
      <c r="KTJ9" s="38"/>
      <c r="KTK9" s="38"/>
      <c r="KTL9" s="38"/>
      <c r="KTM9" s="38"/>
      <c r="KTN9" s="38"/>
      <c r="KTO9" s="38"/>
      <c r="KTP9" s="38"/>
      <c r="KTQ9" s="38"/>
      <c r="KTR9" s="38"/>
      <c r="KTS9" s="38"/>
      <c r="KTT9" s="38"/>
      <c r="KTU9" s="38"/>
      <c r="KTV9" s="38"/>
      <c r="KTW9" s="38"/>
      <c r="KTX9" s="38"/>
      <c r="KTY9" s="38"/>
      <c r="KTZ9" s="38"/>
      <c r="KUA9" s="38"/>
      <c r="KUB9" s="38"/>
      <c r="KUC9" s="38"/>
      <c r="KUD9" s="38"/>
      <c r="KUE9" s="38"/>
      <c r="KUF9" s="38"/>
      <c r="KUG9" s="38"/>
      <c r="KUH9" s="38"/>
      <c r="KUI9" s="38"/>
      <c r="KUJ9" s="38"/>
      <c r="KUK9" s="38"/>
      <c r="KUL9" s="38"/>
      <c r="KUM9" s="38"/>
      <c r="KUN9" s="38"/>
      <c r="KUO9" s="38"/>
      <c r="KUP9" s="38"/>
      <c r="KUQ9" s="38"/>
      <c r="KUR9" s="38"/>
      <c r="KUS9" s="38"/>
      <c r="KUT9" s="38"/>
      <c r="KUU9" s="38"/>
      <c r="KUV9" s="38"/>
      <c r="KUW9" s="38"/>
      <c r="KUX9" s="38"/>
      <c r="KUY9" s="38"/>
      <c r="KUZ9" s="38"/>
      <c r="KVA9" s="38"/>
      <c r="KVB9" s="38"/>
      <c r="KVC9" s="38"/>
      <c r="KVD9" s="38"/>
      <c r="KVE9" s="38"/>
      <c r="KVF9" s="38"/>
      <c r="KVG9" s="38"/>
      <c r="KVH9" s="38"/>
      <c r="KVI9" s="38"/>
      <c r="KVJ9" s="38"/>
      <c r="KVK9" s="38"/>
      <c r="KVL9" s="38"/>
      <c r="KVM9" s="38"/>
      <c r="KVN9" s="38"/>
      <c r="KVO9" s="38"/>
      <c r="KVP9" s="38"/>
      <c r="KVQ9" s="38"/>
      <c r="KVR9" s="38"/>
      <c r="KVS9" s="38"/>
      <c r="KVT9" s="38"/>
      <c r="KVU9" s="38"/>
      <c r="KVV9" s="38"/>
      <c r="KVW9" s="38"/>
      <c r="KVX9" s="38"/>
      <c r="KVY9" s="38"/>
      <c r="KVZ9" s="38"/>
      <c r="KWA9" s="38"/>
      <c r="KWB9" s="38"/>
      <c r="KWC9" s="38"/>
      <c r="KWD9" s="38"/>
      <c r="KWE9" s="38"/>
      <c r="KWF9" s="38"/>
      <c r="KWG9" s="38"/>
      <c r="KWH9" s="38"/>
      <c r="KWI9" s="38"/>
      <c r="KWJ9" s="38"/>
      <c r="KWK9" s="38"/>
      <c r="KWL9" s="38"/>
      <c r="KWM9" s="38"/>
      <c r="KWN9" s="38"/>
      <c r="KWO9" s="38"/>
      <c r="KWP9" s="38"/>
      <c r="KWQ9" s="38"/>
      <c r="KWR9" s="38"/>
      <c r="KWS9" s="38"/>
      <c r="KWT9" s="38"/>
      <c r="KWU9" s="38"/>
      <c r="KWV9" s="38"/>
      <c r="KWW9" s="38"/>
      <c r="KWX9" s="38"/>
      <c r="KWY9" s="38"/>
      <c r="KWZ9" s="38"/>
      <c r="KXA9" s="38"/>
      <c r="KXB9" s="38"/>
      <c r="KXC9" s="38"/>
      <c r="KXD9" s="38"/>
      <c r="KXE9" s="38"/>
      <c r="KXF9" s="38"/>
      <c r="KXG9" s="38"/>
      <c r="KXH9" s="38"/>
      <c r="KXI9" s="38"/>
      <c r="KXJ9" s="38"/>
      <c r="KXK9" s="38"/>
      <c r="KXL9" s="38"/>
      <c r="KXM9" s="38"/>
      <c r="KXN9" s="38"/>
      <c r="KXO9" s="38"/>
      <c r="KXP9" s="38"/>
      <c r="KXQ9" s="38"/>
      <c r="KXR9" s="38"/>
      <c r="KXS9" s="38"/>
      <c r="KXT9" s="38"/>
      <c r="KXU9" s="38"/>
      <c r="KXV9" s="38"/>
      <c r="KXW9" s="38"/>
      <c r="KXX9" s="38"/>
      <c r="KXY9" s="38"/>
      <c r="KXZ9" s="38"/>
      <c r="KYA9" s="38"/>
      <c r="KYB9" s="38"/>
      <c r="KYC9" s="38"/>
      <c r="KYD9" s="38"/>
      <c r="KYE9" s="38"/>
      <c r="KYF9" s="38"/>
      <c r="KYG9" s="38"/>
      <c r="KYH9" s="38"/>
      <c r="KYI9" s="38"/>
      <c r="KYJ9" s="38"/>
      <c r="KYK9" s="38"/>
      <c r="KYL9" s="38"/>
      <c r="KYM9" s="38"/>
      <c r="KYN9" s="38"/>
      <c r="KYO9" s="38"/>
      <c r="KYP9" s="38"/>
      <c r="KYQ9" s="38"/>
      <c r="KYR9" s="38"/>
      <c r="KYS9" s="38"/>
      <c r="KYT9" s="38"/>
      <c r="KYU9" s="38"/>
      <c r="KYV9" s="38"/>
      <c r="KYW9" s="38"/>
      <c r="KYX9" s="38"/>
      <c r="KYY9" s="38"/>
      <c r="KYZ9" s="38"/>
      <c r="KZA9" s="38"/>
      <c r="KZB9" s="38"/>
      <c r="KZC9" s="38"/>
      <c r="KZD9" s="38"/>
      <c r="KZE9" s="38"/>
      <c r="KZF9" s="38"/>
      <c r="KZG9" s="38"/>
      <c r="KZH9" s="38"/>
      <c r="KZI9" s="38"/>
      <c r="KZJ9" s="38"/>
      <c r="KZK9" s="38"/>
      <c r="KZL9" s="38"/>
      <c r="KZM9" s="38"/>
      <c r="KZN9" s="38"/>
      <c r="KZO9" s="38"/>
      <c r="KZP9" s="38"/>
      <c r="KZQ9" s="38"/>
      <c r="KZR9" s="38"/>
      <c r="KZS9" s="38"/>
      <c r="KZT9" s="38"/>
      <c r="KZU9" s="38"/>
      <c r="KZV9" s="38"/>
      <c r="KZW9" s="38"/>
      <c r="KZX9" s="38"/>
      <c r="KZY9" s="38"/>
      <c r="KZZ9" s="38"/>
      <c r="LAA9" s="38"/>
      <c r="LAB9" s="38"/>
      <c r="LAC9" s="38"/>
      <c r="LAD9" s="38"/>
      <c r="LAE9" s="38"/>
      <c r="LAF9" s="38"/>
      <c r="LAG9" s="38"/>
      <c r="LAH9" s="38"/>
      <c r="LAI9" s="38"/>
      <c r="LAJ9" s="38"/>
      <c r="LAK9" s="38"/>
      <c r="LAL9" s="38"/>
      <c r="LAM9" s="38"/>
      <c r="LAN9" s="38"/>
      <c r="LAO9" s="38"/>
      <c r="LAP9" s="38"/>
      <c r="LAQ9" s="38"/>
      <c r="LAR9" s="38"/>
      <c r="LAS9" s="38"/>
      <c r="LAT9" s="38"/>
      <c r="LAU9" s="38"/>
      <c r="LAV9" s="38"/>
      <c r="LAW9" s="38"/>
      <c r="LAX9" s="38"/>
      <c r="LAY9" s="38"/>
      <c r="LAZ9" s="38"/>
      <c r="LBA9" s="38"/>
      <c r="LBB9" s="38"/>
      <c r="LBC9" s="38"/>
      <c r="LBD9" s="38"/>
      <c r="LBE9" s="38"/>
      <c r="LBF9" s="38"/>
      <c r="LBG9" s="38"/>
      <c r="LBH9" s="38"/>
      <c r="LBI9" s="38"/>
      <c r="LBJ9" s="38"/>
      <c r="LBK9" s="38"/>
      <c r="LBL9" s="38"/>
      <c r="LBM9" s="38"/>
      <c r="LBN9" s="38"/>
      <c r="LBO9" s="38"/>
      <c r="LBP9" s="38"/>
      <c r="LBQ9" s="38"/>
      <c r="LBR9" s="38"/>
      <c r="LBS9" s="38"/>
      <c r="LBT9" s="38"/>
      <c r="LBU9" s="38"/>
      <c r="LBV9" s="38"/>
      <c r="LBW9" s="38"/>
      <c r="LBX9" s="38"/>
      <c r="LBY9" s="38"/>
      <c r="LBZ9" s="38"/>
      <c r="LCA9" s="38"/>
      <c r="LCB9" s="38"/>
      <c r="LCC9" s="38"/>
      <c r="LCD9" s="38"/>
      <c r="LCE9" s="38"/>
      <c r="LCF9" s="38"/>
      <c r="LCG9" s="38"/>
      <c r="LCH9" s="38"/>
      <c r="LCI9" s="38"/>
      <c r="LCJ9" s="38"/>
      <c r="LCK9" s="38"/>
      <c r="LCL9" s="38"/>
      <c r="LCM9" s="38"/>
      <c r="LCN9" s="38"/>
      <c r="LCO9" s="38"/>
      <c r="LCP9" s="38"/>
      <c r="LCQ9" s="38"/>
      <c r="LCR9" s="38"/>
      <c r="LCS9" s="38"/>
      <c r="LCT9" s="38"/>
      <c r="LCU9" s="38"/>
      <c r="LCV9" s="38"/>
      <c r="LCW9" s="38"/>
      <c r="LCX9" s="38"/>
      <c r="LCY9" s="38"/>
      <c r="LCZ9" s="38"/>
      <c r="LDA9" s="38"/>
      <c r="LDB9" s="38"/>
      <c r="LDC9" s="38"/>
      <c r="LDD9" s="38"/>
      <c r="LDE9" s="38"/>
      <c r="LDF9" s="38"/>
      <c r="LDG9" s="38"/>
      <c r="LDH9" s="38"/>
      <c r="LDI9" s="38"/>
      <c r="LDJ9" s="38"/>
      <c r="LDK9" s="38"/>
      <c r="LDL9" s="38"/>
      <c r="LDM9" s="38"/>
      <c r="LDN9" s="38"/>
      <c r="LDO9" s="38"/>
      <c r="LDP9" s="38"/>
      <c r="LDQ9" s="38"/>
      <c r="LDR9" s="38"/>
      <c r="LDS9" s="38"/>
      <c r="LDT9" s="38"/>
      <c r="LDU9" s="38"/>
      <c r="LDV9" s="38"/>
      <c r="LDW9" s="38"/>
      <c r="LDX9" s="38"/>
      <c r="LDY9" s="38"/>
      <c r="LDZ9" s="38"/>
      <c r="LEA9" s="38"/>
      <c r="LEB9" s="38"/>
      <c r="LEC9" s="38"/>
      <c r="LED9" s="38"/>
      <c r="LEE9" s="38"/>
      <c r="LEF9" s="38"/>
      <c r="LEG9" s="38"/>
      <c r="LEH9" s="38"/>
      <c r="LEI9" s="38"/>
      <c r="LEJ9" s="38"/>
      <c r="LEK9" s="38"/>
      <c r="LEL9" s="38"/>
      <c r="LEM9" s="38"/>
      <c r="LEN9" s="38"/>
      <c r="LEO9" s="38"/>
      <c r="LEP9" s="38"/>
      <c r="LEQ9" s="38"/>
      <c r="LER9" s="38"/>
      <c r="LES9" s="38"/>
      <c r="LET9" s="38"/>
      <c r="LEU9" s="38"/>
      <c r="LEV9" s="38"/>
      <c r="LEW9" s="38"/>
      <c r="LEX9" s="38"/>
      <c r="LEY9" s="38"/>
      <c r="LEZ9" s="38"/>
      <c r="LFA9" s="38"/>
      <c r="LFB9" s="38"/>
      <c r="LFC9" s="38"/>
      <c r="LFD9" s="38"/>
      <c r="LFE9" s="38"/>
      <c r="LFF9" s="38"/>
      <c r="LFG9" s="38"/>
      <c r="LFH9" s="38"/>
      <c r="LFI9" s="38"/>
      <c r="LFJ9" s="38"/>
      <c r="LFK9" s="38"/>
      <c r="LFL9" s="38"/>
      <c r="LFM9" s="38"/>
      <c r="LFN9" s="38"/>
      <c r="LFO9" s="38"/>
      <c r="LFP9" s="38"/>
      <c r="LFQ9" s="38"/>
      <c r="LFR9" s="38"/>
      <c r="LFS9" s="38"/>
      <c r="LFT9" s="38"/>
      <c r="LFU9" s="38"/>
      <c r="LFV9" s="38"/>
      <c r="LFW9" s="38"/>
      <c r="LFX9" s="38"/>
      <c r="LFY9" s="38"/>
      <c r="LFZ9" s="38"/>
      <c r="LGA9" s="38"/>
      <c r="LGB9" s="38"/>
      <c r="LGC9" s="38"/>
      <c r="LGD9" s="38"/>
      <c r="LGE9" s="38"/>
      <c r="LGF9" s="38"/>
      <c r="LGG9" s="38"/>
      <c r="LGH9" s="38"/>
      <c r="LGI9" s="38"/>
      <c r="LGJ9" s="38"/>
      <c r="LGK9" s="38"/>
      <c r="LGL9" s="38"/>
      <c r="LGM9" s="38"/>
      <c r="LGN9" s="38"/>
      <c r="LGO9" s="38"/>
      <c r="LGP9" s="38"/>
      <c r="LGQ9" s="38"/>
      <c r="LGR9" s="38"/>
      <c r="LGS9" s="38"/>
      <c r="LGT9" s="38"/>
      <c r="LGU9" s="38"/>
      <c r="LGV9" s="38"/>
      <c r="LGW9" s="38"/>
      <c r="LGX9" s="38"/>
      <c r="LGY9" s="38"/>
      <c r="LGZ9" s="38"/>
      <c r="LHA9" s="38"/>
      <c r="LHB9" s="38"/>
      <c r="LHC9" s="38"/>
      <c r="LHD9" s="38"/>
      <c r="LHE9" s="38"/>
      <c r="LHF9" s="38"/>
      <c r="LHG9" s="38"/>
      <c r="LHH9" s="38"/>
      <c r="LHI9" s="38"/>
      <c r="LHJ9" s="38"/>
      <c r="LHK9" s="38"/>
      <c r="LHL9" s="38"/>
      <c r="LHM9" s="38"/>
      <c r="LHN9" s="38"/>
      <c r="LHO9" s="38"/>
      <c r="LHP9" s="38"/>
      <c r="LHQ9" s="38"/>
      <c r="LHR9" s="38"/>
      <c r="LHS9" s="38"/>
      <c r="LHT9" s="38"/>
      <c r="LHU9" s="38"/>
      <c r="LHV9" s="38"/>
      <c r="LHW9" s="38"/>
      <c r="LHX9" s="38"/>
      <c r="LHY9" s="38"/>
      <c r="LHZ9" s="38"/>
      <c r="LIA9" s="38"/>
      <c r="LIB9" s="38"/>
      <c r="LIC9" s="38"/>
      <c r="LID9" s="38"/>
      <c r="LIE9" s="38"/>
      <c r="LIF9" s="38"/>
      <c r="LIG9" s="38"/>
      <c r="LIH9" s="38"/>
      <c r="LII9" s="38"/>
      <c r="LIJ9" s="38"/>
      <c r="LIK9" s="38"/>
      <c r="LIL9" s="38"/>
      <c r="LIM9" s="38"/>
      <c r="LIN9" s="38"/>
      <c r="LIO9" s="38"/>
      <c r="LIP9" s="38"/>
      <c r="LIQ9" s="38"/>
      <c r="LIR9" s="38"/>
      <c r="LIS9" s="38"/>
      <c r="LIT9" s="38"/>
      <c r="LIU9" s="38"/>
      <c r="LIV9" s="38"/>
      <c r="LIW9" s="38"/>
      <c r="LIX9" s="38"/>
      <c r="LIY9" s="38"/>
      <c r="LIZ9" s="38"/>
      <c r="LJA9" s="38"/>
      <c r="LJB9" s="38"/>
      <c r="LJC9" s="38"/>
      <c r="LJD9" s="38"/>
      <c r="LJE9" s="38"/>
      <c r="LJF9" s="38"/>
      <c r="LJG9" s="38"/>
      <c r="LJH9" s="38"/>
      <c r="LJI9" s="38"/>
      <c r="LJJ9" s="38"/>
      <c r="LJK9" s="38"/>
      <c r="LJL9" s="38"/>
      <c r="LJM9" s="38"/>
      <c r="LJN9" s="38"/>
      <c r="LJO9" s="38"/>
      <c r="LJP9" s="38"/>
      <c r="LJQ9" s="38"/>
      <c r="LJR9" s="38"/>
      <c r="LJS9" s="38"/>
      <c r="LJT9" s="38"/>
      <c r="LJU9" s="38"/>
      <c r="LJV9" s="38"/>
      <c r="LJW9" s="38"/>
      <c r="LJX9" s="38"/>
      <c r="LJY9" s="38"/>
      <c r="LJZ9" s="38"/>
      <c r="LKA9" s="38"/>
      <c r="LKB9" s="38"/>
      <c r="LKC9" s="38"/>
      <c r="LKD9" s="38"/>
      <c r="LKE9" s="38"/>
      <c r="LKF9" s="38"/>
      <c r="LKG9" s="38"/>
      <c r="LKH9" s="38"/>
      <c r="LKI9" s="38"/>
      <c r="LKJ9" s="38"/>
      <c r="LKK9" s="38"/>
      <c r="LKL9" s="38"/>
      <c r="LKM9" s="38"/>
      <c r="LKN9" s="38"/>
      <c r="LKO9" s="38"/>
      <c r="LKP9" s="38"/>
      <c r="LKQ9" s="38"/>
      <c r="LKR9" s="38"/>
      <c r="LKS9" s="38"/>
      <c r="LKT9" s="38"/>
      <c r="LKU9" s="38"/>
      <c r="LKV9" s="38"/>
      <c r="LKW9" s="38"/>
      <c r="LKX9" s="38"/>
      <c r="LKY9" s="38"/>
      <c r="LKZ9" s="38"/>
      <c r="LLA9" s="38"/>
      <c r="LLB9" s="38"/>
      <c r="LLC9" s="38"/>
      <c r="LLD9" s="38"/>
      <c r="LLE9" s="38"/>
      <c r="LLF9" s="38"/>
      <c r="LLG9" s="38"/>
      <c r="LLH9" s="38"/>
      <c r="LLI9" s="38"/>
      <c r="LLJ9" s="38"/>
      <c r="LLK9" s="38"/>
      <c r="LLL9" s="38"/>
      <c r="LLM9" s="38"/>
      <c r="LLN9" s="38"/>
      <c r="LLO9" s="38"/>
      <c r="LLP9" s="38"/>
      <c r="LLQ9" s="38"/>
      <c r="LLR9" s="38"/>
      <c r="LLS9" s="38"/>
      <c r="LLT9" s="38"/>
      <c r="LLU9" s="38"/>
      <c r="LLV9" s="38"/>
      <c r="LLW9" s="38"/>
      <c r="LLX9" s="38"/>
      <c r="LLY9" s="38"/>
      <c r="LLZ9" s="38"/>
      <c r="LMA9" s="38"/>
      <c r="LMB9" s="38"/>
      <c r="LMC9" s="38"/>
      <c r="LMD9" s="38"/>
      <c r="LME9" s="38"/>
      <c r="LMF9" s="38"/>
      <c r="LMG9" s="38"/>
      <c r="LMH9" s="38"/>
      <c r="LMI9" s="38"/>
      <c r="LMJ9" s="38"/>
      <c r="LMK9" s="38"/>
      <c r="LML9" s="38"/>
      <c r="LMM9" s="38"/>
      <c r="LMN9" s="38"/>
      <c r="LMO9" s="38"/>
      <c r="LMP9" s="38"/>
      <c r="LMQ9" s="38"/>
      <c r="LMR9" s="38"/>
      <c r="LMS9" s="38"/>
      <c r="LMT9" s="38"/>
      <c r="LMU9" s="38"/>
      <c r="LMV9" s="38"/>
      <c r="LMW9" s="38"/>
      <c r="LMX9" s="38"/>
      <c r="LMY9" s="38"/>
      <c r="LMZ9" s="38"/>
      <c r="LNA9" s="38"/>
      <c r="LNB9" s="38"/>
      <c r="LNC9" s="38"/>
      <c r="LND9" s="38"/>
      <c r="LNE9" s="38"/>
      <c r="LNF9" s="38"/>
      <c r="LNG9" s="38"/>
      <c r="LNH9" s="38"/>
      <c r="LNI9" s="38"/>
      <c r="LNJ9" s="38"/>
      <c r="LNK9" s="38"/>
      <c r="LNL9" s="38"/>
      <c r="LNM9" s="38"/>
      <c r="LNN9" s="38"/>
      <c r="LNO9" s="38"/>
      <c r="LNP9" s="38"/>
      <c r="LNQ9" s="38"/>
      <c r="LNR9" s="38"/>
      <c r="LNS9" s="38"/>
      <c r="LNT9" s="38"/>
      <c r="LNU9" s="38"/>
      <c r="LNV9" s="38"/>
      <c r="LNW9" s="38"/>
      <c r="LNX9" s="38"/>
      <c r="LNY9" s="38"/>
      <c r="LNZ9" s="38"/>
      <c r="LOA9" s="38"/>
      <c r="LOB9" s="38"/>
      <c r="LOC9" s="38"/>
      <c r="LOD9" s="38"/>
      <c r="LOE9" s="38"/>
      <c r="LOF9" s="38"/>
      <c r="LOG9" s="38"/>
      <c r="LOH9" s="38"/>
      <c r="LOI9" s="38"/>
      <c r="LOJ9" s="38"/>
      <c r="LOK9" s="38"/>
      <c r="LOL9" s="38"/>
      <c r="LOM9" s="38"/>
      <c r="LON9" s="38"/>
      <c r="LOO9" s="38"/>
      <c r="LOP9" s="38"/>
      <c r="LOQ9" s="38"/>
      <c r="LOR9" s="38"/>
      <c r="LOS9" s="38"/>
      <c r="LOT9" s="38"/>
      <c r="LOU9" s="38"/>
      <c r="LOV9" s="38"/>
      <c r="LOW9" s="38"/>
      <c r="LOX9" s="38"/>
      <c r="LOY9" s="38"/>
      <c r="LOZ9" s="38"/>
      <c r="LPA9" s="38"/>
      <c r="LPB9" s="38"/>
      <c r="LPC9" s="38"/>
      <c r="LPD9" s="38"/>
      <c r="LPE9" s="38"/>
      <c r="LPF9" s="38"/>
      <c r="LPG9" s="38"/>
      <c r="LPH9" s="38"/>
      <c r="LPI9" s="38"/>
      <c r="LPJ9" s="38"/>
      <c r="LPK9" s="38"/>
      <c r="LPL9" s="38"/>
      <c r="LPM9" s="38"/>
      <c r="LPN9" s="38"/>
      <c r="LPO9" s="38"/>
      <c r="LPP9" s="38"/>
      <c r="LPQ9" s="38"/>
      <c r="LPR9" s="38"/>
      <c r="LPS9" s="38"/>
      <c r="LPT9" s="38"/>
      <c r="LPU9" s="38"/>
      <c r="LPV9" s="38"/>
      <c r="LPW9" s="38"/>
      <c r="LPX9" s="38"/>
      <c r="LPY9" s="38"/>
      <c r="LPZ9" s="38"/>
      <c r="LQA9" s="38"/>
      <c r="LQB9" s="38"/>
      <c r="LQC9" s="38"/>
      <c r="LQD9" s="38"/>
      <c r="LQE9" s="38"/>
      <c r="LQF9" s="38"/>
      <c r="LQG9" s="38"/>
      <c r="LQH9" s="38"/>
      <c r="LQI9" s="38"/>
      <c r="LQJ9" s="38"/>
      <c r="LQK9" s="38"/>
      <c r="LQL9" s="38"/>
      <c r="LQM9" s="38"/>
      <c r="LQN9" s="38"/>
      <c r="LQO9" s="38"/>
      <c r="LQP9" s="38"/>
      <c r="LQQ9" s="38"/>
      <c r="LQR9" s="38"/>
      <c r="LQS9" s="38"/>
      <c r="LQT9" s="38"/>
      <c r="LQU9" s="38"/>
      <c r="LQV9" s="38"/>
      <c r="LQW9" s="38"/>
      <c r="LQX9" s="38"/>
      <c r="LQY9" s="38"/>
      <c r="LQZ9" s="38"/>
      <c r="LRA9" s="38"/>
      <c r="LRB9" s="38"/>
      <c r="LRC9" s="38"/>
      <c r="LRD9" s="38"/>
      <c r="LRE9" s="38"/>
      <c r="LRF9" s="38"/>
      <c r="LRG9" s="38"/>
      <c r="LRH9" s="38"/>
      <c r="LRI9" s="38"/>
      <c r="LRJ9" s="38"/>
      <c r="LRK9" s="38"/>
      <c r="LRL9" s="38"/>
      <c r="LRM9" s="38"/>
      <c r="LRN9" s="38"/>
      <c r="LRO9" s="38"/>
      <c r="LRP9" s="38"/>
      <c r="LRQ9" s="38"/>
      <c r="LRR9" s="38"/>
      <c r="LRS9" s="38"/>
      <c r="LRT9" s="38"/>
      <c r="LRU9" s="38"/>
      <c r="LRV9" s="38"/>
      <c r="LRW9" s="38"/>
      <c r="LRX9" s="38"/>
      <c r="LRY9" s="38"/>
      <c r="LRZ9" s="38"/>
      <c r="LSA9" s="38"/>
      <c r="LSB9" s="38"/>
      <c r="LSC9" s="38"/>
      <c r="LSD9" s="38"/>
      <c r="LSE9" s="38"/>
      <c r="LSF9" s="38"/>
      <c r="LSG9" s="38"/>
      <c r="LSH9" s="38"/>
      <c r="LSI9" s="38"/>
      <c r="LSJ9" s="38"/>
      <c r="LSK9" s="38"/>
      <c r="LSL9" s="38"/>
      <c r="LSM9" s="38"/>
      <c r="LSN9" s="38"/>
      <c r="LSO9" s="38"/>
      <c r="LSP9" s="38"/>
      <c r="LSQ9" s="38"/>
      <c r="LSR9" s="38"/>
      <c r="LSS9" s="38"/>
      <c r="LST9" s="38"/>
      <c r="LSU9" s="38"/>
      <c r="LSV9" s="38"/>
      <c r="LSW9" s="38"/>
      <c r="LSX9" s="38"/>
      <c r="LSY9" s="38"/>
      <c r="LSZ9" s="38"/>
      <c r="LTA9" s="38"/>
      <c r="LTB9" s="38"/>
      <c r="LTC9" s="38"/>
      <c r="LTD9" s="38"/>
      <c r="LTE9" s="38"/>
      <c r="LTF9" s="38"/>
      <c r="LTG9" s="38"/>
      <c r="LTH9" s="38"/>
      <c r="LTI9" s="38"/>
      <c r="LTJ9" s="38"/>
      <c r="LTK9" s="38"/>
      <c r="LTL9" s="38"/>
      <c r="LTM9" s="38"/>
      <c r="LTN9" s="38"/>
      <c r="LTO9" s="38"/>
      <c r="LTP9" s="38"/>
      <c r="LTQ9" s="38"/>
      <c r="LTR9" s="38"/>
      <c r="LTS9" s="38"/>
      <c r="LTT9" s="38"/>
      <c r="LTU9" s="38"/>
      <c r="LTV9" s="38"/>
      <c r="LTW9" s="38"/>
      <c r="LTX9" s="38"/>
      <c r="LTY9" s="38"/>
      <c r="LTZ9" s="38"/>
      <c r="LUA9" s="38"/>
      <c r="LUB9" s="38"/>
      <c r="LUC9" s="38"/>
      <c r="LUD9" s="38"/>
      <c r="LUE9" s="38"/>
      <c r="LUF9" s="38"/>
      <c r="LUG9" s="38"/>
      <c r="LUH9" s="38"/>
      <c r="LUI9" s="38"/>
      <c r="LUJ9" s="38"/>
      <c r="LUK9" s="38"/>
      <c r="LUL9" s="38"/>
      <c r="LUM9" s="38"/>
      <c r="LUN9" s="38"/>
      <c r="LUO9" s="38"/>
      <c r="LUP9" s="38"/>
      <c r="LUQ9" s="38"/>
      <c r="LUR9" s="38"/>
      <c r="LUS9" s="38"/>
      <c r="LUT9" s="38"/>
      <c r="LUU9" s="38"/>
      <c r="LUV9" s="38"/>
      <c r="LUW9" s="38"/>
      <c r="LUX9" s="38"/>
      <c r="LUY9" s="38"/>
      <c r="LUZ9" s="38"/>
      <c r="LVA9" s="38"/>
      <c r="LVB9" s="38"/>
      <c r="LVC9" s="38"/>
      <c r="LVD9" s="38"/>
      <c r="LVE9" s="38"/>
      <c r="LVF9" s="38"/>
      <c r="LVG9" s="38"/>
      <c r="LVH9" s="38"/>
      <c r="LVI9" s="38"/>
      <c r="LVJ9" s="38"/>
      <c r="LVK9" s="38"/>
      <c r="LVL9" s="38"/>
      <c r="LVM9" s="38"/>
      <c r="LVN9" s="38"/>
      <c r="LVO9" s="38"/>
      <c r="LVP9" s="38"/>
      <c r="LVQ9" s="38"/>
      <c r="LVR9" s="38"/>
      <c r="LVS9" s="38"/>
      <c r="LVT9" s="38"/>
      <c r="LVU9" s="38"/>
      <c r="LVV9" s="38"/>
      <c r="LVW9" s="38"/>
      <c r="LVX9" s="38"/>
      <c r="LVY9" s="38"/>
      <c r="LVZ9" s="38"/>
      <c r="LWA9" s="38"/>
      <c r="LWB9" s="38"/>
      <c r="LWC9" s="38"/>
      <c r="LWD9" s="38"/>
      <c r="LWE9" s="38"/>
      <c r="LWF9" s="38"/>
      <c r="LWG9" s="38"/>
      <c r="LWH9" s="38"/>
      <c r="LWI9" s="38"/>
      <c r="LWJ9" s="38"/>
      <c r="LWK9" s="38"/>
      <c r="LWL9" s="38"/>
      <c r="LWM9" s="38"/>
      <c r="LWN9" s="38"/>
      <c r="LWO9" s="38"/>
      <c r="LWP9" s="38"/>
      <c r="LWQ9" s="38"/>
      <c r="LWR9" s="38"/>
      <c r="LWS9" s="38"/>
      <c r="LWT9" s="38"/>
      <c r="LWU9" s="38"/>
      <c r="LWV9" s="38"/>
      <c r="LWW9" s="38"/>
      <c r="LWX9" s="38"/>
      <c r="LWY9" s="38"/>
      <c r="LWZ9" s="38"/>
      <c r="LXA9" s="38"/>
      <c r="LXB9" s="38"/>
      <c r="LXC9" s="38"/>
      <c r="LXD9" s="38"/>
      <c r="LXE9" s="38"/>
      <c r="LXF9" s="38"/>
      <c r="LXG9" s="38"/>
      <c r="LXH9" s="38"/>
      <c r="LXI9" s="38"/>
      <c r="LXJ9" s="38"/>
      <c r="LXK9" s="38"/>
      <c r="LXL9" s="38"/>
      <c r="LXM9" s="38"/>
      <c r="LXN9" s="38"/>
      <c r="LXO9" s="38"/>
      <c r="LXP9" s="38"/>
      <c r="LXQ9" s="38"/>
      <c r="LXR9" s="38"/>
      <c r="LXS9" s="38"/>
      <c r="LXT9" s="38"/>
      <c r="LXU9" s="38"/>
      <c r="LXV9" s="38"/>
      <c r="LXW9" s="38"/>
      <c r="LXX9" s="38"/>
      <c r="LXY9" s="38"/>
      <c r="LXZ9" s="38"/>
      <c r="LYA9" s="38"/>
      <c r="LYB9" s="38"/>
      <c r="LYC9" s="38"/>
      <c r="LYD9" s="38"/>
      <c r="LYE9" s="38"/>
      <c r="LYF9" s="38"/>
      <c r="LYG9" s="38"/>
      <c r="LYH9" s="38"/>
      <c r="LYI9" s="38"/>
      <c r="LYJ9" s="38"/>
      <c r="LYK9" s="38"/>
      <c r="LYL9" s="38"/>
      <c r="LYM9" s="38"/>
      <c r="LYN9" s="38"/>
      <c r="LYO9" s="38"/>
      <c r="LYP9" s="38"/>
      <c r="LYQ9" s="38"/>
      <c r="LYR9" s="38"/>
      <c r="LYS9" s="38"/>
      <c r="LYT9" s="38"/>
      <c r="LYU9" s="38"/>
      <c r="LYV9" s="38"/>
      <c r="LYW9" s="38"/>
      <c r="LYX9" s="38"/>
      <c r="LYY9" s="38"/>
      <c r="LYZ9" s="38"/>
      <c r="LZA9" s="38"/>
      <c r="LZB9" s="38"/>
      <c r="LZC9" s="38"/>
      <c r="LZD9" s="38"/>
      <c r="LZE9" s="38"/>
      <c r="LZF9" s="38"/>
      <c r="LZG9" s="38"/>
      <c r="LZH9" s="38"/>
      <c r="LZI9" s="38"/>
      <c r="LZJ9" s="38"/>
      <c r="LZK9" s="38"/>
      <c r="LZL9" s="38"/>
      <c r="LZM9" s="38"/>
      <c r="LZN9" s="38"/>
      <c r="LZO9" s="38"/>
      <c r="LZP9" s="38"/>
      <c r="LZQ9" s="38"/>
      <c r="LZR9" s="38"/>
      <c r="LZS9" s="38"/>
      <c r="LZT9" s="38"/>
      <c r="LZU9" s="38"/>
      <c r="LZV9" s="38"/>
      <c r="LZW9" s="38"/>
      <c r="LZX9" s="38"/>
      <c r="LZY9" s="38"/>
      <c r="LZZ9" s="38"/>
      <c r="MAA9" s="38"/>
      <c r="MAB9" s="38"/>
      <c r="MAC9" s="38"/>
      <c r="MAD9" s="38"/>
      <c r="MAE9" s="38"/>
      <c r="MAF9" s="38"/>
      <c r="MAG9" s="38"/>
      <c r="MAH9" s="38"/>
      <c r="MAI9" s="38"/>
      <c r="MAJ9" s="38"/>
      <c r="MAK9" s="38"/>
      <c r="MAL9" s="38"/>
      <c r="MAM9" s="38"/>
      <c r="MAN9" s="38"/>
      <c r="MAO9" s="38"/>
      <c r="MAP9" s="38"/>
      <c r="MAQ9" s="38"/>
      <c r="MAR9" s="38"/>
      <c r="MAS9" s="38"/>
      <c r="MAT9" s="38"/>
      <c r="MAU9" s="38"/>
      <c r="MAV9" s="38"/>
      <c r="MAW9" s="38"/>
      <c r="MAX9" s="38"/>
      <c r="MAY9" s="38"/>
      <c r="MAZ9" s="38"/>
      <c r="MBA9" s="38"/>
      <c r="MBB9" s="38"/>
      <c r="MBC9" s="38"/>
      <c r="MBD9" s="38"/>
      <c r="MBE9" s="38"/>
      <c r="MBF9" s="38"/>
      <c r="MBG9" s="38"/>
      <c r="MBH9" s="38"/>
      <c r="MBI9" s="38"/>
      <c r="MBJ9" s="38"/>
      <c r="MBK9" s="38"/>
      <c r="MBL9" s="38"/>
      <c r="MBM9" s="38"/>
      <c r="MBN9" s="38"/>
      <c r="MBO9" s="38"/>
      <c r="MBP9" s="38"/>
      <c r="MBQ9" s="38"/>
      <c r="MBR9" s="38"/>
      <c r="MBS9" s="38"/>
      <c r="MBT9" s="38"/>
      <c r="MBU9" s="38"/>
      <c r="MBV9" s="38"/>
      <c r="MBW9" s="38"/>
      <c r="MBX9" s="38"/>
      <c r="MBY9" s="38"/>
      <c r="MBZ9" s="38"/>
      <c r="MCA9" s="38"/>
      <c r="MCB9" s="38"/>
      <c r="MCC9" s="38"/>
      <c r="MCD9" s="38"/>
      <c r="MCE9" s="38"/>
      <c r="MCF9" s="38"/>
      <c r="MCG9" s="38"/>
      <c r="MCH9" s="38"/>
      <c r="MCI9" s="38"/>
      <c r="MCJ9" s="38"/>
      <c r="MCK9" s="38"/>
      <c r="MCL9" s="38"/>
      <c r="MCM9" s="38"/>
      <c r="MCN9" s="38"/>
      <c r="MCO9" s="38"/>
      <c r="MCP9" s="38"/>
      <c r="MCQ9" s="38"/>
      <c r="MCR9" s="38"/>
      <c r="MCS9" s="38"/>
      <c r="MCT9" s="38"/>
      <c r="MCU9" s="38"/>
      <c r="MCV9" s="38"/>
      <c r="MCW9" s="38"/>
      <c r="MCX9" s="38"/>
      <c r="MCY9" s="38"/>
      <c r="MCZ9" s="38"/>
      <c r="MDA9" s="38"/>
      <c r="MDB9" s="38"/>
      <c r="MDC9" s="38"/>
      <c r="MDD9" s="38"/>
      <c r="MDE9" s="38"/>
      <c r="MDF9" s="38"/>
      <c r="MDG9" s="38"/>
      <c r="MDH9" s="38"/>
      <c r="MDI9" s="38"/>
      <c r="MDJ9" s="38"/>
      <c r="MDK9" s="38"/>
      <c r="MDL9" s="38"/>
      <c r="MDM9" s="38"/>
      <c r="MDN9" s="38"/>
      <c r="MDO9" s="38"/>
      <c r="MDP9" s="38"/>
      <c r="MDQ9" s="38"/>
      <c r="MDR9" s="38"/>
      <c r="MDS9" s="38"/>
      <c r="MDT9" s="38"/>
      <c r="MDU9" s="38"/>
      <c r="MDV9" s="38"/>
      <c r="MDW9" s="38"/>
      <c r="MDX9" s="38"/>
      <c r="MDY9" s="38"/>
      <c r="MDZ9" s="38"/>
      <c r="MEA9" s="38"/>
      <c r="MEB9" s="38"/>
      <c r="MEC9" s="38"/>
      <c r="MED9" s="38"/>
      <c r="MEE9" s="38"/>
      <c r="MEF9" s="38"/>
      <c r="MEG9" s="38"/>
      <c r="MEH9" s="38"/>
      <c r="MEI9" s="38"/>
      <c r="MEJ9" s="38"/>
      <c r="MEK9" s="38"/>
      <c r="MEL9" s="38"/>
      <c r="MEM9" s="38"/>
      <c r="MEN9" s="38"/>
      <c r="MEO9" s="38"/>
      <c r="MEP9" s="38"/>
      <c r="MEQ9" s="38"/>
      <c r="MER9" s="38"/>
      <c r="MES9" s="38"/>
      <c r="MET9" s="38"/>
      <c r="MEU9" s="38"/>
      <c r="MEV9" s="38"/>
      <c r="MEW9" s="38"/>
      <c r="MEX9" s="38"/>
      <c r="MEY9" s="38"/>
      <c r="MEZ9" s="38"/>
      <c r="MFA9" s="38"/>
      <c r="MFB9" s="38"/>
      <c r="MFC9" s="38"/>
      <c r="MFD9" s="38"/>
      <c r="MFE9" s="38"/>
      <c r="MFF9" s="38"/>
      <c r="MFG9" s="38"/>
      <c r="MFH9" s="38"/>
      <c r="MFI9" s="38"/>
      <c r="MFJ9" s="38"/>
      <c r="MFK9" s="38"/>
      <c r="MFL9" s="38"/>
      <c r="MFM9" s="38"/>
      <c r="MFN9" s="38"/>
      <c r="MFO9" s="38"/>
      <c r="MFP9" s="38"/>
      <c r="MFQ9" s="38"/>
      <c r="MFR9" s="38"/>
      <c r="MFS9" s="38"/>
      <c r="MFT9" s="38"/>
      <c r="MFU9" s="38"/>
      <c r="MFV9" s="38"/>
      <c r="MFW9" s="38"/>
      <c r="MFX9" s="38"/>
      <c r="MFY9" s="38"/>
      <c r="MFZ9" s="38"/>
      <c r="MGA9" s="38"/>
      <c r="MGB9" s="38"/>
      <c r="MGC9" s="38"/>
      <c r="MGD9" s="38"/>
      <c r="MGE9" s="38"/>
      <c r="MGF9" s="38"/>
      <c r="MGG9" s="38"/>
      <c r="MGH9" s="38"/>
      <c r="MGI9" s="38"/>
      <c r="MGJ9" s="38"/>
      <c r="MGK9" s="38"/>
      <c r="MGL9" s="38"/>
      <c r="MGM9" s="38"/>
      <c r="MGN9" s="38"/>
      <c r="MGO9" s="38"/>
      <c r="MGP9" s="38"/>
      <c r="MGQ9" s="38"/>
      <c r="MGR9" s="38"/>
      <c r="MGS9" s="38"/>
      <c r="MGT9" s="38"/>
      <c r="MGU9" s="38"/>
      <c r="MGV9" s="38"/>
      <c r="MGW9" s="38"/>
      <c r="MGX9" s="38"/>
      <c r="MGY9" s="38"/>
      <c r="MGZ9" s="38"/>
      <c r="MHA9" s="38"/>
      <c r="MHB9" s="38"/>
      <c r="MHC9" s="38"/>
      <c r="MHD9" s="38"/>
      <c r="MHE9" s="38"/>
      <c r="MHF9" s="38"/>
      <c r="MHG9" s="38"/>
      <c r="MHH9" s="38"/>
      <c r="MHI9" s="38"/>
      <c r="MHJ9" s="38"/>
      <c r="MHK9" s="38"/>
      <c r="MHL9" s="38"/>
      <c r="MHM9" s="38"/>
      <c r="MHN9" s="38"/>
      <c r="MHO9" s="38"/>
      <c r="MHP9" s="38"/>
      <c r="MHQ9" s="38"/>
      <c r="MHR9" s="38"/>
      <c r="MHS9" s="38"/>
      <c r="MHT9" s="38"/>
      <c r="MHU9" s="38"/>
      <c r="MHV9" s="38"/>
      <c r="MHW9" s="38"/>
      <c r="MHX9" s="38"/>
      <c r="MHY9" s="38"/>
      <c r="MHZ9" s="38"/>
      <c r="MIA9" s="38"/>
      <c r="MIB9" s="38"/>
      <c r="MIC9" s="38"/>
      <c r="MID9" s="38"/>
      <c r="MIE9" s="38"/>
      <c r="MIF9" s="38"/>
      <c r="MIG9" s="38"/>
      <c r="MIH9" s="38"/>
      <c r="MII9" s="38"/>
      <c r="MIJ9" s="38"/>
      <c r="MIK9" s="38"/>
      <c r="MIL9" s="38"/>
      <c r="MIM9" s="38"/>
      <c r="MIN9" s="38"/>
      <c r="MIO9" s="38"/>
      <c r="MIP9" s="38"/>
      <c r="MIQ9" s="38"/>
      <c r="MIR9" s="38"/>
      <c r="MIS9" s="38"/>
      <c r="MIT9" s="38"/>
      <c r="MIU9" s="38"/>
      <c r="MIV9" s="38"/>
      <c r="MIW9" s="38"/>
      <c r="MIX9" s="38"/>
      <c r="MIY9" s="38"/>
      <c r="MIZ9" s="38"/>
      <c r="MJA9" s="38"/>
      <c r="MJB9" s="38"/>
      <c r="MJC9" s="38"/>
      <c r="MJD9" s="38"/>
      <c r="MJE9" s="38"/>
      <c r="MJF9" s="38"/>
      <c r="MJG9" s="38"/>
      <c r="MJH9" s="38"/>
      <c r="MJI9" s="38"/>
      <c r="MJJ9" s="38"/>
      <c r="MJK9" s="38"/>
      <c r="MJL9" s="38"/>
      <c r="MJM9" s="38"/>
      <c r="MJN9" s="38"/>
      <c r="MJO9" s="38"/>
      <c r="MJP9" s="38"/>
      <c r="MJQ9" s="38"/>
      <c r="MJR9" s="38"/>
      <c r="MJS9" s="38"/>
      <c r="MJT9" s="38"/>
      <c r="MJU9" s="38"/>
      <c r="MJV9" s="38"/>
      <c r="MJW9" s="38"/>
      <c r="MJX9" s="38"/>
      <c r="MJY9" s="38"/>
      <c r="MJZ9" s="38"/>
      <c r="MKA9" s="38"/>
      <c r="MKB9" s="38"/>
      <c r="MKC9" s="38"/>
      <c r="MKD9" s="38"/>
      <c r="MKE9" s="38"/>
      <c r="MKF9" s="38"/>
      <c r="MKG9" s="38"/>
      <c r="MKH9" s="38"/>
      <c r="MKI9" s="38"/>
      <c r="MKJ9" s="38"/>
      <c r="MKK9" s="38"/>
      <c r="MKL9" s="38"/>
      <c r="MKM9" s="38"/>
      <c r="MKN9" s="38"/>
      <c r="MKO9" s="38"/>
      <c r="MKP9" s="38"/>
      <c r="MKQ9" s="38"/>
      <c r="MKR9" s="38"/>
      <c r="MKS9" s="38"/>
      <c r="MKT9" s="38"/>
      <c r="MKU9" s="38"/>
      <c r="MKV9" s="38"/>
      <c r="MKW9" s="38"/>
      <c r="MKX9" s="38"/>
      <c r="MKY9" s="38"/>
      <c r="MKZ9" s="38"/>
      <c r="MLA9" s="38"/>
      <c r="MLB9" s="38"/>
      <c r="MLC9" s="38"/>
      <c r="MLD9" s="38"/>
      <c r="MLE9" s="38"/>
      <c r="MLF9" s="38"/>
      <c r="MLG9" s="38"/>
      <c r="MLH9" s="38"/>
      <c r="MLI9" s="38"/>
      <c r="MLJ9" s="38"/>
      <c r="MLK9" s="38"/>
      <c r="MLL9" s="38"/>
      <c r="MLM9" s="38"/>
      <c r="MLN9" s="38"/>
      <c r="MLO9" s="38"/>
      <c r="MLP9" s="38"/>
      <c r="MLQ9" s="38"/>
      <c r="MLR9" s="38"/>
      <c r="MLS9" s="38"/>
      <c r="MLT9" s="38"/>
      <c r="MLU9" s="38"/>
      <c r="MLV9" s="38"/>
      <c r="MLW9" s="38"/>
      <c r="MLX9" s="38"/>
      <c r="MLY9" s="38"/>
      <c r="MLZ9" s="38"/>
      <c r="MMA9" s="38"/>
      <c r="MMB9" s="38"/>
      <c r="MMC9" s="38"/>
      <c r="MMD9" s="38"/>
      <c r="MME9" s="38"/>
      <c r="MMF9" s="38"/>
      <c r="MMG9" s="38"/>
      <c r="MMH9" s="38"/>
      <c r="MMI9" s="38"/>
      <c r="MMJ9" s="38"/>
      <c r="MMK9" s="38"/>
      <c r="MML9" s="38"/>
      <c r="MMM9" s="38"/>
      <c r="MMN9" s="38"/>
      <c r="MMO9" s="38"/>
      <c r="MMP9" s="38"/>
      <c r="MMQ9" s="38"/>
      <c r="MMR9" s="38"/>
      <c r="MMS9" s="38"/>
      <c r="MMT9" s="38"/>
      <c r="MMU9" s="38"/>
      <c r="MMV9" s="38"/>
      <c r="MMW9" s="38"/>
      <c r="MMX9" s="38"/>
      <c r="MMY9" s="38"/>
      <c r="MMZ9" s="38"/>
      <c r="MNA9" s="38"/>
      <c r="MNB9" s="38"/>
      <c r="MNC9" s="38"/>
      <c r="MND9" s="38"/>
      <c r="MNE9" s="38"/>
      <c r="MNF9" s="38"/>
      <c r="MNG9" s="38"/>
      <c r="MNH9" s="38"/>
      <c r="MNI9" s="38"/>
      <c r="MNJ9" s="38"/>
      <c r="MNK9" s="38"/>
      <c r="MNL9" s="38"/>
      <c r="MNM9" s="38"/>
      <c r="MNN9" s="38"/>
      <c r="MNO9" s="38"/>
      <c r="MNP9" s="38"/>
      <c r="MNQ9" s="38"/>
      <c r="MNR9" s="38"/>
      <c r="MNS9" s="38"/>
      <c r="MNT9" s="38"/>
      <c r="MNU9" s="38"/>
      <c r="MNV9" s="38"/>
      <c r="MNW9" s="38"/>
      <c r="MNX9" s="38"/>
      <c r="MNY9" s="38"/>
      <c r="MNZ9" s="38"/>
      <c r="MOA9" s="38"/>
      <c r="MOB9" s="38"/>
      <c r="MOC9" s="38"/>
      <c r="MOD9" s="38"/>
      <c r="MOE9" s="38"/>
      <c r="MOF9" s="38"/>
      <c r="MOG9" s="38"/>
      <c r="MOH9" s="38"/>
      <c r="MOI9" s="38"/>
      <c r="MOJ9" s="38"/>
      <c r="MOK9" s="38"/>
      <c r="MOL9" s="38"/>
      <c r="MOM9" s="38"/>
      <c r="MON9" s="38"/>
      <c r="MOO9" s="38"/>
      <c r="MOP9" s="38"/>
      <c r="MOQ9" s="38"/>
      <c r="MOR9" s="38"/>
      <c r="MOS9" s="38"/>
      <c r="MOT9" s="38"/>
      <c r="MOU9" s="38"/>
      <c r="MOV9" s="38"/>
      <c r="MOW9" s="38"/>
      <c r="MOX9" s="38"/>
      <c r="MOY9" s="38"/>
      <c r="MOZ9" s="38"/>
      <c r="MPA9" s="38"/>
      <c r="MPB9" s="38"/>
      <c r="MPC9" s="38"/>
      <c r="MPD9" s="38"/>
      <c r="MPE9" s="38"/>
      <c r="MPF9" s="38"/>
      <c r="MPG9" s="38"/>
      <c r="MPH9" s="38"/>
      <c r="MPI9" s="38"/>
      <c r="MPJ9" s="38"/>
      <c r="MPK9" s="38"/>
      <c r="MPL9" s="38"/>
      <c r="MPM9" s="38"/>
      <c r="MPN9" s="38"/>
      <c r="MPO9" s="38"/>
      <c r="MPP9" s="38"/>
      <c r="MPQ9" s="38"/>
      <c r="MPR9" s="38"/>
      <c r="MPS9" s="38"/>
      <c r="MPT9" s="38"/>
      <c r="MPU9" s="38"/>
      <c r="MPV9" s="38"/>
      <c r="MPW9" s="38"/>
      <c r="MPX9" s="38"/>
      <c r="MPY9" s="38"/>
      <c r="MPZ9" s="38"/>
      <c r="MQA9" s="38"/>
      <c r="MQB9" s="38"/>
      <c r="MQC9" s="38"/>
      <c r="MQD9" s="38"/>
      <c r="MQE9" s="38"/>
      <c r="MQF9" s="38"/>
      <c r="MQG9" s="38"/>
      <c r="MQH9" s="38"/>
      <c r="MQI9" s="38"/>
      <c r="MQJ9" s="38"/>
      <c r="MQK9" s="38"/>
      <c r="MQL9" s="38"/>
      <c r="MQM9" s="38"/>
      <c r="MQN9" s="38"/>
      <c r="MQO9" s="38"/>
      <c r="MQP9" s="38"/>
      <c r="MQQ9" s="38"/>
      <c r="MQR9" s="38"/>
      <c r="MQS9" s="38"/>
      <c r="MQT9" s="38"/>
      <c r="MQU9" s="38"/>
      <c r="MQV9" s="38"/>
      <c r="MQW9" s="38"/>
      <c r="MQX9" s="38"/>
      <c r="MQY9" s="38"/>
      <c r="MQZ9" s="38"/>
      <c r="MRA9" s="38"/>
      <c r="MRB9" s="38"/>
      <c r="MRC9" s="38"/>
      <c r="MRD9" s="38"/>
      <c r="MRE9" s="38"/>
      <c r="MRF9" s="38"/>
      <c r="MRG9" s="38"/>
      <c r="MRH9" s="38"/>
      <c r="MRI9" s="38"/>
      <c r="MRJ9" s="38"/>
      <c r="MRK9" s="38"/>
      <c r="MRL9" s="38"/>
      <c r="MRM9" s="38"/>
      <c r="MRN9" s="38"/>
      <c r="MRO9" s="38"/>
      <c r="MRP9" s="38"/>
      <c r="MRQ9" s="38"/>
      <c r="MRR9" s="38"/>
      <c r="MRS9" s="38"/>
      <c r="MRT9" s="38"/>
      <c r="MRU9" s="38"/>
      <c r="MRV9" s="38"/>
      <c r="MRW9" s="38"/>
      <c r="MRX9" s="38"/>
      <c r="MRY9" s="38"/>
      <c r="MRZ9" s="38"/>
      <c r="MSA9" s="38"/>
      <c r="MSB9" s="38"/>
      <c r="MSC9" s="38"/>
      <c r="MSD9" s="38"/>
      <c r="MSE9" s="38"/>
      <c r="MSF9" s="38"/>
      <c r="MSG9" s="38"/>
      <c r="MSH9" s="38"/>
      <c r="MSI9" s="38"/>
      <c r="MSJ9" s="38"/>
      <c r="MSK9" s="38"/>
      <c r="MSL9" s="38"/>
      <c r="MSM9" s="38"/>
      <c r="MSN9" s="38"/>
      <c r="MSO9" s="38"/>
      <c r="MSP9" s="38"/>
      <c r="MSQ9" s="38"/>
      <c r="MSR9" s="38"/>
      <c r="MSS9" s="38"/>
      <c r="MST9" s="38"/>
      <c r="MSU9" s="38"/>
      <c r="MSV9" s="38"/>
      <c r="MSW9" s="38"/>
      <c r="MSX9" s="38"/>
      <c r="MSY9" s="38"/>
      <c r="MSZ9" s="38"/>
      <c r="MTA9" s="38"/>
      <c r="MTB9" s="38"/>
      <c r="MTC9" s="38"/>
      <c r="MTD9" s="38"/>
      <c r="MTE9" s="38"/>
      <c r="MTF9" s="38"/>
      <c r="MTG9" s="38"/>
      <c r="MTH9" s="38"/>
      <c r="MTI9" s="38"/>
      <c r="MTJ9" s="38"/>
      <c r="MTK9" s="38"/>
      <c r="MTL9" s="38"/>
      <c r="MTM9" s="38"/>
      <c r="MTN9" s="38"/>
      <c r="MTO9" s="38"/>
      <c r="MTP9" s="38"/>
      <c r="MTQ9" s="38"/>
      <c r="MTR9" s="38"/>
      <c r="MTS9" s="38"/>
      <c r="MTT9" s="38"/>
      <c r="MTU9" s="38"/>
      <c r="MTV9" s="38"/>
      <c r="MTW9" s="38"/>
      <c r="MTX9" s="38"/>
      <c r="MTY9" s="38"/>
      <c r="MTZ9" s="38"/>
      <c r="MUA9" s="38"/>
      <c r="MUB9" s="38"/>
      <c r="MUC9" s="38"/>
      <c r="MUD9" s="38"/>
      <c r="MUE9" s="38"/>
      <c r="MUF9" s="38"/>
      <c r="MUG9" s="38"/>
      <c r="MUH9" s="38"/>
      <c r="MUI9" s="38"/>
      <c r="MUJ9" s="38"/>
      <c r="MUK9" s="38"/>
      <c r="MUL9" s="38"/>
      <c r="MUM9" s="38"/>
      <c r="MUN9" s="38"/>
      <c r="MUO9" s="38"/>
      <c r="MUP9" s="38"/>
      <c r="MUQ9" s="38"/>
      <c r="MUR9" s="38"/>
      <c r="MUS9" s="38"/>
      <c r="MUT9" s="38"/>
      <c r="MUU9" s="38"/>
      <c r="MUV9" s="38"/>
      <c r="MUW9" s="38"/>
      <c r="MUX9" s="38"/>
      <c r="MUY9" s="38"/>
      <c r="MUZ9" s="38"/>
      <c r="MVA9" s="38"/>
      <c r="MVB9" s="38"/>
      <c r="MVC9" s="38"/>
      <c r="MVD9" s="38"/>
      <c r="MVE9" s="38"/>
      <c r="MVF9" s="38"/>
      <c r="MVG9" s="38"/>
      <c r="MVH9" s="38"/>
      <c r="MVI9" s="38"/>
      <c r="MVJ9" s="38"/>
      <c r="MVK9" s="38"/>
      <c r="MVL9" s="38"/>
      <c r="MVM9" s="38"/>
      <c r="MVN9" s="38"/>
      <c r="MVO9" s="38"/>
      <c r="MVP9" s="38"/>
      <c r="MVQ9" s="38"/>
      <c r="MVR9" s="38"/>
      <c r="MVS9" s="38"/>
      <c r="MVT9" s="38"/>
      <c r="MVU9" s="38"/>
      <c r="MVV9" s="38"/>
      <c r="MVW9" s="38"/>
      <c r="MVX9" s="38"/>
      <c r="MVY9" s="38"/>
      <c r="MVZ9" s="38"/>
      <c r="MWA9" s="38"/>
      <c r="MWB9" s="38"/>
      <c r="MWC9" s="38"/>
      <c r="MWD9" s="38"/>
      <c r="MWE9" s="38"/>
      <c r="MWF9" s="38"/>
      <c r="MWG9" s="38"/>
      <c r="MWH9" s="38"/>
      <c r="MWI9" s="38"/>
      <c r="MWJ9" s="38"/>
      <c r="MWK9" s="38"/>
      <c r="MWL9" s="38"/>
      <c r="MWM9" s="38"/>
      <c r="MWN9" s="38"/>
      <c r="MWO9" s="38"/>
      <c r="MWP9" s="38"/>
      <c r="MWQ9" s="38"/>
      <c r="MWR9" s="38"/>
      <c r="MWS9" s="38"/>
      <c r="MWT9" s="38"/>
      <c r="MWU9" s="38"/>
      <c r="MWV9" s="38"/>
      <c r="MWW9" s="38"/>
      <c r="MWX9" s="38"/>
      <c r="MWY9" s="38"/>
      <c r="MWZ9" s="38"/>
      <c r="MXA9" s="38"/>
      <c r="MXB9" s="38"/>
      <c r="MXC9" s="38"/>
      <c r="MXD9" s="38"/>
      <c r="MXE9" s="38"/>
      <c r="MXF9" s="38"/>
      <c r="MXG9" s="38"/>
      <c r="MXH9" s="38"/>
      <c r="MXI9" s="38"/>
      <c r="MXJ9" s="38"/>
      <c r="MXK9" s="38"/>
      <c r="MXL9" s="38"/>
      <c r="MXM9" s="38"/>
      <c r="MXN9" s="38"/>
      <c r="MXO9" s="38"/>
      <c r="MXP9" s="38"/>
      <c r="MXQ9" s="38"/>
      <c r="MXR9" s="38"/>
      <c r="MXS9" s="38"/>
      <c r="MXT9" s="38"/>
      <c r="MXU9" s="38"/>
      <c r="MXV9" s="38"/>
      <c r="MXW9" s="38"/>
      <c r="MXX9" s="38"/>
      <c r="MXY9" s="38"/>
      <c r="MXZ9" s="38"/>
      <c r="MYA9" s="38"/>
      <c r="MYB9" s="38"/>
      <c r="MYC9" s="38"/>
      <c r="MYD9" s="38"/>
      <c r="MYE9" s="38"/>
      <c r="MYF9" s="38"/>
      <c r="MYG9" s="38"/>
      <c r="MYH9" s="38"/>
      <c r="MYI9" s="38"/>
      <c r="MYJ9" s="38"/>
      <c r="MYK9" s="38"/>
      <c r="MYL9" s="38"/>
      <c r="MYM9" s="38"/>
      <c r="MYN9" s="38"/>
      <c r="MYO9" s="38"/>
      <c r="MYP9" s="38"/>
      <c r="MYQ9" s="38"/>
      <c r="MYR9" s="38"/>
      <c r="MYS9" s="38"/>
      <c r="MYT9" s="38"/>
      <c r="MYU9" s="38"/>
      <c r="MYV9" s="38"/>
      <c r="MYW9" s="38"/>
      <c r="MYX9" s="38"/>
      <c r="MYY9" s="38"/>
      <c r="MYZ9" s="38"/>
      <c r="MZA9" s="38"/>
      <c r="MZB9" s="38"/>
      <c r="MZC9" s="38"/>
      <c r="MZD9" s="38"/>
      <c r="MZE9" s="38"/>
      <c r="MZF9" s="38"/>
      <c r="MZG9" s="38"/>
      <c r="MZH9" s="38"/>
      <c r="MZI9" s="38"/>
      <c r="MZJ9" s="38"/>
      <c r="MZK9" s="38"/>
      <c r="MZL9" s="38"/>
      <c r="MZM9" s="38"/>
      <c r="MZN9" s="38"/>
      <c r="MZO9" s="38"/>
      <c r="MZP9" s="38"/>
      <c r="MZQ9" s="38"/>
      <c r="MZR9" s="38"/>
      <c r="MZS9" s="38"/>
      <c r="MZT9" s="38"/>
      <c r="MZU9" s="38"/>
      <c r="MZV9" s="38"/>
      <c r="MZW9" s="38"/>
      <c r="MZX9" s="38"/>
      <c r="MZY9" s="38"/>
      <c r="MZZ9" s="38"/>
      <c r="NAA9" s="38"/>
      <c r="NAB9" s="38"/>
      <c r="NAC9" s="38"/>
      <c r="NAD9" s="38"/>
      <c r="NAE9" s="38"/>
      <c r="NAF9" s="38"/>
      <c r="NAG9" s="38"/>
      <c r="NAH9" s="38"/>
      <c r="NAI9" s="38"/>
      <c r="NAJ9" s="38"/>
      <c r="NAK9" s="38"/>
      <c r="NAL9" s="38"/>
      <c r="NAM9" s="38"/>
      <c r="NAN9" s="38"/>
      <c r="NAO9" s="38"/>
      <c r="NAP9" s="38"/>
      <c r="NAQ9" s="38"/>
      <c r="NAR9" s="38"/>
      <c r="NAS9" s="38"/>
      <c r="NAT9" s="38"/>
      <c r="NAU9" s="38"/>
      <c r="NAV9" s="38"/>
      <c r="NAW9" s="38"/>
      <c r="NAX9" s="38"/>
      <c r="NAY9" s="38"/>
      <c r="NAZ9" s="38"/>
      <c r="NBA9" s="38"/>
      <c r="NBB9" s="38"/>
      <c r="NBC9" s="38"/>
      <c r="NBD9" s="38"/>
      <c r="NBE9" s="38"/>
      <c r="NBF9" s="38"/>
      <c r="NBG9" s="38"/>
      <c r="NBH9" s="38"/>
      <c r="NBI9" s="38"/>
      <c r="NBJ9" s="38"/>
      <c r="NBK9" s="38"/>
      <c r="NBL9" s="38"/>
      <c r="NBM9" s="38"/>
      <c r="NBN9" s="38"/>
      <c r="NBO9" s="38"/>
      <c r="NBP9" s="38"/>
      <c r="NBQ9" s="38"/>
      <c r="NBR9" s="38"/>
      <c r="NBS9" s="38"/>
      <c r="NBT9" s="38"/>
      <c r="NBU9" s="38"/>
      <c r="NBV9" s="38"/>
      <c r="NBW9" s="38"/>
      <c r="NBX9" s="38"/>
      <c r="NBY9" s="38"/>
      <c r="NBZ9" s="38"/>
      <c r="NCA9" s="38"/>
      <c r="NCB9" s="38"/>
      <c r="NCC9" s="38"/>
      <c r="NCD9" s="38"/>
      <c r="NCE9" s="38"/>
      <c r="NCF9" s="38"/>
      <c r="NCG9" s="38"/>
      <c r="NCH9" s="38"/>
      <c r="NCI9" s="38"/>
      <c r="NCJ9" s="38"/>
      <c r="NCK9" s="38"/>
      <c r="NCL9" s="38"/>
      <c r="NCM9" s="38"/>
      <c r="NCN9" s="38"/>
      <c r="NCO9" s="38"/>
      <c r="NCP9" s="38"/>
      <c r="NCQ9" s="38"/>
      <c r="NCR9" s="38"/>
      <c r="NCS9" s="38"/>
      <c r="NCT9" s="38"/>
      <c r="NCU9" s="38"/>
      <c r="NCV9" s="38"/>
      <c r="NCW9" s="38"/>
      <c r="NCX9" s="38"/>
      <c r="NCY9" s="38"/>
      <c r="NCZ9" s="38"/>
      <c r="NDA9" s="38"/>
      <c r="NDB9" s="38"/>
      <c r="NDC9" s="38"/>
      <c r="NDD9" s="38"/>
      <c r="NDE9" s="38"/>
      <c r="NDF9" s="38"/>
      <c r="NDG9" s="38"/>
      <c r="NDH9" s="38"/>
      <c r="NDI9" s="38"/>
      <c r="NDJ9" s="38"/>
      <c r="NDK9" s="38"/>
      <c r="NDL9" s="38"/>
      <c r="NDM9" s="38"/>
      <c r="NDN9" s="38"/>
      <c r="NDO9" s="38"/>
      <c r="NDP9" s="38"/>
      <c r="NDQ9" s="38"/>
      <c r="NDR9" s="38"/>
      <c r="NDS9" s="38"/>
      <c r="NDT9" s="38"/>
      <c r="NDU9" s="38"/>
      <c r="NDV9" s="38"/>
      <c r="NDW9" s="38"/>
      <c r="NDX9" s="38"/>
      <c r="NDY9" s="38"/>
      <c r="NDZ9" s="38"/>
      <c r="NEA9" s="38"/>
      <c r="NEB9" s="38"/>
      <c r="NEC9" s="38"/>
      <c r="NED9" s="38"/>
      <c r="NEE9" s="38"/>
      <c r="NEF9" s="38"/>
      <c r="NEG9" s="38"/>
      <c r="NEH9" s="38"/>
      <c r="NEI9" s="38"/>
      <c r="NEJ9" s="38"/>
      <c r="NEK9" s="38"/>
      <c r="NEL9" s="38"/>
      <c r="NEM9" s="38"/>
      <c r="NEN9" s="38"/>
      <c r="NEO9" s="38"/>
      <c r="NEP9" s="38"/>
      <c r="NEQ9" s="38"/>
      <c r="NER9" s="38"/>
      <c r="NES9" s="38"/>
      <c r="NET9" s="38"/>
      <c r="NEU9" s="38"/>
      <c r="NEV9" s="38"/>
      <c r="NEW9" s="38"/>
      <c r="NEX9" s="38"/>
      <c r="NEY9" s="38"/>
      <c r="NEZ9" s="38"/>
      <c r="NFA9" s="38"/>
      <c r="NFB9" s="38"/>
      <c r="NFC9" s="38"/>
      <c r="NFD9" s="38"/>
      <c r="NFE9" s="38"/>
      <c r="NFF9" s="38"/>
      <c r="NFG9" s="38"/>
      <c r="NFH9" s="38"/>
      <c r="NFI9" s="38"/>
      <c r="NFJ9" s="38"/>
      <c r="NFK9" s="38"/>
      <c r="NFL9" s="38"/>
      <c r="NFM9" s="38"/>
      <c r="NFN9" s="38"/>
      <c r="NFO9" s="38"/>
      <c r="NFP9" s="38"/>
      <c r="NFQ9" s="38"/>
      <c r="NFR9" s="38"/>
      <c r="NFS9" s="38"/>
      <c r="NFT9" s="38"/>
      <c r="NFU9" s="38"/>
      <c r="NFV9" s="38"/>
      <c r="NFW9" s="38"/>
      <c r="NFX9" s="38"/>
      <c r="NFY9" s="38"/>
      <c r="NFZ9" s="38"/>
      <c r="NGA9" s="38"/>
      <c r="NGB9" s="38"/>
      <c r="NGC9" s="38"/>
      <c r="NGD9" s="38"/>
      <c r="NGE9" s="38"/>
      <c r="NGF9" s="38"/>
      <c r="NGG9" s="38"/>
      <c r="NGH9" s="38"/>
      <c r="NGI9" s="38"/>
      <c r="NGJ9" s="38"/>
      <c r="NGK9" s="38"/>
      <c r="NGL9" s="38"/>
      <c r="NGM9" s="38"/>
      <c r="NGN9" s="38"/>
      <c r="NGO9" s="38"/>
      <c r="NGP9" s="38"/>
      <c r="NGQ9" s="38"/>
      <c r="NGR9" s="38"/>
      <c r="NGS9" s="38"/>
      <c r="NGT9" s="38"/>
      <c r="NGU9" s="38"/>
      <c r="NGV9" s="38"/>
      <c r="NGW9" s="38"/>
      <c r="NGX9" s="38"/>
      <c r="NGY9" s="38"/>
      <c r="NGZ9" s="38"/>
      <c r="NHA9" s="38"/>
      <c r="NHB9" s="38"/>
      <c r="NHC9" s="38"/>
      <c r="NHD9" s="38"/>
      <c r="NHE9" s="38"/>
      <c r="NHF9" s="38"/>
      <c r="NHG9" s="38"/>
      <c r="NHH9" s="38"/>
      <c r="NHI9" s="38"/>
      <c r="NHJ9" s="38"/>
      <c r="NHK9" s="38"/>
      <c r="NHL9" s="38"/>
      <c r="NHM9" s="38"/>
      <c r="NHN9" s="38"/>
      <c r="NHO9" s="38"/>
      <c r="NHP9" s="38"/>
      <c r="NHQ9" s="38"/>
      <c r="NHR9" s="38"/>
      <c r="NHS9" s="38"/>
      <c r="NHT9" s="38"/>
      <c r="NHU9" s="38"/>
      <c r="NHV9" s="38"/>
      <c r="NHW9" s="38"/>
      <c r="NHX9" s="38"/>
      <c r="NHY9" s="38"/>
      <c r="NHZ9" s="38"/>
      <c r="NIA9" s="38"/>
      <c r="NIB9" s="38"/>
      <c r="NIC9" s="38"/>
      <c r="NID9" s="38"/>
      <c r="NIE9" s="38"/>
      <c r="NIF9" s="38"/>
      <c r="NIG9" s="38"/>
      <c r="NIH9" s="38"/>
      <c r="NII9" s="38"/>
      <c r="NIJ9" s="38"/>
      <c r="NIK9" s="38"/>
      <c r="NIL9" s="38"/>
      <c r="NIM9" s="38"/>
      <c r="NIN9" s="38"/>
      <c r="NIO9" s="38"/>
      <c r="NIP9" s="38"/>
      <c r="NIQ9" s="38"/>
      <c r="NIR9" s="38"/>
      <c r="NIS9" s="38"/>
      <c r="NIT9" s="38"/>
      <c r="NIU9" s="38"/>
      <c r="NIV9" s="38"/>
      <c r="NIW9" s="38"/>
      <c r="NIX9" s="38"/>
      <c r="NIY9" s="38"/>
      <c r="NIZ9" s="38"/>
      <c r="NJA9" s="38"/>
      <c r="NJB9" s="38"/>
      <c r="NJC9" s="38"/>
      <c r="NJD9" s="38"/>
      <c r="NJE9" s="38"/>
      <c r="NJF9" s="38"/>
      <c r="NJG9" s="38"/>
      <c r="NJH9" s="38"/>
      <c r="NJI9" s="38"/>
      <c r="NJJ9" s="38"/>
      <c r="NJK9" s="38"/>
      <c r="NJL9" s="38"/>
      <c r="NJM9" s="38"/>
      <c r="NJN9" s="38"/>
      <c r="NJO9" s="38"/>
      <c r="NJP9" s="38"/>
      <c r="NJQ9" s="38"/>
      <c r="NJR9" s="38"/>
      <c r="NJS9" s="38"/>
      <c r="NJT9" s="38"/>
      <c r="NJU9" s="38"/>
      <c r="NJV9" s="38"/>
      <c r="NJW9" s="38"/>
      <c r="NJX9" s="38"/>
      <c r="NJY9" s="38"/>
      <c r="NJZ9" s="38"/>
      <c r="NKA9" s="38"/>
      <c r="NKB9" s="38"/>
      <c r="NKC9" s="38"/>
      <c r="NKD9" s="38"/>
      <c r="NKE9" s="38"/>
      <c r="NKF9" s="38"/>
      <c r="NKG9" s="38"/>
      <c r="NKH9" s="38"/>
      <c r="NKI9" s="38"/>
      <c r="NKJ9" s="38"/>
      <c r="NKK9" s="38"/>
      <c r="NKL9" s="38"/>
      <c r="NKM9" s="38"/>
      <c r="NKN9" s="38"/>
      <c r="NKO9" s="38"/>
      <c r="NKP9" s="38"/>
      <c r="NKQ9" s="38"/>
      <c r="NKR9" s="38"/>
      <c r="NKS9" s="38"/>
      <c r="NKT9" s="38"/>
      <c r="NKU9" s="38"/>
      <c r="NKV9" s="38"/>
      <c r="NKW9" s="38"/>
      <c r="NKX9" s="38"/>
      <c r="NKY9" s="38"/>
      <c r="NKZ9" s="38"/>
      <c r="NLA9" s="38"/>
      <c r="NLB9" s="38"/>
      <c r="NLC9" s="38"/>
      <c r="NLD9" s="38"/>
      <c r="NLE9" s="38"/>
      <c r="NLF9" s="38"/>
      <c r="NLG9" s="38"/>
      <c r="NLH9" s="38"/>
      <c r="NLI9" s="38"/>
      <c r="NLJ9" s="38"/>
      <c r="NLK9" s="38"/>
      <c r="NLL9" s="38"/>
      <c r="NLM9" s="38"/>
      <c r="NLN9" s="38"/>
      <c r="NLO9" s="38"/>
      <c r="NLP9" s="38"/>
      <c r="NLQ9" s="38"/>
      <c r="NLR9" s="38"/>
      <c r="NLS9" s="38"/>
      <c r="NLT9" s="38"/>
      <c r="NLU9" s="38"/>
      <c r="NLV9" s="38"/>
      <c r="NLW9" s="38"/>
      <c r="NLX9" s="38"/>
      <c r="NLY9" s="38"/>
      <c r="NLZ9" s="38"/>
      <c r="NMA9" s="38"/>
      <c r="NMB9" s="38"/>
      <c r="NMC9" s="38"/>
      <c r="NMD9" s="38"/>
      <c r="NME9" s="38"/>
      <c r="NMF9" s="38"/>
      <c r="NMG9" s="38"/>
      <c r="NMH9" s="38"/>
      <c r="NMI9" s="38"/>
      <c r="NMJ9" s="38"/>
      <c r="NMK9" s="38"/>
      <c r="NML9" s="38"/>
      <c r="NMM9" s="38"/>
      <c r="NMN9" s="38"/>
      <c r="NMO9" s="38"/>
      <c r="NMP9" s="38"/>
      <c r="NMQ9" s="38"/>
      <c r="NMR9" s="38"/>
      <c r="NMS9" s="38"/>
      <c r="NMT9" s="38"/>
      <c r="NMU9" s="38"/>
      <c r="NMV9" s="38"/>
      <c r="NMW9" s="38"/>
      <c r="NMX9" s="38"/>
      <c r="NMY9" s="38"/>
      <c r="NMZ9" s="38"/>
      <c r="NNA9" s="38"/>
      <c r="NNB9" s="38"/>
      <c r="NNC9" s="38"/>
      <c r="NND9" s="38"/>
      <c r="NNE9" s="38"/>
      <c r="NNF9" s="38"/>
      <c r="NNG9" s="38"/>
      <c r="NNH9" s="38"/>
      <c r="NNI9" s="38"/>
      <c r="NNJ9" s="38"/>
      <c r="NNK9" s="38"/>
      <c r="NNL9" s="38"/>
      <c r="NNM9" s="38"/>
      <c r="NNN9" s="38"/>
      <c r="NNO9" s="38"/>
      <c r="NNP9" s="38"/>
      <c r="NNQ9" s="38"/>
      <c r="NNR9" s="38"/>
      <c r="NNS9" s="38"/>
      <c r="NNT9" s="38"/>
      <c r="NNU9" s="38"/>
      <c r="NNV9" s="38"/>
      <c r="NNW9" s="38"/>
      <c r="NNX9" s="38"/>
      <c r="NNY9" s="38"/>
      <c r="NNZ9" s="38"/>
      <c r="NOA9" s="38"/>
      <c r="NOB9" s="38"/>
      <c r="NOC9" s="38"/>
      <c r="NOD9" s="38"/>
      <c r="NOE9" s="38"/>
      <c r="NOF9" s="38"/>
      <c r="NOG9" s="38"/>
      <c r="NOH9" s="38"/>
      <c r="NOI9" s="38"/>
      <c r="NOJ9" s="38"/>
      <c r="NOK9" s="38"/>
      <c r="NOL9" s="38"/>
      <c r="NOM9" s="38"/>
      <c r="NON9" s="38"/>
      <c r="NOO9" s="38"/>
      <c r="NOP9" s="38"/>
      <c r="NOQ9" s="38"/>
      <c r="NOR9" s="38"/>
      <c r="NOS9" s="38"/>
      <c r="NOT9" s="38"/>
      <c r="NOU9" s="38"/>
      <c r="NOV9" s="38"/>
      <c r="NOW9" s="38"/>
      <c r="NOX9" s="38"/>
      <c r="NOY9" s="38"/>
      <c r="NOZ9" s="38"/>
      <c r="NPA9" s="38"/>
      <c r="NPB9" s="38"/>
      <c r="NPC9" s="38"/>
      <c r="NPD9" s="38"/>
      <c r="NPE9" s="38"/>
      <c r="NPF9" s="38"/>
      <c r="NPG9" s="38"/>
      <c r="NPH9" s="38"/>
      <c r="NPI9" s="38"/>
      <c r="NPJ9" s="38"/>
      <c r="NPK9" s="38"/>
      <c r="NPL9" s="38"/>
      <c r="NPM9" s="38"/>
      <c r="NPN9" s="38"/>
      <c r="NPO9" s="38"/>
      <c r="NPP9" s="38"/>
      <c r="NPQ9" s="38"/>
      <c r="NPR9" s="38"/>
      <c r="NPS9" s="38"/>
      <c r="NPT9" s="38"/>
      <c r="NPU9" s="38"/>
      <c r="NPV9" s="38"/>
      <c r="NPW9" s="38"/>
      <c r="NPX9" s="38"/>
      <c r="NPY9" s="38"/>
      <c r="NPZ9" s="38"/>
      <c r="NQA9" s="38"/>
      <c r="NQB9" s="38"/>
      <c r="NQC9" s="38"/>
      <c r="NQD9" s="38"/>
      <c r="NQE9" s="38"/>
      <c r="NQF9" s="38"/>
      <c r="NQG9" s="38"/>
      <c r="NQH9" s="38"/>
      <c r="NQI9" s="38"/>
      <c r="NQJ9" s="38"/>
      <c r="NQK9" s="38"/>
      <c r="NQL9" s="38"/>
      <c r="NQM9" s="38"/>
      <c r="NQN9" s="38"/>
      <c r="NQO9" s="38"/>
      <c r="NQP9" s="38"/>
      <c r="NQQ9" s="38"/>
      <c r="NQR9" s="38"/>
      <c r="NQS9" s="38"/>
      <c r="NQT9" s="38"/>
      <c r="NQU9" s="38"/>
      <c r="NQV9" s="38"/>
      <c r="NQW9" s="38"/>
      <c r="NQX9" s="38"/>
      <c r="NQY9" s="38"/>
      <c r="NQZ9" s="38"/>
      <c r="NRA9" s="38"/>
      <c r="NRB9" s="38"/>
      <c r="NRC9" s="38"/>
      <c r="NRD9" s="38"/>
      <c r="NRE9" s="38"/>
      <c r="NRF9" s="38"/>
      <c r="NRG9" s="38"/>
      <c r="NRH9" s="38"/>
      <c r="NRI9" s="38"/>
      <c r="NRJ9" s="38"/>
      <c r="NRK9" s="38"/>
      <c r="NRL9" s="38"/>
      <c r="NRM9" s="38"/>
      <c r="NRN9" s="38"/>
      <c r="NRO9" s="38"/>
      <c r="NRP9" s="38"/>
      <c r="NRQ9" s="38"/>
      <c r="NRR9" s="38"/>
      <c r="NRS9" s="38"/>
      <c r="NRT9" s="38"/>
      <c r="NRU9" s="38"/>
      <c r="NRV9" s="38"/>
      <c r="NRW9" s="38"/>
      <c r="NRX9" s="38"/>
      <c r="NRY9" s="38"/>
      <c r="NRZ9" s="38"/>
      <c r="NSA9" s="38"/>
      <c r="NSB9" s="38"/>
      <c r="NSC9" s="38"/>
      <c r="NSD9" s="38"/>
      <c r="NSE9" s="38"/>
      <c r="NSF9" s="38"/>
      <c r="NSG9" s="38"/>
      <c r="NSH9" s="38"/>
      <c r="NSI9" s="38"/>
      <c r="NSJ9" s="38"/>
      <c r="NSK9" s="38"/>
      <c r="NSL9" s="38"/>
      <c r="NSM9" s="38"/>
      <c r="NSN9" s="38"/>
      <c r="NSO9" s="38"/>
      <c r="NSP9" s="38"/>
      <c r="NSQ9" s="38"/>
      <c r="NSR9" s="38"/>
      <c r="NSS9" s="38"/>
      <c r="NST9" s="38"/>
      <c r="NSU9" s="38"/>
      <c r="NSV9" s="38"/>
      <c r="NSW9" s="38"/>
      <c r="NSX9" s="38"/>
      <c r="NSY9" s="38"/>
      <c r="NSZ9" s="38"/>
      <c r="NTA9" s="38"/>
      <c r="NTB9" s="38"/>
      <c r="NTC9" s="38"/>
      <c r="NTD9" s="38"/>
      <c r="NTE9" s="38"/>
      <c r="NTF9" s="38"/>
      <c r="NTG9" s="38"/>
      <c r="NTH9" s="38"/>
      <c r="NTI9" s="38"/>
      <c r="NTJ9" s="38"/>
      <c r="NTK9" s="38"/>
      <c r="NTL9" s="38"/>
      <c r="NTM9" s="38"/>
      <c r="NTN9" s="38"/>
      <c r="NTO9" s="38"/>
      <c r="NTP9" s="38"/>
      <c r="NTQ9" s="38"/>
      <c r="NTR9" s="38"/>
      <c r="NTS9" s="38"/>
      <c r="NTT9" s="38"/>
      <c r="NTU9" s="38"/>
      <c r="NTV9" s="38"/>
      <c r="NTW9" s="38"/>
      <c r="NTX9" s="38"/>
      <c r="NTY9" s="38"/>
      <c r="NTZ9" s="38"/>
      <c r="NUA9" s="38"/>
      <c r="NUB9" s="38"/>
      <c r="NUC9" s="38"/>
      <c r="NUD9" s="38"/>
      <c r="NUE9" s="38"/>
      <c r="NUF9" s="38"/>
      <c r="NUG9" s="38"/>
      <c r="NUH9" s="38"/>
      <c r="NUI9" s="38"/>
      <c r="NUJ9" s="38"/>
      <c r="NUK9" s="38"/>
      <c r="NUL9" s="38"/>
      <c r="NUM9" s="38"/>
      <c r="NUN9" s="38"/>
      <c r="NUO9" s="38"/>
      <c r="NUP9" s="38"/>
      <c r="NUQ9" s="38"/>
      <c r="NUR9" s="38"/>
      <c r="NUS9" s="38"/>
      <c r="NUT9" s="38"/>
      <c r="NUU9" s="38"/>
      <c r="NUV9" s="38"/>
      <c r="NUW9" s="38"/>
      <c r="NUX9" s="38"/>
      <c r="NUY9" s="38"/>
      <c r="NUZ9" s="38"/>
      <c r="NVA9" s="38"/>
      <c r="NVB9" s="38"/>
      <c r="NVC9" s="38"/>
      <c r="NVD9" s="38"/>
      <c r="NVE9" s="38"/>
      <c r="NVF9" s="38"/>
      <c r="NVG9" s="38"/>
      <c r="NVH9" s="38"/>
      <c r="NVI9" s="38"/>
      <c r="NVJ9" s="38"/>
      <c r="NVK9" s="38"/>
      <c r="NVL9" s="38"/>
      <c r="NVM9" s="38"/>
      <c r="NVN9" s="38"/>
      <c r="NVO9" s="38"/>
      <c r="NVP9" s="38"/>
      <c r="NVQ9" s="38"/>
      <c r="NVR9" s="38"/>
      <c r="NVS9" s="38"/>
      <c r="NVT9" s="38"/>
      <c r="NVU9" s="38"/>
      <c r="NVV9" s="38"/>
      <c r="NVW9" s="38"/>
      <c r="NVX9" s="38"/>
      <c r="NVY9" s="38"/>
      <c r="NVZ9" s="38"/>
      <c r="NWA9" s="38"/>
      <c r="NWB9" s="38"/>
      <c r="NWC9" s="38"/>
      <c r="NWD9" s="38"/>
      <c r="NWE9" s="38"/>
      <c r="NWF9" s="38"/>
      <c r="NWG9" s="38"/>
      <c r="NWH9" s="38"/>
      <c r="NWI9" s="38"/>
      <c r="NWJ9" s="38"/>
      <c r="NWK9" s="38"/>
      <c r="NWL9" s="38"/>
      <c r="NWM9" s="38"/>
      <c r="NWN9" s="38"/>
      <c r="NWO9" s="38"/>
      <c r="NWP9" s="38"/>
      <c r="NWQ9" s="38"/>
      <c r="NWR9" s="38"/>
      <c r="NWS9" s="38"/>
      <c r="NWT9" s="38"/>
      <c r="NWU9" s="38"/>
      <c r="NWV9" s="38"/>
      <c r="NWW9" s="38"/>
      <c r="NWX9" s="38"/>
      <c r="NWY9" s="38"/>
      <c r="NWZ9" s="38"/>
      <c r="NXA9" s="38"/>
      <c r="NXB9" s="38"/>
      <c r="NXC9" s="38"/>
      <c r="NXD9" s="38"/>
      <c r="NXE9" s="38"/>
      <c r="NXF9" s="38"/>
      <c r="NXG9" s="38"/>
      <c r="NXH9" s="38"/>
      <c r="NXI9" s="38"/>
      <c r="NXJ9" s="38"/>
      <c r="NXK9" s="38"/>
      <c r="NXL9" s="38"/>
      <c r="NXM9" s="38"/>
      <c r="NXN9" s="38"/>
      <c r="NXO9" s="38"/>
      <c r="NXP9" s="38"/>
      <c r="NXQ9" s="38"/>
      <c r="NXR9" s="38"/>
      <c r="NXS9" s="38"/>
      <c r="NXT9" s="38"/>
      <c r="NXU9" s="38"/>
      <c r="NXV9" s="38"/>
      <c r="NXW9" s="38"/>
      <c r="NXX9" s="38"/>
      <c r="NXY9" s="38"/>
      <c r="NXZ9" s="38"/>
      <c r="NYA9" s="38"/>
      <c r="NYB9" s="38"/>
      <c r="NYC9" s="38"/>
      <c r="NYD9" s="38"/>
      <c r="NYE9" s="38"/>
      <c r="NYF9" s="38"/>
      <c r="NYG9" s="38"/>
      <c r="NYH9" s="38"/>
      <c r="NYI9" s="38"/>
      <c r="NYJ9" s="38"/>
      <c r="NYK9" s="38"/>
      <c r="NYL9" s="38"/>
      <c r="NYM9" s="38"/>
      <c r="NYN9" s="38"/>
      <c r="NYO9" s="38"/>
      <c r="NYP9" s="38"/>
      <c r="NYQ9" s="38"/>
      <c r="NYR9" s="38"/>
      <c r="NYS9" s="38"/>
      <c r="NYT9" s="38"/>
      <c r="NYU9" s="38"/>
      <c r="NYV9" s="38"/>
      <c r="NYW9" s="38"/>
      <c r="NYX9" s="38"/>
      <c r="NYY9" s="38"/>
      <c r="NYZ9" s="38"/>
      <c r="NZA9" s="38"/>
      <c r="NZB9" s="38"/>
      <c r="NZC9" s="38"/>
      <c r="NZD9" s="38"/>
      <c r="NZE9" s="38"/>
      <c r="NZF9" s="38"/>
      <c r="NZG9" s="38"/>
      <c r="NZH9" s="38"/>
      <c r="NZI9" s="38"/>
      <c r="NZJ9" s="38"/>
      <c r="NZK9" s="38"/>
      <c r="NZL9" s="38"/>
      <c r="NZM9" s="38"/>
      <c r="NZN9" s="38"/>
      <c r="NZO9" s="38"/>
      <c r="NZP9" s="38"/>
      <c r="NZQ9" s="38"/>
      <c r="NZR9" s="38"/>
      <c r="NZS9" s="38"/>
      <c r="NZT9" s="38"/>
      <c r="NZU9" s="38"/>
      <c r="NZV9" s="38"/>
      <c r="NZW9" s="38"/>
      <c r="NZX9" s="38"/>
      <c r="NZY9" s="38"/>
      <c r="NZZ9" s="38"/>
      <c r="OAA9" s="38"/>
      <c r="OAB9" s="38"/>
      <c r="OAC9" s="38"/>
      <c r="OAD9" s="38"/>
      <c r="OAE9" s="38"/>
      <c r="OAF9" s="38"/>
      <c r="OAG9" s="38"/>
      <c r="OAH9" s="38"/>
      <c r="OAI9" s="38"/>
      <c r="OAJ9" s="38"/>
      <c r="OAK9" s="38"/>
      <c r="OAL9" s="38"/>
      <c r="OAM9" s="38"/>
      <c r="OAN9" s="38"/>
      <c r="OAO9" s="38"/>
      <c r="OAP9" s="38"/>
      <c r="OAQ9" s="38"/>
      <c r="OAR9" s="38"/>
      <c r="OAS9" s="38"/>
      <c r="OAT9" s="38"/>
      <c r="OAU9" s="38"/>
      <c r="OAV9" s="38"/>
      <c r="OAW9" s="38"/>
      <c r="OAX9" s="38"/>
      <c r="OAY9" s="38"/>
      <c r="OAZ9" s="38"/>
      <c r="OBA9" s="38"/>
      <c r="OBB9" s="38"/>
      <c r="OBC9" s="38"/>
      <c r="OBD9" s="38"/>
      <c r="OBE9" s="38"/>
      <c r="OBF9" s="38"/>
      <c r="OBG9" s="38"/>
      <c r="OBH9" s="38"/>
      <c r="OBI9" s="38"/>
      <c r="OBJ9" s="38"/>
      <c r="OBK9" s="38"/>
      <c r="OBL9" s="38"/>
      <c r="OBM9" s="38"/>
      <c r="OBN9" s="38"/>
      <c r="OBO9" s="38"/>
      <c r="OBP9" s="38"/>
      <c r="OBQ9" s="38"/>
      <c r="OBR9" s="38"/>
      <c r="OBS9" s="38"/>
      <c r="OBT9" s="38"/>
      <c r="OBU9" s="38"/>
      <c r="OBV9" s="38"/>
      <c r="OBW9" s="38"/>
      <c r="OBX9" s="38"/>
      <c r="OBY9" s="38"/>
      <c r="OBZ9" s="38"/>
      <c r="OCA9" s="38"/>
      <c r="OCB9" s="38"/>
      <c r="OCC9" s="38"/>
      <c r="OCD9" s="38"/>
      <c r="OCE9" s="38"/>
      <c r="OCF9" s="38"/>
      <c r="OCG9" s="38"/>
      <c r="OCH9" s="38"/>
      <c r="OCI9" s="38"/>
      <c r="OCJ9" s="38"/>
      <c r="OCK9" s="38"/>
      <c r="OCL9" s="38"/>
      <c r="OCM9" s="38"/>
      <c r="OCN9" s="38"/>
      <c r="OCO9" s="38"/>
      <c r="OCP9" s="38"/>
      <c r="OCQ9" s="38"/>
      <c r="OCR9" s="38"/>
      <c r="OCS9" s="38"/>
      <c r="OCT9" s="38"/>
      <c r="OCU9" s="38"/>
      <c r="OCV9" s="38"/>
      <c r="OCW9" s="38"/>
      <c r="OCX9" s="38"/>
      <c r="OCY9" s="38"/>
      <c r="OCZ9" s="38"/>
      <c r="ODA9" s="38"/>
      <c r="ODB9" s="38"/>
      <c r="ODC9" s="38"/>
      <c r="ODD9" s="38"/>
      <c r="ODE9" s="38"/>
      <c r="ODF9" s="38"/>
      <c r="ODG9" s="38"/>
      <c r="ODH9" s="38"/>
      <c r="ODI9" s="38"/>
      <c r="ODJ9" s="38"/>
      <c r="ODK9" s="38"/>
      <c r="ODL9" s="38"/>
      <c r="ODM9" s="38"/>
      <c r="ODN9" s="38"/>
      <c r="ODO9" s="38"/>
      <c r="ODP9" s="38"/>
      <c r="ODQ9" s="38"/>
      <c r="ODR9" s="38"/>
      <c r="ODS9" s="38"/>
      <c r="ODT9" s="38"/>
      <c r="ODU9" s="38"/>
      <c r="ODV9" s="38"/>
      <c r="ODW9" s="38"/>
      <c r="ODX9" s="38"/>
      <c r="ODY9" s="38"/>
      <c r="ODZ9" s="38"/>
      <c r="OEA9" s="38"/>
      <c r="OEB9" s="38"/>
      <c r="OEC9" s="38"/>
      <c r="OED9" s="38"/>
      <c r="OEE9" s="38"/>
      <c r="OEF9" s="38"/>
      <c r="OEG9" s="38"/>
      <c r="OEH9" s="38"/>
      <c r="OEI9" s="38"/>
      <c r="OEJ9" s="38"/>
      <c r="OEK9" s="38"/>
      <c r="OEL9" s="38"/>
      <c r="OEM9" s="38"/>
      <c r="OEN9" s="38"/>
      <c r="OEO9" s="38"/>
      <c r="OEP9" s="38"/>
      <c r="OEQ9" s="38"/>
      <c r="OER9" s="38"/>
      <c r="OES9" s="38"/>
      <c r="OET9" s="38"/>
      <c r="OEU9" s="38"/>
      <c r="OEV9" s="38"/>
      <c r="OEW9" s="38"/>
      <c r="OEX9" s="38"/>
      <c r="OEY9" s="38"/>
      <c r="OEZ9" s="38"/>
      <c r="OFA9" s="38"/>
      <c r="OFB9" s="38"/>
      <c r="OFC9" s="38"/>
      <c r="OFD9" s="38"/>
      <c r="OFE9" s="38"/>
      <c r="OFF9" s="38"/>
      <c r="OFG9" s="38"/>
      <c r="OFH9" s="38"/>
      <c r="OFI9" s="38"/>
      <c r="OFJ9" s="38"/>
      <c r="OFK9" s="38"/>
      <c r="OFL9" s="38"/>
      <c r="OFM9" s="38"/>
      <c r="OFN9" s="38"/>
      <c r="OFO9" s="38"/>
      <c r="OFP9" s="38"/>
      <c r="OFQ9" s="38"/>
      <c r="OFR9" s="38"/>
      <c r="OFS9" s="38"/>
      <c r="OFT9" s="38"/>
      <c r="OFU9" s="38"/>
      <c r="OFV9" s="38"/>
      <c r="OFW9" s="38"/>
      <c r="OFX9" s="38"/>
      <c r="OFY9" s="38"/>
      <c r="OFZ9" s="38"/>
      <c r="OGA9" s="38"/>
      <c r="OGB9" s="38"/>
      <c r="OGC9" s="38"/>
      <c r="OGD9" s="38"/>
      <c r="OGE9" s="38"/>
      <c r="OGF9" s="38"/>
      <c r="OGG9" s="38"/>
      <c r="OGH9" s="38"/>
      <c r="OGI9" s="38"/>
      <c r="OGJ9" s="38"/>
      <c r="OGK9" s="38"/>
      <c r="OGL9" s="38"/>
      <c r="OGM9" s="38"/>
      <c r="OGN9" s="38"/>
      <c r="OGO9" s="38"/>
      <c r="OGP9" s="38"/>
      <c r="OGQ9" s="38"/>
      <c r="OGR9" s="38"/>
      <c r="OGS9" s="38"/>
      <c r="OGT9" s="38"/>
      <c r="OGU9" s="38"/>
      <c r="OGV9" s="38"/>
      <c r="OGW9" s="38"/>
      <c r="OGX9" s="38"/>
      <c r="OGY9" s="38"/>
      <c r="OGZ9" s="38"/>
      <c r="OHA9" s="38"/>
      <c r="OHB9" s="38"/>
      <c r="OHC9" s="38"/>
      <c r="OHD9" s="38"/>
      <c r="OHE9" s="38"/>
      <c r="OHF9" s="38"/>
      <c r="OHG9" s="38"/>
      <c r="OHH9" s="38"/>
      <c r="OHI9" s="38"/>
      <c r="OHJ9" s="38"/>
      <c r="OHK9" s="38"/>
      <c r="OHL9" s="38"/>
      <c r="OHM9" s="38"/>
      <c r="OHN9" s="38"/>
      <c r="OHO9" s="38"/>
      <c r="OHP9" s="38"/>
      <c r="OHQ9" s="38"/>
      <c r="OHR9" s="38"/>
      <c r="OHS9" s="38"/>
      <c r="OHT9" s="38"/>
      <c r="OHU9" s="38"/>
      <c r="OHV9" s="38"/>
      <c r="OHW9" s="38"/>
      <c r="OHX9" s="38"/>
      <c r="OHY9" s="38"/>
      <c r="OHZ9" s="38"/>
      <c r="OIA9" s="38"/>
      <c r="OIB9" s="38"/>
      <c r="OIC9" s="38"/>
      <c r="OID9" s="38"/>
      <c r="OIE9" s="38"/>
      <c r="OIF9" s="38"/>
      <c r="OIG9" s="38"/>
      <c r="OIH9" s="38"/>
      <c r="OII9" s="38"/>
      <c r="OIJ9" s="38"/>
      <c r="OIK9" s="38"/>
      <c r="OIL9" s="38"/>
      <c r="OIM9" s="38"/>
      <c r="OIN9" s="38"/>
      <c r="OIO9" s="38"/>
      <c r="OIP9" s="38"/>
      <c r="OIQ9" s="38"/>
      <c r="OIR9" s="38"/>
      <c r="OIS9" s="38"/>
      <c r="OIT9" s="38"/>
      <c r="OIU9" s="38"/>
      <c r="OIV9" s="38"/>
      <c r="OIW9" s="38"/>
      <c r="OIX9" s="38"/>
      <c r="OIY9" s="38"/>
      <c r="OIZ9" s="38"/>
      <c r="OJA9" s="38"/>
      <c r="OJB9" s="38"/>
      <c r="OJC9" s="38"/>
      <c r="OJD9" s="38"/>
      <c r="OJE9" s="38"/>
      <c r="OJF9" s="38"/>
      <c r="OJG9" s="38"/>
      <c r="OJH9" s="38"/>
      <c r="OJI9" s="38"/>
      <c r="OJJ9" s="38"/>
      <c r="OJK9" s="38"/>
      <c r="OJL9" s="38"/>
      <c r="OJM9" s="38"/>
      <c r="OJN9" s="38"/>
      <c r="OJO9" s="38"/>
      <c r="OJP9" s="38"/>
      <c r="OJQ9" s="38"/>
      <c r="OJR9" s="38"/>
      <c r="OJS9" s="38"/>
      <c r="OJT9" s="38"/>
      <c r="OJU9" s="38"/>
      <c r="OJV9" s="38"/>
      <c r="OJW9" s="38"/>
      <c r="OJX9" s="38"/>
      <c r="OJY9" s="38"/>
      <c r="OJZ9" s="38"/>
      <c r="OKA9" s="38"/>
      <c r="OKB9" s="38"/>
      <c r="OKC9" s="38"/>
      <c r="OKD9" s="38"/>
      <c r="OKE9" s="38"/>
      <c r="OKF9" s="38"/>
      <c r="OKG9" s="38"/>
      <c r="OKH9" s="38"/>
      <c r="OKI9" s="38"/>
      <c r="OKJ9" s="38"/>
      <c r="OKK9" s="38"/>
      <c r="OKL9" s="38"/>
      <c r="OKM9" s="38"/>
      <c r="OKN9" s="38"/>
      <c r="OKO9" s="38"/>
      <c r="OKP9" s="38"/>
      <c r="OKQ9" s="38"/>
      <c r="OKR9" s="38"/>
      <c r="OKS9" s="38"/>
      <c r="OKT9" s="38"/>
      <c r="OKU9" s="38"/>
      <c r="OKV9" s="38"/>
      <c r="OKW9" s="38"/>
      <c r="OKX9" s="38"/>
      <c r="OKY9" s="38"/>
      <c r="OKZ9" s="38"/>
      <c r="OLA9" s="38"/>
      <c r="OLB9" s="38"/>
      <c r="OLC9" s="38"/>
      <c r="OLD9" s="38"/>
      <c r="OLE9" s="38"/>
      <c r="OLF9" s="38"/>
      <c r="OLG9" s="38"/>
      <c r="OLH9" s="38"/>
      <c r="OLI9" s="38"/>
      <c r="OLJ9" s="38"/>
      <c r="OLK9" s="38"/>
      <c r="OLL9" s="38"/>
      <c r="OLM9" s="38"/>
      <c r="OLN9" s="38"/>
      <c r="OLO9" s="38"/>
      <c r="OLP9" s="38"/>
      <c r="OLQ9" s="38"/>
      <c r="OLR9" s="38"/>
      <c r="OLS9" s="38"/>
      <c r="OLT9" s="38"/>
      <c r="OLU9" s="38"/>
      <c r="OLV9" s="38"/>
      <c r="OLW9" s="38"/>
      <c r="OLX9" s="38"/>
      <c r="OLY9" s="38"/>
      <c r="OLZ9" s="38"/>
      <c r="OMA9" s="38"/>
      <c r="OMB9" s="38"/>
      <c r="OMC9" s="38"/>
      <c r="OMD9" s="38"/>
      <c r="OME9" s="38"/>
      <c r="OMF9" s="38"/>
      <c r="OMG9" s="38"/>
      <c r="OMH9" s="38"/>
      <c r="OMI9" s="38"/>
      <c r="OMJ9" s="38"/>
      <c r="OMK9" s="38"/>
      <c r="OML9" s="38"/>
      <c r="OMM9" s="38"/>
      <c r="OMN9" s="38"/>
      <c r="OMO9" s="38"/>
      <c r="OMP9" s="38"/>
      <c r="OMQ9" s="38"/>
      <c r="OMR9" s="38"/>
      <c r="OMS9" s="38"/>
      <c r="OMT9" s="38"/>
      <c r="OMU9" s="38"/>
      <c r="OMV9" s="38"/>
      <c r="OMW9" s="38"/>
      <c r="OMX9" s="38"/>
      <c r="OMY9" s="38"/>
      <c r="OMZ9" s="38"/>
      <c r="ONA9" s="38"/>
      <c r="ONB9" s="38"/>
      <c r="ONC9" s="38"/>
      <c r="OND9" s="38"/>
      <c r="ONE9" s="38"/>
      <c r="ONF9" s="38"/>
      <c r="ONG9" s="38"/>
      <c r="ONH9" s="38"/>
      <c r="ONI9" s="38"/>
      <c r="ONJ9" s="38"/>
      <c r="ONK9" s="38"/>
      <c r="ONL9" s="38"/>
      <c r="ONM9" s="38"/>
      <c r="ONN9" s="38"/>
      <c r="ONO9" s="38"/>
      <c r="ONP9" s="38"/>
      <c r="ONQ9" s="38"/>
      <c r="ONR9" s="38"/>
      <c r="ONS9" s="38"/>
      <c r="ONT9" s="38"/>
      <c r="ONU9" s="38"/>
      <c r="ONV9" s="38"/>
      <c r="ONW9" s="38"/>
      <c r="ONX9" s="38"/>
      <c r="ONY9" s="38"/>
      <c r="ONZ9" s="38"/>
      <c r="OOA9" s="38"/>
      <c r="OOB9" s="38"/>
      <c r="OOC9" s="38"/>
      <c r="OOD9" s="38"/>
      <c r="OOE9" s="38"/>
      <c r="OOF9" s="38"/>
      <c r="OOG9" s="38"/>
      <c r="OOH9" s="38"/>
      <c r="OOI9" s="38"/>
      <c r="OOJ9" s="38"/>
      <c r="OOK9" s="38"/>
      <c r="OOL9" s="38"/>
      <c r="OOM9" s="38"/>
      <c r="OON9" s="38"/>
      <c r="OOO9" s="38"/>
      <c r="OOP9" s="38"/>
      <c r="OOQ9" s="38"/>
      <c r="OOR9" s="38"/>
      <c r="OOS9" s="38"/>
      <c r="OOT9" s="38"/>
      <c r="OOU9" s="38"/>
      <c r="OOV9" s="38"/>
      <c r="OOW9" s="38"/>
      <c r="OOX9" s="38"/>
      <c r="OOY9" s="38"/>
      <c r="OOZ9" s="38"/>
      <c r="OPA9" s="38"/>
      <c r="OPB9" s="38"/>
      <c r="OPC9" s="38"/>
      <c r="OPD9" s="38"/>
      <c r="OPE9" s="38"/>
      <c r="OPF9" s="38"/>
      <c r="OPG9" s="38"/>
      <c r="OPH9" s="38"/>
      <c r="OPI9" s="38"/>
      <c r="OPJ9" s="38"/>
      <c r="OPK9" s="38"/>
      <c r="OPL9" s="38"/>
      <c r="OPM9" s="38"/>
      <c r="OPN9" s="38"/>
      <c r="OPO9" s="38"/>
      <c r="OPP9" s="38"/>
      <c r="OPQ9" s="38"/>
      <c r="OPR9" s="38"/>
      <c r="OPS9" s="38"/>
      <c r="OPT9" s="38"/>
      <c r="OPU9" s="38"/>
      <c r="OPV9" s="38"/>
      <c r="OPW9" s="38"/>
      <c r="OPX9" s="38"/>
      <c r="OPY9" s="38"/>
      <c r="OPZ9" s="38"/>
      <c r="OQA9" s="38"/>
      <c r="OQB9" s="38"/>
      <c r="OQC9" s="38"/>
      <c r="OQD9" s="38"/>
      <c r="OQE9" s="38"/>
      <c r="OQF9" s="38"/>
      <c r="OQG9" s="38"/>
      <c r="OQH9" s="38"/>
      <c r="OQI9" s="38"/>
      <c r="OQJ9" s="38"/>
      <c r="OQK9" s="38"/>
      <c r="OQL9" s="38"/>
      <c r="OQM9" s="38"/>
      <c r="OQN9" s="38"/>
      <c r="OQO9" s="38"/>
      <c r="OQP9" s="38"/>
      <c r="OQQ9" s="38"/>
      <c r="OQR9" s="38"/>
      <c r="OQS9" s="38"/>
      <c r="OQT9" s="38"/>
      <c r="OQU9" s="38"/>
      <c r="OQV9" s="38"/>
      <c r="OQW9" s="38"/>
      <c r="OQX9" s="38"/>
      <c r="OQY9" s="38"/>
      <c r="OQZ9" s="38"/>
      <c r="ORA9" s="38"/>
      <c r="ORB9" s="38"/>
      <c r="ORC9" s="38"/>
      <c r="ORD9" s="38"/>
      <c r="ORE9" s="38"/>
      <c r="ORF9" s="38"/>
      <c r="ORG9" s="38"/>
      <c r="ORH9" s="38"/>
      <c r="ORI9" s="38"/>
      <c r="ORJ9" s="38"/>
      <c r="ORK9" s="38"/>
      <c r="ORL9" s="38"/>
      <c r="ORM9" s="38"/>
      <c r="ORN9" s="38"/>
      <c r="ORO9" s="38"/>
      <c r="ORP9" s="38"/>
      <c r="ORQ9" s="38"/>
      <c r="ORR9" s="38"/>
      <c r="ORS9" s="38"/>
      <c r="ORT9" s="38"/>
      <c r="ORU9" s="38"/>
      <c r="ORV9" s="38"/>
      <c r="ORW9" s="38"/>
      <c r="ORX9" s="38"/>
      <c r="ORY9" s="38"/>
      <c r="ORZ9" s="38"/>
      <c r="OSA9" s="38"/>
      <c r="OSB9" s="38"/>
      <c r="OSC9" s="38"/>
      <c r="OSD9" s="38"/>
      <c r="OSE9" s="38"/>
      <c r="OSF9" s="38"/>
      <c r="OSG9" s="38"/>
      <c r="OSH9" s="38"/>
      <c r="OSI9" s="38"/>
      <c r="OSJ9" s="38"/>
      <c r="OSK9" s="38"/>
      <c r="OSL9" s="38"/>
      <c r="OSM9" s="38"/>
      <c r="OSN9" s="38"/>
      <c r="OSO9" s="38"/>
      <c r="OSP9" s="38"/>
      <c r="OSQ9" s="38"/>
      <c r="OSR9" s="38"/>
      <c r="OSS9" s="38"/>
      <c r="OST9" s="38"/>
      <c r="OSU9" s="38"/>
      <c r="OSV9" s="38"/>
      <c r="OSW9" s="38"/>
      <c r="OSX9" s="38"/>
      <c r="OSY9" s="38"/>
      <c r="OSZ9" s="38"/>
      <c r="OTA9" s="38"/>
      <c r="OTB9" s="38"/>
      <c r="OTC9" s="38"/>
      <c r="OTD9" s="38"/>
      <c r="OTE9" s="38"/>
      <c r="OTF9" s="38"/>
      <c r="OTG9" s="38"/>
      <c r="OTH9" s="38"/>
      <c r="OTI9" s="38"/>
      <c r="OTJ9" s="38"/>
      <c r="OTK9" s="38"/>
      <c r="OTL9" s="38"/>
      <c r="OTM9" s="38"/>
      <c r="OTN9" s="38"/>
      <c r="OTO9" s="38"/>
      <c r="OTP9" s="38"/>
      <c r="OTQ9" s="38"/>
      <c r="OTR9" s="38"/>
      <c r="OTS9" s="38"/>
      <c r="OTT9" s="38"/>
      <c r="OTU9" s="38"/>
      <c r="OTV9" s="38"/>
      <c r="OTW9" s="38"/>
      <c r="OTX9" s="38"/>
      <c r="OTY9" s="38"/>
      <c r="OTZ9" s="38"/>
      <c r="OUA9" s="38"/>
      <c r="OUB9" s="38"/>
      <c r="OUC9" s="38"/>
      <c r="OUD9" s="38"/>
      <c r="OUE9" s="38"/>
      <c r="OUF9" s="38"/>
      <c r="OUG9" s="38"/>
      <c r="OUH9" s="38"/>
      <c r="OUI9" s="38"/>
      <c r="OUJ9" s="38"/>
      <c r="OUK9" s="38"/>
      <c r="OUL9" s="38"/>
      <c r="OUM9" s="38"/>
      <c r="OUN9" s="38"/>
      <c r="OUO9" s="38"/>
      <c r="OUP9" s="38"/>
      <c r="OUQ9" s="38"/>
      <c r="OUR9" s="38"/>
      <c r="OUS9" s="38"/>
      <c r="OUT9" s="38"/>
      <c r="OUU9" s="38"/>
      <c r="OUV9" s="38"/>
      <c r="OUW9" s="38"/>
      <c r="OUX9" s="38"/>
      <c r="OUY9" s="38"/>
      <c r="OUZ9" s="38"/>
      <c r="OVA9" s="38"/>
      <c r="OVB9" s="38"/>
      <c r="OVC9" s="38"/>
      <c r="OVD9" s="38"/>
      <c r="OVE9" s="38"/>
      <c r="OVF9" s="38"/>
      <c r="OVG9" s="38"/>
      <c r="OVH9" s="38"/>
      <c r="OVI9" s="38"/>
      <c r="OVJ9" s="38"/>
      <c r="OVK9" s="38"/>
      <c r="OVL9" s="38"/>
      <c r="OVM9" s="38"/>
      <c r="OVN9" s="38"/>
      <c r="OVO9" s="38"/>
      <c r="OVP9" s="38"/>
      <c r="OVQ9" s="38"/>
      <c r="OVR9" s="38"/>
      <c r="OVS9" s="38"/>
      <c r="OVT9" s="38"/>
      <c r="OVU9" s="38"/>
      <c r="OVV9" s="38"/>
      <c r="OVW9" s="38"/>
      <c r="OVX9" s="38"/>
      <c r="OVY9" s="38"/>
      <c r="OVZ9" s="38"/>
      <c r="OWA9" s="38"/>
      <c r="OWB9" s="38"/>
      <c r="OWC9" s="38"/>
      <c r="OWD9" s="38"/>
      <c r="OWE9" s="38"/>
      <c r="OWF9" s="38"/>
      <c r="OWG9" s="38"/>
      <c r="OWH9" s="38"/>
      <c r="OWI9" s="38"/>
      <c r="OWJ9" s="38"/>
      <c r="OWK9" s="38"/>
      <c r="OWL9" s="38"/>
      <c r="OWM9" s="38"/>
      <c r="OWN9" s="38"/>
      <c r="OWO9" s="38"/>
      <c r="OWP9" s="38"/>
      <c r="OWQ9" s="38"/>
      <c r="OWR9" s="38"/>
      <c r="OWS9" s="38"/>
      <c r="OWT9" s="38"/>
      <c r="OWU9" s="38"/>
      <c r="OWV9" s="38"/>
      <c r="OWW9" s="38"/>
      <c r="OWX9" s="38"/>
      <c r="OWY9" s="38"/>
      <c r="OWZ9" s="38"/>
      <c r="OXA9" s="38"/>
      <c r="OXB9" s="38"/>
      <c r="OXC9" s="38"/>
      <c r="OXD9" s="38"/>
      <c r="OXE9" s="38"/>
      <c r="OXF9" s="38"/>
      <c r="OXG9" s="38"/>
      <c r="OXH9" s="38"/>
      <c r="OXI9" s="38"/>
      <c r="OXJ9" s="38"/>
      <c r="OXK9" s="38"/>
      <c r="OXL9" s="38"/>
      <c r="OXM9" s="38"/>
      <c r="OXN9" s="38"/>
      <c r="OXO9" s="38"/>
      <c r="OXP9" s="38"/>
      <c r="OXQ9" s="38"/>
      <c r="OXR9" s="38"/>
      <c r="OXS9" s="38"/>
      <c r="OXT9" s="38"/>
      <c r="OXU9" s="38"/>
      <c r="OXV9" s="38"/>
      <c r="OXW9" s="38"/>
      <c r="OXX9" s="38"/>
      <c r="OXY9" s="38"/>
      <c r="OXZ9" s="38"/>
      <c r="OYA9" s="38"/>
      <c r="OYB9" s="38"/>
      <c r="OYC9" s="38"/>
      <c r="OYD9" s="38"/>
      <c r="OYE9" s="38"/>
      <c r="OYF9" s="38"/>
      <c r="OYG9" s="38"/>
      <c r="OYH9" s="38"/>
      <c r="OYI9" s="38"/>
      <c r="OYJ9" s="38"/>
      <c r="OYK9" s="38"/>
      <c r="OYL9" s="38"/>
      <c r="OYM9" s="38"/>
      <c r="OYN9" s="38"/>
      <c r="OYO9" s="38"/>
      <c r="OYP9" s="38"/>
      <c r="OYQ9" s="38"/>
      <c r="OYR9" s="38"/>
      <c r="OYS9" s="38"/>
      <c r="OYT9" s="38"/>
      <c r="OYU9" s="38"/>
      <c r="OYV9" s="38"/>
      <c r="OYW9" s="38"/>
      <c r="OYX9" s="38"/>
      <c r="OYY9" s="38"/>
      <c r="OYZ9" s="38"/>
      <c r="OZA9" s="38"/>
      <c r="OZB9" s="38"/>
      <c r="OZC9" s="38"/>
      <c r="OZD9" s="38"/>
      <c r="OZE9" s="38"/>
      <c r="OZF9" s="38"/>
      <c r="OZG9" s="38"/>
      <c r="OZH9" s="38"/>
      <c r="OZI9" s="38"/>
      <c r="OZJ9" s="38"/>
      <c r="OZK9" s="38"/>
      <c r="OZL9" s="38"/>
      <c r="OZM9" s="38"/>
      <c r="OZN9" s="38"/>
      <c r="OZO9" s="38"/>
      <c r="OZP9" s="38"/>
      <c r="OZQ9" s="38"/>
      <c r="OZR9" s="38"/>
      <c r="OZS9" s="38"/>
      <c r="OZT9" s="38"/>
      <c r="OZU9" s="38"/>
      <c r="OZV9" s="38"/>
      <c r="OZW9" s="38"/>
      <c r="OZX9" s="38"/>
      <c r="OZY9" s="38"/>
      <c r="OZZ9" s="38"/>
      <c r="PAA9" s="38"/>
      <c r="PAB9" s="38"/>
      <c r="PAC9" s="38"/>
      <c r="PAD9" s="38"/>
      <c r="PAE9" s="38"/>
      <c r="PAF9" s="38"/>
      <c r="PAG9" s="38"/>
      <c r="PAH9" s="38"/>
      <c r="PAI9" s="38"/>
      <c r="PAJ9" s="38"/>
      <c r="PAK9" s="38"/>
      <c r="PAL9" s="38"/>
      <c r="PAM9" s="38"/>
      <c r="PAN9" s="38"/>
      <c r="PAO9" s="38"/>
      <c r="PAP9" s="38"/>
      <c r="PAQ9" s="38"/>
      <c r="PAR9" s="38"/>
      <c r="PAS9" s="38"/>
      <c r="PAT9" s="38"/>
      <c r="PAU9" s="38"/>
      <c r="PAV9" s="38"/>
      <c r="PAW9" s="38"/>
      <c r="PAX9" s="38"/>
      <c r="PAY9" s="38"/>
      <c r="PAZ9" s="38"/>
      <c r="PBA9" s="38"/>
      <c r="PBB9" s="38"/>
      <c r="PBC9" s="38"/>
      <c r="PBD9" s="38"/>
      <c r="PBE9" s="38"/>
      <c r="PBF9" s="38"/>
      <c r="PBG9" s="38"/>
      <c r="PBH9" s="38"/>
      <c r="PBI9" s="38"/>
      <c r="PBJ9" s="38"/>
      <c r="PBK9" s="38"/>
      <c r="PBL9" s="38"/>
      <c r="PBM9" s="38"/>
      <c r="PBN9" s="38"/>
      <c r="PBO9" s="38"/>
      <c r="PBP9" s="38"/>
      <c r="PBQ9" s="38"/>
      <c r="PBR9" s="38"/>
      <c r="PBS9" s="38"/>
      <c r="PBT9" s="38"/>
      <c r="PBU9" s="38"/>
      <c r="PBV9" s="38"/>
      <c r="PBW9" s="38"/>
      <c r="PBX9" s="38"/>
      <c r="PBY9" s="38"/>
      <c r="PBZ9" s="38"/>
      <c r="PCA9" s="38"/>
      <c r="PCB9" s="38"/>
      <c r="PCC9" s="38"/>
      <c r="PCD9" s="38"/>
      <c r="PCE9" s="38"/>
      <c r="PCF9" s="38"/>
      <c r="PCG9" s="38"/>
      <c r="PCH9" s="38"/>
      <c r="PCI9" s="38"/>
      <c r="PCJ9" s="38"/>
      <c r="PCK9" s="38"/>
      <c r="PCL9" s="38"/>
      <c r="PCM9" s="38"/>
      <c r="PCN9" s="38"/>
      <c r="PCO9" s="38"/>
      <c r="PCP9" s="38"/>
      <c r="PCQ9" s="38"/>
      <c r="PCR9" s="38"/>
      <c r="PCS9" s="38"/>
      <c r="PCT9" s="38"/>
      <c r="PCU9" s="38"/>
      <c r="PCV9" s="38"/>
      <c r="PCW9" s="38"/>
      <c r="PCX9" s="38"/>
      <c r="PCY9" s="38"/>
      <c r="PCZ9" s="38"/>
      <c r="PDA9" s="38"/>
      <c r="PDB9" s="38"/>
      <c r="PDC9" s="38"/>
      <c r="PDD9" s="38"/>
      <c r="PDE9" s="38"/>
      <c r="PDF9" s="38"/>
      <c r="PDG9" s="38"/>
      <c r="PDH9" s="38"/>
      <c r="PDI9" s="38"/>
      <c r="PDJ9" s="38"/>
      <c r="PDK9" s="38"/>
      <c r="PDL9" s="38"/>
      <c r="PDM9" s="38"/>
      <c r="PDN9" s="38"/>
      <c r="PDO9" s="38"/>
      <c r="PDP9" s="38"/>
      <c r="PDQ9" s="38"/>
      <c r="PDR9" s="38"/>
      <c r="PDS9" s="38"/>
      <c r="PDT9" s="38"/>
      <c r="PDU9" s="38"/>
      <c r="PDV9" s="38"/>
      <c r="PDW9" s="38"/>
      <c r="PDX9" s="38"/>
      <c r="PDY9" s="38"/>
      <c r="PDZ9" s="38"/>
      <c r="PEA9" s="38"/>
      <c r="PEB9" s="38"/>
      <c r="PEC9" s="38"/>
      <c r="PED9" s="38"/>
      <c r="PEE9" s="38"/>
      <c r="PEF9" s="38"/>
      <c r="PEG9" s="38"/>
      <c r="PEH9" s="38"/>
      <c r="PEI9" s="38"/>
      <c r="PEJ9" s="38"/>
      <c r="PEK9" s="38"/>
      <c r="PEL9" s="38"/>
      <c r="PEM9" s="38"/>
      <c r="PEN9" s="38"/>
      <c r="PEO9" s="38"/>
      <c r="PEP9" s="38"/>
      <c r="PEQ9" s="38"/>
      <c r="PER9" s="38"/>
      <c r="PES9" s="38"/>
      <c r="PET9" s="38"/>
      <c r="PEU9" s="38"/>
      <c r="PEV9" s="38"/>
      <c r="PEW9" s="38"/>
      <c r="PEX9" s="38"/>
      <c r="PEY9" s="38"/>
      <c r="PEZ9" s="38"/>
      <c r="PFA9" s="38"/>
      <c r="PFB9" s="38"/>
      <c r="PFC9" s="38"/>
      <c r="PFD9" s="38"/>
      <c r="PFE9" s="38"/>
      <c r="PFF9" s="38"/>
      <c r="PFG9" s="38"/>
      <c r="PFH9" s="38"/>
      <c r="PFI9" s="38"/>
      <c r="PFJ9" s="38"/>
      <c r="PFK9" s="38"/>
      <c r="PFL9" s="38"/>
      <c r="PFM9" s="38"/>
      <c r="PFN9" s="38"/>
      <c r="PFO9" s="38"/>
      <c r="PFP9" s="38"/>
      <c r="PFQ9" s="38"/>
      <c r="PFR9" s="38"/>
      <c r="PFS9" s="38"/>
      <c r="PFT9" s="38"/>
      <c r="PFU9" s="38"/>
      <c r="PFV9" s="38"/>
      <c r="PFW9" s="38"/>
      <c r="PFX9" s="38"/>
      <c r="PFY9" s="38"/>
      <c r="PFZ9" s="38"/>
      <c r="PGA9" s="38"/>
      <c r="PGB9" s="38"/>
      <c r="PGC9" s="38"/>
      <c r="PGD9" s="38"/>
      <c r="PGE9" s="38"/>
      <c r="PGF9" s="38"/>
      <c r="PGG9" s="38"/>
      <c r="PGH9" s="38"/>
      <c r="PGI9" s="38"/>
      <c r="PGJ9" s="38"/>
      <c r="PGK9" s="38"/>
      <c r="PGL9" s="38"/>
      <c r="PGM9" s="38"/>
      <c r="PGN9" s="38"/>
      <c r="PGO9" s="38"/>
      <c r="PGP9" s="38"/>
      <c r="PGQ9" s="38"/>
      <c r="PGR9" s="38"/>
      <c r="PGS9" s="38"/>
      <c r="PGT9" s="38"/>
      <c r="PGU9" s="38"/>
      <c r="PGV9" s="38"/>
      <c r="PGW9" s="38"/>
      <c r="PGX9" s="38"/>
      <c r="PGY9" s="38"/>
      <c r="PGZ9" s="38"/>
      <c r="PHA9" s="38"/>
      <c r="PHB9" s="38"/>
      <c r="PHC9" s="38"/>
      <c r="PHD9" s="38"/>
      <c r="PHE9" s="38"/>
      <c r="PHF9" s="38"/>
      <c r="PHG9" s="38"/>
      <c r="PHH9" s="38"/>
      <c r="PHI9" s="38"/>
      <c r="PHJ9" s="38"/>
      <c r="PHK9" s="38"/>
      <c r="PHL9" s="38"/>
      <c r="PHM9" s="38"/>
      <c r="PHN9" s="38"/>
      <c r="PHO9" s="38"/>
      <c r="PHP9" s="38"/>
      <c r="PHQ9" s="38"/>
      <c r="PHR9" s="38"/>
      <c r="PHS9" s="38"/>
      <c r="PHT9" s="38"/>
      <c r="PHU9" s="38"/>
      <c r="PHV9" s="38"/>
      <c r="PHW9" s="38"/>
      <c r="PHX9" s="38"/>
      <c r="PHY9" s="38"/>
      <c r="PHZ9" s="38"/>
      <c r="PIA9" s="38"/>
      <c r="PIB9" s="38"/>
      <c r="PIC9" s="38"/>
      <c r="PID9" s="38"/>
      <c r="PIE9" s="38"/>
      <c r="PIF9" s="38"/>
      <c r="PIG9" s="38"/>
      <c r="PIH9" s="38"/>
      <c r="PII9" s="38"/>
      <c r="PIJ9" s="38"/>
      <c r="PIK9" s="38"/>
      <c r="PIL9" s="38"/>
      <c r="PIM9" s="38"/>
      <c r="PIN9" s="38"/>
      <c r="PIO9" s="38"/>
      <c r="PIP9" s="38"/>
      <c r="PIQ9" s="38"/>
      <c r="PIR9" s="38"/>
      <c r="PIS9" s="38"/>
      <c r="PIT9" s="38"/>
      <c r="PIU9" s="38"/>
      <c r="PIV9" s="38"/>
      <c r="PIW9" s="38"/>
      <c r="PIX9" s="38"/>
      <c r="PIY9" s="38"/>
      <c r="PIZ9" s="38"/>
      <c r="PJA9" s="38"/>
      <c r="PJB9" s="38"/>
      <c r="PJC9" s="38"/>
      <c r="PJD9" s="38"/>
      <c r="PJE9" s="38"/>
      <c r="PJF9" s="38"/>
      <c r="PJG9" s="38"/>
      <c r="PJH9" s="38"/>
      <c r="PJI9" s="38"/>
      <c r="PJJ9" s="38"/>
      <c r="PJK9" s="38"/>
      <c r="PJL9" s="38"/>
      <c r="PJM9" s="38"/>
      <c r="PJN9" s="38"/>
      <c r="PJO9" s="38"/>
      <c r="PJP9" s="38"/>
      <c r="PJQ9" s="38"/>
      <c r="PJR9" s="38"/>
      <c r="PJS9" s="38"/>
      <c r="PJT9" s="38"/>
      <c r="PJU9" s="38"/>
      <c r="PJV9" s="38"/>
      <c r="PJW9" s="38"/>
      <c r="PJX9" s="38"/>
      <c r="PJY9" s="38"/>
      <c r="PJZ9" s="38"/>
      <c r="PKA9" s="38"/>
      <c r="PKB9" s="38"/>
      <c r="PKC9" s="38"/>
      <c r="PKD9" s="38"/>
      <c r="PKE9" s="38"/>
      <c r="PKF9" s="38"/>
      <c r="PKG9" s="38"/>
      <c r="PKH9" s="38"/>
      <c r="PKI9" s="38"/>
      <c r="PKJ9" s="38"/>
      <c r="PKK9" s="38"/>
      <c r="PKL9" s="38"/>
      <c r="PKM9" s="38"/>
      <c r="PKN9" s="38"/>
      <c r="PKO9" s="38"/>
      <c r="PKP9" s="38"/>
      <c r="PKQ9" s="38"/>
      <c r="PKR9" s="38"/>
      <c r="PKS9" s="38"/>
      <c r="PKT9" s="38"/>
      <c r="PKU9" s="38"/>
      <c r="PKV9" s="38"/>
      <c r="PKW9" s="38"/>
      <c r="PKX9" s="38"/>
      <c r="PKY9" s="38"/>
      <c r="PKZ9" s="38"/>
      <c r="PLA9" s="38"/>
      <c r="PLB9" s="38"/>
      <c r="PLC9" s="38"/>
      <c r="PLD9" s="38"/>
      <c r="PLE9" s="38"/>
      <c r="PLF9" s="38"/>
      <c r="PLG9" s="38"/>
      <c r="PLH9" s="38"/>
      <c r="PLI9" s="38"/>
      <c r="PLJ9" s="38"/>
      <c r="PLK9" s="38"/>
      <c r="PLL9" s="38"/>
      <c r="PLM9" s="38"/>
      <c r="PLN9" s="38"/>
      <c r="PLO9" s="38"/>
      <c r="PLP9" s="38"/>
      <c r="PLQ9" s="38"/>
      <c r="PLR9" s="38"/>
      <c r="PLS9" s="38"/>
      <c r="PLT9" s="38"/>
      <c r="PLU9" s="38"/>
      <c r="PLV9" s="38"/>
      <c r="PLW9" s="38"/>
      <c r="PLX9" s="38"/>
      <c r="PLY9" s="38"/>
      <c r="PLZ9" s="38"/>
      <c r="PMA9" s="38"/>
      <c r="PMB9" s="38"/>
      <c r="PMC9" s="38"/>
      <c r="PMD9" s="38"/>
      <c r="PME9" s="38"/>
      <c r="PMF9" s="38"/>
      <c r="PMG9" s="38"/>
      <c r="PMH9" s="38"/>
      <c r="PMI9" s="38"/>
      <c r="PMJ9" s="38"/>
      <c r="PMK9" s="38"/>
      <c r="PML9" s="38"/>
      <c r="PMM9" s="38"/>
      <c r="PMN9" s="38"/>
      <c r="PMO9" s="38"/>
      <c r="PMP9" s="38"/>
      <c r="PMQ9" s="38"/>
      <c r="PMR9" s="38"/>
      <c r="PMS9" s="38"/>
      <c r="PMT9" s="38"/>
      <c r="PMU9" s="38"/>
      <c r="PMV9" s="38"/>
      <c r="PMW9" s="38"/>
      <c r="PMX9" s="38"/>
      <c r="PMY9" s="38"/>
      <c r="PMZ9" s="38"/>
      <c r="PNA9" s="38"/>
      <c r="PNB9" s="38"/>
      <c r="PNC9" s="38"/>
      <c r="PND9" s="38"/>
      <c r="PNE9" s="38"/>
      <c r="PNF9" s="38"/>
      <c r="PNG9" s="38"/>
      <c r="PNH9" s="38"/>
      <c r="PNI9" s="38"/>
      <c r="PNJ9" s="38"/>
      <c r="PNK9" s="38"/>
      <c r="PNL9" s="38"/>
      <c r="PNM9" s="38"/>
      <c r="PNN9" s="38"/>
      <c r="PNO9" s="38"/>
      <c r="PNP9" s="38"/>
      <c r="PNQ9" s="38"/>
      <c r="PNR9" s="38"/>
      <c r="PNS9" s="38"/>
      <c r="PNT9" s="38"/>
      <c r="PNU9" s="38"/>
      <c r="PNV9" s="38"/>
      <c r="PNW9" s="38"/>
      <c r="PNX9" s="38"/>
      <c r="PNY9" s="38"/>
      <c r="PNZ9" s="38"/>
      <c r="POA9" s="38"/>
      <c r="POB9" s="38"/>
      <c r="POC9" s="38"/>
      <c r="POD9" s="38"/>
      <c r="POE9" s="38"/>
      <c r="POF9" s="38"/>
      <c r="POG9" s="38"/>
      <c r="POH9" s="38"/>
      <c r="POI9" s="38"/>
      <c r="POJ9" s="38"/>
      <c r="POK9" s="38"/>
      <c r="POL9" s="38"/>
      <c r="POM9" s="38"/>
      <c r="PON9" s="38"/>
      <c r="POO9" s="38"/>
      <c r="POP9" s="38"/>
      <c r="POQ9" s="38"/>
      <c r="POR9" s="38"/>
      <c r="POS9" s="38"/>
      <c r="POT9" s="38"/>
      <c r="POU9" s="38"/>
      <c r="POV9" s="38"/>
      <c r="POW9" s="38"/>
      <c r="POX9" s="38"/>
      <c r="POY9" s="38"/>
      <c r="POZ9" s="38"/>
      <c r="PPA9" s="38"/>
      <c r="PPB9" s="38"/>
      <c r="PPC9" s="38"/>
      <c r="PPD9" s="38"/>
      <c r="PPE9" s="38"/>
      <c r="PPF9" s="38"/>
      <c r="PPG9" s="38"/>
      <c r="PPH9" s="38"/>
      <c r="PPI9" s="38"/>
      <c r="PPJ9" s="38"/>
      <c r="PPK9" s="38"/>
      <c r="PPL9" s="38"/>
      <c r="PPM9" s="38"/>
      <c r="PPN9" s="38"/>
      <c r="PPO9" s="38"/>
      <c r="PPP9" s="38"/>
      <c r="PPQ9" s="38"/>
      <c r="PPR9" s="38"/>
      <c r="PPS9" s="38"/>
      <c r="PPT9" s="38"/>
      <c r="PPU9" s="38"/>
      <c r="PPV9" s="38"/>
      <c r="PPW9" s="38"/>
      <c r="PPX9" s="38"/>
      <c r="PPY9" s="38"/>
      <c r="PPZ9" s="38"/>
      <c r="PQA9" s="38"/>
      <c r="PQB9" s="38"/>
      <c r="PQC9" s="38"/>
      <c r="PQD9" s="38"/>
      <c r="PQE9" s="38"/>
      <c r="PQF9" s="38"/>
      <c r="PQG9" s="38"/>
      <c r="PQH9" s="38"/>
      <c r="PQI9" s="38"/>
      <c r="PQJ9" s="38"/>
      <c r="PQK9" s="38"/>
      <c r="PQL9" s="38"/>
      <c r="PQM9" s="38"/>
      <c r="PQN9" s="38"/>
      <c r="PQO9" s="38"/>
      <c r="PQP9" s="38"/>
      <c r="PQQ9" s="38"/>
      <c r="PQR9" s="38"/>
      <c r="PQS9" s="38"/>
      <c r="PQT9" s="38"/>
      <c r="PQU9" s="38"/>
      <c r="PQV9" s="38"/>
      <c r="PQW9" s="38"/>
      <c r="PQX9" s="38"/>
      <c r="PQY9" s="38"/>
      <c r="PQZ9" s="38"/>
      <c r="PRA9" s="38"/>
      <c r="PRB9" s="38"/>
      <c r="PRC9" s="38"/>
      <c r="PRD9" s="38"/>
      <c r="PRE9" s="38"/>
      <c r="PRF9" s="38"/>
      <c r="PRG9" s="38"/>
      <c r="PRH9" s="38"/>
      <c r="PRI9" s="38"/>
      <c r="PRJ9" s="38"/>
      <c r="PRK9" s="38"/>
      <c r="PRL9" s="38"/>
      <c r="PRM9" s="38"/>
      <c r="PRN9" s="38"/>
      <c r="PRO9" s="38"/>
      <c r="PRP9" s="38"/>
      <c r="PRQ9" s="38"/>
      <c r="PRR9" s="38"/>
      <c r="PRS9" s="38"/>
      <c r="PRT9" s="38"/>
      <c r="PRU9" s="38"/>
      <c r="PRV9" s="38"/>
      <c r="PRW9" s="38"/>
      <c r="PRX9" s="38"/>
      <c r="PRY9" s="38"/>
      <c r="PRZ9" s="38"/>
      <c r="PSA9" s="38"/>
      <c r="PSB9" s="38"/>
      <c r="PSC9" s="38"/>
      <c r="PSD9" s="38"/>
      <c r="PSE9" s="38"/>
      <c r="PSF9" s="38"/>
      <c r="PSG9" s="38"/>
      <c r="PSH9" s="38"/>
      <c r="PSI9" s="38"/>
      <c r="PSJ9" s="38"/>
      <c r="PSK9" s="38"/>
      <c r="PSL9" s="38"/>
      <c r="PSM9" s="38"/>
      <c r="PSN9" s="38"/>
      <c r="PSO9" s="38"/>
      <c r="PSP9" s="38"/>
      <c r="PSQ9" s="38"/>
      <c r="PSR9" s="38"/>
      <c r="PSS9" s="38"/>
      <c r="PST9" s="38"/>
      <c r="PSU9" s="38"/>
      <c r="PSV9" s="38"/>
      <c r="PSW9" s="38"/>
      <c r="PSX9" s="38"/>
      <c r="PSY9" s="38"/>
      <c r="PSZ9" s="38"/>
      <c r="PTA9" s="38"/>
      <c r="PTB9" s="38"/>
      <c r="PTC9" s="38"/>
      <c r="PTD9" s="38"/>
      <c r="PTE9" s="38"/>
      <c r="PTF9" s="38"/>
      <c r="PTG9" s="38"/>
      <c r="PTH9" s="38"/>
      <c r="PTI9" s="38"/>
      <c r="PTJ9" s="38"/>
      <c r="PTK9" s="38"/>
      <c r="PTL9" s="38"/>
      <c r="PTM9" s="38"/>
      <c r="PTN9" s="38"/>
      <c r="PTO9" s="38"/>
      <c r="PTP9" s="38"/>
      <c r="PTQ9" s="38"/>
      <c r="PTR9" s="38"/>
      <c r="PTS9" s="38"/>
      <c r="PTT9" s="38"/>
      <c r="PTU9" s="38"/>
      <c r="PTV9" s="38"/>
      <c r="PTW9" s="38"/>
      <c r="PTX9" s="38"/>
      <c r="PTY9" s="38"/>
      <c r="PTZ9" s="38"/>
      <c r="PUA9" s="38"/>
      <c r="PUB9" s="38"/>
      <c r="PUC9" s="38"/>
      <c r="PUD9" s="38"/>
      <c r="PUE9" s="38"/>
      <c r="PUF9" s="38"/>
      <c r="PUG9" s="38"/>
      <c r="PUH9" s="38"/>
      <c r="PUI9" s="38"/>
      <c r="PUJ9" s="38"/>
      <c r="PUK9" s="38"/>
      <c r="PUL9" s="38"/>
      <c r="PUM9" s="38"/>
      <c r="PUN9" s="38"/>
      <c r="PUO9" s="38"/>
      <c r="PUP9" s="38"/>
      <c r="PUQ9" s="38"/>
      <c r="PUR9" s="38"/>
      <c r="PUS9" s="38"/>
      <c r="PUT9" s="38"/>
      <c r="PUU9" s="38"/>
      <c r="PUV9" s="38"/>
      <c r="PUW9" s="38"/>
      <c r="PUX9" s="38"/>
      <c r="PUY9" s="38"/>
      <c r="PUZ9" s="38"/>
      <c r="PVA9" s="38"/>
      <c r="PVB9" s="38"/>
      <c r="PVC9" s="38"/>
      <c r="PVD9" s="38"/>
      <c r="PVE9" s="38"/>
      <c r="PVF9" s="38"/>
      <c r="PVG9" s="38"/>
      <c r="PVH9" s="38"/>
      <c r="PVI9" s="38"/>
      <c r="PVJ9" s="38"/>
      <c r="PVK9" s="38"/>
      <c r="PVL9" s="38"/>
      <c r="PVM9" s="38"/>
      <c r="PVN9" s="38"/>
      <c r="PVO9" s="38"/>
      <c r="PVP9" s="38"/>
      <c r="PVQ9" s="38"/>
      <c r="PVR9" s="38"/>
      <c r="PVS9" s="38"/>
      <c r="PVT9" s="38"/>
      <c r="PVU9" s="38"/>
      <c r="PVV9" s="38"/>
      <c r="PVW9" s="38"/>
      <c r="PVX9" s="38"/>
      <c r="PVY9" s="38"/>
      <c r="PVZ9" s="38"/>
      <c r="PWA9" s="38"/>
      <c r="PWB9" s="38"/>
      <c r="PWC9" s="38"/>
      <c r="PWD9" s="38"/>
      <c r="PWE9" s="38"/>
      <c r="PWF9" s="38"/>
      <c r="PWG9" s="38"/>
      <c r="PWH9" s="38"/>
      <c r="PWI9" s="38"/>
      <c r="PWJ9" s="38"/>
      <c r="PWK9" s="38"/>
      <c r="PWL9" s="38"/>
      <c r="PWM9" s="38"/>
      <c r="PWN9" s="38"/>
      <c r="PWO9" s="38"/>
      <c r="PWP9" s="38"/>
      <c r="PWQ9" s="38"/>
      <c r="PWR9" s="38"/>
      <c r="PWS9" s="38"/>
      <c r="PWT9" s="38"/>
      <c r="PWU9" s="38"/>
      <c r="PWV9" s="38"/>
      <c r="PWW9" s="38"/>
      <c r="PWX9" s="38"/>
      <c r="PWY9" s="38"/>
      <c r="PWZ9" s="38"/>
      <c r="PXA9" s="38"/>
      <c r="PXB9" s="38"/>
      <c r="PXC9" s="38"/>
      <c r="PXD9" s="38"/>
      <c r="PXE9" s="38"/>
      <c r="PXF9" s="38"/>
      <c r="PXG9" s="38"/>
      <c r="PXH9" s="38"/>
      <c r="PXI9" s="38"/>
      <c r="PXJ9" s="38"/>
      <c r="PXK9" s="38"/>
      <c r="PXL9" s="38"/>
      <c r="PXM9" s="38"/>
      <c r="PXN9" s="38"/>
      <c r="PXO9" s="38"/>
      <c r="PXP9" s="38"/>
      <c r="PXQ9" s="38"/>
      <c r="PXR9" s="38"/>
      <c r="PXS9" s="38"/>
      <c r="PXT9" s="38"/>
      <c r="PXU9" s="38"/>
      <c r="PXV9" s="38"/>
      <c r="PXW9" s="38"/>
      <c r="PXX9" s="38"/>
      <c r="PXY9" s="38"/>
      <c r="PXZ9" s="38"/>
      <c r="PYA9" s="38"/>
      <c r="PYB9" s="38"/>
      <c r="PYC9" s="38"/>
      <c r="PYD9" s="38"/>
      <c r="PYE9" s="38"/>
      <c r="PYF9" s="38"/>
      <c r="PYG9" s="38"/>
      <c r="PYH9" s="38"/>
      <c r="PYI9" s="38"/>
      <c r="PYJ9" s="38"/>
      <c r="PYK9" s="38"/>
      <c r="PYL9" s="38"/>
      <c r="PYM9" s="38"/>
      <c r="PYN9" s="38"/>
      <c r="PYO9" s="38"/>
      <c r="PYP9" s="38"/>
      <c r="PYQ9" s="38"/>
      <c r="PYR9" s="38"/>
      <c r="PYS9" s="38"/>
      <c r="PYT9" s="38"/>
      <c r="PYU9" s="38"/>
      <c r="PYV9" s="38"/>
      <c r="PYW9" s="38"/>
      <c r="PYX9" s="38"/>
      <c r="PYY9" s="38"/>
      <c r="PYZ9" s="38"/>
      <c r="PZA9" s="38"/>
      <c r="PZB9" s="38"/>
      <c r="PZC9" s="38"/>
      <c r="PZD9" s="38"/>
      <c r="PZE9" s="38"/>
      <c r="PZF9" s="38"/>
      <c r="PZG9" s="38"/>
      <c r="PZH9" s="38"/>
      <c r="PZI9" s="38"/>
      <c r="PZJ9" s="38"/>
      <c r="PZK9" s="38"/>
      <c r="PZL9" s="38"/>
      <c r="PZM9" s="38"/>
      <c r="PZN9" s="38"/>
      <c r="PZO9" s="38"/>
      <c r="PZP9" s="38"/>
      <c r="PZQ9" s="38"/>
      <c r="PZR9" s="38"/>
      <c r="PZS9" s="38"/>
      <c r="PZT9" s="38"/>
      <c r="PZU9" s="38"/>
      <c r="PZV9" s="38"/>
      <c r="PZW9" s="38"/>
      <c r="PZX9" s="38"/>
      <c r="PZY9" s="38"/>
      <c r="PZZ9" s="38"/>
      <c r="QAA9" s="38"/>
      <c r="QAB9" s="38"/>
      <c r="QAC9" s="38"/>
      <c r="QAD9" s="38"/>
      <c r="QAE9" s="38"/>
      <c r="QAF9" s="38"/>
      <c r="QAG9" s="38"/>
      <c r="QAH9" s="38"/>
      <c r="QAI9" s="38"/>
      <c r="QAJ9" s="38"/>
      <c r="QAK9" s="38"/>
      <c r="QAL9" s="38"/>
      <c r="QAM9" s="38"/>
      <c r="QAN9" s="38"/>
      <c r="QAO9" s="38"/>
      <c r="QAP9" s="38"/>
      <c r="QAQ9" s="38"/>
      <c r="QAR9" s="38"/>
      <c r="QAS9" s="38"/>
      <c r="QAT9" s="38"/>
      <c r="QAU9" s="38"/>
      <c r="QAV9" s="38"/>
      <c r="QAW9" s="38"/>
      <c r="QAX9" s="38"/>
      <c r="QAY9" s="38"/>
      <c r="QAZ9" s="38"/>
      <c r="QBA9" s="38"/>
      <c r="QBB9" s="38"/>
      <c r="QBC9" s="38"/>
      <c r="QBD9" s="38"/>
      <c r="QBE9" s="38"/>
      <c r="QBF9" s="38"/>
      <c r="QBG9" s="38"/>
      <c r="QBH9" s="38"/>
      <c r="QBI9" s="38"/>
      <c r="QBJ9" s="38"/>
      <c r="QBK9" s="38"/>
      <c r="QBL9" s="38"/>
      <c r="QBM9" s="38"/>
      <c r="QBN9" s="38"/>
      <c r="QBO9" s="38"/>
      <c r="QBP9" s="38"/>
      <c r="QBQ9" s="38"/>
      <c r="QBR9" s="38"/>
      <c r="QBS9" s="38"/>
      <c r="QBT9" s="38"/>
      <c r="QBU9" s="38"/>
      <c r="QBV9" s="38"/>
      <c r="QBW9" s="38"/>
      <c r="QBX9" s="38"/>
      <c r="QBY9" s="38"/>
      <c r="QBZ9" s="38"/>
      <c r="QCA9" s="38"/>
      <c r="QCB9" s="38"/>
      <c r="QCC9" s="38"/>
      <c r="QCD9" s="38"/>
      <c r="QCE9" s="38"/>
      <c r="QCF9" s="38"/>
      <c r="QCG9" s="38"/>
      <c r="QCH9" s="38"/>
      <c r="QCI9" s="38"/>
      <c r="QCJ9" s="38"/>
      <c r="QCK9" s="38"/>
      <c r="QCL9" s="38"/>
      <c r="QCM9" s="38"/>
      <c r="QCN9" s="38"/>
      <c r="QCO9" s="38"/>
      <c r="QCP9" s="38"/>
      <c r="QCQ9" s="38"/>
      <c r="QCR9" s="38"/>
      <c r="QCS9" s="38"/>
      <c r="QCT9" s="38"/>
      <c r="QCU9" s="38"/>
      <c r="QCV9" s="38"/>
      <c r="QCW9" s="38"/>
      <c r="QCX9" s="38"/>
      <c r="QCY9" s="38"/>
      <c r="QCZ9" s="38"/>
      <c r="QDA9" s="38"/>
      <c r="QDB9" s="38"/>
      <c r="QDC9" s="38"/>
      <c r="QDD9" s="38"/>
      <c r="QDE9" s="38"/>
      <c r="QDF9" s="38"/>
      <c r="QDG9" s="38"/>
      <c r="QDH9" s="38"/>
      <c r="QDI9" s="38"/>
      <c r="QDJ9" s="38"/>
      <c r="QDK9" s="38"/>
      <c r="QDL9" s="38"/>
      <c r="QDM9" s="38"/>
      <c r="QDN9" s="38"/>
      <c r="QDO9" s="38"/>
      <c r="QDP9" s="38"/>
      <c r="QDQ9" s="38"/>
      <c r="QDR9" s="38"/>
      <c r="QDS9" s="38"/>
      <c r="QDT9" s="38"/>
      <c r="QDU9" s="38"/>
      <c r="QDV9" s="38"/>
      <c r="QDW9" s="38"/>
      <c r="QDX9" s="38"/>
      <c r="QDY9" s="38"/>
      <c r="QDZ9" s="38"/>
      <c r="QEA9" s="38"/>
      <c r="QEB9" s="38"/>
      <c r="QEC9" s="38"/>
      <c r="QED9" s="38"/>
      <c r="QEE9" s="38"/>
      <c r="QEF9" s="38"/>
      <c r="QEG9" s="38"/>
      <c r="QEH9" s="38"/>
      <c r="QEI9" s="38"/>
      <c r="QEJ9" s="38"/>
      <c r="QEK9" s="38"/>
      <c r="QEL9" s="38"/>
      <c r="QEM9" s="38"/>
      <c r="QEN9" s="38"/>
      <c r="QEO9" s="38"/>
      <c r="QEP9" s="38"/>
      <c r="QEQ9" s="38"/>
      <c r="QER9" s="38"/>
      <c r="QES9" s="38"/>
      <c r="QET9" s="38"/>
      <c r="QEU9" s="38"/>
      <c r="QEV9" s="38"/>
      <c r="QEW9" s="38"/>
      <c r="QEX9" s="38"/>
      <c r="QEY9" s="38"/>
      <c r="QEZ9" s="38"/>
      <c r="QFA9" s="38"/>
      <c r="QFB9" s="38"/>
      <c r="QFC9" s="38"/>
      <c r="QFD9" s="38"/>
      <c r="QFE9" s="38"/>
      <c r="QFF9" s="38"/>
      <c r="QFG9" s="38"/>
      <c r="QFH9" s="38"/>
      <c r="QFI9" s="38"/>
      <c r="QFJ9" s="38"/>
      <c r="QFK9" s="38"/>
      <c r="QFL9" s="38"/>
      <c r="QFM9" s="38"/>
      <c r="QFN9" s="38"/>
      <c r="QFO9" s="38"/>
      <c r="QFP9" s="38"/>
      <c r="QFQ9" s="38"/>
      <c r="QFR9" s="38"/>
      <c r="QFS9" s="38"/>
      <c r="QFT9" s="38"/>
      <c r="QFU9" s="38"/>
      <c r="QFV9" s="38"/>
      <c r="QFW9" s="38"/>
      <c r="QFX9" s="38"/>
      <c r="QFY9" s="38"/>
      <c r="QFZ9" s="38"/>
      <c r="QGA9" s="38"/>
      <c r="QGB9" s="38"/>
      <c r="QGC9" s="38"/>
      <c r="QGD9" s="38"/>
      <c r="QGE9" s="38"/>
      <c r="QGF9" s="38"/>
      <c r="QGG9" s="38"/>
      <c r="QGH9" s="38"/>
      <c r="QGI9" s="38"/>
      <c r="QGJ9" s="38"/>
      <c r="QGK9" s="38"/>
      <c r="QGL9" s="38"/>
      <c r="QGM9" s="38"/>
      <c r="QGN9" s="38"/>
      <c r="QGO9" s="38"/>
      <c r="QGP9" s="38"/>
      <c r="QGQ9" s="38"/>
      <c r="QGR9" s="38"/>
      <c r="QGS9" s="38"/>
      <c r="QGT9" s="38"/>
      <c r="QGU9" s="38"/>
      <c r="QGV9" s="38"/>
      <c r="QGW9" s="38"/>
      <c r="QGX9" s="38"/>
      <c r="QGY9" s="38"/>
      <c r="QGZ9" s="38"/>
      <c r="QHA9" s="38"/>
      <c r="QHB9" s="38"/>
      <c r="QHC9" s="38"/>
      <c r="QHD9" s="38"/>
      <c r="QHE9" s="38"/>
      <c r="QHF9" s="38"/>
      <c r="QHG9" s="38"/>
      <c r="QHH9" s="38"/>
      <c r="QHI9" s="38"/>
      <c r="QHJ9" s="38"/>
      <c r="QHK9" s="38"/>
      <c r="QHL9" s="38"/>
      <c r="QHM9" s="38"/>
      <c r="QHN9" s="38"/>
      <c r="QHO9" s="38"/>
      <c r="QHP9" s="38"/>
      <c r="QHQ9" s="38"/>
      <c r="QHR9" s="38"/>
      <c r="QHS9" s="38"/>
      <c r="QHT9" s="38"/>
      <c r="QHU9" s="38"/>
      <c r="QHV9" s="38"/>
      <c r="QHW9" s="38"/>
      <c r="QHX9" s="38"/>
      <c r="QHY9" s="38"/>
      <c r="QHZ9" s="38"/>
      <c r="QIA9" s="38"/>
      <c r="QIB9" s="38"/>
      <c r="QIC9" s="38"/>
      <c r="QID9" s="38"/>
      <c r="QIE9" s="38"/>
      <c r="QIF9" s="38"/>
      <c r="QIG9" s="38"/>
      <c r="QIH9" s="38"/>
      <c r="QII9" s="38"/>
      <c r="QIJ9" s="38"/>
      <c r="QIK9" s="38"/>
      <c r="QIL9" s="38"/>
      <c r="QIM9" s="38"/>
      <c r="QIN9" s="38"/>
      <c r="QIO9" s="38"/>
      <c r="QIP9" s="38"/>
      <c r="QIQ9" s="38"/>
      <c r="QIR9" s="38"/>
      <c r="QIS9" s="38"/>
      <c r="QIT9" s="38"/>
      <c r="QIU9" s="38"/>
      <c r="QIV9" s="38"/>
      <c r="QIW9" s="38"/>
      <c r="QIX9" s="38"/>
      <c r="QIY9" s="38"/>
      <c r="QIZ9" s="38"/>
      <c r="QJA9" s="38"/>
      <c r="QJB9" s="38"/>
      <c r="QJC9" s="38"/>
      <c r="QJD9" s="38"/>
      <c r="QJE9" s="38"/>
      <c r="QJF9" s="38"/>
      <c r="QJG9" s="38"/>
      <c r="QJH9" s="38"/>
      <c r="QJI9" s="38"/>
      <c r="QJJ9" s="38"/>
      <c r="QJK9" s="38"/>
      <c r="QJL9" s="38"/>
      <c r="QJM9" s="38"/>
      <c r="QJN9" s="38"/>
      <c r="QJO9" s="38"/>
      <c r="QJP9" s="38"/>
      <c r="QJQ9" s="38"/>
      <c r="QJR9" s="38"/>
      <c r="QJS9" s="38"/>
      <c r="QJT9" s="38"/>
      <c r="QJU9" s="38"/>
      <c r="QJV9" s="38"/>
      <c r="QJW9" s="38"/>
      <c r="QJX9" s="38"/>
      <c r="QJY9" s="38"/>
      <c r="QJZ9" s="38"/>
      <c r="QKA9" s="38"/>
      <c r="QKB9" s="38"/>
      <c r="QKC9" s="38"/>
      <c r="QKD9" s="38"/>
      <c r="QKE9" s="38"/>
      <c r="QKF9" s="38"/>
      <c r="QKG9" s="38"/>
      <c r="QKH9" s="38"/>
      <c r="QKI9" s="38"/>
      <c r="QKJ9" s="38"/>
      <c r="QKK9" s="38"/>
      <c r="QKL9" s="38"/>
      <c r="QKM9" s="38"/>
      <c r="QKN9" s="38"/>
      <c r="QKO9" s="38"/>
      <c r="QKP9" s="38"/>
      <c r="QKQ9" s="38"/>
      <c r="QKR9" s="38"/>
      <c r="QKS9" s="38"/>
      <c r="QKT9" s="38"/>
      <c r="QKU9" s="38"/>
      <c r="QKV9" s="38"/>
      <c r="QKW9" s="38"/>
      <c r="QKX9" s="38"/>
      <c r="QKY9" s="38"/>
      <c r="QKZ9" s="38"/>
      <c r="QLA9" s="38"/>
      <c r="QLB9" s="38"/>
      <c r="QLC9" s="38"/>
      <c r="QLD9" s="38"/>
      <c r="QLE9" s="38"/>
      <c r="QLF9" s="38"/>
      <c r="QLG9" s="38"/>
      <c r="QLH9" s="38"/>
      <c r="QLI9" s="38"/>
      <c r="QLJ9" s="38"/>
      <c r="QLK9" s="38"/>
      <c r="QLL9" s="38"/>
      <c r="QLM9" s="38"/>
      <c r="QLN9" s="38"/>
      <c r="QLO9" s="38"/>
      <c r="QLP9" s="38"/>
      <c r="QLQ9" s="38"/>
      <c r="QLR9" s="38"/>
      <c r="QLS9" s="38"/>
      <c r="QLT9" s="38"/>
      <c r="QLU9" s="38"/>
      <c r="QLV9" s="38"/>
      <c r="QLW9" s="38"/>
      <c r="QLX9" s="38"/>
      <c r="QLY9" s="38"/>
      <c r="QLZ9" s="38"/>
      <c r="QMA9" s="38"/>
      <c r="QMB9" s="38"/>
      <c r="QMC9" s="38"/>
      <c r="QMD9" s="38"/>
      <c r="QME9" s="38"/>
      <c r="QMF9" s="38"/>
      <c r="QMG9" s="38"/>
      <c r="QMH9" s="38"/>
      <c r="QMI9" s="38"/>
      <c r="QMJ9" s="38"/>
      <c r="QMK9" s="38"/>
      <c r="QML9" s="38"/>
      <c r="QMM9" s="38"/>
      <c r="QMN9" s="38"/>
      <c r="QMO9" s="38"/>
      <c r="QMP9" s="38"/>
      <c r="QMQ9" s="38"/>
      <c r="QMR9" s="38"/>
      <c r="QMS9" s="38"/>
      <c r="QMT9" s="38"/>
      <c r="QMU9" s="38"/>
      <c r="QMV9" s="38"/>
      <c r="QMW9" s="38"/>
      <c r="QMX9" s="38"/>
      <c r="QMY9" s="38"/>
      <c r="QMZ9" s="38"/>
      <c r="QNA9" s="38"/>
      <c r="QNB9" s="38"/>
      <c r="QNC9" s="38"/>
      <c r="QND9" s="38"/>
      <c r="QNE9" s="38"/>
      <c r="QNF9" s="38"/>
      <c r="QNG9" s="38"/>
      <c r="QNH9" s="38"/>
      <c r="QNI9" s="38"/>
      <c r="QNJ9" s="38"/>
      <c r="QNK9" s="38"/>
      <c r="QNL9" s="38"/>
      <c r="QNM9" s="38"/>
      <c r="QNN9" s="38"/>
      <c r="QNO9" s="38"/>
      <c r="QNP9" s="38"/>
      <c r="QNQ9" s="38"/>
      <c r="QNR9" s="38"/>
      <c r="QNS9" s="38"/>
      <c r="QNT9" s="38"/>
      <c r="QNU9" s="38"/>
      <c r="QNV9" s="38"/>
      <c r="QNW9" s="38"/>
      <c r="QNX9" s="38"/>
      <c r="QNY9" s="38"/>
      <c r="QNZ9" s="38"/>
      <c r="QOA9" s="38"/>
      <c r="QOB9" s="38"/>
      <c r="QOC9" s="38"/>
      <c r="QOD9" s="38"/>
      <c r="QOE9" s="38"/>
      <c r="QOF9" s="38"/>
      <c r="QOG9" s="38"/>
      <c r="QOH9" s="38"/>
      <c r="QOI9" s="38"/>
      <c r="QOJ9" s="38"/>
      <c r="QOK9" s="38"/>
      <c r="QOL9" s="38"/>
      <c r="QOM9" s="38"/>
      <c r="QON9" s="38"/>
      <c r="QOO9" s="38"/>
      <c r="QOP9" s="38"/>
      <c r="QOQ9" s="38"/>
      <c r="QOR9" s="38"/>
      <c r="QOS9" s="38"/>
      <c r="QOT9" s="38"/>
      <c r="QOU9" s="38"/>
      <c r="QOV9" s="38"/>
      <c r="QOW9" s="38"/>
      <c r="QOX9" s="38"/>
      <c r="QOY9" s="38"/>
      <c r="QOZ9" s="38"/>
      <c r="QPA9" s="38"/>
      <c r="QPB9" s="38"/>
      <c r="QPC9" s="38"/>
      <c r="QPD9" s="38"/>
      <c r="QPE9" s="38"/>
      <c r="QPF9" s="38"/>
      <c r="QPG9" s="38"/>
      <c r="QPH9" s="38"/>
      <c r="QPI9" s="38"/>
      <c r="QPJ9" s="38"/>
      <c r="QPK9" s="38"/>
      <c r="QPL9" s="38"/>
      <c r="QPM9" s="38"/>
      <c r="QPN9" s="38"/>
      <c r="QPO9" s="38"/>
      <c r="QPP9" s="38"/>
      <c r="QPQ9" s="38"/>
      <c r="QPR9" s="38"/>
      <c r="QPS9" s="38"/>
      <c r="QPT9" s="38"/>
      <c r="QPU9" s="38"/>
      <c r="QPV9" s="38"/>
      <c r="QPW9" s="38"/>
      <c r="QPX9" s="38"/>
      <c r="QPY9" s="38"/>
      <c r="QPZ9" s="38"/>
      <c r="QQA9" s="38"/>
      <c r="QQB9" s="38"/>
      <c r="QQC9" s="38"/>
      <c r="QQD9" s="38"/>
      <c r="QQE9" s="38"/>
      <c r="QQF9" s="38"/>
      <c r="QQG9" s="38"/>
      <c r="QQH9" s="38"/>
      <c r="QQI9" s="38"/>
      <c r="QQJ9" s="38"/>
      <c r="QQK9" s="38"/>
      <c r="QQL9" s="38"/>
      <c r="QQM9" s="38"/>
      <c r="QQN9" s="38"/>
      <c r="QQO9" s="38"/>
      <c r="QQP9" s="38"/>
      <c r="QQQ9" s="38"/>
      <c r="QQR9" s="38"/>
      <c r="QQS9" s="38"/>
      <c r="QQT9" s="38"/>
      <c r="QQU9" s="38"/>
      <c r="QQV9" s="38"/>
      <c r="QQW9" s="38"/>
      <c r="QQX9" s="38"/>
      <c r="QQY9" s="38"/>
      <c r="QQZ9" s="38"/>
      <c r="QRA9" s="38"/>
      <c r="QRB9" s="38"/>
      <c r="QRC9" s="38"/>
      <c r="QRD9" s="38"/>
      <c r="QRE9" s="38"/>
      <c r="QRF9" s="38"/>
      <c r="QRG9" s="38"/>
      <c r="QRH9" s="38"/>
      <c r="QRI9" s="38"/>
      <c r="QRJ9" s="38"/>
      <c r="QRK9" s="38"/>
      <c r="QRL9" s="38"/>
      <c r="QRM9" s="38"/>
      <c r="QRN9" s="38"/>
      <c r="QRO9" s="38"/>
      <c r="QRP9" s="38"/>
      <c r="QRQ9" s="38"/>
      <c r="QRR9" s="38"/>
      <c r="QRS9" s="38"/>
      <c r="QRT9" s="38"/>
      <c r="QRU9" s="38"/>
      <c r="QRV9" s="38"/>
      <c r="QRW9" s="38"/>
      <c r="QRX9" s="38"/>
      <c r="QRY9" s="38"/>
      <c r="QRZ9" s="38"/>
      <c r="QSA9" s="38"/>
      <c r="QSB9" s="38"/>
      <c r="QSC9" s="38"/>
      <c r="QSD9" s="38"/>
      <c r="QSE9" s="38"/>
      <c r="QSF9" s="38"/>
      <c r="QSG9" s="38"/>
      <c r="QSH9" s="38"/>
      <c r="QSI9" s="38"/>
      <c r="QSJ9" s="38"/>
      <c r="QSK9" s="38"/>
      <c r="QSL9" s="38"/>
      <c r="QSM9" s="38"/>
      <c r="QSN9" s="38"/>
      <c r="QSO9" s="38"/>
      <c r="QSP9" s="38"/>
      <c r="QSQ9" s="38"/>
      <c r="QSR9" s="38"/>
      <c r="QSS9" s="38"/>
      <c r="QST9" s="38"/>
      <c r="QSU9" s="38"/>
      <c r="QSV9" s="38"/>
      <c r="QSW9" s="38"/>
      <c r="QSX9" s="38"/>
      <c r="QSY9" s="38"/>
      <c r="QSZ9" s="38"/>
      <c r="QTA9" s="38"/>
      <c r="QTB9" s="38"/>
      <c r="QTC9" s="38"/>
      <c r="QTD9" s="38"/>
      <c r="QTE9" s="38"/>
      <c r="QTF9" s="38"/>
      <c r="QTG9" s="38"/>
      <c r="QTH9" s="38"/>
      <c r="QTI9" s="38"/>
      <c r="QTJ9" s="38"/>
      <c r="QTK9" s="38"/>
      <c r="QTL9" s="38"/>
      <c r="QTM9" s="38"/>
      <c r="QTN9" s="38"/>
      <c r="QTO9" s="38"/>
      <c r="QTP9" s="38"/>
      <c r="QTQ9" s="38"/>
      <c r="QTR9" s="38"/>
      <c r="QTS9" s="38"/>
      <c r="QTT9" s="38"/>
      <c r="QTU9" s="38"/>
      <c r="QTV9" s="38"/>
      <c r="QTW9" s="38"/>
      <c r="QTX9" s="38"/>
      <c r="QTY9" s="38"/>
      <c r="QTZ9" s="38"/>
      <c r="QUA9" s="38"/>
      <c r="QUB9" s="38"/>
      <c r="QUC9" s="38"/>
      <c r="QUD9" s="38"/>
      <c r="QUE9" s="38"/>
      <c r="QUF9" s="38"/>
      <c r="QUG9" s="38"/>
      <c r="QUH9" s="38"/>
      <c r="QUI9" s="38"/>
      <c r="QUJ9" s="38"/>
      <c r="QUK9" s="38"/>
      <c r="QUL9" s="38"/>
      <c r="QUM9" s="38"/>
      <c r="QUN9" s="38"/>
      <c r="QUO9" s="38"/>
      <c r="QUP9" s="38"/>
      <c r="QUQ9" s="38"/>
      <c r="QUR9" s="38"/>
      <c r="QUS9" s="38"/>
      <c r="QUT9" s="38"/>
      <c r="QUU9" s="38"/>
      <c r="QUV9" s="38"/>
      <c r="QUW9" s="38"/>
      <c r="QUX9" s="38"/>
      <c r="QUY9" s="38"/>
      <c r="QUZ9" s="38"/>
      <c r="QVA9" s="38"/>
      <c r="QVB9" s="38"/>
      <c r="QVC9" s="38"/>
      <c r="QVD9" s="38"/>
      <c r="QVE9" s="38"/>
      <c r="QVF9" s="38"/>
      <c r="QVG9" s="38"/>
      <c r="QVH9" s="38"/>
      <c r="QVI9" s="38"/>
      <c r="QVJ9" s="38"/>
      <c r="QVK9" s="38"/>
      <c r="QVL9" s="38"/>
      <c r="QVM9" s="38"/>
      <c r="QVN9" s="38"/>
      <c r="QVO9" s="38"/>
      <c r="QVP9" s="38"/>
      <c r="QVQ9" s="38"/>
      <c r="QVR9" s="38"/>
      <c r="QVS9" s="38"/>
      <c r="QVT9" s="38"/>
      <c r="QVU9" s="38"/>
      <c r="QVV9" s="38"/>
      <c r="QVW9" s="38"/>
      <c r="QVX9" s="38"/>
      <c r="QVY9" s="38"/>
      <c r="QVZ9" s="38"/>
      <c r="QWA9" s="38"/>
      <c r="QWB9" s="38"/>
      <c r="QWC9" s="38"/>
      <c r="QWD9" s="38"/>
      <c r="QWE9" s="38"/>
      <c r="QWF9" s="38"/>
      <c r="QWG9" s="38"/>
      <c r="QWH9" s="38"/>
      <c r="QWI9" s="38"/>
      <c r="QWJ9" s="38"/>
      <c r="QWK9" s="38"/>
      <c r="QWL9" s="38"/>
      <c r="QWM9" s="38"/>
      <c r="QWN9" s="38"/>
      <c r="QWO9" s="38"/>
      <c r="QWP9" s="38"/>
      <c r="QWQ9" s="38"/>
      <c r="QWR9" s="38"/>
      <c r="QWS9" s="38"/>
      <c r="QWT9" s="38"/>
      <c r="QWU9" s="38"/>
      <c r="QWV9" s="38"/>
      <c r="QWW9" s="38"/>
      <c r="QWX9" s="38"/>
      <c r="QWY9" s="38"/>
      <c r="QWZ9" s="38"/>
      <c r="QXA9" s="38"/>
      <c r="QXB9" s="38"/>
      <c r="QXC9" s="38"/>
      <c r="QXD9" s="38"/>
      <c r="QXE9" s="38"/>
      <c r="QXF9" s="38"/>
      <c r="QXG9" s="38"/>
      <c r="QXH9" s="38"/>
      <c r="QXI9" s="38"/>
      <c r="QXJ9" s="38"/>
      <c r="QXK9" s="38"/>
      <c r="QXL9" s="38"/>
      <c r="QXM9" s="38"/>
      <c r="QXN9" s="38"/>
      <c r="QXO9" s="38"/>
      <c r="QXP9" s="38"/>
      <c r="QXQ9" s="38"/>
      <c r="QXR9" s="38"/>
      <c r="QXS9" s="38"/>
      <c r="QXT9" s="38"/>
      <c r="QXU9" s="38"/>
      <c r="QXV9" s="38"/>
      <c r="QXW9" s="38"/>
      <c r="QXX9" s="38"/>
      <c r="QXY9" s="38"/>
      <c r="QXZ9" s="38"/>
      <c r="QYA9" s="38"/>
      <c r="QYB9" s="38"/>
      <c r="QYC9" s="38"/>
      <c r="QYD9" s="38"/>
      <c r="QYE9" s="38"/>
      <c r="QYF9" s="38"/>
      <c r="QYG9" s="38"/>
      <c r="QYH9" s="38"/>
      <c r="QYI9" s="38"/>
      <c r="QYJ9" s="38"/>
      <c r="QYK9" s="38"/>
      <c r="QYL9" s="38"/>
      <c r="QYM9" s="38"/>
      <c r="QYN9" s="38"/>
      <c r="QYO9" s="38"/>
      <c r="QYP9" s="38"/>
      <c r="QYQ9" s="38"/>
      <c r="QYR9" s="38"/>
      <c r="QYS9" s="38"/>
      <c r="QYT9" s="38"/>
      <c r="QYU9" s="38"/>
      <c r="QYV9" s="38"/>
      <c r="QYW9" s="38"/>
      <c r="QYX9" s="38"/>
      <c r="QYY9" s="38"/>
      <c r="QYZ9" s="38"/>
      <c r="QZA9" s="38"/>
      <c r="QZB9" s="38"/>
      <c r="QZC9" s="38"/>
      <c r="QZD9" s="38"/>
      <c r="QZE9" s="38"/>
      <c r="QZF9" s="38"/>
      <c r="QZG9" s="38"/>
      <c r="QZH9" s="38"/>
      <c r="QZI9" s="38"/>
      <c r="QZJ9" s="38"/>
      <c r="QZK9" s="38"/>
      <c r="QZL9" s="38"/>
      <c r="QZM9" s="38"/>
      <c r="QZN9" s="38"/>
      <c r="QZO9" s="38"/>
      <c r="QZP9" s="38"/>
      <c r="QZQ9" s="38"/>
      <c r="QZR9" s="38"/>
      <c r="QZS9" s="38"/>
      <c r="QZT9" s="38"/>
      <c r="QZU9" s="38"/>
      <c r="QZV9" s="38"/>
      <c r="QZW9" s="38"/>
      <c r="QZX9" s="38"/>
      <c r="QZY9" s="38"/>
      <c r="QZZ9" s="38"/>
      <c r="RAA9" s="38"/>
      <c r="RAB9" s="38"/>
      <c r="RAC9" s="38"/>
      <c r="RAD9" s="38"/>
      <c r="RAE9" s="38"/>
      <c r="RAF9" s="38"/>
      <c r="RAG9" s="38"/>
      <c r="RAH9" s="38"/>
      <c r="RAI9" s="38"/>
      <c r="RAJ9" s="38"/>
      <c r="RAK9" s="38"/>
      <c r="RAL9" s="38"/>
      <c r="RAM9" s="38"/>
      <c r="RAN9" s="38"/>
      <c r="RAO9" s="38"/>
      <c r="RAP9" s="38"/>
      <c r="RAQ9" s="38"/>
      <c r="RAR9" s="38"/>
      <c r="RAS9" s="38"/>
      <c r="RAT9" s="38"/>
      <c r="RAU9" s="38"/>
      <c r="RAV9" s="38"/>
      <c r="RAW9" s="38"/>
      <c r="RAX9" s="38"/>
      <c r="RAY9" s="38"/>
      <c r="RAZ9" s="38"/>
      <c r="RBA9" s="38"/>
      <c r="RBB9" s="38"/>
      <c r="RBC9" s="38"/>
      <c r="RBD9" s="38"/>
      <c r="RBE9" s="38"/>
      <c r="RBF9" s="38"/>
      <c r="RBG9" s="38"/>
      <c r="RBH9" s="38"/>
      <c r="RBI9" s="38"/>
      <c r="RBJ9" s="38"/>
      <c r="RBK9" s="38"/>
      <c r="RBL9" s="38"/>
      <c r="RBM9" s="38"/>
      <c r="RBN9" s="38"/>
      <c r="RBO9" s="38"/>
      <c r="RBP9" s="38"/>
      <c r="RBQ9" s="38"/>
      <c r="RBR9" s="38"/>
      <c r="RBS9" s="38"/>
      <c r="RBT9" s="38"/>
      <c r="RBU9" s="38"/>
      <c r="RBV9" s="38"/>
      <c r="RBW9" s="38"/>
      <c r="RBX9" s="38"/>
      <c r="RBY9" s="38"/>
      <c r="RBZ9" s="38"/>
      <c r="RCA9" s="38"/>
      <c r="RCB9" s="38"/>
      <c r="RCC9" s="38"/>
      <c r="RCD9" s="38"/>
      <c r="RCE9" s="38"/>
      <c r="RCF9" s="38"/>
      <c r="RCG9" s="38"/>
      <c r="RCH9" s="38"/>
      <c r="RCI9" s="38"/>
      <c r="RCJ9" s="38"/>
      <c r="RCK9" s="38"/>
      <c r="RCL9" s="38"/>
      <c r="RCM9" s="38"/>
      <c r="RCN9" s="38"/>
      <c r="RCO9" s="38"/>
      <c r="RCP9" s="38"/>
      <c r="RCQ9" s="38"/>
      <c r="RCR9" s="38"/>
      <c r="RCS9" s="38"/>
      <c r="RCT9" s="38"/>
      <c r="RCU9" s="38"/>
      <c r="RCV9" s="38"/>
      <c r="RCW9" s="38"/>
      <c r="RCX9" s="38"/>
      <c r="RCY9" s="38"/>
      <c r="RCZ9" s="38"/>
      <c r="RDA9" s="38"/>
      <c r="RDB9" s="38"/>
      <c r="RDC9" s="38"/>
      <c r="RDD9" s="38"/>
      <c r="RDE9" s="38"/>
      <c r="RDF9" s="38"/>
      <c r="RDG9" s="38"/>
      <c r="RDH9" s="38"/>
      <c r="RDI9" s="38"/>
      <c r="RDJ9" s="38"/>
      <c r="RDK9" s="38"/>
      <c r="RDL9" s="38"/>
      <c r="RDM9" s="38"/>
      <c r="RDN9" s="38"/>
      <c r="RDO9" s="38"/>
      <c r="RDP9" s="38"/>
      <c r="RDQ9" s="38"/>
      <c r="RDR9" s="38"/>
      <c r="RDS9" s="38"/>
      <c r="RDT9" s="38"/>
      <c r="RDU9" s="38"/>
      <c r="RDV9" s="38"/>
      <c r="RDW9" s="38"/>
      <c r="RDX9" s="38"/>
      <c r="RDY9" s="38"/>
      <c r="RDZ9" s="38"/>
      <c r="REA9" s="38"/>
      <c r="REB9" s="38"/>
      <c r="REC9" s="38"/>
      <c r="RED9" s="38"/>
      <c r="REE9" s="38"/>
      <c r="REF9" s="38"/>
      <c r="REG9" s="38"/>
      <c r="REH9" s="38"/>
      <c r="REI9" s="38"/>
      <c r="REJ9" s="38"/>
      <c r="REK9" s="38"/>
      <c r="REL9" s="38"/>
      <c r="REM9" s="38"/>
      <c r="REN9" s="38"/>
      <c r="REO9" s="38"/>
      <c r="REP9" s="38"/>
      <c r="REQ9" s="38"/>
      <c r="RER9" s="38"/>
      <c r="RES9" s="38"/>
      <c r="RET9" s="38"/>
      <c r="REU9" s="38"/>
      <c r="REV9" s="38"/>
      <c r="REW9" s="38"/>
      <c r="REX9" s="38"/>
      <c r="REY9" s="38"/>
      <c r="REZ9" s="38"/>
      <c r="RFA9" s="38"/>
      <c r="RFB9" s="38"/>
      <c r="RFC9" s="38"/>
      <c r="RFD9" s="38"/>
      <c r="RFE9" s="38"/>
      <c r="RFF9" s="38"/>
      <c r="RFG9" s="38"/>
      <c r="RFH9" s="38"/>
      <c r="RFI9" s="38"/>
      <c r="RFJ9" s="38"/>
      <c r="RFK9" s="38"/>
      <c r="RFL9" s="38"/>
      <c r="RFM9" s="38"/>
      <c r="RFN9" s="38"/>
      <c r="RFO9" s="38"/>
      <c r="RFP9" s="38"/>
      <c r="RFQ9" s="38"/>
      <c r="RFR9" s="38"/>
      <c r="RFS9" s="38"/>
      <c r="RFT9" s="38"/>
      <c r="RFU9" s="38"/>
      <c r="RFV9" s="38"/>
      <c r="RFW9" s="38"/>
      <c r="RFX9" s="38"/>
      <c r="RFY9" s="38"/>
      <c r="RFZ9" s="38"/>
      <c r="RGA9" s="38"/>
      <c r="RGB9" s="38"/>
      <c r="RGC9" s="38"/>
      <c r="RGD9" s="38"/>
      <c r="RGE9" s="38"/>
      <c r="RGF9" s="38"/>
      <c r="RGG9" s="38"/>
      <c r="RGH9" s="38"/>
      <c r="RGI9" s="38"/>
      <c r="RGJ9" s="38"/>
      <c r="RGK9" s="38"/>
      <c r="RGL9" s="38"/>
      <c r="RGM9" s="38"/>
      <c r="RGN9" s="38"/>
      <c r="RGO9" s="38"/>
      <c r="RGP9" s="38"/>
      <c r="RGQ9" s="38"/>
      <c r="RGR9" s="38"/>
      <c r="RGS9" s="38"/>
      <c r="RGT9" s="38"/>
      <c r="RGU9" s="38"/>
      <c r="RGV9" s="38"/>
      <c r="RGW9" s="38"/>
      <c r="RGX9" s="38"/>
      <c r="RGY9" s="38"/>
      <c r="RGZ9" s="38"/>
      <c r="RHA9" s="38"/>
      <c r="RHB9" s="38"/>
      <c r="RHC9" s="38"/>
      <c r="RHD9" s="38"/>
      <c r="RHE9" s="38"/>
      <c r="RHF9" s="38"/>
      <c r="RHG9" s="38"/>
      <c r="RHH9" s="38"/>
      <c r="RHI9" s="38"/>
      <c r="RHJ9" s="38"/>
      <c r="RHK9" s="38"/>
      <c r="RHL9" s="38"/>
      <c r="RHM9" s="38"/>
      <c r="RHN9" s="38"/>
      <c r="RHO9" s="38"/>
      <c r="RHP9" s="38"/>
      <c r="RHQ9" s="38"/>
      <c r="RHR9" s="38"/>
      <c r="RHS9" s="38"/>
      <c r="RHT9" s="38"/>
      <c r="RHU9" s="38"/>
      <c r="RHV9" s="38"/>
      <c r="RHW9" s="38"/>
      <c r="RHX9" s="38"/>
      <c r="RHY9" s="38"/>
      <c r="RHZ9" s="38"/>
      <c r="RIA9" s="38"/>
      <c r="RIB9" s="38"/>
      <c r="RIC9" s="38"/>
      <c r="RID9" s="38"/>
      <c r="RIE9" s="38"/>
      <c r="RIF9" s="38"/>
      <c r="RIG9" s="38"/>
      <c r="RIH9" s="38"/>
      <c r="RII9" s="38"/>
      <c r="RIJ9" s="38"/>
      <c r="RIK9" s="38"/>
      <c r="RIL9" s="38"/>
      <c r="RIM9" s="38"/>
      <c r="RIN9" s="38"/>
      <c r="RIO9" s="38"/>
      <c r="RIP9" s="38"/>
      <c r="RIQ9" s="38"/>
      <c r="RIR9" s="38"/>
      <c r="RIS9" s="38"/>
      <c r="RIT9" s="38"/>
      <c r="RIU9" s="38"/>
      <c r="RIV9" s="38"/>
      <c r="RIW9" s="38"/>
      <c r="RIX9" s="38"/>
      <c r="RIY9" s="38"/>
      <c r="RIZ9" s="38"/>
      <c r="RJA9" s="38"/>
      <c r="RJB9" s="38"/>
      <c r="RJC9" s="38"/>
      <c r="RJD9" s="38"/>
      <c r="RJE9" s="38"/>
      <c r="RJF9" s="38"/>
      <c r="RJG9" s="38"/>
      <c r="RJH9" s="38"/>
      <c r="RJI9" s="38"/>
      <c r="RJJ9" s="38"/>
      <c r="RJK9" s="38"/>
      <c r="RJL9" s="38"/>
      <c r="RJM9" s="38"/>
      <c r="RJN9" s="38"/>
      <c r="RJO9" s="38"/>
      <c r="RJP9" s="38"/>
      <c r="RJQ9" s="38"/>
      <c r="RJR9" s="38"/>
      <c r="RJS9" s="38"/>
      <c r="RJT9" s="38"/>
      <c r="RJU9" s="38"/>
      <c r="RJV9" s="38"/>
      <c r="RJW9" s="38"/>
      <c r="RJX9" s="38"/>
      <c r="RJY9" s="38"/>
      <c r="RJZ9" s="38"/>
      <c r="RKA9" s="38"/>
      <c r="RKB9" s="38"/>
      <c r="RKC9" s="38"/>
      <c r="RKD9" s="38"/>
      <c r="RKE9" s="38"/>
      <c r="RKF9" s="38"/>
      <c r="RKG9" s="38"/>
      <c r="RKH9" s="38"/>
      <c r="RKI9" s="38"/>
      <c r="RKJ9" s="38"/>
      <c r="RKK9" s="38"/>
      <c r="RKL9" s="38"/>
      <c r="RKM9" s="38"/>
      <c r="RKN9" s="38"/>
      <c r="RKO9" s="38"/>
      <c r="RKP9" s="38"/>
      <c r="RKQ9" s="38"/>
      <c r="RKR9" s="38"/>
      <c r="RKS9" s="38"/>
      <c r="RKT9" s="38"/>
      <c r="RKU9" s="38"/>
      <c r="RKV9" s="38"/>
      <c r="RKW9" s="38"/>
      <c r="RKX9" s="38"/>
      <c r="RKY9" s="38"/>
      <c r="RKZ9" s="38"/>
      <c r="RLA9" s="38"/>
      <c r="RLB9" s="38"/>
      <c r="RLC9" s="38"/>
      <c r="RLD9" s="38"/>
      <c r="RLE9" s="38"/>
      <c r="RLF9" s="38"/>
      <c r="RLG9" s="38"/>
      <c r="RLH9" s="38"/>
      <c r="RLI9" s="38"/>
      <c r="RLJ9" s="38"/>
      <c r="RLK9" s="38"/>
      <c r="RLL9" s="38"/>
      <c r="RLM9" s="38"/>
      <c r="RLN9" s="38"/>
      <c r="RLO9" s="38"/>
      <c r="RLP9" s="38"/>
      <c r="RLQ9" s="38"/>
      <c r="RLR9" s="38"/>
      <c r="RLS9" s="38"/>
      <c r="RLT9" s="38"/>
      <c r="RLU9" s="38"/>
      <c r="RLV9" s="38"/>
      <c r="RLW9" s="38"/>
      <c r="RLX9" s="38"/>
      <c r="RLY9" s="38"/>
      <c r="RLZ9" s="38"/>
      <c r="RMA9" s="38"/>
      <c r="RMB9" s="38"/>
      <c r="RMC9" s="38"/>
      <c r="RMD9" s="38"/>
      <c r="RME9" s="38"/>
      <c r="RMF9" s="38"/>
      <c r="RMG9" s="38"/>
      <c r="RMH9" s="38"/>
      <c r="RMI9" s="38"/>
      <c r="RMJ9" s="38"/>
      <c r="RMK9" s="38"/>
      <c r="RML9" s="38"/>
      <c r="RMM9" s="38"/>
      <c r="RMN9" s="38"/>
      <c r="RMO9" s="38"/>
      <c r="RMP9" s="38"/>
      <c r="RMQ9" s="38"/>
      <c r="RMR9" s="38"/>
      <c r="RMS9" s="38"/>
      <c r="RMT9" s="38"/>
      <c r="RMU9" s="38"/>
      <c r="RMV9" s="38"/>
      <c r="RMW9" s="38"/>
      <c r="RMX9" s="38"/>
      <c r="RMY9" s="38"/>
      <c r="RMZ9" s="38"/>
      <c r="RNA9" s="38"/>
      <c r="RNB9" s="38"/>
      <c r="RNC9" s="38"/>
      <c r="RND9" s="38"/>
      <c r="RNE9" s="38"/>
      <c r="RNF9" s="38"/>
      <c r="RNG9" s="38"/>
      <c r="RNH9" s="38"/>
      <c r="RNI9" s="38"/>
      <c r="RNJ9" s="38"/>
      <c r="RNK9" s="38"/>
      <c r="RNL9" s="38"/>
      <c r="RNM9" s="38"/>
      <c r="RNN9" s="38"/>
      <c r="RNO9" s="38"/>
      <c r="RNP9" s="38"/>
      <c r="RNQ9" s="38"/>
      <c r="RNR9" s="38"/>
      <c r="RNS9" s="38"/>
      <c r="RNT9" s="38"/>
      <c r="RNU9" s="38"/>
      <c r="RNV9" s="38"/>
      <c r="RNW9" s="38"/>
      <c r="RNX9" s="38"/>
      <c r="RNY9" s="38"/>
      <c r="RNZ9" s="38"/>
      <c r="ROA9" s="38"/>
      <c r="ROB9" s="38"/>
      <c r="ROC9" s="38"/>
      <c r="ROD9" s="38"/>
      <c r="ROE9" s="38"/>
      <c r="ROF9" s="38"/>
      <c r="ROG9" s="38"/>
      <c r="ROH9" s="38"/>
      <c r="ROI9" s="38"/>
      <c r="ROJ9" s="38"/>
      <c r="ROK9" s="38"/>
      <c r="ROL9" s="38"/>
      <c r="ROM9" s="38"/>
      <c r="RON9" s="38"/>
      <c r="ROO9" s="38"/>
      <c r="ROP9" s="38"/>
      <c r="ROQ9" s="38"/>
      <c r="ROR9" s="38"/>
      <c r="ROS9" s="38"/>
      <c r="ROT9" s="38"/>
      <c r="ROU9" s="38"/>
      <c r="ROV9" s="38"/>
      <c r="ROW9" s="38"/>
      <c r="ROX9" s="38"/>
      <c r="ROY9" s="38"/>
      <c r="ROZ9" s="38"/>
      <c r="RPA9" s="38"/>
      <c r="RPB9" s="38"/>
      <c r="RPC9" s="38"/>
      <c r="RPD9" s="38"/>
      <c r="RPE9" s="38"/>
      <c r="RPF9" s="38"/>
      <c r="RPG9" s="38"/>
      <c r="RPH9" s="38"/>
      <c r="RPI9" s="38"/>
      <c r="RPJ9" s="38"/>
      <c r="RPK9" s="38"/>
      <c r="RPL9" s="38"/>
      <c r="RPM9" s="38"/>
      <c r="RPN9" s="38"/>
      <c r="RPO9" s="38"/>
      <c r="RPP9" s="38"/>
      <c r="RPQ9" s="38"/>
      <c r="RPR9" s="38"/>
      <c r="RPS9" s="38"/>
      <c r="RPT9" s="38"/>
      <c r="RPU9" s="38"/>
      <c r="RPV9" s="38"/>
      <c r="RPW9" s="38"/>
      <c r="RPX9" s="38"/>
      <c r="RPY9" s="38"/>
      <c r="RPZ9" s="38"/>
      <c r="RQA9" s="38"/>
      <c r="RQB9" s="38"/>
      <c r="RQC9" s="38"/>
      <c r="RQD9" s="38"/>
      <c r="RQE9" s="38"/>
      <c r="RQF9" s="38"/>
      <c r="RQG9" s="38"/>
      <c r="RQH9" s="38"/>
      <c r="RQI9" s="38"/>
      <c r="RQJ9" s="38"/>
      <c r="RQK9" s="38"/>
      <c r="RQL9" s="38"/>
      <c r="RQM9" s="38"/>
      <c r="RQN9" s="38"/>
      <c r="RQO9" s="38"/>
      <c r="RQP9" s="38"/>
      <c r="RQQ9" s="38"/>
      <c r="RQR9" s="38"/>
      <c r="RQS9" s="38"/>
      <c r="RQT9" s="38"/>
      <c r="RQU9" s="38"/>
      <c r="RQV9" s="38"/>
      <c r="RQW9" s="38"/>
      <c r="RQX9" s="38"/>
      <c r="RQY9" s="38"/>
      <c r="RQZ9" s="38"/>
      <c r="RRA9" s="38"/>
      <c r="RRB9" s="38"/>
      <c r="RRC9" s="38"/>
      <c r="RRD9" s="38"/>
      <c r="RRE9" s="38"/>
      <c r="RRF9" s="38"/>
      <c r="RRG9" s="38"/>
      <c r="RRH9" s="38"/>
      <c r="RRI9" s="38"/>
      <c r="RRJ9" s="38"/>
      <c r="RRK9" s="38"/>
      <c r="RRL9" s="38"/>
      <c r="RRM9" s="38"/>
      <c r="RRN9" s="38"/>
      <c r="RRO9" s="38"/>
      <c r="RRP9" s="38"/>
      <c r="RRQ9" s="38"/>
      <c r="RRR9" s="38"/>
      <c r="RRS9" s="38"/>
      <c r="RRT9" s="38"/>
      <c r="RRU9" s="38"/>
      <c r="RRV9" s="38"/>
      <c r="RRW9" s="38"/>
      <c r="RRX9" s="38"/>
      <c r="RRY9" s="38"/>
      <c r="RRZ9" s="38"/>
      <c r="RSA9" s="38"/>
      <c r="RSB9" s="38"/>
      <c r="RSC9" s="38"/>
      <c r="RSD9" s="38"/>
      <c r="RSE9" s="38"/>
      <c r="RSF9" s="38"/>
      <c r="RSG9" s="38"/>
      <c r="RSH9" s="38"/>
      <c r="RSI9" s="38"/>
      <c r="RSJ9" s="38"/>
      <c r="RSK9" s="38"/>
      <c r="RSL9" s="38"/>
      <c r="RSM9" s="38"/>
      <c r="RSN9" s="38"/>
      <c r="RSO9" s="38"/>
      <c r="RSP9" s="38"/>
      <c r="RSQ9" s="38"/>
      <c r="RSR9" s="38"/>
      <c r="RSS9" s="38"/>
      <c r="RST9" s="38"/>
      <c r="RSU9" s="38"/>
      <c r="RSV9" s="38"/>
      <c r="RSW9" s="38"/>
      <c r="RSX9" s="38"/>
      <c r="RSY9" s="38"/>
      <c r="RSZ9" s="38"/>
      <c r="RTA9" s="38"/>
      <c r="RTB9" s="38"/>
      <c r="RTC9" s="38"/>
      <c r="RTD9" s="38"/>
      <c r="RTE9" s="38"/>
      <c r="RTF9" s="38"/>
      <c r="RTG9" s="38"/>
      <c r="RTH9" s="38"/>
      <c r="RTI9" s="38"/>
      <c r="RTJ9" s="38"/>
      <c r="RTK9" s="38"/>
      <c r="RTL9" s="38"/>
      <c r="RTM9" s="38"/>
      <c r="RTN9" s="38"/>
      <c r="RTO9" s="38"/>
      <c r="RTP9" s="38"/>
      <c r="RTQ9" s="38"/>
      <c r="RTR9" s="38"/>
      <c r="RTS9" s="38"/>
      <c r="RTT9" s="38"/>
      <c r="RTU9" s="38"/>
      <c r="RTV9" s="38"/>
      <c r="RTW9" s="38"/>
      <c r="RTX9" s="38"/>
      <c r="RTY9" s="38"/>
      <c r="RTZ9" s="38"/>
      <c r="RUA9" s="38"/>
      <c r="RUB9" s="38"/>
      <c r="RUC9" s="38"/>
      <c r="RUD9" s="38"/>
      <c r="RUE9" s="38"/>
      <c r="RUF9" s="38"/>
      <c r="RUG9" s="38"/>
      <c r="RUH9" s="38"/>
      <c r="RUI9" s="38"/>
      <c r="RUJ9" s="38"/>
      <c r="RUK9" s="38"/>
      <c r="RUL9" s="38"/>
      <c r="RUM9" s="38"/>
      <c r="RUN9" s="38"/>
      <c r="RUO9" s="38"/>
      <c r="RUP9" s="38"/>
      <c r="RUQ9" s="38"/>
      <c r="RUR9" s="38"/>
      <c r="RUS9" s="38"/>
      <c r="RUT9" s="38"/>
      <c r="RUU9" s="38"/>
      <c r="RUV9" s="38"/>
      <c r="RUW9" s="38"/>
      <c r="RUX9" s="38"/>
      <c r="RUY9" s="38"/>
      <c r="RUZ9" s="38"/>
      <c r="RVA9" s="38"/>
      <c r="RVB9" s="38"/>
      <c r="RVC9" s="38"/>
      <c r="RVD9" s="38"/>
      <c r="RVE9" s="38"/>
      <c r="RVF9" s="38"/>
      <c r="RVG9" s="38"/>
      <c r="RVH9" s="38"/>
      <c r="RVI9" s="38"/>
      <c r="RVJ9" s="38"/>
      <c r="RVK9" s="38"/>
      <c r="RVL9" s="38"/>
      <c r="RVM9" s="38"/>
      <c r="RVN9" s="38"/>
      <c r="RVO9" s="38"/>
      <c r="RVP9" s="38"/>
      <c r="RVQ9" s="38"/>
      <c r="RVR9" s="38"/>
      <c r="RVS9" s="38"/>
      <c r="RVT9" s="38"/>
      <c r="RVU9" s="38"/>
      <c r="RVV9" s="38"/>
      <c r="RVW9" s="38"/>
      <c r="RVX9" s="38"/>
      <c r="RVY9" s="38"/>
      <c r="RVZ9" s="38"/>
      <c r="RWA9" s="38"/>
      <c r="RWB9" s="38"/>
      <c r="RWC9" s="38"/>
      <c r="RWD9" s="38"/>
      <c r="RWE9" s="38"/>
      <c r="RWF9" s="38"/>
      <c r="RWG9" s="38"/>
      <c r="RWH9" s="38"/>
      <c r="RWI9" s="38"/>
      <c r="RWJ9" s="38"/>
      <c r="RWK9" s="38"/>
      <c r="RWL9" s="38"/>
      <c r="RWM9" s="38"/>
      <c r="RWN9" s="38"/>
      <c r="RWO9" s="38"/>
      <c r="RWP9" s="38"/>
      <c r="RWQ9" s="38"/>
      <c r="RWR9" s="38"/>
      <c r="RWS9" s="38"/>
      <c r="RWT9" s="38"/>
      <c r="RWU9" s="38"/>
      <c r="RWV9" s="38"/>
      <c r="RWW9" s="38"/>
      <c r="RWX9" s="38"/>
      <c r="RWY9" s="38"/>
      <c r="RWZ9" s="38"/>
      <c r="RXA9" s="38"/>
      <c r="RXB9" s="38"/>
      <c r="RXC9" s="38"/>
      <c r="RXD9" s="38"/>
      <c r="RXE9" s="38"/>
      <c r="RXF9" s="38"/>
      <c r="RXG9" s="38"/>
      <c r="RXH9" s="38"/>
      <c r="RXI9" s="38"/>
      <c r="RXJ9" s="38"/>
      <c r="RXK9" s="38"/>
      <c r="RXL9" s="38"/>
      <c r="RXM9" s="38"/>
      <c r="RXN9" s="38"/>
      <c r="RXO9" s="38"/>
      <c r="RXP9" s="38"/>
      <c r="RXQ9" s="38"/>
      <c r="RXR9" s="38"/>
      <c r="RXS9" s="38"/>
      <c r="RXT9" s="38"/>
      <c r="RXU9" s="38"/>
      <c r="RXV9" s="38"/>
      <c r="RXW9" s="38"/>
      <c r="RXX9" s="38"/>
      <c r="RXY9" s="38"/>
      <c r="RXZ9" s="38"/>
      <c r="RYA9" s="38"/>
      <c r="RYB9" s="38"/>
      <c r="RYC9" s="38"/>
      <c r="RYD9" s="38"/>
      <c r="RYE9" s="38"/>
      <c r="RYF9" s="38"/>
      <c r="RYG9" s="38"/>
      <c r="RYH9" s="38"/>
      <c r="RYI9" s="38"/>
      <c r="RYJ9" s="38"/>
      <c r="RYK9" s="38"/>
      <c r="RYL9" s="38"/>
      <c r="RYM9" s="38"/>
      <c r="RYN9" s="38"/>
      <c r="RYO9" s="38"/>
      <c r="RYP9" s="38"/>
      <c r="RYQ9" s="38"/>
      <c r="RYR9" s="38"/>
      <c r="RYS9" s="38"/>
      <c r="RYT9" s="38"/>
      <c r="RYU9" s="38"/>
      <c r="RYV9" s="38"/>
      <c r="RYW9" s="38"/>
      <c r="RYX9" s="38"/>
      <c r="RYY9" s="38"/>
      <c r="RYZ9" s="38"/>
      <c r="RZA9" s="38"/>
      <c r="RZB9" s="38"/>
      <c r="RZC9" s="38"/>
      <c r="RZD9" s="38"/>
      <c r="RZE9" s="38"/>
      <c r="RZF9" s="38"/>
      <c r="RZG9" s="38"/>
      <c r="RZH9" s="38"/>
      <c r="RZI9" s="38"/>
      <c r="RZJ9" s="38"/>
      <c r="RZK9" s="38"/>
      <c r="RZL9" s="38"/>
      <c r="RZM9" s="38"/>
      <c r="RZN9" s="38"/>
      <c r="RZO9" s="38"/>
      <c r="RZP9" s="38"/>
      <c r="RZQ9" s="38"/>
      <c r="RZR9" s="38"/>
      <c r="RZS9" s="38"/>
      <c r="RZT9" s="38"/>
      <c r="RZU9" s="38"/>
      <c r="RZV9" s="38"/>
      <c r="RZW9" s="38"/>
      <c r="RZX9" s="38"/>
      <c r="RZY9" s="38"/>
      <c r="RZZ9" s="38"/>
      <c r="SAA9" s="38"/>
      <c r="SAB9" s="38"/>
      <c r="SAC9" s="38"/>
      <c r="SAD9" s="38"/>
      <c r="SAE9" s="38"/>
      <c r="SAF9" s="38"/>
      <c r="SAG9" s="38"/>
      <c r="SAH9" s="38"/>
      <c r="SAI9" s="38"/>
      <c r="SAJ9" s="38"/>
      <c r="SAK9" s="38"/>
      <c r="SAL9" s="38"/>
      <c r="SAM9" s="38"/>
      <c r="SAN9" s="38"/>
      <c r="SAO9" s="38"/>
      <c r="SAP9" s="38"/>
      <c r="SAQ9" s="38"/>
      <c r="SAR9" s="38"/>
      <c r="SAS9" s="38"/>
      <c r="SAT9" s="38"/>
      <c r="SAU9" s="38"/>
      <c r="SAV9" s="38"/>
      <c r="SAW9" s="38"/>
      <c r="SAX9" s="38"/>
      <c r="SAY9" s="38"/>
      <c r="SAZ9" s="38"/>
      <c r="SBA9" s="38"/>
      <c r="SBB9" s="38"/>
      <c r="SBC9" s="38"/>
      <c r="SBD9" s="38"/>
      <c r="SBE9" s="38"/>
      <c r="SBF9" s="38"/>
      <c r="SBG9" s="38"/>
      <c r="SBH9" s="38"/>
      <c r="SBI9" s="38"/>
      <c r="SBJ9" s="38"/>
      <c r="SBK9" s="38"/>
      <c r="SBL9" s="38"/>
      <c r="SBM9" s="38"/>
      <c r="SBN9" s="38"/>
      <c r="SBO9" s="38"/>
      <c r="SBP9" s="38"/>
      <c r="SBQ9" s="38"/>
      <c r="SBR9" s="38"/>
      <c r="SBS9" s="38"/>
      <c r="SBT9" s="38"/>
      <c r="SBU9" s="38"/>
      <c r="SBV9" s="38"/>
      <c r="SBW9" s="38"/>
      <c r="SBX9" s="38"/>
      <c r="SBY9" s="38"/>
      <c r="SBZ9" s="38"/>
      <c r="SCA9" s="38"/>
      <c r="SCB9" s="38"/>
      <c r="SCC9" s="38"/>
      <c r="SCD9" s="38"/>
      <c r="SCE9" s="38"/>
      <c r="SCF9" s="38"/>
      <c r="SCG9" s="38"/>
      <c r="SCH9" s="38"/>
      <c r="SCI9" s="38"/>
      <c r="SCJ9" s="38"/>
      <c r="SCK9" s="38"/>
      <c r="SCL9" s="38"/>
      <c r="SCM9" s="38"/>
      <c r="SCN9" s="38"/>
      <c r="SCO9" s="38"/>
      <c r="SCP9" s="38"/>
      <c r="SCQ9" s="38"/>
      <c r="SCR9" s="38"/>
      <c r="SCS9" s="38"/>
      <c r="SCT9" s="38"/>
      <c r="SCU9" s="38"/>
      <c r="SCV9" s="38"/>
      <c r="SCW9" s="38"/>
      <c r="SCX9" s="38"/>
      <c r="SCY9" s="38"/>
      <c r="SCZ9" s="38"/>
      <c r="SDA9" s="38"/>
      <c r="SDB9" s="38"/>
      <c r="SDC9" s="38"/>
      <c r="SDD9" s="38"/>
      <c r="SDE9" s="38"/>
      <c r="SDF9" s="38"/>
      <c r="SDG9" s="38"/>
      <c r="SDH9" s="38"/>
      <c r="SDI9" s="38"/>
      <c r="SDJ9" s="38"/>
      <c r="SDK9" s="38"/>
      <c r="SDL9" s="38"/>
      <c r="SDM9" s="38"/>
      <c r="SDN9" s="38"/>
      <c r="SDO9" s="38"/>
      <c r="SDP9" s="38"/>
      <c r="SDQ9" s="38"/>
      <c r="SDR9" s="38"/>
      <c r="SDS9" s="38"/>
      <c r="SDT9" s="38"/>
      <c r="SDU9" s="38"/>
      <c r="SDV9" s="38"/>
      <c r="SDW9" s="38"/>
      <c r="SDX9" s="38"/>
      <c r="SDY9" s="38"/>
      <c r="SDZ9" s="38"/>
      <c r="SEA9" s="38"/>
      <c r="SEB9" s="38"/>
      <c r="SEC9" s="38"/>
      <c r="SED9" s="38"/>
      <c r="SEE9" s="38"/>
      <c r="SEF9" s="38"/>
      <c r="SEG9" s="38"/>
      <c r="SEH9" s="38"/>
      <c r="SEI9" s="38"/>
      <c r="SEJ9" s="38"/>
      <c r="SEK9" s="38"/>
      <c r="SEL9" s="38"/>
      <c r="SEM9" s="38"/>
      <c r="SEN9" s="38"/>
      <c r="SEO9" s="38"/>
      <c r="SEP9" s="38"/>
      <c r="SEQ9" s="38"/>
      <c r="SER9" s="38"/>
      <c r="SES9" s="38"/>
      <c r="SET9" s="38"/>
      <c r="SEU9" s="38"/>
      <c r="SEV9" s="38"/>
      <c r="SEW9" s="38"/>
      <c r="SEX9" s="38"/>
      <c r="SEY9" s="38"/>
      <c r="SEZ9" s="38"/>
      <c r="SFA9" s="38"/>
      <c r="SFB9" s="38"/>
      <c r="SFC9" s="38"/>
      <c r="SFD9" s="38"/>
      <c r="SFE9" s="38"/>
      <c r="SFF9" s="38"/>
      <c r="SFG9" s="38"/>
      <c r="SFH9" s="38"/>
      <c r="SFI9" s="38"/>
      <c r="SFJ9" s="38"/>
      <c r="SFK9" s="38"/>
      <c r="SFL9" s="38"/>
      <c r="SFM9" s="38"/>
      <c r="SFN9" s="38"/>
      <c r="SFO9" s="38"/>
      <c r="SFP9" s="38"/>
      <c r="SFQ9" s="38"/>
      <c r="SFR9" s="38"/>
      <c r="SFS9" s="38"/>
      <c r="SFT9" s="38"/>
      <c r="SFU9" s="38"/>
      <c r="SFV9" s="38"/>
      <c r="SFW9" s="38"/>
      <c r="SFX9" s="38"/>
      <c r="SFY9" s="38"/>
      <c r="SFZ9" s="38"/>
      <c r="SGA9" s="38"/>
      <c r="SGB9" s="38"/>
      <c r="SGC9" s="38"/>
      <c r="SGD9" s="38"/>
      <c r="SGE9" s="38"/>
      <c r="SGF9" s="38"/>
      <c r="SGG9" s="38"/>
      <c r="SGH9" s="38"/>
      <c r="SGI9" s="38"/>
      <c r="SGJ9" s="38"/>
      <c r="SGK9" s="38"/>
      <c r="SGL9" s="38"/>
      <c r="SGM9" s="38"/>
      <c r="SGN9" s="38"/>
      <c r="SGO9" s="38"/>
      <c r="SGP9" s="38"/>
      <c r="SGQ9" s="38"/>
      <c r="SGR9" s="38"/>
      <c r="SGS9" s="38"/>
      <c r="SGT9" s="38"/>
      <c r="SGU9" s="38"/>
      <c r="SGV9" s="38"/>
      <c r="SGW9" s="38"/>
      <c r="SGX9" s="38"/>
      <c r="SGY9" s="38"/>
      <c r="SGZ9" s="38"/>
      <c r="SHA9" s="38"/>
      <c r="SHB9" s="38"/>
      <c r="SHC9" s="38"/>
      <c r="SHD9" s="38"/>
      <c r="SHE9" s="38"/>
      <c r="SHF9" s="38"/>
      <c r="SHG9" s="38"/>
      <c r="SHH9" s="38"/>
      <c r="SHI9" s="38"/>
      <c r="SHJ9" s="38"/>
      <c r="SHK9" s="38"/>
      <c r="SHL9" s="38"/>
      <c r="SHM9" s="38"/>
      <c r="SHN9" s="38"/>
      <c r="SHO9" s="38"/>
      <c r="SHP9" s="38"/>
      <c r="SHQ9" s="38"/>
      <c r="SHR9" s="38"/>
      <c r="SHS9" s="38"/>
      <c r="SHT9" s="38"/>
      <c r="SHU9" s="38"/>
      <c r="SHV9" s="38"/>
      <c r="SHW9" s="38"/>
      <c r="SHX9" s="38"/>
      <c r="SHY9" s="38"/>
      <c r="SHZ9" s="38"/>
      <c r="SIA9" s="38"/>
      <c r="SIB9" s="38"/>
      <c r="SIC9" s="38"/>
      <c r="SID9" s="38"/>
      <c r="SIE9" s="38"/>
      <c r="SIF9" s="38"/>
      <c r="SIG9" s="38"/>
      <c r="SIH9" s="38"/>
      <c r="SII9" s="38"/>
      <c r="SIJ9" s="38"/>
      <c r="SIK9" s="38"/>
      <c r="SIL9" s="38"/>
      <c r="SIM9" s="38"/>
      <c r="SIN9" s="38"/>
      <c r="SIO9" s="38"/>
      <c r="SIP9" s="38"/>
      <c r="SIQ9" s="38"/>
      <c r="SIR9" s="38"/>
      <c r="SIS9" s="38"/>
      <c r="SIT9" s="38"/>
      <c r="SIU9" s="38"/>
      <c r="SIV9" s="38"/>
      <c r="SIW9" s="38"/>
      <c r="SIX9" s="38"/>
      <c r="SIY9" s="38"/>
      <c r="SIZ9" s="38"/>
      <c r="SJA9" s="38"/>
      <c r="SJB9" s="38"/>
      <c r="SJC9" s="38"/>
      <c r="SJD9" s="38"/>
      <c r="SJE9" s="38"/>
      <c r="SJF9" s="38"/>
      <c r="SJG9" s="38"/>
      <c r="SJH9" s="38"/>
      <c r="SJI9" s="38"/>
      <c r="SJJ9" s="38"/>
      <c r="SJK9" s="38"/>
      <c r="SJL9" s="38"/>
      <c r="SJM9" s="38"/>
      <c r="SJN9" s="38"/>
      <c r="SJO9" s="38"/>
      <c r="SJP9" s="38"/>
      <c r="SJQ9" s="38"/>
      <c r="SJR9" s="38"/>
      <c r="SJS9" s="38"/>
      <c r="SJT9" s="38"/>
      <c r="SJU9" s="38"/>
      <c r="SJV9" s="38"/>
      <c r="SJW9" s="38"/>
      <c r="SJX9" s="38"/>
      <c r="SJY9" s="38"/>
      <c r="SJZ9" s="38"/>
      <c r="SKA9" s="38"/>
      <c r="SKB9" s="38"/>
      <c r="SKC9" s="38"/>
      <c r="SKD9" s="38"/>
      <c r="SKE9" s="38"/>
      <c r="SKF9" s="38"/>
      <c r="SKG9" s="38"/>
      <c r="SKH9" s="38"/>
      <c r="SKI9" s="38"/>
      <c r="SKJ9" s="38"/>
      <c r="SKK9" s="38"/>
      <c r="SKL9" s="38"/>
      <c r="SKM9" s="38"/>
      <c r="SKN9" s="38"/>
      <c r="SKO9" s="38"/>
      <c r="SKP9" s="38"/>
      <c r="SKQ9" s="38"/>
      <c r="SKR9" s="38"/>
      <c r="SKS9" s="38"/>
      <c r="SKT9" s="38"/>
      <c r="SKU9" s="38"/>
      <c r="SKV9" s="38"/>
      <c r="SKW9" s="38"/>
      <c r="SKX9" s="38"/>
      <c r="SKY9" s="38"/>
      <c r="SKZ9" s="38"/>
      <c r="SLA9" s="38"/>
      <c r="SLB9" s="38"/>
      <c r="SLC9" s="38"/>
      <c r="SLD9" s="38"/>
      <c r="SLE9" s="38"/>
      <c r="SLF9" s="38"/>
      <c r="SLG9" s="38"/>
      <c r="SLH9" s="38"/>
      <c r="SLI9" s="38"/>
      <c r="SLJ9" s="38"/>
      <c r="SLK9" s="38"/>
      <c r="SLL9" s="38"/>
      <c r="SLM9" s="38"/>
      <c r="SLN9" s="38"/>
      <c r="SLO9" s="38"/>
      <c r="SLP9" s="38"/>
      <c r="SLQ9" s="38"/>
      <c r="SLR9" s="38"/>
      <c r="SLS9" s="38"/>
      <c r="SLT9" s="38"/>
      <c r="SLU9" s="38"/>
      <c r="SLV9" s="38"/>
      <c r="SLW9" s="38"/>
      <c r="SLX9" s="38"/>
      <c r="SLY9" s="38"/>
      <c r="SLZ9" s="38"/>
      <c r="SMA9" s="38"/>
      <c r="SMB9" s="38"/>
      <c r="SMC9" s="38"/>
      <c r="SMD9" s="38"/>
      <c r="SME9" s="38"/>
      <c r="SMF9" s="38"/>
      <c r="SMG9" s="38"/>
      <c r="SMH9" s="38"/>
      <c r="SMI9" s="38"/>
      <c r="SMJ9" s="38"/>
      <c r="SMK9" s="38"/>
      <c r="SML9" s="38"/>
      <c r="SMM9" s="38"/>
      <c r="SMN9" s="38"/>
      <c r="SMO9" s="38"/>
      <c r="SMP9" s="38"/>
      <c r="SMQ9" s="38"/>
      <c r="SMR9" s="38"/>
      <c r="SMS9" s="38"/>
      <c r="SMT9" s="38"/>
      <c r="SMU9" s="38"/>
      <c r="SMV9" s="38"/>
      <c r="SMW9" s="38"/>
      <c r="SMX9" s="38"/>
      <c r="SMY9" s="38"/>
      <c r="SMZ9" s="38"/>
      <c r="SNA9" s="38"/>
      <c r="SNB9" s="38"/>
      <c r="SNC9" s="38"/>
      <c r="SND9" s="38"/>
      <c r="SNE9" s="38"/>
      <c r="SNF9" s="38"/>
      <c r="SNG9" s="38"/>
      <c r="SNH9" s="38"/>
      <c r="SNI9" s="38"/>
      <c r="SNJ9" s="38"/>
      <c r="SNK9" s="38"/>
      <c r="SNL9" s="38"/>
      <c r="SNM9" s="38"/>
      <c r="SNN9" s="38"/>
      <c r="SNO9" s="38"/>
      <c r="SNP9" s="38"/>
      <c r="SNQ9" s="38"/>
      <c r="SNR9" s="38"/>
      <c r="SNS9" s="38"/>
      <c r="SNT9" s="38"/>
      <c r="SNU9" s="38"/>
      <c r="SNV9" s="38"/>
      <c r="SNW9" s="38"/>
      <c r="SNX9" s="38"/>
      <c r="SNY9" s="38"/>
      <c r="SNZ9" s="38"/>
      <c r="SOA9" s="38"/>
      <c r="SOB9" s="38"/>
      <c r="SOC9" s="38"/>
      <c r="SOD9" s="38"/>
      <c r="SOE9" s="38"/>
      <c r="SOF9" s="38"/>
      <c r="SOG9" s="38"/>
      <c r="SOH9" s="38"/>
      <c r="SOI9" s="38"/>
      <c r="SOJ9" s="38"/>
      <c r="SOK9" s="38"/>
      <c r="SOL9" s="38"/>
      <c r="SOM9" s="38"/>
      <c r="SON9" s="38"/>
      <c r="SOO9" s="38"/>
      <c r="SOP9" s="38"/>
      <c r="SOQ9" s="38"/>
      <c r="SOR9" s="38"/>
      <c r="SOS9" s="38"/>
      <c r="SOT9" s="38"/>
      <c r="SOU9" s="38"/>
      <c r="SOV9" s="38"/>
      <c r="SOW9" s="38"/>
      <c r="SOX9" s="38"/>
      <c r="SOY9" s="38"/>
      <c r="SOZ9" s="38"/>
      <c r="SPA9" s="38"/>
      <c r="SPB9" s="38"/>
      <c r="SPC9" s="38"/>
      <c r="SPD9" s="38"/>
      <c r="SPE9" s="38"/>
      <c r="SPF9" s="38"/>
      <c r="SPG9" s="38"/>
      <c r="SPH9" s="38"/>
      <c r="SPI9" s="38"/>
      <c r="SPJ9" s="38"/>
      <c r="SPK9" s="38"/>
      <c r="SPL9" s="38"/>
      <c r="SPM9" s="38"/>
      <c r="SPN9" s="38"/>
      <c r="SPO9" s="38"/>
      <c r="SPP9" s="38"/>
      <c r="SPQ9" s="38"/>
      <c r="SPR9" s="38"/>
      <c r="SPS9" s="38"/>
      <c r="SPT9" s="38"/>
      <c r="SPU9" s="38"/>
      <c r="SPV9" s="38"/>
      <c r="SPW9" s="38"/>
      <c r="SPX9" s="38"/>
      <c r="SPY9" s="38"/>
      <c r="SPZ9" s="38"/>
      <c r="SQA9" s="38"/>
      <c r="SQB9" s="38"/>
      <c r="SQC9" s="38"/>
      <c r="SQD9" s="38"/>
      <c r="SQE9" s="38"/>
      <c r="SQF9" s="38"/>
      <c r="SQG9" s="38"/>
      <c r="SQH9" s="38"/>
      <c r="SQI9" s="38"/>
      <c r="SQJ9" s="38"/>
      <c r="SQK9" s="38"/>
      <c r="SQL9" s="38"/>
      <c r="SQM9" s="38"/>
      <c r="SQN9" s="38"/>
      <c r="SQO9" s="38"/>
      <c r="SQP9" s="38"/>
      <c r="SQQ9" s="38"/>
      <c r="SQR9" s="38"/>
      <c r="SQS9" s="38"/>
      <c r="SQT9" s="38"/>
      <c r="SQU9" s="38"/>
      <c r="SQV9" s="38"/>
      <c r="SQW9" s="38"/>
      <c r="SQX9" s="38"/>
      <c r="SQY9" s="38"/>
      <c r="SQZ9" s="38"/>
      <c r="SRA9" s="38"/>
      <c r="SRB9" s="38"/>
      <c r="SRC9" s="38"/>
      <c r="SRD9" s="38"/>
      <c r="SRE9" s="38"/>
      <c r="SRF9" s="38"/>
      <c r="SRG9" s="38"/>
      <c r="SRH9" s="38"/>
      <c r="SRI9" s="38"/>
      <c r="SRJ9" s="38"/>
      <c r="SRK9" s="38"/>
      <c r="SRL9" s="38"/>
      <c r="SRM9" s="38"/>
      <c r="SRN9" s="38"/>
      <c r="SRO9" s="38"/>
      <c r="SRP9" s="38"/>
      <c r="SRQ9" s="38"/>
      <c r="SRR9" s="38"/>
      <c r="SRS9" s="38"/>
      <c r="SRT9" s="38"/>
      <c r="SRU9" s="38"/>
      <c r="SRV9" s="38"/>
      <c r="SRW9" s="38"/>
      <c r="SRX9" s="38"/>
      <c r="SRY9" s="38"/>
      <c r="SRZ9" s="38"/>
      <c r="SSA9" s="38"/>
      <c r="SSB9" s="38"/>
      <c r="SSC9" s="38"/>
      <c r="SSD9" s="38"/>
      <c r="SSE9" s="38"/>
      <c r="SSF9" s="38"/>
      <c r="SSG9" s="38"/>
      <c r="SSH9" s="38"/>
      <c r="SSI9" s="38"/>
      <c r="SSJ9" s="38"/>
      <c r="SSK9" s="38"/>
      <c r="SSL9" s="38"/>
      <c r="SSM9" s="38"/>
      <c r="SSN9" s="38"/>
      <c r="SSO9" s="38"/>
      <c r="SSP9" s="38"/>
      <c r="SSQ9" s="38"/>
      <c r="SSR9" s="38"/>
      <c r="SSS9" s="38"/>
      <c r="SST9" s="38"/>
      <c r="SSU9" s="38"/>
      <c r="SSV9" s="38"/>
      <c r="SSW9" s="38"/>
      <c r="SSX9" s="38"/>
      <c r="SSY9" s="38"/>
      <c r="SSZ9" s="38"/>
      <c r="STA9" s="38"/>
      <c r="STB9" s="38"/>
      <c r="STC9" s="38"/>
      <c r="STD9" s="38"/>
      <c r="STE9" s="38"/>
      <c r="STF9" s="38"/>
      <c r="STG9" s="38"/>
      <c r="STH9" s="38"/>
      <c r="STI9" s="38"/>
      <c r="STJ9" s="38"/>
      <c r="STK9" s="38"/>
      <c r="STL9" s="38"/>
      <c r="STM9" s="38"/>
      <c r="STN9" s="38"/>
      <c r="STO9" s="38"/>
      <c r="STP9" s="38"/>
      <c r="STQ9" s="38"/>
      <c r="STR9" s="38"/>
      <c r="STS9" s="38"/>
      <c r="STT9" s="38"/>
      <c r="STU9" s="38"/>
      <c r="STV9" s="38"/>
      <c r="STW9" s="38"/>
      <c r="STX9" s="38"/>
      <c r="STY9" s="38"/>
      <c r="STZ9" s="38"/>
      <c r="SUA9" s="38"/>
      <c r="SUB9" s="38"/>
      <c r="SUC9" s="38"/>
      <c r="SUD9" s="38"/>
      <c r="SUE9" s="38"/>
      <c r="SUF9" s="38"/>
      <c r="SUG9" s="38"/>
      <c r="SUH9" s="38"/>
      <c r="SUI9" s="38"/>
      <c r="SUJ9" s="38"/>
      <c r="SUK9" s="38"/>
      <c r="SUL9" s="38"/>
      <c r="SUM9" s="38"/>
      <c r="SUN9" s="38"/>
      <c r="SUO9" s="38"/>
      <c r="SUP9" s="38"/>
      <c r="SUQ9" s="38"/>
      <c r="SUR9" s="38"/>
      <c r="SUS9" s="38"/>
      <c r="SUT9" s="38"/>
      <c r="SUU9" s="38"/>
      <c r="SUV9" s="38"/>
      <c r="SUW9" s="38"/>
      <c r="SUX9" s="38"/>
      <c r="SUY9" s="38"/>
      <c r="SUZ9" s="38"/>
      <c r="SVA9" s="38"/>
      <c r="SVB9" s="38"/>
      <c r="SVC9" s="38"/>
      <c r="SVD9" s="38"/>
      <c r="SVE9" s="38"/>
      <c r="SVF9" s="38"/>
      <c r="SVG9" s="38"/>
      <c r="SVH9" s="38"/>
      <c r="SVI9" s="38"/>
      <c r="SVJ9" s="38"/>
      <c r="SVK9" s="38"/>
      <c r="SVL9" s="38"/>
      <c r="SVM9" s="38"/>
      <c r="SVN9" s="38"/>
      <c r="SVO9" s="38"/>
      <c r="SVP9" s="38"/>
      <c r="SVQ9" s="38"/>
      <c r="SVR9" s="38"/>
      <c r="SVS9" s="38"/>
      <c r="SVT9" s="38"/>
      <c r="SVU9" s="38"/>
      <c r="SVV9" s="38"/>
      <c r="SVW9" s="38"/>
      <c r="SVX9" s="38"/>
      <c r="SVY9" s="38"/>
      <c r="SVZ9" s="38"/>
      <c r="SWA9" s="38"/>
      <c r="SWB9" s="38"/>
      <c r="SWC9" s="38"/>
      <c r="SWD9" s="38"/>
      <c r="SWE9" s="38"/>
      <c r="SWF9" s="38"/>
      <c r="SWG9" s="38"/>
      <c r="SWH9" s="38"/>
      <c r="SWI9" s="38"/>
      <c r="SWJ9" s="38"/>
      <c r="SWK9" s="38"/>
      <c r="SWL9" s="38"/>
      <c r="SWM9" s="38"/>
      <c r="SWN9" s="38"/>
      <c r="SWO9" s="38"/>
      <c r="SWP9" s="38"/>
      <c r="SWQ9" s="38"/>
      <c r="SWR9" s="38"/>
      <c r="SWS9" s="38"/>
      <c r="SWT9" s="38"/>
      <c r="SWU9" s="38"/>
      <c r="SWV9" s="38"/>
      <c r="SWW9" s="38"/>
      <c r="SWX9" s="38"/>
      <c r="SWY9" s="38"/>
      <c r="SWZ9" s="38"/>
      <c r="SXA9" s="38"/>
      <c r="SXB9" s="38"/>
      <c r="SXC9" s="38"/>
      <c r="SXD9" s="38"/>
      <c r="SXE9" s="38"/>
      <c r="SXF9" s="38"/>
      <c r="SXG9" s="38"/>
      <c r="SXH9" s="38"/>
      <c r="SXI9" s="38"/>
      <c r="SXJ9" s="38"/>
      <c r="SXK9" s="38"/>
      <c r="SXL9" s="38"/>
      <c r="SXM9" s="38"/>
      <c r="SXN9" s="38"/>
      <c r="SXO9" s="38"/>
      <c r="SXP9" s="38"/>
      <c r="SXQ9" s="38"/>
      <c r="SXR9" s="38"/>
      <c r="SXS9" s="38"/>
      <c r="SXT9" s="38"/>
      <c r="SXU9" s="38"/>
      <c r="SXV9" s="38"/>
      <c r="SXW9" s="38"/>
      <c r="SXX9" s="38"/>
      <c r="SXY9" s="38"/>
      <c r="SXZ9" s="38"/>
      <c r="SYA9" s="38"/>
      <c r="SYB9" s="38"/>
      <c r="SYC9" s="38"/>
      <c r="SYD9" s="38"/>
      <c r="SYE9" s="38"/>
      <c r="SYF9" s="38"/>
      <c r="SYG9" s="38"/>
      <c r="SYH9" s="38"/>
      <c r="SYI9" s="38"/>
      <c r="SYJ9" s="38"/>
      <c r="SYK9" s="38"/>
      <c r="SYL9" s="38"/>
      <c r="SYM9" s="38"/>
      <c r="SYN9" s="38"/>
      <c r="SYO9" s="38"/>
      <c r="SYP9" s="38"/>
      <c r="SYQ9" s="38"/>
      <c r="SYR9" s="38"/>
      <c r="SYS9" s="38"/>
      <c r="SYT9" s="38"/>
      <c r="SYU9" s="38"/>
      <c r="SYV9" s="38"/>
      <c r="SYW9" s="38"/>
      <c r="SYX9" s="38"/>
      <c r="SYY9" s="38"/>
      <c r="SYZ9" s="38"/>
      <c r="SZA9" s="38"/>
      <c r="SZB9" s="38"/>
      <c r="SZC9" s="38"/>
      <c r="SZD9" s="38"/>
      <c r="SZE9" s="38"/>
      <c r="SZF9" s="38"/>
      <c r="SZG9" s="38"/>
      <c r="SZH9" s="38"/>
      <c r="SZI9" s="38"/>
      <c r="SZJ9" s="38"/>
      <c r="SZK9" s="38"/>
      <c r="SZL9" s="38"/>
      <c r="SZM9" s="38"/>
      <c r="SZN9" s="38"/>
      <c r="SZO9" s="38"/>
      <c r="SZP9" s="38"/>
      <c r="SZQ9" s="38"/>
      <c r="SZR9" s="38"/>
      <c r="SZS9" s="38"/>
      <c r="SZT9" s="38"/>
      <c r="SZU9" s="38"/>
      <c r="SZV9" s="38"/>
      <c r="SZW9" s="38"/>
      <c r="SZX9" s="38"/>
      <c r="SZY9" s="38"/>
      <c r="SZZ9" s="38"/>
      <c r="TAA9" s="38"/>
      <c r="TAB9" s="38"/>
      <c r="TAC9" s="38"/>
      <c r="TAD9" s="38"/>
      <c r="TAE9" s="38"/>
      <c r="TAF9" s="38"/>
      <c r="TAG9" s="38"/>
      <c r="TAH9" s="38"/>
      <c r="TAI9" s="38"/>
      <c r="TAJ9" s="38"/>
      <c r="TAK9" s="38"/>
      <c r="TAL9" s="38"/>
      <c r="TAM9" s="38"/>
      <c r="TAN9" s="38"/>
      <c r="TAO9" s="38"/>
      <c r="TAP9" s="38"/>
      <c r="TAQ9" s="38"/>
      <c r="TAR9" s="38"/>
      <c r="TAS9" s="38"/>
      <c r="TAT9" s="38"/>
      <c r="TAU9" s="38"/>
      <c r="TAV9" s="38"/>
      <c r="TAW9" s="38"/>
      <c r="TAX9" s="38"/>
      <c r="TAY9" s="38"/>
      <c r="TAZ9" s="38"/>
      <c r="TBA9" s="38"/>
      <c r="TBB9" s="38"/>
      <c r="TBC9" s="38"/>
      <c r="TBD9" s="38"/>
      <c r="TBE9" s="38"/>
      <c r="TBF9" s="38"/>
      <c r="TBG9" s="38"/>
      <c r="TBH9" s="38"/>
      <c r="TBI9" s="38"/>
      <c r="TBJ9" s="38"/>
      <c r="TBK9" s="38"/>
      <c r="TBL9" s="38"/>
      <c r="TBM9" s="38"/>
      <c r="TBN9" s="38"/>
      <c r="TBO9" s="38"/>
      <c r="TBP9" s="38"/>
      <c r="TBQ9" s="38"/>
      <c r="TBR9" s="38"/>
      <c r="TBS9" s="38"/>
      <c r="TBT9" s="38"/>
      <c r="TBU9" s="38"/>
      <c r="TBV9" s="38"/>
      <c r="TBW9" s="38"/>
      <c r="TBX9" s="38"/>
      <c r="TBY9" s="38"/>
      <c r="TBZ9" s="38"/>
      <c r="TCA9" s="38"/>
      <c r="TCB9" s="38"/>
      <c r="TCC9" s="38"/>
      <c r="TCD9" s="38"/>
      <c r="TCE9" s="38"/>
      <c r="TCF9" s="38"/>
      <c r="TCG9" s="38"/>
      <c r="TCH9" s="38"/>
      <c r="TCI9" s="38"/>
      <c r="TCJ9" s="38"/>
      <c r="TCK9" s="38"/>
      <c r="TCL9" s="38"/>
      <c r="TCM9" s="38"/>
      <c r="TCN9" s="38"/>
      <c r="TCO9" s="38"/>
      <c r="TCP9" s="38"/>
      <c r="TCQ9" s="38"/>
      <c r="TCR9" s="38"/>
      <c r="TCS9" s="38"/>
      <c r="TCT9" s="38"/>
      <c r="TCU9" s="38"/>
      <c r="TCV9" s="38"/>
      <c r="TCW9" s="38"/>
      <c r="TCX9" s="38"/>
      <c r="TCY9" s="38"/>
      <c r="TCZ9" s="38"/>
      <c r="TDA9" s="38"/>
      <c r="TDB9" s="38"/>
      <c r="TDC9" s="38"/>
      <c r="TDD9" s="38"/>
      <c r="TDE9" s="38"/>
      <c r="TDF9" s="38"/>
      <c r="TDG9" s="38"/>
      <c r="TDH9" s="38"/>
      <c r="TDI9" s="38"/>
      <c r="TDJ9" s="38"/>
      <c r="TDK9" s="38"/>
      <c r="TDL9" s="38"/>
      <c r="TDM9" s="38"/>
      <c r="TDN9" s="38"/>
      <c r="TDO9" s="38"/>
      <c r="TDP9" s="38"/>
      <c r="TDQ9" s="38"/>
      <c r="TDR9" s="38"/>
      <c r="TDS9" s="38"/>
      <c r="TDT9" s="38"/>
      <c r="TDU9" s="38"/>
      <c r="TDV9" s="38"/>
      <c r="TDW9" s="38"/>
      <c r="TDX9" s="38"/>
      <c r="TDY9" s="38"/>
      <c r="TDZ9" s="38"/>
      <c r="TEA9" s="38"/>
      <c r="TEB9" s="38"/>
      <c r="TEC9" s="38"/>
      <c r="TED9" s="38"/>
      <c r="TEE9" s="38"/>
      <c r="TEF9" s="38"/>
      <c r="TEG9" s="38"/>
      <c r="TEH9" s="38"/>
      <c r="TEI9" s="38"/>
      <c r="TEJ9" s="38"/>
      <c r="TEK9" s="38"/>
      <c r="TEL9" s="38"/>
      <c r="TEM9" s="38"/>
      <c r="TEN9" s="38"/>
      <c r="TEO9" s="38"/>
      <c r="TEP9" s="38"/>
      <c r="TEQ9" s="38"/>
      <c r="TER9" s="38"/>
      <c r="TES9" s="38"/>
      <c r="TET9" s="38"/>
      <c r="TEU9" s="38"/>
      <c r="TEV9" s="38"/>
      <c r="TEW9" s="38"/>
      <c r="TEX9" s="38"/>
      <c r="TEY9" s="38"/>
      <c r="TEZ9" s="38"/>
      <c r="TFA9" s="38"/>
      <c r="TFB9" s="38"/>
      <c r="TFC9" s="38"/>
      <c r="TFD9" s="38"/>
      <c r="TFE9" s="38"/>
      <c r="TFF9" s="38"/>
      <c r="TFG9" s="38"/>
      <c r="TFH9" s="38"/>
      <c r="TFI9" s="38"/>
      <c r="TFJ9" s="38"/>
      <c r="TFK9" s="38"/>
      <c r="TFL9" s="38"/>
      <c r="TFM9" s="38"/>
      <c r="TFN9" s="38"/>
      <c r="TFO9" s="38"/>
      <c r="TFP9" s="38"/>
      <c r="TFQ9" s="38"/>
      <c r="TFR9" s="38"/>
      <c r="TFS9" s="38"/>
      <c r="TFT9" s="38"/>
      <c r="TFU9" s="38"/>
      <c r="TFV9" s="38"/>
      <c r="TFW9" s="38"/>
      <c r="TFX9" s="38"/>
      <c r="TFY9" s="38"/>
      <c r="TFZ9" s="38"/>
      <c r="TGA9" s="38"/>
      <c r="TGB9" s="38"/>
      <c r="TGC9" s="38"/>
      <c r="TGD9" s="38"/>
      <c r="TGE9" s="38"/>
      <c r="TGF9" s="38"/>
      <c r="TGG9" s="38"/>
      <c r="TGH9" s="38"/>
      <c r="TGI9" s="38"/>
      <c r="TGJ9" s="38"/>
      <c r="TGK9" s="38"/>
      <c r="TGL9" s="38"/>
      <c r="TGM9" s="38"/>
      <c r="TGN9" s="38"/>
      <c r="TGO9" s="38"/>
      <c r="TGP9" s="38"/>
      <c r="TGQ9" s="38"/>
      <c r="TGR9" s="38"/>
      <c r="TGS9" s="38"/>
      <c r="TGT9" s="38"/>
      <c r="TGU9" s="38"/>
      <c r="TGV9" s="38"/>
      <c r="TGW9" s="38"/>
      <c r="TGX9" s="38"/>
      <c r="TGY9" s="38"/>
      <c r="TGZ9" s="38"/>
      <c r="THA9" s="38"/>
      <c r="THB9" s="38"/>
      <c r="THC9" s="38"/>
      <c r="THD9" s="38"/>
      <c r="THE9" s="38"/>
      <c r="THF9" s="38"/>
      <c r="THG9" s="38"/>
      <c r="THH9" s="38"/>
      <c r="THI9" s="38"/>
      <c r="THJ9" s="38"/>
      <c r="THK9" s="38"/>
      <c r="THL9" s="38"/>
      <c r="THM9" s="38"/>
      <c r="THN9" s="38"/>
      <c r="THO9" s="38"/>
      <c r="THP9" s="38"/>
      <c r="THQ9" s="38"/>
      <c r="THR9" s="38"/>
      <c r="THS9" s="38"/>
      <c r="THT9" s="38"/>
      <c r="THU9" s="38"/>
      <c r="THV9" s="38"/>
      <c r="THW9" s="38"/>
      <c r="THX9" s="38"/>
      <c r="THY9" s="38"/>
      <c r="THZ9" s="38"/>
      <c r="TIA9" s="38"/>
      <c r="TIB9" s="38"/>
      <c r="TIC9" s="38"/>
      <c r="TID9" s="38"/>
      <c r="TIE9" s="38"/>
      <c r="TIF9" s="38"/>
      <c r="TIG9" s="38"/>
      <c r="TIH9" s="38"/>
      <c r="TII9" s="38"/>
      <c r="TIJ9" s="38"/>
      <c r="TIK9" s="38"/>
      <c r="TIL9" s="38"/>
      <c r="TIM9" s="38"/>
      <c r="TIN9" s="38"/>
      <c r="TIO9" s="38"/>
      <c r="TIP9" s="38"/>
      <c r="TIQ9" s="38"/>
      <c r="TIR9" s="38"/>
      <c r="TIS9" s="38"/>
      <c r="TIT9" s="38"/>
      <c r="TIU9" s="38"/>
      <c r="TIV9" s="38"/>
      <c r="TIW9" s="38"/>
      <c r="TIX9" s="38"/>
      <c r="TIY9" s="38"/>
      <c r="TIZ9" s="38"/>
      <c r="TJA9" s="38"/>
      <c r="TJB9" s="38"/>
      <c r="TJC9" s="38"/>
      <c r="TJD9" s="38"/>
      <c r="TJE9" s="38"/>
      <c r="TJF9" s="38"/>
      <c r="TJG9" s="38"/>
      <c r="TJH9" s="38"/>
      <c r="TJI9" s="38"/>
      <c r="TJJ9" s="38"/>
      <c r="TJK9" s="38"/>
      <c r="TJL9" s="38"/>
      <c r="TJM9" s="38"/>
      <c r="TJN9" s="38"/>
      <c r="TJO9" s="38"/>
      <c r="TJP9" s="38"/>
      <c r="TJQ9" s="38"/>
      <c r="TJR9" s="38"/>
      <c r="TJS9" s="38"/>
      <c r="TJT9" s="38"/>
      <c r="TJU9" s="38"/>
      <c r="TJV9" s="38"/>
      <c r="TJW9" s="38"/>
      <c r="TJX9" s="38"/>
      <c r="TJY9" s="38"/>
      <c r="TJZ9" s="38"/>
      <c r="TKA9" s="38"/>
      <c r="TKB9" s="38"/>
      <c r="TKC9" s="38"/>
      <c r="TKD9" s="38"/>
      <c r="TKE9" s="38"/>
      <c r="TKF9" s="38"/>
      <c r="TKG9" s="38"/>
      <c r="TKH9" s="38"/>
      <c r="TKI9" s="38"/>
      <c r="TKJ9" s="38"/>
      <c r="TKK9" s="38"/>
      <c r="TKL9" s="38"/>
      <c r="TKM9" s="38"/>
      <c r="TKN9" s="38"/>
      <c r="TKO9" s="38"/>
      <c r="TKP9" s="38"/>
      <c r="TKQ9" s="38"/>
      <c r="TKR9" s="38"/>
      <c r="TKS9" s="38"/>
      <c r="TKT9" s="38"/>
      <c r="TKU9" s="38"/>
      <c r="TKV9" s="38"/>
      <c r="TKW9" s="38"/>
      <c r="TKX9" s="38"/>
      <c r="TKY9" s="38"/>
      <c r="TKZ9" s="38"/>
      <c r="TLA9" s="38"/>
      <c r="TLB9" s="38"/>
      <c r="TLC9" s="38"/>
      <c r="TLD9" s="38"/>
      <c r="TLE9" s="38"/>
      <c r="TLF9" s="38"/>
      <c r="TLG9" s="38"/>
      <c r="TLH9" s="38"/>
      <c r="TLI9" s="38"/>
      <c r="TLJ9" s="38"/>
      <c r="TLK9" s="38"/>
      <c r="TLL9" s="38"/>
      <c r="TLM9" s="38"/>
      <c r="TLN9" s="38"/>
      <c r="TLO9" s="38"/>
      <c r="TLP9" s="38"/>
      <c r="TLQ9" s="38"/>
      <c r="TLR9" s="38"/>
      <c r="TLS9" s="38"/>
      <c r="TLT9" s="38"/>
      <c r="TLU9" s="38"/>
      <c r="TLV9" s="38"/>
      <c r="TLW9" s="38"/>
      <c r="TLX9" s="38"/>
      <c r="TLY9" s="38"/>
      <c r="TLZ9" s="38"/>
      <c r="TMA9" s="38"/>
      <c r="TMB9" s="38"/>
      <c r="TMC9" s="38"/>
      <c r="TMD9" s="38"/>
      <c r="TME9" s="38"/>
      <c r="TMF9" s="38"/>
      <c r="TMG9" s="38"/>
      <c r="TMH9" s="38"/>
      <c r="TMI9" s="38"/>
      <c r="TMJ9" s="38"/>
      <c r="TMK9" s="38"/>
      <c r="TML9" s="38"/>
      <c r="TMM9" s="38"/>
      <c r="TMN9" s="38"/>
      <c r="TMO9" s="38"/>
      <c r="TMP9" s="38"/>
      <c r="TMQ9" s="38"/>
      <c r="TMR9" s="38"/>
      <c r="TMS9" s="38"/>
      <c r="TMT9" s="38"/>
      <c r="TMU9" s="38"/>
      <c r="TMV9" s="38"/>
      <c r="TMW9" s="38"/>
      <c r="TMX9" s="38"/>
      <c r="TMY9" s="38"/>
      <c r="TMZ9" s="38"/>
      <c r="TNA9" s="38"/>
      <c r="TNB9" s="38"/>
      <c r="TNC9" s="38"/>
      <c r="TND9" s="38"/>
      <c r="TNE9" s="38"/>
      <c r="TNF9" s="38"/>
      <c r="TNG9" s="38"/>
      <c r="TNH9" s="38"/>
      <c r="TNI9" s="38"/>
      <c r="TNJ9" s="38"/>
      <c r="TNK9" s="38"/>
      <c r="TNL9" s="38"/>
      <c r="TNM9" s="38"/>
      <c r="TNN9" s="38"/>
      <c r="TNO9" s="38"/>
      <c r="TNP9" s="38"/>
      <c r="TNQ9" s="38"/>
      <c r="TNR9" s="38"/>
      <c r="TNS9" s="38"/>
      <c r="TNT9" s="38"/>
      <c r="TNU9" s="38"/>
      <c r="TNV9" s="38"/>
      <c r="TNW9" s="38"/>
      <c r="TNX9" s="38"/>
      <c r="TNY9" s="38"/>
      <c r="TNZ9" s="38"/>
      <c r="TOA9" s="38"/>
      <c r="TOB9" s="38"/>
      <c r="TOC9" s="38"/>
      <c r="TOD9" s="38"/>
      <c r="TOE9" s="38"/>
      <c r="TOF9" s="38"/>
      <c r="TOG9" s="38"/>
      <c r="TOH9" s="38"/>
      <c r="TOI9" s="38"/>
      <c r="TOJ9" s="38"/>
      <c r="TOK9" s="38"/>
      <c r="TOL9" s="38"/>
      <c r="TOM9" s="38"/>
      <c r="TON9" s="38"/>
      <c r="TOO9" s="38"/>
      <c r="TOP9" s="38"/>
      <c r="TOQ9" s="38"/>
      <c r="TOR9" s="38"/>
      <c r="TOS9" s="38"/>
      <c r="TOT9" s="38"/>
      <c r="TOU9" s="38"/>
      <c r="TOV9" s="38"/>
      <c r="TOW9" s="38"/>
      <c r="TOX9" s="38"/>
      <c r="TOY9" s="38"/>
      <c r="TOZ9" s="38"/>
      <c r="TPA9" s="38"/>
      <c r="TPB9" s="38"/>
      <c r="TPC9" s="38"/>
      <c r="TPD9" s="38"/>
      <c r="TPE9" s="38"/>
      <c r="TPF9" s="38"/>
      <c r="TPG9" s="38"/>
      <c r="TPH9" s="38"/>
      <c r="TPI9" s="38"/>
      <c r="TPJ9" s="38"/>
      <c r="TPK9" s="38"/>
      <c r="TPL9" s="38"/>
      <c r="TPM9" s="38"/>
      <c r="TPN9" s="38"/>
      <c r="TPO9" s="38"/>
      <c r="TPP9" s="38"/>
      <c r="TPQ9" s="38"/>
      <c r="TPR9" s="38"/>
      <c r="TPS9" s="38"/>
      <c r="TPT9" s="38"/>
      <c r="TPU9" s="38"/>
      <c r="TPV9" s="38"/>
      <c r="TPW9" s="38"/>
      <c r="TPX9" s="38"/>
      <c r="TPY9" s="38"/>
      <c r="TPZ9" s="38"/>
      <c r="TQA9" s="38"/>
      <c r="TQB9" s="38"/>
      <c r="TQC9" s="38"/>
      <c r="TQD9" s="38"/>
      <c r="TQE9" s="38"/>
      <c r="TQF9" s="38"/>
      <c r="TQG9" s="38"/>
      <c r="TQH9" s="38"/>
      <c r="TQI9" s="38"/>
      <c r="TQJ9" s="38"/>
      <c r="TQK9" s="38"/>
      <c r="TQL9" s="38"/>
      <c r="TQM9" s="38"/>
      <c r="TQN9" s="38"/>
      <c r="TQO9" s="38"/>
      <c r="TQP9" s="38"/>
      <c r="TQQ9" s="38"/>
      <c r="TQR9" s="38"/>
      <c r="TQS9" s="38"/>
      <c r="TQT9" s="38"/>
      <c r="TQU9" s="38"/>
      <c r="TQV9" s="38"/>
      <c r="TQW9" s="38"/>
      <c r="TQX9" s="38"/>
      <c r="TQY9" s="38"/>
      <c r="TQZ9" s="38"/>
      <c r="TRA9" s="38"/>
      <c r="TRB9" s="38"/>
      <c r="TRC9" s="38"/>
      <c r="TRD9" s="38"/>
      <c r="TRE9" s="38"/>
      <c r="TRF9" s="38"/>
      <c r="TRG9" s="38"/>
      <c r="TRH9" s="38"/>
      <c r="TRI9" s="38"/>
      <c r="TRJ9" s="38"/>
      <c r="TRK9" s="38"/>
      <c r="TRL9" s="38"/>
      <c r="TRM9" s="38"/>
      <c r="TRN9" s="38"/>
      <c r="TRO9" s="38"/>
      <c r="TRP9" s="38"/>
      <c r="TRQ9" s="38"/>
      <c r="TRR9" s="38"/>
      <c r="TRS9" s="38"/>
      <c r="TRT9" s="38"/>
      <c r="TRU9" s="38"/>
      <c r="TRV9" s="38"/>
      <c r="TRW9" s="38"/>
      <c r="TRX9" s="38"/>
      <c r="TRY9" s="38"/>
      <c r="TRZ9" s="38"/>
      <c r="TSA9" s="38"/>
      <c r="TSB9" s="38"/>
      <c r="TSC9" s="38"/>
      <c r="TSD9" s="38"/>
      <c r="TSE9" s="38"/>
      <c r="TSF9" s="38"/>
      <c r="TSG9" s="38"/>
      <c r="TSH9" s="38"/>
      <c r="TSI9" s="38"/>
      <c r="TSJ9" s="38"/>
      <c r="TSK9" s="38"/>
      <c r="TSL9" s="38"/>
      <c r="TSM9" s="38"/>
      <c r="TSN9" s="38"/>
      <c r="TSO9" s="38"/>
      <c r="TSP9" s="38"/>
      <c r="TSQ9" s="38"/>
      <c r="TSR9" s="38"/>
      <c r="TSS9" s="38"/>
      <c r="TST9" s="38"/>
      <c r="TSU9" s="38"/>
      <c r="TSV9" s="38"/>
      <c r="TSW9" s="38"/>
      <c r="TSX9" s="38"/>
      <c r="TSY9" s="38"/>
      <c r="TSZ9" s="38"/>
      <c r="TTA9" s="38"/>
      <c r="TTB9" s="38"/>
      <c r="TTC9" s="38"/>
      <c r="TTD9" s="38"/>
      <c r="TTE9" s="38"/>
      <c r="TTF9" s="38"/>
      <c r="TTG9" s="38"/>
      <c r="TTH9" s="38"/>
      <c r="TTI9" s="38"/>
      <c r="TTJ9" s="38"/>
      <c r="TTK9" s="38"/>
      <c r="TTL9" s="38"/>
      <c r="TTM9" s="38"/>
      <c r="TTN9" s="38"/>
      <c r="TTO9" s="38"/>
      <c r="TTP9" s="38"/>
      <c r="TTQ9" s="38"/>
      <c r="TTR9" s="38"/>
      <c r="TTS9" s="38"/>
      <c r="TTT9" s="38"/>
      <c r="TTU9" s="38"/>
      <c r="TTV9" s="38"/>
      <c r="TTW9" s="38"/>
      <c r="TTX9" s="38"/>
      <c r="TTY9" s="38"/>
      <c r="TTZ9" s="38"/>
      <c r="TUA9" s="38"/>
      <c r="TUB9" s="38"/>
      <c r="TUC9" s="38"/>
      <c r="TUD9" s="38"/>
      <c r="TUE9" s="38"/>
      <c r="TUF9" s="38"/>
      <c r="TUG9" s="38"/>
      <c r="TUH9" s="38"/>
      <c r="TUI9" s="38"/>
      <c r="TUJ9" s="38"/>
      <c r="TUK9" s="38"/>
      <c r="TUL9" s="38"/>
      <c r="TUM9" s="38"/>
      <c r="TUN9" s="38"/>
      <c r="TUO9" s="38"/>
      <c r="TUP9" s="38"/>
      <c r="TUQ9" s="38"/>
      <c r="TUR9" s="38"/>
      <c r="TUS9" s="38"/>
      <c r="TUT9" s="38"/>
      <c r="TUU9" s="38"/>
      <c r="TUV9" s="38"/>
      <c r="TUW9" s="38"/>
      <c r="TUX9" s="38"/>
      <c r="TUY9" s="38"/>
      <c r="TUZ9" s="38"/>
      <c r="TVA9" s="38"/>
      <c r="TVB9" s="38"/>
      <c r="TVC9" s="38"/>
      <c r="TVD9" s="38"/>
      <c r="TVE9" s="38"/>
      <c r="TVF9" s="38"/>
      <c r="TVG9" s="38"/>
      <c r="TVH9" s="38"/>
      <c r="TVI9" s="38"/>
      <c r="TVJ9" s="38"/>
      <c r="TVK9" s="38"/>
      <c r="TVL9" s="38"/>
      <c r="TVM9" s="38"/>
      <c r="TVN9" s="38"/>
      <c r="TVO9" s="38"/>
      <c r="TVP9" s="38"/>
      <c r="TVQ9" s="38"/>
      <c r="TVR9" s="38"/>
      <c r="TVS9" s="38"/>
      <c r="TVT9" s="38"/>
      <c r="TVU9" s="38"/>
      <c r="TVV9" s="38"/>
      <c r="TVW9" s="38"/>
      <c r="TVX9" s="38"/>
      <c r="TVY9" s="38"/>
      <c r="TVZ9" s="38"/>
      <c r="TWA9" s="38"/>
      <c r="TWB9" s="38"/>
      <c r="TWC9" s="38"/>
      <c r="TWD9" s="38"/>
      <c r="TWE9" s="38"/>
      <c r="TWF9" s="38"/>
      <c r="TWG9" s="38"/>
      <c r="TWH9" s="38"/>
      <c r="TWI9" s="38"/>
      <c r="TWJ9" s="38"/>
      <c r="TWK9" s="38"/>
      <c r="TWL9" s="38"/>
      <c r="TWM9" s="38"/>
      <c r="TWN9" s="38"/>
      <c r="TWO9" s="38"/>
      <c r="TWP9" s="38"/>
      <c r="TWQ9" s="38"/>
      <c r="TWR9" s="38"/>
      <c r="TWS9" s="38"/>
      <c r="TWT9" s="38"/>
      <c r="TWU9" s="38"/>
      <c r="TWV9" s="38"/>
      <c r="TWW9" s="38"/>
      <c r="TWX9" s="38"/>
      <c r="TWY9" s="38"/>
      <c r="TWZ9" s="38"/>
      <c r="TXA9" s="38"/>
      <c r="TXB9" s="38"/>
      <c r="TXC9" s="38"/>
      <c r="TXD9" s="38"/>
      <c r="TXE9" s="38"/>
      <c r="TXF9" s="38"/>
      <c r="TXG9" s="38"/>
      <c r="TXH9" s="38"/>
      <c r="TXI9" s="38"/>
      <c r="TXJ9" s="38"/>
      <c r="TXK9" s="38"/>
      <c r="TXL9" s="38"/>
      <c r="TXM9" s="38"/>
      <c r="TXN9" s="38"/>
      <c r="TXO9" s="38"/>
      <c r="TXP9" s="38"/>
      <c r="TXQ9" s="38"/>
      <c r="TXR9" s="38"/>
      <c r="TXS9" s="38"/>
      <c r="TXT9" s="38"/>
      <c r="TXU9" s="38"/>
      <c r="TXV9" s="38"/>
      <c r="TXW9" s="38"/>
      <c r="TXX9" s="38"/>
      <c r="TXY9" s="38"/>
      <c r="TXZ9" s="38"/>
      <c r="TYA9" s="38"/>
      <c r="TYB9" s="38"/>
      <c r="TYC9" s="38"/>
      <c r="TYD9" s="38"/>
      <c r="TYE9" s="38"/>
      <c r="TYF9" s="38"/>
      <c r="TYG9" s="38"/>
      <c r="TYH9" s="38"/>
      <c r="TYI9" s="38"/>
      <c r="TYJ9" s="38"/>
      <c r="TYK9" s="38"/>
      <c r="TYL9" s="38"/>
      <c r="TYM9" s="38"/>
      <c r="TYN9" s="38"/>
      <c r="TYO9" s="38"/>
      <c r="TYP9" s="38"/>
      <c r="TYQ9" s="38"/>
      <c r="TYR9" s="38"/>
      <c r="TYS9" s="38"/>
      <c r="TYT9" s="38"/>
      <c r="TYU9" s="38"/>
      <c r="TYV9" s="38"/>
      <c r="TYW9" s="38"/>
      <c r="TYX9" s="38"/>
      <c r="TYY9" s="38"/>
      <c r="TYZ9" s="38"/>
      <c r="TZA9" s="38"/>
      <c r="TZB9" s="38"/>
      <c r="TZC9" s="38"/>
      <c r="TZD9" s="38"/>
      <c r="TZE9" s="38"/>
      <c r="TZF9" s="38"/>
      <c r="TZG9" s="38"/>
      <c r="TZH9" s="38"/>
      <c r="TZI9" s="38"/>
      <c r="TZJ9" s="38"/>
      <c r="TZK9" s="38"/>
      <c r="TZL9" s="38"/>
      <c r="TZM9" s="38"/>
      <c r="TZN9" s="38"/>
      <c r="TZO9" s="38"/>
      <c r="TZP9" s="38"/>
      <c r="TZQ9" s="38"/>
      <c r="TZR9" s="38"/>
      <c r="TZS9" s="38"/>
      <c r="TZT9" s="38"/>
      <c r="TZU9" s="38"/>
      <c r="TZV9" s="38"/>
      <c r="TZW9" s="38"/>
      <c r="TZX9" s="38"/>
      <c r="TZY9" s="38"/>
      <c r="TZZ9" s="38"/>
      <c r="UAA9" s="38"/>
      <c r="UAB9" s="38"/>
      <c r="UAC9" s="38"/>
      <c r="UAD9" s="38"/>
      <c r="UAE9" s="38"/>
      <c r="UAF9" s="38"/>
      <c r="UAG9" s="38"/>
      <c r="UAH9" s="38"/>
      <c r="UAI9" s="38"/>
      <c r="UAJ9" s="38"/>
      <c r="UAK9" s="38"/>
      <c r="UAL9" s="38"/>
      <c r="UAM9" s="38"/>
      <c r="UAN9" s="38"/>
      <c r="UAO9" s="38"/>
      <c r="UAP9" s="38"/>
      <c r="UAQ9" s="38"/>
      <c r="UAR9" s="38"/>
      <c r="UAS9" s="38"/>
      <c r="UAT9" s="38"/>
      <c r="UAU9" s="38"/>
      <c r="UAV9" s="38"/>
      <c r="UAW9" s="38"/>
      <c r="UAX9" s="38"/>
      <c r="UAY9" s="38"/>
      <c r="UAZ9" s="38"/>
      <c r="UBA9" s="38"/>
      <c r="UBB9" s="38"/>
      <c r="UBC9" s="38"/>
      <c r="UBD9" s="38"/>
      <c r="UBE9" s="38"/>
      <c r="UBF9" s="38"/>
      <c r="UBG9" s="38"/>
      <c r="UBH9" s="38"/>
      <c r="UBI9" s="38"/>
      <c r="UBJ9" s="38"/>
      <c r="UBK9" s="38"/>
      <c r="UBL9" s="38"/>
      <c r="UBM9" s="38"/>
      <c r="UBN9" s="38"/>
      <c r="UBO9" s="38"/>
      <c r="UBP9" s="38"/>
      <c r="UBQ9" s="38"/>
      <c r="UBR9" s="38"/>
      <c r="UBS9" s="38"/>
      <c r="UBT9" s="38"/>
      <c r="UBU9" s="38"/>
      <c r="UBV9" s="38"/>
      <c r="UBW9" s="38"/>
      <c r="UBX9" s="38"/>
      <c r="UBY9" s="38"/>
      <c r="UBZ9" s="38"/>
      <c r="UCA9" s="38"/>
      <c r="UCB9" s="38"/>
      <c r="UCC9" s="38"/>
      <c r="UCD9" s="38"/>
      <c r="UCE9" s="38"/>
      <c r="UCF9" s="38"/>
      <c r="UCG9" s="38"/>
      <c r="UCH9" s="38"/>
      <c r="UCI9" s="38"/>
      <c r="UCJ9" s="38"/>
      <c r="UCK9" s="38"/>
      <c r="UCL9" s="38"/>
      <c r="UCM9" s="38"/>
      <c r="UCN9" s="38"/>
      <c r="UCO9" s="38"/>
      <c r="UCP9" s="38"/>
      <c r="UCQ9" s="38"/>
      <c r="UCR9" s="38"/>
      <c r="UCS9" s="38"/>
      <c r="UCT9" s="38"/>
      <c r="UCU9" s="38"/>
      <c r="UCV9" s="38"/>
      <c r="UCW9" s="38"/>
      <c r="UCX9" s="38"/>
      <c r="UCY9" s="38"/>
      <c r="UCZ9" s="38"/>
      <c r="UDA9" s="38"/>
      <c r="UDB9" s="38"/>
      <c r="UDC9" s="38"/>
      <c r="UDD9" s="38"/>
      <c r="UDE9" s="38"/>
      <c r="UDF9" s="38"/>
      <c r="UDG9" s="38"/>
      <c r="UDH9" s="38"/>
      <c r="UDI9" s="38"/>
      <c r="UDJ9" s="38"/>
      <c r="UDK9" s="38"/>
      <c r="UDL9" s="38"/>
      <c r="UDM9" s="38"/>
      <c r="UDN9" s="38"/>
      <c r="UDO9" s="38"/>
      <c r="UDP9" s="38"/>
      <c r="UDQ9" s="38"/>
      <c r="UDR9" s="38"/>
      <c r="UDS9" s="38"/>
      <c r="UDT9" s="38"/>
      <c r="UDU9" s="38"/>
      <c r="UDV9" s="38"/>
      <c r="UDW9" s="38"/>
      <c r="UDX9" s="38"/>
      <c r="UDY9" s="38"/>
      <c r="UDZ9" s="38"/>
      <c r="UEA9" s="38"/>
      <c r="UEB9" s="38"/>
      <c r="UEC9" s="38"/>
      <c r="UED9" s="38"/>
      <c r="UEE9" s="38"/>
      <c r="UEF9" s="38"/>
      <c r="UEG9" s="38"/>
      <c r="UEH9" s="38"/>
      <c r="UEI9" s="38"/>
      <c r="UEJ9" s="38"/>
      <c r="UEK9" s="38"/>
      <c r="UEL9" s="38"/>
      <c r="UEM9" s="38"/>
      <c r="UEN9" s="38"/>
      <c r="UEO9" s="38"/>
      <c r="UEP9" s="38"/>
      <c r="UEQ9" s="38"/>
      <c r="UER9" s="38"/>
      <c r="UES9" s="38"/>
      <c r="UET9" s="38"/>
      <c r="UEU9" s="38"/>
      <c r="UEV9" s="38"/>
      <c r="UEW9" s="38"/>
      <c r="UEX9" s="38"/>
      <c r="UEY9" s="38"/>
      <c r="UEZ9" s="38"/>
      <c r="UFA9" s="38"/>
      <c r="UFB9" s="38"/>
      <c r="UFC9" s="38"/>
      <c r="UFD9" s="38"/>
      <c r="UFE9" s="38"/>
      <c r="UFF9" s="38"/>
      <c r="UFG9" s="38"/>
      <c r="UFH9" s="38"/>
      <c r="UFI9" s="38"/>
      <c r="UFJ9" s="38"/>
      <c r="UFK9" s="38"/>
      <c r="UFL9" s="38"/>
      <c r="UFM9" s="38"/>
      <c r="UFN9" s="38"/>
      <c r="UFO9" s="38"/>
      <c r="UFP9" s="38"/>
      <c r="UFQ9" s="38"/>
      <c r="UFR9" s="38"/>
      <c r="UFS9" s="38"/>
      <c r="UFT9" s="38"/>
      <c r="UFU9" s="38"/>
      <c r="UFV9" s="38"/>
      <c r="UFW9" s="38"/>
      <c r="UFX9" s="38"/>
      <c r="UFY9" s="38"/>
      <c r="UFZ9" s="38"/>
      <c r="UGA9" s="38"/>
      <c r="UGB9" s="38"/>
      <c r="UGC9" s="38"/>
      <c r="UGD9" s="38"/>
      <c r="UGE9" s="38"/>
      <c r="UGF9" s="38"/>
      <c r="UGG9" s="38"/>
      <c r="UGH9" s="38"/>
      <c r="UGI9" s="38"/>
      <c r="UGJ9" s="38"/>
      <c r="UGK9" s="38"/>
      <c r="UGL9" s="38"/>
      <c r="UGM9" s="38"/>
      <c r="UGN9" s="38"/>
      <c r="UGO9" s="38"/>
      <c r="UGP9" s="38"/>
      <c r="UGQ9" s="38"/>
      <c r="UGR9" s="38"/>
      <c r="UGS9" s="38"/>
      <c r="UGT9" s="38"/>
      <c r="UGU9" s="38"/>
      <c r="UGV9" s="38"/>
      <c r="UGW9" s="38"/>
      <c r="UGX9" s="38"/>
      <c r="UGY9" s="38"/>
      <c r="UGZ9" s="38"/>
      <c r="UHA9" s="38"/>
      <c r="UHB9" s="38"/>
      <c r="UHC9" s="38"/>
      <c r="UHD9" s="38"/>
      <c r="UHE9" s="38"/>
      <c r="UHF9" s="38"/>
      <c r="UHG9" s="38"/>
      <c r="UHH9" s="38"/>
      <c r="UHI9" s="38"/>
      <c r="UHJ9" s="38"/>
      <c r="UHK9" s="38"/>
      <c r="UHL9" s="38"/>
      <c r="UHM9" s="38"/>
      <c r="UHN9" s="38"/>
      <c r="UHO9" s="38"/>
      <c r="UHP9" s="38"/>
      <c r="UHQ9" s="38"/>
      <c r="UHR9" s="38"/>
      <c r="UHS9" s="38"/>
      <c r="UHT9" s="38"/>
      <c r="UHU9" s="38"/>
      <c r="UHV9" s="38"/>
      <c r="UHW9" s="38"/>
      <c r="UHX9" s="38"/>
      <c r="UHY9" s="38"/>
      <c r="UHZ9" s="38"/>
      <c r="UIA9" s="38"/>
      <c r="UIB9" s="38"/>
      <c r="UIC9" s="38"/>
      <c r="UID9" s="38"/>
      <c r="UIE9" s="38"/>
      <c r="UIF9" s="38"/>
      <c r="UIG9" s="38"/>
      <c r="UIH9" s="38"/>
      <c r="UII9" s="38"/>
      <c r="UIJ9" s="38"/>
      <c r="UIK9" s="38"/>
      <c r="UIL9" s="38"/>
      <c r="UIM9" s="38"/>
      <c r="UIN9" s="38"/>
      <c r="UIO9" s="38"/>
      <c r="UIP9" s="38"/>
      <c r="UIQ9" s="38"/>
      <c r="UIR9" s="38"/>
      <c r="UIS9" s="38"/>
      <c r="UIT9" s="38"/>
      <c r="UIU9" s="38"/>
      <c r="UIV9" s="38"/>
      <c r="UIW9" s="38"/>
      <c r="UIX9" s="38"/>
      <c r="UIY9" s="38"/>
      <c r="UIZ9" s="38"/>
      <c r="UJA9" s="38"/>
      <c r="UJB9" s="38"/>
      <c r="UJC9" s="38"/>
      <c r="UJD9" s="38"/>
      <c r="UJE9" s="38"/>
      <c r="UJF9" s="38"/>
      <c r="UJG9" s="38"/>
      <c r="UJH9" s="38"/>
      <c r="UJI9" s="38"/>
      <c r="UJJ9" s="38"/>
      <c r="UJK9" s="38"/>
      <c r="UJL9" s="38"/>
      <c r="UJM9" s="38"/>
      <c r="UJN9" s="38"/>
      <c r="UJO9" s="38"/>
      <c r="UJP9" s="38"/>
      <c r="UJQ9" s="38"/>
      <c r="UJR9" s="38"/>
      <c r="UJS9" s="38"/>
      <c r="UJT9" s="38"/>
      <c r="UJU9" s="38"/>
      <c r="UJV9" s="38"/>
      <c r="UJW9" s="38"/>
      <c r="UJX9" s="38"/>
      <c r="UJY9" s="38"/>
      <c r="UJZ9" s="38"/>
      <c r="UKA9" s="38"/>
      <c r="UKB9" s="38"/>
      <c r="UKC9" s="38"/>
      <c r="UKD9" s="38"/>
      <c r="UKE9" s="38"/>
      <c r="UKF9" s="38"/>
      <c r="UKG9" s="38"/>
      <c r="UKH9" s="38"/>
      <c r="UKI9" s="38"/>
      <c r="UKJ9" s="38"/>
      <c r="UKK9" s="38"/>
      <c r="UKL9" s="38"/>
      <c r="UKM9" s="38"/>
      <c r="UKN9" s="38"/>
      <c r="UKO9" s="38"/>
      <c r="UKP9" s="38"/>
      <c r="UKQ9" s="38"/>
      <c r="UKR9" s="38"/>
      <c r="UKS9" s="38"/>
      <c r="UKT9" s="38"/>
      <c r="UKU9" s="38"/>
      <c r="UKV9" s="38"/>
      <c r="UKW9" s="38"/>
      <c r="UKX9" s="38"/>
      <c r="UKY9" s="38"/>
      <c r="UKZ9" s="38"/>
      <c r="ULA9" s="38"/>
      <c r="ULB9" s="38"/>
      <c r="ULC9" s="38"/>
      <c r="ULD9" s="38"/>
      <c r="ULE9" s="38"/>
      <c r="ULF9" s="38"/>
      <c r="ULG9" s="38"/>
      <c r="ULH9" s="38"/>
      <c r="ULI9" s="38"/>
      <c r="ULJ9" s="38"/>
      <c r="ULK9" s="38"/>
      <c r="ULL9" s="38"/>
      <c r="ULM9" s="38"/>
      <c r="ULN9" s="38"/>
      <c r="ULO9" s="38"/>
      <c r="ULP9" s="38"/>
      <c r="ULQ9" s="38"/>
      <c r="ULR9" s="38"/>
      <c r="ULS9" s="38"/>
      <c r="ULT9" s="38"/>
      <c r="ULU9" s="38"/>
      <c r="ULV9" s="38"/>
      <c r="ULW9" s="38"/>
      <c r="ULX9" s="38"/>
      <c r="ULY9" s="38"/>
      <c r="ULZ9" s="38"/>
      <c r="UMA9" s="38"/>
      <c r="UMB9" s="38"/>
      <c r="UMC9" s="38"/>
      <c r="UMD9" s="38"/>
      <c r="UME9" s="38"/>
      <c r="UMF9" s="38"/>
      <c r="UMG9" s="38"/>
      <c r="UMH9" s="38"/>
      <c r="UMI9" s="38"/>
      <c r="UMJ9" s="38"/>
      <c r="UMK9" s="38"/>
      <c r="UML9" s="38"/>
      <c r="UMM9" s="38"/>
      <c r="UMN9" s="38"/>
      <c r="UMO9" s="38"/>
      <c r="UMP9" s="38"/>
      <c r="UMQ9" s="38"/>
      <c r="UMR9" s="38"/>
      <c r="UMS9" s="38"/>
      <c r="UMT9" s="38"/>
      <c r="UMU9" s="38"/>
      <c r="UMV9" s="38"/>
      <c r="UMW9" s="38"/>
      <c r="UMX9" s="38"/>
      <c r="UMY9" s="38"/>
      <c r="UMZ9" s="38"/>
      <c r="UNA9" s="38"/>
      <c r="UNB9" s="38"/>
      <c r="UNC9" s="38"/>
      <c r="UND9" s="38"/>
      <c r="UNE9" s="38"/>
      <c r="UNF9" s="38"/>
      <c r="UNG9" s="38"/>
      <c r="UNH9" s="38"/>
      <c r="UNI9" s="38"/>
      <c r="UNJ9" s="38"/>
      <c r="UNK9" s="38"/>
      <c r="UNL9" s="38"/>
      <c r="UNM9" s="38"/>
      <c r="UNN9" s="38"/>
      <c r="UNO9" s="38"/>
      <c r="UNP9" s="38"/>
      <c r="UNQ9" s="38"/>
      <c r="UNR9" s="38"/>
      <c r="UNS9" s="38"/>
      <c r="UNT9" s="38"/>
      <c r="UNU9" s="38"/>
      <c r="UNV9" s="38"/>
      <c r="UNW9" s="38"/>
      <c r="UNX9" s="38"/>
      <c r="UNY9" s="38"/>
      <c r="UNZ9" s="38"/>
      <c r="UOA9" s="38"/>
      <c r="UOB9" s="38"/>
      <c r="UOC9" s="38"/>
      <c r="UOD9" s="38"/>
      <c r="UOE9" s="38"/>
      <c r="UOF9" s="38"/>
      <c r="UOG9" s="38"/>
      <c r="UOH9" s="38"/>
      <c r="UOI9" s="38"/>
      <c r="UOJ9" s="38"/>
      <c r="UOK9" s="38"/>
      <c r="UOL9" s="38"/>
      <c r="UOM9" s="38"/>
      <c r="UON9" s="38"/>
      <c r="UOO9" s="38"/>
      <c r="UOP9" s="38"/>
      <c r="UOQ9" s="38"/>
      <c r="UOR9" s="38"/>
      <c r="UOS9" s="38"/>
      <c r="UOT9" s="38"/>
      <c r="UOU9" s="38"/>
      <c r="UOV9" s="38"/>
      <c r="UOW9" s="38"/>
      <c r="UOX9" s="38"/>
      <c r="UOY9" s="38"/>
      <c r="UOZ9" s="38"/>
      <c r="UPA9" s="38"/>
      <c r="UPB9" s="38"/>
      <c r="UPC9" s="38"/>
      <c r="UPD9" s="38"/>
      <c r="UPE9" s="38"/>
      <c r="UPF9" s="38"/>
      <c r="UPG9" s="38"/>
      <c r="UPH9" s="38"/>
      <c r="UPI9" s="38"/>
      <c r="UPJ9" s="38"/>
      <c r="UPK9" s="38"/>
      <c r="UPL9" s="38"/>
      <c r="UPM9" s="38"/>
      <c r="UPN9" s="38"/>
      <c r="UPO9" s="38"/>
      <c r="UPP9" s="38"/>
      <c r="UPQ9" s="38"/>
      <c r="UPR9" s="38"/>
      <c r="UPS9" s="38"/>
      <c r="UPT9" s="38"/>
      <c r="UPU9" s="38"/>
      <c r="UPV9" s="38"/>
      <c r="UPW9" s="38"/>
      <c r="UPX9" s="38"/>
      <c r="UPY9" s="38"/>
      <c r="UPZ9" s="38"/>
      <c r="UQA9" s="38"/>
      <c r="UQB9" s="38"/>
      <c r="UQC9" s="38"/>
      <c r="UQD9" s="38"/>
      <c r="UQE9" s="38"/>
      <c r="UQF9" s="38"/>
      <c r="UQG9" s="38"/>
      <c r="UQH9" s="38"/>
      <c r="UQI9" s="38"/>
      <c r="UQJ9" s="38"/>
      <c r="UQK9" s="38"/>
      <c r="UQL9" s="38"/>
      <c r="UQM9" s="38"/>
      <c r="UQN9" s="38"/>
      <c r="UQO9" s="38"/>
      <c r="UQP9" s="38"/>
      <c r="UQQ9" s="38"/>
      <c r="UQR9" s="38"/>
      <c r="UQS9" s="38"/>
      <c r="UQT9" s="38"/>
      <c r="UQU9" s="38"/>
      <c r="UQV9" s="38"/>
      <c r="UQW9" s="38"/>
      <c r="UQX9" s="38"/>
      <c r="UQY9" s="38"/>
      <c r="UQZ9" s="38"/>
      <c r="URA9" s="38"/>
      <c r="URB9" s="38"/>
      <c r="URC9" s="38"/>
      <c r="URD9" s="38"/>
      <c r="URE9" s="38"/>
      <c r="URF9" s="38"/>
      <c r="URG9" s="38"/>
      <c r="URH9" s="38"/>
      <c r="URI9" s="38"/>
      <c r="URJ9" s="38"/>
      <c r="URK9" s="38"/>
      <c r="URL9" s="38"/>
      <c r="URM9" s="38"/>
      <c r="URN9" s="38"/>
      <c r="URO9" s="38"/>
      <c r="URP9" s="38"/>
      <c r="URQ9" s="38"/>
      <c r="URR9" s="38"/>
      <c r="URS9" s="38"/>
      <c r="URT9" s="38"/>
      <c r="URU9" s="38"/>
      <c r="URV9" s="38"/>
      <c r="URW9" s="38"/>
      <c r="URX9" s="38"/>
      <c r="URY9" s="38"/>
      <c r="URZ9" s="38"/>
      <c r="USA9" s="38"/>
      <c r="USB9" s="38"/>
      <c r="USC9" s="38"/>
      <c r="USD9" s="38"/>
      <c r="USE9" s="38"/>
      <c r="USF9" s="38"/>
      <c r="USG9" s="38"/>
      <c r="USH9" s="38"/>
      <c r="USI9" s="38"/>
      <c r="USJ9" s="38"/>
      <c r="USK9" s="38"/>
      <c r="USL9" s="38"/>
      <c r="USM9" s="38"/>
      <c r="USN9" s="38"/>
      <c r="USO9" s="38"/>
      <c r="USP9" s="38"/>
      <c r="USQ9" s="38"/>
      <c r="USR9" s="38"/>
      <c r="USS9" s="38"/>
      <c r="UST9" s="38"/>
      <c r="USU9" s="38"/>
      <c r="USV9" s="38"/>
      <c r="USW9" s="38"/>
      <c r="USX9" s="38"/>
      <c r="USY9" s="38"/>
      <c r="USZ9" s="38"/>
      <c r="UTA9" s="38"/>
      <c r="UTB9" s="38"/>
      <c r="UTC9" s="38"/>
      <c r="UTD9" s="38"/>
      <c r="UTE9" s="38"/>
      <c r="UTF9" s="38"/>
      <c r="UTG9" s="38"/>
      <c r="UTH9" s="38"/>
      <c r="UTI9" s="38"/>
      <c r="UTJ9" s="38"/>
      <c r="UTK9" s="38"/>
      <c r="UTL9" s="38"/>
      <c r="UTM9" s="38"/>
      <c r="UTN9" s="38"/>
      <c r="UTO9" s="38"/>
      <c r="UTP9" s="38"/>
      <c r="UTQ9" s="38"/>
      <c r="UTR9" s="38"/>
      <c r="UTS9" s="38"/>
      <c r="UTT9" s="38"/>
      <c r="UTU9" s="38"/>
      <c r="UTV9" s="38"/>
      <c r="UTW9" s="38"/>
      <c r="UTX9" s="38"/>
      <c r="UTY9" s="38"/>
      <c r="UTZ9" s="38"/>
      <c r="UUA9" s="38"/>
      <c r="UUB9" s="38"/>
      <c r="UUC9" s="38"/>
      <c r="UUD9" s="38"/>
      <c r="UUE9" s="38"/>
      <c r="UUF9" s="38"/>
      <c r="UUG9" s="38"/>
      <c r="UUH9" s="38"/>
      <c r="UUI9" s="38"/>
      <c r="UUJ9" s="38"/>
      <c r="UUK9" s="38"/>
      <c r="UUL9" s="38"/>
      <c r="UUM9" s="38"/>
      <c r="UUN9" s="38"/>
      <c r="UUO9" s="38"/>
      <c r="UUP9" s="38"/>
      <c r="UUQ9" s="38"/>
      <c r="UUR9" s="38"/>
      <c r="UUS9" s="38"/>
      <c r="UUT9" s="38"/>
      <c r="UUU9" s="38"/>
      <c r="UUV9" s="38"/>
      <c r="UUW9" s="38"/>
      <c r="UUX9" s="38"/>
      <c r="UUY9" s="38"/>
      <c r="UUZ9" s="38"/>
      <c r="UVA9" s="38"/>
      <c r="UVB9" s="38"/>
      <c r="UVC9" s="38"/>
      <c r="UVD9" s="38"/>
      <c r="UVE9" s="38"/>
      <c r="UVF9" s="38"/>
      <c r="UVG9" s="38"/>
      <c r="UVH9" s="38"/>
      <c r="UVI9" s="38"/>
      <c r="UVJ9" s="38"/>
      <c r="UVK9" s="38"/>
      <c r="UVL9" s="38"/>
      <c r="UVM9" s="38"/>
      <c r="UVN9" s="38"/>
      <c r="UVO9" s="38"/>
      <c r="UVP9" s="38"/>
      <c r="UVQ9" s="38"/>
      <c r="UVR9" s="38"/>
      <c r="UVS9" s="38"/>
      <c r="UVT9" s="38"/>
      <c r="UVU9" s="38"/>
      <c r="UVV9" s="38"/>
      <c r="UVW9" s="38"/>
      <c r="UVX9" s="38"/>
      <c r="UVY9" s="38"/>
      <c r="UVZ9" s="38"/>
      <c r="UWA9" s="38"/>
      <c r="UWB9" s="38"/>
      <c r="UWC9" s="38"/>
      <c r="UWD9" s="38"/>
      <c r="UWE9" s="38"/>
      <c r="UWF9" s="38"/>
      <c r="UWG9" s="38"/>
      <c r="UWH9" s="38"/>
      <c r="UWI9" s="38"/>
      <c r="UWJ9" s="38"/>
      <c r="UWK9" s="38"/>
      <c r="UWL9" s="38"/>
      <c r="UWM9" s="38"/>
      <c r="UWN9" s="38"/>
      <c r="UWO9" s="38"/>
      <c r="UWP9" s="38"/>
      <c r="UWQ9" s="38"/>
      <c r="UWR9" s="38"/>
      <c r="UWS9" s="38"/>
      <c r="UWT9" s="38"/>
      <c r="UWU9" s="38"/>
      <c r="UWV9" s="38"/>
      <c r="UWW9" s="38"/>
      <c r="UWX9" s="38"/>
      <c r="UWY9" s="38"/>
      <c r="UWZ9" s="38"/>
      <c r="UXA9" s="38"/>
      <c r="UXB9" s="38"/>
      <c r="UXC9" s="38"/>
      <c r="UXD9" s="38"/>
      <c r="UXE9" s="38"/>
      <c r="UXF9" s="38"/>
      <c r="UXG9" s="38"/>
      <c r="UXH9" s="38"/>
      <c r="UXI9" s="38"/>
      <c r="UXJ9" s="38"/>
      <c r="UXK9" s="38"/>
      <c r="UXL9" s="38"/>
      <c r="UXM9" s="38"/>
      <c r="UXN9" s="38"/>
      <c r="UXO9" s="38"/>
      <c r="UXP9" s="38"/>
      <c r="UXQ9" s="38"/>
      <c r="UXR9" s="38"/>
      <c r="UXS9" s="38"/>
      <c r="UXT9" s="38"/>
      <c r="UXU9" s="38"/>
      <c r="UXV9" s="38"/>
      <c r="UXW9" s="38"/>
      <c r="UXX9" s="38"/>
      <c r="UXY9" s="38"/>
      <c r="UXZ9" s="38"/>
      <c r="UYA9" s="38"/>
      <c r="UYB9" s="38"/>
      <c r="UYC9" s="38"/>
      <c r="UYD9" s="38"/>
      <c r="UYE9" s="38"/>
      <c r="UYF9" s="38"/>
      <c r="UYG9" s="38"/>
      <c r="UYH9" s="38"/>
      <c r="UYI9" s="38"/>
      <c r="UYJ9" s="38"/>
      <c r="UYK9" s="38"/>
      <c r="UYL9" s="38"/>
      <c r="UYM9" s="38"/>
      <c r="UYN9" s="38"/>
      <c r="UYO9" s="38"/>
      <c r="UYP9" s="38"/>
      <c r="UYQ9" s="38"/>
      <c r="UYR9" s="38"/>
      <c r="UYS9" s="38"/>
      <c r="UYT9" s="38"/>
      <c r="UYU9" s="38"/>
      <c r="UYV9" s="38"/>
      <c r="UYW9" s="38"/>
      <c r="UYX9" s="38"/>
      <c r="UYY9" s="38"/>
      <c r="UYZ9" s="38"/>
      <c r="UZA9" s="38"/>
      <c r="UZB9" s="38"/>
      <c r="UZC9" s="38"/>
      <c r="UZD9" s="38"/>
      <c r="UZE9" s="38"/>
      <c r="UZF9" s="38"/>
      <c r="UZG9" s="38"/>
      <c r="UZH9" s="38"/>
      <c r="UZI9" s="38"/>
      <c r="UZJ9" s="38"/>
      <c r="UZK9" s="38"/>
      <c r="UZL9" s="38"/>
      <c r="UZM9" s="38"/>
      <c r="UZN9" s="38"/>
      <c r="UZO9" s="38"/>
      <c r="UZP9" s="38"/>
      <c r="UZQ9" s="38"/>
      <c r="UZR9" s="38"/>
      <c r="UZS9" s="38"/>
      <c r="UZT9" s="38"/>
      <c r="UZU9" s="38"/>
      <c r="UZV9" s="38"/>
      <c r="UZW9" s="38"/>
      <c r="UZX9" s="38"/>
      <c r="UZY9" s="38"/>
      <c r="UZZ9" s="38"/>
      <c r="VAA9" s="38"/>
      <c r="VAB9" s="38"/>
      <c r="VAC9" s="38"/>
      <c r="VAD9" s="38"/>
      <c r="VAE9" s="38"/>
      <c r="VAF9" s="38"/>
      <c r="VAG9" s="38"/>
      <c r="VAH9" s="38"/>
      <c r="VAI9" s="38"/>
      <c r="VAJ9" s="38"/>
      <c r="VAK9" s="38"/>
      <c r="VAL9" s="38"/>
      <c r="VAM9" s="38"/>
      <c r="VAN9" s="38"/>
      <c r="VAO9" s="38"/>
      <c r="VAP9" s="38"/>
      <c r="VAQ9" s="38"/>
      <c r="VAR9" s="38"/>
      <c r="VAS9" s="38"/>
      <c r="VAT9" s="38"/>
      <c r="VAU9" s="38"/>
      <c r="VAV9" s="38"/>
      <c r="VAW9" s="38"/>
      <c r="VAX9" s="38"/>
      <c r="VAY9" s="38"/>
      <c r="VAZ9" s="38"/>
      <c r="VBA9" s="38"/>
      <c r="VBB9" s="38"/>
      <c r="VBC9" s="38"/>
      <c r="VBD9" s="38"/>
      <c r="VBE9" s="38"/>
      <c r="VBF9" s="38"/>
      <c r="VBG9" s="38"/>
      <c r="VBH9" s="38"/>
      <c r="VBI9" s="38"/>
      <c r="VBJ9" s="38"/>
      <c r="VBK9" s="38"/>
      <c r="VBL9" s="38"/>
      <c r="VBM9" s="38"/>
      <c r="VBN9" s="38"/>
      <c r="VBO9" s="38"/>
      <c r="VBP9" s="38"/>
      <c r="VBQ9" s="38"/>
      <c r="VBR9" s="38"/>
      <c r="VBS9" s="38"/>
      <c r="VBT9" s="38"/>
      <c r="VBU9" s="38"/>
      <c r="VBV9" s="38"/>
      <c r="VBW9" s="38"/>
      <c r="VBX9" s="38"/>
      <c r="VBY9" s="38"/>
      <c r="VBZ9" s="38"/>
      <c r="VCA9" s="38"/>
      <c r="VCB9" s="38"/>
      <c r="VCC9" s="38"/>
      <c r="VCD9" s="38"/>
      <c r="VCE9" s="38"/>
      <c r="VCF9" s="38"/>
      <c r="VCG9" s="38"/>
      <c r="VCH9" s="38"/>
      <c r="VCI9" s="38"/>
      <c r="VCJ9" s="38"/>
      <c r="VCK9" s="38"/>
      <c r="VCL9" s="38"/>
      <c r="VCM9" s="38"/>
      <c r="VCN9" s="38"/>
      <c r="VCO9" s="38"/>
      <c r="VCP9" s="38"/>
      <c r="VCQ9" s="38"/>
      <c r="VCR9" s="38"/>
      <c r="VCS9" s="38"/>
      <c r="VCT9" s="38"/>
      <c r="VCU9" s="38"/>
      <c r="VCV9" s="38"/>
      <c r="VCW9" s="38"/>
      <c r="VCX9" s="38"/>
      <c r="VCY9" s="38"/>
      <c r="VCZ9" s="38"/>
      <c r="VDA9" s="38"/>
      <c r="VDB9" s="38"/>
      <c r="VDC9" s="38"/>
      <c r="VDD9" s="38"/>
      <c r="VDE9" s="38"/>
      <c r="VDF9" s="38"/>
      <c r="VDG9" s="38"/>
      <c r="VDH9" s="38"/>
      <c r="VDI9" s="38"/>
      <c r="VDJ9" s="38"/>
      <c r="VDK9" s="38"/>
      <c r="VDL9" s="38"/>
      <c r="VDM9" s="38"/>
      <c r="VDN9" s="38"/>
      <c r="VDO9" s="38"/>
      <c r="VDP9" s="38"/>
      <c r="VDQ9" s="38"/>
      <c r="VDR9" s="38"/>
      <c r="VDS9" s="38"/>
      <c r="VDT9" s="38"/>
      <c r="VDU9" s="38"/>
      <c r="VDV9" s="38"/>
      <c r="VDW9" s="38"/>
      <c r="VDX9" s="38"/>
      <c r="VDY9" s="38"/>
      <c r="VDZ9" s="38"/>
      <c r="VEA9" s="38"/>
      <c r="VEB9" s="38"/>
      <c r="VEC9" s="38"/>
      <c r="VED9" s="38"/>
      <c r="VEE9" s="38"/>
      <c r="VEF9" s="38"/>
      <c r="VEG9" s="38"/>
      <c r="VEH9" s="38"/>
      <c r="VEI9" s="38"/>
      <c r="VEJ9" s="38"/>
      <c r="VEK9" s="38"/>
      <c r="VEL9" s="38"/>
      <c r="VEM9" s="38"/>
      <c r="VEN9" s="38"/>
      <c r="VEO9" s="38"/>
      <c r="VEP9" s="38"/>
      <c r="VEQ9" s="38"/>
      <c r="VER9" s="38"/>
      <c r="VES9" s="38"/>
      <c r="VET9" s="38"/>
      <c r="VEU9" s="38"/>
      <c r="VEV9" s="38"/>
      <c r="VEW9" s="38"/>
      <c r="VEX9" s="38"/>
      <c r="VEY9" s="38"/>
      <c r="VEZ9" s="38"/>
      <c r="VFA9" s="38"/>
      <c r="VFB9" s="38"/>
      <c r="VFC9" s="38"/>
      <c r="VFD9" s="38"/>
      <c r="VFE9" s="38"/>
      <c r="VFF9" s="38"/>
      <c r="VFG9" s="38"/>
      <c r="VFH9" s="38"/>
      <c r="VFI9" s="38"/>
      <c r="VFJ9" s="38"/>
      <c r="VFK9" s="38"/>
      <c r="VFL9" s="38"/>
      <c r="VFM9" s="38"/>
      <c r="VFN9" s="38"/>
      <c r="VFO9" s="38"/>
      <c r="VFP9" s="38"/>
      <c r="VFQ9" s="38"/>
      <c r="VFR9" s="38"/>
      <c r="VFS9" s="38"/>
      <c r="VFT9" s="38"/>
      <c r="VFU9" s="38"/>
      <c r="VFV9" s="38"/>
      <c r="VFW9" s="38"/>
      <c r="VFX9" s="38"/>
      <c r="VFY9" s="38"/>
      <c r="VFZ9" s="38"/>
      <c r="VGA9" s="38"/>
      <c r="VGB9" s="38"/>
      <c r="VGC9" s="38"/>
      <c r="VGD9" s="38"/>
      <c r="VGE9" s="38"/>
      <c r="VGF9" s="38"/>
      <c r="VGG9" s="38"/>
      <c r="VGH9" s="38"/>
      <c r="VGI9" s="38"/>
      <c r="VGJ9" s="38"/>
      <c r="VGK9" s="38"/>
      <c r="VGL9" s="38"/>
      <c r="VGM9" s="38"/>
      <c r="VGN9" s="38"/>
      <c r="VGO9" s="38"/>
      <c r="VGP9" s="38"/>
      <c r="VGQ9" s="38"/>
      <c r="VGR9" s="38"/>
      <c r="VGS9" s="38"/>
      <c r="VGT9" s="38"/>
      <c r="VGU9" s="38"/>
      <c r="VGV9" s="38"/>
      <c r="VGW9" s="38"/>
      <c r="VGX9" s="38"/>
      <c r="VGY9" s="38"/>
      <c r="VGZ9" s="38"/>
      <c r="VHA9" s="38"/>
      <c r="VHB9" s="38"/>
      <c r="VHC9" s="38"/>
      <c r="VHD9" s="38"/>
      <c r="VHE9" s="38"/>
      <c r="VHF9" s="38"/>
      <c r="VHG9" s="38"/>
      <c r="VHH9" s="38"/>
      <c r="VHI9" s="38"/>
      <c r="VHJ9" s="38"/>
      <c r="VHK9" s="38"/>
      <c r="VHL9" s="38"/>
      <c r="VHM9" s="38"/>
      <c r="VHN9" s="38"/>
      <c r="VHO9" s="38"/>
      <c r="VHP9" s="38"/>
      <c r="VHQ9" s="38"/>
      <c r="VHR9" s="38"/>
      <c r="VHS9" s="38"/>
      <c r="VHT9" s="38"/>
      <c r="VHU9" s="38"/>
      <c r="VHV9" s="38"/>
      <c r="VHW9" s="38"/>
      <c r="VHX9" s="38"/>
      <c r="VHY9" s="38"/>
      <c r="VHZ9" s="38"/>
      <c r="VIA9" s="38"/>
      <c r="VIB9" s="38"/>
      <c r="VIC9" s="38"/>
      <c r="VID9" s="38"/>
      <c r="VIE9" s="38"/>
      <c r="VIF9" s="38"/>
      <c r="VIG9" s="38"/>
      <c r="VIH9" s="38"/>
      <c r="VII9" s="38"/>
      <c r="VIJ9" s="38"/>
      <c r="VIK9" s="38"/>
      <c r="VIL9" s="38"/>
      <c r="VIM9" s="38"/>
      <c r="VIN9" s="38"/>
      <c r="VIO9" s="38"/>
      <c r="VIP9" s="38"/>
      <c r="VIQ9" s="38"/>
      <c r="VIR9" s="38"/>
      <c r="VIS9" s="38"/>
      <c r="VIT9" s="38"/>
      <c r="VIU9" s="38"/>
      <c r="VIV9" s="38"/>
      <c r="VIW9" s="38"/>
      <c r="VIX9" s="38"/>
      <c r="VIY9" s="38"/>
      <c r="VIZ9" s="38"/>
      <c r="VJA9" s="38"/>
      <c r="VJB9" s="38"/>
      <c r="VJC9" s="38"/>
      <c r="VJD9" s="38"/>
      <c r="VJE9" s="38"/>
      <c r="VJF9" s="38"/>
      <c r="VJG9" s="38"/>
      <c r="VJH9" s="38"/>
      <c r="VJI9" s="38"/>
      <c r="VJJ9" s="38"/>
      <c r="VJK9" s="38"/>
      <c r="VJL9" s="38"/>
      <c r="VJM9" s="38"/>
      <c r="VJN9" s="38"/>
      <c r="VJO9" s="38"/>
      <c r="VJP9" s="38"/>
      <c r="VJQ9" s="38"/>
      <c r="VJR9" s="38"/>
      <c r="VJS9" s="38"/>
      <c r="VJT9" s="38"/>
      <c r="VJU9" s="38"/>
      <c r="VJV9" s="38"/>
      <c r="VJW9" s="38"/>
      <c r="VJX9" s="38"/>
      <c r="VJY9" s="38"/>
      <c r="VJZ9" s="38"/>
      <c r="VKA9" s="38"/>
      <c r="VKB9" s="38"/>
      <c r="VKC9" s="38"/>
      <c r="VKD9" s="38"/>
      <c r="VKE9" s="38"/>
      <c r="VKF9" s="38"/>
      <c r="VKG9" s="38"/>
      <c r="VKH9" s="38"/>
      <c r="VKI9" s="38"/>
      <c r="VKJ9" s="38"/>
      <c r="VKK9" s="38"/>
      <c r="VKL9" s="38"/>
      <c r="VKM9" s="38"/>
      <c r="VKN9" s="38"/>
      <c r="VKO9" s="38"/>
      <c r="VKP9" s="38"/>
      <c r="VKQ9" s="38"/>
      <c r="VKR9" s="38"/>
      <c r="VKS9" s="38"/>
      <c r="VKT9" s="38"/>
      <c r="VKU9" s="38"/>
      <c r="VKV9" s="38"/>
      <c r="VKW9" s="38"/>
      <c r="VKX9" s="38"/>
      <c r="VKY9" s="38"/>
      <c r="VKZ9" s="38"/>
      <c r="VLA9" s="38"/>
      <c r="VLB9" s="38"/>
      <c r="VLC9" s="38"/>
      <c r="VLD9" s="38"/>
      <c r="VLE9" s="38"/>
      <c r="VLF9" s="38"/>
      <c r="VLG9" s="38"/>
      <c r="VLH9" s="38"/>
      <c r="VLI9" s="38"/>
      <c r="VLJ9" s="38"/>
      <c r="VLK9" s="38"/>
      <c r="VLL9" s="38"/>
      <c r="VLM9" s="38"/>
      <c r="VLN9" s="38"/>
      <c r="VLO9" s="38"/>
      <c r="VLP9" s="38"/>
      <c r="VLQ9" s="38"/>
      <c r="VLR9" s="38"/>
      <c r="VLS9" s="38"/>
      <c r="VLT9" s="38"/>
      <c r="VLU9" s="38"/>
      <c r="VLV9" s="38"/>
      <c r="VLW9" s="38"/>
      <c r="VLX9" s="38"/>
      <c r="VLY9" s="38"/>
      <c r="VLZ9" s="38"/>
      <c r="VMA9" s="38"/>
      <c r="VMB9" s="38"/>
      <c r="VMC9" s="38"/>
      <c r="VMD9" s="38"/>
      <c r="VME9" s="38"/>
      <c r="VMF9" s="38"/>
      <c r="VMG9" s="38"/>
      <c r="VMH9" s="38"/>
      <c r="VMI9" s="38"/>
      <c r="VMJ9" s="38"/>
      <c r="VMK9" s="38"/>
      <c r="VML9" s="38"/>
      <c r="VMM9" s="38"/>
      <c r="VMN9" s="38"/>
      <c r="VMO9" s="38"/>
      <c r="VMP9" s="38"/>
      <c r="VMQ9" s="38"/>
      <c r="VMR9" s="38"/>
      <c r="VMS9" s="38"/>
      <c r="VMT9" s="38"/>
      <c r="VMU9" s="38"/>
      <c r="VMV9" s="38"/>
      <c r="VMW9" s="38"/>
      <c r="VMX9" s="38"/>
      <c r="VMY9" s="38"/>
      <c r="VMZ9" s="38"/>
      <c r="VNA9" s="38"/>
      <c r="VNB9" s="38"/>
      <c r="VNC9" s="38"/>
      <c r="VND9" s="38"/>
      <c r="VNE9" s="38"/>
      <c r="VNF9" s="38"/>
      <c r="VNG9" s="38"/>
      <c r="VNH9" s="38"/>
      <c r="VNI9" s="38"/>
      <c r="VNJ9" s="38"/>
      <c r="VNK9" s="38"/>
      <c r="VNL9" s="38"/>
      <c r="VNM9" s="38"/>
      <c r="VNN9" s="38"/>
      <c r="VNO9" s="38"/>
      <c r="VNP9" s="38"/>
      <c r="VNQ9" s="38"/>
      <c r="VNR9" s="38"/>
      <c r="VNS9" s="38"/>
      <c r="VNT9" s="38"/>
      <c r="VNU9" s="38"/>
      <c r="VNV9" s="38"/>
      <c r="VNW9" s="38"/>
      <c r="VNX9" s="38"/>
      <c r="VNY9" s="38"/>
      <c r="VNZ9" s="38"/>
      <c r="VOA9" s="38"/>
      <c r="VOB9" s="38"/>
      <c r="VOC9" s="38"/>
      <c r="VOD9" s="38"/>
      <c r="VOE9" s="38"/>
      <c r="VOF9" s="38"/>
      <c r="VOG9" s="38"/>
      <c r="VOH9" s="38"/>
      <c r="VOI9" s="38"/>
      <c r="VOJ9" s="38"/>
      <c r="VOK9" s="38"/>
      <c r="VOL9" s="38"/>
      <c r="VOM9" s="38"/>
      <c r="VON9" s="38"/>
      <c r="VOO9" s="38"/>
      <c r="VOP9" s="38"/>
      <c r="VOQ9" s="38"/>
      <c r="VOR9" s="38"/>
      <c r="VOS9" s="38"/>
      <c r="VOT9" s="38"/>
      <c r="VOU9" s="38"/>
      <c r="VOV9" s="38"/>
      <c r="VOW9" s="38"/>
      <c r="VOX9" s="38"/>
      <c r="VOY9" s="38"/>
      <c r="VOZ9" s="38"/>
      <c r="VPA9" s="38"/>
      <c r="VPB9" s="38"/>
      <c r="VPC9" s="38"/>
      <c r="VPD9" s="38"/>
      <c r="VPE9" s="38"/>
      <c r="VPF9" s="38"/>
      <c r="VPG9" s="38"/>
      <c r="VPH9" s="38"/>
      <c r="VPI9" s="38"/>
      <c r="VPJ9" s="38"/>
      <c r="VPK9" s="38"/>
      <c r="VPL9" s="38"/>
      <c r="VPM9" s="38"/>
      <c r="VPN9" s="38"/>
      <c r="VPO9" s="38"/>
      <c r="VPP9" s="38"/>
      <c r="VPQ9" s="38"/>
      <c r="VPR9" s="38"/>
      <c r="VPS9" s="38"/>
      <c r="VPT9" s="38"/>
      <c r="VPU9" s="38"/>
      <c r="VPV9" s="38"/>
      <c r="VPW9" s="38"/>
      <c r="VPX9" s="38"/>
      <c r="VPY9" s="38"/>
      <c r="VPZ9" s="38"/>
      <c r="VQA9" s="38"/>
      <c r="VQB9" s="38"/>
      <c r="VQC9" s="38"/>
      <c r="VQD9" s="38"/>
      <c r="VQE9" s="38"/>
      <c r="VQF9" s="38"/>
      <c r="VQG9" s="38"/>
      <c r="VQH9" s="38"/>
      <c r="VQI9" s="38"/>
      <c r="VQJ9" s="38"/>
      <c r="VQK9" s="38"/>
      <c r="VQL9" s="38"/>
      <c r="VQM9" s="38"/>
      <c r="VQN9" s="38"/>
      <c r="VQO9" s="38"/>
      <c r="VQP9" s="38"/>
      <c r="VQQ9" s="38"/>
      <c r="VQR9" s="38"/>
      <c r="VQS9" s="38"/>
      <c r="VQT9" s="38"/>
      <c r="VQU9" s="38"/>
      <c r="VQV9" s="38"/>
      <c r="VQW9" s="38"/>
      <c r="VQX9" s="38"/>
      <c r="VQY9" s="38"/>
      <c r="VQZ9" s="38"/>
      <c r="VRA9" s="38"/>
      <c r="VRB9" s="38"/>
      <c r="VRC9" s="38"/>
      <c r="VRD9" s="38"/>
      <c r="VRE9" s="38"/>
      <c r="VRF9" s="38"/>
      <c r="VRG9" s="38"/>
      <c r="VRH9" s="38"/>
      <c r="VRI9" s="38"/>
      <c r="VRJ9" s="38"/>
      <c r="VRK9" s="38"/>
      <c r="VRL9" s="38"/>
      <c r="VRM9" s="38"/>
      <c r="VRN9" s="38"/>
      <c r="VRO9" s="38"/>
      <c r="VRP9" s="38"/>
      <c r="VRQ9" s="38"/>
      <c r="VRR9" s="38"/>
      <c r="VRS9" s="38"/>
      <c r="VRT9" s="38"/>
      <c r="VRU9" s="38"/>
      <c r="VRV9" s="38"/>
      <c r="VRW9" s="38"/>
      <c r="VRX9" s="38"/>
      <c r="VRY9" s="38"/>
      <c r="VRZ9" s="38"/>
      <c r="VSA9" s="38"/>
      <c r="VSB9" s="38"/>
      <c r="VSC9" s="38"/>
      <c r="VSD9" s="38"/>
      <c r="VSE9" s="38"/>
      <c r="VSF9" s="38"/>
      <c r="VSG9" s="38"/>
      <c r="VSH9" s="38"/>
      <c r="VSI9" s="38"/>
      <c r="VSJ9" s="38"/>
      <c r="VSK9" s="38"/>
      <c r="VSL9" s="38"/>
      <c r="VSM9" s="38"/>
      <c r="VSN9" s="38"/>
      <c r="VSO9" s="38"/>
      <c r="VSP9" s="38"/>
      <c r="VSQ9" s="38"/>
      <c r="VSR9" s="38"/>
      <c r="VSS9" s="38"/>
      <c r="VST9" s="38"/>
      <c r="VSU9" s="38"/>
      <c r="VSV9" s="38"/>
      <c r="VSW9" s="38"/>
      <c r="VSX9" s="38"/>
      <c r="VSY9" s="38"/>
      <c r="VSZ9" s="38"/>
      <c r="VTA9" s="38"/>
      <c r="VTB9" s="38"/>
      <c r="VTC9" s="38"/>
      <c r="VTD9" s="38"/>
      <c r="VTE9" s="38"/>
      <c r="VTF9" s="38"/>
      <c r="VTG9" s="38"/>
      <c r="VTH9" s="38"/>
      <c r="VTI9" s="38"/>
      <c r="VTJ9" s="38"/>
      <c r="VTK9" s="38"/>
      <c r="VTL9" s="38"/>
      <c r="VTM9" s="38"/>
      <c r="VTN9" s="38"/>
      <c r="VTO9" s="38"/>
      <c r="VTP9" s="38"/>
      <c r="VTQ9" s="38"/>
      <c r="VTR9" s="38"/>
      <c r="VTS9" s="38"/>
      <c r="VTT9" s="38"/>
      <c r="VTU9" s="38"/>
      <c r="VTV9" s="38"/>
      <c r="VTW9" s="38"/>
      <c r="VTX9" s="38"/>
      <c r="VTY9" s="38"/>
      <c r="VTZ9" s="38"/>
      <c r="VUA9" s="38"/>
      <c r="VUB9" s="38"/>
      <c r="VUC9" s="38"/>
      <c r="VUD9" s="38"/>
      <c r="VUE9" s="38"/>
      <c r="VUF9" s="38"/>
      <c r="VUG9" s="38"/>
      <c r="VUH9" s="38"/>
      <c r="VUI9" s="38"/>
      <c r="VUJ9" s="38"/>
      <c r="VUK9" s="38"/>
      <c r="VUL9" s="38"/>
      <c r="VUM9" s="38"/>
      <c r="VUN9" s="38"/>
      <c r="VUO9" s="38"/>
      <c r="VUP9" s="38"/>
      <c r="VUQ9" s="38"/>
      <c r="VUR9" s="38"/>
      <c r="VUS9" s="38"/>
      <c r="VUT9" s="38"/>
      <c r="VUU9" s="38"/>
      <c r="VUV9" s="38"/>
      <c r="VUW9" s="38"/>
      <c r="VUX9" s="38"/>
      <c r="VUY9" s="38"/>
      <c r="VUZ9" s="38"/>
      <c r="VVA9" s="38"/>
      <c r="VVB9" s="38"/>
      <c r="VVC9" s="38"/>
      <c r="VVD9" s="38"/>
      <c r="VVE9" s="38"/>
      <c r="VVF9" s="38"/>
      <c r="VVG9" s="38"/>
      <c r="VVH9" s="38"/>
      <c r="VVI9" s="38"/>
      <c r="VVJ9" s="38"/>
      <c r="VVK9" s="38"/>
      <c r="VVL9" s="38"/>
      <c r="VVM9" s="38"/>
      <c r="VVN9" s="38"/>
      <c r="VVO9" s="38"/>
      <c r="VVP9" s="38"/>
      <c r="VVQ9" s="38"/>
      <c r="VVR9" s="38"/>
      <c r="VVS9" s="38"/>
      <c r="VVT9" s="38"/>
      <c r="VVU9" s="38"/>
      <c r="VVV9" s="38"/>
      <c r="VVW9" s="38"/>
      <c r="VVX9" s="38"/>
      <c r="VVY9" s="38"/>
      <c r="VVZ9" s="38"/>
      <c r="VWA9" s="38"/>
      <c r="VWB9" s="38"/>
      <c r="VWC9" s="38"/>
      <c r="VWD9" s="38"/>
      <c r="VWE9" s="38"/>
      <c r="VWF9" s="38"/>
      <c r="VWG9" s="38"/>
      <c r="VWH9" s="38"/>
      <c r="VWI9" s="38"/>
      <c r="VWJ9" s="38"/>
      <c r="VWK9" s="38"/>
      <c r="VWL9" s="38"/>
      <c r="VWM9" s="38"/>
      <c r="VWN9" s="38"/>
      <c r="VWO9" s="38"/>
      <c r="VWP9" s="38"/>
      <c r="VWQ9" s="38"/>
      <c r="VWR9" s="38"/>
      <c r="VWS9" s="38"/>
      <c r="VWT9" s="38"/>
      <c r="VWU9" s="38"/>
      <c r="VWV9" s="38"/>
      <c r="VWW9" s="38"/>
      <c r="VWX9" s="38"/>
      <c r="VWY9" s="38"/>
      <c r="VWZ9" s="38"/>
      <c r="VXA9" s="38"/>
      <c r="VXB9" s="38"/>
      <c r="VXC9" s="38"/>
      <c r="VXD9" s="38"/>
      <c r="VXE9" s="38"/>
      <c r="VXF9" s="38"/>
      <c r="VXG9" s="38"/>
      <c r="VXH9" s="38"/>
      <c r="VXI9" s="38"/>
      <c r="VXJ9" s="38"/>
      <c r="VXK9" s="38"/>
      <c r="VXL9" s="38"/>
      <c r="VXM9" s="38"/>
      <c r="VXN9" s="38"/>
      <c r="VXO9" s="38"/>
      <c r="VXP9" s="38"/>
      <c r="VXQ9" s="38"/>
      <c r="VXR9" s="38"/>
      <c r="VXS9" s="38"/>
      <c r="VXT9" s="38"/>
      <c r="VXU9" s="38"/>
      <c r="VXV9" s="38"/>
      <c r="VXW9" s="38"/>
      <c r="VXX9" s="38"/>
      <c r="VXY9" s="38"/>
      <c r="VXZ9" s="38"/>
      <c r="VYA9" s="38"/>
      <c r="VYB9" s="38"/>
      <c r="VYC9" s="38"/>
      <c r="VYD9" s="38"/>
      <c r="VYE9" s="38"/>
      <c r="VYF9" s="38"/>
      <c r="VYG9" s="38"/>
      <c r="VYH9" s="38"/>
      <c r="VYI9" s="38"/>
      <c r="VYJ9" s="38"/>
      <c r="VYK9" s="38"/>
      <c r="VYL9" s="38"/>
      <c r="VYM9" s="38"/>
      <c r="VYN9" s="38"/>
      <c r="VYO9" s="38"/>
      <c r="VYP9" s="38"/>
      <c r="VYQ9" s="38"/>
      <c r="VYR9" s="38"/>
      <c r="VYS9" s="38"/>
      <c r="VYT9" s="38"/>
      <c r="VYU9" s="38"/>
      <c r="VYV9" s="38"/>
      <c r="VYW9" s="38"/>
      <c r="VYX9" s="38"/>
      <c r="VYY9" s="38"/>
      <c r="VYZ9" s="38"/>
      <c r="VZA9" s="38"/>
      <c r="VZB9" s="38"/>
      <c r="VZC9" s="38"/>
      <c r="VZD9" s="38"/>
      <c r="VZE9" s="38"/>
      <c r="VZF9" s="38"/>
      <c r="VZG9" s="38"/>
      <c r="VZH9" s="38"/>
      <c r="VZI9" s="38"/>
      <c r="VZJ9" s="38"/>
      <c r="VZK9" s="38"/>
      <c r="VZL9" s="38"/>
      <c r="VZM9" s="38"/>
      <c r="VZN9" s="38"/>
      <c r="VZO9" s="38"/>
      <c r="VZP9" s="38"/>
      <c r="VZQ9" s="38"/>
      <c r="VZR9" s="38"/>
      <c r="VZS9" s="38"/>
      <c r="VZT9" s="38"/>
      <c r="VZU9" s="38"/>
      <c r="VZV9" s="38"/>
      <c r="VZW9" s="38"/>
      <c r="VZX9" s="38"/>
      <c r="VZY9" s="38"/>
      <c r="VZZ9" s="38"/>
      <c r="WAA9" s="38"/>
      <c r="WAB9" s="38"/>
      <c r="WAC9" s="38"/>
      <c r="WAD9" s="38"/>
      <c r="WAE9" s="38"/>
      <c r="WAF9" s="38"/>
      <c r="WAG9" s="38"/>
      <c r="WAH9" s="38"/>
      <c r="WAI9" s="38"/>
      <c r="WAJ9" s="38"/>
      <c r="WAK9" s="38"/>
      <c r="WAL9" s="38"/>
      <c r="WAM9" s="38"/>
      <c r="WAN9" s="38"/>
      <c r="WAO9" s="38"/>
      <c r="WAP9" s="38"/>
      <c r="WAQ9" s="38"/>
      <c r="WAR9" s="38"/>
      <c r="WAS9" s="38"/>
      <c r="WAT9" s="38"/>
      <c r="WAU9" s="38"/>
      <c r="WAV9" s="38"/>
      <c r="WAW9" s="38"/>
      <c r="WAX9" s="38"/>
      <c r="WAY9" s="38"/>
      <c r="WAZ9" s="38"/>
      <c r="WBA9" s="38"/>
      <c r="WBB9" s="38"/>
      <c r="WBC9" s="38"/>
      <c r="WBD9" s="38"/>
      <c r="WBE9" s="38"/>
      <c r="WBF9" s="38"/>
      <c r="WBG9" s="38"/>
      <c r="WBH9" s="38"/>
      <c r="WBI9" s="38"/>
      <c r="WBJ9" s="38"/>
      <c r="WBK9" s="38"/>
      <c r="WBL9" s="38"/>
      <c r="WBM9" s="38"/>
      <c r="WBN9" s="38"/>
      <c r="WBO9" s="38"/>
      <c r="WBP9" s="38"/>
      <c r="WBQ9" s="38"/>
      <c r="WBR9" s="38"/>
      <c r="WBS9" s="38"/>
      <c r="WBT9" s="38"/>
      <c r="WBU9" s="38"/>
      <c r="WBV9" s="38"/>
      <c r="WBW9" s="38"/>
      <c r="WBX9" s="38"/>
      <c r="WBY9" s="38"/>
      <c r="WBZ9" s="38"/>
      <c r="WCA9" s="38"/>
      <c r="WCB9" s="38"/>
      <c r="WCC9" s="38"/>
      <c r="WCD9" s="38"/>
      <c r="WCE9" s="38"/>
      <c r="WCF9" s="38"/>
      <c r="WCG9" s="38"/>
      <c r="WCH9" s="38"/>
      <c r="WCI9" s="38"/>
      <c r="WCJ9" s="38"/>
      <c r="WCK9" s="38"/>
      <c r="WCL9" s="38"/>
      <c r="WCM9" s="38"/>
      <c r="WCN9" s="38"/>
      <c r="WCO9" s="38"/>
      <c r="WCP9" s="38"/>
      <c r="WCQ9" s="38"/>
      <c r="WCR9" s="38"/>
      <c r="WCS9" s="38"/>
      <c r="WCT9" s="38"/>
      <c r="WCU9" s="38"/>
      <c r="WCV9" s="38"/>
      <c r="WCW9" s="38"/>
      <c r="WCX9" s="38"/>
      <c r="WCY9" s="38"/>
      <c r="WCZ9" s="38"/>
      <c r="WDA9" s="38"/>
      <c r="WDB9" s="38"/>
      <c r="WDC9" s="38"/>
      <c r="WDD9" s="38"/>
      <c r="WDE9" s="38"/>
      <c r="WDF9" s="38"/>
      <c r="WDG9" s="38"/>
      <c r="WDH9" s="38"/>
      <c r="WDI9" s="38"/>
      <c r="WDJ9" s="38"/>
      <c r="WDK9" s="38"/>
      <c r="WDL9" s="38"/>
      <c r="WDM9" s="38"/>
      <c r="WDN9" s="38"/>
      <c r="WDO9" s="38"/>
      <c r="WDP9" s="38"/>
      <c r="WDQ9" s="38"/>
      <c r="WDR9" s="38"/>
      <c r="WDS9" s="38"/>
      <c r="WDT9" s="38"/>
      <c r="WDU9" s="38"/>
      <c r="WDV9" s="38"/>
      <c r="WDW9" s="38"/>
      <c r="WDX9" s="38"/>
      <c r="WDY9" s="38"/>
      <c r="WDZ9" s="38"/>
      <c r="WEA9" s="38"/>
      <c r="WEB9" s="38"/>
      <c r="WEC9" s="38"/>
      <c r="WED9" s="38"/>
      <c r="WEE9" s="38"/>
      <c r="WEF9" s="38"/>
      <c r="WEG9" s="38"/>
      <c r="WEH9" s="38"/>
      <c r="WEI9" s="38"/>
      <c r="WEJ9" s="38"/>
      <c r="WEK9" s="38"/>
      <c r="WEL9" s="38"/>
      <c r="WEM9" s="38"/>
      <c r="WEN9" s="38"/>
      <c r="WEO9" s="38"/>
      <c r="WEP9" s="38"/>
      <c r="WEQ9" s="38"/>
      <c r="WER9" s="38"/>
      <c r="WES9" s="38"/>
      <c r="WET9" s="38"/>
      <c r="WEU9" s="38"/>
      <c r="WEV9" s="38"/>
      <c r="WEW9" s="38"/>
      <c r="WEX9" s="38"/>
      <c r="WEY9" s="38"/>
      <c r="WEZ9" s="38"/>
      <c r="WFA9" s="38"/>
      <c r="WFB9" s="38"/>
      <c r="WFC9" s="38"/>
      <c r="WFD9" s="38"/>
      <c r="WFE9" s="38"/>
      <c r="WFF9" s="38"/>
      <c r="WFG9" s="38"/>
      <c r="WFH9" s="38"/>
      <c r="WFI9" s="38"/>
      <c r="WFJ9" s="38"/>
      <c r="WFK9" s="38"/>
      <c r="WFL9" s="38"/>
      <c r="WFM9" s="38"/>
      <c r="WFN9" s="38"/>
      <c r="WFO9" s="38"/>
      <c r="WFP9" s="38"/>
      <c r="WFQ9" s="38"/>
      <c r="WFR9" s="38"/>
      <c r="WFS9" s="38"/>
      <c r="WFT9" s="38"/>
      <c r="WFU9" s="38"/>
      <c r="WFV9" s="38"/>
      <c r="WFW9" s="38"/>
      <c r="WFX9" s="38"/>
      <c r="WFY9" s="38"/>
      <c r="WFZ9" s="38"/>
      <c r="WGA9" s="38"/>
      <c r="WGB9" s="38"/>
      <c r="WGC9" s="38"/>
      <c r="WGD9" s="38"/>
      <c r="WGE9" s="38"/>
      <c r="WGF9" s="38"/>
      <c r="WGG9" s="38"/>
      <c r="WGH9" s="38"/>
      <c r="WGI9" s="38"/>
      <c r="WGJ9" s="38"/>
      <c r="WGK9" s="38"/>
      <c r="WGL9" s="38"/>
      <c r="WGM9" s="38"/>
      <c r="WGN9" s="38"/>
      <c r="WGO9" s="38"/>
      <c r="WGP9" s="38"/>
      <c r="WGQ9" s="38"/>
      <c r="WGR9" s="38"/>
      <c r="WGS9" s="38"/>
      <c r="WGT9" s="38"/>
      <c r="WGU9" s="38"/>
      <c r="WGV9" s="38"/>
      <c r="WGW9" s="38"/>
      <c r="WGX9" s="38"/>
      <c r="WGY9" s="38"/>
      <c r="WGZ9" s="38"/>
      <c r="WHA9" s="38"/>
      <c r="WHB9" s="38"/>
      <c r="WHC9" s="38"/>
      <c r="WHD9" s="38"/>
      <c r="WHE9" s="38"/>
      <c r="WHF9" s="38"/>
      <c r="WHG9" s="38"/>
      <c r="WHH9" s="38"/>
      <c r="WHI9" s="38"/>
      <c r="WHJ9" s="38"/>
      <c r="WHK9" s="38"/>
      <c r="WHL9" s="38"/>
      <c r="WHM9" s="38"/>
      <c r="WHN9" s="38"/>
      <c r="WHO9" s="38"/>
      <c r="WHP9" s="38"/>
      <c r="WHQ9" s="38"/>
      <c r="WHR9" s="38"/>
      <c r="WHS9" s="38"/>
      <c r="WHT9" s="38"/>
      <c r="WHU9" s="38"/>
      <c r="WHV9" s="38"/>
      <c r="WHW9" s="38"/>
      <c r="WHX9" s="38"/>
      <c r="WHY9" s="38"/>
      <c r="WHZ9" s="38"/>
      <c r="WIA9" s="38"/>
      <c r="WIB9" s="38"/>
      <c r="WIC9" s="38"/>
      <c r="WID9" s="38"/>
      <c r="WIE9" s="38"/>
      <c r="WIF9" s="38"/>
      <c r="WIG9" s="38"/>
      <c r="WIH9" s="38"/>
      <c r="WII9" s="38"/>
      <c r="WIJ9" s="38"/>
      <c r="WIK9" s="38"/>
      <c r="WIL9" s="38"/>
      <c r="WIM9" s="38"/>
      <c r="WIN9" s="38"/>
      <c r="WIO9" s="38"/>
      <c r="WIP9" s="38"/>
      <c r="WIQ9" s="38"/>
      <c r="WIR9" s="38"/>
      <c r="WIS9" s="38"/>
      <c r="WIT9" s="38"/>
      <c r="WIU9" s="38"/>
      <c r="WIV9" s="38"/>
      <c r="WIW9" s="38"/>
      <c r="WIX9" s="38"/>
      <c r="WIY9" s="38"/>
      <c r="WIZ9" s="38"/>
      <c r="WJA9" s="38"/>
      <c r="WJB9" s="38"/>
      <c r="WJC9" s="38"/>
      <c r="WJD9" s="38"/>
      <c r="WJE9" s="38"/>
      <c r="WJF9" s="38"/>
      <c r="WJG9" s="38"/>
      <c r="WJH9" s="38"/>
      <c r="WJI9" s="38"/>
      <c r="WJJ9" s="38"/>
      <c r="WJK9" s="38"/>
      <c r="WJL9" s="38"/>
      <c r="WJM9" s="38"/>
      <c r="WJN9" s="38"/>
      <c r="WJO9" s="38"/>
      <c r="WJP9" s="38"/>
      <c r="WJQ9" s="38"/>
      <c r="WJR9" s="38"/>
      <c r="WJS9" s="38"/>
      <c r="WJT9" s="38"/>
      <c r="WJU9" s="38"/>
      <c r="WJV9" s="38"/>
      <c r="WJW9" s="38"/>
      <c r="WJX9" s="38"/>
      <c r="WJY9" s="38"/>
      <c r="WJZ9" s="38"/>
      <c r="WKA9" s="38"/>
      <c r="WKB9" s="38"/>
      <c r="WKC9" s="38"/>
      <c r="WKD9" s="38"/>
      <c r="WKE9" s="38"/>
      <c r="WKF9" s="38"/>
      <c r="WKG9" s="38"/>
      <c r="WKH9" s="38"/>
      <c r="WKI9" s="38"/>
      <c r="WKJ9" s="38"/>
      <c r="WKK9" s="38"/>
      <c r="WKL9" s="38"/>
      <c r="WKM9" s="38"/>
      <c r="WKN9" s="38"/>
      <c r="WKO9" s="38"/>
      <c r="WKP9" s="38"/>
      <c r="WKQ9" s="38"/>
      <c r="WKR9" s="38"/>
      <c r="WKS9" s="38"/>
      <c r="WKT9" s="38"/>
      <c r="WKU9" s="38"/>
      <c r="WKV9" s="38"/>
      <c r="WKW9" s="38"/>
      <c r="WKX9" s="38"/>
      <c r="WKY9" s="38"/>
      <c r="WKZ9" s="38"/>
      <c r="WLA9" s="38"/>
      <c r="WLB9" s="38"/>
      <c r="WLC9" s="38"/>
      <c r="WLD9" s="38"/>
      <c r="WLE9" s="38"/>
      <c r="WLF9" s="38"/>
      <c r="WLG9" s="38"/>
      <c r="WLH9" s="38"/>
      <c r="WLI9" s="38"/>
      <c r="WLJ9" s="38"/>
      <c r="WLK9" s="38"/>
      <c r="WLL9" s="38"/>
      <c r="WLM9" s="38"/>
      <c r="WLN9" s="38"/>
      <c r="WLO9" s="38"/>
      <c r="WLP9" s="38"/>
      <c r="WLQ9" s="38"/>
      <c r="WLR9" s="38"/>
      <c r="WLS9" s="38"/>
      <c r="WLT9" s="38"/>
      <c r="WLU9" s="38"/>
      <c r="WLV9" s="38"/>
      <c r="WLW9" s="38"/>
      <c r="WLX9" s="38"/>
      <c r="WLY9" s="38"/>
      <c r="WLZ9" s="38"/>
      <c r="WMA9" s="38"/>
      <c r="WMB9" s="38"/>
      <c r="WMC9" s="38"/>
      <c r="WMD9" s="38"/>
      <c r="WME9" s="38"/>
      <c r="WMF9" s="38"/>
      <c r="WMG9" s="38"/>
      <c r="WMH9" s="38"/>
      <c r="WMI9" s="38"/>
      <c r="WMJ9" s="38"/>
      <c r="WMK9" s="38"/>
      <c r="WML9" s="38"/>
      <c r="WMM9" s="38"/>
      <c r="WMN9" s="38"/>
      <c r="WMO9" s="38"/>
      <c r="WMP9" s="38"/>
      <c r="WMQ9" s="38"/>
      <c r="WMR9" s="38"/>
      <c r="WMS9" s="38"/>
      <c r="WMT9" s="38"/>
      <c r="WMU9" s="38"/>
      <c r="WMV9" s="38"/>
      <c r="WMW9" s="38"/>
      <c r="WMX9" s="38"/>
      <c r="WMY9" s="38"/>
      <c r="WMZ9" s="38"/>
      <c r="WNA9" s="38"/>
      <c r="WNB9" s="38"/>
      <c r="WNC9" s="38"/>
      <c r="WND9" s="38"/>
      <c r="WNE9" s="38"/>
      <c r="WNF9" s="38"/>
      <c r="WNG9" s="38"/>
      <c r="WNH9" s="38"/>
      <c r="WNI9" s="38"/>
      <c r="WNJ9" s="38"/>
      <c r="WNK9" s="38"/>
      <c r="WNL9" s="38"/>
      <c r="WNM9" s="38"/>
      <c r="WNN9" s="38"/>
      <c r="WNO9" s="38"/>
      <c r="WNP9" s="38"/>
      <c r="WNQ9" s="38"/>
      <c r="WNR9" s="38"/>
      <c r="WNS9" s="38"/>
      <c r="WNT9" s="38"/>
      <c r="WNU9" s="38"/>
      <c r="WNV9" s="38"/>
      <c r="WNW9" s="38"/>
      <c r="WNX9" s="38"/>
      <c r="WNY9" s="38"/>
      <c r="WNZ9" s="38"/>
      <c r="WOA9" s="38"/>
      <c r="WOB9" s="38"/>
      <c r="WOC9" s="38"/>
      <c r="WOD9" s="38"/>
      <c r="WOE9" s="38"/>
      <c r="WOF9" s="38"/>
      <c r="WOG9" s="38"/>
      <c r="WOH9" s="38"/>
      <c r="WOI9" s="38"/>
      <c r="WOJ9" s="38"/>
      <c r="WOK9" s="38"/>
      <c r="WOL9" s="38"/>
      <c r="WOM9" s="38"/>
      <c r="WON9" s="38"/>
      <c r="WOO9" s="38"/>
      <c r="WOP9" s="38"/>
      <c r="WOQ9" s="38"/>
      <c r="WOR9" s="38"/>
      <c r="WOS9" s="38"/>
      <c r="WOT9" s="38"/>
      <c r="WOU9" s="38"/>
      <c r="WOV9" s="38"/>
      <c r="WOW9" s="38"/>
      <c r="WOX9" s="38"/>
      <c r="WOY9" s="38"/>
      <c r="WOZ9" s="38"/>
      <c r="WPA9" s="38"/>
      <c r="WPB9" s="38"/>
      <c r="WPC9" s="38"/>
      <c r="WPD9" s="38"/>
      <c r="WPE9" s="38"/>
      <c r="WPF9" s="38"/>
      <c r="WPG9" s="38"/>
      <c r="WPH9" s="38"/>
      <c r="WPI9" s="38"/>
      <c r="WPJ9" s="38"/>
      <c r="WPK9" s="38"/>
      <c r="WPL9" s="38"/>
      <c r="WPM9" s="38"/>
      <c r="WPN9" s="38"/>
      <c r="WPO9" s="38"/>
      <c r="WPP9" s="38"/>
      <c r="WPQ9" s="38"/>
      <c r="WPR9" s="38"/>
      <c r="WPS9" s="38"/>
      <c r="WPT9" s="38"/>
      <c r="WPU9" s="38"/>
      <c r="WPV9" s="38"/>
      <c r="WPW9" s="38"/>
      <c r="WPX9" s="38"/>
      <c r="WPY9" s="38"/>
      <c r="WPZ9" s="38"/>
      <c r="WQA9" s="38"/>
      <c r="WQB9" s="38"/>
      <c r="WQC9" s="38"/>
      <c r="WQD9" s="38"/>
      <c r="WQE9" s="38"/>
      <c r="WQF9" s="38"/>
      <c r="WQG9" s="38"/>
      <c r="WQH9" s="38"/>
      <c r="WQI9" s="38"/>
      <c r="WQJ9" s="38"/>
      <c r="WQK9" s="38"/>
      <c r="WQL9" s="38"/>
      <c r="WQM9" s="38"/>
      <c r="WQN9" s="38"/>
      <c r="WQO9" s="38"/>
      <c r="WQP9" s="38"/>
      <c r="WQQ9" s="38"/>
      <c r="WQR9" s="38"/>
      <c r="WQS9" s="38"/>
      <c r="WQT9" s="38"/>
      <c r="WQU9" s="38"/>
      <c r="WQV9" s="38"/>
      <c r="WQW9" s="38"/>
      <c r="WQX9" s="38"/>
      <c r="WQY9" s="38"/>
      <c r="WQZ9" s="38"/>
      <c r="WRA9" s="38"/>
      <c r="WRB9" s="38"/>
      <c r="WRC9" s="38"/>
      <c r="WRD9" s="38"/>
      <c r="WRE9" s="38"/>
      <c r="WRF9" s="38"/>
      <c r="WRG9" s="38"/>
      <c r="WRH9" s="38"/>
      <c r="WRI9" s="38"/>
      <c r="WRJ9" s="38"/>
      <c r="WRK9" s="38"/>
      <c r="WRL9" s="38"/>
      <c r="WRM9" s="38"/>
      <c r="WRN9" s="38"/>
      <c r="WRO9" s="38"/>
      <c r="WRP9" s="38"/>
      <c r="WRQ9" s="38"/>
      <c r="WRR9" s="38"/>
      <c r="WRS9" s="38"/>
      <c r="WRT9" s="38"/>
      <c r="WRU9" s="38"/>
      <c r="WRV9" s="38"/>
      <c r="WRW9" s="38"/>
      <c r="WRX9" s="38"/>
      <c r="WRY9" s="38"/>
      <c r="WRZ9" s="38"/>
      <c r="WSA9" s="38"/>
      <c r="WSB9" s="38"/>
      <c r="WSC9" s="38"/>
      <c r="WSD9" s="38"/>
      <c r="WSE9" s="38"/>
      <c r="WSF9" s="38"/>
      <c r="WSG9" s="38"/>
      <c r="WSH9" s="38"/>
      <c r="WSI9" s="38"/>
      <c r="WSJ9" s="38"/>
      <c r="WSK9" s="38"/>
      <c r="WSL9" s="38"/>
      <c r="WSM9" s="38"/>
      <c r="WSN9" s="38"/>
      <c r="WSO9" s="38"/>
      <c r="WSP9" s="38"/>
      <c r="WSQ9" s="38"/>
      <c r="WSR9" s="38"/>
      <c r="WSS9" s="38"/>
      <c r="WST9" s="38"/>
      <c r="WSU9" s="38"/>
      <c r="WSV9" s="38"/>
      <c r="WSW9" s="38"/>
      <c r="WSX9" s="38"/>
      <c r="WSY9" s="38"/>
      <c r="WSZ9" s="38"/>
      <c r="WTA9" s="38"/>
      <c r="WTB9" s="38"/>
      <c r="WTC9" s="38"/>
      <c r="WTD9" s="38"/>
      <c r="WTE9" s="38"/>
      <c r="WTF9" s="38"/>
      <c r="WTG9" s="38"/>
      <c r="WTH9" s="38"/>
      <c r="WTI9" s="38"/>
      <c r="WTJ9" s="38"/>
      <c r="WTK9" s="38"/>
      <c r="WTL9" s="38"/>
      <c r="WTM9" s="38"/>
      <c r="WTN9" s="38"/>
      <c r="WTO9" s="38"/>
      <c r="WTP9" s="38"/>
      <c r="WTQ9" s="38"/>
      <c r="WTR9" s="38"/>
      <c r="WTS9" s="38"/>
      <c r="WTT9" s="38"/>
      <c r="WTU9" s="38"/>
      <c r="WTV9" s="38"/>
      <c r="WTW9" s="38"/>
      <c r="WTX9" s="38"/>
      <c r="WTY9" s="38"/>
      <c r="WTZ9" s="38"/>
      <c r="WUA9" s="38"/>
      <c r="WUB9" s="38"/>
      <c r="WUC9" s="38"/>
      <c r="WUD9" s="38"/>
      <c r="WUE9" s="38"/>
      <c r="WUF9" s="38"/>
      <c r="WUG9" s="38"/>
      <c r="WUH9" s="38"/>
      <c r="WUI9" s="38"/>
      <c r="WUJ9" s="38"/>
      <c r="WUK9" s="38"/>
      <c r="WUL9" s="38"/>
      <c r="WUM9" s="38"/>
      <c r="WUN9" s="38"/>
      <c r="WUO9" s="38"/>
      <c r="WUP9" s="38"/>
      <c r="WUQ9" s="38"/>
      <c r="WUR9" s="38"/>
      <c r="WUS9" s="38"/>
      <c r="WUT9" s="38"/>
      <c r="WUU9" s="38"/>
      <c r="WUV9" s="38"/>
      <c r="WUW9" s="38"/>
      <c r="WUX9" s="38"/>
      <c r="WUY9" s="38"/>
      <c r="WUZ9" s="38"/>
      <c r="WVA9" s="38"/>
      <c r="WVB9" s="38"/>
      <c r="WVC9" s="38"/>
      <c r="WVD9" s="38"/>
      <c r="WVE9" s="38"/>
      <c r="WVF9" s="38"/>
      <c r="WVG9" s="38"/>
      <c r="WVH9" s="38"/>
      <c r="WVI9" s="38"/>
      <c r="WVJ9" s="38"/>
      <c r="WVK9" s="38"/>
      <c r="WVL9" s="38"/>
      <c r="WVM9" s="38"/>
      <c r="WVN9" s="38"/>
      <c r="WVO9" s="38"/>
      <c r="WVP9" s="38"/>
      <c r="WVQ9" s="38"/>
      <c r="WVR9" s="38"/>
      <c r="WVS9" s="38"/>
      <c r="WVT9" s="38"/>
      <c r="WVU9" s="38"/>
      <c r="WVV9" s="38"/>
      <c r="WVW9" s="38"/>
      <c r="WVX9" s="38"/>
      <c r="WVY9" s="38"/>
      <c r="WVZ9" s="38"/>
      <c r="WWA9" s="38"/>
      <c r="WWB9" s="38"/>
      <c r="WWC9" s="38"/>
      <c r="WWD9" s="38"/>
      <c r="WWE9" s="38"/>
      <c r="WWF9" s="38"/>
      <c r="WWG9" s="38"/>
      <c r="WWH9" s="38"/>
      <c r="WWI9" s="38"/>
      <c r="WWJ9" s="38"/>
      <c r="WWK9" s="38"/>
      <c r="WWL9" s="38"/>
      <c r="WWM9" s="38"/>
      <c r="WWN9" s="38"/>
      <c r="WWO9" s="38"/>
      <c r="WWP9" s="38"/>
      <c r="WWQ9" s="38"/>
      <c r="WWR9" s="38"/>
      <c r="WWS9" s="38"/>
      <c r="WWT9" s="38"/>
      <c r="WWU9" s="38"/>
      <c r="WWV9" s="38"/>
      <c r="WWW9" s="38"/>
      <c r="WWX9" s="38"/>
      <c r="WWY9" s="38"/>
      <c r="WWZ9" s="38"/>
      <c r="WXA9" s="38"/>
      <c r="WXB9" s="38"/>
      <c r="WXC9" s="38"/>
      <c r="WXD9" s="38"/>
      <c r="WXE9" s="38"/>
      <c r="WXF9" s="38"/>
      <c r="WXG9" s="38"/>
      <c r="WXH9" s="38"/>
      <c r="WXI9" s="38"/>
      <c r="WXJ9" s="38"/>
      <c r="WXK9" s="38"/>
      <c r="WXL9" s="38"/>
      <c r="WXM9" s="38"/>
      <c r="WXN9" s="38"/>
      <c r="WXO9" s="38"/>
      <c r="WXP9" s="38"/>
      <c r="WXQ9" s="38"/>
      <c r="WXR9" s="38"/>
      <c r="WXS9" s="38"/>
      <c r="WXT9" s="38"/>
      <c r="WXU9" s="38"/>
      <c r="WXV9" s="38"/>
      <c r="WXW9" s="38"/>
      <c r="WXX9" s="38"/>
      <c r="WXY9" s="38"/>
      <c r="WXZ9" s="38"/>
      <c r="WYA9" s="38"/>
      <c r="WYB9" s="38"/>
      <c r="WYC9" s="38"/>
      <c r="WYD9" s="38"/>
      <c r="WYE9" s="38"/>
      <c r="WYF9" s="38"/>
      <c r="WYG9" s="38"/>
      <c r="WYH9" s="38"/>
      <c r="WYI9" s="38"/>
      <c r="WYJ9" s="38"/>
      <c r="WYK9" s="38"/>
      <c r="WYL9" s="38"/>
      <c r="WYM9" s="38"/>
      <c r="WYN9" s="38"/>
      <c r="WYO9" s="38"/>
      <c r="WYP9" s="38"/>
      <c r="WYQ9" s="38"/>
      <c r="WYR9" s="38"/>
      <c r="WYS9" s="38"/>
      <c r="WYT9" s="38"/>
      <c r="WYU9" s="38"/>
      <c r="WYV9" s="38"/>
      <c r="WYW9" s="38"/>
      <c r="WYX9" s="38"/>
      <c r="WYY9" s="38"/>
      <c r="WYZ9" s="38"/>
      <c r="WZA9" s="38"/>
      <c r="WZB9" s="38"/>
      <c r="WZC9" s="38"/>
      <c r="WZD9" s="38"/>
      <c r="WZE9" s="38"/>
      <c r="WZF9" s="38"/>
      <c r="WZG9" s="38"/>
      <c r="WZH9" s="38"/>
      <c r="WZI9" s="38"/>
      <c r="WZJ9" s="38"/>
      <c r="WZK9" s="38"/>
      <c r="WZL9" s="38"/>
      <c r="WZM9" s="38"/>
      <c r="WZN9" s="38"/>
      <c r="WZO9" s="38"/>
      <c r="WZP9" s="38"/>
      <c r="WZQ9" s="38"/>
      <c r="WZR9" s="38"/>
      <c r="WZS9" s="38"/>
      <c r="WZT9" s="38"/>
      <c r="WZU9" s="38"/>
      <c r="WZV9" s="38"/>
      <c r="WZW9" s="38"/>
      <c r="WZX9" s="38"/>
      <c r="WZY9" s="38"/>
      <c r="WZZ9" s="38"/>
      <c r="XAA9" s="38"/>
      <c r="XAB9" s="38"/>
      <c r="XAC9" s="38"/>
      <c r="XAD9" s="38"/>
      <c r="XAE9" s="38"/>
      <c r="XAF9" s="38"/>
      <c r="XAG9" s="38"/>
      <c r="XAH9" s="38"/>
      <c r="XAI9" s="38"/>
      <c r="XAJ9" s="38"/>
      <c r="XAK9" s="38"/>
      <c r="XAL9" s="38"/>
      <c r="XAM9" s="38"/>
      <c r="XAN9" s="38"/>
      <c r="XAO9" s="38"/>
      <c r="XAP9" s="38"/>
      <c r="XAQ9" s="38"/>
      <c r="XAR9" s="38"/>
      <c r="XAS9" s="38"/>
      <c r="XAT9" s="38"/>
      <c r="XAU9" s="38"/>
      <c r="XAV9" s="38"/>
      <c r="XAW9" s="38"/>
      <c r="XAX9" s="38"/>
      <c r="XAY9" s="38"/>
      <c r="XAZ9" s="38"/>
      <c r="XBA9" s="38"/>
      <c r="XBB9" s="38"/>
      <c r="XBC9" s="38"/>
      <c r="XBD9" s="38"/>
      <c r="XBE9" s="38"/>
      <c r="XBF9" s="38"/>
      <c r="XBG9" s="38"/>
      <c r="XBH9" s="38"/>
      <c r="XBI9" s="38"/>
      <c r="XBJ9" s="38"/>
      <c r="XBK9" s="38"/>
      <c r="XBL9" s="38"/>
      <c r="XBM9" s="38"/>
      <c r="XBN9" s="38"/>
      <c r="XBO9" s="38"/>
      <c r="XBP9" s="38"/>
      <c r="XBQ9" s="38"/>
      <c r="XBR9" s="38"/>
      <c r="XBS9" s="38"/>
      <c r="XBT9" s="38"/>
      <c r="XBU9" s="38"/>
      <c r="XBV9" s="38"/>
      <c r="XBW9" s="38"/>
      <c r="XBX9" s="38"/>
      <c r="XBY9" s="38"/>
      <c r="XBZ9" s="38"/>
      <c r="XCA9" s="38"/>
      <c r="XCB9" s="38"/>
      <c r="XCC9" s="38"/>
      <c r="XCD9" s="38"/>
      <c r="XCE9" s="38"/>
      <c r="XCF9" s="38"/>
      <c r="XCG9" s="38"/>
      <c r="XCH9" s="38"/>
      <c r="XCI9" s="38"/>
      <c r="XCJ9" s="38"/>
      <c r="XCK9" s="38"/>
      <c r="XCL9" s="38"/>
      <c r="XCM9" s="38"/>
      <c r="XCN9" s="38"/>
      <c r="XCO9" s="38"/>
      <c r="XCP9" s="38"/>
      <c r="XCQ9" s="38"/>
      <c r="XCR9" s="38"/>
      <c r="XCS9" s="38"/>
      <c r="XCT9" s="38"/>
      <c r="XCU9" s="38"/>
      <c r="XCV9" s="38"/>
      <c r="XCW9" s="38"/>
      <c r="XCX9" s="38"/>
      <c r="XCY9" s="38"/>
      <c r="XCZ9" s="38"/>
      <c r="XDA9" s="38"/>
      <c r="XDB9" s="38"/>
      <c r="XDC9" s="38"/>
      <c r="XDD9" s="38"/>
      <c r="XDE9" s="38"/>
      <c r="XDF9" s="38"/>
      <c r="XDG9" s="38"/>
      <c r="XDH9" s="38"/>
      <c r="XDI9" s="38"/>
      <c r="XDJ9" s="38"/>
      <c r="XDK9" s="38"/>
      <c r="XDL9" s="38"/>
      <c r="XDM9" s="38"/>
      <c r="XDN9" s="38"/>
      <c r="XDO9" s="38"/>
      <c r="XDP9" s="38"/>
      <c r="XDQ9" s="38"/>
      <c r="XDR9" s="38"/>
      <c r="XDS9" s="38"/>
      <c r="XDT9" s="38"/>
      <c r="XDU9" s="38"/>
      <c r="XDV9" s="38"/>
      <c r="XDW9" s="38"/>
      <c r="XDX9" s="38"/>
      <c r="XDY9" s="38"/>
      <c r="XDZ9" s="38"/>
      <c r="XEA9" s="38"/>
      <c r="XEB9" s="38"/>
      <c r="XEC9" s="38"/>
      <c r="XED9" s="38"/>
      <c r="XEE9" s="38"/>
      <c r="XEF9" s="38"/>
      <c r="XEG9" s="38"/>
      <c r="XEH9" s="38"/>
      <c r="XEI9" s="38"/>
      <c r="XEJ9" s="38"/>
      <c r="XEK9" s="38"/>
      <c r="XEL9" s="38"/>
      <c r="XEM9" s="38"/>
      <c r="XEN9" s="38"/>
      <c r="XEO9" s="38"/>
      <c r="XEP9" s="38"/>
      <c r="XEQ9" s="38"/>
      <c r="XER9" s="38"/>
      <c r="XES9" s="38"/>
      <c r="XET9" s="38"/>
      <c r="XEU9" s="38"/>
      <c r="XEV9" s="38"/>
      <c r="XEW9" s="38"/>
      <c r="XEX9" s="38"/>
      <c r="XEY9" s="38"/>
      <c r="XEZ9" s="38"/>
      <c r="XFA9" s="38"/>
      <c r="XFB9" s="38"/>
    </row>
    <row r="10" spans="2:16382" s="43" customFormat="1" ht="31.5" x14ac:dyDescent="0.25">
      <c r="B10" s="45">
        <v>3</v>
      </c>
      <c r="C10" s="47" t="s">
        <v>1673</v>
      </c>
      <c r="D10" s="47" t="s">
        <v>1674</v>
      </c>
      <c r="E10" s="45" t="s">
        <v>1663</v>
      </c>
      <c r="F10" s="45" t="s">
        <v>1667</v>
      </c>
      <c r="G10" s="2166"/>
    </row>
    <row r="11" spans="2:16382" ht="31.5" x14ac:dyDescent="0.25">
      <c r="B11" s="45">
        <v>4</v>
      </c>
      <c r="C11" s="47" t="s">
        <v>3324</v>
      </c>
      <c r="D11" s="47" t="s">
        <v>1669</v>
      </c>
      <c r="E11" s="45" t="s">
        <v>1663</v>
      </c>
      <c r="F11" s="45" t="s">
        <v>1670</v>
      </c>
      <c r="G11" s="2166"/>
    </row>
    <row r="12" spans="2:16382" ht="31.5" x14ac:dyDescent="0.25">
      <c r="B12" s="45">
        <v>5</v>
      </c>
      <c r="C12" s="47" t="s">
        <v>1681</v>
      </c>
      <c r="D12" s="47" t="s">
        <v>1682</v>
      </c>
      <c r="E12" s="45" t="s">
        <v>1663</v>
      </c>
      <c r="F12" s="45" t="s">
        <v>1670</v>
      </c>
      <c r="G12" s="2166"/>
    </row>
    <row r="13" spans="2:16382" ht="18.75" customHeight="1" x14ac:dyDescent="0.25">
      <c r="B13" s="45">
        <v>6</v>
      </c>
      <c r="C13" s="47" t="s">
        <v>1689</v>
      </c>
      <c r="D13" s="47" t="s">
        <v>1690</v>
      </c>
      <c r="E13" s="45" t="s">
        <v>1663</v>
      </c>
      <c r="F13" s="69" t="s">
        <v>1670</v>
      </c>
      <c r="G13" s="2166"/>
    </row>
    <row r="14" spans="2:16382" ht="18.75" customHeight="1" x14ac:dyDescent="0.25">
      <c r="B14" s="45">
        <v>7</v>
      </c>
      <c r="C14" s="47" t="s">
        <v>1671</v>
      </c>
      <c r="D14" s="47" t="s">
        <v>1672</v>
      </c>
      <c r="E14" s="45" t="s">
        <v>1663</v>
      </c>
      <c r="F14" s="45" t="s">
        <v>1670</v>
      </c>
      <c r="G14" s="2166"/>
    </row>
    <row r="15" spans="2:16382" ht="19.5" customHeight="1" x14ac:dyDescent="0.25">
      <c r="B15" s="45">
        <v>8</v>
      </c>
      <c r="C15" s="47" t="s">
        <v>1677</v>
      </c>
      <c r="D15" s="47" t="s">
        <v>1505</v>
      </c>
      <c r="E15" s="45" t="s">
        <v>1675</v>
      </c>
      <c r="F15" s="45" t="s">
        <v>1676</v>
      </c>
      <c r="G15" s="2166"/>
    </row>
    <row r="16" spans="2:16382" ht="31.5" x14ac:dyDescent="0.25">
      <c r="B16" s="45">
        <v>9</v>
      </c>
      <c r="C16" s="47" t="s">
        <v>1507</v>
      </c>
      <c r="D16" s="47" t="s">
        <v>1509</v>
      </c>
      <c r="E16" s="45" t="s">
        <v>1675</v>
      </c>
      <c r="F16" s="45" t="s">
        <v>1676</v>
      </c>
      <c r="G16" s="2166"/>
    </row>
    <row r="17" spans="2:9" ht="31.5" x14ac:dyDescent="0.25">
      <c r="B17" s="45">
        <v>10</v>
      </c>
      <c r="C17" s="47" t="s">
        <v>1678</v>
      </c>
      <c r="D17" s="47" t="s">
        <v>1679</v>
      </c>
      <c r="E17" s="45" t="s">
        <v>1675</v>
      </c>
      <c r="F17" s="45" t="s">
        <v>1680</v>
      </c>
      <c r="G17" s="2166"/>
    </row>
    <row r="18" spans="2:9" ht="63" x14ac:dyDescent="0.25">
      <c r="B18" s="45">
        <v>11</v>
      </c>
      <c r="C18" s="47" t="s">
        <v>3325</v>
      </c>
      <c r="D18" s="47" t="s">
        <v>1668</v>
      </c>
      <c r="E18" s="45" t="s">
        <v>1675</v>
      </c>
      <c r="F18" s="45" t="s">
        <v>1680</v>
      </c>
      <c r="G18" s="2166"/>
    </row>
    <row r="19" spans="2:9" ht="47.25" x14ac:dyDescent="0.25">
      <c r="B19" s="45">
        <v>12</v>
      </c>
      <c r="C19" s="47" t="s">
        <v>3326</v>
      </c>
      <c r="D19" s="47" t="s">
        <v>3327</v>
      </c>
      <c r="E19" s="45" t="s">
        <v>1675</v>
      </c>
      <c r="F19" s="45" t="s">
        <v>1680</v>
      </c>
      <c r="G19" s="2166"/>
    </row>
    <row r="20" spans="2:9" ht="47.25" x14ac:dyDescent="0.25">
      <c r="B20" s="45">
        <v>13</v>
      </c>
      <c r="C20" s="47" t="s">
        <v>1683</v>
      </c>
      <c r="D20" s="47" t="s">
        <v>1684</v>
      </c>
      <c r="E20" s="45" t="s">
        <v>1675</v>
      </c>
      <c r="F20" s="45" t="s">
        <v>1680</v>
      </c>
      <c r="G20" s="2166"/>
    </row>
    <row r="21" spans="2:9" ht="47.25" x14ac:dyDescent="0.25">
      <c r="B21" s="45">
        <v>14</v>
      </c>
      <c r="C21" s="47" t="s">
        <v>3328</v>
      </c>
      <c r="D21" s="47" t="s">
        <v>3329</v>
      </c>
      <c r="E21" s="45" t="s">
        <v>1675</v>
      </c>
      <c r="F21" s="45" t="s">
        <v>1680</v>
      </c>
      <c r="G21" s="2166"/>
    </row>
    <row r="22" spans="2:9" ht="31.5" x14ac:dyDescent="0.25">
      <c r="B22" s="45">
        <v>15</v>
      </c>
      <c r="C22" s="47" t="s">
        <v>1687</v>
      </c>
      <c r="D22" s="47" t="s">
        <v>1688</v>
      </c>
      <c r="E22" s="45" t="s">
        <v>1675</v>
      </c>
      <c r="F22" s="45" t="s">
        <v>1680</v>
      </c>
      <c r="G22" s="2166"/>
    </row>
    <row r="23" spans="2:9" ht="31.5" x14ac:dyDescent="0.25">
      <c r="B23" s="45">
        <v>16</v>
      </c>
      <c r="C23" s="47" t="s">
        <v>1685</v>
      </c>
      <c r="D23" s="47" t="s">
        <v>1686</v>
      </c>
      <c r="E23" s="45" t="s">
        <v>1675</v>
      </c>
      <c r="F23" s="45" t="s">
        <v>1680</v>
      </c>
      <c r="G23" s="2166"/>
    </row>
    <row r="24" spans="2:9" ht="31.5" x14ac:dyDescent="0.25">
      <c r="B24" s="45">
        <v>17</v>
      </c>
      <c r="C24" s="47" t="s">
        <v>1782</v>
      </c>
      <c r="D24" s="47" t="s">
        <v>151</v>
      </c>
      <c r="E24" s="45" t="s">
        <v>1675</v>
      </c>
      <c r="F24" s="45" t="s">
        <v>1680</v>
      </c>
      <c r="G24" s="2166"/>
    </row>
    <row r="25" spans="2:9" ht="31.5" x14ac:dyDescent="0.25">
      <c r="B25" s="45">
        <v>18</v>
      </c>
      <c r="C25" s="47" t="s">
        <v>1785</v>
      </c>
      <c r="D25" s="47" t="s">
        <v>151</v>
      </c>
      <c r="E25" s="69" t="s">
        <v>1675</v>
      </c>
      <c r="F25" s="69" t="s">
        <v>1680</v>
      </c>
      <c r="G25" s="2167"/>
    </row>
    <row r="26" spans="2:9" ht="21" x14ac:dyDescent="0.25">
      <c r="B26" s="2168">
        <f>COUNTA(B27:B42)</f>
        <v>16</v>
      </c>
      <c r="C26" s="2169"/>
      <c r="D26" s="725"/>
      <c r="E26" s="725"/>
      <c r="F26" s="725"/>
      <c r="G26" s="725"/>
    </row>
    <row r="27" spans="2:9" ht="15.75" x14ac:dyDescent="0.25">
      <c r="B27" s="45">
        <v>19</v>
      </c>
      <c r="C27" s="47" t="s">
        <v>1698</v>
      </c>
      <c r="D27" s="47" t="s">
        <v>1699</v>
      </c>
      <c r="E27" s="45" t="s">
        <v>1663</v>
      </c>
      <c r="F27" s="45" t="s">
        <v>1697</v>
      </c>
      <c r="G27" s="2165" t="s">
        <v>245</v>
      </c>
    </row>
    <row r="28" spans="2:9" ht="15.75" x14ac:dyDescent="0.25">
      <c r="B28" s="45">
        <v>20</v>
      </c>
      <c r="C28" s="47" t="s">
        <v>3330</v>
      </c>
      <c r="D28" s="47" t="s">
        <v>1691</v>
      </c>
      <c r="E28" s="45" t="s">
        <v>1663</v>
      </c>
      <c r="F28" s="45" t="s">
        <v>1697</v>
      </c>
      <c r="G28" s="2166"/>
      <c r="H28" s="26"/>
      <c r="I28" s="26"/>
    </row>
    <row r="29" spans="2:9" ht="19.5" customHeight="1" x14ac:dyDescent="0.25">
      <c r="B29" s="45">
        <v>21</v>
      </c>
      <c r="C29" s="47" t="s">
        <v>1544</v>
      </c>
      <c r="D29" s="47" t="s">
        <v>1696</v>
      </c>
      <c r="E29" s="45" t="s">
        <v>1663</v>
      </c>
      <c r="F29" s="45" t="s">
        <v>1697</v>
      </c>
      <c r="G29" s="2166"/>
    </row>
    <row r="30" spans="2:9" ht="19.5" customHeight="1" x14ac:dyDescent="0.25">
      <c r="B30" s="45">
        <v>22</v>
      </c>
      <c r="C30" s="47" t="s">
        <v>1692</v>
      </c>
      <c r="D30" s="47" t="s">
        <v>1693</v>
      </c>
      <c r="E30" s="45" t="s">
        <v>1663</v>
      </c>
      <c r="F30" s="45" t="s">
        <v>1664</v>
      </c>
      <c r="G30" s="2166"/>
    </row>
    <row r="31" spans="2:9" ht="19.5" customHeight="1" x14ac:dyDescent="0.25">
      <c r="B31" s="45">
        <v>23</v>
      </c>
      <c r="C31" s="47" t="s">
        <v>1706</v>
      </c>
      <c r="D31" s="47" t="s">
        <v>1707</v>
      </c>
      <c r="E31" s="45" t="s">
        <v>1663</v>
      </c>
      <c r="F31" s="45" t="s">
        <v>1667</v>
      </c>
      <c r="G31" s="2166"/>
      <c r="H31" s="26"/>
      <c r="I31" s="26"/>
    </row>
    <row r="32" spans="2:9" ht="15.75" x14ac:dyDescent="0.25">
      <c r="B32" s="45">
        <v>24</v>
      </c>
      <c r="C32" s="47" t="s">
        <v>1708</v>
      </c>
      <c r="D32" s="47" t="s">
        <v>1709</v>
      </c>
      <c r="E32" s="45" t="s">
        <v>1663</v>
      </c>
      <c r="F32" s="45" t="s">
        <v>1667</v>
      </c>
      <c r="G32" s="2166"/>
    </row>
    <row r="33" spans="2:7" ht="19.5" customHeight="1" x14ac:dyDescent="0.25">
      <c r="B33" s="45">
        <v>25</v>
      </c>
      <c r="C33" s="47" t="s">
        <v>1700</v>
      </c>
      <c r="D33" s="47" t="s">
        <v>1701</v>
      </c>
      <c r="E33" s="45" t="s">
        <v>1663</v>
      </c>
      <c r="F33" s="45" t="s">
        <v>1667</v>
      </c>
      <c r="G33" s="2166"/>
    </row>
    <row r="34" spans="2:7" ht="15.75" x14ac:dyDescent="0.25">
      <c r="B34" s="45">
        <v>26</v>
      </c>
      <c r="C34" s="47" t="s">
        <v>1545</v>
      </c>
      <c r="D34" s="47" t="s">
        <v>1705</v>
      </c>
      <c r="E34" s="45" t="s">
        <v>1663</v>
      </c>
      <c r="F34" s="45" t="s">
        <v>1667</v>
      </c>
      <c r="G34" s="2166"/>
    </row>
    <row r="35" spans="2:7" ht="15.75" x14ac:dyDescent="0.25">
      <c r="B35" s="45">
        <v>27</v>
      </c>
      <c r="C35" s="47" t="s">
        <v>1702</v>
      </c>
      <c r="D35" s="47" t="s">
        <v>1703</v>
      </c>
      <c r="E35" s="45" t="s">
        <v>1663</v>
      </c>
      <c r="F35" s="69" t="s">
        <v>1670</v>
      </c>
      <c r="G35" s="2166"/>
    </row>
    <row r="36" spans="2:7" ht="19.5" customHeight="1" x14ac:dyDescent="0.25">
      <c r="B36" s="45">
        <v>28</v>
      </c>
      <c r="C36" s="47" t="s">
        <v>3331</v>
      </c>
      <c r="D36" s="47" t="s">
        <v>1704</v>
      </c>
      <c r="E36" s="45" t="s">
        <v>1663</v>
      </c>
      <c r="F36" s="69" t="s">
        <v>1670</v>
      </c>
      <c r="G36" s="2166"/>
    </row>
    <row r="37" spans="2:7" ht="15.75" x14ac:dyDescent="0.25">
      <c r="B37" s="45">
        <v>29</v>
      </c>
      <c r="C37" s="47" t="s">
        <v>3332</v>
      </c>
      <c r="D37" s="47" t="s">
        <v>1716</v>
      </c>
      <c r="E37" s="45" t="s">
        <v>1675</v>
      </c>
      <c r="F37" s="45" t="s">
        <v>1676</v>
      </c>
      <c r="G37" s="2166"/>
    </row>
    <row r="38" spans="2:7" ht="15.75" x14ac:dyDescent="0.25">
      <c r="B38" s="45">
        <v>30</v>
      </c>
      <c r="C38" s="47" t="s">
        <v>1694</v>
      </c>
      <c r="D38" s="47" t="s">
        <v>1695</v>
      </c>
      <c r="E38" s="45" t="s">
        <v>1675</v>
      </c>
      <c r="F38" s="45" t="s">
        <v>1676</v>
      </c>
      <c r="G38" s="2166"/>
    </row>
    <row r="39" spans="2:7" ht="31.5" x14ac:dyDescent="0.25">
      <c r="B39" s="45">
        <v>31</v>
      </c>
      <c r="C39" s="47" t="s">
        <v>3333</v>
      </c>
      <c r="D39" s="47" t="s">
        <v>3334</v>
      </c>
      <c r="E39" s="69" t="s">
        <v>1675</v>
      </c>
      <c r="F39" s="69" t="s">
        <v>1680</v>
      </c>
      <c r="G39" s="2166"/>
    </row>
    <row r="40" spans="2:7" ht="31.5" x14ac:dyDescent="0.25">
      <c r="B40" s="45">
        <v>32</v>
      </c>
      <c r="C40" s="47" t="s">
        <v>1712</v>
      </c>
      <c r="D40" s="47" t="s">
        <v>1713</v>
      </c>
      <c r="E40" s="45" t="s">
        <v>1675</v>
      </c>
      <c r="F40" s="45" t="s">
        <v>1680</v>
      </c>
      <c r="G40" s="2166"/>
    </row>
    <row r="41" spans="2:7" ht="31.5" x14ac:dyDescent="0.25">
      <c r="B41" s="45">
        <v>33</v>
      </c>
      <c r="C41" s="47" t="s">
        <v>1710</v>
      </c>
      <c r="D41" s="47" t="s">
        <v>1711</v>
      </c>
      <c r="E41" s="45" t="s">
        <v>1675</v>
      </c>
      <c r="F41" s="45" t="s">
        <v>1680</v>
      </c>
      <c r="G41" s="2166"/>
    </row>
    <row r="42" spans="2:7" ht="31.5" x14ac:dyDescent="0.25">
      <c r="B42" s="45">
        <v>34</v>
      </c>
      <c r="C42" s="47" t="s">
        <v>1714</v>
      </c>
      <c r="D42" s="47" t="s">
        <v>1715</v>
      </c>
      <c r="E42" s="45" t="s">
        <v>1675</v>
      </c>
      <c r="F42" s="45" t="s">
        <v>1680</v>
      </c>
      <c r="G42" s="2167"/>
    </row>
    <row r="43" spans="2:7" ht="21" x14ac:dyDescent="0.25">
      <c r="B43" s="2168">
        <f>COUNTA(B44:B69)</f>
        <v>26</v>
      </c>
      <c r="C43" s="2169"/>
      <c r="D43" s="725"/>
      <c r="E43" s="725"/>
      <c r="F43" s="725"/>
      <c r="G43" s="725"/>
    </row>
    <row r="44" spans="2:7" ht="63" x14ac:dyDescent="0.25">
      <c r="B44" s="45">
        <v>35</v>
      </c>
      <c r="C44" s="47" t="s">
        <v>1718</v>
      </c>
      <c r="D44" s="47" t="s">
        <v>1719</v>
      </c>
      <c r="E44" s="45" t="s">
        <v>1663</v>
      </c>
      <c r="F44" s="45" t="s">
        <v>1664</v>
      </c>
      <c r="G44" s="2166" t="s">
        <v>243</v>
      </c>
    </row>
    <row r="45" spans="2:7" ht="31.5" x14ac:dyDescent="0.25">
      <c r="B45" s="45">
        <v>36</v>
      </c>
      <c r="C45" s="47" t="s">
        <v>3321</v>
      </c>
      <c r="D45" s="47" t="s">
        <v>1526</v>
      </c>
      <c r="E45" s="45" t="s">
        <v>1663</v>
      </c>
      <c r="F45" s="45" t="s">
        <v>1664</v>
      </c>
      <c r="G45" s="2166"/>
    </row>
    <row r="46" spans="2:7" ht="19.5" customHeight="1" x14ac:dyDescent="0.25">
      <c r="B46" s="45">
        <v>37</v>
      </c>
      <c r="C46" s="47" t="s">
        <v>1524</v>
      </c>
      <c r="D46" s="47" t="s">
        <v>1717</v>
      </c>
      <c r="E46" s="45" t="s">
        <v>1663</v>
      </c>
      <c r="F46" s="45" t="s">
        <v>1664</v>
      </c>
      <c r="G46" s="2166"/>
    </row>
    <row r="47" spans="2:7" ht="19.5" customHeight="1" x14ac:dyDescent="0.25">
      <c r="B47" s="45">
        <v>38</v>
      </c>
      <c r="C47" s="47" t="s">
        <v>1517</v>
      </c>
      <c r="D47" s="47" t="s">
        <v>1518</v>
      </c>
      <c r="E47" s="45" t="s">
        <v>1663</v>
      </c>
      <c r="F47" s="45" t="s">
        <v>1667</v>
      </c>
      <c r="G47" s="2166"/>
    </row>
    <row r="48" spans="2:7" ht="19.5" customHeight="1" x14ac:dyDescent="0.25">
      <c r="B48" s="45">
        <v>39</v>
      </c>
      <c r="C48" s="47" t="s">
        <v>1732</v>
      </c>
      <c r="D48" s="47" t="s">
        <v>1733</v>
      </c>
      <c r="E48" s="45" t="s">
        <v>1663</v>
      </c>
      <c r="F48" s="45" t="s">
        <v>1667</v>
      </c>
      <c r="G48" s="2166"/>
    </row>
    <row r="49" spans="2:7" ht="19.5" customHeight="1" x14ac:dyDescent="0.25">
      <c r="B49" s="45">
        <v>40</v>
      </c>
      <c r="C49" s="47" t="s">
        <v>1720</v>
      </c>
      <c r="D49" s="47" t="s">
        <v>1721</v>
      </c>
      <c r="E49" s="45" t="s">
        <v>1663</v>
      </c>
      <c r="F49" s="45" t="s">
        <v>1667</v>
      </c>
      <c r="G49" s="2166"/>
    </row>
    <row r="50" spans="2:7" ht="47.25" x14ac:dyDescent="0.25">
      <c r="B50" s="45">
        <v>41</v>
      </c>
      <c r="C50" s="47" t="s">
        <v>1734</v>
      </c>
      <c r="D50" s="47" t="s">
        <v>1519</v>
      </c>
      <c r="E50" s="45" t="s">
        <v>1663</v>
      </c>
      <c r="F50" s="45" t="s">
        <v>1667</v>
      </c>
      <c r="G50" s="2166"/>
    </row>
    <row r="51" spans="2:7" ht="31.5" x14ac:dyDescent="0.25">
      <c r="B51" s="45">
        <v>42</v>
      </c>
      <c r="C51" s="47" t="s">
        <v>1726</v>
      </c>
      <c r="D51" s="47" t="s">
        <v>1549</v>
      </c>
      <c r="E51" s="45" t="s">
        <v>1663</v>
      </c>
      <c r="F51" s="45" t="s">
        <v>1670</v>
      </c>
      <c r="G51" s="2166"/>
    </row>
    <row r="52" spans="2:7" ht="15.75" x14ac:dyDescent="0.25">
      <c r="B52" s="45">
        <v>43</v>
      </c>
      <c r="C52" s="47" t="s">
        <v>1525</v>
      </c>
      <c r="D52" s="47" t="s">
        <v>1723</v>
      </c>
      <c r="E52" s="45" t="s">
        <v>1675</v>
      </c>
      <c r="F52" s="45" t="s">
        <v>1676</v>
      </c>
      <c r="G52" s="2166"/>
    </row>
    <row r="53" spans="2:7" ht="31.5" x14ac:dyDescent="0.25">
      <c r="B53" s="45">
        <v>44</v>
      </c>
      <c r="C53" s="47" t="s">
        <v>1759</v>
      </c>
      <c r="D53" s="47" t="s">
        <v>1760</v>
      </c>
      <c r="E53" s="45" t="s">
        <v>1675</v>
      </c>
      <c r="F53" s="45" t="s">
        <v>1680</v>
      </c>
      <c r="G53" s="2166"/>
    </row>
    <row r="54" spans="2:7" ht="31.5" x14ac:dyDescent="0.25">
      <c r="B54" s="45">
        <v>45</v>
      </c>
      <c r="C54" s="47" t="s">
        <v>1743</v>
      </c>
      <c r="D54" s="47" t="s">
        <v>1744</v>
      </c>
      <c r="E54" s="45" t="s">
        <v>1675</v>
      </c>
      <c r="F54" s="45" t="s">
        <v>1680</v>
      </c>
      <c r="G54" s="2166"/>
    </row>
    <row r="55" spans="2:7" ht="31.5" x14ac:dyDescent="0.25">
      <c r="B55" s="45">
        <v>46</v>
      </c>
      <c r="C55" s="47" t="s">
        <v>1521</v>
      </c>
      <c r="D55" s="47" t="s">
        <v>1522</v>
      </c>
      <c r="E55" s="45" t="s">
        <v>1675</v>
      </c>
      <c r="F55" s="45" t="s">
        <v>1680</v>
      </c>
      <c r="G55" s="2166"/>
    </row>
    <row r="56" spans="2:7" ht="31.5" x14ac:dyDescent="0.25">
      <c r="B56" s="45">
        <v>47</v>
      </c>
      <c r="C56" s="47" t="s">
        <v>1735</v>
      </c>
      <c r="D56" s="47" t="s">
        <v>1736</v>
      </c>
      <c r="E56" s="45" t="s">
        <v>1675</v>
      </c>
      <c r="F56" s="45" t="s">
        <v>1680</v>
      </c>
      <c r="G56" s="2166"/>
    </row>
    <row r="57" spans="2:7" ht="31.5" x14ac:dyDescent="0.25">
      <c r="B57" s="45">
        <v>48</v>
      </c>
      <c r="C57" s="47" t="s">
        <v>1516</v>
      </c>
      <c r="D57" s="47" t="s">
        <v>1722</v>
      </c>
      <c r="E57" s="69" t="s">
        <v>1675</v>
      </c>
      <c r="F57" s="69" t="s">
        <v>1680</v>
      </c>
      <c r="G57" s="2166"/>
    </row>
    <row r="58" spans="2:7" ht="31.5" x14ac:dyDescent="0.25">
      <c r="B58" s="45">
        <v>49</v>
      </c>
      <c r="C58" s="47" t="s">
        <v>1741</v>
      </c>
      <c r="D58" s="47" t="s">
        <v>1742</v>
      </c>
      <c r="E58" s="69" t="s">
        <v>1675</v>
      </c>
      <c r="F58" s="69" t="s">
        <v>1680</v>
      </c>
      <c r="G58" s="2166"/>
    </row>
    <row r="59" spans="2:7" ht="31.5" x14ac:dyDescent="0.25">
      <c r="B59" s="45">
        <v>50</v>
      </c>
      <c r="C59" s="47" t="s">
        <v>1755</v>
      </c>
      <c r="D59" s="47" t="s">
        <v>1756</v>
      </c>
      <c r="E59" s="69" t="s">
        <v>1675</v>
      </c>
      <c r="F59" s="69" t="s">
        <v>1680</v>
      </c>
      <c r="G59" s="2166"/>
    </row>
    <row r="60" spans="2:7" ht="31.5" x14ac:dyDescent="0.25">
      <c r="B60" s="45">
        <v>51</v>
      </c>
      <c r="C60" s="47" t="s">
        <v>1747</v>
      </c>
      <c r="D60" s="47" t="s">
        <v>1748</v>
      </c>
      <c r="E60" s="69" t="s">
        <v>1675</v>
      </c>
      <c r="F60" s="69" t="s">
        <v>1680</v>
      </c>
      <c r="G60" s="2166"/>
    </row>
    <row r="61" spans="2:7" ht="31.5" x14ac:dyDescent="0.25">
      <c r="B61" s="45">
        <v>52</v>
      </c>
      <c r="C61" s="47" t="s">
        <v>1757</v>
      </c>
      <c r="D61" s="47" t="s">
        <v>1758</v>
      </c>
      <c r="E61" s="69" t="s">
        <v>1675</v>
      </c>
      <c r="F61" s="69" t="s">
        <v>1680</v>
      </c>
      <c r="G61" s="2166"/>
    </row>
    <row r="62" spans="2:7" ht="31.5" x14ac:dyDescent="0.25">
      <c r="B62" s="45">
        <v>53</v>
      </c>
      <c r="C62" s="47" t="s">
        <v>1724</v>
      </c>
      <c r="D62" s="47" t="s">
        <v>1725</v>
      </c>
      <c r="E62" s="69" t="s">
        <v>1675</v>
      </c>
      <c r="F62" s="69" t="s">
        <v>1680</v>
      </c>
      <c r="G62" s="2166"/>
    </row>
    <row r="63" spans="2:7" ht="31.5" x14ac:dyDescent="0.25">
      <c r="B63" s="45">
        <v>54</v>
      </c>
      <c r="C63" s="47" t="s">
        <v>1727</v>
      </c>
      <c r="D63" s="47" t="s">
        <v>3322</v>
      </c>
      <c r="E63" s="69" t="s">
        <v>1675</v>
      </c>
      <c r="F63" s="69" t="s">
        <v>1680</v>
      </c>
      <c r="G63" s="2166"/>
    </row>
    <row r="64" spans="2:7" ht="31.5" x14ac:dyDescent="0.25">
      <c r="B64" s="45">
        <v>55</v>
      </c>
      <c r="C64" s="47" t="s">
        <v>1739</v>
      </c>
      <c r="D64" s="47" t="s">
        <v>1740</v>
      </c>
      <c r="E64" s="45" t="s">
        <v>1675</v>
      </c>
      <c r="F64" s="45" t="s">
        <v>1680</v>
      </c>
      <c r="G64" s="2166"/>
    </row>
    <row r="65" spans="2:7" ht="31.5" x14ac:dyDescent="0.25">
      <c r="B65" s="45">
        <v>56</v>
      </c>
      <c r="C65" s="47" t="s">
        <v>1751</v>
      </c>
      <c r="D65" s="47" t="s">
        <v>1752</v>
      </c>
      <c r="E65" s="45" t="s">
        <v>1675</v>
      </c>
      <c r="F65" s="45" t="s">
        <v>1680</v>
      </c>
      <c r="G65" s="2166"/>
    </row>
    <row r="66" spans="2:7" ht="63" x14ac:dyDescent="0.25">
      <c r="B66" s="45">
        <v>57</v>
      </c>
      <c r="C66" s="47" t="s">
        <v>1761</v>
      </c>
      <c r="D66" s="47" t="s">
        <v>1526</v>
      </c>
      <c r="E66" s="69" t="s">
        <v>1675</v>
      </c>
      <c r="F66" s="69" t="s">
        <v>1680</v>
      </c>
      <c r="G66" s="2166"/>
    </row>
    <row r="67" spans="2:7" ht="31.5" x14ac:dyDescent="0.25">
      <c r="B67" s="45">
        <v>58</v>
      </c>
      <c r="C67" s="47" t="s">
        <v>1745</v>
      </c>
      <c r="D67" s="47" t="s">
        <v>1746</v>
      </c>
      <c r="E67" s="69" t="s">
        <v>1675</v>
      </c>
      <c r="F67" s="69" t="s">
        <v>1680</v>
      </c>
      <c r="G67" s="2166"/>
    </row>
    <row r="68" spans="2:7" ht="31.5" x14ac:dyDescent="0.25">
      <c r="B68" s="45">
        <v>59</v>
      </c>
      <c r="C68" s="47" t="s">
        <v>1753</v>
      </c>
      <c r="D68" s="47" t="s">
        <v>1754</v>
      </c>
      <c r="E68" s="69" t="s">
        <v>1675</v>
      </c>
      <c r="F68" s="69" t="s">
        <v>1680</v>
      </c>
      <c r="G68" s="2166"/>
    </row>
    <row r="69" spans="2:7" ht="31.5" x14ac:dyDescent="0.25">
      <c r="B69" s="45">
        <v>60</v>
      </c>
      <c r="C69" s="47" t="s">
        <v>1730</v>
      </c>
      <c r="D69" s="47" t="s">
        <v>1731</v>
      </c>
      <c r="E69" s="69" t="s">
        <v>1675</v>
      </c>
      <c r="F69" s="69" t="s">
        <v>1680</v>
      </c>
      <c r="G69" s="2166"/>
    </row>
    <row r="70" spans="2:7" ht="21" x14ac:dyDescent="0.25">
      <c r="B70" s="2168">
        <f>COUNTA(B71:B81)</f>
        <v>11</v>
      </c>
      <c r="C70" s="2169"/>
      <c r="D70" s="725"/>
      <c r="E70" s="725"/>
      <c r="F70" s="725"/>
      <c r="G70" s="725"/>
    </row>
    <row r="71" spans="2:7" ht="19.5" customHeight="1" x14ac:dyDescent="0.25">
      <c r="B71" s="45">
        <v>61</v>
      </c>
      <c r="C71" s="47" t="s">
        <v>1765</v>
      </c>
      <c r="D71" s="47" t="s">
        <v>1766</v>
      </c>
      <c r="E71" s="45" t="s">
        <v>1663</v>
      </c>
      <c r="F71" s="45" t="s">
        <v>1667</v>
      </c>
      <c r="G71" s="2165" t="s">
        <v>246</v>
      </c>
    </row>
    <row r="72" spans="2:7" ht="19.5" customHeight="1" x14ac:dyDescent="0.25">
      <c r="B72" s="45">
        <v>62</v>
      </c>
      <c r="C72" s="47" t="s">
        <v>1513</v>
      </c>
      <c r="D72" s="47" t="s">
        <v>1764</v>
      </c>
      <c r="E72" s="45" t="s">
        <v>1663</v>
      </c>
      <c r="F72" s="45" t="s">
        <v>1670</v>
      </c>
      <c r="G72" s="2166"/>
    </row>
    <row r="73" spans="2:7" ht="19.5" customHeight="1" x14ac:dyDescent="0.25">
      <c r="B73" s="45">
        <v>63</v>
      </c>
      <c r="C73" s="47" t="s">
        <v>1514</v>
      </c>
      <c r="D73" s="47" t="s">
        <v>1767</v>
      </c>
      <c r="E73" s="45" t="s">
        <v>1663</v>
      </c>
      <c r="F73" s="45" t="s">
        <v>1670</v>
      </c>
      <c r="G73" s="2166"/>
    </row>
    <row r="74" spans="2:7" ht="31.5" x14ac:dyDescent="0.25">
      <c r="B74" s="45">
        <v>64</v>
      </c>
      <c r="C74" s="47" t="s">
        <v>1510</v>
      </c>
      <c r="D74" s="47" t="s">
        <v>3315</v>
      </c>
      <c r="E74" s="45" t="s">
        <v>1675</v>
      </c>
      <c r="F74" s="45" t="s">
        <v>1680</v>
      </c>
      <c r="G74" s="2166"/>
    </row>
    <row r="75" spans="2:7" ht="31.5" x14ac:dyDescent="0.25">
      <c r="B75" s="45">
        <v>65</v>
      </c>
      <c r="C75" s="47" t="s">
        <v>1769</v>
      </c>
      <c r="D75" s="47" t="s">
        <v>1512</v>
      </c>
      <c r="E75" s="69" t="s">
        <v>1675</v>
      </c>
      <c r="F75" s="69" t="s">
        <v>1680</v>
      </c>
      <c r="G75" s="2166"/>
    </row>
    <row r="76" spans="2:7" ht="31.5" x14ac:dyDescent="0.25">
      <c r="B76" s="45">
        <v>66</v>
      </c>
      <c r="C76" s="47" t="s">
        <v>1773</v>
      </c>
      <c r="D76" s="47" t="s">
        <v>3316</v>
      </c>
      <c r="E76" s="69" t="s">
        <v>1675</v>
      </c>
      <c r="F76" s="69" t="s">
        <v>1680</v>
      </c>
      <c r="G76" s="2166"/>
    </row>
    <row r="77" spans="2:7" ht="31.5" x14ac:dyDescent="0.25">
      <c r="B77" s="45">
        <v>67</v>
      </c>
      <c r="C77" s="47" t="s">
        <v>3317</v>
      </c>
      <c r="D77" s="47" t="s">
        <v>1768</v>
      </c>
      <c r="E77" s="69" t="s">
        <v>1675</v>
      </c>
      <c r="F77" s="69" t="s">
        <v>1680</v>
      </c>
      <c r="G77" s="2166"/>
    </row>
    <row r="78" spans="2:7" ht="63" x14ac:dyDescent="0.25">
      <c r="B78" s="45">
        <v>68</v>
      </c>
      <c r="C78" s="47" t="s">
        <v>3318</v>
      </c>
      <c r="D78" s="47" t="s">
        <v>1771</v>
      </c>
      <c r="E78" s="69" t="s">
        <v>1675</v>
      </c>
      <c r="F78" s="69" t="s">
        <v>1680</v>
      </c>
      <c r="G78" s="2166"/>
    </row>
    <row r="79" spans="2:7" ht="31.5" x14ac:dyDescent="0.25">
      <c r="B79" s="45">
        <v>69</v>
      </c>
      <c r="C79" s="47" t="s">
        <v>3319</v>
      </c>
      <c r="D79" s="47" t="s">
        <v>3320</v>
      </c>
      <c r="E79" s="69" t="s">
        <v>1675</v>
      </c>
      <c r="F79" s="69" t="s">
        <v>1680</v>
      </c>
      <c r="G79" s="2166"/>
    </row>
    <row r="80" spans="2:7" ht="31.5" x14ac:dyDescent="0.25">
      <c r="B80" s="45">
        <v>70</v>
      </c>
      <c r="C80" s="47" t="s">
        <v>1770</v>
      </c>
      <c r="D80" s="47" t="s">
        <v>3320</v>
      </c>
      <c r="E80" s="69" t="s">
        <v>1675</v>
      </c>
      <c r="F80" s="69" t="s">
        <v>1680</v>
      </c>
      <c r="G80" s="2166"/>
    </row>
    <row r="81" spans="2:7" ht="31.5" x14ac:dyDescent="0.25">
      <c r="B81" s="45">
        <v>71</v>
      </c>
      <c r="C81" s="47" t="s">
        <v>1762</v>
      </c>
      <c r="D81" s="47" t="s">
        <v>1763</v>
      </c>
      <c r="E81" s="69" t="s">
        <v>1675</v>
      </c>
      <c r="F81" s="69" t="s">
        <v>1680</v>
      </c>
      <c r="G81" s="2167"/>
    </row>
    <row r="82" spans="2:7" ht="21" x14ac:dyDescent="0.25">
      <c r="B82" s="2168">
        <f>COUNTA(B83:B88)</f>
        <v>6</v>
      </c>
      <c r="C82" s="2169"/>
      <c r="D82" s="725"/>
      <c r="E82" s="725"/>
      <c r="F82" s="725"/>
      <c r="G82" s="725"/>
    </row>
    <row r="83" spans="2:7" ht="19.5" customHeight="1" x14ac:dyDescent="0.25">
      <c r="B83" s="45">
        <v>72</v>
      </c>
      <c r="C83" s="47" t="s">
        <v>1541</v>
      </c>
      <c r="D83" s="47" t="s">
        <v>1536</v>
      </c>
      <c r="E83" s="45" t="s">
        <v>1663</v>
      </c>
      <c r="F83" s="45" t="s">
        <v>1667</v>
      </c>
      <c r="G83" s="2165" t="s">
        <v>247</v>
      </c>
    </row>
    <row r="84" spans="2:7" ht="31.5" x14ac:dyDescent="0.25">
      <c r="B84" s="45">
        <v>73</v>
      </c>
      <c r="C84" s="47" t="s">
        <v>1543</v>
      </c>
      <c r="D84" s="47" t="s">
        <v>1776</v>
      </c>
      <c r="E84" s="45" t="s">
        <v>1663</v>
      </c>
      <c r="F84" s="45" t="s">
        <v>1670</v>
      </c>
      <c r="G84" s="2166"/>
    </row>
    <row r="85" spans="2:7" ht="31.5" x14ac:dyDescent="0.25">
      <c r="B85" s="45">
        <v>74</v>
      </c>
      <c r="C85" s="47" t="s">
        <v>1777</v>
      </c>
      <c r="D85" s="47" t="s">
        <v>1542</v>
      </c>
      <c r="E85" s="45" t="s">
        <v>1675</v>
      </c>
      <c r="F85" s="69" t="s">
        <v>1676</v>
      </c>
      <c r="G85" s="2166"/>
    </row>
    <row r="86" spans="2:7" ht="31.5" x14ac:dyDescent="0.25">
      <c r="B86" s="45">
        <v>75</v>
      </c>
      <c r="C86" s="47" t="s">
        <v>1774</v>
      </c>
      <c r="D86" s="47" t="s">
        <v>1775</v>
      </c>
      <c r="E86" s="45" t="s">
        <v>1675</v>
      </c>
      <c r="F86" s="69" t="s">
        <v>1680</v>
      </c>
      <c r="G86" s="2166"/>
    </row>
    <row r="87" spans="2:7" ht="31.5" x14ac:dyDescent="0.25">
      <c r="B87" s="45">
        <v>76</v>
      </c>
      <c r="C87" s="47" t="s">
        <v>1778</v>
      </c>
      <c r="D87" s="47" t="s">
        <v>1779</v>
      </c>
      <c r="E87" s="45" t="s">
        <v>1675</v>
      </c>
      <c r="F87" s="69" t="s">
        <v>1680</v>
      </c>
      <c r="G87" s="2166"/>
    </row>
    <row r="88" spans="2:7" ht="31.5" x14ac:dyDescent="0.25">
      <c r="B88" s="45">
        <v>77</v>
      </c>
      <c r="C88" s="47" t="s">
        <v>1728</v>
      </c>
      <c r="D88" s="47" t="s">
        <v>1729</v>
      </c>
      <c r="E88" s="69" t="s">
        <v>1675</v>
      </c>
      <c r="F88" s="69" t="s">
        <v>1680</v>
      </c>
      <c r="G88" s="2166"/>
    </row>
    <row r="89" spans="2:7" ht="21" x14ac:dyDescent="0.25">
      <c r="B89" s="2168">
        <f>COUNTA(B90:B98)</f>
        <v>9</v>
      </c>
      <c r="C89" s="2169"/>
      <c r="D89" s="725"/>
      <c r="E89" s="725"/>
      <c r="F89" s="725"/>
      <c r="G89" s="725"/>
    </row>
    <row r="90" spans="2:7" ht="19.5" customHeight="1" x14ac:dyDescent="0.25">
      <c r="B90" s="45">
        <v>78</v>
      </c>
      <c r="C90" s="47" t="s">
        <v>1537</v>
      </c>
      <c r="D90" s="47" t="s">
        <v>1784</v>
      </c>
      <c r="E90" s="45" t="s">
        <v>1663</v>
      </c>
      <c r="F90" s="69" t="s">
        <v>1670</v>
      </c>
      <c r="G90" s="2165" t="s">
        <v>248</v>
      </c>
    </row>
    <row r="91" spans="2:7" ht="19.5" customHeight="1" x14ac:dyDescent="0.25">
      <c r="B91" s="45">
        <v>79</v>
      </c>
      <c r="C91" s="47" t="s">
        <v>1533</v>
      </c>
      <c r="D91" s="47" t="s">
        <v>1780</v>
      </c>
      <c r="E91" s="45" t="s">
        <v>1663</v>
      </c>
      <c r="F91" s="69" t="s">
        <v>1670</v>
      </c>
      <c r="G91" s="2166"/>
    </row>
    <row r="92" spans="2:7" ht="19.5" customHeight="1" x14ac:dyDescent="0.25">
      <c r="B92" s="45">
        <v>80</v>
      </c>
      <c r="C92" s="47" t="s">
        <v>1535</v>
      </c>
      <c r="D92" s="47" t="s">
        <v>1538</v>
      </c>
      <c r="E92" s="45" t="s">
        <v>1675</v>
      </c>
      <c r="F92" s="69" t="s">
        <v>1676</v>
      </c>
      <c r="G92" s="2166"/>
    </row>
    <row r="93" spans="2:7" ht="31.5" x14ac:dyDescent="0.25">
      <c r="B93" s="45">
        <v>81</v>
      </c>
      <c r="C93" s="47" t="s">
        <v>1783</v>
      </c>
      <c r="D93" s="47" t="s">
        <v>1540</v>
      </c>
      <c r="E93" s="45" t="s">
        <v>1675</v>
      </c>
      <c r="F93" s="69" t="s">
        <v>1680</v>
      </c>
      <c r="G93" s="2166"/>
    </row>
    <row r="94" spans="2:7" ht="31.5" x14ac:dyDescent="0.25">
      <c r="B94" s="45">
        <v>82</v>
      </c>
      <c r="C94" s="47" t="s">
        <v>3309</v>
      </c>
      <c r="D94" s="47" t="s">
        <v>3310</v>
      </c>
      <c r="E94" s="45" t="s">
        <v>1675</v>
      </c>
      <c r="F94" s="69" t="s">
        <v>1680</v>
      </c>
      <c r="G94" s="2166"/>
    </row>
    <row r="95" spans="2:7" ht="31.5" x14ac:dyDescent="0.25">
      <c r="B95" s="45">
        <v>83</v>
      </c>
      <c r="C95" s="47" t="s">
        <v>1781</v>
      </c>
      <c r="D95" s="47" t="s">
        <v>1780</v>
      </c>
      <c r="E95" s="45" t="s">
        <v>1675</v>
      </c>
      <c r="F95" s="69" t="s">
        <v>1680</v>
      </c>
      <c r="G95" s="2166"/>
    </row>
    <row r="96" spans="2:7" ht="31.5" x14ac:dyDescent="0.25">
      <c r="B96" s="45">
        <v>84</v>
      </c>
      <c r="C96" s="47" t="s">
        <v>1737</v>
      </c>
      <c r="D96" s="47" t="s">
        <v>1738</v>
      </c>
      <c r="E96" s="45" t="s">
        <v>1675</v>
      </c>
      <c r="F96" s="69" t="s">
        <v>1680</v>
      </c>
      <c r="G96" s="2166"/>
    </row>
    <row r="97" spans="2:7" ht="31.5" x14ac:dyDescent="0.25">
      <c r="B97" s="45">
        <v>85</v>
      </c>
      <c r="C97" s="47" t="s">
        <v>3311</v>
      </c>
      <c r="D97" s="47" t="s">
        <v>3312</v>
      </c>
      <c r="E97" s="45" t="s">
        <v>1675</v>
      </c>
      <c r="F97" s="69" t="s">
        <v>1680</v>
      </c>
      <c r="G97" s="2166"/>
    </row>
    <row r="98" spans="2:7" ht="31.5" x14ac:dyDescent="0.25">
      <c r="B98" s="45">
        <v>86</v>
      </c>
      <c r="C98" s="47" t="s">
        <v>1749</v>
      </c>
      <c r="D98" s="47" t="s">
        <v>1750</v>
      </c>
      <c r="E98" s="69" t="s">
        <v>1675</v>
      </c>
      <c r="F98" s="69" t="s">
        <v>1680</v>
      </c>
      <c r="G98" s="2167"/>
    </row>
    <row r="99" spans="2:7" ht="21" x14ac:dyDescent="0.25">
      <c r="B99" s="2168">
        <f>COUNTA(B100:B107)</f>
        <v>8</v>
      </c>
      <c r="C99" s="2169"/>
      <c r="D99" s="725"/>
      <c r="E99" s="725"/>
      <c r="F99" s="725"/>
      <c r="G99" s="725"/>
    </row>
    <row r="100" spans="2:7" ht="19.5" customHeight="1" x14ac:dyDescent="0.25">
      <c r="B100" s="45">
        <v>87</v>
      </c>
      <c r="C100" s="47" t="s">
        <v>1527</v>
      </c>
      <c r="D100" s="47" t="s">
        <v>1786</v>
      </c>
      <c r="E100" s="45" t="s">
        <v>1663</v>
      </c>
      <c r="F100" s="45" t="s">
        <v>1664</v>
      </c>
      <c r="G100" s="2165" t="s">
        <v>249</v>
      </c>
    </row>
    <row r="101" spans="2:7" ht="19.5" customHeight="1" x14ac:dyDescent="0.25">
      <c r="B101" s="45">
        <v>88</v>
      </c>
      <c r="C101" s="47" t="s">
        <v>1529</v>
      </c>
      <c r="D101" s="47" t="s">
        <v>1787</v>
      </c>
      <c r="E101" s="45" t="s">
        <v>1663</v>
      </c>
      <c r="F101" s="45" t="s">
        <v>1670</v>
      </c>
      <c r="G101" s="2166"/>
    </row>
    <row r="102" spans="2:7" ht="19.5" customHeight="1" x14ac:dyDescent="0.25">
      <c r="B102" s="45">
        <v>89</v>
      </c>
      <c r="C102" s="47" t="s">
        <v>1788</v>
      </c>
      <c r="D102" s="47" t="s">
        <v>1789</v>
      </c>
      <c r="E102" s="45" t="s">
        <v>1675</v>
      </c>
      <c r="F102" s="69" t="s">
        <v>1676</v>
      </c>
      <c r="G102" s="2166"/>
    </row>
    <row r="103" spans="2:7" ht="31.5" x14ac:dyDescent="0.25">
      <c r="B103" s="45">
        <v>90</v>
      </c>
      <c r="C103" s="47" t="s">
        <v>3313</v>
      </c>
      <c r="D103" s="47" t="s">
        <v>3314</v>
      </c>
      <c r="E103" s="45" t="s">
        <v>1675</v>
      </c>
      <c r="F103" s="69" t="s">
        <v>1680</v>
      </c>
      <c r="G103" s="2166"/>
    </row>
    <row r="104" spans="2:7" ht="31.5" x14ac:dyDescent="0.25">
      <c r="B104" s="45">
        <v>91</v>
      </c>
      <c r="C104" s="47" t="s">
        <v>1792</v>
      </c>
      <c r="D104" s="47" t="s">
        <v>1791</v>
      </c>
      <c r="E104" s="45" t="s">
        <v>1675</v>
      </c>
      <c r="F104" s="69" t="s">
        <v>1680</v>
      </c>
      <c r="G104" s="2166"/>
    </row>
    <row r="105" spans="2:7" ht="31.5" x14ac:dyDescent="0.25">
      <c r="B105" s="45">
        <v>92</v>
      </c>
      <c r="C105" s="47" t="s">
        <v>1794</v>
      </c>
      <c r="D105" s="47" t="s">
        <v>1793</v>
      </c>
      <c r="E105" s="69" t="s">
        <v>1675</v>
      </c>
      <c r="F105" s="69" t="s">
        <v>1680</v>
      </c>
      <c r="G105" s="2166"/>
    </row>
    <row r="106" spans="2:7" ht="31.5" x14ac:dyDescent="0.25">
      <c r="B106" s="45">
        <v>93</v>
      </c>
      <c r="C106" s="47" t="s">
        <v>1790</v>
      </c>
      <c r="D106" s="47" t="s">
        <v>1789</v>
      </c>
      <c r="E106" s="69" t="s">
        <v>1675</v>
      </c>
      <c r="F106" s="69" t="s">
        <v>1680</v>
      </c>
      <c r="G106" s="2166"/>
    </row>
    <row r="107" spans="2:7" ht="31.5" x14ac:dyDescent="0.25">
      <c r="B107" s="45">
        <v>94</v>
      </c>
      <c r="C107" s="47" t="s">
        <v>1796</v>
      </c>
      <c r="D107" s="47" t="s">
        <v>1795</v>
      </c>
      <c r="E107" s="69" t="s">
        <v>1675</v>
      </c>
      <c r="F107" s="69" t="s">
        <v>1680</v>
      </c>
      <c r="G107" s="2166"/>
    </row>
    <row r="108" spans="2:7" ht="15" customHeight="1" x14ac:dyDescent="0.25"/>
    <row r="109" spans="2:7" ht="15" customHeight="1" x14ac:dyDescent="0.25"/>
    <row r="110" spans="2:7" ht="15" customHeight="1" x14ac:dyDescent="0.25"/>
    <row r="111" spans="2:7" ht="15" customHeight="1" x14ac:dyDescent="0.25"/>
    <row r="112" spans="2: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sheetData>
  <mergeCells count="16">
    <mergeCell ref="B1:G3"/>
    <mergeCell ref="B4:G4"/>
    <mergeCell ref="G90:G98"/>
    <mergeCell ref="G100:G107"/>
    <mergeCell ref="G8:G25"/>
    <mergeCell ref="G27:G42"/>
    <mergeCell ref="G44:G69"/>
    <mergeCell ref="G71:G81"/>
    <mergeCell ref="G83:G88"/>
    <mergeCell ref="B7:C7"/>
    <mergeCell ref="B26:C26"/>
    <mergeCell ref="B43:C43"/>
    <mergeCell ref="B70:C70"/>
    <mergeCell ref="B82:C82"/>
    <mergeCell ref="B89:C89"/>
    <mergeCell ref="B99:C99"/>
  </mergeCells>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1:G26"/>
  <sheetViews>
    <sheetView workbookViewId="0">
      <pane xSplit="1" ySplit="7" topLeftCell="B20" activePane="bottomRight" state="frozen"/>
      <selection activeCell="C5" sqref="C5"/>
      <selection pane="topRight" activeCell="C5" sqref="C5"/>
      <selection pane="bottomLeft" activeCell="C5" sqref="C5"/>
      <selection pane="bottomRight" activeCell="D23" sqref="D23"/>
    </sheetView>
  </sheetViews>
  <sheetFormatPr baseColWidth="10" defaultColWidth="0" defaultRowHeight="15.75" zeroHeight="1" x14ac:dyDescent="0.25"/>
  <cols>
    <col min="1" max="1" width="4" style="16" customWidth="1"/>
    <col min="2" max="4" width="42.7109375" style="16" customWidth="1"/>
    <col min="5" max="5" width="11.42578125" style="16" customWidth="1"/>
    <col min="6" max="7" width="0" style="16" hidden="1" customWidth="1"/>
    <col min="8" max="16384" width="11.42578125" style="16" hidden="1"/>
  </cols>
  <sheetData>
    <row r="1" spans="1:7" s="10" customFormat="1" x14ac:dyDescent="0.25">
      <c r="B1" s="1921"/>
      <c r="C1" s="1922"/>
      <c r="D1" s="1923"/>
    </row>
    <row r="2" spans="1:7" s="10" customFormat="1" x14ac:dyDescent="0.25">
      <c r="B2" s="1924"/>
      <c r="C2" s="1925"/>
      <c r="D2" s="1926"/>
    </row>
    <row r="3" spans="1:7" s="10" customFormat="1" ht="16.5" thickBot="1" x14ac:dyDescent="0.3">
      <c r="B3" s="1927"/>
      <c r="C3" s="1928"/>
      <c r="D3" s="1929"/>
      <c r="E3" s="3"/>
      <c r="F3" s="3"/>
      <c r="G3" s="3"/>
    </row>
    <row r="4" spans="1:7" s="3" customFormat="1" ht="21.75" thickBot="1" x14ac:dyDescent="0.4">
      <c r="B4" s="2079" t="s">
        <v>2667</v>
      </c>
      <c r="C4" s="2080"/>
      <c r="D4" s="2081"/>
    </row>
    <row r="5" spans="1:7" x14ac:dyDescent="0.25">
      <c r="A5" s="70"/>
      <c r="B5" s="12"/>
      <c r="C5" s="12"/>
      <c r="D5" s="12"/>
      <c r="E5" s="70"/>
      <c r="F5" s="70"/>
    </row>
    <row r="6" spans="1:7" x14ac:dyDescent="0.25">
      <c r="A6" s="43"/>
      <c r="B6" s="2170" t="s">
        <v>1798</v>
      </c>
      <c r="C6" s="282" t="s">
        <v>3563</v>
      </c>
      <c r="D6" s="282" t="s">
        <v>4185</v>
      </c>
      <c r="E6" s="38"/>
      <c r="F6" s="38"/>
    </row>
    <row r="7" spans="1:7" x14ac:dyDescent="0.25">
      <c r="A7" s="43"/>
      <c r="B7" s="2171"/>
      <c r="C7" s="512" t="s">
        <v>1799</v>
      </c>
      <c r="D7" s="512" t="s">
        <v>1799</v>
      </c>
      <c r="E7" s="43"/>
      <c r="F7" s="43"/>
    </row>
    <row r="8" spans="1:7" x14ac:dyDescent="0.25">
      <c r="A8" s="10"/>
      <c r="B8" s="74" t="s">
        <v>1800</v>
      </c>
      <c r="C8" s="72">
        <v>1800</v>
      </c>
      <c r="D8" s="1397">
        <v>1750</v>
      </c>
      <c r="E8" s="10"/>
      <c r="F8" s="10"/>
    </row>
    <row r="9" spans="1:7" x14ac:dyDescent="0.25">
      <c r="A9" s="10"/>
      <c r="B9" s="74" t="s">
        <v>1801</v>
      </c>
      <c r="C9" s="72">
        <v>1378</v>
      </c>
      <c r="D9" s="1397">
        <v>1245</v>
      </c>
      <c r="E9" s="10"/>
      <c r="F9" s="10"/>
    </row>
    <row r="10" spans="1:7" x14ac:dyDescent="0.25">
      <c r="A10" s="10"/>
      <c r="B10" s="74" t="s">
        <v>1802</v>
      </c>
      <c r="C10" s="72">
        <v>910</v>
      </c>
      <c r="D10" s="1397">
        <v>945</v>
      </c>
      <c r="E10" s="10"/>
      <c r="F10" s="10"/>
    </row>
    <row r="11" spans="1:7" x14ac:dyDescent="0.25">
      <c r="A11" s="10"/>
      <c r="B11" s="74" t="s">
        <v>1803</v>
      </c>
      <c r="C11" s="72">
        <v>24</v>
      </c>
      <c r="D11" s="1397">
        <v>19</v>
      </c>
      <c r="E11" s="10"/>
      <c r="F11" s="10"/>
    </row>
    <row r="12" spans="1:7" x14ac:dyDescent="0.25">
      <c r="A12" s="10"/>
      <c r="B12" s="513" t="s">
        <v>1804</v>
      </c>
      <c r="C12" s="514"/>
      <c r="D12" s="1390"/>
      <c r="E12" s="10"/>
      <c r="F12" s="10"/>
    </row>
    <row r="13" spans="1:7" x14ac:dyDescent="0.25">
      <c r="A13" s="10"/>
      <c r="B13" s="74" t="s">
        <v>1805</v>
      </c>
      <c r="C13" s="72">
        <v>522</v>
      </c>
      <c r="D13" s="1397">
        <v>507</v>
      </c>
      <c r="E13" s="10"/>
      <c r="F13" s="10"/>
    </row>
    <row r="14" spans="1:7" x14ac:dyDescent="0.25">
      <c r="A14" s="10"/>
      <c r="B14" s="74" t="s">
        <v>1806</v>
      </c>
      <c r="C14" s="72">
        <v>449</v>
      </c>
      <c r="D14" s="1397">
        <v>407</v>
      </c>
      <c r="E14" s="10"/>
      <c r="F14" s="10"/>
    </row>
    <row r="15" spans="1:7" x14ac:dyDescent="0.25">
      <c r="A15" s="10"/>
      <c r="B15" s="74" t="s">
        <v>1807</v>
      </c>
      <c r="C15" s="72"/>
      <c r="D15" s="21"/>
      <c r="E15" s="10"/>
      <c r="F15" s="10"/>
    </row>
    <row r="16" spans="1:7" x14ac:dyDescent="0.25">
      <c r="B16" s="74" t="s">
        <v>1808</v>
      </c>
      <c r="C16" s="72"/>
      <c r="D16" s="21"/>
    </row>
    <row r="17" spans="2:4" x14ac:dyDescent="0.25">
      <c r="B17" s="513" t="s">
        <v>1809</v>
      </c>
      <c r="C17" s="514"/>
      <c r="D17" s="515"/>
    </row>
    <row r="18" spans="2:4" x14ac:dyDescent="0.25">
      <c r="B18" s="74" t="s">
        <v>1810</v>
      </c>
      <c r="C18" s="72">
        <v>241</v>
      </c>
      <c r="D18" s="21">
        <v>211</v>
      </c>
    </row>
    <row r="19" spans="2:4" x14ac:dyDescent="0.25">
      <c r="B19" s="513" t="s">
        <v>1811</v>
      </c>
      <c r="C19" s="514"/>
      <c r="D19" s="515"/>
    </row>
    <row r="20" spans="2:4" x14ac:dyDescent="0.25">
      <c r="B20" s="77" t="s">
        <v>1800</v>
      </c>
      <c r="C20" s="73">
        <v>1320</v>
      </c>
      <c r="D20" s="1398">
        <v>1300</v>
      </c>
    </row>
    <row r="21" spans="2:4" x14ac:dyDescent="0.25">
      <c r="B21" s="77" t="s">
        <v>1801</v>
      </c>
      <c r="C21" s="73">
        <v>944</v>
      </c>
      <c r="D21" s="1398">
        <v>894</v>
      </c>
    </row>
    <row r="22" spans="2:4" x14ac:dyDescent="0.25">
      <c r="B22" s="77" t="s">
        <v>1802</v>
      </c>
      <c r="C22" s="73">
        <v>476</v>
      </c>
      <c r="D22" s="1398">
        <v>510</v>
      </c>
    </row>
    <row r="23" spans="2:4" x14ac:dyDescent="0.25">
      <c r="B23" s="77" t="s">
        <v>3379</v>
      </c>
      <c r="C23" s="73">
        <v>13</v>
      </c>
      <c r="D23" s="1398">
        <v>7</v>
      </c>
    </row>
    <row r="24" spans="2:4" x14ac:dyDescent="0.25">
      <c r="B24" s="77" t="s">
        <v>3380</v>
      </c>
      <c r="C24" s="73">
        <v>1</v>
      </c>
      <c r="D24" s="1398">
        <v>2</v>
      </c>
    </row>
    <row r="25" spans="2:4" x14ac:dyDescent="0.25">
      <c r="B25" s="76" t="s">
        <v>1812</v>
      </c>
    </row>
    <row r="26" spans="2:4" x14ac:dyDescent="0.25"/>
  </sheetData>
  <mergeCells count="3">
    <mergeCell ref="B4:D4"/>
    <mergeCell ref="B6:B7"/>
    <mergeCell ref="B1:D3"/>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1:XEZ44"/>
  <sheetViews>
    <sheetView workbookViewId="0">
      <pane xSplit="1" ySplit="7" topLeftCell="B38" activePane="bottomRight" state="frozen"/>
      <selection activeCell="C5" sqref="C5"/>
      <selection pane="topRight" activeCell="C5" sqref="C5"/>
      <selection pane="bottomLeft" activeCell="C5" sqref="C5"/>
      <selection pane="bottomRight" activeCell="B31" sqref="B31"/>
    </sheetView>
  </sheetViews>
  <sheetFormatPr baseColWidth="10" defaultColWidth="0" defaultRowHeight="15.75" zeroHeight="1" x14ac:dyDescent="0.25"/>
  <cols>
    <col min="1" max="1" width="4" style="16" customWidth="1"/>
    <col min="2" max="2" width="59.140625" style="16" customWidth="1"/>
    <col min="3" max="5" width="23" style="16" customWidth="1"/>
    <col min="6" max="6" width="3.28515625" style="16" customWidth="1"/>
    <col min="7" max="16380" width="0" style="16" hidden="1"/>
    <col min="16381" max="16384" width="11.42578125" style="16" hidden="1"/>
  </cols>
  <sheetData>
    <row r="1" spans="1:8" s="10" customFormat="1" x14ac:dyDescent="0.25">
      <c r="B1" s="1921"/>
      <c r="C1" s="1922"/>
      <c r="D1" s="1922"/>
      <c r="E1" s="1923"/>
    </row>
    <row r="2" spans="1:8" s="10" customFormat="1" x14ac:dyDescent="0.25">
      <c r="B2" s="1924"/>
      <c r="C2" s="1925"/>
      <c r="D2" s="1925"/>
      <c r="E2" s="1926"/>
    </row>
    <row r="3" spans="1:8" s="10" customFormat="1" ht="16.5" thickBot="1" x14ac:dyDescent="0.3">
      <c r="B3" s="1927"/>
      <c r="C3" s="1928"/>
      <c r="D3" s="1928"/>
      <c r="E3" s="1929"/>
      <c r="F3" s="3"/>
      <c r="G3" s="3"/>
      <c r="H3" s="3"/>
    </row>
    <row r="4" spans="1:8" s="27" customFormat="1" ht="21.75" thickBot="1" x14ac:dyDescent="0.3">
      <c r="B4" s="2172" t="s">
        <v>2668</v>
      </c>
      <c r="C4" s="2173"/>
      <c r="D4" s="2173"/>
      <c r="E4" s="2174"/>
    </row>
    <row r="5" spans="1:8" x14ac:dyDescent="0.25">
      <c r="A5" s="70"/>
      <c r="B5" s="12"/>
      <c r="C5" s="12"/>
      <c r="D5" s="12"/>
      <c r="E5" s="12"/>
      <c r="F5" s="70"/>
      <c r="G5" s="70"/>
    </row>
    <row r="6" spans="1:8" s="516" customFormat="1" ht="15.75" customHeight="1" x14ac:dyDescent="0.25">
      <c r="A6" s="502"/>
      <c r="B6" s="2175" t="s">
        <v>1813</v>
      </c>
      <c r="C6" s="2176" t="s">
        <v>1814</v>
      </c>
      <c r="D6" s="2177"/>
      <c r="E6" s="2178"/>
      <c r="F6" s="26"/>
      <c r="G6" s="26"/>
    </row>
    <row r="7" spans="1:8" s="516" customFormat="1" ht="15.75" customHeight="1" x14ac:dyDescent="0.25">
      <c r="A7" s="502"/>
      <c r="B7" s="2175"/>
      <c r="C7" s="512" t="s">
        <v>1815</v>
      </c>
      <c r="D7" s="512" t="s">
        <v>1816</v>
      </c>
      <c r="E7" s="512" t="s">
        <v>1817</v>
      </c>
      <c r="F7" s="502"/>
      <c r="G7" s="502"/>
    </row>
    <row r="8" spans="1:8" ht="18.75" customHeight="1" x14ac:dyDescent="0.25">
      <c r="A8" s="10"/>
      <c r="B8" s="1401" t="s">
        <v>426</v>
      </c>
      <c r="C8" s="1402">
        <v>278</v>
      </c>
      <c r="D8" s="1402">
        <v>159</v>
      </c>
      <c r="E8" s="1402">
        <v>110</v>
      </c>
      <c r="F8" s="10"/>
      <c r="G8" s="10"/>
    </row>
    <row r="9" spans="1:8" ht="18.75" customHeight="1" x14ac:dyDescent="0.25">
      <c r="A9" s="10"/>
      <c r="B9" s="1401" t="s">
        <v>1259</v>
      </c>
      <c r="C9" s="1402">
        <v>170</v>
      </c>
      <c r="D9" s="1402">
        <v>132</v>
      </c>
      <c r="E9" s="1402">
        <v>110</v>
      </c>
      <c r="F9" s="10"/>
      <c r="G9" s="10"/>
    </row>
    <row r="10" spans="1:8" ht="18.75" customHeight="1" x14ac:dyDescent="0.25">
      <c r="A10" s="10"/>
      <c r="B10" s="1401" t="s">
        <v>803</v>
      </c>
      <c r="C10" s="1402">
        <v>141</v>
      </c>
      <c r="D10" s="1402">
        <v>90</v>
      </c>
      <c r="E10" s="1402">
        <v>64</v>
      </c>
      <c r="F10" s="10"/>
      <c r="G10" s="10"/>
    </row>
    <row r="11" spans="1:8" ht="18.75" customHeight="1" x14ac:dyDescent="0.25">
      <c r="A11" s="10"/>
      <c r="B11" s="1401" t="s">
        <v>992</v>
      </c>
      <c r="C11" s="1402">
        <v>164</v>
      </c>
      <c r="D11" s="1402">
        <v>83</v>
      </c>
      <c r="E11" s="1402">
        <v>105</v>
      </c>
      <c r="F11" s="10"/>
      <c r="G11" s="10"/>
    </row>
    <row r="12" spans="1:8" ht="18.75" customHeight="1" x14ac:dyDescent="0.25">
      <c r="A12" s="10"/>
      <c r="B12" s="1401" t="s">
        <v>807</v>
      </c>
      <c r="C12" s="1402">
        <v>221</v>
      </c>
      <c r="D12" s="1402">
        <v>62</v>
      </c>
      <c r="E12" s="1402">
        <v>73</v>
      </c>
      <c r="F12" s="10"/>
      <c r="G12" s="10"/>
    </row>
    <row r="13" spans="1:8" ht="18.75" customHeight="1" x14ac:dyDescent="0.25">
      <c r="A13" s="10"/>
      <c r="B13" s="1401" t="s">
        <v>936</v>
      </c>
      <c r="C13" s="1402">
        <v>268</v>
      </c>
      <c r="D13" s="1402">
        <v>137</v>
      </c>
      <c r="E13" s="1402">
        <v>113</v>
      </c>
      <c r="F13" s="10"/>
      <c r="G13" s="10"/>
    </row>
    <row r="14" spans="1:8" ht="18.75" customHeight="1" x14ac:dyDescent="0.25">
      <c r="A14" s="10"/>
      <c r="B14" s="1401" t="s">
        <v>2978</v>
      </c>
      <c r="C14" s="1402">
        <v>64</v>
      </c>
      <c r="D14" s="1402">
        <v>40</v>
      </c>
      <c r="E14" s="1402">
        <v>0</v>
      </c>
      <c r="F14" s="10"/>
      <c r="G14" s="10"/>
    </row>
    <row r="15" spans="1:8" ht="18.75" customHeight="1" x14ac:dyDescent="0.25">
      <c r="A15" s="10"/>
      <c r="B15" s="1401" t="s">
        <v>979</v>
      </c>
      <c r="C15" s="1402">
        <v>110</v>
      </c>
      <c r="D15" s="1402">
        <v>74</v>
      </c>
      <c r="E15" s="1402">
        <v>25</v>
      </c>
      <c r="F15" s="10"/>
      <c r="G15" s="10"/>
    </row>
    <row r="16" spans="1:8" ht="18.75" customHeight="1" x14ac:dyDescent="0.25">
      <c r="B16" s="1401" t="s">
        <v>921</v>
      </c>
      <c r="C16" s="1402">
        <v>185</v>
      </c>
      <c r="D16" s="1402">
        <v>100</v>
      </c>
      <c r="E16" s="1402">
        <v>46</v>
      </c>
    </row>
    <row r="17" spans="2:5" ht="18.75" customHeight="1" x14ac:dyDescent="0.25">
      <c r="B17" s="1401" t="s">
        <v>922</v>
      </c>
      <c r="C17" s="1402">
        <v>136</v>
      </c>
      <c r="D17" s="1402">
        <v>86</v>
      </c>
      <c r="E17" s="1402">
        <v>62</v>
      </c>
    </row>
    <row r="18" spans="2:5" ht="18.75" customHeight="1" x14ac:dyDescent="0.25">
      <c r="B18" s="1401" t="s">
        <v>1818</v>
      </c>
      <c r="C18" s="1402">
        <v>93</v>
      </c>
      <c r="D18" s="1402">
        <v>86</v>
      </c>
      <c r="E18" s="1402">
        <v>26</v>
      </c>
    </row>
    <row r="19" spans="2:5" ht="18.75" customHeight="1" x14ac:dyDescent="0.25">
      <c r="B19" s="1401" t="s">
        <v>980</v>
      </c>
      <c r="C19" s="1402">
        <v>91</v>
      </c>
      <c r="D19" s="1402">
        <v>42</v>
      </c>
      <c r="E19" s="1402">
        <v>20</v>
      </c>
    </row>
    <row r="20" spans="2:5" ht="18.75" customHeight="1" x14ac:dyDescent="0.25">
      <c r="B20" s="1401" t="s">
        <v>1819</v>
      </c>
      <c r="C20" s="1402">
        <v>120</v>
      </c>
      <c r="D20" s="1402">
        <v>56</v>
      </c>
      <c r="E20" s="1402">
        <v>47</v>
      </c>
    </row>
    <row r="21" spans="2:5" ht="18.75" customHeight="1" x14ac:dyDescent="0.25">
      <c r="B21" s="1401" t="s">
        <v>1515</v>
      </c>
      <c r="C21" s="1402">
        <v>156</v>
      </c>
      <c r="D21" s="1402">
        <v>91</v>
      </c>
      <c r="E21" s="1402">
        <v>64</v>
      </c>
    </row>
    <row r="22" spans="2:5" ht="18.75" customHeight="1" x14ac:dyDescent="0.25">
      <c r="B22" s="1401" t="s">
        <v>1820</v>
      </c>
      <c r="C22" s="1402">
        <v>197</v>
      </c>
      <c r="D22" s="1402">
        <v>76</v>
      </c>
      <c r="E22" s="1402">
        <v>61</v>
      </c>
    </row>
    <row r="23" spans="2:5" ht="18.75" customHeight="1" x14ac:dyDescent="0.25">
      <c r="B23" s="1401" t="s">
        <v>3383</v>
      </c>
      <c r="C23" s="1402">
        <v>81</v>
      </c>
      <c r="D23" s="1402">
        <v>96</v>
      </c>
      <c r="E23" s="1402">
        <v>27</v>
      </c>
    </row>
    <row r="24" spans="2:5" ht="18.75" customHeight="1" x14ac:dyDescent="0.25">
      <c r="B24" s="1401" t="s">
        <v>824</v>
      </c>
      <c r="C24" s="1402">
        <v>124</v>
      </c>
      <c r="D24" s="1402">
        <v>85</v>
      </c>
      <c r="E24" s="1402">
        <v>28</v>
      </c>
    </row>
    <row r="25" spans="2:5" ht="18.75" customHeight="1" x14ac:dyDescent="0.25">
      <c r="B25" s="1401" t="s">
        <v>1821</v>
      </c>
      <c r="C25" s="1402">
        <v>88</v>
      </c>
      <c r="D25" s="1402">
        <v>74</v>
      </c>
      <c r="E25" s="1402">
        <v>45</v>
      </c>
    </row>
    <row r="26" spans="2:5" ht="18.75" customHeight="1" x14ac:dyDescent="0.25">
      <c r="B26" s="1401" t="s">
        <v>425</v>
      </c>
      <c r="C26" s="1402">
        <v>219</v>
      </c>
      <c r="D26" s="1402">
        <v>134</v>
      </c>
      <c r="E26" s="1402">
        <v>110</v>
      </c>
    </row>
    <row r="27" spans="2:5" ht="18.75" customHeight="1" x14ac:dyDescent="0.25">
      <c r="B27" s="1401" t="s">
        <v>1822</v>
      </c>
      <c r="C27" s="1402">
        <v>151</v>
      </c>
      <c r="D27" s="1402">
        <v>117</v>
      </c>
      <c r="E27" s="1402">
        <v>66</v>
      </c>
    </row>
    <row r="28" spans="2:5" ht="18.75" customHeight="1" x14ac:dyDescent="0.25">
      <c r="B28" s="1401" t="s">
        <v>1823</v>
      </c>
      <c r="C28" s="1402">
        <v>112</v>
      </c>
      <c r="D28" s="1402">
        <v>51</v>
      </c>
      <c r="E28" s="1402">
        <v>39</v>
      </c>
    </row>
    <row r="29" spans="2:5" ht="18.75" customHeight="1" x14ac:dyDescent="0.25">
      <c r="B29" s="1401" t="s">
        <v>1824</v>
      </c>
      <c r="C29" s="1402">
        <v>188</v>
      </c>
      <c r="D29" s="1402">
        <v>90</v>
      </c>
      <c r="E29" s="1402">
        <v>47</v>
      </c>
    </row>
    <row r="30" spans="2:5" ht="18.75" customHeight="1" x14ac:dyDescent="0.25">
      <c r="B30" s="1401" t="s">
        <v>1825</v>
      </c>
      <c r="C30" s="1402">
        <v>0</v>
      </c>
      <c r="D30" s="1402">
        <v>0</v>
      </c>
      <c r="E30" s="1402">
        <v>0</v>
      </c>
    </row>
    <row r="31" spans="2:5" ht="18.75" customHeight="1" x14ac:dyDescent="0.25">
      <c r="B31" s="1401" t="s">
        <v>428</v>
      </c>
      <c r="C31" s="1402">
        <v>0</v>
      </c>
      <c r="D31" s="1402">
        <v>0</v>
      </c>
      <c r="E31" s="1402">
        <v>29</v>
      </c>
    </row>
    <row r="32" spans="2:5" ht="18.75" customHeight="1" x14ac:dyDescent="0.25">
      <c r="B32" s="1401" t="s">
        <v>1826</v>
      </c>
      <c r="C32" s="1402">
        <v>0</v>
      </c>
      <c r="D32" s="1402">
        <v>2</v>
      </c>
      <c r="E32" s="1402">
        <v>0</v>
      </c>
    </row>
    <row r="33" spans="2:5" ht="18.75" customHeight="1" x14ac:dyDescent="0.25">
      <c r="B33" s="1401" t="s">
        <v>1827</v>
      </c>
      <c r="C33" s="1402">
        <v>102</v>
      </c>
      <c r="D33" s="1402">
        <v>88</v>
      </c>
      <c r="E33" s="1402">
        <v>30</v>
      </c>
    </row>
    <row r="34" spans="2:5" ht="18.75" customHeight="1" x14ac:dyDescent="0.25">
      <c r="B34" s="1401" t="s">
        <v>1828</v>
      </c>
      <c r="C34" s="1402">
        <v>0</v>
      </c>
      <c r="D34" s="1402">
        <v>0</v>
      </c>
      <c r="E34" s="1402">
        <v>0</v>
      </c>
    </row>
    <row r="35" spans="2:5" ht="18.75" customHeight="1" x14ac:dyDescent="0.25">
      <c r="B35" s="1401" t="s">
        <v>3384</v>
      </c>
      <c r="C35" s="1402">
        <v>83</v>
      </c>
      <c r="D35" s="1402">
        <v>51</v>
      </c>
      <c r="E35" s="1402">
        <v>24</v>
      </c>
    </row>
    <row r="36" spans="2:5" ht="18.75" customHeight="1" x14ac:dyDescent="0.25">
      <c r="B36" s="1401" t="s">
        <v>1829</v>
      </c>
      <c r="C36" s="1402">
        <v>0</v>
      </c>
      <c r="D36" s="1402">
        <v>0</v>
      </c>
      <c r="E36" s="1402">
        <v>0</v>
      </c>
    </row>
    <row r="37" spans="2:5" ht="18.75" customHeight="1" x14ac:dyDescent="0.25">
      <c r="B37" s="1401" t="s">
        <v>1830</v>
      </c>
      <c r="C37" s="1402">
        <v>79</v>
      </c>
      <c r="D37" s="1402">
        <v>66</v>
      </c>
      <c r="E37" s="1402">
        <v>31</v>
      </c>
    </row>
    <row r="38" spans="2:5" ht="18.75" customHeight="1" x14ac:dyDescent="0.25">
      <c r="B38" s="1401" t="s">
        <v>423</v>
      </c>
      <c r="C38" s="1402">
        <v>115</v>
      </c>
      <c r="D38" s="1402">
        <v>32</v>
      </c>
      <c r="E38" s="1402">
        <v>35</v>
      </c>
    </row>
    <row r="39" spans="2:5" ht="18.75" customHeight="1" x14ac:dyDescent="0.25">
      <c r="B39" s="1401" t="s">
        <v>3381</v>
      </c>
      <c r="C39" s="1402">
        <v>0</v>
      </c>
      <c r="D39" s="1402">
        <v>2</v>
      </c>
      <c r="E39" s="1402">
        <v>0</v>
      </c>
    </row>
    <row r="40" spans="2:5" ht="18.75" customHeight="1" x14ac:dyDescent="0.25">
      <c r="B40" s="1401" t="s">
        <v>841</v>
      </c>
      <c r="C40" s="1402">
        <v>0</v>
      </c>
      <c r="D40" s="1402">
        <v>2</v>
      </c>
      <c r="E40" s="1402">
        <v>0</v>
      </c>
    </row>
    <row r="41" spans="2:5" ht="18.75" customHeight="1" x14ac:dyDescent="0.25">
      <c r="B41" s="1401" t="s">
        <v>3382</v>
      </c>
      <c r="C41" s="1402">
        <v>0</v>
      </c>
      <c r="D41" s="1402">
        <v>12</v>
      </c>
      <c r="E41" s="1402">
        <v>0</v>
      </c>
    </row>
    <row r="42" spans="2:5" ht="18.75" customHeight="1" x14ac:dyDescent="0.25">
      <c r="B42" s="745" t="s">
        <v>211</v>
      </c>
      <c r="C42" s="1399">
        <f>SUM(C8:C41)</f>
        <v>3736</v>
      </c>
      <c r="D42" s="1399">
        <f>SUM(D8:D41)</f>
        <v>2216</v>
      </c>
      <c r="E42" s="1399">
        <f>SUM(E8:E41)</f>
        <v>1437</v>
      </c>
    </row>
    <row r="43" spans="2:5" x14ac:dyDescent="0.25"/>
    <row r="44" spans="2:5" x14ac:dyDescent="0.25"/>
  </sheetData>
  <sortState ref="B8:E41">
    <sortCondition ref="B8"/>
  </sortState>
  <mergeCells count="4">
    <mergeCell ref="B4:E4"/>
    <mergeCell ref="B6:B7"/>
    <mergeCell ref="C6:E6"/>
    <mergeCell ref="B1:E3"/>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1:T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activeCell="B4" sqref="B4:K4"/>
    </sheetView>
  </sheetViews>
  <sheetFormatPr baseColWidth="10" defaultColWidth="0" defaultRowHeight="0" customHeight="1" zeroHeight="1" x14ac:dyDescent="0.25"/>
  <cols>
    <col min="1" max="1" width="3.5703125" style="1" customWidth="1"/>
    <col min="2" max="11" width="15" style="1" customWidth="1"/>
    <col min="12" max="12" width="5" style="1" customWidth="1"/>
    <col min="13" max="20" width="0" style="1" hidden="1" customWidth="1"/>
    <col min="21" max="16384" width="9.140625" style="1" hidden="1"/>
  </cols>
  <sheetData>
    <row r="1" spans="2:13" ht="15" x14ac:dyDescent="0.25">
      <c r="B1" s="1777"/>
      <c r="C1" s="1778"/>
      <c r="D1" s="1778"/>
      <c r="E1" s="1778"/>
      <c r="F1" s="1778"/>
      <c r="G1" s="1778"/>
      <c r="H1" s="1778"/>
      <c r="I1" s="1778"/>
      <c r="J1" s="1778"/>
      <c r="K1" s="1779"/>
    </row>
    <row r="2" spans="2:13" ht="15" x14ac:dyDescent="0.25">
      <c r="B2" s="1780"/>
      <c r="C2" s="1781"/>
      <c r="D2" s="1781"/>
      <c r="E2" s="1781"/>
      <c r="F2" s="1781"/>
      <c r="G2" s="1781"/>
      <c r="H2" s="1781"/>
      <c r="I2" s="1781"/>
      <c r="J2" s="1781"/>
      <c r="K2" s="1782"/>
    </row>
    <row r="3" spans="2:13" ht="16.5" thickBot="1" x14ac:dyDescent="0.3">
      <c r="B3" s="1783"/>
      <c r="C3" s="1784"/>
      <c r="D3" s="1784"/>
      <c r="E3" s="1784"/>
      <c r="F3" s="1784"/>
      <c r="G3" s="1784"/>
      <c r="H3" s="1784"/>
      <c r="I3" s="1784"/>
      <c r="J3" s="1784"/>
      <c r="K3" s="1785"/>
      <c r="L3" s="3"/>
      <c r="M3" s="3"/>
    </row>
    <row r="4" spans="2:13" s="4" customFormat="1" ht="21.75" thickBot="1" x14ac:dyDescent="0.4">
      <c r="B4" s="1789" t="s">
        <v>2669</v>
      </c>
      <c r="C4" s="1790"/>
      <c r="D4" s="1790"/>
      <c r="E4" s="1790"/>
      <c r="F4" s="1790"/>
      <c r="G4" s="1790"/>
      <c r="H4" s="1790"/>
      <c r="I4" s="1790"/>
      <c r="J4" s="1790"/>
      <c r="K4" s="1791"/>
      <c r="L4" s="3"/>
      <c r="M4" s="3"/>
    </row>
    <row r="5" spans="2:13" s="5" customFormat="1" ht="15.75" x14ac:dyDescent="0.25">
      <c r="B5" s="1671"/>
      <c r="C5" s="1671"/>
      <c r="D5" s="1671"/>
      <c r="E5" s="1671"/>
      <c r="F5" s="1671"/>
      <c r="G5" s="1671"/>
      <c r="H5" s="1671"/>
      <c r="I5" s="1671"/>
      <c r="J5" s="1671"/>
      <c r="K5" s="1671"/>
      <c r="L5" s="70"/>
      <c r="M5" s="70"/>
    </row>
    <row r="6" spans="2:13" s="5" customFormat="1" ht="19.5" customHeight="1" x14ac:dyDescent="0.25">
      <c r="B6" s="122"/>
      <c r="C6" s="123"/>
      <c r="D6" s="123"/>
      <c r="E6" s="123"/>
      <c r="F6" s="123"/>
      <c r="G6" s="123"/>
      <c r="H6" s="123"/>
      <c r="I6" s="123"/>
      <c r="J6" s="123"/>
      <c r="K6" s="124"/>
      <c r="L6" s="70"/>
      <c r="M6" s="70"/>
    </row>
    <row r="7" spans="2:13" s="5" customFormat="1" ht="18.75" customHeight="1" x14ac:dyDescent="0.25">
      <c r="B7" s="125"/>
      <c r="C7" s="121"/>
      <c r="D7" s="121"/>
      <c r="E7" s="121"/>
      <c r="F7" s="121"/>
      <c r="G7" s="121"/>
      <c r="H7" s="121"/>
      <c r="I7" s="121"/>
      <c r="J7" s="121"/>
      <c r="K7" s="126"/>
      <c r="L7" s="70"/>
      <c r="M7" s="70"/>
    </row>
    <row r="8" spans="2:13" s="5" customFormat="1" ht="18.75" customHeight="1" x14ac:dyDescent="0.25">
      <c r="B8" s="125"/>
      <c r="C8" s="121"/>
      <c r="D8" s="121"/>
      <c r="E8" s="121"/>
      <c r="F8" s="121"/>
      <c r="G8" s="121"/>
      <c r="H8" s="121"/>
      <c r="I8" s="121"/>
      <c r="J8" s="121"/>
      <c r="K8" s="126"/>
      <c r="L8" s="70"/>
      <c r="M8" s="70"/>
    </row>
    <row r="9" spans="2:13" s="6" customFormat="1" ht="18.75" customHeight="1" x14ac:dyDescent="0.25">
      <c r="B9" s="125"/>
      <c r="C9" s="121"/>
      <c r="D9" s="121"/>
      <c r="E9" s="121"/>
      <c r="F9" s="121"/>
      <c r="G9" s="121"/>
      <c r="H9" s="121"/>
      <c r="I9" s="121"/>
      <c r="J9" s="121"/>
      <c r="K9" s="126"/>
    </row>
    <row r="10" spans="2:13" ht="18.75" customHeight="1" x14ac:dyDescent="0.25">
      <c r="B10" s="125"/>
      <c r="C10" s="121"/>
      <c r="D10" s="121"/>
      <c r="E10" s="121"/>
      <c r="F10" s="121"/>
      <c r="G10" s="121"/>
      <c r="H10" s="121"/>
      <c r="I10" s="121"/>
      <c r="J10" s="121"/>
      <c r="K10" s="126"/>
    </row>
    <row r="11" spans="2:13" ht="18.75" customHeight="1" x14ac:dyDescent="0.25">
      <c r="B11" s="125"/>
      <c r="C11" s="121"/>
      <c r="D11" s="121"/>
      <c r="E11" s="121"/>
      <c r="F11" s="121"/>
      <c r="G11" s="121"/>
      <c r="H11" s="121"/>
      <c r="I11" s="121"/>
      <c r="J11" s="121"/>
      <c r="K11" s="126"/>
    </row>
    <row r="12" spans="2:13" ht="18.75" customHeight="1" x14ac:dyDescent="0.25">
      <c r="B12" s="125"/>
      <c r="C12" s="121"/>
      <c r="D12" s="121"/>
      <c r="E12" s="121"/>
      <c r="F12" s="121"/>
      <c r="G12" s="121"/>
      <c r="H12" s="121"/>
      <c r="I12" s="121"/>
      <c r="J12" s="121"/>
      <c r="K12" s="126"/>
    </row>
    <row r="13" spans="2:13" ht="18.75" customHeight="1" x14ac:dyDescent="0.25">
      <c r="B13" s="125"/>
      <c r="C13" s="121"/>
      <c r="D13" s="121"/>
      <c r="E13" s="121"/>
      <c r="F13" s="121"/>
      <c r="G13" s="121"/>
      <c r="H13" s="121"/>
      <c r="I13" s="121"/>
      <c r="J13" s="121"/>
      <c r="K13" s="126"/>
    </row>
    <row r="14" spans="2:13" ht="18.75" customHeight="1" x14ac:dyDescent="0.25">
      <c r="B14" s="125"/>
      <c r="C14" s="121"/>
      <c r="D14" s="121"/>
      <c r="E14" s="121"/>
      <c r="F14" s="121"/>
      <c r="G14" s="121"/>
      <c r="H14" s="121"/>
      <c r="I14" s="121"/>
      <c r="J14" s="121"/>
      <c r="K14" s="126"/>
    </row>
    <row r="15" spans="2:13" ht="18.75" customHeight="1" x14ac:dyDescent="0.25">
      <c r="B15" s="125"/>
      <c r="C15" s="121"/>
      <c r="D15" s="121"/>
      <c r="E15" s="121"/>
      <c r="F15" s="121"/>
      <c r="G15" s="121"/>
      <c r="H15" s="121"/>
      <c r="I15" s="121"/>
      <c r="J15" s="121"/>
      <c r="K15" s="126"/>
    </row>
    <row r="16" spans="2:13" ht="18.75" customHeight="1" x14ac:dyDescent="0.25">
      <c r="B16" s="125"/>
      <c r="C16" s="121"/>
      <c r="D16" s="121"/>
      <c r="E16" s="121"/>
      <c r="F16" s="121"/>
      <c r="G16" s="121"/>
      <c r="H16" s="121"/>
      <c r="I16" s="121"/>
      <c r="J16" s="121"/>
      <c r="K16" s="126"/>
    </row>
    <row r="17" spans="2:11" ht="18.75" customHeight="1" x14ac:dyDescent="0.25">
      <c r="B17" s="125"/>
      <c r="C17" s="121"/>
      <c r="D17" s="121"/>
      <c r="E17" s="121"/>
      <c r="F17" s="121"/>
      <c r="G17" s="121"/>
      <c r="H17" s="121"/>
      <c r="I17" s="121"/>
      <c r="J17" s="121"/>
      <c r="K17" s="126"/>
    </row>
    <row r="18" spans="2:11" ht="18.75" customHeight="1" x14ac:dyDescent="0.25">
      <c r="B18" s="125"/>
      <c r="C18" s="121"/>
      <c r="D18" s="121"/>
      <c r="E18" s="121"/>
      <c r="F18" s="121"/>
      <c r="G18" s="121"/>
      <c r="H18" s="121"/>
      <c r="I18" s="121"/>
      <c r="J18" s="121"/>
      <c r="K18" s="126"/>
    </row>
    <row r="19" spans="2:11" ht="18.75" customHeight="1" x14ac:dyDescent="0.25">
      <c r="B19" s="125"/>
      <c r="C19" s="121"/>
      <c r="D19" s="121"/>
      <c r="E19" s="121"/>
      <c r="F19" s="121"/>
      <c r="G19" s="121"/>
      <c r="H19" s="121"/>
      <c r="I19" s="121"/>
      <c r="J19" s="121"/>
      <c r="K19" s="126"/>
    </row>
    <row r="20" spans="2:11" ht="18.75" customHeight="1" x14ac:dyDescent="0.25">
      <c r="B20" s="125"/>
      <c r="C20" s="121"/>
      <c r="D20" s="121"/>
      <c r="E20" s="121"/>
      <c r="F20" s="121"/>
      <c r="G20" s="121"/>
      <c r="H20" s="121"/>
      <c r="I20" s="121"/>
      <c r="J20" s="121"/>
      <c r="K20" s="126"/>
    </row>
    <row r="21" spans="2:11" ht="18.75" customHeight="1" x14ac:dyDescent="0.25">
      <c r="B21" s="125"/>
      <c r="C21" s="121"/>
      <c r="D21" s="121"/>
      <c r="E21" s="121"/>
      <c r="F21" s="121"/>
      <c r="G21" s="121"/>
      <c r="H21" s="121"/>
      <c r="I21" s="121"/>
      <c r="J21" s="121"/>
      <c r="K21" s="126"/>
    </row>
    <row r="22" spans="2:11" ht="18.75" customHeight="1" x14ac:dyDescent="0.25">
      <c r="B22" s="125"/>
      <c r="C22" s="121"/>
      <c r="D22" s="121"/>
      <c r="E22" s="121"/>
      <c r="F22" s="121"/>
      <c r="G22" s="121"/>
      <c r="H22" s="121"/>
      <c r="I22" s="121"/>
      <c r="J22" s="121"/>
      <c r="K22" s="126"/>
    </row>
    <row r="23" spans="2:11" ht="18.75" customHeight="1" x14ac:dyDescent="0.25">
      <c r="B23" s="125"/>
      <c r="C23" s="121"/>
      <c r="D23" s="121"/>
      <c r="E23" s="121"/>
      <c r="F23" s="121"/>
      <c r="G23" s="121"/>
      <c r="H23" s="121"/>
      <c r="I23" s="121"/>
      <c r="J23" s="121"/>
      <c r="K23" s="126"/>
    </row>
    <row r="24" spans="2:11" ht="18.75" customHeight="1" x14ac:dyDescent="0.25">
      <c r="B24" s="125"/>
      <c r="C24" s="121"/>
      <c r="D24" s="121"/>
      <c r="E24" s="121"/>
      <c r="F24" s="121"/>
      <c r="G24" s="121"/>
      <c r="H24" s="121"/>
      <c r="I24" s="121"/>
      <c r="J24" s="121"/>
      <c r="K24" s="126"/>
    </row>
    <row r="25" spans="2:11" ht="18.75" customHeight="1" x14ac:dyDescent="0.25">
      <c r="B25" s="125"/>
      <c r="C25" s="121"/>
      <c r="D25" s="121"/>
      <c r="E25" s="121"/>
      <c r="F25" s="121"/>
      <c r="G25" s="121"/>
      <c r="H25" s="121"/>
      <c r="I25" s="121"/>
      <c r="J25" s="121"/>
      <c r="K25" s="126"/>
    </row>
    <row r="26" spans="2:11" ht="18.75" customHeight="1" x14ac:dyDescent="0.25">
      <c r="B26" s="125"/>
      <c r="C26" s="121"/>
      <c r="D26" s="121"/>
      <c r="E26" s="121"/>
      <c r="F26" s="121"/>
      <c r="G26" s="121"/>
      <c r="H26" s="121"/>
      <c r="I26" s="121"/>
      <c r="J26" s="121"/>
      <c r="K26" s="126"/>
    </row>
    <row r="27" spans="2:11" ht="18.75" customHeight="1" x14ac:dyDescent="0.25">
      <c r="B27" s="125"/>
      <c r="C27" s="121"/>
      <c r="D27" s="121"/>
      <c r="E27" s="121"/>
      <c r="F27" s="121"/>
      <c r="G27" s="121"/>
      <c r="H27" s="121"/>
      <c r="I27" s="121"/>
      <c r="J27" s="121"/>
      <c r="K27" s="126"/>
    </row>
    <row r="28" spans="2:11" ht="18.75" customHeight="1" x14ac:dyDescent="0.25">
      <c r="B28" s="127"/>
      <c r="C28" s="128"/>
      <c r="D28" s="128"/>
      <c r="E28" s="128"/>
      <c r="F28" s="128"/>
      <c r="G28" s="128"/>
      <c r="H28" s="128"/>
      <c r="I28" s="128"/>
      <c r="J28" s="128"/>
      <c r="K28" s="129"/>
    </row>
    <row r="29" spans="2:11" ht="15"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K3"/>
    <mergeCell ref="B4:K4"/>
    <mergeCell ref="B5:K5"/>
  </mergeCells>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G15"/>
  <sheetViews>
    <sheetView workbookViewId="0">
      <pane xSplit="1" ySplit="6" topLeftCell="B7" activePane="bottomRight" state="frozen"/>
      <selection activeCell="C5" sqref="C5"/>
      <selection pane="topRight" activeCell="C5" sqref="C5"/>
      <selection pane="bottomLeft" activeCell="C5" sqref="C5"/>
      <selection pane="bottomRight" activeCell="C10" sqref="C10"/>
    </sheetView>
  </sheetViews>
  <sheetFormatPr baseColWidth="10" defaultColWidth="0" defaultRowHeight="15.75" zeroHeight="1" x14ac:dyDescent="0.25"/>
  <cols>
    <col min="1" max="1" width="4" style="16" customWidth="1"/>
    <col min="2" max="4" width="42.7109375" style="16" customWidth="1"/>
    <col min="5" max="5" width="11.42578125" style="16" customWidth="1"/>
    <col min="6" max="7" width="0" style="16" hidden="1" customWidth="1"/>
    <col min="8" max="16384" width="11.42578125" style="16" hidden="1"/>
  </cols>
  <sheetData>
    <row r="1" spans="1:7" s="10" customFormat="1" x14ac:dyDescent="0.25">
      <c r="B1" s="1921"/>
      <c r="C1" s="1922"/>
      <c r="D1" s="1923"/>
    </row>
    <row r="2" spans="1:7" s="10" customFormat="1" x14ac:dyDescent="0.25">
      <c r="B2" s="1924"/>
      <c r="C2" s="1925"/>
      <c r="D2" s="1926"/>
    </row>
    <row r="3" spans="1:7" s="10" customFormat="1" ht="16.5" thickBot="1" x14ac:dyDescent="0.3">
      <c r="B3" s="1927"/>
      <c r="C3" s="1928"/>
      <c r="D3" s="1929"/>
      <c r="E3" s="3"/>
      <c r="F3" s="3"/>
      <c r="G3" s="3"/>
    </row>
    <row r="4" spans="1:7" s="3" customFormat="1" ht="21.75" thickBot="1" x14ac:dyDescent="0.4">
      <c r="B4" s="2079" t="s">
        <v>2670</v>
      </c>
      <c r="C4" s="2080"/>
      <c r="D4" s="2081"/>
    </row>
    <row r="5" spans="1:7" x14ac:dyDescent="0.25">
      <c r="A5" s="70"/>
      <c r="B5" s="12"/>
      <c r="C5" s="12"/>
      <c r="D5" s="12"/>
      <c r="E5" s="70"/>
      <c r="F5" s="70"/>
    </row>
    <row r="6" spans="1:7" s="531" customFormat="1" ht="18.75" x14ac:dyDescent="0.3">
      <c r="A6" s="528"/>
      <c r="B6" s="529" t="s">
        <v>1831</v>
      </c>
      <c r="C6" s="1439" t="s">
        <v>1832</v>
      </c>
      <c r="D6" s="529" t="s">
        <v>1833</v>
      </c>
      <c r="E6" s="530"/>
      <c r="F6" s="530"/>
    </row>
    <row r="7" spans="1:7" ht="31.5" x14ac:dyDescent="0.25">
      <c r="A7" s="43"/>
      <c r="B7" s="80" t="s">
        <v>3385</v>
      </c>
      <c r="C7" s="1597">
        <v>2667</v>
      </c>
      <c r="D7" s="81" t="s">
        <v>1834</v>
      </c>
      <c r="E7" s="43"/>
      <c r="F7" s="43"/>
    </row>
    <row r="8" spans="1:7" x14ac:dyDescent="0.25">
      <c r="A8" s="10"/>
      <c r="B8" s="80" t="s">
        <v>3386</v>
      </c>
      <c r="C8" s="1595">
        <v>2353</v>
      </c>
      <c r="D8" s="81" t="s">
        <v>1834</v>
      </c>
      <c r="E8" s="10"/>
      <c r="F8" s="10"/>
    </row>
    <row r="9" spans="1:7" x14ac:dyDescent="0.25">
      <c r="A9" s="10"/>
      <c r="B9" s="80" t="s">
        <v>3387</v>
      </c>
      <c r="C9" s="1595">
        <v>1941</v>
      </c>
      <c r="D9" s="81" t="s">
        <v>1834</v>
      </c>
      <c r="E9" s="10"/>
      <c r="F9" s="10"/>
    </row>
    <row r="10" spans="1:7" x14ac:dyDescent="0.25">
      <c r="A10" s="10"/>
      <c r="B10" s="80" t="s">
        <v>1835</v>
      </c>
      <c r="C10" s="1595">
        <v>2450</v>
      </c>
      <c r="D10" s="81" t="s">
        <v>1834</v>
      </c>
      <c r="E10" s="10"/>
      <c r="F10" s="10"/>
    </row>
    <row r="11" spans="1:7" ht="31.5" x14ac:dyDescent="0.25">
      <c r="A11" s="10"/>
      <c r="B11" s="80" t="s">
        <v>1836</v>
      </c>
      <c r="C11" s="1595">
        <v>2488</v>
      </c>
      <c r="D11" s="81" t="s">
        <v>1834</v>
      </c>
      <c r="E11" s="10"/>
      <c r="F11" s="10"/>
    </row>
    <row r="12" spans="1:7" s="516" customFormat="1" x14ac:dyDescent="0.25">
      <c r="A12" s="493"/>
      <c r="B12" s="517" t="s">
        <v>211</v>
      </c>
      <c r="C12" s="1596">
        <f>SUM(C7:C11)</f>
        <v>11899</v>
      </c>
      <c r="D12" s="518"/>
      <c r="E12" s="493"/>
      <c r="F12" s="493"/>
    </row>
    <row r="13" spans="1:7" x14ac:dyDescent="0.25">
      <c r="A13" s="10"/>
      <c r="B13" s="82" t="s">
        <v>1812</v>
      </c>
      <c r="C13" s="82"/>
      <c r="D13" s="82"/>
      <c r="E13" s="10"/>
      <c r="F13" s="10"/>
    </row>
    <row r="14" spans="1:7" x14ac:dyDescent="0.25">
      <c r="B14" s="76"/>
    </row>
    <row r="15" spans="1:7" hidden="1" x14ac:dyDescent="0.25"/>
  </sheetData>
  <mergeCells count="2">
    <mergeCell ref="B4:D4"/>
    <mergeCell ref="B1:D3"/>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1:G40"/>
  <sheetViews>
    <sheetView workbookViewId="0">
      <pane xSplit="1" ySplit="7" topLeftCell="B8" activePane="bottomRight" state="frozen"/>
      <selection activeCell="C5" sqref="C5"/>
      <selection pane="topRight" activeCell="C5" sqref="C5"/>
      <selection pane="bottomLeft" activeCell="C5" sqref="C5"/>
      <selection pane="bottomRight" activeCell="B30" sqref="B30"/>
    </sheetView>
  </sheetViews>
  <sheetFormatPr baseColWidth="10" defaultColWidth="0" defaultRowHeight="15.75" zeroHeight="1" x14ac:dyDescent="0.25"/>
  <cols>
    <col min="1" max="1" width="4" style="16" customWidth="1"/>
    <col min="2" max="4" width="42.7109375" style="16" customWidth="1"/>
    <col min="5" max="5" width="11.42578125" style="16" customWidth="1"/>
    <col min="6" max="7" width="0" style="16" hidden="1" customWidth="1"/>
    <col min="8" max="16384" width="11.42578125" style="16" hidden="1"/>
  </cols>
  <sheetData>
    <row r="1" spans="1:7" s="10" customFormat="1" x14ac:dyDescent="0.25">
      <c r="B1" s="1921"/>
      <c r="C1" s="1922"/>
      <c r="D1" s="1923"/>
    </row>
    <row r="2" spans="1:7" s="10" customFormat="1" x14ac:dyDescent="0.25">
      <c r="B2" s="1924"/>
      <c r="C2" s="1925"/>
      <c r="D2" s="1926"/>
    </row>
    <row r="3" spans="1:7" s="10" customFormat="1" ht="16.5" thickBot="1" x14ac:dyDescent="0.3">
      <c r="B3" s="1927"/>
      <c r="C3" s="1928"/>
      <c r="D3" s="1929"/>
      <c r="E3" s="3"/>
      <c r="F3" s="3"/>
      <c r="G3" s="3"/>
    </row>
    <row r="4" spans="1:7" s="3" customFormat="1" ht="21.75" thickBot="1" x14ac:dyDescent="0.4">
      <c r="B4" s="2079" t="s">
        <v>2671</v>
      </c>
      <c r="C4" s="2080"/>
      <c r="D4" s="2081"/>
    </row>
    <row r="5" spans="1:7" x14ac:dyDescent="0.25">
      <c r="A5" s="70"/>
      <c r="B5" s="12"/>
      <c r="C5" s="12"/>
      <c r="D5" s="12"/>
      <c r="E5" s="70"/>
      <c r="F5" s="70"/>
    </row>
    <row r="6" spans="1:7" s="516" customFormat="1" ht="15.75" customHeight="1" x14ac:dyDescent="0.25">
      <c r="A6" s="502"/>
      <c r="B6" s="512" t="s">
        <v>1837</v>
      </c>
      <c r="C6" s="512" t="s">
        <v>1832</v>
      </c>
      <c r="D6" s="512" t="s">
        <v>1833</v>
      </c>
      <c r="E6" s="26"/>
      <c r="F6" s="26"/>
    </row>
    <row r="7" spans="1:7" ht="15.75" customHeight="1" x14ac:dyDescent="0.25">
      <c r="A7" s="43"/>
      <c r="B7" s="519" t="s">
        <v>1838</v>
      </c>
      <c r="C7" s="519"/>
      <c r="D7" s="519"/>
      <c r="E7" s="43"/>
      <c r="F7" s="43"/>
    </row>
    <row r="8" spans="1:7" ht="18.75" customHeight="1" x14ac:dyDescent="0.25">
      <c r="A8" s="10"/>
      <c r="B8" s="1403" t="s">
        <v>1839</v>
      </c>
      <c r="C8" s="1404">
        <v>210</v>
      </c>
      <c r="D8" s="1402" t="s">
        <v>1834</v>
      </c>
      <c r="E8" s="10"/>
      <c r="F8" s="10"/>
    </row>
    <row r="9" spans="1:7" ht="18.75" customHeight="1" x14ac:dyDescent="0.25">
      <c r="A9" s="10"/>
      <c r="B9" s="1403" t="s">
        <v>1840</v>
      </c>
      <c r="C9" s="1404">
        <v>95</v>
      </c>
      <c r="D9" s="1402" t="s">
        <v>1834</v>
      </c>
      <c r="E9" s="10"/>
      <c r="F9" s="10"/>
    </row>
    <row r="10" spans="1:7" ht="31.5" x14ac:dyDescent="0.25">
      <c r="A10" s="10"/>
      <c r="B10" s="1403" t="s">
        <v>1841</v>
      </c>
      <c r="C10" s="1404">
        <v>27</v>
      </c>
      <c r="D10" s="1402" t="s">
        <v>1834</v>
      </c>
      <c r="E10" s="10"/>
      <c r="F10" s="10"/>
    </row>
    <row r="11" spans="1:7" ht="31.5" x14ac:dyDescent="0.25">
      <c r="A11" s="10"/>
      <c r="B11" s="1403" t="s">
        <v>1842</v>
      </c>
      <c r="C11" s="1404">
        <v>40</v>
      </c>
      <c r="D11" s="1402" t="s">
        <v>1834</v>
      </c>
      <c r="E11" s="10"/>
      <c r="F11" s="10"/>
    </row>
    <row r="12" spans="1:7" ht="18.75" customHeight="1" x14ac:dyDescent="0.25">
      <c r="A12" s="10"/>
      <c r="B12" s="1403" t="s">
        <v>1843</v>
      </c>
      <c r="C12" s="1404">
        <v>83</v>
      </c>
      <c r="D12" s="1402" t="s">
        <v>1834</v>
      </c>
      <c r="E12" s="10"/>
      <c r="F12" s="10"/>
    </row>
    <row r="13" spans="1:7" ht="18.75" customHeight="1" x14ac:dyDescent="0.25">
      <c r="A13" s="10"/>
      <c r="B13" s="1403" t="s">
        <v>1844</v>
      </c>
      <c r="C13" s="1404">
        <v>31</v>
      </c>
      <c r="D13" s="1402" t="s">
        <v>1834</v>
      </c>
      <c r="E13" s="10"/>
      <c r="F13" s="10"/>
    </row>
    <row r="14" spans="1:7" ht="18.75" customHeight="1" x14ac:dyDescent="0.25">
      <c r="B14" s="1403" t="s">
        <v>1845</v>
      </c>
      <c r="C14" s="1404">
        <v>95</v>
      </c>
      <c r="D14" s="1402" t="s">
        <v>1834</v>
      </c>
    </row>
    <row r="15" spans="1:7" ht="18.75" customHeight="1" x14ac:dyDescent="0.25">
      <c r="B15" s="1403" t="s">
        <v>1846</v>
      </c>
      <c r="C15" s="1404">
        <v>25</v>
      </c>
      <c r="D15" s="1402" t="s">
        <v>1834</v>
      </c>
    </row>
    <row r="16" spans="1:7" ht="18.75" customHeight="1" x14ac:dyDescent="0.25">
      <c r="B16" s="1403" t="s">
        <v>1847</v>
      </c>
      <c r="C16" s="1404">
        <v>0</v>
      </c>
      <c r="D16" s="1402" t="s">
        <v>1834</v>
      </c>
    </row>
    <row r="17" spans="2:4" ht="18.75" customHeight="1" x14ac:dyDescent="0.25">
      <c r="B17" s="1403" t="s">
        <v>1848</v>
      </c>
      <c r="C17" s="1404">
        <v>58</v>
      </c>
      <c r="D17" s="1402" t="s">
        <v>1834</v>
      </c>
    </row>
    <row r="18" spans="2:4" ht="18.75" customHeight="1" x14ac:dyDescent="0.25">
      <c r="B18" s="1403" t="s">
        <v>1849</v>
      </c>
      <c r="C18" s="1404">
        <v>27</v>
      </c>
      <c r="D18" s="1402" t="s">
        <v>1834</v>
      </c>
    </row>
    <row r="19" spans="2:4" ht="18.75" customHeight="1" x14ac:dyDescent="0.25">
      <c r="B19" s="1403" t="s">
        <v>1850</v>
      </c>
      <c r="C19" s="1404">
        <v>8</v>
      </c>
      <c r="D19" s="1402" t="s">
        <v>1834</v>
      </c>
    </row>
    <row r="20" spans="2:4" ht="18.75" customHeight="1" x14ac:dyDescent="0.25">
      <c r="B20" s="1403" t="s">
        <v>1851</v>
      </c>
      <c r="C20" s="1404">
        <v>39</v>
      </c>
      <c r="D20" s="1402" t="s">
        <v>1834</v>
      </c>
    </row>
    <row r="21" spans="2:4" ht="18.75" customHeight="1" x14ac:dyDescent="0.25">
      <c r="B21" s="1403" t="s">
        <v>1852</v>
      </c>
      <c r="C21" s="1404">
        <v>125</v>
      </c>
      <c r="D21" s="1402" t="s">
        <v>1834</v>
      </c>
    </row>
    <row r="22" spans="2:4" ht="18.75" customHeight="1" x14ac:dyDescent="0.25">
      <c r="B22" s="1403" t="s">
        <v>1853</v>
      </c>
      <c r="C22" s="1404">
        <v>195</v>
      </c>
      <c r="D22" s="1402" t="s">
        <v>1834</v>
      </c>
    </row>
    <row r="23" spans="2:4" ht="18.75" customHeight="1" x14ac:dyDescent="0.25">
      <c r="B23" s="1403" t="s">
        <v>1854</v>
      </c>
      <c r="C23" s="1404">
        <v>139</v>
      </c>
      <c r="D23" s="1402" t="s">
        <v>1834</v>
      </c>
    </row>
    <row r="24" spans="2:4" ht="18.75" customHeight="1" x14ac:dyDescent="0.25">
      <c r="B24" s="1403" t="s">
        <v>1855</v>
      </c>
      <c r="C24" s="1404">
        <v>110</v>
      </c>
      <c r="D24" s="1402" t="s">
        <v>1834</v>
      </c>
    </row>
    <row r="25" spans="2:4" ht="18.75" customHeight="1" x14ac:dyDescent="0.25">
      <c r="B25" s="1403" t="s">
        <v>1856</v>
      </c>
      <c r="C25" s="1404">
        <v>59</v>
      </c>
      <c r="D25" s="1402" t="s">
        <v>1834</v>
      </c>
    </row>
    <row r="26" spans="2:4" ht="18.75" customHeight="1" x14ac:dyDescent="0.25">
      <c r="B26" s="1403" t="s">
        <v>1857</v>
      </c>
      <c r="C26" s="1404">
        <v>0</v>
      </c>
      <c r="D26" s="1402" t="s">
        <v>1834</v>
      </c>
    </row>
    <row r="27" spans="2:4" ht="18.75" customHeight="1" x14ac:dyDescent="0.25">
      <c r="B27" s="1403" t="s">
        <v>1858</v>
      </c>
      <c r="C27" s="1404">
        <v>20</v>
      </c>
      <c r="D27" s="1402" t="s">
        <v>1834</v>
      </c>
    </row>
    <row r="28" spans="2:4" x14ac:dyDescent="0.25">
      <c r="B28" s="1403" t="s">
        <v>1859</v>
      </c>
      <c r="C28" s="1404">
        <v>47</v>
      </c>
      <c r="D28" s="1402" t="s">
        <v>1834</v>
      </c>
    </row>
    <row r="29" spans="2:4" ht="18.75" customHeight="1" x14ac:dyDescent="0.25">
      <c r="B29" s="1403" t="s">
        <v>1860</v>
      </c>
      <c r="C29" s="1404">
        <v>59</v>
      </c>
      <c r="D29" s="1402" t="s">
        <v>1834</v>
      </c>
    </row>
    <row r="30" spans="2:4" ht="18.75" customHeight="1" x14ac:dyDescent="0.25">
      <c r="B30" s="1403" t="s">
        <v>1861</v>
      </c>
      <c r="C30" s="1404">
        <v>52</v>
      </c>
      <c r="D30" s="1402" t="s">
        <v>1834</v>
      </c>
    </row>
    <row r="31" spans="2:4" ht="18.75" customHeight="1" x14ac:dyDescent="0.25">
      <c r="B31" s="1403" t="s">
        <v>3391</v>
      </c>
      <c r="C31" s="1404">
        <v>47</v>
      </c>
      <c r="D31" s="1402" t="s">
        <v>1834</v>
      </c>
    </row>
    <row r="32" spans="2:4" ht="18.75" customHeight="1" x14ac:dyDescent="0.25">
      <c r="B32" s="1403" t="s">
        <v>3392</v>
      </c>
      <c r="C32" s="1404">
        <v>3</v>
      </c>
      <c r="D32" s="1402" t="s">
        <v>1834</v>
      </c>
    </row>
    <row r="33" spans="2:4" ht="18.75" customHeight="1" x14ac:dyDescent="0.25">
      <c r="B33" s="1403" t="s">
        <v>3388</v>
      </c>
      <c r="C33" s="1404">
        <v>7</v>
      </c>
      <c r="D33" s="1402" t="s">
        <v>1834</v>
      </c>
    </row>
    <row r="34" spans="2:4" ht="18.75" customHeight="1" x14ac:dyDescent="0.25">
      <c r="B34" s="1403" t="s">
        <v>3389</v>
      </c>
      <c r="C34" s="1404">
        <v>69</v>
      </c>
      <c r="D34" s="1402" t="s">
        <v>1834</v>
      </c>
    </row>
    <row r="35" spans="2:4" ht="18.75" customHeight="1" x14ac:dyDescent="0.25">
      <c r="B35" s="1403" t="s">
        <v>3390</v>
      </c>
      <c r="C35" s="1404">
        <v>27</v>
      </c>
      <c r="D35" s="1402" t="s">
        <v>1834</v>
      </c>
    </row>
    <row r="36" spans="2:4" x14ac:dyDescent="0.25">
      <c r="B36" s="1403" t="s">
        <v>1862</v>
      </c>
      <c r="C36" s="1404">
        <v>0</v>
      </c>
      <c r="D36" s="1402" t="s">
        <v>1834</v>
      </c>
    </row>
    <row r="37" spans="2:4" ht="18.75" customHeight="1" x14ac:dyDescent="0.25">
      <c r="B37" s="1403" t="s">
        <v>1863</v>
      </c>
      <c r="C37" s="1404">
        <v>5</v>
      </c>
      <c r="D37" s="1402" t="s">
        <v>1834</v>
      </c>
    </row>
    <row r="38" spans="2:4" ht="18.75" customHeight="1" x14ac:dyDescent="0.25">
      <c r="B38" s="79" t="s">
        <v>211</v>
      </c>
      <c r="C38" s="86">
        <f>SUM(C8:C37)</f>
        <v>1702</v>
      </c>
      <c r="D38" s="85"/>
    </row>
    <row r="39" spans="2:4" x14ac:dyDescent="0.25">
      <c r="B39" s="82" t="s">
        <v>1864</v>
      </c>
      <c r="C39" s="84"/>
      <c r="D39" s="84"/>
    </row>
    <row r="40" spans="2:4" x14ac:dyDescent="0.25"/>
  </sheetData>
  <mergeCells count="2">
    <mergeCell ref="B4:D4"/>
    <mergeCell ref="B1:D3"/>
  </mergeCell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1:J20"/>
  <sheetViews>
    <sheetView showGridLines="0" zoomScaleNormal="100" workbookViewId="0">
      <selection activeCell="F15" sqref="F15"/>
    </sheetView>
  </sheetViews>
  <sheetFormatPr baseColWidth="10" defaultColWidth="0" defaultRowHeight="0" customHeight="1" zeroHeight="1" x14ac:dyDescent="0.25"/>
  <cols>
    <col min="1" max="1" width="4.7109375" style="10" customWidth="1"/>
    <col min="2" max="2" width="29.85546875" style="10" customWidth="1"/>
    <col min="3" max="3" width="15.85546875" style="10" customWidth="1"/>
    <col min="4" max="4" width="17.5703125" style="10" customWidth="1"/>
    <col min="5" max="7" width="15.28515625" style="10" customWidth="1"/>
    <col min="8" max="8" width="20" style="10" customWidth="1"/>
    <col min="9" max="9" width="7.5703125" style="10" customWidth="1"/>
    <col min="10" max="16384" width="9.140625" style="10" hidden="1"/>
  </cols>
  <sheetData>
    <row r="1" spans="2:10" ht="15.75" x14ac:dyDescent="0.25">
      <c r="B1" s="1921"/>
      <c r="C1" s="1922"/>
      <c r="D1" s="1922"/>
      <c r="E1" s="1922"/>
      <c r="F1" s="1922"/>
      <c r="G1" s="1922"/>
      <c r="H1" s="1923"/>
    </row>
    <row r="2" spans="2:10" ht="15.75" x14ac:dyDescent="0.25">
      <c r="B2" s="1924"/>
      <c r="C2" s="1925"/>
      <c r="D2" s="1925"/>
      <c r="E2" s="1925"/>
      <c r="F2" s="1925"/>
      <c r="G2" s="1925"/>
      <c r="H2" s="1926"/>
    </row>
    <row r="3" spans="2:10" ht="16.5" thickBot="1" x14ac:dyDescent="0.3">
      <c r="B3" s="1927"/>
      <c r="C3" s="1928"/>
      <c r="D3" s="1928"/>
      <c r="E3" s="1928"/>
      <c r="F3" s="1928"/>
      <c r="G3" s="1928"/>
      <c r="H3" s="1929"/>
      <c r="I3" s="3"/>
      <c r="J3" s="3"/>
    </row>
    <row r="4" spans="2:10" s="3" customFormat="1" ht="21.75" thickBot="1" x14ac:dyDescent="0.4">
      <c r="B4" s="1789" t="s">
        <v>2672</v>
      </c>
      <c r="C4" s="1790"/>
      <c r="D4" s="1790"/>
      <c r="E4" s="1790"/>
      <c r="F4" s="1790"/>
      <c r="G4" s="1790"/>
      <c r="H4" s="1791"/>
    </row>
    <row r="5" spans="2:10" s="70" customFormat="1" ht="15.75" x14ac:dyDescent="0.25">
      <c r="B5" s="12"/>
      <c r="C5" s="12"/>
      <c r="D5" s="12"/>
      <c r="E5" s="12"/>
      <c r="F5" s="12"/>
      <c r="G5" s="12"/>
      <c r="H5" s="12"/>
    </row>
    <row r="6" spans="2:10" ht="18" customHeight="1" x14ac:dyDescent="0.25">
      <c r="B6" s="2179" t="s">
        <v>1865</v>
      </c>
      <c r="C6" s="2179"/>
      <c r="D6" s="2179"/>
      <c r="E6" s="2179" t="s">
        <v>1866</v>
      </c>
      <c r="F6" s="2179"/>
      <c r="G6" s="2179"/>
      <c r="H6" s="2179"/>
    </row>
    <row r="7" spans="2:10" ht="31.5" x14ac:dyDescent="0.25">
      <c r="B7" s="520" t="s">
        <v>1867</v>
      </c>
      <c r="C7" s="521" t="s">
        <v>1868</v>
      </c>
      <c r="D7" s="521" t="s">
        <v>1869</v>
      </c>
      <c r="E7" s="520" t="s">
        <v>1870</v>
      </c>
      <c r="F7" s="520" t="s">
        <v>1871</v>
      </c>
      <c r="G7" s="520" t="s">
        <v>1872</v>
      </c>
      <c r="H7" s="521" t="s">
        <v>1873</v>
      </c>
    </row>
    <row r="8" spans="2:10" ht="18.75" customHeight="1" x14ac:dyDescent="0.25">
      <c r="B8" s="1401" t="s">
        <v>1883</v>
      </c>
      <c r="C8" s="1402">
        <v>17</v>
      </c>
      <c r="D8" s="1402">
        <v>6</v>
      </c>
      <c r="E8" s="1600">
        <v>5569</v>
      </c>
      <c r="F8" s="1600">
        <v>16758</v>
      </c>
      <c r="G8" s="1600">
        <v>7293</v>
      </c>
      <c r="H8" s="1601">
        <f>SUM(C8:G8)</f>
        <v>29643</v>
      </c>
    </row>
    <row r="9" spans="2:10" ht="18.75" customHeight="1" x14ac:dyDescent="0.25">
      <c r="B9" s="1401" t="s">
        <v>1884</v>
      </c>
      <c r="C9" s="1402">
        <v>22</v>
      </c>
      <c r="D9" s="1402">
        <v>8</v>
      </c>
      <c r="E9" s="1600">
        <v>9196</v>
      </c>
      <c r="F9" s="1600">
        <v>32011</v>
      </c>
      <c r="G9" s="1600">
        <v>12581</v>
      </c>
      <c r="H9" s="1601">
        <f t="shared" ref="H9:H17" si="0">SUM(C9:G9)</f>
        <v>53818</v>
      </c>
    </row>
    <row r="10" spans="2:10" ht="18.75" customHeight="1" x14ac:dyDescent="0.25">
      <c r="B10" s="1401" t="s">
        <v>1885</v>
      </c>
      <c r="C10" s="1402">
        <v>15</v>
      </c>
      <c r="D10" s="1402">
        <v>9</v>
      </c>
      <c r="E10" s="1600">
        <v>7056</v>
      </c>
      <c r="F10" s="1600">
        <v>23125</v>
      </c>
      <c r="G10" s="1600">
        <v>8386</v>
      </c>
      <c r="H10" s="1601">
        <f t="shared" si="0"/>
        <v>38591</v>
      </c>
    </row>
    <row r="11" spans="2:10" ht="18.75" customHeight="1" x14ac:dyDescent="0.25">
      <c r="B11" s="1401" t="s">
        <v>1886</v>
      </c>
      <c r="C11" s="1402">
        <v>21</v>
      </c>
      <c r="D11" s="1402">
        <v>8</v>
      </c>
      <c r="E11" s="1600">
        <v>10368</v>
      </c>
      <c r="F11" s="1600">
        <v>28976</v>
      </c>
      <c r="G11" s="1600">
        <v>11559</v>
      </c>
      <c r="H11" s="1601">
        <f t="shared" si="0"/>
        <v>50932</v>
      </c>
    </row>
    <row r="12" spans="2:10" ht="18.75" customHeight="1" x14ac:dyDescent="0.25">
      <c r="B12" s="1401" t="s">
        <v>1887</v>
      </c>
      <c r="C12" s="1402">
        <v>12</v>
      </c>
      <c r="D12" s="1402">
        <v>4</v>
      </c>
      <c r="E12" s="1600">
        <v>1095</v>
      </c>
      <c r="F12" s="1600">
        <v>3290</v>
      </c>
      <c r="G12" s="1600">
        <v>949</v>
      </c>
      <c r="H12" s="1601">
        <f t="shared" si="0"/>
        <v>5350</v>
      </c>
    </row>
    <row r="13" spans="2:10" ht="18.75" customHeight="1" x14ac:dyDescent="0.25">
      <c r="B13" s="1401" t="s">
        <v>1888</v>
      </c>
      <c r="C13" s="1402">
        <v>21</v>
      </c>
      <c r="D13" s="1402">
        <v>8</v>
      </c>
      <c r="E13" s="1600">
        <v>5620</v>
      </c>
      <c r="F13" s="1600">
        <v>15427</v>
      </c>
      <c r="G13" s="1600">
        <v>7319</v>
      </c>
      <c r="H13" s="1601">
        <f t="shared" si="0"/>
        <v>28395</v>
      </c>
    </row>
    <row r="14" spans="2:10" ht="18.75" customHeight="1" x14ac:dyDescent="0.25">
      <c r="B14" s="1401" t="s">
        <v>1889</v>
      </c>
      <c r="C14" s="1402">
        <v>21</v>
      </c>
      <c r="D14" s="1402">
        <v>9</v>
      </c>
      <c r="E14" s="1600">
        <v>9275</v>
      </c>
      <c r="F14" s="1600">
        <v>33112</v>
      </c>
      <c r="G14" s="1600">
        <v>13209</v>
      </c>
      <c r="H14" s="1601">
        <f t="shared" si="0"/>
        <v>55626</v>
      </c>
    </row>
    <row r="15" spans="2:10" ht="18.75" customHeight="1" x14ac:dyDescent="0.25">
      <c r="B15" s="1401" t="s">
        <v>1890</v>
      </c>
      <c r="C15" s="1402">
        <v>21</v>
      </c>
      <c r="D15" s="1402">
        <v>9</v>
      </c>
      <c r="E15" s="1600">
        <v>7312</v>
      </c>
      <c r="F15" s="1600">
        <v>23631</v>
      </c>
      <c r="G15" s="1600">
        <v>9011</v>
      </c>
      <c r="H15" s="1601">
        <f t="shared" si="0"/>
        <v>39984</v>
      </c>
    </row>
    <row r="16" spans="2:10" ht="18.75" customHeight="1" x14ac:dyDescent="0.25">
      <c r="B16" s="1401" t="s">
        <v>1891</v>
      </c>
      <c r="C16" s="1402">
        <v>21</v>
      </c>
      <c r="D16" s="1402">
        <v>8</v>
      </c>
      <c r="E16" s="1600">
        <v>10922</v>
      </c>
      <c r="F16" s="1600">
        <v>29715</v>
      </c>
      <c r="G16" s="1600">
        <v>11559</v>
      </c>
      <c r="H16" s="1601">
        <f t="shared" si="0"/>
        <v>52225</v>
      </c>
    </row>
    <row r="17" spans="2:8" ht="18.75" customHeight="1" x14ac:dyDescent="0.25">
      <c r="B17" s="1401" t="s">
        <v>1892</v>
      </c>
      <c r="C17" s="1402">
        <v>11</v>
      </c>
      <c r="D17" s="1402">
        <v>4</v>
      </c>
      <c r="E17" s="1600">
        <v>1074</v>
      </c>
      <c r="F17" s="1600">
        <v>3027</v>
      </c>
      <c r="G17" s="1600">
        <v>1058</v>
      </c>
      <c r="H17" s="1601">
        <f t="shared" si="0"/>
        <v>5174</v>
      </c>
    </row>
    <row r="18" spans="2:8" s="493" customFormat="1" ht="18.75" customHeight="1" x14ac:dyDescent="0.25">
      <c r="B18" s="522" t="s">
        <v>211</v>
      </c>
      <c r="C18" s="523">
        <f t="shared" ref="C18:H18" si="1">SUM(C8:C17)</f>
        <v>182</v>
      </c>
      <c r="D18" s="523">
        <f t="shared" si="1"/>
        <v>73</v>
      </c>
      <c r="E18" s="1407">
        <f t="shared" si="1"/>
        <v>67487</v>
      </c>
      <c r="F18" s="1598">
        <f t="shared" si="1"/>
        <v>209072</v>
      </c>
      <c r="G18" s="1598">
        <f t="shared" si="1"/>
        <v>82924</v>
      </c>
      <c r="H18" s="1598">
        <f t="shared" si="1"/>
        <v>359738</v>
      </c>
    </row>
    <row r="19" spans="2:8" ht="18" customHeight="1" x14ac:dyDescent="0.25">
      <c r="B19" s="82" t="s">
        <v>1879</v>
      </c>
      <c r="C19" s="83"/>
      <c r="D19" s="83"/>
      <c r="E19" s="83"/>
      <c r="F19"/>
      <c r="G19"/>
      <c r="H19"/>
    </row>
    <row r="20" spans="2:8" ht="18" customHeight="1" x14ac:dyDescent="0.25"/>
  </sheetData>
  <mergeCells count="4">
    <mergeCell ref="B4:H4"/>
    <mergeCell ref="B6:D6"/>
    <mergeCell ref="E6:H6"/>
    <mergeCell ref="B1:H3"/>
  </mergeCell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1:I20"/>
  <sheetViews>
    <sheetView workbookViewId="0">
      <selection activeCell="E17" sqref="E17"/>
    </sheetView>
  </sheetViews>
  <sheetFormatPr baseColWidth="10" defaultColWidth="0" defaultRowHeight="15" zeroHeight="1" x14ac:dyDescent="0.25"/>
  <cols>
    <col min="1" max="1" width="4.140625" style="90" customWidth="1"/>
    <col min="2" max="2" width="32.85546875" style="90" customWidth="1"/>
    <col min="3" max="3" width="15.85546875" style="90" customWidth="1"/>
    <col min="4" max="4" width="15.85546875" style="1604" customWidth="1"/>
    <col min="5" max="8" width="15.85546875" style="90" customWidth="1"/>
    <col min="9" max="9" width="11.42578125" style="90" customWidth="1"/>
    <col min="10" max="16384" width="11.42578125" style="90" hidden="1"/>
  </cols>
  <sheetData>
    <row r="1" spans="1:9" ht="15.75" x14ac:dyDescent="0.25">
      <c r="A1" s="10"/>
      <c r="B1" s="1921"/>
      <c r="C1" s="1922"/>
      <c r="D1" s="1922"/>
      <c r="E1" s="1922"/>
      <c r="F1" s="1922"/>
      <c r="G1" s="1922"/>
      <c r="H1" s="1923"/>
      <c r="I1" s="10"/>
    </row>
    <row r="2" spans="1:9" ht="15.75" x14ac:dyDescent="0.25">
      <c r="A2" s="10"/>
      <c r="B2" s="1924"/>
      <c r="C2" s="1925"/>
      <c r="D2" s="1925"/>
      <c r="E2" s="1925"/>
      <c r="F2" s="1925"/>
      <c r="G2" s="1925"/>
      <c r="H2" s="1926"/>
      <c r="I2" s="10"/>
    </row>
    <row r="3" spans="1:9" ht="16.5" thickBot="1" x14ac:dyDescent="0.3">
      <c r="A3" s="10"/>
      <c r="B3" s="1927"/>
      <c r="C3" s="1928"/>
      <c r="D3" s="1928"/>
      <c r="E3" s="1928"/>
      <c r="F3" s="1928"/>
      <c r="G3" s="1928"/>
      <c r="H3" s="1929"/>
      <c r="I3" s="3"/>
    </row>
    <row r="4" spans="1:9" ht="21.75" thickBot="1" x14ac:dyDescent="0.4">
      <c r="A4" s="3"/>
      <c r="B4" s="1789" t="s">
        <v>2673</v>
      </c>
      <c r="C4" s="1790"/>
      <c r="D4" s="1790"/>
      <c r="E4" s="1790"/>
      <c r="F4" s="1790"/>
      <c r="G4" s="1790"/>
      <c r="H4" s="1791"/>
      <c r="I4" s="3"/>
    </row>
    <row r="5" spans="1:9" ht="15.75" x14ac:dyDescent="0.25">
      <c r="A5" s="71"/>
      <c r="B5" s="12"/>
      <c r="C5" s="12"/>
      <c r="D5" s="97"/>
      <c r="E5" s="12"/>
      <c r="F5" s="12"/>
      <c r="G5" s="12"/>
      <c r="H5" s="12"/>
      <c r="I5" s="71"/>
    </row>
    <row r="6" spans="1:9" ht="15.75" x14ac:dyDescent="0.25">
      <c r="A6" s="10"/>
      <c r="B6" s="2176" t="s">
        <v>1865</v>
      </c>
      <c r="C6" s="2177"/>
      <c r="D6" s="2178"/>
      <c r="E6" s="2176" t="s">
        <v>1866</v>
      </c>
      <c r="F6" s="2177"/>
      <c r="G6" s="2177"/>
      <c r="H6" s="2178"/>
      <c r="I6" s="10"/>
    </row>
    <row r="7" spans="1:9" ht="31.5" x14ac:dyDescent="0.25">
      <c r="A7" s="10"/>
      <c r="B7" s="520" t="s">
        <v>1867</v>
      </c>
      <c r="C7" s="521" t="s">
        <v>1868</v>
      </c>
      <c r="D7" s="521" t="s">
        <v>1869</v>
      </c>
      <c r="E7" s="520" t="s">
        <v>1870</v>
      </c>
      <c r="F7" s="520" t="s">
        <v>1871</v>
      </c>
      <c r="G7" s="520" t="s">
        <v>1872</v>
      </c>
      <c r="H7" s="521" t="s">
        <v>1873</v>
      </c>
      <c r="I7" s="10"/>
    </row>
    <row r="8" spans="1:9" ht="18.75" customHeight="1" x14ac:dyDescent="0.25">
      <c r="A8" s="10"/>
      <c r="B8" s="1401" t="s">
        <v>1883</v>
      </c>
      <c r="C8" s="1402">
        <v>17</v>
      </c>
      <c r="D8" s="1409">
        <v>6</v>
      </c>
      <c r="E8" s="1599">
        <v>2276</v>
      </c>
      <c r="F8" s="1405">
        <v>5350</v>
      </c>
      <c r="G8" s="1405">
        <v>2098</v>
      </c>
      <c r="H8" s="87">
        <f>SUM(C8:G8)</f>
        <v>9747</v>
      </c>
      <c r="I8" s="10"/>
    </row>
    <row r="9" spans="1:9" ht="18.75" customHeight="1" x14ac:dyDescent="0.25">
      <c r="A9" s="10"/>
      <c r="B9" s="1401" t="s">
        <v>1884</v>
      </c>
      <c r="C9" s="1402">
        <v>22</v>
      </c>
      <c r="D9" s="1409">
        <v>8</v>
      </c>
      <c r="E9" s="1405">
        <v>4160</v>
      </c>
      <c r="F9" s="1405">
        <v>9924</v>
      </c>
      <c r="G9" s="1405">
        <v>3598</v>
      </c>
      <c r="H9" s="87">
        <f t="shared" ref="H9:H17" si="0">SUM(C9:G9)</f>
        <v>17712</v>
      </c>
      <c r="I9" s="10"/>
    </row>
    <row r="10" spans="1:9" ht="18.75" customHeight="1" x14ac:dyDescent="0.25">
      <c r="A10" s="10"/>
      <c r="B10" s="1401" t="s">
        <v>1885</v>
      </c>
      <c r="C10" s="1402">
        <v>15</v>
      </c>
      <c r="D10" s="1409">
        <v>9</v>
      </c>
      <c r="E10" s="1405">
        <v>3637</v>
      </c>
      <c r="F10" s="1405">
        <v>7997</v>
      </c>
      <c r="G10" s="1405">
        <v>2768</v>
      </c>
      <c r="H10" s="87">
        <f t="shared" si="0"/>
        <v>14426</v>
      </c>
      <c r="I10" s="10"/>
    </row>
    <row r="11" spans="1:9" ht="18.75" customHeight="1" x14ac:dyDescent="0.25">
      <c r="A11" s="10"/>
      <c r="B11" s="1401" t="s">
        <v>1886</v>
      </c>
      <c r="C11" s="1402">
        <v>21</v>
      </c>
      <c r="D11" s="1409">
        <v>8</v>
      </c>
      <c r="E11" s="1405">
        <v>4031</v>
      </c>
      <c r="F11" s="1405">
        <v>8846</v>
      </c>
      <c r="G11" s="1405">
        <v>3470</v>
      </c>
      <c r="H11" s="87">
        <f t="shared" si="0"/>
        <v>16376</v>
      </c>
      <c r="I11" s="10"/>
    </row>
    <row r="12" spans="1:9" ht="18.75" customHeight="1" x14ac:dyDescent="0.25">
      <c r="A12" s="10"/>
      <c r="B12" s="1401" t="s">
        <v>1887</v>
      </c>
      <c r="C12" s="1402">
        <v>12</v>
      </c>
      <c r="D12" s="1409">
        <v>4</v>
      </c>
      <c r="E12" s="1405">
        <v>2620</v>
      </c>
      <c r="F12" s="1405">
        <v>4903</v>
      </c>
      <c r="G12" s="1405">
        <v>1878</v>
      </c>
      <c r="H12" s="87">
        <f t="shared" si="0"/>
        <v>9417</v>
      </c>
      <c r="I12" s="10"/>
    </row>
    <row r="13" spans="1:9" ht="18.75" customHeight="1" x14ac:dyDescent="0.25">
      <c r="A13" s="10"/>
      <c r="B13" s="1401" t="s">
        <v>1888</v>
      </c>
      <c r="C13" s="1402">
        <v>21</v>
      </c>
      <c r="D13" s="1409">
        <v>8</v>
      </c>
      <c r="E13" s="1406">
        <v>2269</v>
      </c>
      <c r="F13" s="1406">
        <v>5354</v>
      </c>
      <c r="G13" s="1406">
        <v>1884</v>
      </c>
      <c r="H13" s="87">
        <f t="shared" si="0"/>
        <v>9536</v>
      </c>
      <c r="I13" s="10"/>
    </row>
    <row r="14" spans="1:9" ht="18.75" customHeight="1" x14ac:dyDescent="0.25">
      <c r="A14" s="10"/>
      <c r="B14" s="1401" t="s">
        <v>1889</v>
      </c>
      <c r="C14" s="1402">
        <v>21</v>
      </c>
      <c r="D14" s="1409">
        <v>9</v>
      </c>
      <c r="E14" s="1406">
        <v>4165</v>
      </c>
      <c r="F14" s="67">
        <v>9932</v>
      </c>
      <c r="G14" s="1406">
        <v>3611</v>
      </c>
      <c r="H14" s="87">
        <f t="shared" si="0"/>
        <v>17738</v>
      </c>
      <c r="I14" s="10"/>
    </row>
    <row r="15" spans="1:9" ht="18.75" customHeight="1" x14ac:dyDescent="0.25">
      <c r="A15" s="10"/>
      <c r="B15" s="1401" t="s">
        <v>1890</v>
      </c>
      <c r="C15" s="1402">
        <v>21</v>
      </c>
      <c r="D15" s="1409">
        <v>9</v>
      </c>
      <c r="E15" s="1406">
        <v>3643</v>
      </c>
      <c r="F15" s="1406">
        <v>8116</v>
      </c>
      <c r="G15" s="1406">
        <v>2783</v>
      </c>
      <c r="H15" s="87">
        <f t="shared" si="0"/>
        <v>14572</v>
      </c>
      <c r="I15" s="10"/>
    </row>
    <row r="16" spans="1:9" ht="18.75" customHeight="1" x14ac:dyDescent="0.25">
      <c r="A16" s="10"/>
      <c r="B16" s="1401" t="s">
        <v>1891</v>
      </c>
      <c r="C16" s="1402">
        <v>21</v>
      </c>
      <c r="D16" s="1409">
        <v>8</v>
      </c>
      <c r="E16" s="1406">
        <v>4044</v>
      </c>
      <c r="F16" s="1406">
        <v>8863</v>
      </c>
      <c r="G16" s="1406">
        <v>3456</v>
      </c>
      <c r="H16" s="87">
        <f t="shared" si="0"/>
        <v>16392</v>
      </c>
      <c r="I16" s="10"/>
    </row>
    <row r="17" spans="1:9" ht="18.75" customHeight="1" x14ac:dyDescent="0.25">
      <c r="A17" s="10"/>
      <c r="B17" s="1401" t="s">
        <v>1892</v>
      </c>
      <c r="C17" s="1402">
        <v>11</v>
      </c>
      <c r="D17" s="1409">
        <v>4</v>
      </c>
      <c r="E17" s="1602">
        <v>2608</v>
      </c>
      <c r="F17" s="1406">
        <v>4897</v>
      </c>
      <c r="G17" s="1406">
        <v>1946</v>
      </c>
      <c r="H17" s="87">
        <f t="shared" si="0"/>
        <v>9466</v>
      </c>
      <c r="I17" s="10"/>
    </row>
    <row r="18" spans="1:9" s="524" customFormat="1" ht="18.75" customHeight="1" x14ac:dyDescent="0.25">
      <c r="A18" s="493"/>
      <c r="B18" s="522" t="s">
        <v>211</v>
      </c>
      <c r="C18" s="523">
        <f>SUM(C8:C17)</f>
        <v>182</v>
      </c>
      <c r="D18" s="1443">
        <f t="shared" ref="D18:H18" si="1">SUM(D8:D17)</f>
        <v>73</v>
      </c>
      <c r="E18" s="517">
        <f t="shared" si="1"/>
        <v>33453</v>
      </c>
      <c r="F18" s="517">
        <f t="shared" si="1"/>
        <v>74182</v>
      </c>
      <c r="G18" s="517">
        <f t="shared" si="1"/>
        <v>27492</v>
      </c>
      <c r="H18" s="517">
        <f t="shared" si="1"/>
        <v>135382</v>
      </c>
      <c r="I18" s="493"/>
    </row>
    <row r="19" spans="1:9" ht="15.75" x14ac:dyDescent="0.25">
      <c r="A19" s="10"/>
      <c r="B19" s="82" t="s">
        <v>1879</v>
      </c>
      <c r="C19" s="91"/>
      <c r="D19" s="1603"/>
      <c r="E19" s="91"/>
      <c r="I19" s="10"/>
    </row>
    <row r="20" spans="1:9" x14ac:dyDescent="0.25"/>
  </sheetData>
  <mergeCells count="4">
    <mergeCell ref="B4:H4"/>
    <mergeCell ref="B6:D6"/>
    <mergeCell ref="E6:H6"/>
    <mergeCell ref="B1:H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J62"/>
  <sheetViews>
    <sheetView showGridLines="0" zoomScaleNormal="100" workbookViewId="0">
      <pane xSplit="1" ySplit="6" topLeftCell="B25" activePane="bottomRight" state="frozen"/>
      <selection activeCell="C5" sqref="C5"/>
      <selection pane="topRight" activeCell="C5" sqref="C5"/>
      <selection pane="bottomLeft" activeCell="C5" sqref="C5"/>
      <selection pane="bottomRight" activeCell="B33" sqref="B33:D33"/>
    </sheetView>
  </sheetViews>
  <sheetFormatPr baseColWidth="10" defaultColWidth="0" defaultRowHeight="15" customHeight="1" zeroHeight="1" x14ac:dyDescent="0.25"/>
  <cols>
    <col min="1" max="1" width="3.5703125" style="4" customWidth="1"/>
    <col min="2" max="4" width="24.28515625" style="4" customWidth="1"/>
    <col min="5" max="5" width="16.140625" style="4" bestFit="1" customWidth="1"/>
    <col min="6" max="6" width="16" style="4" bestFit="1" customWidth="1"/>
    <col min="7"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668" t="s">
        <v>2592</v>
      </c>
      <c r="C4" s="1669"/>
      <c r="D4" s="1669"/>
      <c r="E4" s="1669"/>
      <c r="F4" s="1669"/>
      <c r="G4" s="1669"/>
      <c r="H4" s="1670"/>
      <c r="I4" s="3"/>
      <c r="J4" s="3"/>
    </row>
    <row r="5" spans="2:10" s="5" customFormat="1" ht="15.75" x14ac:dyDescent="0.25">
      <c r="B5" s="1671"/>
      <c r="C5" s="1671"/>
      <c r="D5" s="1671"/>
      <c r="E5" s="1671"/>
      <c r="F5" s="1671"/>
      <c r="G5" s="1671"/>
      <c r="H5" s="1671"/>
      <c r="I5" s="115"/>
      <c r="J5" s="115"/>
    </row>
    <row r="6" spans="2:10" s="5" customFormat="1" ht="37.5" x14ac:dyDescent="0.25">
      <c r="B6" s="1826" t="s">
        <v>259</v>
      </c>
      <c r="C6" s="1826"/>
      <c r="D6" s="1826"/>
      <c r="E6" s="137" t="s">
        <v>323</v>
      </c>
      <c r="F6" s="148" t="s">
        <v>260</v>
      </c>
      <c r="G6" s="138" t="s">
        <v>324</v>
      </c>
      <c r="H6" s="138" t="s">
        <v>263</v>
      </c>
      <c r="I6" s="115"/>
      <c r="J6" s="115"/>
    </row>
    <row r="7" spans="2:10" s="5" customFormat="1" ht="18.75" customHeight="1" x14ac:dyDescent="0.3">
      <c r="B7" s="1845" t="s">
        <v>264</v>
      </c>
      <c r="C7" s="1846"/>
      <c r="D7" s="1846"/>
      <c r="E7" s="140"/>
      <c r="F7" s="140"/>
      <c r="G7" s="140"/>
      <c r="H7" s="141"/>
    </row>
    <row r="8" spans="2:10" ht="18.75" customHeight="1" x14ac:dyDescent="0.25">
      <c r="B8" s="1839" t="s">
        <v>318</v>
      </c>
      <c r="C8" s="1839"/>
      <c r="D8" s="1839"/>
      <c r="E8" s="336" t="s">
        <v>325</v>
      </c>
      <c r="F8" s="336" t="s">
        <v>202</v>
      </c>
      <c r="G8" s="336">
        <v>2</v>
      </c>
      <c r="H8" s="336" t="s">
        <v>267</v>
      </c>
    </row>
    <row r="9" spans="2:10" ht="18.75" customHeight="1" x14ac:dyDescent="0.25">
      <c r="B9" s="1839" t="s">
        <v>319</v>
      </c>
      <c r="C9" s="1839"/>
      <c r="D9" s="1839"/>
      <c r="E9" s="336" t="s">
        <v>325</v>
      </c>
      <c r="F9" s="336" t="s">
        <v>202</v>
      </c>
      <c r="G9" s="336">
        <v>2</v>
      </c>
      <c r="H9" s="336" t="s">
        <v>267</v>
      </c>
    </row>
    <row r="10" spans="2:10" ht="18.75" customHeight="1" x14ac:dyDescent="0.25">
      <c r="B10" s="1839" t="s">
        <v>320</v>
      </c>
      <c r="C10" s="1839"/>
      <c r="D10" s="1839"/>
      <c r="E10" s="336" t="s">
        <v>325</v>
      </c>
      <c r="F10" s="336" t="s">
        <v>202</v>
      </c>
      <c r="G10" s="336">
        <v>2</v>
      </c>
      <c r="H10" s="336" t="s">
        <v>267</v>
      </c>
    </row>
    <row r="11" spans="2:10" ht="18.75" customHeight="1" x14ac:dyDescent="0.25">
      <c r="B11" s="1839" t="s">
        <v>321</v>
      </c>
      <c r="C11" s="1839"/>
      <c r="D11" s="1839"/>
      <c r="E11" s="336" t="s">
        <v>325</v>
      </c>
      <c r="F11" s="336" t="s">
        <v>202</v>
      </c>
      <c r="G11" s="336">
        <v>2</v>
      </c>
      <c r="H11" s="336" t="s">
        <v>267</v>
      </c>
    </row>
    <row r="12" spans="2:10" ht="18.75" customHeight="1" x14ac:dyDescent="0.25">
      <c r="B12" s="1839" t="s">
        <v>322</v>
      </c>
      <c r="C12" s="1839"/>
      <c r="D12" s="1839"/>
      <c r="E12" s="336" t="s">
        <v>325</v>
      </c>
      <c r="F12" s="336" t="s">
        <v>202</v>
      </c>
      <c r="G12" s="336">
        <v>2</v>
      </c>
      <c r="H12" s="336" t="s">
        <v>267</v>
      </c>
    </row>
    <row r="13" spans="2:10" ht="18.75" customHeight="1" x14ac:dyDescent="0.25">
      <c r="B13" s="1839" t="s">
        <v>2752</v>
      </c>
      <c r="C13" s="1839"/>
      <c r="D13" s="1839"/>
      <c r="E13" s="336" t="s">
        <v>325</v>
      </c>
      <c r="F13" s="336" t="s">
        <v>202</v>
      </c>
      <c r="G13" s="336">
        <v>4</v>
      </c>
      <c r="H13" s="336" t="s">
        <v>267</v>
      </c>
    </row>
    <row r="14" spans="2:10" ht="18.75" customHeight="1" x14ac:dyDescent="0.25">
      <c r="B14" s="1839" t="s">
        <v>2753</v>
      </c>
      <c r="C14" s="1839"/>
      <c r="D14" s="1839"/>
      <c r="E14" s="336" t="s">
        <v>325</v>
      </c>
      <c r="F14" s="336" t="s">
        <v>202</v>
      </c>
      <c r="G14" s="336">
        <v>4</v>
      </c>
      <c r="H14" s="336" t="s">
        <v>267</v>
      </c>
    </row>
    <row r="15" spans="2:10" ht="18.75" customHeight="1" x14ac:dyDescent="0.3">
      <c r="B15" s="1845" t="s">
        <v>326</v>
      </c>
      <c r="C15" s="1846"/>
      <c r="D15" s="1846"/>
      <c r="E15" s="149"/>
      <c r="F15" s="149"/>
      <c r="G15" s="149"/>
      <c r="H15" s="150"/>
    </row>
    <row r="16" spans="2:10" ht="18.75" customHeight="1" x14ac:dyDescent="0.25">
      <c r="B16" s="1839" t="s">
        <v>327</v>
      </c>
      <c r="C16" s="1839"/>
      <c r="D16" s="1839"/>
      <c r="E16" s="336" t="s">
        <v>325</v>
      </c>
      <c r="F16" s="336" t="s">
        <v>202</v>
      </c>
      <c r="G16" s="336">
        <v>3</v>
      </c>
      <c r="H16" s="336" t="s">
        <v>267</v>
      </c>
    </row>
    <row r="17" spans="2:8" ht="18.75" customHeight="1" x14ac:dyDescent="0.25">
      <c r="B17" s="1839" t="s">
        <v>328</v>
      </c>
      <c r="C17" s="1839"/>
      <c r="D17" s="1839"/>
      <c r="E17" s="336" t="s">
        <v>325</v>
      </c>
      <c r="F17" s="336" t="s">
        <v>202</v>
      </c>
      <c r="G17" s="336">
        <v>3</v>
      </c>
      <c r="H17" s="336" t="s">
        <v>267</v>
      </c>
    </row>
    <row r="18" spans="2:8" ht="18.75" customHeight="1" x14ac:dyDescent="0.25">
      <c r="B18" s="1839" t="s">
        <v>329</v>
      </c>
      <c r="C18" s="1839"/>
      <c r="D18" s="1839"/>
      <c r="E18" s="336" t="s">
        <v>325</v>
      </c>
      <c r="F18" s="336" t="s">
        <v>202</v>
      </c>
      <c r="G18" s="336">
        <v>3</v>
      </c>
      <c r="H18" s="336" t="s">
        <v>267</v>
      </c>
    </row>
    <row r="19" spans="2:8" ht="18.75" customHeight="1" x14ac:dyDescent="0.25">
      <c r="B19" s="1839" t="s">
        <v>330</v>
      </c>
      <c r="C19" s="1839"/>
      <c r="D19" s="1839"/>
      <c r="E19" s="336" t="s">
        <v>325</v>
      </c>
      <c r="F19" s="336" t="s">
        <v>202</v>
      </c>
      <c r="G19" s="336">
        <v>6</v>
      </c>
      <c r="H19" s="336" t="s">
        <v>267</v>
      </c>
    </row>
    <row r="20" spans="2:8" ht="18.75" customHeight="1" x14ac:dyDescent="0.25">
      <c r="B20" s="1839" t="s">
        <v>331</v>
      </c>
      <c r="C20" s="1839"/>
      <c r="D20" s="1839"/>
      <c r="E20" s="336" t="s">
        <v>325</v>
      </c>
      <c r="F20" s="336" t="s">
        <v>202</v>
      </c>
      <c r="G20" s="336">
        <v>6</v>
      </c>
      <c r="H20" s="336" t="s">
        <v>267</v>
      </c>
    </row>
    <row r="21" spans="2:8" ht="18.75" customHeight="1" x14ac:dyDescent="0.25">
      <c r="B21" s="1839" t="s">
        <v>332</v>
      </c>
      <c r="C21" s="1839"/>
      <c r="D21" s="1839"/>
      <c r="E21" s="336" t="s">
        <v>325</v>
      </c>
      <c r="F21" s="336" t="s">
        <v>202</v>
      </c>
      <c r="G21" s="336">
        <v>8</v>
      </c>
      <c r="H21" s="336" t="s">
        <v>267</v>
      </c>
    </row>
    <row r="22" spans="2:8" ht="18.75" customHeight="1" x14ac:dyDescent="0.25">
      <c r="B22" s="1839" t="s">
        <v>333</v>
      </c>
      <c r="C22" s="1839"/>
      <c r="D22" s="1839"/>
      <c r="E22" s="336" t="s">
        <v>325</v>
      </c>
      <c r="F22" s="336" t="s">
        <v>202</v>
      </c>
      <c r="G22" s="336">
        <v>6</v>
      </c>
      <c r="H22" s="336" t="s">
        <v>267</v>
      </c>
    </row>
    <row r="23" spans="2:8" ht="18.75" customHeight="1" x14ac:dyDescent="0.25">
      <c r="B23" s="1839" t="s">
        <v>334</v>
      </c>
      <c r="C23" s="1839"/>
      <c r="D23" s="1839"/>
      <c r="E23" s="336" t="s">
        <v>325</v>
      </c>
      <c r="F23" s="336" t="s">
        <v>202</v>
      </c>
      <c r="G23" s="336">
        <v>6</v>
      </c>
      <c r="H23" s="336" t="s">
        <v>267</v>
      </c>
    </row>
    <row r="24" spans="2:8" ht="18.75" customHeight="1" x14ac:dyDescent="0.25">
      <c r="B24" s="1839" t="s">
        <v>335</v>
      </c>
      <c r="C24" s="1839"/>
      <c r="D24" s="1839"/>
      <c r="E24" s="336" t="s">
        <v>325</v>
      </c>
      <c r="F24" s="336" t="s">
        <v>202</v>
      </c>
      <c r="G24" s="336">
        <v>4</v>
      </c>
      <c r="H24" s="336" t="s">
        <v>267</v>
      </c>
    </row>
    <row r="25" spans="2:8" ht="18.75" customHeight="1" x14ac:dyDescent="0.25">
      <c r="B25" s="1839" t="s">
        <v>2754</v>
      </c>
      <c r="C25" s="1839"/>
      <c r="D25" s="1839"/>
      <c r="E25" s="336" t="s">
        <v>325</v>
      </c>
      <c r="F25" s="336" t="s">
        <v>202</v>
      </c>
      <c r="G25" s="336">
        <v>6</v>
      </c>
      <c r="H25" s="336" t="s">
        <v>267</v>
      </c>
    </row>
    <row r="26" spans="2:8" ht="18.75" customHeight="1" x14ac:dyDescent="0.3">
      <c r="B26" s="1845" t="s">
        <v>336</v>
      </c>
      <c r="C26" s="1846"/>
      <c r="D26" s="1846"/>
      <c r="E26" s="140"/>
      <c r="F26" s="140"/>
      <c r="G26" s="140"/>
      <c r="H26" s="141"/>
    </row>
    <row r="27" spans="2:8" ht="18.75" customHeight="1" x14ac:dyDescent="0.25">
      <c r="B27" s="1839" t="s">
        <v>337</v>
      </c>
      <c r="C27" s="1839"/>
      <c r="D27" s="1839"/>
      <c r="E27" s="331" t="s">
        <v>325</v>
      </c>
      <c r="F27" s="332" t="s">
        <v>202</v>
      </c>
      <c r="G27" s="332">
        <v>2</v>
      </c>
      <c r="H27" s="331" t="s">
        <v>267</v>
      </c>
    </row>
    <row r="28" spans="2:8" ht="18.75" customHeight="1" x14ac:dyDescent="0.25">
      <c r="B28" s="1839" t="s">
        <v>338</v>
      </c>
      <c r="C28" s="1839"/>
      <c r="D28" s="1839"/>
      <c r="E28" s="331" t="s">
        <v>325</v>
      </c>
      <c r="F28" s="332" t="s">
        <v>202</v>
      </c>
      <c r="G28" s="332">
        <v>2</v>
      </c>
      <c r="H28" s="331" t="s">
        <v>267</v>
      </c>
    </row>
    <row r="29" spans="2:8" ht="18.75" customHeight="1" x14ac:dyDescent="0.25">
      <c r="B29" s="1839" t="s">
        <v>339</v>
      </c>
      <c r="C29" s="1839"/>
      <c r="D29" s="1839"/>
      <c r="E29" s="331" t="s">
        <v>325</v>
      </c>
      <c r="F29" s="332" t="s">
        <v>202</v>
      </c>
      <c r="G29" s="332">
        <v>4</v>
      </c>
      <c r="H29" s="331" t="s">
        <v>267</v>
      </c>
    </row>
    <row r="30" spans="2:8" ht="18.75" customHeight="1" x14ac:dyDescent="0.25">
      <c r="B30" s="1839" t="s">
        <v>340</v>
      </c>
      <c r="C30" s="1839"/>
      <c r="D30" s="1839"/>
      <c r="E30" s="331" t="s">
        <v>325</v>
      </c>
      <c r="F30" s="332" t="s">
        <v>202</v>
      </c>
      <c r="G30" s="332">
        <v>4</v>
      </c>
      <c r="H30" s="331" t="s">
        <v>267</v>
      </c>
    </row>
    <row r="31" spans="2:8" ht="18.75" customHeight="1" x14ac:dyDescent="0.25">
      <c r="B31" s="1839" t="s">
        <v>341</v>
      </c>
      <c r="C31" s="1839"/>
      <c r="D31" s="1839"/>
      <c r="E31" s="331" t="s">
        <v>325</v>
      </c>
      <c r="F31" s="332" t="s">
        <v>202</v>
      </c>
      <c r="G31" s="332">
        <v>4</v>
      </c>
      <c r="H31" s="331" t="s">
        <v>267</v>
      </c>
    </row>
    <row r="32" spans="2:8" ht="18.75" customHeight="1" x14ac:dyDescent="0.25">
      <c r="B32" s="1839" t="s">
        <v>342</v>
      </c>
      <c r="C32" s="1839"/>
      <c r="D32" s="1839"/>
      <c r="E32" s="331" t="s">
        <v>325</v>
      </c>
      <c r="F32" s="332" t="s">
        <v>202</v>
      </c>
      <c r="G32" s="332">
        <v>4</v>
      </c>
      <c r="H32" s="331" t="s">
        <v>267</v>
      </c>
    </row>
    <row r="33" spans="2:8" ht="18.75" customHeight="1" x14ac:dyDescent="0.25">
      <c r="B33" s="1839" t="s">
        <v>2862</v>
      </c>
      <c r="C33" s="1839"/>
      <c r="D33" s="1839"/>
      <c r="E33" s="331" t="s">
        <v>325</v>
      </c>
      <c r="F33" s="332" t="s">
        <v>202</v>
      </c>
      <c r="G33" s="332">
        <v>4</v>
      </c>
      <c r="H33" s="331" t="s">
        <v>267</v>
      </c>
    </row>
    <row r="34" spans="2:8" ht="18.75" customHeight="1" x14ac:dyDescent="0.25">
      <c r="B34" s="1839" t="s">
        <v>343</v>
      </c>
      <c r="C34" s="1839"/>
      <c r="D34" s="1839"/>
      <c r="E34" s="331" t="s">
        <v>325</v>
      </c>
      <c r="F34" s="332" t="s">
        <v>202</v>
      </c>
      <c r="G34" s="332">
        <v>6</v>
      </c>
      <c r="H34" s="331" t="s">
        <v>267</v>
      </c>
    </row>
    <row r="35" spans="2:8" ht="18.75" customHeight="1" x14ac:dyDescent="0.3">
      <c r="B35" s="1845" t="s">
        <v>2657</v>
      </c>
      <c r="C35" s="1846"/>
      <c r="D35" s="1846"/>
      <c r="E35" s="140"/>
      <c r="F35" s="140"/>
      <c r="G35" s="140"/>
      <c r="H35" s="141"/>
    </row>
    <row r="36" spans="2:8" ht="18.75" customHeight="1" x14ac:dyDescent="0.25">
      <c r="B36" s="1839" t="s">
        <v>2755</v>
      </c>
      <c r="C36" s="1839"/>
      <c r="D36" s="1839"/>
      <c r="E36" s="331" t="s">
        <v>325</v>
      </c>
      <c r="F36" s="332" t="s">
        <v>202</v>
      </c>
      <c r="G36" s="332">
        <v>4</v>
      </c>
      <c r="H36" s="331" t="s">
        <v>267</v>
      </c>
    </row>
    <row r="37" spans="2:8" ht="18.75" customHeight="1" x14ac:dyDescent="0.3">
      <c r="B37" s="1845" t="s">
        <v>294</v>
      </c>
      <c r="C37" s="1846"/>
      <c r="D37" s="1846"/>
      <c r="E37" s="140"/>
      <c r="F37" s="140"/>
      <c r="G37" s="140"/>
      <c r="H37" s="141"/>
    </row>
    <row r="38" spans="2:8" ht="18.75" customHeight="1" x14ac:dyDescent="0.25">
      <c r="B38" s="1839" t="s">
        <v>344</v>
      </c>
      <c r="C38" s="1839"/>
      <c r="D38" s="1839"/>
      <c r="E38" s="331" t="s">
        <v>325</v>
      </c>
      <c r="F38" s="332" t="s">
        <v>202</v>
      </c>
      <c r="G38" s="332">
        <v>4</v>
      </c>
      <c r="H38" s="331" t="s">
        <v>267</v>
      </c>
    </row>
    <row r="39" spans="2:8" ht="18.75" customHeight="1" x14ac:dyDescent="0.3">
      <c r="B39" s="1845" t="s">
        <v>345</v>
      </c>
      <c r="C39" s="1846"/>
      <c r="D39" s="1846"/>
      <c r="E39" s="140"/>
      <c r="F39" s="140"/>
      <c r="G39" s="140"/>
      <c r="H39" s="141"/>
    </row>
    <row r="40" spans="2:8" ht="18.75" customHeight="1" x14ac:dyDescent="0.25">
      <c r="B40" s="1839" t="s">
        <v>346</v>
      </c>
      <c r="C40" s="1839"/>
      <c r="D40" s="1839"/>
      <c r="E40" s="331" t="s">
        <v>325</v>
      </c>
      <c r="F40" s="332" t="s">
        <v>202</v>
      </c>
      <c r="G40" s="332">
        <v>4</v>
      </c>
      <c r="H40" s="331" t="s">
        <v>267</v>
      </c>
    </row>
    <row r="41" spans="2:8" ht="18.75" customHeight="1" x14ac:dyDescent="0.25">
      <c r="B41" s="1839" t="s">
        <v>347</v>
      </c>
      <c r="C41" s="1839"/>
      <c r="D41" s="1839"/>
      <c r="E41" s="331" t="s">
        <v>325</v>
      </c>
      <c r="F41" s="332" t="s">
        <v>202</v>
      </c>
      <c r="G41" s="332">
        <v>4</v>
      </c>
      <c r="H41" s="331" t="s">
        <v>267</v>
      </c>
    </row>
    <row r="42" spans="2:8" ht="18.75" customHeight="1" x14ac:dyDescent="0.25">
      <c r="B42" s="1839" t="s">
        <v>348</v>
      </c>
      <c r="C42" s="1839"/>
      <c r="D42" s="1839"/>
      <c r="E42" s="331" t="s">
        <v>325</v>
      </c>
      <c r="F42" s="332" t="s">
        <v>202</v>
      </c>
      <c r="G42" s="332">
        <v>6</v>
      </c>
      <c r="H42" s="331" t="s">
        <v>267</v>
      </c>
    </row>
    <row r="43" spans="2:8" ht="18.75" customHeight="1" x14ac:dyDescent="0.3">
      <c r="B43" s="1833" t="s">
        <v>291</v>
      </c>
      <c r="C43" s="1834"/>
      <c r="D43" s="1834"/>
      <c r="E43" s="140"/>
      <c r="F43" s="140"/>
      <c r="G43" s="140"/>
      <c r="H43" s="141"/>
    </row>
    <row r="44" spans="2:8" ht="18.75" customHeight="1" x14ac:dyDescent="0.25">
      <c r="B44" s="1839" t="s">
        <v>349</v>
      </c>
      <c r="C44" s="1839"/>
      <c r="D44" s="1839"/>
      <c r="E44" s="331" t="s">
        <v>325</v>
      </c>
      <c r="F44" s="331" t="s">
        <v>202</v>
      </c>
      <c r="G44" s="331">
        <v>4</v>
      </c>
      <c r="H44" s="331" t="s">
        <v>267</v>
      </c>
    </row>
    <row r="45" spans="2:8" x14ac:dyDescent="0.25">
      <c r="B45" s="1823" t="s">
        <v>300</v>
      </c>
      <c r="C45" s="1823"/>
      <c r="D45" s="1823"/>
      <c r="E45" s="1823"/>
      <c r="F45" s="1823"/>
      <c r="G45" s="1823"/>
      <c r="H45" s="1823"/>
    </row>
    <row r="46" spans="2:8" x14ac:dyDescent="0.25">
      <c r="B46" s="1824" t="s">
        <v>350</v>
      </c>
      <c r="C46" s="1824"/>
      <c r="D46" s="1824"/>
      <c r="E46" s="1824"/>
      <c r="F46" s="1824"/>
      <c r="G46" s="1824"/>
      <c r="H46" s="1824"/>
    </row>
    <row r="47" spans="2:8" ht="18.75" customHeight="1" x14ac:dyDescent="0.25">
      <c r="B47" s="146"/>
      <c r="C47" s="146"/>
      <c r="D47" s="146"/>
      <c r="E47" s="147"/>
      <c r="F47" s="147"/>
      <c r="G47" s="147"/>
      <c r="H47" s="147"/>
    </row>
    <row r="48" spans="2: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customHeight="1" x14ac:dyDescent="0.25"/>
    <row r="62" ht="15" customHeight="1" x14ac:dyDescent="0.25"/>
  </sheetData>
  <mergeCells count="44">
    <mergeCell ref="B24:D24"/>
    <mergeCell ref="B41:D41"/>
    <mergeCell ref="B44:D44"/>
    <mergeCell ref="B40:D40"/>
    <mergeCell ref="B42:D42"/>
    <mergeCell ref="B29:D29"/>
    <mergeCell ref="B30:D30"/>
    <mergeCell ref="B31:D31"/>
    <mergeCell ref="B32:D32"/>
    <mergeCell ref="B33:D33"/>
    <mergeCell ref="B26:D26"/>
    <mergeCell ref="B37:D37"/>
    <mergeCell ref="B39:D39"/>
    <mergeCell ref="B43:D43"/>
    <mergeCell ref="B25:D25"/>
    <mergeCell ref="B35:D35"/>
    <mergeCell ref="B46:H46"/>
    <mergeCell ref="B34:D34"/>
    <mergeCell ref="B38:D38"/>
    <mergeCell ref="B27:D27"/>
    <mergeCell ref="B28:D28"/>
    <mergeCell ref="B45:H45"/>
    <mergeCell ref="B36:D36"/>
    <mergeCell ref="B19:D19"/>
    <mergeCell ref="B20:D20"/>
    <mergeCell ref="B21:D21"/>
    <mergeCell ref="B23:D23"/>
    <mergeCell ref="B16:D16"/>
    <mergeCell ref="B17:D17"/>
    <mergeCell ref="B18:D18"/>
    <mergeCell ref="B22:D22"/>
    <mergeCell ref="B9:D9"/>
    <mergeCell ref="B10:D10"/>
    <mergeCell ref="B11:D11"/>
    <mergeCell ref="B12:D12"/>
    <mergeCell ref="B15:D15"/>
    <mergeCell ref="B13:D13"/>
    <mergeCell ref="B14:D14"/>
    <mergeCell ref="B8:D8"/>
    <mergeCell ref="B1:H3"/>
    <mergeCell ref="B4:H4"/>
    <mergeCell ref="B5:H5"/>
    <mergeCell ref="B6:D6"/>
    <mergeCell ref="B7:D7"/>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1:D16"/>
  <sheetViews>
    <sheetView showGridLines="0" workbookViewId="0">
      <selection activeCell="C8" sqref="C8"/>
    </sheetView>
  </sheetViews>
  <sheetFormatPr baseColWidth="10" defaultColWidth="0" defaultRowHeight="15.75" zeroHeight="1" x14ac:dyDescent="0.25"/>
  <cols>
    <col min="1" max="1" width="4.140625" style="16" customWidth="1"/>
    <col min="2" max="2" width="80.42578125" style="16" customWidth="1"/>
    <col min="3" max="3" width="23.7109375" style="16" customWidth="1"/>
    <col min="4" max="4" width="11.42578125" style="16" customWidth="1"/>
    <col min="5" max="16384" width="11.42578125" style="16" hidden="1"/>
  </cols>
  <sheetData>
    <row r="1" spans="1:4" x14ac:dyDescent="0.25">
      <c r="A1" s="10"/>
      <c r="B1" s="1921"/>
      <c r="C1" s="1923"/>
      <c r="D1" s="10"/>
    </row>
    <row r="2" spans="1:4" x14ac:dyDescent="0.25">
      <c r="A2" s="10"/>
      <c r="B2" s="1924"/>
      <c r="C2" s="1926"/>
      <c r="D2" s="10"/>
    </row>
    <row r="3" spans="1:4" ht="16.5" thickBot="1" x14ac:dyDescent="0.3">
      <c r="A3" s="10"/>
      <c r="B3" s="1927"/>
      <c r="C3" s="1929"/>
      <c r="D3" s="3"/>
    </row>
    <row r="4" spans="1:4" ht="21.75" thickBot="1" x14ac:dyDescent="0.4">
      <c r="A4" s="3"/>
      <c r="B4" s="1789" t="s">
        <v>2674</v>
      </c>
      <c r="C4" s="1791"/>
      <c r="D4" s="3"/>
    </row>
    <row r="5" spans="1:4" x14ac:dyDescent="0.25">
      <c r="A5" s="71"/>
      <c r="B5" s="12"/>
      <c r="C5" s="12"/>
      <c r="D5" s="71"/>
    </row>
    <row r="6" spans="1:4" s="516" customFormat="1" ht="18.75" customHeight="1" x14ac:dyDescent="0.25">
      <c r="A6" s="493"/>
      <c r="B6" s="525" t="s">
        <v>1893</v>
      </c>
      <c r="C6" s="526" t="s">
        <v>1894</v>
      </c>
      <c r="D6" s="493"/>
    </row>
    <row r="7" spans="1:4" ht="18.75" customHeight="1" x14ac:dyDescent="0.25">
      <c r="A7" s="10"/>
      <c r="B7" s="77" t="s">
        <v>3393</v>
      </c>
      <c r="C7" s="1408">
        <v>1637</v>
      </c>
      <c r="D7" s="10"/>
    </row>
    <row r="8" spans="1:4" ht="18.75" customHeight="1" x14ac:dyDescent="0.25">
      <c r="A8" s="10"/>
      <c r="B8" s="77" t="s">
        <v>3394</v>
      </c>
      <c r="C8" s="1605">
        <v>656</v>
      </c>
      <c r="D8" s="10"/>
    </row>
    <row r="9" spans="1:4" ht="18.75" customHeight="1" x14ac:dyDescent="0.25">
      <c r="A9" s="10"/>
      <c r="B9" s="77" t="s">
        <v>3395</v>
      </c>
      <c r="C9" s="1408">
        <v>890</v>
      </c>
      <c r="D9" s="10"/>
    </row>
    <row r="10" spans="1:4" ht="18.75" customHeight="1" x14ac:dyDescent="0.25">
      <c r="A10" s="10"/>
      <c r="B10" s="77" t="s">
        <v>3396</v>
      </c>
      <c r="C10" s="1408">
        <v>9622</v>
      </c>
      <c r="D10" s="10"/>
    </row>
    <row r="11" spans="1:4" ht="18.75" customHeight="1" x14ac:dyDescent="0.25">
      <c r="A11" s="10"/>
      <c r="B11" s="77" t="s">
        <v>3397</v>
      </c>
      <c r="C11" s="1408">
        <v>135</v>
      </c>
      <c r="D11" s="10"/>
    </row>
    <row r="12" spans="1:4" ht="18.75" customHeight="1" x14ac:dyDescent="0.25">
      <c r="A12" s="10"/>
      <c r="B12" s="77" t="s">
        <v>3398</v>
      </c>
      <c r="C12" s="1408">
        <v>46</v>
      </c>
      <c r="D12" s="10"/>
    </row>
    <row r="13" spans="1:4" ht="18.75" customHeight="1" x14ac:dyDescent="0.25">
      <c r="A13" s="10"/>
      <c r="B13" s="77" t="s">
        <v>3399</v>
      </c>
      <c r="C13" s="1408">
        <v>149</v>
      </c>
      <c r="D13" s="10"/>
    </row>
    <row r="14" spans="1:4" ht="18.75" customHeight="1" x14ac:dyDescent="0.25">
      <c r="A14" s="10"/>
      <c r="B14" s="527" t="s">
        <v>1898</v>
      </c>
      <c r="C14" s="1407">
        <f>SUM(C7:C13)</f>
        <v>13135</v>
      </c>
      <c r="D14" s="10"/>
    </row>
    <row r="15" spans="1:4" x14ac:dyDescent="0.25">
      <c r="A15" s="10"/>
      <c r="B15" s="82" t="s">
        <v>1879</v>
      </c>
      <c r="D15" s="10"/>
    </row>
    <row r="16" spans="1:4" x14ac:dyDescent="0.25"/>
  </sheetData>
  <mergeCells count="2">
    <mergeCell ref="B4:C4"/>
    <mergeCell ref="B1:C3"/>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1:M301"/>
  <sheetViews>
    <sheetView showGridLines="0" workbookViewId="0">
      <pane ySplit="4" topLeftCell="A8" activePane="bottomLeft" state="frozen"/>
      <selection pane="bottomLeft" activeCell="B5" sqref="B5:K5"/>
    </sheetView>
  </sheetViews>
  <sheetFormatPr baseColWidth="10" defaultColWidth="0" defaultRowHeight="15" zeroHeight="1" x14ac:dyDescent="0.25"/>
  <cols>
    <col min="1" max="1" width="3.5703125" style="1" customWidth="1"/>
    <col min="2" max="11" width="15" style="1" customWidth="1"/>
    <col min="12" max="12" width="7.28515625" style="1" customWidth="1"/>
    <col min="13" max="13" width="0" style="1" hidden="1" customWidth="1"/>
    <col min="14" max="16384" width="9.140625" style="1" hidden="1"/>
  </cols>
  <sheetData>
    <row r="1" spans="2:13" x14ac:dyDescent="0.25">
      <c r="B1" s="1777"/>
      <c r="C1" s="1778"/>
      <c r="D1" s="1778"/>
      <c r="E1" s="1778"/>
      <c r="F1" s="1778"/>
      <c r="G1" s="1778"/>
      <c r="H1" s="1778"/>
      <c r="I1" s="1778"/>
      <c r="J1" s="1778"/>
      <c r="K1" s="1779"/>
    </row>
    <row r="2" spans="2:13" x14ac:dyDescent="0.25">
      <c r="B2" s="1780"/>
      <c r="C2" s="1781"/>
      <c r="D2" s="1781"/>
      <c r="E2" s="1781"/>
      <c r="F2" s="1781"/>
      <c r="G2" s="1781"/>
      <c r="H2" s="1781"/>
      <c r="I2" s="1781"/>
      <c r="J2" s="1781"/>
      <c r="K2" s="1782"/>
    </row>
    <row r="3" spans="2:13" ht="16.5" thickBot="1" x14ac:dyDescent="0.3">
      <c r="B3" s="1783"/>
      <c r="C3" s="1784"/>
      <c r="D3" s="1784"/>
      <c r="E3" s="1784"/>
      <c r="F3" s="1784"/>
      <c r="G3" s="1784"/>
      <c r="H3" s="1784"/>
      <c r="I3" s="1784"/>
      <c r="J3" s="1784"/>
      <c r="K3" s="1785"/>
      <c r="L3" s="3"/>
      <c r="M3" s="3"/>
    </row>
    <row r="4" spans="2:13" s="4" customFormat="1" ht="21.75" thickBot="1" x14ac:dyDescent="0.4">
      <c r="B4" s="1789" t="s">
        <v>2675</v>
      </c>
      <c r="C4" s="1790"/>
      <c r="D4" s="1790"/>
      <c r="E4" s="1790"/>
      <c r="F4" s="1790"/>
      <c r="G4" s="1790"/>
      <c r="H4" s="1790"/>
      <c r="I4" s="1790"/>
      <c r="J4" s="1790"/>
      <c r="K4" s="1791"/>
      <c r="L4" s="3"/>
      <c r="M4" s="3"/>
    </row>
    <row r="5" spans="2:13" s="5" customFormat="1" ht="15.75" x14ac:dyDescent="0.25">
      <c r="B5" s="1671"/>
      <c r="C5" s="1671"/>
      <c r="D5" s="1671"/>
      <c r="E5" s="1671"/>
      <c r="F5" s="1671"/>
      <c r="G5" s="1671"/>
      <c r="H5" s="1671"/>
      <c r="I5" s="1671"/>
      <c r="J5" s="1671"/>
      <c r="K5" s="1671"/>
      <c r="L5" s="88"/>
      <c r="M5" s="88"/>
    </row>
    <row r="6" spans="2:13" s="5" customFormat="1" ht="19.5" customHeight="1" x14ac:dyDescent="0.25">
      <c r="B6" s="484"/>
      <c r="C6" s="485"/>
      <c r="D6" s="485"/>
      <c r="E6" s="485"/>
      <c r="F6" s="485"/>
      <c r="G6" s="485"/>
      <c r="H6" s="485"/>
      <c r="I6" s="485"/>
      <c r="J6" s="485"/>
      <c r="K6" s="486"/>
      <c r="L6" s="88"/>
      <c r="M6" s="88"/>
    </row>
    <row r="7" spans="2:13" s="5" customFormat="1" ht="18.75" customHeight="1" x14ac:dyDescent="0.25">
      <c r="B7" s="487"/>
      <c r="C7" s="483"/>
      <c r="D7" s="483"/>
      <c r="E7" s="483"/>
      <c r="F7" s="483"/>
      <c r="G7" s="483"/>
      <c r="H7" s="483"/>
      <c r="I7" s="483"/>
      <c r="J7" s="483"/>
      <c r="K7" s="488"/>
      <c r="L7" s="88"/>
      <c r="M7" s="88"/>
    </row>
    <row r="8" spans="2:13" s="5" customFormat="1" ht="18.75" customHeight="1" x14ac:dyDescent="0.25">
      <c r="B8" s="487"/>
      <c r="C8" s="483"/>
      <c r="D8" s="483"/>
      <c r="E8" s="483"/>
      <c r="F8" s="483"/>
      <c r="G8" s="483"/>
      <c r="H8" s="483"/>
      <c r="I8" s="483"/>
      <c r="J8" s="483"/>
      <c r="K8" s="488"/>
      <c r="L8" s="88"/>
      <c r="M8" s="88"/>
    </row>
    <row r="9" spans="2:13" s="6" customFormat="1" ht="18.75" customHeight="1" x14ac:dyDescent="0.25">
      <c r="B9" s="487"/>
      <c r="C9" s="483"/>
      <c r="D9" s="483"/>
      <c r="E9" s="483"/>
      <c r="F9" s="483"/>
      <c r="G9" s="483"/>
      <c r="H9" s="483"/>
      <c r="I9" s="483"/>
      <c r="J9" s="483"/>
      <c r="K9" s="488"/>
    </row>
    <row r="10" spans="2:13" ht="18.75" customHeight="1" x14ac:dyDescent="0.25">
      <c r="B10" s="487"/>
      <c r="C10" s="483"/>
      <c r="D10" s="483"/>
      <c r="E10" s="483"/>
      <c r="F10" s="483"/>
      <c r="G10" s="483"/>
      <c r="H10" s="483"/>
      <c r="I10" s="483"/>
      <c r="J10" s="483"/>
      <c r="K10" s="488"/>
    </row>
    <row r="11" spans="2:13" ht="18.75" customHeight="1" x14ac:dyDescent="0.25">
      <c r="B11" s="487"/>
      <c r="C11" s="483"/>
      <c r="D11" s="483"/>
      <c r="E11" s="483"/>
      <c r="F11" s="483"/>
      <c r="G11" s="483"/>
      <c r="H11" s="483"/>
      <c r="I11" s="483"/>
      <c r="J11" s="483"/>
      <c r="K11" s="488"/>
    </row>
    <row r="12" spans="2:13" ht="18.75" customHeight="1" x14ac:dyDescent="0.25">
      <c r="B12" s="487"/>
      <c r="C12" s="483"/>
      <c r="D12" s="483"/>
      <c r="E12" s="483"/>
      <c r="F12" s="483"/>
      <c r="G12" s="483"/>
      <c r="H12" s="483"/>
      <c r="I12" s="483"/>
      <c r="J12" s="483"/>
      <c r="K12" s="488"/>
    </row>
    <row r="13" spans="2:13" ht="18.75" customHeight="1" x14ac:dyDescent="0.25">
      <c r="B13" s="487"/>
      <c r="C13" s="483"/>
      <c r="D13" s="483"/>
      <c r="E13" s="483"/>
      <c r="F13" s="483"/>
      <c r="G13" s="483"/>
      <c r="H13" s="483"/>
      <c r="I13" s="483"/>
      <c r="J13" s="483"/>
      <c r="K13" s="488"/>
    </row>
    <row r="14" spans="2:13" ht="18.75" customHeight="1" x14ac:dyDescent="0.25">
      <c r="B14" s="487"/>
      <c r="C14" s="483"/>
      <c r="D14" s="483"/>
      <c r="E14" s="483"/>
      <c r="F14" s="483"/>
      <c r="G14" s="483"/>
      <c r="H14" s="483"/>
      <c r="I14" s="483"/>
      <c r="J14" s="483"/>
      <c r="K14" s="488"/>
    </row>
    <row r="15" spans="2:13" ht="18.75" customHeight="1" x14ac:dyDescent="0.25">
      <c r="B15" s="487"/>
      <c r="C15" s="483"/>
      <c r="D15" s="483"/>
      <c r="E15" s="483"/>
      <c r="F15" s="483"/>
      <c r="G15" s="483"/>
      <c r="H15" s="483"/>
      <c r="I15" s="483"/>
      <c r="J15" s="483"/>
      <c r="K15" s="488"/>
    </row>
    <row r="16" spans="2:13" ht="18.75" customHeight="1" x14ac:dyDescent="0.25">
      <c r="B16" s="487"/>
      <c r="C16" s="483"/>
      <c r="D16" s="483"/>
      <c r="E16" s="483"/>
      <c r="F16" s="483"/>
      <c r="G16" s="483"/>
      <c r="H16" s="483"/>
      <c r="I16" s="483"/>
      <c r="J16" s="483"/>
      <c r="K16" s="488"/>
    </row>
    <row r="17" spans="2:11" ht="18.75" customHeight="1" x14ac:dyDescent="0.25">
      <c r="B17" s="487"/>
      <c r="C17" s="483"/>
      <c r="D17" s="483"/>
      <c r="E17" s="483"/>
      <c r="F17" s="483"/>
      <c r="G17" s="483"/>
      <c r="H17" s="483"/>
      <c r="I17" s="483"/>
      <c r="J17" s="483"/>
      <c r="K17" s="488"/>
    </row>
    <row r="18" spans="2:11" ht="18.75" customHeight="1" x14ac:dyDescent="0.25">
      <c r="B18" s="487"/>
      <c r="C18" s="483"/>
      <c r="D18" s="483"/>
      <c r="E18" s="483"/>
      <c r="F18" s="483"/>
      <c r="G18" s="483"/>
      <c r="H18" s="483"/>
      <c r="I18" s="483"/>
      <c r="J18" s="483"/>
      <c r="K18" s="488"/>
    </row>
    <row r="19" spans="2:11" ht="18.75" customHeight="1" x14ac:dyDescent="0.25">
      <c r="B19" s="487"/>
      <c r="C19" s="483"/>
      <c r="D19" s="483"/>
      <c r="E19" s="483"/>
      <c r="F19" s="483"/>
      <c r="G19" s="483"/>
      <c r="H19" s="483"/>
      <c r="I19" s="483"/>
      <c r="J19" s="483"/>
      <c r="K19" s="488"/>
    </row>
    <row r="20" spans="2:11" ht="18.75" customHeight="1" x14ac:dyDescent="0.25">
      <c r="B20" s="487"/>
      <c r="C20" s="483"/>
      <c r="D20" s="483"/>
      <c r="E20" s="483"/>
      <c r="F20" s="483"/>
      <c r="G20" s="483"/>
      <c r="H20" s="483"/>
      <c r="I20" s="483"/>
      <c r="J20" s="483"/>
      <c r="K20" s="488"/>
    </row>
    <row r="21" spans="2:11" ht="18.75" customHeight="1" x14ac:dyDescent="0.25">
      <c r="B21" s="487"/>
      <c r="C21" s="483"/>
      <c r="D21" s="483"/>
      <c r="E21" s="483"/>
      <c r="F21" s="483"/>
      <c r="G21" s="483"/>
      <c r="H21" s="483"/>
      <c r="I21" s="483"/>
      <c r="J21" s="483"/>
      <c r="K21" s="488"/>
    </row>
    <row r="22" spans="2:11" ht="18.75" customHeight="1" x14ac:dyDescent="0.25">
      <c r="B22" s="487"/>
      <c r="C22" s="483"/>
      <c r="D22" s="483"/>
      <c r="E22" s="483"/>
      <c r="F22" s="483"/>
      <c r="G22" s="483"/>
      <c r="H22" s="483"/>
      <c r="I22" s="483"/>
      <c r="J22" s="483"/>
      <c r="K22" s="488"/>
    </row>
    <row r="23" spans="2:11" ht="18.75" customHeight="1" x14ac:dyDescent="0.25">
      <c r="B23" s="487"/>
      <c r="C23" s="483"/>
      <c r="D23" s="483"/>
      <c r="E23" s="483"/>
      <c r="F23" s="483"/>
      <c r="G23" s="483"/>
      <c r="H23" s="483"/>
      <c r="I23" s="483"/>
      <c r="J23" s="483"/>
      <c r="K23" s="488"/>
    </row>
    <row r="24" spans="2:11" ht="18.75" customHeight="1" x14ac:dyDescent="0.25">
      <c r="B24" s="487"/>
      <c r="C24" s="483"/>
      <c r="D24" s="483"/>
      <c r="E24" s="483"/>
      <c r="F24" s="483"/>
      <c r="G24" s="483"/>
      <c r="H24" s="483"/>
      <c r="I24" s="483"/>
      <c r="J24" s="483"/>
      <c r="K24" s="488"/>
    </row>
    <row r="25" spans="2:11" ht="18.75" customHeight="1" x14ac:dyDescent="0.25">
      <c r="B25" s="487"/>
      <c r="C25" s="483"/>
      <c r="D25" s="483"/>
      <c r="E25" s="483"/>
      <c r="F25" s="483"/>
      <c r="G25" s="483"/>
      <c r="H25" s="483"/>
      <c r="I25" s="483"/>
      <c r="J25" s="483"/>
      <c r="K25" s="488"/>
    </row>
    <row r="26" spans="2:11" ht="18.75" customHeight="1" x14ac:dyDescent="0.25">
      <c r="B26" s="487"/>
      <c r="C26" s="483"/>
      <c r="D26" s="483"/>
      <c r="E26" s="483"/>
      <c r="F26" s="483"/>
      <c r="G26" s="483"/>
      <c r="H26" s="483"/>
      <c r="I26" s="483"/>
      <c r="J26" s="483"/>
      <c r="K26" s="488"/>
    </row>
    <row r="27" spans="2:11" ht="18.75" customHeight="1" x14ac:dyDescent="0.25">
      <c r="B27" s="487"/>
      <c r="C27" s="483"/>
      <c r="D27" s="483"/>
      <c r="E27" s="483"/>
      <c r="F27" s="483"/>
      <c r="G27" s="483"/>
      <c r="H27" s="483"/>
      <c r="I27" s="483"/>
      <c r="J27" s="483"/>
      <c r="K27" s="488"/>
    </row>
    <row r="28" spans="2:11" ht="18.75" customHeight="1" x14ac:dyDescent="0.25">
      <c r="B28" s="489"/>
      <c r="C28" s="490"/>
      <c r="D28" s="490"/>
      <c r="E28" s="490"/>
      <c r="F28" s="490"/>
      <c r="G28" s="490"/>
      <c r="H28" s="490"/>
      <c r="I28" s="490"/>
      <c r="J28" s="490"/>
      <c r="K28" s="491"/>
    </row>
    <row r="29" spans="2:11" ht="15" customHeight="1" x14ac:dyDescent="0.25"/>
    <row r="30" spans="2:11" ht="15"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idden="1" x14ac:dyDescent="0.25"/>
    <row r="301" hidden="1" x14ac:dyDescent="0.25"/>
  </sheetData>
  <mergeCells count="3">
    <mergeCell ref="B1:K3"/>
    <mergeCell ref="B4:K4"/>
    <mergeCell ref="B5:K5"/>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1:F12"/>
  <sheetViews>
    <sheetView showGridLines="0" workbookViewId="0">
      <selection activeCell="E12" sqref="E12"/>
    </sheetView>
  </sheetViews>
  <sheetFormatPr baseColWidth="10" defaultColWidth="0" defaultRowHeight="15.75" zeroHeight="1" x14ac:dyDescent="0.25"/>
  <cols>
    <col min="1" max="1" width="3.28515625" style="16" customWidth="1"/>
    <col min="2" max="2" width="46.85546875" style="16" customWidth="1"/>
    <col min="3" max="5" width="21.28515625" style="16" customWidth="1"/>
    <col min="6" max="6" width="11.42578125" style="16" customWidth="1"/>
    <col min="7" max="16384" width="11.42578125" style="16" hidden="1"/>
  </cols>
  <sheetData>
    <row r="1" spans="1:6" x14ac:dyDescent="0.25">
      <c r="A1" s="10"/>
      <c r="B1" s="1921"/>
      <c r="C1" s="1922"/>
      <c r="D1" s="1922"/>
      <c r="E1" s="1923"/>
      <c r="F1" s="10"/>
    </row>
    <row r="2" spans="1:6" x14ac:dyDescent="0.25">
      <c r="A2" s="10"/>
      <c r="B2" s="1924"/>
      <c r="C2" s="1925"/>
      <c r="D2" s="1925"/>
      <c r="E2" s="1926"/>
      <c r="F2" s="10"/>
    </row>
    <row r="3" spans="1:6" ht="16.5" thickBot="1" x14ac:dyDescent="0.3">
      <c r="A3" s="10"/>
      <c r="B3" s="1927"/>
      <c r="C3" s="1928"/>
      <c r="D3" s="1928"/>
      <c r="E3" s="1929"/>
      <c r="F3" s="3"/>
    </row>
    <row r="4" spans="1:6" ht="21.75" thickBot="1" x14ac:dyDescent="0.4">
      <c r="A4" s="3"/>
      <c r="B4" s="1789" t="s">
        <v>2676</v>
      </c>
      <c r="C4" s="1790"/>
      <c r="D4" s="1790"/>
      <c r="E4" s="1790"/>
      <c r="F4" s="3"/>
    </row>
    <row r="5" spans="1:6" x14ac:dyDescent="0.25">
      <c r="A5" s="88"/>
      <c r="B5" s="12"/>
      <c r="C5" s="12"/>
      <c r="D5" s="12"/>
      <c r="E5" s="12"/>
      <c r="F5" s="88"/>
    </row>
    <row r="6" spans="1:6" ht="31.5" x14ac:dyDescent="0.25">
      <c r="A6" s="10"/>
      <c r="B6" s="726" t="s">
        <v>1899</v>
      </c>
      <c r="C6" s="726" t="s">
        <v>1900</v>
      </c>
      <c r="D6" s="532" t="s">
        <v>1901</v>
      </c>
      <c r="E6" s="532" t="s">
        <v>1902</v>
      </c>
      <c r="F6" s="10"/>
    </row>
    <row r="7" spans="1:6" ht="19.5" customHeight="1" x14ac:dyDescent="0.25">
      <c r="A7" s="10"/>
      <c r="B7" s="533" t="s">
        <v>1895</v>
      </c>
      <c r="C7" s="1409">
        <v>118</v>
      </c>
      <c r="D7" s="1409">
        <v>125</v>
      </c>
      <c r="E7" s="523">
        <f>+C7+D7</f>
        <v>243</v>
      </c>
      <c r="F7" s="10"/>
    </row>
    <row r="8" spans="1:6" ht="19.5" customHeight="1" x14ac:dyDescent="0.25">
      <c r="A8" s="10"/>
      <c r="B8" s="533" t="s">
        <v>1896</v>
      </c>
      <c r="C8" s="78"/>
      <c r="D8" s="78"/>
      <c r="E8" s="523">
        <f>+C8+D8</f>
        <v>0</v>
      </c>
      <c r="F8" s="10"/>
    </row>
    <row r="9" spans="1:6" ht="19.5" customHeight="1" x14ac:dyDescent="0.25">
      <c r="A9" s="10"/>
      <c r="B9" s="533" t="s">
        <v>1897</v>
      </c>
      <c r="C9" s="78"/>
      <c r="D9" s="78"/>
      <c r="E9" s="523">
        <f>+C9+D9</f>
        <v>0</v>
      </c>
      <c r="F9" s="10"/>
    </row>
    <row r="10" spans="1:6" ht="19.5" customHeight="1" x14ac:dyDescent="0.25">
      <c r="A10" s="10"/>
      <c r="B10" s="746" t="s">
        <v>1898</v>
      </c>
      <c r="C10" s="523">
        <f>SUM(C7:C9)</f>
        <v>118</v>
      </c>
      <c r="D10" s="523">
        <f>SUM(D7:D9)</f>
        <v>125</v>
      </c>
      <c r="E10" s="523">
        <f>SUM(C10:D10)</f>
        <v>243</v>
      </c>
      <c r="F10" s="10"/>
    </row>
    <row r="11" spans="1:6" x14ac:dyDescent="0.25">
      <c r="A11" s="10"/>
      <c r="B11" s="82" t="s">
        <v>1879</v>
      </c>
      <c r="C11" s="84"/>
      <c r="D11" s="84"/>
      <c r="E11" s="84"/>
      <c r="F11" s="10"/>
    </row>
    <row r="12" spans="1:6" x14ac:dyDescent="0.25"/>
  </sheetData>
  <mergeCells count="2">
    <mergeCell ref="B4:E4"/>
    <mergeCell ref="B1:E3"/>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D12"/>
  <sheetViews>
    <sheetView showGridLines="0" workbookViewId="0">
      <selection activeCell="B9" sqref="B9"/>
    </sheetView>
  </sheetViews>
  <sheetFormatPr baseColWidth="10" defaultColWidth="0" defaultRowHeight="15.75" zeroHeight="1" x14ac:dyDescent="0.25"/>
  <cols>
    <col min="1" max="1" width="4.140625" style="16" customWidth="1"/>
    <col min="2" max="2" width="80.42578125" style="16" customWidth="1"/>
    <col min="3" max="3" width="23.7109375" style="16" customWidth="1"/>
    <col min="4" max="4" width="11.42578125" style="16" customWidth="1"/>
    <col min="5" max="16384" width="11.42578125" style="16" hidden="1"/>
  </cols>
  <sheetData>
    <row r="1" spans="1:4" x14ac:dyDescent="0.25">
      <c r="A1" s="10"/>
      <c r="B1" s="1921"/>
      <c r="C1" s="1923"/>
      <c r="D1" s="10"/>
    </row>
    <row r="2" spans="1:4" x14ac:dyDescent="0.25">
      <c r="A2" s="10"/>
      <c r="B2" s="1924"/>
      <c r="C2" s="1926"/>
      <c r="D2" s="10"/>
    </row>
    <row r="3" spans="1:4" ht="16.5" thickBot="1" x14ac:dyDescent="0.3">
      <c r="A3" s="10"/>
      <c r="B3" s="1927"/>
      <c r="C3" s="1929"/>
      <c r="D3" s="3"/>
    </row>
    <row r="4" spans="1:4" ht="21.75" thickBot="1" x14ac:dyDescent="0.4">
      <c r="A4" s="3"/>
      <c r="B4" s="1789" t="s">
        <v>1907</v>
      </c>
      <c r="C4" s="1791"/>
      <c r="D4" s="3"/>
    </row>
    <row r="5" spans="1:4" x14ac:dyDescent="0.25">
      <c r="A5" s="88"/>
      <c r="B5" s="12"/>
      <c r="C5" s="12"/>
      <c r="D5" s="88"/>
    </row>
    <row r="6" spans="1:4" ht="18.75" customHeight="1" x14ac:dyDescent="0.25">
      <c r="A6" s="10"/>
      <c r="B6" s="534" t="s">
        <v>1903</v>
      </c>
      <c r="C6" s="534" t="s">
        <v>211</v>
      </c>
      <c r="D6" s="10"/>
    </row>
    <row r="7" spans="1:4" ht="18.75" customHeight="1" x14ac:dyDescent="0.25">
      <c r="A7" s="10"/>
      <c r="B7" s="533" t="s">
        <v>1904</v>
      </c>
      <c r="C7" s="1409">
        <v>434</v>
      </c>
      <c r="D7" s="10"/>
    </row>
    <row r="8" spans="1:4" ht="18.75" customHeight="1" x14ac:dyDescent="0.25">
      <c r="A8" s="10"/>
      <c r="B8" s="533" t="s">
        <v>1905</v>
      </c>
      <c r="C8" s="1409">
        <v>314</v>
      </c>
      <c r="D8" s="10"/>
    </row>
    <row r="9" spans="1:4" ht="18.75" customHeight="1" x14ac:dyDescent="0.25">
      <c r="A9" s="10"/>
      <c r="B9" s="533" t="s">
        <v>1906</v>
      </c>
      <c r="C9" s="535">
        <f>IFERROR(C8/C7,0)</f>
        <v>0.72350230414746541</v>
      </c>
      <c r="D9" s="10"/>
    </row>
    <row r="10" spans="1:4" x14ac:dyDescent="0.25">
      <c r="A10" s="10"/>
      <c r="B10" s="82" t="s">
        <v>1879</v>
      </c>
      <c r="D10" s="10"/>
    </row>
    <row r="11" spans="1:4" x14ac:dyDescent="0.25"/>
    <row r="12" spans="1:4" x14ac:dyDescent="0.25"/>
  </sheetData>
  <mergeCells count="2">
    <mergeCell ref="B4:C4"/>
    <mergeCell ref="B1:C3"/>
  </mergeCell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1:E21"/>
  <sheetViews>
    <sheetView showGridLines="0" workbookViewId="0">
      <selection activeCell="B21" sqref="B21"/>
    </sheetView>
  </sheetViews>
  <sheetFormatPr baseColWidth="10" defaultColWidth="0" defaultRowHeight="15" zeroHeight="1" x14ac:dyDescent="0.25"/>
  <cols>
    <col min="1" max="1" width="2.7109375" customWidth="1"/>
    <col min="2" max="2" width="56.7109375" customWidth="1"/>
    <col min="3" max="4" width="19.7109375" customWidth="1"/>
    <col min="5" max="5" width="7.5703125" customWidth="1"/>
    <col min="6" max="16384" width="11.42578125" hidden="1"/>
  </cols>
  <sheetData>
    <row r="1" spans="1:5" ht="15.75" x14ac:dyDescent="0.25">
      <c r="A1" s="10"/>
      <c r="B1" s="2180"/>
      <c r="C1" s="2181"/>
      <c r="D1" s="2182"/>
      <c r="E1" s="10"/>
    </row>
    <row r="2" spans="1:5" ht="15.75" x14ac:dyDescent="0.25">
      <c r="A2" s="10"/>
      <c r="B2" s="2183"/>
      <c r="C2" s="2184"/>
      <c r="D2" s="2185"/>
      <c r="E2" s="10"/>
    </row>
    <row r="3" spans="1:5" ht="16.5" thickBot="1" x14ac:dyDescent="0.3">
      <c r="A3" s="10"/>
      <c r="B3" s="2186"/>
      <c r="C3" s="2187"/>
      <c r="D3" s="2188"/>
      <c r="E3" s="3"/>
    </row>
    <row r="4" spans="1:5" ht="21.75" thickBot="1" x14ac:dyDescent="0.4">
      <c r="A4" s="3"/>
      <c r="B4" s="1789" t="s">
        <v>2677</v>
      </c>
      <c r="C4" s="1790"/>
      <c r="D4" s="1791"/>
      <c r="E4" s="3"/>
    </row>
    <row r="5" spans="1:5" ht="15.75" x14ac:dyDescent="0.25">
      <c r="A5" s="88"/>
      <c r="B5" s="12"/>
      <c r="C5" s="12"/>
      <c r="D5" s="12"/>
      <c r="E5" s="88"/>
    </row>
    <row r="6" spans="1:5" ht="18.75" customHeight="1" x14ac:dyDescent="0.25">
      <c r="A6" s="10"/>
      <c r="B6" s="281" t="s">
        <v>1908</v>
      </c>
      <c r="C6" s="281" t="s">
        <v>1909</v>
      </c>
      <c r="D6" s="281" t="s">
        <v>1910</v>
      </c>
      <c r="E6" s="10"/>
    </row>
    <row r="7" spans="1:5" ht="18.75" customHeight="1" x14ac:dyDescent="0.25">
      <c r="A7" s="10"/>
      <c r="B7" s="1401" t="s">
        <v>3400</v>
      </c>
      <c r="C7" s="1402">
        <v>5</v>
      </c>
      <c r="D7" s="1410">
        <v>950</v>
      </c>
      <c r="E7" s="10"/>
    </row>
    <row r="8" spans="1:5" ht="18.75" customHeight="1" x14ac:dyDescent="0.25">
      <c r="A8" s="10"/>
      <c r="B8" s="1401" t="s">
        <v>3401</v>
      </c>
      <c r="C8" s="1402">
        <v>45</v>
      </c>
      <c r="D8" s="1410">
        <v>8364</v>
      </c>
      <c r="E8" s="10"/>
    </row>
    <row r="9" spans="1:5" ht="18.75" customHeight="1" x14ac:dyDescent="0.25">
      <c r="A9" s="10"/>
      <c r="B9" s="1401" t="s">
        <v>3402</v>
      </c>
      <c r="C9" s="1402">
        <v>57</v>
      </c>
      <c r="D9" s="1410">
        <v>15551</v>
      </c>
      <c r="E9" s="10"/>
    </row>
    <row r="10" spans="1:5" ht="18.75" customHeight="1" x14ac:dyDescent="0.25">
      <c r="A10" s="10"/>
      <c r="B10" s="1401" t="s">
        <v>3403</v>
      </c>
      <c r="C10" s="1402">
        <v>45</v>
      </c>
      <c r="D10" s="1410">
        <v>34167</v>
      </c>
      <c r="E10" s="10"/>
    </row>
    <row r="11" spans="1:5" ht="18.75" customHeight="1" x14ac:dyDescent="0.25">
      <c r="A11" s="16"/>
      <c r="B11" s="1401" t="s">
        <v>3404</v>
      </c>
      <c r="C11" s="1402">
        <v>55</v>
      </c>
      <c r="D11" s="1410">
        <v>18470</v>
      </c>
      <c r="E11" s="16"/>
    </row>
    <row r="12" spans="1:5" ht="18.75" customHeight="1" x14ac:dyDescent="0.25">
      <c r="B12" s="1401" t="s">
        <v>3405</v>
      </c>
      <c r="C12" s="1402">
        <v>18</v>
      </c>
      <c r="D12" s="1410">
        <v>4271</v>
      </c>
    </row>
    <row r="13" spans="1:5" ht="18.75" customHeight="1" x14ac:dyDescent="0.25">
      <c r="B13" s="533" t="s">
        <v>1911</v>
      </c>
      <c r="C13" s="1411"/>
      <c r="D13" s="1412"/>
    </row>
    <row r="14" spans="1:5" ht="18.75" customHeight="1" x14ac:dyDescent="0.25">
      <c r="B14" s="533" t="s">
        <v>1874</v>
      </c>
      <c r="C14" s="1411"/>
      <c r="D14" s="1412"/>
    </row>
    <row r="15" spans="1:5" ht="18.75" customHeight="1" x14ac:dyDescent="0.25">
      <c r="B15" s="533" t="s">
        <v>1875</v>
      </c>
      <c r="C15" s="1411"/>
      <c r="D15" s="1412"/>
    </row>
    <row r="16" spans="1:5" ht="18.75" customHeight="1" x14ac:dyDescent="0.25">
      <c r="B16" s="533" t="s">
        <v>1876</v>
      </c>
      <c r="C16" s="1411"/>
      <c r="D16" s="1412"/>
    </row>
    <row r="17" spans="2:4" ht="18.75" customHeight="1" x14ac:dyDescent="0.25">
      <c r="B17" s="533" t="s">
        <v>1877</v>
      </c>
      <c r="C17" s="1411"/>
      <c r="D17" s="1412"/>
    </row>
    <row r="18" spans="2:4" ht="18.75" customHeight="1" x14ac:dyDescent="0.25">
      <c r="B18" s="533" t="s">
        <v>1878</v>
      </c>
      <c r="C18" s="1411"/>
      <c r="D18" s="1412"/>
    </row>
    <row r="19" spans="2:4" ht="18.75" customHeight="1" x14ac:dyDescent="0.25">
      <c r="B19" s="536" t="s">
        <v>211</v>
      </c>
      <c r="C19" s="537">
        <f>SUM(C7:C18)</f>
        <v>225</v>
      </c>
      <c r="D19" s="538">
        <f>SUM(D7:D18)</f>
        <v>81773</v>
      </c>
    </row>
    <row r="20" spans="2:4" x14ac:dyDescent="0.25">
      <c r="B20" s="82" t="s">
        <v>1879</v>
      </c>
    </row>
    <row r="21" spans="2:4" x14ac:dyDescent="0.25"/>
  </sheetData>
  <mergeCells count="2">
    <mergeCell ref="B4:D4"/>
    <mergeCell ref="B1:D3"/>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1:E26"/>
  <sheetViews>
    <sheetView showGridLines="0" topLeftCell="A19" workbookViewId="0">
      <selection activeCell="B14" sqref="B14"/>
    </sheetView>
  </sheetViews>
  <sheetFormatPr baseColWidth="10" defaultColWidth="0" defaultRowHeight="15" zeroHeight="1" x14ac:dyDescent="0.25"/>
  <cols>
    <col min="1" max="1" width="2.7109375" customWidth="1"/>
    <col min="2" max="2" width="56.7109375" customWidth="1"/>
    <col min="3" max="3" width="31.85546875" customWidth="1"/>
    <col min="4" max="4" width="4.42578125" customWidth="1"/>
    <col min="5" max="5" width="0" hidden="1" customWidth="1"/>
    <col min="6" max="16384" width="11.42578125" hidden="1"/>
  </cols>
  <sheetData>
    <row r="1" spans="1:4" ht="15.75" x14ac:dyDescent="0.25">
      <c r="A1" s="10"/>
      <c r="B1" s="1921"/>
      <c r="C1" s="1922"/>
      <c r="D1" s="10"/>
    </row>
    <row r="2" spans="1:4" ht="15.75" x14ac:dyDescent="0.25">
      <c r="A2" s="10"/>
      <c r="B2" s="1924"/>
      <c r="C2" s="1925"/>
      <c r="D2" s="10"/>
    </row>
    <row r="3" spans="1:4" ht="16.5" thickBot="1" x14ac:dyDescent="0.3">
      <c r="A3" s="10"/>
      <c r="B3" s="1927"/>
      <c r="C3" s="1928"/>
      <c r="D3" s="3"/>
    </row>
    <row r="4" spans="1:4" ht="21.75" thickBot="1" x14ac:dyDescent="0.4">
      <c r="A4" s="3"/>
      <c r="B4" s="1789" t="s">
        <v>2678</v>
      </c>
      <c r="C4" s="1790"/>
      <c r="D4" s="3"/>
    </row>
    <row r="5" spans="1:4" ht="15.75" x14ac:dyDescent="0.25">
      <c r="A5" s="88"/>
      <c r="B5" s="12"/>
      <c r="C5" s="12"/>
      <c r="D5" s="88"/>
    </row>
    <row r="6" spans="1:4" ht="15.75" x14ac:dyDescent="0.25">
      <c r="A6" s="10"/>
      <c r="B6" s="520" t="s">
        <v>1912</v>
      </c>
      <c r="C6" s="532" t="s">
        <v>4751</v>
      </c>
      <c r="D6" s="10"/>
    </row>
    <row r="7" spans="1:4" ht="18.75" customHeight="1" x14ac:dyDescent="0.25">
      <c r="A7" s="10"/>
      <c r="B7" s="540" t="s">
        <v>1913</v>
      </c>
      <c r="C7" s="81">
        <v>91</v>
      </c>
      <c r="D7" s="10"/>
    </row>
    <row r="8" spans="1:4" ht="18.75" customHeight="1" x14ac:dyDescent="0.25">
      <c r="A8" s="10"/>
      <c r="B8" s="540" t="s">
        <v>3406</v>
      </c>
      <c r="C8" s="81">
        <v>68</v>
      </c>
      <c r="D8" s="10"/>
    </row>
    <row r="9" spans="1:4" ht="18.75" customHeight="1" x14ac:dyDescent="0.25">
      <c r="A9" s="10"/>
      <c r="B9" s="540" t="s">
        <v>3407</v>
      </c>
      <c r="C9" s="81">
        <v>20</v>
      </c>
      <c r="D9" s="10"/>
    </row>
    <row r="10" spans="1:4" ht="18.75" customHeight="1" x14ac:dyDescent="0.25">
      <c r="A10" s="10"/>
      <c r="B10" s="540" t="s">
        <v>3408</v>
      </c>
      <c r="C10" s="81">
        <v>113</v>
      </c>
      <c r="D10" s="10"/>
    </row>
    <row r="11" spans="1:4" ht="18.75" customHeight="1" x14ac:dyDescent="0.25">
      <c r="A11" s="16"/>
      <c r="B11" s="540" t="s">
        <v>3409</v>
      </c>
      <c r="C11" s="81">
        <v>24</v>
      </c>
      <c r="D11" s="16"/>
    </row>
    <row r="12" spans="1:4" ht="18.75" customHeight="1" x14ac:dyDescent="0.25">
      <c r="B12" s="540" t="s">
        <v>3410</v>
      </c>
      <c r="C12" s="81">
        <v>14</v>
      </c>
    </row>
    <row r="13" spans="1:4" ht="18.75" customHeight="1" x14ac:dyDescent="0.25">
      <c r="B13" s="540" t="s">
        <v>3411</v>
      </c>
      <c r="C13" s="81">
        <v>28</v>
      </c>
    </row>
    <row r="14" spans="1:4" ht="18.75" customHeight="1" x14ac:dyDescent="0.25">
      <c r="B14" s="540" t="s">
        <v>3412</v>
      </c>
      <c r="C14" s="81">
        <v>6</v>
      </c>
    </row>
    <row r="15" spans="1:4" ht="18.75" customHeight="1" x14ac:dyDescent="0.25">
      <c r="B15" s="540" t="s">
        <v>3413</v>
      </c>
      <c r="C15" s="81">
        <v>40</v>
      </c>
    </row>
    <row r="16" spans="1:4" ht="18.75" customHeight="1" x14ac:dyDescent="0.25">
      <c r="B16" s="540" t="s">
        <v>3414</v>
      </c>
      <c r="C16" s="81">
        <v>24</v>
      </c>
    </row>
    <row r="17" spans="2:3" ht="18.75" customHeight="1" x14ac:dyDescent="0.25">
      <c r="B17" s="540" t="s">
        <v>3415</v>
      </c>
      <c r="C17" s="81">
        <v>8</v>
      </c>
    </row>
    <row r="18" spans="2:3" ht="18.75" customHeight="1" x14ac:dyDescent="0.25">
      <c r="B18" s="540" t="s">
        <v>3416</v>
      </c>
      <c r="C18" s="81">
        <v>32</v>
      </c>
    </row>
    <row r="19" spans="2:3" ht="18.75" customHeight="1" x14ac:dyDescent="0.25">
      <c r="B19" s="540" t="s">
        <v>3417</v>
      </c>
      <c r="C19" s="81">
        <v>18</v>
      </c>
    </row>
    <row r="20" spans="2:3" ht="18.75" customHeight="1" x14ac:dyDescent="0.25">
      <c r="B20" s="540" t="s">
        <v>3418</v>
      </c>
      <c r="C20" s="81">
        <v>16</v>
      </c>
    </row>
    <row r="21" spans="2:3" ht="18.75" customHeight="1" x14ac:dyDescent="0.25">
      <c r="B21" s="540" t="s">
        <v>3419</v>
      </c>
      <c r="C21" s="81">
        <v>11</v>
      </c>
    </row>
    <row r="22" spans="2:3" ht="18.75" customHeight="1" x14ac:dyDescent="0.25">
      <c r="B22" s="540" t="s">
        <v>3420</v>
      </c>
      <c r="C22" s="81">
        <v>6</v>
      </c>
    </row>
    <row r="23" spans="2:3" s="524" customFormat="1" ht="18.75" customHeight="1" x14ac:dyDescent="0.25">
      <c r="B23" s="527" t="s">
        <v>211</v>
      </c>
      <c r="C23" s="539">
        <f>SUM(C7:C22)</f>
        <v>519</v>
      </c>
    </row>
    <row r="24" spans="2:3" x14ac:dyDescent="0.25">
      <c r="B24" s="82" t="s">
        <v>1879</v>
      </c>
    </row>
    <row r="25" spans="2:3" x14ac:dyDescent="0.25"/>
    <row r="26" spans="2:3" x14ac:dyDescent="0.25"/>
  </sheetData>
  <mergeCells count="2">
    <mergeCell ref="B4:C4"/>
    <mergeCell ref="B1:C3"/>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1:E22"/>
  <sheetViews>
    <sheetView showGridLines="0" workbookViewId="0">
      <selection activeCell="D15" sqref="D15"/>
    </sheetView>
  </sheetViews>
  <sheetFormatPr baseColWidth="10" defaultColWidth="0" defaultRowHeight="15" zeroHeight="1" x14ac:dyDescent="0.25"/>
  <cols>
    <col min="1" max="1" width="2.7109375" customWidth="1"/>
    <col min="2" max="2" width="56.7109375" customWidth="1"/>
    <col min="3" max="3" width="23.5703125" customWidth="1"/>
    <col min="4" max="4" width="11.42578125" customWidth="1"/>
    <col min="5" max="5" width="0" hidden="1" customWidth="1"/>
    <col min="6" max="16384" width="11.42578125" hidden="1"/>
  </cols>
  <sheetData>
    <row r="1" spans="1:4" ht="15.75" x14ac:dyDescent="0.25">
      <c r="A1" s="10"/>
      <c r="B1" s="1921"/>
      <c r="C1" s="1922"/>
      <c r="D1" s="10"/>
    </row>
    <row r="2" spans="1:4" ht="15.75" x14ac:dyDescent="0.25">
      <c r="A2" s="10"/>
      <c r="B2" s="1924"/>
      <c r="C2" s="1925"/>
      <c r="D2" s="10"/>
    </row>
    <row r="3" spans="1:4" ht="16.5" thickBot="1" x14ac:dyDescent="0.3">
      <c r="A3" s="10"/>
      <c r="B3" s="1927"/>
      <c r="C3" s="1928"/>
      <c r="D3" s="3"/>
    </row>
    <row r="4" spans="1:4" ht="21.75" thickBot="1" x14ac:dyDescent="0.4">
      <c r="A4" s="3"/>
      <c r="B4" s="1789" t="s">
        <v>2679</v>
      </c>
      <c r="C4" s="1790"/>
      <c r="D4" s="3"/>
    </row>
    <row r="5" spans="1:4" ht="15.75" x14ac:dyDescent="0.25">
      <c r="A5" s="88"/>
      <c r="B5" s="12"/>
      <c r="C5" s="12"/>
      <c r="D5" s="88"/>
    </row>
    <row r="6" spans="1:4" ht="15.75" x14ac:dyDescent="0.25">
      <c r="A6" s="10"/>
      <c r="B6" s="520" t="s">
        <v>1914</v>
      </c>
      <c r="C6" s="521" t="s">
        <v>4751</v>
      </c>
      <c r="D6" s="10"/>
    </row>
    <row r="7" spans="1:4" ht="18.75" customHeight="1" x14ac:dyDescent="0.25">
      <c r="A7" s="10"/>
      <c r="B7" s="541" t="s">
        <v>3421</v>
      </c>
      <c r="C7" s="542">
        <v>5</v>
      </c>
      <c r="D7" s="10"/>
    </row>
    <row r="8" spans="1:4" ht="18.75" customHeight="1" x14ac:dyDescent="0.25">
      <c r="A8" s="10"/>
      <c r="B8" s="541" t="s">
        <v>3422</v>
      </c>
      <c r="C8" s="542">
        <v>32</v>
      </c>
      <c r="D8" s="10"/>
    </row>
    <row r="9" spans="1:4" ht="18.75" customHeight="1" x14ac:dyDescent="0.25">
      <c r="A9" s="10"/>
      <c r="B9" s="541" t="s">
        <v>3423</v>
      </c>
      <c r="C9" s="542">
        <v>24</v>
      </c>
      <c r="D9" s="10"/>
    </row>
    <row r="10" spans="1:4" ht="18.75" customHeight="1" x14ac:dyDescent="0.25">
      <c r="A10" s="10"/>
      <c r="B10" s="541" t="s">
        <v>3424</v>
      </c>
      <c r="C10" s="542">
        <v>18</v>
      </c>
      <c r="D10" s="10"/>
    </row>
    <row r="11" spans="1:4" ht="18.75" customHeight="1" x14ac:dyDescent="0.25">
      <c r="A11" s="16"/>
      <c r="B11" s="541" t="s">
        <v>3425</v>
      </c>
      <c r="C11" s="542">
        <v>4</v>
      </c>
      <c r="D11" s="16"/>
    </row>
    <row r="12" spans="1:4" ht="18.75" customHeight="1" x14ac:dyDescent="0.25">
      <c r="B12" s="541" t="s">
        <v>3426</v>
      </c>
      <c r="C12" s="542">
        <v>8</v>
      </c>
    </row>
    <row r="13" spans="1:4" ht="18.75" customHeight="1" x14ac:dyDescent="0.25">
      <c r="B13" s="541" t="s">
        <v>3427</v>
      </c>
      <c r="C13" s="542">
        <v>8</v>
      </c>
    </row>
    <row r="14" spans="1:4" ht="18.75" customHeight="1" x14ac:dyDescent="0.25">
      <c r="B14" s="541" t="s">
        <v>3428</v>
      </c>
      <c r="C14" s="542">
        <v>7</v>
      </c>
    </row>
    <row r="15" spans="1:4" ht="18.75" customHeight="1" x14ac:dyDescent="0.25">
      <c r="B15" s="541" t="s">
        <v>3429</v>
      </c>
      <c r="C15" s="542">
        <v>26</v>
      </c>
    </row>
    <row r="16" spans="1:4" ht="18.75" customHeight="1" x14ac:dyDescent="0.25">
      <c r="B16" s="541" t="s">
        <v>3430</v>
      </c>
      <c r="C16" s="542">
        <v>19</v>
      </c>
    </row>
    <row r="17" spans="2:3" ht="18.75" customHeight="1" x14ac:dyDescent="0.25">
      <c r="B17" s="541" t="s">
        <v>3431</v>
      </c>
      <c r="C17" s="542">
        <v>9</v>
      </c>
    </row>
    <row r="18" spans="2:3" ht="18.75" customHeight="1" x14ac:dyDescent="0.25">
      <c r="B18" s="527" t="s">
        <v>211</v>
      </c>
      <c r="C18" s="283">
        <f>SUM(C7:C17)</f>
        <v>160</v>
      </c>
    </row>
    <row r="19" spans="2:3" x14ac:dyDescent="0.25">
      <c r="B19" s="82" t="s">
        <v>1915</v>
      </c>
    </row>
    <row r="20" spans="2:3" x14ac:dyDescent="0.25"/>
    <row r="21" spans="2:3" x14ac:dyDescent="0.25"/>
    <row r="22" spans="2:3" x14ac:dyDescent="0.25"/>
  </sheetData>
  <mergeCells count="2">
    <mergeCell ref="B4:C4"/>
    <mergeCell ref="B1:C3"/>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1:E49"/>
  <sheetViews>
    <sheetView showGridLines="0" zoomScale="115" zoomScaleNormal="115" workbookViewId="0">
      <pane ySplit="4" topLeftCell="A38" activePane="bottomLeft" state="frozen"/>
      <selection pane="bottomLeft" activeCell="B45" sqref="B45"/>
    </sheetView>
  </sheetViews>
  <sheetFormatPr baseColWidth="10" defaultColWidth="0" defaultRowHeight="15" zeroHeight="1" x14ac:dyDescent="0.25"/>
  <cols>
    <col min="1" max="1" width="2.7109375" customWidth="1"/>
    <col min="2" max="2" width="56.7109375" customWidth="1"/>
    <col min="3" max="4" width="19.7109375" customWidth="1"/>
    <col min="5" max="5" width="11.42578125" customWidth="1"/>
    <col min="6" max="16384" width="11.42578125" hidden="1"/>
  </cols>
  <sheetData>
    <row r="1" spans="1:5" ht="15.75" x14ac:dyDescent="0.25">
      <c r="A1" s="10"/>
      <c r="B1" s="1921"/>
      <c r="C1" s="1922"/>
      <c r="D1" s="1923"/>
      <c r="E1" s="10"/>
    </row>
    <row r="2" spans="1:5" ht="15.75" x14ac:dyDescent="0.25">
      <c r="A2" s="10"/>
      <c r="B2" s="1924"/>
      <c r="C2" s="1925"/>
      <c r="D2" s="1926"/>
      <c r="E2" s="10"/>
    </row>
    <row r="3" spans="1:5" ht="16.5" thickBot="1" x14ac:dyDescent="0.3">
      <c r="A3" s="10"/>
      <c r="B3" s="1927"/>
      <c r="C3" s="1928"/>
      <c r="D3" s="1929"/>
      <c r="E3" s="3"/>
    </row>
    <row r="4" spans="1:5" ht="21.75" thickBot="1" x14ac:dyDescent="0.4">
      <c r="A4" s="3"/>
      <c r="B4" s="1789" t="s">
        <v>2680</v>
      </c>
      <c r="C4" s="1790"/>
      <c r="D4" s="1791"/>
      <c r="E4" s="3"/>
    </row>
    <row r="5" spans="1:5" ht="15.75" x14ac:dyDescent="0.25">
      <c r="A5" s="88"/>
      <c r="B5" s="12"/>
      <c r="C5" s="12"/>
      <c r="D5" s="12"/>
      <c r="E5" s="88"/>
    </row>
    <row r="6" spans="1:5" ht="15.75" x14ac:dyDescent="0.25">
      <c r="A6" s="10"/>
      <c r="B6" s="2189" t="s">
        <v>1916</v>
      </c>
      <c r="C6" s="2190"/>
      <c r="D6" s="2191"/>
      <c r="E6" s="10"/>
    </row>
    <row r="7" spans="1:5" ht="15.75" x14ac:dyDescent="0.25">
      <c r="A7" s="10"/>
      <c r="B7" s="543" t="s">
        <v>1908</v>
      </c>
      <c r="C7" s="543" t="s">
        <v>1909</v>
      </c>
      <c r="D7" s="544" t="s">
        <v>1917</v>
      </c>
      <c r="E7" s="10"/>
    </row>
    <row r="8" spans="1:5" ht="15.75" x14ac:dyDescent="0.25">
      <c r="A8" s="10"/>
      <c r="B8" s="1417" t="s">
        <v>3432</v>
      </c>
      <c r="C8" s="1416">
        <v>509</v>
      </c>
      <c r="D8" s="1416">
        <v>509</v>
      </c>
      <c r="E8" s="10"/>
    </row>
    <row r="9" spans="1:5" ht="15.75" x14ac:dyDescent="0.25">
      <c r="A9" s="10"/>
      <c r="B9" s="1417" t="s">
        <v>3433</v>
      </c>
      <c r="C9" s="1416"/>
      <c r="D9" s="1416"/>
      <c r="E9" s="10"/>
    </row>
    <row r="10" spans="1:5" ht="15.75" x14ac:dyDescent="0.25">
      <c r="A10" s="10"/>
      <c r="B10" s="1417" t="s">
        <v>3434</v>
      </c>
      <c r="C10" s="1416">
        <v>140</v>
      </c>
      <c r="D10" s="1416">
        <v>140</v>
      </c>
      <c r="E10" s="10"/>
    </row>
    <row r="11" spans="1:5" ht="15.75" x14ac:dyDescent="0.25">
      <c r="A11" s="10"/>
      <c r="B11" s="1417" t="s">
        <v>3435</v>
      </c>
      <c r="C11" s="1416">
        <v>14</v>
      </c>
      <c r="D11" s="1416">
        <v>14</v>
      </c>
      <c r="E11" s="10"/>
    </row>
    <row r="12" spans="1:5" ht="15.75" x14ac:dyDescent="0.25">
      <c r="A12" s="10"/>
      <c r="B12" s="1417" t="s">
        <v>3436</v>
      </c>
      <c r="C12" s="1416">
        <v>18</v>
      </c>
      <c r="D12" s="1416">
        <v>18</v>
      </c>
      <c r="E12" s="10"/>
    </row>
    <row r="13" spans="1:5" ht="15.75" x14ac:dyDescent="0.25">
      <c r="A13" s="10"/>
      <c r="B13" s="1413" t="s">
        <v>3437</v>
      </c>
      <c r="C13" s="1400">
        <v>12</v>
      </c>
      <c r="D13" s="1400">
        <v>12</v>
      </c>
      <c r="E13" s="10"/>
    </row>
    <row r="14" spans="1:5" ht="15.75" x14ac:dyDescent="0.25">
      <c r="A14" s="10"/>
      <c r="B14" s="1417" t="s">
        <v>3438</v>
      </c>
      <c r="C14" s="1400">
        <v>6</v>
      </c>
      <c r="D14" s="1400">
        <v>170</v>
      </c>
      <c r="E14" s="10"/>
    </row>
    <row r="15" spans="1:5" ht="25.5" x14ac:dyDescent="0.25">
      <c r="A15" s="10"/>
      <c r="B15" s="1417" t="s">
        <v>3439</v>
      </c>
      <c r="C15" s="1400">
        <v>6</v>
      </c>
      <c r="D15" s="1400">
        <v>88</v>
      </c>
      <c r="E15" s="10"/>
    </row>
    <row r="16" spans="1:5" ht="15.75" x14ac:dyDescent="0.25">
      <c r="A16" s="10"/>
      <c r="B16" s="1417" t="s">
        <v>3440</v>
      </c>
      <c r="C16" s="1400">
        <v>6</v>
      </c>
      <c r="D16" s="1400" t="s">
        <v>3441</v>
      </c>
      <c r="E16" s="10"/>
    </row>
    <row r="17" spans="1:5" ht="15.75" x14ac:dyDescent="0.25">
      <c r="A17" s="10"/>
      <c r="B17" s="1413" t="s">
        <v>3442</v>
      </c>
      <c r="C17" s="1400">
        <v>6</v>
      </c>
      <c r="D17" s="1400">
        <v>6</v>
      </c>
      <c r="E17" s="10"/>
    </row>
    <row r="18" spans="1:5" ht="15.75" x14ac:dyDescent="0.25">
      <c r="A18" s="10"/>
      <c r="B18" s="1413" t="s">
        <v>3443</v>
      </c>
      <c r="C18" s="1400">
        <v>22</v>
      </c>
      <c r="D18" s="1400">
        <v>404</v>
      </c>
      <c r="E18" s="10"/>
    </row>
    <row r="19" spans="1:5" ht="15.75" x14ac:dyDescent="0.25">
      <c r="A19" s="16"/>
      <c r="B19" s="1417" t="s">
        <v>3444</v>
      </c>
      <c r="C19" s="1400">
        <v>12</v>
      </c>
      <c r="D19" s="1400">
        <v>158</v>
      </c>
      <c r="E19" s="16"/>
    </row>
    <row r="20" spans="1:5" x14ac:dyDescent="0.25">
      <c r="B20" s="1417" t="s">
        <v>3445</v>
      </c>
      <c r="C20" s="1416">
        <v>10</v>
      </c>
      <c r="D20" s="1416">
        <v>2</v>
      </c>
    </row>
    <row r="21" spans="1:5" x14ac:dyDescent="0.25">
      <c r="B21" s="1417" t="s">
        <v>3446</v>
      </c>
      <c r="C21" s="1416">
        <v>146</v>
      </c>
      <c r="D21" s="1416">
        <v>146</v>
      </c>
    </row>
    <row r="22" spans="1:5" x14ac:dyDescent="0.25">
      <c r="B22" s="1417" t="s">
        <v>3447</v>
      </c>
      <c r="C22" s="1416"/>
      <c r="D22" s="1416"/>
    </row>
    <row r="23" spans="1:5" x14ac:dyDescent="0.25">
      <c r="B23" s="1417" t="s">
        <v>3448</v>
      </c>
      <c r="C23" s="1416">
        <v>10</v>
      </c>
      <c r="D23" s="1416"/>
    </row>
    <row r="24" spans="1:5" ht="18.75" x14ac:dyDescent="0.25">
      <c r="B24" s="545" t="s">
        <v>211</v>
      </c>
      <c r="C24" s="278">
        <f>SUM(C8:C23)</f>
        <v>917</v>
      </c>
      <c r="D24" s="278">
        <f>SUM(D8:D23)</f>
        <v>1667</v>
      </c>
    </row>
    <row r="25" spans="1:5" x14ac:dyDescent="0.25">
      <c r="B25" s="93"/>
      <c r="C25" s="94"/>
      <c r="D25" s="94"/>
    </row>
    <row r="26" spans="1:5" ht="18.75" x14ac:dyDescent="0.25">
      <c r="B26" s="2192" t="s">
        <v>1918</v>
      </c>
      <c r="C26" s="2192"/>
      <c r="D26" s="2192"/>
    </row>
    <row r="27" spans="1:5" ht="18.75" x14ac:dyDescent="0.3">
      <c r="B27" s="529" t="s">
        <v>1908</v>
      </c>
      <c r="C27" s="529" t="s">
        <v>1909</v>
      </c>
      <c r="D27" s="160" t="s">
        <v>1917</v>
      </c>
    </row>
    <row r="28" spans="1:5" x14ac:dyDescent="0.25">
      <c r="B28" s="1414" t="s">
        <v>3449</v>
      </c>
      <c r="C28" s="1416"/>
      <c r="D28" s="1416"/>
    </row>
    <row r="29" spans="1:5" x14ac:dyDescent="0.25">
      <c r="B29" s="1417" t="s">
        <v>3450</v>
      </c>
      <c r="C29" s="1416">
        <v>33</v>
      </c>
      <c r="D29" s="1416">
        <v>511</v>
      </c>
    </row>
    <row r="30" spans="1:5" x14ac:dyDescent="0.25">
      <c r="B30" s="1417" t="s">
        <v>3451</v>
      </c>
      <c r="C30" s="1400">
        <v>4</v>
      </c>
      <c r="D30" s="1416">
        <v>12</v>
      </c>
    </row>
    <row r="31" spans="1:5" x14ac:dyDescent="0.25">
      <c r="B31" s="1417" t="s">
        <v>3452</v>
      </c>
      <c r="C31" s="1400">
        <v>6</v>
      </c>
      <c r="D31" s="1416">
        <v>14</v>
      </c>
    </row>
    <row r="32" spans="1:5" x14ac:dyDescent="0.25">
      <c r="B32" s="1417" t="s">
        <v>3453</v>
      </c>
      <c r="C32" s="1416">
        <v>22</v>
      </c>
      <c r="D32" s="1416">
        <v>242</v>
      </c>
    </row>
    <row r="33" spans="2:4" x14ac:dyDescent="0.25">
      <c r="B33" s="1417" t="s">
        <v>3454</v>
      </c>
      <c r="C33" s="1416">
        <v>20</v>
      </c>
      <c r="D33" s="1416">
        <v>135</v>
      </c>
    </row>
    <row r="34" spans="2:4" x14ac:dyDescent="0.25">
      <c r="B34" s="1417" t="s">
        <v>3455</v>
      </c>
      <c r="C34" s="1400">
        <v>16</v>
      </c>
      <c r="D34" s="1416">
        <v>20</v>
      </c>
    </row>
    <row r="35" spans="2:4" x14ac:dyDescent="0.25">
      <c r="B35" s="1418" t="s">
        <v>3456</v>
      </c>
      <c r="C35" s="1400">
        <v>3</v>
      </c>
      <c r="D35" s="1416">
        <v>86</v>
      </c>
    </row>
    <row r="36" spans="2:4" x14ac:dyDescent="0.25">
      <c r="B36" s="1418" t="s">
        <v>3457</v>
      </c>
      <c r="C36" s="1416">
        <v>5</v>
      </c>
      <c r="D36" s="1416">
        <v>5</v>
      </c>
    </row>
    <row r="37" spans="2:4" x14ac:dyDescent="0.25">
      <c r="B37" s="1419" t="s">
        <v>3458</v>
      </c>
      <c r="C37" s="1416">
        <v>17</v>
      </c>
      <c r="D37" s="1416">
        <v>17</v>
      </c>
    </row>
    <row r="38" spans="2:4" x14ac:dyDescent="0.25">
      <c r="B38" s="1418" t="s">
        <v>3459</v>
      </c>
      <c r="C38" s="1416">
        <v>18</v>
      </c>
      <c r="D38" s="1416">
        <v>18</v>
      </c>
    </row>
    <row r="39" spans="2:4" x14ac:dyDescent="0.25">
      <c r="B39" s="1418" t="s">
        <v>3460</v>
      </c>
      <c r="C39" s="1416">
        <v>13</v>
      </c>
      <c r="D39" s="1416">
        <v>16</v>
      </c>
    </row>
    <row r="40" spans="2:4" x14ac:dyDescent="0.25">
      <c r="B40" s="1418" t="s">
        <v>3461</v>
      </c>
      <c r="C40" s="1416">
        <v>25</v>
      </c>
      <c r="D40" s="1416">
        <v>89</v>
      </c>
    </row>
    <row r="41" spans="2:4" x14ac:dyDescent="0.25">
      <c r="B41" s="1418" t="s">
        <v>3462</v>
      </c>
      <c r="C41" s="1416">
        <v>7</v>
      </c>
      <c r="D41" s="1416">
        <v>185</v>
      </c>
    </row>
    <row r="42" spans="2:4" ht="26.25" x14ac:dyDescent="0.25">
      <c r="B42" s="1418" t="s">
        <v>3463</v>
      </c>
      <c r="C42" s="1416">
        <v>15</v>
      </c>
      <c r="D42" s="1416">
        <v>195</v>
      </c>
    </row>
    <row r="43" spans="2:4" x14ac:dyDescent="0.25">
      <c r="B43" s="1418" t="s">
        <v>3464</v>
      </c>
      <c r="C43" s="1416">
        <v>1</v>
      </c>
      <c r="D43" s="1416">
        <v>23</v>
      </c>
    </row>
    <row r="44" spans="2:4" x14ac:dyDescent="0.25">
      <c r="B44" s="1418" t="s">
        <v>3465</v>
      </c>
      <c r="C44" s="1416">
        <v>1</v>
      </c>
      <c r="D44" s="1416">
        <v>5</v>
      </c>
    </row>
    <row r="45" spans="2:4" x14ac:dyDescent="0.25">
      <c r="B45" s="1418" t="s">
        <v>3466</v>
      </c>
      <c r="C45" s="1416">
        <v>71</v>
      </c>
      <c r="D45" s="1416">
        <v>71</v>
      </c>
    </row>
    <row r="46" spans="2:4" x14ac:dyDescent="0.25">
      <c r="B46" s="1415" t="s">
        <v>3467</v>
      </c>
      <c r="C46" s="1416">
        <v>6</v>
      </c>
      <c r="D46" s="1416">
        <v>548</v>
      </c>
    </row>
    <row r="47" spans="2:4" ht="18.75" x14ac:dyDescent="0.25">
      <c r="B47" s="545" t="s">
        <v>211</v>
      </c>
      <c r="C47" s="278">
        <f>SUM(C28:C46)</f>
        <v>283</v>
      </c>
      <c r="D47" s="721">
        <f>SUM(D28:D46)</f>
        <v>2192</v>
      </c>
    </row>
    <row r="48" spans="2:4" x14ac:dyDescent="0.25">
      <c r="B48" s="82" t="s">
        <v>1919</v>
      </c>
    </row>
    <row r="49" x14ac:dyDescent="0.25"/>
  </sheetData>
  <mergeCells count="4">
    <mergeCell ref="B4:D4"/>
    <mergeCell ref="B6:D6"/>
    <mergeCell ref="B26:D26"/>
    <mergeCell ref="B1:D3"/>
  </mergeCell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M301"/>
  <sheetViews>
    <sheetView showGridLines="0" topLeftCell="A16" workbookViewId="0"/>
  </sheetViews>
  <sheetFormatPr baseColWidth="10" defaultColWidth="0" defaultRowHeight="15" customHeight="1" zeroHeight="1" x14ac:dyDescent="0.25"/>
  <cols>
    <col min="1" max="1" width="3.5703125" style="1" customWidth="1"/>
    <col min="2" max="11" width="15" style="1" customWidth="1"/>
    <col min="12" max="12" width="5.5703125" style="1" customWidth="1"/>
    <col min="13" max="13" width="0" style="1" hidden="1" customWidth="1"/>
    <col min="14" max="16384" width="9.140625" style="1" hidden="1"/>
  </cols>
  <sheetData>
    <row r="1" spans="2:13" x14ac:dyDescent="0.25">
      <c r="B1" s="1777"/>
      <c r="C1" s="1778"/>
      <c r="D1" s="1778"/>
      <c r="E1" s="1778"/>
      <c r="F1" s="1778"/>
      <c r="G1" s="1778"/>
      <c r="H1" s="1778"/>
      <c r="I1" s="1778"/>
      <c r="J1" s="1778"/>
      <c r="K1" s="1779"/>
    </row>
    <row r="2" spans="2:13" x14ac:dyDescent="0.25">
      <c r="B2" s="1780"/>
      <c r="C2" s="1781"/>
      <c r="D2" s="1781"/>
      <c r="E2" s="1781"/>
      <c r="F2" s="1781"/>
      <c r="G2" s="1781"/>
      <c r="H2" s="1781"/>
      <c r="I2" s="1781"/>
      <c r="J2" s="1781"/>
      <c r="K2" s="1782"/>
    </row>
    <row r="3" spans="2:13" ht="16.5" thickBot="1" x14ac:dyDescent="0.3">
      <c r="B3" s="1783"/>
      <c r="C3" s="1784"/>
      <c r="D3" s="1784"/>
      <c r="E3" s="1784"/>
      <c r="F3" s="1784"/>
      <c r="G3" s="1784"/>
      <c r="H3" s="1784"/>
      <c r="I3" s="1784"/>
      <c r="J3" s="1784"/>
      <c r="K3" s="1785"/>
      <c r="L3" s="3"/>
      <c r="M3" s="3"/>
    </row>
    <row r="4" spans="2:13" s="4" customFormat="1" ht="21.75" thickBot="1" x14ac:dyDescent="0.4">
      <c r="B4" s="1789" t="s">
        <v>2552</v>
      </c>
      <c r="C4" s="1790"/>
      <c r="D4" s="1790"/>
      <c r="E4" s="1790"/>
      <c r="F4" s="1790"/>
      <c r="G4" s="1790"/>
      <c r="H4" s="1790"/>
      <c r="I4" s="1790"/>
      <c r="J4" s="1790"/>
      <c r="K4" s="1791"/>
      <c r="L4" s="3"/>
      <c r="M4" s="3"/>
    </row>
    <row r="5" spans="2:13" s="5" customFormat="1" ht="15.75" x14ac:dyDescent="0.25">
      <c r="B5" s="1671"/>
      <c r="C5" s="1671"/>
      <c r="D5" s="1671"/>
      <c r="E5" s="1671"/>
      <c r="F5" s="1671"/>
      <c r="G5" s="1671"/>
      <c r="H5" s="1671"/>
      <c r="I5" s="1671"/>
      <c r="J5" s="1671"/>
      <c r="K5" s="1671"/>
      <c r="L5" s="88"/>
      <c r="M5" s="88"/>
    </row>
    <row r="6" spans="2:13" s="5" customFormat="1" ht="19.5" customHeight="1" x14ac:dyDescent="0.25">
      <c r="B6" s="122"/>
      <c r="C6" s="123"/>
      <c r="D6" s="123"/>
      <c r="E6" s="123"/>
      <c r="F6" s="123"/>
      <c r="G6" s="123"/>
      <c r="H6" s="123"/>
      <c r="I6" s="123"/>
      <c r="J6" s="123"/>
      <c r="K6" s="124"/>
      <c r="L6" s="88"/>
      <c r="M6" s="88"/>
    </row>
    <row r="7" spans="2:13" s="5" customFormat="1" ht="18.75" customHeight="1" x14ac:dyDescent="0.25">
      <c r="B7" s="125"/>
      <c r="C7" s="121"/>
      <c r="D7" s="121"/>
      <c r="E7" s="121"/>
      <c r="F7" s="121"/>
      <c r="G7" s="121"/>
      <c r="H7" s="121"/>
      <c r="I7" s="121"/>
      <c r="J7" s="121"/>
      <c r="K7" s="126"/>
      <c r="L7" s="88"/>
      <c r="M7" s="88"/>
    </row>
    <row r="8" spans="2:13" s="5" customFormat="1" ht="18.75" customHeight="1" x14ac:dyDescent="0.25">
      <c r="B8" s="125"/>
      <c r="C8" s="121"/>
      <c r="D8" s="121"/>
      <c r="E8" s="121"/>
      <c r="F8" s="121"/>
      <c r="G8" s="121"/>
      <c r="H8" s="121"/>
      <c r="I8" s="121"/>
      <c r="J8" s="121"/>
      <c r="K8" s="126"/>
      <c r="L8" s="88"/>
      <c r="M8" s="88"/>
    </row>
    <row r="9" spans="2:13" s="6" customFormat="1" ht="18.75" customHeight="1" x14ac:dyDescent="0.25">
      <c r="B9" s="125"/>
      <c r="C9" s="121"/>
      <c r="D9" s="121"/>
      <c r="E9" s="121"/>
      <c r="F9" s="121"/>
      <c r="G9" s="121"/>
      <c r="H9" s="121"/>
      <c r="I9" s="121"/>
      <c r="J9" s="121"/>
      <c r="K9" s="126"/>
    </row>
    <row r="10" spans="2:13" ht="18.75" customHeight="1" x14ac:dyDescent="0.25">
      <c r="B10" s="125"/>
      <c r="C10" s="121"/>
      <c r="D10" s="121"/>
      <c r="E10" s="121"/>
      <c r="F10" s="121"/>
      <c r="G10" s="121"/>
      <c r="H10" s="121"/>
      <c r="I10" s="121"/>
      <c r="J10" s="121"/>
      <c r="K10" s="126"/>
    </row>
    <row r="11" spans="2:13" ht="18.75" customHeight="1" x14ac:dyDescent="0.25">
      <c r="B11" s="125"/>
      <c r="C11" s="121"/>
      <c r="D11" s="121"/>
      <c r="E11" s="121"/>
      <c r="F11" s="121"/>
      <c r="G11" s="121"/>
      <c r="H11" s="121"/>
      <c r="I11" s="121"/>
      <c r="J11" s="121"/>
      <c r="K11" s="126"/>
    </row>
    <row r="12" spans="2:13" ht="18.75" customHeight="1" x14ac:dyDescent="0.25">
      <c r="B12" s="125"/>
      <c r="C12" s="121"/>
      <c r="D12" s="121"/>
      <c r="E12" s="121"/>
      <c r="F12" s="121"/>
      <c r="G12" s="121"/>
      <c r="H12" s="121"/>
      <c r="I12" s="121"/>
      <c r="J12" s="121"/>
      <c r="K12" s="126"/>
    </row>
    <row r="13" spans="2:13" ht="18.75" customHeight="1" x14ac:dyDescent="0.25">
      <c r="B13" s="125"/>
      <c r="C13" s="121"/>
      <c r="D13" s="121"/>
      <c r="E13" s="121"/>
      <c r="F13" s="121"/>
      <c r="G13" s="121"/>
      <c r="H13" s="121"/>
      <c r="I13" s="121"/>
      <c r="J13" s="121"/>
      <c r="K13" s="126"/>
    </row>
    <row r="14" spans="2:13" ht="18.75" customHeight="1" x14ac:dyDescent="0.25">
      <c r="B14" s="125"/>
      <c r="C14" s="121"/>
      <c r="D14" s="121"/>
      <c r="E14" s="121"/>
      <c r="F14" s="121"/>
      <c r="G14" s="121"/>
      <c r="H14" s="121"/>
      <c r="I14" s="121"/>
      <c r="J14" s="121"/>
      <c r="K14" s="126"/>
    </row>
    <row r="15" spans="2:13" ht="18.75" customHeight="1" x14ac:dyDescent="0.25">
      <c r="B15" s="125"/>
      <c r="C15" s="121"/>
      <c r="D15" s="121"/>
      <c r="E15" s="121"/>
      <c r="F15" s="121"/>
      <c r="G15" s="121"/>
      <c r="H15" s="121"/>
      <c r="I15" s="121"/>
      <c r="J15" s="121"/>
      <c r="K15" s="126"/>
    </row>
    <row r="16" spans="2:13" ht="18.75" customHeight="1" x14ac:dyDescent="0.25">
      <c r="B16" s="125"/>
      <c r="C16" s="121"/>
      <c r="D16" s="121"/>
      <c r="E16" s="121"/>
      <c r="F16" s="121"/>
      <c r="G16" s="121"/>
      <c r="H16" s="121"/>
      <c r="I16" s="121"/>
      <c r="J16" s="121"/>
      <c r="K16" s="126"/>
    </row>
    <row r="17" spans="2:11" ht="18.75" customHeight="1" x14ac:dyDescent="0.25">
      <c r="B17" s="125"/>
      <c r="C17" s="121"/>
      <c r="D17" s="121"/>
      <c r="E17" s="121"/>
      <c r="F17" s="121"/>
      <c r="G17" s="121"/>
      <c r="H17" s="121"/>
      <c r="I17" s="121"/>
      <c r="J17" s="121"/>
      <c r="K17" s="126"/>
    </row>
    <row r="18" spans="2:11" ht="18.75" customHeight="1" x14ac:dyDescent="0.25">
      <c r="B18" s="125"/>
      <c r="C18" s="121"/>
      <c r="D18" s="121"/>
      <c r="E18" s="121"/>
      <c r="F18" s="121"/>
      <c r="G18" s="121"/>
      <c r="H18" s="121"/>
      <c r="I18" s="121"/>
      <c r="J18" s="121"/>
      <c r="K18" s="126"/>
    </row>
    <row r="19" spans="2:11" ht="18.75" customHeight="1" x14ac:dyDescent="0.25">
      <c r="B19" s="125"/>
      <c r="C19" s="121"/>
      <c r="D19" s="121"/>
      <c r="E19" s="121"/>
      <c r="F19" s="121"/>
      <c r="G19" s="121"/>
      <c r="H19" s="121"/>
      <c r="I19" s="121"/>
      <c r="J19" s="121"/>
      <c r="K19" s="126"/>
    </row>
    <row r="20" spans="2:11" ht="18.75" customHeight="1" x14ac:dyDescent="0.25">
      <c r="B20" s="125"/>
      <c r="C20" s="121"/>
      <c r="D20" s="121"/>
      <c r="E20" s="121"/>
      <c r="F20" s="121"/>
      <c r="G20" s="121"/>
      <c r="H20" s="121"/>
      <c r="I20" s="121"/>
      <c r="J20" s="121"/>
      <c r="K20" s="126"/>
    </row>
    <row r="21" spans="2:11" ht="18.75" customHeight="1" x14ac:dyDescent="0.25">
      <c r="B21" s="125"/>
      <c r="C21" s="121"/>
      <c r="D21" s="121"/>
      <c r="E21" s="121"/>
      <c r="F21" s="121"/>
      <c r="G21" s="121"/>
      <c r="H21" s="121"/>
      <c r="I21" s="121"/>
      <c r="J21" s="121"/>
      <c r="K21" s="126"/>
    </row>
    <row r="22" spans="2:11" ht="18.75" customHeight="1" x14ac:dyDescent="0.25">
      <c r="B22" s="125"/>
      <c r="C22" s="121"/>
      <c r="D22" s="121"/>
      <c r="E22" s="121"/>
      <c r="F22" s="121"/>
      <c r="G22" s="121"/>
      <c r="H22" s="121"/>
      <c r="I22" s="121"/>
      <c r="J22" s="121"/>
      <c r="K22" s="126"/>
    </row>
    <row r="23" spans="2:11" ht="18.75" customHeight="1" x14ac:dyDescent="0.25">
      <c r="B23" s="125"/>
      <c r="C23" s="121"/>
      <c r="D23" s="121"/>
      <c r="E23" s="121"/>
      <c r="F23" s="121"/>
      <c r="G23" s="121"/>
      <c r="H23" s="121"/>
      <c r="I23" s="121"/>
      <c r="J23" s="121"/>
      <c r="K23" s="126"/>
    </row>
    <row r="24" spans="2:11" ht="18.75" customHeight="1" x14ac:dyDescent="0.25">
      <c r="B24" s="125"/>
      <c r="C24" s="121"/>
      <c r="D24" s="121"/>
      <c r="E24" s="121"/>
      <c r="F24" s="121"/>
      <c r="G24" s="121"/>
      <c r="H24" s="121"/>
      <c r="I24" s="121"/>
      <c r="J24" s="121"/>
      <c r="K24" s="126"/>
    </row>
    <row r="25" spans="2:11" ht="18.75" customHeight="1" x14ac:dyDescent="0.25">
      <c r="B25" s="125"/>
      <c r="C25" s="121"/>
      <c r="D25" s="121"/>
      <c r="E25" s="121"/>
      <c r="F25" s="121"/>
      <c r="G25" s="121"/>
      <c r="H25" s="121"/>
      <c r="I25" s="121"/>
      <c r="J25" s="121"/>
      <c r="K25" s="126"/>
    </row>
    <row r="26" spans="2:11" ht="18.75" customHeight="1" x14ac:dyDescent="0.25">
      <c r="B26" s="125"/>
      <c r="C26" s="121"/>
      <c r="D26" s="121"/>
      <c r="E26" s="121"/>
      <c r="F26" s="121"/>
      <c r="G26" s="121"/>
      <c r="H26" s="121"/>
      <c r="I26" s="121"/>
      <c r="J26" s="121"/>
      <c r="K26" s="126"/>
    </row>
    <row r="27" spans="2:11" ht="18.75" customHeight="1" x14ac:dyDescent="0.25">
      <c r="B27" s="125"/>
      <c r="C27" s="121"/>
      <c r="D27" s="121"/>
      <c r="E27" s="121"/>
      <c r="F27" s="121"/>
      <c r="G27" s="121"/>
      <c r="H27" s="121"/>
      <c r="I27" s="121"/>
      <c r="J27" s="121"/>
      <c r="K27" s="126"/>
    </row>
    <row r="28" spans="2:11" ht="18.75" customHeight="1" x14ac:dyDescent="0.25">
      <c r="B28" s="127"/>
      <c r="C28" s="128"/>
      <c r="D28" s="128"/>
      <c r="E28" s="128"/>
      <c r="F28" s="128"/>
      <c r="G28" s="128"/>
      <c r="H28" s="128"/>
      <c r="I28" s="128"/>
      <c r="J28" s="128"/>
      <c r="K28" s="129"/>
    </row>
    <row r="29" spans="2:11" ht="15" customHeight="1" x14ac:dyDescent="0.25"/>
    <row r="30" spans="2:11" ht="15"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sheetData>
  <mergeCells count="3">
    <mergeCell ref="B1:K3"/>
    <mergeCell ref="B4:K4"/>
    <mergeCell ref="B5:K5"/>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1:I24"/>
  <sheetViews>
    <sheetView showGridLines="0" zoomScaleNormal="100" workbookViewId="0"/>
  </sheetViews>
  <sheetFormatPr baseColWidth="10" defaultColWidth="0" defaultRowHeight="15" zeroHeight="1" x14ac:dyDescent="0.25"/>
  <cols>
    <col min="1" max="1" width="3.85546875" customWidth="1"/>
    <col min="2" max="2" width="14.7109375" customWidth="1"/>
    <col min="3" max="3" width="35.5703125" customWidth="1"/>
    <col min="4" max="4" width="5.42578125" customWidth="1"/>
    <col min="5" max="5" width="10.85546875" customWidth="1"/>
    <col min="6" max="6" width="37.7109375" customWidth="1"/>
    <col min="7" max="7" width="11.42578125" customWidth="1"/>
    <col min="8" max="9" width="0" hidden="1" customWidth="1"/>
    <col min="10" max="16384" width="11.42578125" hidden="1"/>
  </cols>
  <sheetData>
    <row r="1" spans="1:6" s="90" customFormat="1" ht="15.75" x14ac:dyDescent="0.25">
      <c r="A1" s="10"/>
      <c r="B1" s="2202"/>
      <c r="C1" s="2203"/>
      <c r="D1" s="2203"/>
      <c r="E1" s="2203"/>
      <c r="F1" s="2204"/>
    </row>
    <row r="2" spans="1:6" s="90" customFormat="1" ht="15.75" x14ac:dyDescent="0.25">
      <c r="A2" s="10"/>
      <c r="B2" s="2205"/>
      <c r="C2" s="2206"/>
      <c r="D2" s="2206"/>
      <c r="E2" s="2206"/>
      <c r="F2" s="2207"/>
    </row>
    <row r="3" spans="1:6" s="90" customFormat="1" ht="15.75" x14ac:dyDescent="0.25">
      <c r="A3" s="10"/>
      <c r="B3" s="2208"/>
      <c r="C3" s="2209"/>
      <c r="D3" s="2209"/>
      <c r="E3" s="2209"/>
      <c r="F3" s="2210"/>
    </row>
    <row r="4" spans="1:6" s="90" customFormat="1" ht="21" x14ac:dyDescent="0.35">
      <c r="A4" s="3"/>
      <c r="B4" s="2199" t="s">
        <v>2553</v>
      </c>
      <c r="C4" s="2200"/>
      <c r="D4" s="2200"/>
      <c r="E4" s="2200"/>
      <c r="F4" s="2201"/>
    </row>
    <row r="5" spans="1:6" x14ac:dyDescent="0.25"/>
    <row r="6" spans="1:6" ht="15" customHeight="1" x14ac:dyDescent="0.25">
      <c r="B6" s="2193" t="s">
        <v>2019</v>
      </c>
      <c r="C6" s="546" t="s">
        <v>2020</v>
      </c>
      <c r="E6" s="2196" t="s">
        <v>2037</v>
      </c>
      <c r="F6" s="546" t="s">
        <v>2554</v>
      </c>
    </row>
    <row r="7" spans="1:6" ht="15" customHeight="1" x14ac:dyDescent="0.25">
      <c r="B7" s="2194"/>
      <c r="C7" s="547" t="s">
        <v>2021</v>
      </c>
      <c r="E7" s="2197"/>
      <c r="F7" s="547" t="s">
        <v>2038</v>
      </c>
    </row>
    <row r="8" spans="1:6" ht="15" customHeight="1" x14ac:dyDescent="0.25">
      <c r="B8" s="2194"/>
      <c r="C8" s="547" t="s">
        <v>2022</v>
      </c>
      <c r="E8" s="2197"/>
      <c r="F8" s="547" t="s">
        <v>2039</v>
      </c>
    </row>
    <row r="9" spans="1:6" ht="15" customHeight="1" x14ac:dyDescent="0.25">
      <c r="B9" s="2194"/>
      <c r="C9" s="547" t="s">
        <v>2023</v>
      </c>
      <c r="E9" s="2197"/>
      <c r="F9" s="547" t="s">
        <v>2040</v>
      </c>
    </row>
    <row r="10" spans="1:6" ht="15" customHeight="1" x14ac:dyDescent="0.25">
      <c r="B10" s="2194"/>
      <c r="C10" s="547" t="s">
        <v>2024</v>
      </c>
      <c r="E10" s="2197"/>
      <c r="F10" s="547" t="s">
        <v>2041</v>
      </c>
    </row>
    <row r="11" spans="1:6" ht="15" customHeight="1" x14ac:dyDescent="0.25">
      <c r="B11" s="2194"/>
      <c r="C11" s="547" t="s">
        <v>2025</v>
      </c>
      <c r="E11" s="2197"/>
      <c r="F11" s="547" t="s">
        <v>2042</v>
      </c>
    </row>
    <row r="12" spans="1:6" ht="15.75" customHeight="1" x14ac:dyDescent="0.25">
      <c r="B12" s="2195"/>
      <c r="C12" s="548" t="s">
        <v>2026</v>
      </c>
      <c r="E12" s="2197"/>
      <c r="F12" s="547" t="s">
        <v>2043</v>
      </c>
    </row>
    <row r="13" spans="1:6" ht="15" customHeight="1" x14ac:dyDescent="0.25">
      <c r="E13" s="2197"/>
      <c r="F13" s="547" t="s">
        <v>2044</v>
      </c>
    </row>
    <row r="14" spans="1:6" ht="15.75" customHeight="1" x14ac:dyDescent="0.25">
      <c r="B14" s="2196" t="s">
        <v>2027</v>
      </c>
      <c r="C14" s="546" t="s">
        <v>2028</v>
      </c>
      <c r="E14" s="2197"/>
      <c r="F14" s="547" t="s">
        <v>2045</v>
      </c>
    </row>
    <row r="15" spans="1:6" ht="30" x14ac:dyDescent="0.25">
      <c r="B15" s="2197"/>
      <c r="C15" s="547" t="s">
        <v>2029</v>
      </c>
      <c r="E15" s="2197"/>
      <c r="F15" s="547" t="s">
        <v>2555</v>
      </c>
    </row>
    <row r="16" spans="1:6" ht="15" customHeight="1" x14ac:dyDescent="0.25">
      <c r="B16" s="2197"/>
      <c r="C16" s="547" t="s">
        <v>2030</v>
      </c>
      <c r="E16" s="2197"/>
      <c r="F16" s="547" t="s">
        <v>2046</v>
      </c>
    </row>
    <row r="17" spans="2:6" ht="15" customHeight="1" x14ac:dyDescent="0.25">
      <c r="B17" s="2198"/>
      <c r="C17" s="548" t="s">
        <v>2031</v>
      </c>
      <c r="E17" s="2197"/>
      <c r="F17" s="547" t="s">
        <v>2047</v>
      </c>
    </row>
    <row r="18" spans="2:6" ht="15.75" customHeight="1" x14ac:dyDescent="0.25">
      <c r="E18" s="2197"/>
      <c r="F18" s="547" t="s">
        <v>2048</v>
      </c>
    </row>
    <row r="19" spans="2:6" ht="15.75" customHeight="1" x14ac:dyDescent="0.25">
      <c r="B19" s="2196" t="s">
        <v>2032</v>
      </c>
      <c r="C19" s="546" t="s">
        <v>2033</v>
      </c>
      <c r="E19" s="2197"/>
      <c r="F19" s="547" t="s">
        <v>2049</v>
      </c>
    </row>
    <row r="20" spans="2:6" ht="15" customHeight="1" x14ac:dyDescent="0.25">
      <c r="B20" s="2197"/>
      <c r="C20" s="547" t="s">
        <v>2034</v>
      </c>
      <c r="E20" s="2197"/>
      <c r="F20" s="547" t="s">
        <v>2050</v>
      </c>
    </row>
    <row r="21" spans="2:6" ht="15" customHeight="1" x14ac:dyDescent="0.25">
      <c r="B21" s="2197"/>
      <c r="C21" s="547" t="s">
        <v>2035</v>
      </c>
      <c r="E21" s="2197"/>
      <c r="F21" s="547" t="s">
        <v>2051</v>
      </c>
    </row>
    <row r="22" spans="2:6" ht="15.75" customHeight="1" x14ac:dyDescent="0.25">
      <c r="B22" s="2198"/>
      <c r="C22" s="548" t="s">
        <v>2036</v>
      </c>
      <c r="E22" s="2198"/>
      <c r="F22" s="548" t="s">
        <v>2052</v>
      </c>
    </row>
    <row r="23" spans="2:6" ht="15.75" customHeight="1" x14ac:dyDescent="0.25"/>
    <row r="24" spans="2:6" x14ac:dyDescent="0.25"/>
  </sheetData>
  <mergeCells count="6">
    <mergeCell ref="B6:B12"/>
    <mergeCell ref="B14:B17"/>
    <mergeCell ref="B19:B22"/>
    <mergeCell ref="B4:F4"/>
    <mergeCell ref="B1:F3"/>
    <mergeCell ref="E6:E2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J304"/>
  <sheetViews>
    <sheetView showGridLines="0" zoomScaleNormal="100" workbookViewId="0"/>
  </sheetViews>
  <sheetFormatPr baseColWidth="10" defaultColWidth="0" defaultRowHeight="15" customHeight="1" zeroHeight="1" x14ac:dyDescent="0.25"/>
  <cols>
    <col min="1" max="1" width="3.5703125" style="775" customWidth="1"/>
    <col min="2" max="2" width="39" style="775" customWidth="1"/>
    <col min="3" max="5" width="21.85546875" style="775" customWidth="1"/>
    <col min="6" max="6" width="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13" t="s">
        <v>2593</v>
      </c>
      <c r="C4" s="1814"/>
      <c r="D4" s="1814"/>
      <c r="E4" s="1815"/>
      <c r="F4" s="776"/>
      <c r="G4" s="776"/>
    </row>
    <row r="5" spans="2:7" s="778" customFormat="1" ht="15.75" x14ac:dyDescent="0.25">
      <c r="B5" s="1816"/>
      <c r="C5" s="1816"/>
      <c r="D5" s="1816"/>
      <c r="E5" s="1816"/>
      <c r="F5" s="777"/>
      <c r="G5" s="777"/>
    </row>
    <row r="6" spans="2:7" s="778" customFormat="1" ht="21" x14ac:dyDescent="0.35">
      <c r="B6" s="1852" t="s">
        <v>200</v>
      </c>
      <c r="C6" s="1853"/>
      <c r="D6" s="793"/>
      <c r="E6" s="793" t="s">
        <v>213</v>
      </c>
      <c r="F6" s="777"/>
      <c r="G6" s="777"/>
    </row>
    <row r="7" spans="2:7" s="778" customFormat="1" ht="18.75" customHeight="1" x14ac:dyDescent="0.25">
      <c r="B7" s="1850" t="s">
        <v>358</v>
      </c>
      <c r="C7" s="1851"/>
      <c r="D7" s="795"/>
      <c r="E7" s="795">
        <v>27</v>
      </c>
    </row>
    <row r="8" spans="2:7" ht="18.75" customHeight="1" x14ac:dyDescent="0.25">
      <c r="B8" s="1850" t="s">
        <v>367</v>
      </c>
      <c r="C8" s="1851"/>
      <c r="D8" s="796"/>
      <c r="E8" s="796">
        <v>15</v>
      </c>
    </row>
    <row r="9" spans="2:7" ht="18.75" customHeight="1" x14ac:dyDescent="0.25">
      <c r="B9" s="1850" t="s">
        <v>2605</v>
      </c>
      <c r="C9" s="1851"/>
      <c r="D9" s="796"/>
      <c r="E9" s="1360">
        <v>12</v>
      </c>
    </row>
    <row r="10" spans="2:7" ht="18.75" customHeight="1" x14ac:dyDescent="0.25">
      <c r="B10" s="1850" t="s">
        <v>365</v>
      </c>
      <c r="C10" s="1851"/>
      <c r="D10" s="796"/>
      <c r="E10" s="796">
        <v>3</v>
      </c>
    </row>
    <row r="11" spans="2:7" ht="18.75" customHeight="1" x14ac:dyDescent="0.35">
      <c r="B11" s="1847" t="s">
        <v>211</v>
      </c>
      <c r="C11" s="1848"/>
      <c r="D11" s="1849"/>
      <c r="E11" s="797">
        <f>SUM(E7:E10)</f>
        <v>57</v>
      </c>
    </row>
    <row r="12" spans="2:7" ht="18.75" customHeight="1" x14ac:dyDescent="0.25">
      <c r="B12" s="790"/>
      <c r="C12" s="790"/>
      <c r="D12" s="790"/>
      <c r="E12" s="790"/>
    </row>
    <row r="13" spans="2:7" ht="18.75" hidden="1" customHeight="1" x14ac:dyDescent="0.25">
      <c r="B13" s="790"/>
      <c r="C13" s="790"/>
      <c r="D13" s="790"/>
      <c r="E13" s="790"/>
    </row>
    <row r="14" spans="2:7" ht="18.75" hidden="1" customHeight="1" x14ac:dyDescent="0.25">
      <c r="B14" s="790"/>
      <c r="C14" s="790"/>
      <c r="D14" s="790"/>
      <c r="E14" s="790"/>
    </row>
    <row r="15" spans="2:7" ht="18.75" hidden="1" customHeight="1" x14ac:dyDescent="0.25">
      <c r="B15" s="790"/>
      <c r="C15" s="790"/>
      <c r="D15" s="790"/>
      <c r="E15" s="790"/>
    </row>
    <row r="16" spans="2:7" ht="18.75" hidden="1" customHeight="1" x14ac:dyDescent="0.25">
      <c r="B16" s="790"/>
      <c r="C16" s="790"/>
      <c r="D16" s="790"/>
      <c r="E16" s="790"/>
    </row>
    <row r="17" spans="2:5" ht="18.75" hidden="1" customHeight="1" x14ac:dyDescent="0.25">
      <c r="B17" s="790"/>
      <c r="C17" s="790"/>
      <c r="D17" s="790"/>
      <c r="E17" s="790"/>
    </row>
    <row r="18" spans="2:5" ht="18.75" hidden="1" customHeight="1" x14ac:dyDescent="0.25">
      <c r="B18" s="790"/>
      <c r="C18" s="790"/>
      <c r="D18" s="790"/>
      <c r="E18" s="790"/>
    </row>
    <row r="19" spans="2:5" ht="18.75" hidden="1" customHeight="1" x14ac:dyDescent="0.25">
      <c r="B19" s="790"/>
      <c r="C19" s="790"/>
      <c r="D19" s="790"/>
      <c r="E19" s="790"/>
    </row>
    <row r="20" spans="2:5" ht="18.75" hidden="1" customHeight="1" x14ac:dyDescent="0.25">
      <c r="B20" s="790"/>
      <c r="C20" s="790"/>
      <c r="D20" s="790"/>
      <c r="E20" s="790"/>
    </row>
    <row r="21" spans="2:5" ht="18.75" hidden="1" customHeight="1" x14ac:dyDescent="0.25">
      <c r="B21" s="790"/>
      <c r="C21" s="790"/>
      <c r="D21" s="790"/>
      <c r="E21" s="790"/>
    </row>
    <row r="22" spans="2:5" ht="18.75" hidden="1" customHeight="1" x14ac:dyDescent="0.25">
      <c r="B22" s="790"/>
      <c r="C22" s="790"/>
      <c r="D22" s="790"/>
      <c r="E22" s="790"/>
    </row>
    <row r="23" spans="2:5" ht="18.75" hidden="1" customHeight="1" x14ac:dyDescent="0.25">
      <c r="B23" s="790"/>
      <c r="C23" s="790"/>
      <c r="D23" s="790"/>
      <c r="E23" s="790"/>
    </row>
    <row r="24" spans="2:5" ht="16.5" hidden="1" customHeight="1" x14ac:dyDescent="0.25"/>
    <row r="25" spans="2:5" ht="15" hidden="1" customHeight="1" x14ac:dyDescent="0.25"/>
    <row r="26" spans="2:5" ht="15" hidden="1" customHeight="1" x14ac:dyDescent="0.25"/>
    <row r="27" spans="2:5" ht="15" hidden="1" customHeight="1" x14ac:dyDescent="0.25"/>
    <row r="28" spans="2:5" ht="1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customHeight="1" x14ac:dyDescent="0.25"/>
  </sheetData>
  <sheetProtection sheet="1" objects="1" scenarios="1" formatCells="0" formatColumns="0" formatRows="0" insertColumns="0" insertRows="0" deleteColumns="0" deleteRows="0" sort="0"/>
  <mergeCells count="9">
    <mergeCell ref="B11:D11"/>
    <mergeCell ref="B8:C8"/>
    <mergeCell ref="B9:C9"/>
    <mergeCell ref="B10:C10"/>
    <mergeCell ref="B1:E3"/>
    <mergeCell ref="B4:E4"/>
    <mergeCell ref="B5:E5"/>
    <mergeCell ref="B6:C6"/>
    <mergeCell ref="B7:C7"/>
  </mergeCell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J19"/>
  <sheetViews>
    <sheetView workbookViewId="0"/>
  </sheetViews>
  <sheetFormatPr baseColWidth="10" defaultColWidth="0" defaultRowHeight="15" x14ac:dyDescent="0.25"/>
  <cols>
    <col min="1" max="1" width="4.140625" style="90" customWidth="1"/>
    <col min="2" max="2" width="9" style="90" customWidth="1"/>
    <col min="3" max="3" width="47.28515625" style="90" customWidth="1"/>
    <col min="4" max="8" width="15.85546875" style="90" customWidth="1"/>
    <col min="9" max="10" width="11.42578125" style="90" customWidth="1"/>
    <col min="11" max="16384" width="11.42578125" style="90" hidden="1"/>
  </cols>
  <sheetData>
    <row r="1" spans="1:9" ht="15.75" x14ac:dyDescent="0.25">
      <c r="A1" s="10"/>
      <c r="B1" s="1921"/>
      <c r="C1" s="1922"/>
      <c r="D1" s="1922"/>
      <c r="E1" s="1922"/>
      <c r="F1" s="1922"/>
      <c r="G1" s="1922"/>
      <c r="H1" s="1922"/>
      <c r="I1" s="1923"/>
    </row>
    <row r="2" spans="1:9" ht="15.75" x14ac:dyDescent="0.25">
      <c r="A2" s="10"/>
      <c r="B2" s="1924"/>
      <c r="C2" s="1925"/>
      <c r="D2" s="1925"/>
      <c r="E2" s="1925"/>
      <c r="F2" s="1925"/>
      <c r="G2" s="1925"/>
      <c r="H2" s="1925"/>
      <c r="I2" s="1926"/>
    </row>
    <row r="3" spans="1:9" ht="16.5" thickBot="1" x14ac:dyDescent="0.3">
      <c r="A3" s="10"/>
      <c r="B3" s="1927"/>
      <c r="C3" s="1928"/>
      <c r="D3" s="1928"/>
      <c r="E3" s="1928"/>
      <c r="F3" s="1928"/>
      <c r="G3" s="1928"/>
      <c r="H3" s="1928"/>
      <c r="I3" s="1929"/>
    </row>
    <row r="4" spans="1:9" s="524" customFormat="1" ht="21" x14ac:dyDescent="0.35">
      <c r="A4" s="27"/>
      <c r="B4" s="2212" t="s">
        <v>2682</v>
      </c>
      <c r="C4" s="2213"/>
      <c r="D4" s="2213"/>
      <c r="E4" s="2213"/>
      <c r="F4" s="2213"/>
      <c r="G4" s="2213"/>
      <c r="H4" s="2213"/>
      <c r="I4" s="2213"/>
    </row>
    <row r="5" spans="1:9" ht="15.75" x14ac:dyDescent="0.25">
      <c r="A5" s="92"/>
      <c r="B5" s="12"/>
      <c r="C5" s="12"/>
      <c r="D5" s="12"/>
      <c r="E5" s="12"/>
      <c r="F5" s="12"/>
      <c r="G5" s="12"/>
      <c r="H5" s="12"/>
      <c r="I5" s="92"/>
    </row>
    <row r="6" spans="1:9" ht="15.75" x14ac:dyDescent="0.25">
      <c r="A6" s="10"/>
      <c r="B6" s="2211" t="s">
        <v>1929</v>
      </c>
      <c r="C6" s="2211"/>
      <c r="D6" s="2211" t="s">
        <v>1930</v>
      </c>
      <c r="E6" s="2211"/>
      <c r="F6" s="2211" t="s">
        <v>1931</v>
      </c>
      <c r="G6" s="2211"/>
      <c r="H6" s="2211" t="s">
        <v>1932</v>
      </c>
      <c r="I6" s="2211"/>
    </row>
    <row r="7" spans="1:9" ht="15.75" x14ac:dyDescent="0.25">
      <c r="A7" s="10"/>
      <c r="B7" s="550" t="s">
        <v>1933</v>
      </c>
      <c r="C7" s="550" t="s">
        <v>1934</v>
      </c>
      <c r="D7" s="550" t="s">
        <v>1935</v>
      </c>
      <c r="E7" s="550" t="s">
        <v>1936</v>
      </c>
      <c r="F7" s="550" t="s">
        <v>1935</v>
      </c>
      <c r="G7" s="550" t="s">
        <v>1936</v>
      </c>
      <c r="H7" s="550" t="s">
        <v>1935</v>
      </c>
      <c r="I7" s="550" t="s">
        <v>1957</v>
      </c>
    </row>
    <row r="8" spans="1:9" ht="31.5" x14ac:dyDescent="0.25">
      <c r="A8" s="10"/>
      <c r="B8" s="551" t="s">
        <v>1937</v>
      </c>
      <c r="C8" s="549" t="s">
        <v>1938</v>
      </c>
      <c r="D8" s="553">
        <v>649</v>
      </c>
      <c r="E8" s="747">
        <v>1285</v>
      </c>
      <c r="F8" s="553">
        <v>12</v>
      </c>
      <c r="G8" s="553">
        <v>12</v>
      </c>
      <c r="H8" s="553">
        <v>10</v>
      </c>
      <c r="I8" s="553">
        <v>130</v>
      </c>
    </row>
    <row r="9" spans="1:9" ht="15.75" x14ac:dyDescent="0.25">
      <c r="A9" s="10"/>
      <c r="B9" s="551" t="s">
        <v>1939</v>
      </c>
      <c r="C9" s="549" t="s">
        <v>1940</v>
      </c>
      <c r="D9" s="747">
        <v>1155</v>
      </c>
      <c r="E9" s="747">
        <v>1802</v>
      </c>
      <c r="F9" s="553">
        <v>18</v>
      </c>
      <c r="G9" s="553">
        <v>24</v>
      </c>
      <c r="H9" s="553">
        <v>8</v>
      </c>
      <c r="I9" s="553">
        <v>79</v>
      </c>
    </row>
    <row r="10" spans="1:9" ht="15.75" x14ac:dyDescent="0.25">
      <c r="A10" s="10"/>
      <c r="B10" s="551" t="s">
        <v>1941</v>
      </c>
      <c r="C10" s="549" t="s">
        <v>1942</v>
      </c>
      <c r="D10" s="553">
        <v>60</v>
      </c>
      <c r="E10" s="553">
        <v>75</v>
      </c>
      <c r="F10" s="553">
        <v>0</v>
      </c>
      <c r="G10" s="553">
        <v>0</v>
      </c>
      <c r="H10" s="553">
        <v>1</v>
      </c>
      <c r="I10" s="553">
        <v>12</v>
      </c>
    </row>
    <row r="11" spans="1:9" ht="31.5" x14ac:dyDescent="0.25">
      <c r="A11" s="10"/>
      <c r="B11" s="551" t="s">
        <v>1943</v>
      </c>
      <c r="C11" s="549" t="s">
        <v>1944</v>
      </c>
      <c r="D11" s="747">
        <v>7256</v>
      </c>
      <c r="E11" s="747">
        <v>10673</v>
      </c>
      <c r="F11" s="553">
        <v>72</v>
      </c>
      <c r="G11" s="553">
        <v>78</v>
      </c>
      <c r="H11" s="553">
        <v>178</v>
      </c>
      <c r="I11" s="747">
        <v>3306</v>
      </c>
    </row>
    <row r="12" spans="1:9" ht="15.75" x14ac:dyDescent="0.25">
      <c r="A12" s="10"/>
      <c r="B12" s="551" t="s">
        <v>1945</v>
      </c>
      <c r="C12" s="549" t="s">
        <v>1946</v>
      </c>
      <c r="D12" s="553">
        <v>395</v>
      </c>
      <c r="E12" s="553">
        <v>571</v>
      </c>
      <c r="F12" s="553">
        <v>17</v>
      </c>
      <c r="G12" s="553">
        <v>22</v>
      </c>
      <c r="H12" s="553">
        <v>4</v>
      </c>
      <c r="I12" s="553">
        <v>50</v>
      </c>
    </row>
    <row r="13" spans="1:9" ht="31.5" x14ac:dyDescent="0.25">
      <c r="A13" s="10"/>
      <c r="B13" s="551" t="s">
        <v>1947</v>
      </c>
      <c r="C13" s="549" t="s">
        <v>1948</v>
      </c>
      <c r="D13" s="747">
        <v>2430</v>
      </c>
      <c r="E13" s="747">
        <v>4522</v>
      </c>
      <c r="F13" s="553">
        <v>17</v>
      </c>
      <c r="G13" s="553">
        <v>24</v>
      </c>
      <c r="H13" s="553">
        <v>22</v>
      </c>
      <c r="I13" s="553">
        <v>286</v>
      </c>
    </row>
    <row r="14" spans="1:9" ht="15.75" x14ac:dyDescent="0.25">
      <c r="A14" s="10"/>
      <c r="B14" s="551" t="s">
        <v>1949</v>
      </c>
      <c r="C14" s="549" t="s">
        <v>1950</v>
      </c>
      <c r="D14" s="747">
        <v>5887</v>
      </c>
      <c r="E14" s="747">
        <v>10070</v>
      </c>
      <c r="F14" s="553">
        <v>197</v>
      </c>
      <c r="G14" s="553">
        <v>289</v>
      </c>
      <c r="H14" s="553">
        <v>332</v>
      </c>
      <c r="I14" s="747">
        <v>5551</v>
      </c>
    </row>
    <row r="15" spans="1:9" ht="47.25" x14ac:dyDescent="0.25">
      <c r="A15" s="10"/>
      <c r="B15" s="551" t="s">
        <v>1951</v>
      </c>
      <c r="C15" s="549" t="s">
        <v>1952</v>
      </c>
      <c r="D15" s="553">
        <v>862</v>
      </c>
      <c r="E15" s="747">
        <v>1123</v>
      </c>
      <c r="F15" s="553">
        <v>93</v>
      </c>
      <c r="G15" s="553">
        <v>105</v>
      </c>
      <c r="H15" s="553">
        <v>4</v>
      </c>
      <c r="I15" s="553">
        <v>39</v>
      </c>
    </row>
    <row r="16" spans="1:9" ht="15.75" x14ac:dyDescent="0.25">
      <c r="A16" s="10"/>
      <c r="B16" s="551" t="s">
        <v>1953</v>
      </c>
      <c r="C16" s="549" t="s">
        <v>1954</v>
      </c>
      <c r="D16" s="747">
        <v>1772</v>
      </c>
      <c r="E16" s="747">
        <v>2102</v>
      </c>
      <c r="F16" s="553">
        <v>5</v>
      </c>
      <c r="G16" s="553">
        <v>15</v>
      </c>
      <c r="H16" s="553">
        <v>4</v>
      </c>
      <c r="I16" s="553">
        <v>64</v>
      </c>
    </row>
    <row r="17" spans="1:9" ht="15.75" x14ac:dyDescent="0.25">
      <c r="A17" s="10"/>
      <c r="B17" s="551" t="s">
        <v>1955</v>
      </c>
      <c r="C17" s="549" t="s">
        <v>1956</v>
      </c>
      <c r="D17" s="553">
        <v>638</v>
      </c>
      <c r="E17" s="747">
        <v>1278</v>
      </c>
      <c r="F17" s="553">
        <v>24</v>
      </c>
      <c r="G17" s="553">
        <v>36</v>
      </c>
      <c r="H17" s="553">
        <v>8</v>
      </c>
      <c r="I17" s="553">
        <v>102</v>
      </c>
    </row>
    <row r="18" spans="1:9" ht="18.75" x14ac:dyDescent="0.25">
      <c r="A18" s="10"/>
      <c r="B18" s="2211" t="s">
        <v>211</v>
      </c>
      <c r="C18" s="2211"/>
      <c r="D18" s="1606">
        <f>SUM(D8:D17)</f>
        <v>21104</v>
      </c>
      <c r="E18" s="1606">
        <f t="shared" ref="E18:I18" si="0">SUM(E8:E17)</f>
        <v>33501</v>
      </c>
      <c r="F18" s="1606">
        <f t="shared" si="0"/>
        <v>455</v>
      </c>
      <c r="G18" s="1606">
        <f t="shared" si="0"/>
        <v>605</v>
      </c>
      <c r="H18" s="1606">
        <f t="shared" si="0"/>
        <v>571</v>
      </c>
      <c r="I18" s="1606">
        <f t="shared" si="0"/>
        <v>9619</v>
      </c>
    </row>
    <row r="19" spans="1:9" ht="15.75" x14ac:dyDescent="0.25">
      <c r="A19" s="10"/>
      <c r="B19" s="82"/>
      <c r="C19" s="91"/>
      <c r="D19" s="91"/>
      <c r="E19" s="91"/>
      <c r="I19" s="10"/>
    </row>
  </sheetData>
  <mergeCells count="7">
    <mergeCell ref="B18:C18"/>
    <mergeCell ref="H6:I6"/>
    <mergeCell ref="B1:I3"/>
    <mergeCell ref="B4:I4"/>
    <mergeCell ref="B6:C6"/>
    <mergeCell ref="D6:E6"/>
    <mergeCell ref="F6:G6"/>
  </mergeCell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1:E16"/>
  <sheetViews>
    <sheetView workbookViewId="0"/>
  </sheetViews>
  <sheetFormatPr baseColWidth="10" defaultColWidth="0" defaultRowHeight="15" zeroHeight="1" x14ac:dyDescent="0.25"/>
  <cols>
    <col min="1" max="1" width="2.7109375" customWidth="1"/>
    <col min="2" max="2" width="56.7109375" customWidth="1"/>
    <col min="3" max="4" width="19.7109375" customWidth="1"/>
    <col min="5" max="5" width="6.5703125" customWidth="1"/>
    <col min="6" max="16384" width="11.42578125" hidden="1"/>
  </cols>
  <sheetData>
    <row r="1" spans="1:5" ht="15.75" x14ac:dyDescent="0.25">
      <c r="A1" s="10"/>
      <c r="B1" s="1921"/>
      <c r="C1" s="1922"/>
      <c r="D1" s="1923"/>
      <c r="E1" s="10"/>
    </row>
    <row r="2" spans="1:5" ht="15.75" x14ac:dyDescent="0.25">
      <c r="A2" s="10"/>
      <c r="B2" s="1924"/>
      <c r="C2" s="1925"/>
      <c r="D2" s="1926"/>
      <c r="E2" s="10"/>
    </row>
    <row r="3" spans="1:5" ht="16.5" thickBot="1" x14ac:dyDescent="0.3">
      <c r="A3" s="10"/>
      <c r="B3" s="1927"/>
      <c r="C3" s="1928"/>
      <c r="D3" s="1929"/>
      <c r="E3" s="3"/>
    </row>
    <row r="4" spans="1:5" ht="21.75" thickBot="1" x14ac:dyDescent="0.4">
      <c r="A4" s="3"/>
      <c r="B4" s="1789" t="s">
        <v>2681</v>
      </c>
      <c r="C4" s="1790"/>
      <c r="D4" s="1791"/>
      <c r="E4" s="3"/>
    </row>
    <row r="5" spans="1:5" ht="15.75" x14ac:dyDescent="0.25">
      <c r="A5" s="95"/>
      <c r="B5" s="12"/>
      <c r="C5" s="12"/>
      <c r="D5" s="12"/>
      <c r="E5" s="95"/>
    </row>
    <row r="6" spans="1:5" ht="18.75" customHeight="1" x14ac:dyDescent="0.25">
      <c r="A6" s="10"/>
      <c r="B6" s="550" t="s">
        <v>1499</v>
      </c>
      <c r="C6" s="550" t="s">
        <v>1958</v>
      </c>
      <c r="D6" s="550" t="s">
        <v>1959</v>
      </c>
      <c r="E6" s="10"/>
    </row>
    <row r="7" spans="1:5" ht="18.75" customHeight="1" x14ac:dyDescent="0.25">
      <c r="A7" s="10"/>
      <c r="B7" s="552" t="s">
        <v>248</v>
      </c>
      <c r="C7" s="1421">
        <v>17</v>
      </c>
      <c r="D7" s="1422">
        <v>14</v>
      </c>
      <c r="E7" s="10"/>
    </row>
    <row r="8" spans="1:5" ht="18.75" customHeight="1" x14ac:dyDescent="0.25">
      <c r="A8" s="10"/>
      <c r="B8" s="552" t="s">
        <v>249</v>
      </c>
      <c r="C8" s="1421">
        <v>114</v>
      </c>
      <c r="D8" s="1422">
        <v>36</v>
      </c>
      <c r="E8" s="10"/>
    </row>
    <row r="9" spans="1:5" ht="18.75" customHeight="1" x14ac:dyDescent="0.25">
      <c r="A9" s="16"/>
      <c r="B9" s="552" t="s">
        <v>247</v>
      </c>
      <c r="C9" s="1421">
        <v>169</v>
      </c>
      <c r="D9" s="1422">
        <v>271</v>
      </c>
      <c r="E9" s="16"/>
    </row>
    <row r="10" spans="1:5" ht="18.75" customHeight="1" x14ac:dyDescent="0.25">
      <c r="B10" s="552" t="s">
        <v>246</v>
      </c>
      <c r="C10" s="1421">
        <v>752</v>
      </c>
      <c r="D10" s="1422">
        <v>354</v>
      </c>
    </row>
    <row r="11" spans="1:5" ht="18.75" customHeight="1" x14ac:dyDescent="0.25">
      <c r="B11" s="552" t="s">
        <v>243</v>
      </c>
      <c r="C11" s="1421">
        <v>1598</v>
      </c>
      <c r="D11" s="1422">
        <v>900</v>
      </c>
    </row>
    <row r="12" spans="1:5" ht="18.75" customHeight="1" x14ac:dyDescent="0.25">
      <c r="B12" s="552" t="s">
        <v>244</v>
      </c>
      <c r="C12" s="1421">
        <v>1702</v>
      </c>
      <c r="D12" s="1422">
        <v>1101</v>
      </c>
    </row>
    <row r="13" spans="1:5" ht="18.75" customHeight="1" x14ac:dyDescent="0.25">
      <c r="B13" s="552" t="s">
        <v>245</v>
      </c>
      <c r="C13" s="1421">
        <v>1216</v>
      </c>
      <c r="D13" s="1422">
        <v>715</v>
      </c>
    </row>
    <row r="14" spans="1:5" ht="18.75" customHeight="1" x14ac:dyDescent="0.25">
      <c r="B14" s="550" t="s">
        <v>205</v>
      </c>
      <c r="C14" s="1420">
        <f>SUM(C7:C13)</f>
        <v>5568</v>
      </c>
      <c r="D14" s="1420">
        <f>SUM(D7:D13)</f>
        <v>3391</v>
      </c>
    </row>
    <row r="15" spans="1:5" x14ac:dyDescent="0.25">
      <c r="B15" s="75"/>
    </row>
    <row r="16" spans="1:5" x14ac:dyDescent="0.25"/>
  </sheetData>
  <mergeCells count="2">
    <mergeCell ref="B4:D4"/>
    <mergeCell ref="B1:D3"/>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1:K54"/>
  <sheetViews>
    <sheetView showGridLines="0" zoomScaleNormal="100" workbookViewId="0"/>
  </sheetViews>
  <sheetFormatPr baseColWidth="10" defaultColWidth="0" defaultRowHeight="15" zeroHeight="1" x14ac:dyDescent="0.25"/>
  <cols>
    <col min="1" max="1" width="2.7109375" customWidth="1"/>
    <col min="2" max="2" width="26.42578125" bestFit="1" customWidth="1"/>
    <col min="3" max="3" width="36.140625" customWidth="1"/>
    <col min="4" max="4" width="38.85546875" customWidth="1"/>
    <col min="5" max="5" width="24.85546875" customWidth="1"/>
    <col min="6" max="6" width="23" customWidth="1"/>
    <col min="7" max="7" width="11.42578125" customWidth="1"/>
    <col min="8" max="11" width="0" hidden="1" customWidth="1"/>
    <col min="12" max="16384" width="11.42578125" hidden="1"/>
  </cols>
  <sheetData>
    <row r="1" spans="1:6" ht="15.75" x14ac:dyDescent="0.25">
      <c r="A1" s="10"/>
      <c r="B1" s="1922"/>
      <c r="C1" s="1922"/>
      <c r="D1" s="1922"/>
      <c r="E1" s="1922"/>
      <c r="F1" s="1922"/>
    </row>
    <row r="2" spans="1:6" ht="15.75" x14ac:dyDescent="0.25">
      <c r="A2" s="10"/>
      <c r="B2" s="1925"/>
      <c r="C2" s="1925"/>
      <c r="D2" s="1925"/>
      <c r="E2" s="1925"/>
      <c r="F2" s="1925"/>
    </row>
    <row r="3" spans="1:6" ht="16.5" thickBot="1" x14ac:dyDescent="0.3">
      <c r="A3" s="10"/>
      <c r="B3" s="1928"/>
      <c r="C3" s="1928"/>
      <c r="D3" s="1928"/>
      <c r="E3" s="1928"/>
      <c r="F3" s="1928"/>
    </row>
    <row r="4" spans="1:6" ht="21.75" thickBot="1" x14ac:dyDescent="0.4">
      <c r="A4" s="3"/>
      <c r="B4" s="1790" t="s">
        <v>3521</v>
      </c>
      <c r="C4" s="1790"/>
      <c r="D4" s="1790"/>
      <c r="E4" s="1790"/>
      <c r="F4" s="1790"/>
    </row>
    <row r="5" spans="1:6" ht="15.75" x14ac:dyDescent="0.25">
      <c r="A5" s="95"/>
      <c r="B5" s="12"/>
      <c r="C5" s="12"/>
      <c r="D5" s="95"/>
    </row>
    <row r="6" spans="1:6" ht="31.5" x14ac:dyDescent="0.25">
      <c r="A6" s="10"/>
      <c r="B6" s="550" t="s">
        <v>1550</v>
      </c>
      <c r="C6" s="550" t="s">
        <v>3468</v>
      </c>
      <c r="D6" s="727" t="s">
        <v>3469</v>
      </c>
      <c r="E6" s="550" t="s">
        <v>3470</v>
      </c>
      <c r="F6" s="550" t="s">
        <v>3471</v>
      </c>
    </row>
    <row r="7" spans="1:6" ht="78.75" customHeight="1" x14ac:dyDescent="0.25">
      <c r="A7" s="16"/>
      <c r="B7" s="2225" t="s">
        <v>248</v>
      </c>
      <c r="C7" s="748" t="s">
        <v>3472</v>
      </c>
      <c r="D7" s="2222" t="s">
        <v>880</v>
      </c>
      <c r="E7" s="2214" t="s">
        <v>3483</v>
      </c>
      <c r="F7" s="2217" t="s">
        <v>3484</v>
      </c>
    </row>
    <row r="8" spans="1:6" ht="15.75" x14ac:dyDescent="0.25">
      <c r="A8" s="16"/>
      <c r="B8" s="2226"/>
      <c r="C8" s="748" t="s">
        <v>1827</v>
      </c>
      <c r="D8" s="2223"/>
      <c r="E8" s="2215"/>
      <c r="F8" s="2218"/>
    </row>
    <row r="9" spans="1:6" ht="15.75" x14ac:dyDescent="0.25">
      <c r="A9" s="16"/>
      <c r="B9" s="2227"/>
      <c r="C9" s="748" t="s">
        <v>423</v>
      </c>
      <c r="D9" s="2224"/>
      <c r="E9" s="2216"/>
      <c r="F9" s="2219"/>
    </row>
    <row r="10" spans="1:6" ht="78.75" customHeight="1" x14ac:dyDescent="0.25">
      <c r="A10" s="16"/>
      <c r="B10" s="2225" t="s">
        <v>249</v>
      </c>
      <c r="C10" s="748" t="s">
        <v>425</v>
      </c>
      <c r="D10" s="2222" t="s">
        <v>3495</v>
      </c>
      <c r="E10" s="2214" t="s">
        <v>3485</v>
      </c>
      <c r="F10" s="2220" t="s">
        <v>3486</v>
      </c>
    </row>
    <row r="11" spans="1:6" ht="15.75" x14ac:dyDescent="0.25">
      <c r="A11" s="16"/>
      <c r="B11" s="2227"/>
      <c r="C11" s="748" t="s">
        <v>3473</v>
      </c>
      <c r="D11" s="2224"/>
      <c r="E11" s="2216"/>
      <c r="F11" s="2221"/>
    </row>
    <row r="12" spans="1:6" ht="78.75" customHeight="1" x14ac:dyDescent="0.25">
      <c r="A12" s="16"/>
      <c r="B12" s="2225" t="s">
        <v>247</v>
      </c>
      <c r="C12" s="748" t="s">
        <v>824</v>
      </c>
      <c r="D12" s="2222" t="s">
        <v>3496</v>
      </c>
      <c r="E12" s="2214" t="s">
        <v>3487</v>
      </c>
      <c r="F12" s="2220" t="s">
        <v>3486</v>
      </c>
    </row>
    <row r="13" spans="1:6" ht="15.75" x14ac:dyDescent="0.25">
      <c r="A13" s="16"/>
      <c r="B13" s="2227"/>
      <c r="C13" s="748" t="s">
        <v>936</v>
      </c>
      <c r="D13" s="2224"/>
      <c r="E13" s="2216"/>
      <c r="F13" s="2221"/>
    </row>
    <row r="14" spans="1:6" ht="110.25" customHeight="1" x14ac:dyDescent="0.25">
      <c r="A14" s="16"/>
      <c r="B14" s="2225" t="s">
        <v>246</v>
      </c>
      <c r="C14" s="748" t="s">
        <v>426</v>
      </c>
      <c r="D14" s="748" t="s">
        <v>3019</v>
      </c>
      <c r="E14" s="2214" t="s">
        <v>3488</v>
      </c>
      <c r="F14" s="2220" t="s">
        <v>3489</v>
      </c>
    </row>
    <row r="15" spans="1:6" ht="31.5" x14ac:dyDescent="0.25">
      <c r="A15" s="16"/>
      <c r="B15" s="2226"/>
      <c r="C15" s="748" t="s">
        <v>1259</v>
      </c>
      <c r="D15" s="748" t="s">
        <v>2993</v>
      </c>
      <c r="E15" s="2215"/>
      <c r="F15" s="2229"/>
    </row>
    <row r="16" spans="1:6" ht="15.75" x14ac:dyDescent="0.25">
      <c r="A16" s="16"/>
      <c r="B16" s="2226"/>
      <c r="C16" s="748" t="s">
        <v>803</v>
      </c>
      <c r="D16" s="748" t="s">
        <v>3514</v>
      </c>
      <c r="E16" s="2215"/>
      <c r="F16" s="2229"/>
    </row>
    <row r="17" spans="1:6" ht="31.5" x14ac:dyDescent="0.25">
      <c r="A17" s="16"/>
      <c r="B17" s="2226"/>
      <c r="C17" s="748"/>
      <c r="D17" s="748" t="s">
        <v>3515</v>
      </c>
      <c r="E17" s="2215"/>
      <c r="F17" s="2229"/>
    </row>
    <row r="18" spans="1:6" ht="15.75" x14ac:dyDescent="0.25">
      <c r="A18" s="16"/>
      <c r="B18" s="2226"/>
      <c r="C18" s="748"/>
      <c r="D18" s="748" t="s">
        <v>3516</v>
      </c>
      <c r="E18" s="2215"/>
      <c r="F18" s="2229"/>
    </row>
    <row r="19" spans="1:6" ht="15.75" x14ac:dyDescent="0.25">
      <c r="A19" s="16"/>
      <c r="B19" s="2226"/>
      <c r="C19" s="748"/>
      <c r="D19" s="748" t="s">
        <v>842</v>
      </c>
      <c r="E19" s="2215"/>
      <c r="F19" s="2229"/>
    </row>
    <row r="20" spans="1:6" ht="31.5" x14ac:dyDescent="0.25">
      <c r="A20" s="16"/>
      <c r="B20" s="2226"/>
      <c r="C20" s="748"/>
      <c r="D20" s="748" t="s">
        <v>3517</v>
      </c>
      <c r="E20" s="2215"/>
      <c r="F20" s="2229"/>
    </row>
    <row r="21" spans="1:6" ht="15.75" x14ac:dyDescent="0.25">
      <c r="A21" s="16"/>
      <c r="B21" s="2226"/>
      <c r="C21" s="748"/>
      <c r="D21" s="748" t="s">
        <v>3518</v>
      </c>
      <c r="E21" s="2215"/>
      <c r="F21" s="2229"/>
    </row>
    <row r="22" spans="1:6" ht="31.5" x14ac:dyDescent="0.25">
      <c r="A22" s="16"/>
      <c r="B22" s="2226"/>
      <c r="C22" s="748"/>
      <c r="D22" s="748" t="s">
        <v>3519</v>
      </c>
      <c r="E22" s="2216"/>
      <c r="F22" s="2221"/>
    </row>
    <row r="23" spans="1:6" ht="110.25" customHeight="1" x14ac:dyDescent="0.25">
      <c r="A23" s="16"/>
      <c r="B23" s="2225" t="s">
        <v>243</v>
      </c>
      <c r="C23" s="748" t="s">
        <v>3474</v>
      </c>
      <c r="D23" s="748" t="s">
        <v>464</v>
      </c>
      <c r="E23" s="2214" t="s">
        <v>3490</v>
      </c>
      <c r="F23" s="2220" t="s">
        <v>3491</v>
      </c>
    </row>
    <row r="24" spans="1:6" ht="15.75" x14ac:dyDescent="0.25">
      <c r="A24" s="16"/>
      <c r="B24" s="2226"/>
      <c r="C24" s="748" t="s">
        <v>3475</v>
      </c>
      <c r="D24" s="748" t="s">
        <v>2999</v>
      </c>
      <c r="E24" s="2215"/>
      <c r="F24" s="2229"/>
    </row>
    <row r="25" spans="1:6" ht="47.25" x14ac:dyDescent="0.25">
      <c r="A25" s="16"/>
      <c r="B25" s="2226"/>
      <c r="C25" s="748" t="s">
        <v>3476</v>
      </c>
      <c r="D25" s="748" t="s">
        <v>3497</v>
      </c>
      <c r="E25" s="2215"/>
      <c r="F25" s="2229"/>
    </row>
    <row r="26" spans="1:6" ht="15.75" x14ac:dyDescent="0.25">
      <c r="A26" s="16"/>
      <c r="B26" s="2226"/>
      <c r="C26" s="748" t="s">
        <v>3477</v>
      </c>
      <c r="D26" s="748" t="s">
        <v>3498</v>
      </c>
      <c r="E26" s="2215"/>
      <c r="F26" s="2229"/>
    </row>
    <row r="27" spans="1:6" ht="15.75" x14ac:dyDescent="0.25">
      <c r="A27" s="16"/>
      <c r="B27" s="2226"/>
      <c r="C27" s="748" t="s">
        <v>3478</v>
      </c>
      <c r="D27" s="748" t="s">
        <v>3499</v>
      </c>
      <c r="E27" s="2215"/>
      <c r="F27" s="2229"/>
    </row>
    <row r="28" spans="1:6" ht="15.75" x14ac:dyDescent="0.25">
      <c r="A28" s="16"/>
      <c r="B28" s="2226"/>
      <c r="C28" s="748" t="s">
        <v>3479</v>
      </c>
      <c r="D28" s="748" t="s">
        <v>856</v>
      </c>
      <c r="E28" s="2215"/>
      <c r="F28" s="2229"/>
    </row>
    <row r="29" spans="1:6" ht="31.5" x14ac:dyDescent="0.25">
      <c r="A29" s="16"/>
      <c r="B29" s="2226"/>
      <c r="C29" s="748" t="s">
        <v>3480</v>
      </c>
      <c r="D29" s="748" t="s">
        <v>3500</v>
      </c>
      <c r="E29" s="2215"/>
      <c r="F29" s="2229"/>
    </row>
    <row r="30" spans="1:6" ht="31.5" x14ac:dyDescent="0.25">
      <c r="A30" s="16"/>
      <c r="B30" s="2227"/>
      <c r="C30" s="748"/>
      <c r="D30" s="748" t="s">
        <v>853</v>
      </c>
      <c r="E30" s="2216"/>
      <c r="F30" s="2221"/>
    </row>
    <row r="31" spans="1:6" ht="141.75" customHeight="1" x14ac:dyDescent="0.25">
      <c r="A31" s="16"/>
      <c r="B31" s="2225" t="s">
        <v>3481</v>
      </c>
      <c r="C31" s="749" t="s">
        <v>926</v>
      </c>
      <c r="D31" s="748" t="s">
        <v>3501</v>
      </c>
      <c r="E31" s="2214" t="s">
        <v>3492</v>
      </c>
      <c r="F31" s="2220" t="s">
        <v>3493</v>
      </c>
    </row>
    <row r="32" spans="1:6" ht="31.5" x14ac:dyDescent="0.25">
      <c r="A32" s="16"/>
      <c r="B32" s="2226"/>
      <c r="C32" s="748" t="s">
        <v>409</v>
      </c>
      <c r="D32" s="748" t="s">
        <v>1307</v>
      </c>
      <c r="E32" s="2215"/>
      <c r="F32" s="2229"/>
    </row>
    <row r="33" spans="1:6" ht="31.5" x14ac:dyDescent="0.25">
      <c r="A33" s="16"/>
      <c r="B33" s="2226"/>
      <c r="C33" s="748" t="s">
        <v>979</v>
      </c>
      <c r="D33" s="748" t="s">
        <v>3502</v>
      </c>
      <c r="E33" s="2215"/>
      <c r="F33" s="2229"/>
    </row>
    <row r="34" spans="1:6" ht="15.75" x14ac:dyDescent="0.25">
      <c r="A34" s="16"/>
      <c r="B34" s="2226"/>
      <c r="C34" s="748" t="s">
        <v>3031</v>
      </c>
      <c r="D34" s="748"/>
      <c r="E34" s="2215"/>
      <c r="F34" s="2229"/>
    </row>
    <row r="35" spans="1:6" ht="15.75" x14ac:dyDescent="0.25">
      <c r="A35" s="16"/>
      <c r="B35" s="2226"/>
      <c r="C35" s="748" t="s">
        <v>922</v>
      </c>
      <c r="D35" s="748"/>
      <c r="E35" s="2215"/>
      <c r="F35" s="2229"/>
    </row>
    <row r="36" spans="1:6" ht="15.75" x14ac:dyDescent="0.25">
      <c r="A36" s="16"/>
      <c r="B36" s="2226"/>
      <c r="C36" s="748" t="s">
        <v>980</v>
      </c>
      <c r="D36" s="748"/>
      <c r="E36" s="2215"/>
      <c r="F36" s="2229"/>
    </row>
    <row r="37" spans="1:6" ht="15.75" customHeight="1" x14ac:dyDescent="0.25">
      <c r="B37" s="2226"/>
      <c r="C37" s="748" t="s">
        <v>3482</v>
      </c>
      <c r="D37" s="748"/>
      <c r="E37" s="2215"/>
      <c r="F37" s="2229"/>
    </row>
    <row r="38" spans="1:6" ht="15.75" customHeight="1" x14ac:dyDescent="0.25">
      <c r="B38" s="2227"/>
      <c r="C38" s="748" t="s">
        <v>1506</v>
      </c>
      <c r="D38" s="748"/>
      <c r="E38" s="2216"/>
      <c r="F38" s="2221"/>
    </row>
    <row r="39" spans="1:6" ht="63" customHeight="1" x14ac:dyDescent="0.25">
      <c r="B39" s="2225" t="s">
        <v>245</v>
      </c>
      <c r="C39" s="748" t="s">
        <v>992</v>
      </c>
      <c r="D39" s="748" t="s">
        <v>3503</v>
      </c>
      <c r="E39" s="2228" t="s">
        <v>3520</v>
      </c>
      <c r="F39" s="2220" t="s">
        <v>3494</v>
      </c>
    </row>
    <row r="40" spans="1:6" ht="15.75" customHeight="1" x14ac:dyDescent="0.25">
      <c r="B40" s="2226"/>
      <c r="C40" s="748" t="s">
        <v>807</v>
      </c>
      <c r="D40" s="748" t="s">
        <v>3504</v>
      </c>
      <c r="E40" s="2215"/>
      <c r="F40" s="2229"/>
    </row>
    <row r="41" spans="1:6" ht="15.75" customHeight="1" x14ac:dyDescent="0.25">
      <c r="B41" s="2226"/>
      <c r="C41" s="748"/>
      <c r="D41" s="748" t="s">
        <v>3505</v>
      </c>
      <c r="E41" s="2215"/>
      <c r="F41" s="2229"/>
    </row>
    <row r="42" spans="1:6" ht="15.75" customHeight="1" x14ac:dyDescent="0.25">
      <c r="B42" s="2226"/>
      <c r="C42" s="748"/>
      <c r="D42" s="748" t="s">
        <v>3506</v>
      </c>
      <c r="E42" s="2215"/>
      <c r="F42" s="2229"/>
    </row>
    <row r="43" spans="1:6" ht="15.75" customHeight="1" x14ac:dyDescent="0.25">
      <c r="B43" s="2226"/>
      <c r="C43" s="748"/>
      <c r="D43" s="748" t="s">
        <v>3507</v>
      </c>
      <c r="E43" s="2215"/>
      <c r="F43" s="2229"/>
    </row>
    <row r="44" spans="1:6" ht="15.75" customHeight="1" x14ac:dyDescent="0.25">
      <c r="B44" s="2226"/>
      <c r="C44" s="748"/>
      <c r="D44" s="748" t="s">
        <v>3508</v>
      </c>
      <c r="E44" s="2215"/>
      <c r="F44" s="2229"/>
    </row>
    <row r="45" spans="1:6" ht="15.75" customHeight="1" x14ac:dyDescent="0.25">
      <c r="B45" s="2226"/>
      <c r="C45" s="748"/>
      <c r="D45" s="748" t="s">
        <v>2995</v>
      </c>
      <c r="E45" s="2215"/>
      <c r="F45" s="2229"/>
    </row>
    <row r="46" spans="1:6" ht="15.75" customHeight="1" x14ac:dyDescent="0.25">
      <c r="B46" s="2226"/>
      <c r="C46" s="748"/>
      <c r="D46" s="748" t="s">
        <v>3509</v>
      </c>
      <c r="E46" s="2215"/>
      <c r="F46" s="2229"/>
    </row>
    <row r="47" spans="1:6" ht="15.75" customHeight="1" x14ac:dyDescent="0.25">
      <c r="B47" s="2226"/>
      <c r="C47" s="748"/>
      <c r="D47" s="748" t="s">
        <v>3510</v>
      </c>
      <c r="E47" s="2215"/>
      <c r="F47" s="2229"/>
    </row>
    <row r="48" spans="1:6" ht="15.75" customHeight="1" x14ac:dyDescent="0.25">
      <c r="B48" s="2226"/>
      <c r="C48" s="748"/>
      <c r="D48" s="748" t="s">
        <v>3511</v>
      </c>
      <c r="E48" s="2215"/>
      <c r="F48" s="2229"/>
    </row>
    <row r="49" spans="2:6" ht="15.75" customHeight="1" x14ac:dyDescent="0.25">
      <c r="B49" s="2226"/>
      <c r="C49" s="748"/>
      <c r="D49" s="748" t="s">
        <v>3512</v>
      </c>
      <c r="E49" s="2215"/>
      <c r="F49" s="2229"/>
    </row>
    <row r="50" spans="2:6" ht="15.75" customHeight="1" x14ac:dyDescent="0.25">
      <c r="B50" s="2227"/>
      <c r="C50" s="748"/>
      <c r="D50" s="748" t="s">
        <v>3513</v>
      </c>
      <c r="E50" s="2216"/>
      <c r="F50" s="2221"/>
    </row>
    <row r="51" spans="2:6" x14ac:dyDescent="0.25"/>
    <row r="52" spans="2:6" x14ac:dyDescent="0.25"/>
    <row r="53" spans="2:6" x14ac:dyDescent="0.25"/>
    <row r="54" spans="2:6" x14ac:dyDescent="0.25"/>
  </sheetData>
  <mergeCells count="26">
    <mergeCell ref="E12:E13"/>
    <mergeCell ref="F12:F13"/>
    <mergeCell ref="B23:B30"/>
    <mergeCell ref="B31:B38"/>
    <mergeCell ref="B39:B50"/>
    <mergeCell ref="D12:D13"/>
    <mergeCell ref="B12:B13"/>
    <mergeCell ref="B14:B22"/>
    <mergeCell ref="E14:E22"/>
    <mergeCell ref="E23:E30"/>
    <mergeCell ref="E31:E38"/>
    <mergeCell ref="E39:E50"/>
    <mergeCell ref="F14:F22"/>
    <mergeCell ref="F23:F30"/>
    <mergeCell ref="F31:F38"/>
    <mergeCell ref="F39:F50"/>
    <mergeCell ref="B1:F3"/>
    <mergeCell ref="B4:F4"/>
    <mergeCell ref="E7:E9"/>
    <mergeCell ref="F7:F9"/>
    <mergeCell ref="E10:E11"/>
    <mergeCell ref="F10:F11"/>
    <mergeCell ref="D7:D9"/>
    <mergeCell ref="D10:D11"/>
    <mergeCell ref="B7:B9"/>
    <mergeCell ref="B10:B11"/>
  </mergeCells>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1:H19"/>
  <sheetViews>
    <sheetView showGridLines="0" zoomScaleNormal="100" workbookViewId="0"/>
  </sheetViews>
  <sheetFormatPr baseColWidth="10" defaultColWidth="0" defaultRowHeight="15" zeroHeight="1" x14ac:dyDescent="0.25"/>
  <cols>
    <col min="1" max="1" width="2.7109375" style="1239" customWidth="1"/>
    <col min="2" max="2" width="10.140625" style="1239" customWidth="1"/>
    <col min="3" max="3" width="51.42578125" style="1239" customWidth="1"/>
    <col min="4" max="5" width="14.7109375" style="1239" customWidth="1"/>
    <col min="6" max="6" width="11.85546875" style="1239" customWidth="1"/>
    <col min="7" max="7" width="6.140625" style="1239" customWidth="1"/>
    <col min="8" max="8" width="0" style="1239" hidden="1" customWidth="1"/>
    <col min="9" max="16384" width="11.42578125" style="1239" hidden="1"/>
  </cols>
  <sheetData>
    <row r="1" spans="1:6" ht="15.75" x14ac:dyDescent="0.25">
      <c r="A1" s="930"/>
      <c r="B1" s="2230"/>
      <c r="C1" s="2231"/>
      <c r="D1" s="2231"/>
      <c r="E1" s="2231"/>
      <c r="F1" s="2231"/>
    </row>
    <row r="2" spans="1:6" ht="15.75" x14ac:dyDescent="0.25">
      <c r="A2" s="930"/>
      <c r="B2" s="2232"/>
      <c r="C2" s="2233"/>
      <c r="D2" s="2233"/>
      <c r="E2" s="2233"/>
      <c r="F2" s="2233"/>
    </row>
    <row r="3" spans="1:6" ht="16.5" thickBot="1" x14ac:dyDescent="0.3">
      <c r="A3" s="930"/>
      <c r="B3" s="2234"/>
      <c r="C3" s="2235"/>
      <c r="D3" s="2235"/>
      <c r="E3" s="2235"/>
      <c r="F3" s="2235"/>
    </row>
    <row r="4" spans="1:6" ht="21.75" thickBot="1" x14ac:dyDescent="0.4">
      <c r="A4" s="776"/>
      <c r="B4" s="2115" t="s">
        <v>2683</v>
      </c>
      <c r="C4" s="2116"/>
      <c r="D4" s="2116"/>
      <c r="E4" s="2116"/>
      <c r="F4" s="2116"/>
    </row>
    <row r="5" spans="1:6" ht="15.75" x14ac:dyDescent="0.25">
      <c r="A5" s="1043"/>
      <c r="B5" s="1086"/>
      <c r="C5" s="1086"/>
      <c r="D5" s="1086"/>
      <c r="E5" s="1043"/>
      <c r="F5" s="1043"/>
    </row>
    <row r="6" spans="1:6" ht="18.75" customHeight="1" x14ac:dyDescent="0.25">
      <c r="A6" s="930"/>
      <c r="B6" s="1281" t="s">
        <v>3523</v>
      </c>
      <c r="C6" s="1281" t="s">
        <v>3524</v>
      </c>
      <c r="D6" s="1281" t="s">
        <v>3525</v>
      </c>
      <c r="E6" s="1281" t="s">
        <v>3527</v>
      </c>
      <c r="F6" s="1281">
        <v>2017</v>
      </c>
    </row>
    <row r="7" spans="1:6" ht="15.75" x14ac:dyDescent="0.25">
      <c r="A7" s="930"/>
      <c r="B7" s="1289" t="s">
        <v>1937</v>
      </c>
      <c r="C7" s="1290" t="s">
        <v>1938</v>
      </c>
      <c r="D7" s="1291">
        <v>670</v>
      </c>
      <c r="E7" s="1291">
        <v>939</v>
      </c>
      <c r="F7" s="1294">
        <f>SUM(D7:E7)</f>
        <v>1609</v>
      </c>
    </row>
    <row r="8" spans="1:6" ht="18.75" customHeight="1" x14ac:dyDescent="0.25">
      <c r="A8" s="1285"/>
      <c r="B8" s="1289" t="s">
        <v>1939</v>
      </c>
      <c r="C8" s="1290" t="s">
        <v>1940</v>
      </c>
      <c r="D8" s="1292">
        <v>310</v>
      </c>
      <c r="E8" s="1291">
        <v>298</v>
      </c>
      <c r="F8" s="1294">
        <f t="shared" ref="F8:F16" si="0">SUM(D8:E8)</f>
        <v>608</v>
      </c>
    </row>
    <row r="9" spans="1:6" ht="18.75" customHeight="1" x14ac:dyDescent="0.25">
      <c r="B9" s="1289" t="s">
        <v>1941</v>
      </c>
      <c r="C9" s="1290" t="s">
        <v>3528</v>
      </c>
      <c r="D9" s="1292">
        <v>10</v>
      </c>
      <c r="E9" s="1292">
        <v>22</v>
      </c>
      <c r="F9" s="1294">
        <f t="shared" si="0"/>
        <v>32</v>
      </c>
    </row>
    <row r="10" spans="1:6" ht="30" x14ac:dyDescent="0.25">
      <c r="B10" s="1289" t="s">
        <v>1943</v>
      </c>
      <c r="C10" s="1293" t="s">
        <v>3529</v>
      </c>
      <c r="D10" s="1291">
        <v>3440</v>
      </c>
      <c r="E10" s="1291">
        <v>3187</v>
      </c>
      <c r="F10" s="1294">
        <f t="shared" si="0"/>
        <v>6627</v>
      </c>
    </row>
    <row r="11" spans="1:6" ht="18.75" customHeight="1" x14ac:dyDescent="0.25">
      <c r="B11" s="1289" t="s">
        <v>1945</v>
      </c>
      <c r="C11" s="1290" t="s">
        <v>1946</v>
      </c>
      <c r="D11" s="1292">
        <v>50</v>
      </c>
      <c r="E11" s="1292">
        <v>83</v>
      </c>
      <c r="F11" s="1294">
        <f t="shared" si="0"/>
        <v>133</v>
      </c>
    </row>
    <row r="12" spans="1:6" ht="30" x14ac:dyDescent="0.25">
      <c r="B12" s="1289" t="s">
        <v>1947</v>
      </c>
      <c r="C12" s="1293" t="s">
        <v>3530</v>
      </c>
      <c r="D12" s="1291">
        <v>3910</v>
      </c>
      <c r="E12" s="1291">
        <v>4064</v>
      </c>
      <c r="F12" s="1294">
        <f t="shared" si="0"/>
        <v>7974</v>
      </c>
    </row>
    <row r="13" spans="1:6" ht="30" x14ac:dyDescent="0.25">
      <c r="B13" s="1289" t="s">
        <v>1949</v>
      </c>
      <c r="C13" s="1293" t="s">
        <v>3531</v>
      </c>
      <c r="D13" s="1291">
        <v>10152</v>
      </c>
      <c r="E13" s="1291">
        <v>10145</v>
      </c>
      <c r="F13" s="1294">
        <f t="shared" si="0"/>
        <v>20297</v>
      </c>
    </row>
    <row r="14" spans="1:6" ht="45" x14ac:dyDescent="0.25">
      <c r="B14" s="1289" t="s">
        <v>1951</v>
      </c>
      <c r="C14" s="1290" t="s">
        <v>3532</v>
      </c>
      <c r="D14" s="1292">
        <v>210</v>
      </c>
      <c r="E14" s="1292">
        <v>249</v>
      </c>
      <c r="F14" s="1294">
        <f t="shared" si="0"/>
        <v>459</v>
      </c>
    </row>
    <row r="15" spans="1:6" ht="18.75" customHeight="1" x14ac:dyDescent="0.25">
      <c r="B15" s="1289" t="s">
        <v>1953</v>
      </c>
      <c r="C15" s="1293" t="s">
        <v>3533</v>
      </c>
      <c r="D15" s="1292">
        <v>498</v>
      </c>
      <c r="E15" s="1291">
        <v>498</v>
      </c>
      <c r="F15" s="1294">
        <f t="shared" si="0"/>
        <v>996</v>
      </c>
    </row>
    <row r="16" spans="1:6" ht="18.75" customHeight="1" x14ac:dyDescent="0.25">
      <c r="B16" s="1289" t="s">
        <v>1955</v>
      </c>
      <c r="C16" s="1290" t="s">
        <v>1956</v>
      </c>
      <c r="D16" s="1292">
        <v>88</v>
      </c>
      <c r="E16" s="1292">
        <v>99</v>
      </c>
      <c r="F16" s="1294">
        <f t="shared" si="0"/>
        <v>187</v>
      </c>
    </row>
    <row r="17" spans="2:6" ht="18.75" customHeight="1" x14ac:dyDescent="0.25">
      <c r="B17" s="2236" t="s">
        <v>727</v>
      </c>
      <c r="C17" s="2237"/>
      <c r="D17" s="1288">
        <f t="shared" ref="D17:F17" si="1">SUM(D7:D16)</f>
        <v>19338</v>
      </c>
      <c r="E17" s="1288">
        <f t="shared" si="1"/>
        <v>19584</v>
      </c>
      <c r="F17" s="1288">
        <f t="shared" si="1"/>
        <v>38922</v>
      </c>
    </row>
    <row r="18" spans="2:6" x14ac:dyDescent="0.25"/>
    <row r="19" spans="2:6" x14ac:dyDescent="0.25"/>
  </sheetData>
  <sheetProtection sheet="1" objects="1" scenarios="1" formatCells="0" formatColumns="0" formatRows="0" insertColumns="0" insertRows="0" deleteColumns="0" deleteRows="0" sort="0"/>
  <mergeCells count="3">
    <mergeCell ref="B4:F4"/>
    <mergeCell ref="B1:F3"/>
    <mergeCell ref="B17:C17"/>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showGridLines="0" workbookViewId="0"/>
  </sheetViews>
  <sheetFormatPr baseColWidth="10" defaultColWidth="0" defaultRowHeight="15" zeroHeight="1" x14ac:dyDescent="0.25"/>
  <cols>
    <col min="1" max="1" width="4.140625" style="1239" customWidth="1"/>
    <col min="2" max="2" width="9" style="1239" customWidth="1"/>
    <col min="3" max="3" width="47.28515625" style="1239" customWidth="1"/>
    <col min="4" max="10" width="13" style="1239" customWidth="1"/>
    <col min="11" max="11" width="11.42578125" style="1239" customWidth="1"/>
    <col min="12" max="15" width="0" style="1239" hidden="1" customWidth="1"/>
    <col min="16" max="16384" width="11.42578125" style="1239" hidden="1"/>
  </cols>
  <sheetData>
    <row r="1" spans="1:10" s="1310" customFormat="1" ht="15.75" x14ac:dyDescent="0.25">
      <c r="A1" s="930"/>
      <c r="B1" s="2100"/>
      <c r="C1" s="2101"/>
      <c r="D1" s="2101"/>
      <c r="E1" s="2101"/>
      <c r="F1" s="2101"/>
      <c r="G1" s="2101"/>
      <c r="H1" s="2101"/>
      <c r="I1" s="2101"/>
      <c r="J1" s="2102"/>
    </row>
    <row r="2" spans="1:10" s="1310" customFormat="1" ht="15.75" x14ac:dyDescent="0.25">
      <c r="A2" s="930"/>
      <c r="B2" s="2103"/>
      <c r="C2" s="2104"/>
      <c r="D2" s="2104"/>
      <c r="E2" s="2104"/>
      <c r="F2" s="2104"/>
      <c r="G2" s="2104"/>
      <c r="H2" s="2104"/>
      <c r="I2" s="2104"/>
      <c r="J2" s="2105"/>
    </row>
    <row r="3" spans="1:10" s="1310" customFormat="1" ht="16.5" thickBot="1" x14ac:dyDescent="0.3">
      <c r="A3" s="930"/>
      <c r="B3" s="2106"/>
      <c r="C3" s="2107"/>
      <c r="D3" s="2107"/>
      <c r="E3" s="2107"/>
      <c r="F3" s="2107"/>
      <c r="G3" s="2107"/>
      <c r="H3" s="2107"/>
      <c r="I3" s="2107"/>
      <c r="J3" s="2108"/>
    </row>
    <row r="4" spans="1:10" s="1311" customFormat="1" ht="21" x14ac:dyDescent="0.35">
      <c r="A4" s="1118"/>
      <c r="B4" s="2238" t="s">
        <v>4191</v>
      </c>
      <c r="C4" s="1870"/>
      <c r="D4" s="1870"/>
      <c r="E4" s="1870"/>
      <c r="F4" s="1870"/>
      <c r="G4" s="1870"/>
      <c r="H4" s="1870"/>
      <c r="I4" s="1870"/>
      <c r="J4" s="1870"/>
    </row>
    <row r="5" spans="1:10" x14ac:dyDescent="0.25"/>
    <row r="6" spans="1:10" ht="18.75" x14ac:dyDescent="0.3">
      <c r="B6" s="804" t="s">
        <v>3523</v>
      </c>
      <c r="C6" s="804" t="s">
        <v>3524</v>
      </c>
      <c r="D6" s="804">
        <v>2011</v>
      </c>
      <c r="E6" s="804">
        <v>2012</v>
      </c>
      <c r="F6" s="804">
        <v>2013</v>
      </c>
      <c r="G6" s="804">
        <v>2014</v>
      </c>
      <c r="H6" s="804">
        <v>2015</v>
      </c>
      <c r="I6" s="804">
        <v>2016</v>
      </c>
      <c r="J6" s="804">
        <v>2017</v>
      </c>
    </row>
    <row r="7" spans="1:10" ht="30" x14ac:dyDescent="0.25">
      <c r="B7" s="1312" t="s">
        <v>4190</v>
      </c>
      <c r="C7" s="1313" t="s">
        <v>1938</v>
      </c>
      <c r="D7" s="1312">
        <v>7392</v>
      </c>
      <c r="E7" s="1312">
        <v>7540</v>
      </c>
      <c r="F7" s="1312">
        <v>824</v>
      </c>
      <c r="G7" s="1312">
        <v>1185</v>
      </c>
      <c r="H7" s="1312">
        <v>1325</v>
      </c>
      <c r="I7" s="1312">
        <v>2279</v>
      </c>
      <c r="J7" s="1312">
        <v>1609</v>
      </c>
    </row>
    <row r="8" spans="1:10" x14ac:dyDescent="0.25">
      <c r="B8" s="1312" t="s">
        <v>1939</v>
      </c>
      <c r="C8" s="1313" t="s">
        <v>1940</v>
      </c>
      <c r="D8" s="1312">
        <v>8971</v>
      </c>
      <c r="E8" s="1312">
        <v>9150</v>
      </c>
      <c r="F8" s="1312">
        <v>549</v>
      </c>
      <c r="G8" s="1312">
        <v>730</v>
      </c>
      <c r="H8" s="1312">
        <v>1087</v>
      </c>
      <c r="I8" s="1312">
        <v>1436</v>
      </c>
      <c r="J8" s="1312">
        <v>608</v>
      </c>
    </row>
    <row r="9" spans="1:10" x14ac:dyDescent="0.25">
      <c r="B9" s="1312" t="s">
        <v>1941</v>
      </c>
      <c r="C9" s="1313" t="s">
        <v>3528</v>
      </c>
      <c r="D9" s="1312">
        <v>179</v>
      </c>
      <c r="E9" s="1312">
        <v>183</v>
      </c>
      <c r="F9" s="1312">
        <v>32</v>
      </c>
      <c r="G9" s="1312">
        <v>18</v>
      </c>
      <c r="H9" s="1312">
        <v>35</v>
      </c>
      <c r="I9" s="1312">
        <v>37</v>
      </c>
      <c r="J9" s="1312">
        <v>32</v>
      </c>
    </row>
    <row r="10" spans="1:10" ht="45" x14ac:dyDescent="0.25">
      <c r="B10" s="1312" t="s">
        <v>1943</v>
      </c>
      <c r="C10" s="1313" t="s">
        <v>3529</v>
      </c>
      <c r="D10" s="1312">
        <v>11776</v>
      </c>
      <c r="E10" s="1312">
        <v>12011</v>
      </c>
      <c r="F10" s="1312">
        <v>3936</v>
      </c>
      <c r="G10" s="1312">
        <v>4610</v>
      </c>
      <c r="H10" s="1312">
        <v>4688</v>
      </c>
      <c r="I10" s="1312">
        <v>14239</v>
      </c>
      <c r="J10" s="1312">
        <v>6627</v>
      </c>
    </row>
    <row r="11" spans="1:10" x14ac:dyDescent="0.25">
      <c r="B11" s="1312" t="s">
        <v>1945</v>
      </c>
      <c r="C11" s="1313" t="s">
        <v>1946</v>
      </c>
      <c r="D11" s="1312">
        <v>8348</v>
      </c>
      <c r="E11" s="1312">
        <v>8515</v>
      </c>
      <c r="F11" s="1312">
        <v>154</v>
      </c>
      <c r="G11" s="1312">
        <v>177</v>
      </c>
      <c r="H11" s="1312">
        <v>603</v>
      </c>
      <c r="I11" s="1312">
        <v>421</v>
      </c>
      <c r="J11" s="1312">
        <v>133</v>
      </c>
    </row>
    <row r="12" spans="1:10" ht="30" x14ac:dyDescent="0.25">
      <c r="B12" s="1312" t="s">
        <v>1947</v>
      </c>
      <c r="C12" s="1313" t="s">
        <v>3530</v>
      </c>
      <c r="D12" s="1312">
        <v>20886</v>
      </c>
      <c r="E12" s="1312">
        <v>21300</v>
      </c>
      <c r="F12" s="1312">
        <v>6958</v>
      </c>
      <c r="G12" s="1312">
        <v>6306</v>
      </c>
      <c r="H12" s="1312">
        <v>7666</v>
      </c>
      <c r="I12" s="1312">
        <v>14567</v>
      </c>
      <c r="J12" s="1312">
        <v>7974</v>
      </c>
    </row>
    <row r="13" spans="1:10" ht="30" x14ac:dyDescent="0.25">
      <c r="B13" s="1312" t="s">
        <v>1949</v>
      </c>
      <c r="C13" s="1313" t="s">
        <v>3531</v>
      </c>
      <c r="D13" s="1312">
        <v>45910</v>
      </c>
      <c r="E13" s="1312">
        <v>46828</v>
      </c>
      <c r="F13" s="1312">
        <v>11589</v>
      </c>
      <c r="G13" s="1312">
        <v>13210</v>
      </c>
      <c r="H13" s="1312">
        <v>13262</v>
      </c>
      <c r="I13" s="1312">
        <v>31001</v>
      </c>
      <c r="J13" s="1312">
        <v>20297</v>
      </c>
    </row>
    <row r="14" spans="1:10" ht="45" x14ac:dyDescent="0.25">
      <c r="B14" s="1312" t="s">
        <v>1951</v>
      </c>
      <c r="C14" s="1313" t="s">
        <v>3532</v>
      </c>
      <c r="D14" s="1312">
        <v>5597</v>
      </c>
      <c r="E14" s="1312">
        <v>5710</v>
      </c>
      <c r="F14" s="1312">
        <v>596</v>
      </c>
      <c r="G14" s="1312">
        <v>424</v>
      </c>
      <c r="H14" s="1312">
        <v>751</v>
      </c>
      <c r="I14" s="1312">
        <v>844</v>
      </c>
      <c r="J14" s="1312">
        <v>459</v>
      </c>
    </row>
    <row r="15" spans="1:10" x14ac:dyDescent="0.25">
      <c r="B15" s="1312" t="s">
        <v>1953</v>
      </c>
      <c r="C15" s="1313" t="s">
        <v>3533</v>
      </c>
      <c r="D15" s="1312">
        <v>8349</v>
      </c>
      <c r="E15" s="1312">
        <v>8515</v>
      </c>
      <c r="F15" s="1312">
        <v>1837</v>
      </c>
      <c r="G15" s="1312">
        <v>518</v>
      </c>
      <c r="H15" s="1312">
        <v>1322</v>
      </c>
      <c r="I15" s="1312">
        <v>2005</v>
      </c>
      <c r="J15" s="1312">
        <v>996</v>
      </c>
    </row>
    <row r="16" spans="1:10" x14ac:dyDescent="0.25">
      <c r="B16" s="1312" t="s">
        <v>1955</v>
      </c>
      <c r="C16" s="1313" t="s">
        <v>1956</v>
      </c>
      <c r="D16" s="1312">
        <v>5181</v>
      </c>
      <c r="E16" s="1312">
        <v>5285</v>
      </c>
      <c r="F16" s="1312">
        <v>390</v>
      </c>
      <c r="G16" s="1312">
        <v>92</v>
      </c>
      <c r="H16" s="1312">
        <v>446</v>
      </c>
      <c r="I16" s="1312">
        <v>381</v>
      </c>
      <c r="J16" s="1312">
        <v>187</v>
      </c>
    </row>
    <row r="17" spans="2:10" ht="21" x14ac:dyDescent="0.25">
      <c r="B17" s="1314"/>
      <c r="C17" s="1314" t="s">
        <v>211</v>
      </c>
      <c r="D17" s="1423">
        <f>SUM(D7:D16)</f>
        <v>122589</v>
      </c>
      <c r="E17" s="1423">
        <f t="shared" ref="E17:J17" si="0">SUM(E7:E16)</f>
        <v>125037</v>
      </c>
      <c r="F17" s="1423">
        <f t="shared" si="0"/>
        <v>26865</v>
      </c>
      <c r="G17" s="1423">
        <f t="shared" si="0"/>
        <v>27270</v>
      </c>
      <c r="H17" s="1423">
        <f t="shared" si="0"/>
        <v>31185</v>
      </c>
      <c r="I17" s="1423">
        <f t="shared" si="0"/>
        <v>67210</v>
      </c>
      <c r="J17" s="1423">
        <f t="shared" si="0"/>
        <v>38922</v>
      </c>
    </row>
    <row r="18" spans="2:10" x14ac:dyDescent="0.25"/>
    <row r="19" spans="2:10" x14ac:dyDescent="0.25"/>
  </sheetData>
  <sheetProtection sheet="1" objects="1" scenarios="1" formatCells="0" formatColumns="0" formatRows="0" insertColumns="0" insertRows="0" deleteColumns="0" deleteRows="0" sort="0"/>
  <mergeCells count="2">
    <mergeCell ref="B1:J3"/>
    <mergeCell ref="B4:J4"/>
  </mergeCell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F19"/>
  <sheetViews>
    <sheetView showGridLines="0" zoomScaleNormal="100" workbookViewId="0"/>
  </sheetViews>
  <sheetFormatPr baseColWidth="10" defaultColWidth="0" defaultRowHeight="15" zeroHeight="1" x14ac:dyDescent="0.25"/>
  <cols>
    <col min="1" max="1" width="2.7109375" style="1239" customWidth="1"/>
    <col min="2" max="2" width="43.7109375" style="1239" customWidth="1"/>
    <col min="3" max="5" width="17.140625" style="1239" customWidth="1"/>
    <col min="6" max="6" width="5.42578125" style="1239" customWidth="1"/>
    <col min="7" max="16384" width="11.42578125" style="1239" hidden="1"/>
  </cols>
  <sheetData>
    <row r="1" spans="1:5" ht="15.75" x14ac:dyDescent="0.25">
      <c r="A1" s="930"/>
      <c r="B1" s="2240"/>
      <c r="C1" s="2241"/>
      <c r="D1" s="2241"/>
      <c r="E1" s="2242"/>
    </row>
    <row r="2" spans="1:5" ht="15.75" x14ac:dyDescent="0.25">
      <c r="A2" s="930"/>
      <c r="B2" s="2243"/>
      <c r="C2" s="2104"/>
      <c r="D2" s="2104"/>
      <c r="E2" s="2244"/>
    </row>
    <row r="3" spans="1:5" ht="15.75" x14ac:dyDescent="0.25">
      <c r="A3" s="930"/>
      <c r="B3" s="2245"/>
      <c r="C3" s="2246"/>
      <c r="D3" s="2246"/>
      <c r="E3" s="2247"/>
    </row>
    <row r="4" spans="1:5" ht="21.75" thickBot="1" x14ac:dyDescent="0.4">
      <c r="A4" s="776"/>
      <c r="B4" s="2115" t="s">
        <v>3538</v>
      </c>
      <c r="C4" s="2116"/>
      <c r="D4" s="2116"/>
      <c r="E4" s="2116"/>
    </row>
    <row r="5" spans="1:5" ht="15.75" x14ac:dyDescent="0.25">
      <c r="A5" s="1043"/>
      <c r="B5" s="1086"/>
      <c r="C5" s="1086"/>
      <c r="D5" s="1086"/>
      <c r="E5" s="1043"/>
    </row>
    <row r="6" spans="1:5" ht="18.75" x14ac:dyDescent="0.25">
      <c r="A6" s="930"/>
      <c r="B6" s="2239" t="s">
        <v>1967</v>
      </c>
      <c r="C6" s="2239" t="s">
        <v>1968</v>
      </c>
      <c r="D6" s="2239"/>
      <c r="E6" s="2239"/>
    </row>
    <row r="7" spans="1:5" ht="15.75" x14ac:dyDescent="0.25">
      <c r="A7" s="930"/>
      <c r="B7" s="2239"/>
      <c r="C7" s="1281" t="s">
        <v>3525</v>
      </c>
      <c r="D7" s="1281" t="s">
        <v>3527</v>
      </c>
      <c r="E7" s="1281">
        <v>2017</v>
      </c>
    </row>
    <row r="8" spans="1:5" ht="18.75" customHeight="1" x14ac:dyDescent="0.25">
      <c r="A8" s="930"/>
      <c r="B8" s="1282" t="s">
        <v>1969</v>
      </c>
      <c r="C8" s="1283">
        <v>1138</v>
      </c>
      <c r="D8" s="1283">
        <v>1086</v>
      </c>
      <c r="E8" s="1287">
        <f>SUM(C8:D8)</f>
        <v>2224</v>
      </c>
    </row>
    <row r="9" spans="1:5" ht="18.75" customHeight="1" x14ac:dyDescent="0.25">
      <c r="A9" s="1285"/>
      <c r="B9" s="1282" t="s">
        <v>1970</v>
      </c>
      <c r="C9" s="1283">
        <v>266</v>
      </c>
      <c r="D9" s="1283">
        <v>370</v>
      </c>
      <c r="E9" s="1287">
        <f t="shared" ref="E9:E15" si="0">SUM(C9:D9)</f>
        <v>636</v>
      </c>
    </row>
    <row r="10" spans="1:5" ht="18.75" customHeight="1" x14ac:dyDescent="0.25">
      <c r="B10" s="1282" t="s">
        <v>3534</v>
      </c>
      <c r="C10" s="1283">
        <v>1242</v>
      </c>
      <c r="D10" s="1283">
        <v>1281</v>
      </c>
      <c r="E10" s="1287">
        <f t="shared" si="0"/>
        <v>2523</v>
      </c>
    </row>
    <row r="11" spans="1:5" ht="18.75" customHeight="1" x14ac:dyDescent="0.25">
      <c r="B11" s="1282" t="s">
        <v>3535</v>
      </c>
      <c r="C11" s="1283">
        <v>1203</v>
      </c>
      <c r="D11" s="1283">
        <v>1739</v>
      </c>
      <c r="E11" s="1287">
        <f t="shared" si="0"/>
        <v>2942</v>
      </c>
    </row>
    <row r="12" spans="1:5" ht="18.75" customHeight="1" x14ac:dyDescent="0.25">
      <c r="B12" s="1282" t="s">
        <v>3536</v>
      </c>
      <c r="C12" s="1283">
        <v>433</v>
      </c>
      <c r="D12" s="1283">
        <v>477</v>
      </c>
      <c r="E12" s="1287">
        <f t="shared" si="0"/>
        <v>910</v>
      </c>
    </row>
    <row r="13" spans="1:5" ht="18.75" customHeight="1" x14ac:dyDescent="0.25">
      <c r="B13" s="1282" t="s">
        <v>3537</v>
      </c>
      <c r="C13" s="1284">
        <v>4297</v>
      </c>
      <c r="D13" s="1284">
        <v>5183</v>
      </c>
      <c r="E13" s="1287">
        <f t="shared" si="0"/>
        <v>9480</v>
      </c>
    </row>
    <row r="14" spans="1:5" ht="18.75" customHeight="1" x14ac:dyDescent="0.25">
      <c r="B14" s="1282" t="s">
        <v>1971</v>
      </c>
      <c r="C14" s="1284">
        <v>2102</v>
      </c>
      <c r="D14" s="1284">
        <v>2837</v>
      </c>
      <c r="E14" s="1287">
        <f t="shared" si="0"/>
        <v>4939</v>
      </c>
    </row>
    <row r="15" spans="1:5" ht="18.75" customHeight="1" x14ac:dyDescent="0.25">
      <c r="B15" s="1282" t="s">
        <v>1966</v>
      </c>
      <c r="C15" s="1283">
        <v>2861</v>
      </c>
      <c r="D15" s="1284">
        <v>5322</v>
      </c>
      <c r="E15" s="1287">
        <f t="shared" si="0"/>
        <v>8183</v>
      </c>
    </row>
    <row r="16" spans="1:5" ht="18.75" customHeight="1" x14ac:dyDescent="0.25">
      <c r="B16" s="1286" t="s">
        <v>205</v>
      </c>
      <c r="C16" s="1288">
        <f>SUM(C8:C15)</f>
        <v>13542</v>
      </c>
      <c r="D16" s="1288">
        <f t="shared" ref="D16:E16" si="1">SUM(D8:D15)</f>
        <v>18295</v>
      </c>
      <c r="E16" s="1288">
        <f t="shared" si="1"/>
        <v>31837</v>
      </c>
    </row>
    <row r="17" x14ac:dyDescent="0.25"/>
    <row r="18" x14ac:dyDescent="0.25"/>
    <row r="19" x14ac:dyDescent="0.25"/>
  </sheetData>
  <sheetProtection sheet="1" objects="1" scenarios="1" formatCells="0" formatColumns="0" formatRows="0" insertColumns="0" insertRows="0" deleteColumns="0" deleteRows="0" sort="0"/>
  <mergeCells count="4">
    <mergeCell ref="B4:E4"/>
    <mergeCell ref="B6:B7"/>
    <mergeCell ref="C6:E6"/>
    <mergeCell ref="B1:E3"/>
  </mergeCell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1:F30"/>
  <sheetViews>
    <sheetView showGridLines="0" zoomScaleNormal="100" workbookViewId="0">
      <pane ySplit="4" topLeftCell="A12" activePane="bottomLeft" state="frozen"/>
      <selection pane="bottomLeft" activeCell="D17" sqref="D17"/>
    </sheetView>
  </sheetViews>
  <sheetFormatPr baseColWidth="10" defaultColWidth="0" defaultRowHeight="15" customHeight="1" zeroHeight="1" x14ac:dyDescent="0.25"/>
  <cols>
    <col min="1" max="1" width="2.7109375" style="1239" customWidth="1"/>
    <col min="2" max="2" width="43.7109375" style="1239" customWidth="1"/>
    <col min="3" max="5" width="17.140625" style="1239" customWidth="1"/>
    <col min="6" max="6" width="5.42578125" style="1239" customWidth="1"/>
    <col min="7" max="16384" width="11.42578125" style="1239" hidden="1"/>
  </cols>
  <sheetData>
    <row r="1" spans="1:5" ht="15.75" x14ac:dyDescent="0.25">
      <c r="A1" s="930"/>
      <c r="B1" s="2240"/>
      <c r="C1" s="2241"/>
      <c r="D1" s="2241"/>
      <c r="E1" s="2242"/>
    </row>
    <row r="2" spans="1:5" ht="15.75" x14ac:dyDescent="0.25">
      <c r="A2" s="930"/>
      <c r="B2" s="2243"/>
      <c r="C2" s="2104"/>
      <c r="D2" s="2104"/>
      <c r="E2" s="2244"/>
    </row>
    <row r="3" spans="1:5" ht="15.75" x14ac:dyDescent="0.25">
      <c r="A3" s="930"/>
      <c r="B3" s="2245"/>
      <c r="C3" s="2246"/>
      <c r="D3" s="2246"/>
      <c r="E3" s="2247"/>
    </row>
    <row r="4" spans="1:5" ht="21.75" thickBot="1" x14ac:dyDescent="0.4">
      <c r="A4" s="776"/>
      <c r="B4" s="2115" t="s">
        <v>3539</v>
      </c>
      <c r="C4" s="2116"/>
      <c r="D4" s="2116"/>
      <c r="E4" s="2116"/>
    </row>
    <row r="5" spans="1:5" ht="15.75" x14ac:dyDescent="0.25">
      <c r="A5" s="1043"/>
      <c r="B5" s="1086"/>
      <c r="C5" s="1086"/>
      <c r="D5" s="1086"/>
      <c r="E5" s="1043"/>
    </row>
    <row r="6" spans="1:5" ht="18.75" x14ac:dyDescent="0.25">
      <c r="A6" s="930"/>
      <c r="B6" s="2239" t="s">
        <v>1967</v>
      </c>
      <c r="C6" s="2239" t="s">
        <v>1968</v>
      </c>
      <c r="D6" s="2239"/>
      <c r="E6" s="2239"/>
    </row>
    <row r="7" spans="1:5" ht="15.75" x14ac:dyDescent="0.25">
      <c r="A7" s="930"/>
      <c r="B7" s="2239"/>
      <c r="C7" s="1281" t="s">
        <v>3525</v>
      </c>
      <c r="D7" s="1281" t="s">
        <v>3527</v>
      </c>
      <c r="E7" s="1281">
        <v>2017</v>
      </c>
    </row>
    <row r="8" spans="1:5" ht="18.75" customHeight="1" x14ac:dyDescent="0.25">
      <c r="A8" s="930"/>
      <c r="B8" s="1282" t="s">
        <v>3542</v>
      </c>
      <c r="C8" s="1283">
        <v>19</v>
      </c>
      <c r="D8" s="1283">
        <v>35</v>
      </c>
      <c r="E8" s="1287">
        <f>SUM(C8:D8)</f>
        <v>54</v>
      </c>
    </row>
    <row r="9" spans="1:5" ht="18.75" customHeight="1" x14ac:dyDescent="0.25">
      <c r="A9" s="930"/>
      <c r="B9" s="1282" t="s">
        <v>3543</v>
      </c>
      <c r="C9" s="1283">
        <v>36</v>
      </c>
      <c r="D9" s="1283">
        <v>135</v>
      </c>
      <c r="E9" s="1287">
        <f t="shared" ref="E9:E25" si="0">SUM(C9:D9)</f>
        <v>171</v>
      </c>
    </row>
    <row r="10" spans="1:5" ht="18.75" customHeight="1" x14ac:dyDescent="0.25">
      <c r="A10" s="930"/>
      <c r="B10" s="1282" t="s">
        <v>3544</v>
      </c>
      <c r="C10" s="1283">
        <v>2</v>
      </c>
      <c r="D10" s="1283">
        <v>0</v>
      </c>
      <c r="E10" s="1287">
        <f t="shared" si="0"/>
        <v>2</v>
      </c>
    </row>
    <row r="11" spans="1:5" ht="18.75" customHeight="1" x14ac:dyDescent="0.25">
      <c r="A11" s="930"/>
      <c r="B11" s="1282" t="s">
        <v>3545</v>
      </c>
      <c r="C11" s="1283">
        <v>29</v>
      </c>
      <c r="D11" s="1283">
        <v>0</v>
      </c>
      <c r="E11" s="1287">
        <f t="shared" si="0"/>
        <v>29</v>
      </c>
    </row>
    <row r="12" spans="1:5" ht="18.75" customHeight="1" x14ac:dyDescent="0.25">
      <c r="A12" s="930"/>
      <c r="B12" s="1282" t="s">
        <v>3546</v>
      </c>
      <c r="C12" s="1283">
        <v>13</v>
      </c>
      <c r="D12" s="1283">
        <v>51</v>
      </c>
      <c r="E12" s="1287">
        <f t="shared" si="0"/>
        <v>64</v>
      </c>
    </row>
    <row r="13" spans="1:5" ht="18.75" customHeight="1" x14ac:dyDescent="0.25">
      <c r="A13" s="930"/>
      <c r="B13" s="1282" t="s">
        <v>3547</v>
      </c>
      <c r="C13" s="1283">
        <v>9</v>
      </c>
      <c r="D13" s="1283">
        <v>9</v>
      </c>
      <c r="E13" s="1287">
        <f t="shared" si="0"/>
        <v>18</v>
      </c>
    </row>
    <row r="14" spans="1:5" ht="18.75" customHeight="1" x14ac:dyDescent="0.25">
      <c r="A14" s="930"/>
      <c r="B14" s="1282" t="s">
        <v>3548</v>
      </c>
      <c r="C14" s="1283">
        <v>3</v>
      </c>
      <c r="D14" s="1283">
        <v>0</v>
      </c>
      <c r="E14" s="1287">
        <f t="shared" si="0"/>
        <v>3</v>
      </c>
    </row>
    <row r="15" spans="1:5" ht="18.75" customHeight="1" x14ac:dyDescent="0.25">
      <c r="A15" s="930"/>
      <c r="B15" s="1282" t="s">
        <v>3549</v>
      </c>
      <c r="C15" s="1283">
        <v>59</v>
      </c>
      <c r="D15" s="1283">
        <v>320</v>
      </c>
      <c r="E15" s="1287">
        <f t="shared" si="0"/>
        <v>379</v>
      </c>
    </row>
    <row r="16" spans="1:5" ht="18.75" customHeight="1" x14ac:dyDescent="0.25">
      <c r="A16" s="930"/>
      <c r="B16" s="1282" t="s">
        <v>3550</v>
      </c>
      <c r="C16" s="1283">
        <v>41</v>
      </c>
      <c r="D16" s="1283">
        <v>180</v>
      </c>
      <c r="E16" s="1287">
        <f t="shared" si="0"/>
        <v>221</v>
      </c>
    </row>
    <row r="17" spans="1:5" ht="18.75" customHeight="1" x14ac:dyDescent="0.25">
      <c r="A17" s="930"/>
      <c r="B17" s="1282" t="s">
        <v>3551</v>
      </c>
      <c r="C17" s="1283">
        <v>4</v>
      </c>
      <c r="D17" s="1283">
        <v>5</v>
      </c>
      <c r="E17" s="1287">
        <f t="shared" si="0"/>
        <v>9</v>
      </c>
    </row>
    <row r="18" spans="1:5" ht="18.75" customHeight="1" x14ac:dyDescent="0.25">
      <c r="A18" s="930"/>
      <c r="B18" s="1282" t="s">
        <v>3552</v>
      </c>
      <c r="C18" s="1283">
        <v>11</v>
      </c>
      <c r="D18" s="1283">
        <v>64</v>
      </c>
      <c r="E18" s="1287">
        <f t="shared" si="0"/>
        <v>75</v>
      </c>
    </row>
    <row r="19" spans="1:5" ht="18.75" customHeight="1" x14ac:dyDescent="0.25">
      <c r="A19" s="930"/>
      <c r="B19" s="1282" t="s">
        <v>3553</v>
      </c>
      <c r="C19" s="1283">
        <v>18</v>
      </c>
      <c r="D19" s="1283">
        <v>110</v>
      </c>
      <c r="E19" s="1287">
        <f t="shared" si="0"/>
        <v>128</v>
      </c>
    </row>
    <row r="20" spans="1:5" ht="18.75" customHeight="1" x14ac:dyDescent="0.25">
      <c r="A20" s="1285"/>
      <c r="B20" s="1282" t="s">
        <v>3554</v>
      </c>
      <c r="C20" s="1283">
        <v>14</v>
      </c>
      <c r="D20" s="1283">
        <v>58</v>
      </c>
      <c r="E20" s="1287">
        <f t="shared" si="0"/>
        <v>72</v>
      </c>
    </row>
    <row r="21" spans="1:5" ht="18.75" customHeight="1" x14ac:dyDescent="0.25">
      <c r="B21" s="1282" t="s">
        <v>3555</v>
      </c>
      <c r="C21" s="1283">
        <v>31</v>
      </c>
      <c r="D21" s="1283">
        <v>76</v>
      </c>
      <c r="E21" s="1287">
        <f t="shared" si="0"/>
        <v>107</v>
      </c>
    </row>
    <row r="22" spans="1:5" ht="18.75" customHeight="1" x14ac:dyDescent="0.25">
      <c r="B22" s="1282" t="s">
        <v>3556</v>
      </c>
      <c r="C22" s="1283">
        <v>72</v>
      </c>
      <c r="D22" s="1283">
        <v>272</v>
      </c>
      <c r="E22" s="1287">
        <f t="shared" si="0"/>
        <v>344</v>
      </c>
    </row>
    <row r="23" spans="1:5" ht="18.75" customHeight="1" x14ac:dyDescent="0.25">
      <c r="B23" s="1282" t="s">
        <v>3557</v>
      </c>
      <c r="C23" s="1283">
        <v>48</v>
      </c>
      <c r="D23" s="1283">
        <v>261</v>
      </c>
      <c r="E23" s="1287">
        <f t="shared" si="0"/>
        <v>309</v>
      </c>
    </row>
    <row r="24" spans="1:5" ht="18.75" customHeight="1" x14ac:dyDescent="0.25">
      <c r="B24" s="1282" t="s">
        <v>3558</v>
      </c>
      <c r="C24" s="1284">
        <v>23</v>
      </c>
      <c r="D24" s="1284">
        <v>96</v>
      </c>
      <c r="E24" s="1287">
        <f t="shared" si="0"/>
        <v>119</v>
      </c>
    </row>
    <row r="25" spans="1:5" ht="18.75" customHeight="1" x14ac:dyDescent="0.25">
      <c r="B25" s="1282" t="s">
        <v>3559</v>
      </c>
      <c r="C25" s="1284">
        <v>11</v>
      </c>
      <c r="D25" s="1284">
        <v>106</v>
      </c>
      <c r="E25" s="1287">
        <f t="shared" si="0"/>
        <v>117</v>
      </c>
    </row>
    <row r="26" spans="1:5" ht="18.75" customHeight="1" x14ac:dyDescent="0.25">
      <c r="B26" s="1286" t="s">
        <v>205</v>
      </c>
      <c r="C26" s="1288">
        <f>SUM(C8:C25)</f>
        <v>443</v>
      </c>
      <c r="D26" s="1288">
        <f>SUM(D8:D25)</f>
        <v>1778</v>
      </c>
      <c r="E26" s="1288">
        <f>SUM(E8:E25)</f>
        <v>2221</v>
      </c>
    </row>
    <row r="27" spans="1:5" x14ac:dyDescent="0.25"/>
    <row r="28" spans="1:5" x14ac:dyDescent="0.25"/>
    <row r="29" spans="1:5" x14ac:dyDescent="0.25"/>
    <row r="30" spans="1:5" ht="15" customHeight="1" x14ac:dyDescent="0.25"/>
  </sheetData>
  <sheetProtection sheet="1" objects="1" scenarios="1" formatCells="0" formatColumns="0" formatRows="0" insertColumns="0" insertRows="0" deleteColumns="0" deleteRows="0" sort="0"/>
  <mergeCells count="4">
    <mergeCell ref="B1:E3"/>
    <mergeCell ref="B4:E4"/>
    <mergeCell ref="B6:B7"/>
    <mergeCell ref="C6:E6"/>
  </mergeCell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F26"/>
  <sheetViews>
    <sheetView showGridLines="0" topLeftCell="A10" zoomScaleNormal="100" workbookViewId="0">
      <selection activeCell="E9" sqref="E9"/>
    </sheetView>
  </sheetViews>
  <sheetFormatPr baseColWidth="10" defaultColWidth="0" defaultRowHeight="15" zeroHeight="1" x14ac:dyDescent="0.25"/>
  <cols>
    <col min="1" max="1" width="2.7109375" style="1239" customWidth="1"/>
    <col min="2" max="2" width="43.140625" style="1239" customWidth="1"/>
    <col min="3" max="5" width="17.85546875" style="1239" customWidth="1"/>
    <col min="6" max="6" width="6.28515625" style="1239" customWidth="1"/>
    <col min="7" max="16384" width="11.42578125" style="1239" hidden="1"/>
  </cols>
  <sheetData>
    <row r="1" spans="1:5" ht="15.75" x14ac:dyDescent="0.25">
      <c r="A1" s="930"/>
      <c r="B1" s="2100"/>
      <c r="C1" s="2101"/>
      <c r="D1" s="2101"/>
      <c r="E1" s="2102"/>
    </row>
    <row r="2" spans="1:5" ht="15.75" x14ac:dyDescent="0.25">
      <c r="A2" s="930"/>
      <c r="B2" s="2103"/>
      <c r="C2" s="2104"/>
      <c r="D2" s="2104"/>
      <c r="E2" s="2105"/>
    </row>
    <row r="3" spans="1:5" ht="16.5" thickBot="1" x14ac:dyDescent="0.3">
      <c r="A3" s="930"/>
      <c r="B3" s="2106"/>
      <c r="C3" s="2107"/>
      <c r="D3" s="2107"/>
      <c r="E3" s="2108"/>
    </row>
    <row r="4" spans="1:5" ht="21.75" thickBot="1" x14ac:dyDescent="0.4">
      <c r="A4" s="776"/>
      <c r="B4" s="1813" t="s">
        <v>2684</v>
      </c>
      <c r="C4" s="1814"/>
      <c r="D4" s="1814"/>
      <c r="E4" s="1815"/>
    </row>
    <row r="5" spans="1:5" ht="15.75" x14ac:dyDescent="0.25">
      <c r="A5" s="1043"/>
      <c r="B5" s="1086"/>
      <c r="C5" s="1086"/>
      <c r="D5" s="1086"/>
      <c r="E5" s="1043"/>
    </row>
    <row r="6" spans="1:5" ht="18.75" x14ac:dyDescent="0.25">
      <c r="A6" s="930"/>
      <c r="B6" s="2239" t="s">
        <v>1972</v>
      </c>
      <c r="C6" s="2239" t="s">
        <v>2556</v>
      </c>
      <c r="D6" s="2239"/>
      <c r="E6" s="2239"/>
    </row>
    <row r="7" spans="1:5" ht="16.5" customHeight="1" x14ac:dyDescent="0.25">
      <c r="A7" s="930"/>
      <c r="B7" s="2239"/>
      <c r="C7" s="1295" t="s">
        <v>3560</v>
      </c>
      <c r="D7" s="1295" t="s">
        <v>3561</v>
      </c>
      <c r="E7" s="1295">
        <v>2017</v>
      </c>
    </row>
    <row r="8" spans="1:5" ht="18.75" customHeight="1" x14ac:dyDescent="0.25">
      <c r="A8" s="930"/>
      <c r="B8" s="1282" t="s">
        <v>1973</v>
      </c>
      <c r="C8" s="1284">
        <v>128</v>
      </c>
      <c r="D8" s="1284">
        <v>204</v>
      </c>
      <c r="E8" s="1287">
        <f>SUM(C8:D8)</f>
        <v>332</v>
      </c>
    </row>
    <row r="9" spans="1:5" ht="18.75" customHeight="1" x14ac:dyDescent="0.25">
      <c r="A9" s="1285"/>
      <c r="B9" s="1282" t="s">
        <v>1974</v>
      </c>
      <c r="C9" s="1284">
        <v>4228</v>
      </c>
      <c r="D9" s="1283">
        <v>4533</v>
      </c>
      <c r="E9" s="1287">
        <f t="shared" ref="E9:E19" si="0">SUM(C9:D9)</f>
        <v>8761</v>
      </c>
    </row>
    <row r="10" spans="1:5" ht="18.75" customHeight="1" x14ac:dyDescent="0.25">
      <c r="B10" s="1282" t="s">
        <v>1981</v>
      </c>
      <c r="C10" s="1283">
        <v>6</v>
      </c>
      <c r="D10" s="1283">
        <v>3</v>
      </c>
      <c r="E10" s="1287">
        <f t="shared" si="0"/>
        <v>9</v>
      </c>
    </row>
    <row r="11" spans="1:5" ht="18.75" customHeight="1" x14ac:dyDescent="0.25">
      <c r="B11" s="1282" t="s">
        <v>1979</v>
      </c>
      <c r="C11" s="1283">
        <v>190</v>
      </c>
      <c r="D11" s="1283">
        <v>70</v>
      </c>
      <c r="E11" s="1287">
        <f t="shared" si="0"/>
        <v>260</v>
      </c>
    </row>
    <row r="12" spans="1:5" ht="18.75" customHeight="1" x14ac:dyDescent="0.25">
      <c r="B12" s="1282" t="s">
        <v>2132</v>
      </c>
      <c r="C12" s="1283">
        <v>19338</v>
      </c>
      <c r="D12" s="1283">
        <v>17992</v>
      </c>
      <c r="E12" s="1287">
        <f t="shared" si="0"/>
        <v>37330</v>
      </c>
    </row>
    <row r="13" spans="1:5" ht="18.75" customHeight="1" x14ac:dyDescent="0.25">
      <c r="B13" s="1282" t="s">
        <v>1980</v>
      </c>
      <c r="C13" s="1283">
        <v>112</v>
      </c>
      <c r="D13" s="1283">
        <v>108</v>
      </c>
      <c r="E13" s="1287">
        <f t="shared" si="0"/>
        <v>220</v>
      </c>
    </row>
    <row r="14" spans="1:5" ht="18.75" customHeight="1" x14ac:dyDescent="0.25">
      <c r="B14" s="1282" t="s">
        <v>1978</v>
      </c>
      <c r="C14" s="1283">
        <v>126</v>
      </c>
      <c r="D14" s="1283">
        <v>149</v>
      </c>
      <c r="E14" s="1287">
        <f t="shared" si="0"/>
        <v>275</v>
      </c>
    </row>
    <row r="15" spans="1:5" ht="18.75" customHeight="1" x14ac:dyDescent="0.25">
      <c r="B15" s="1282" t="s">
        <v>1977</v>
      </c>
      <c r="C15" s="1283">
        <v>140</v>
      </c>
      <c r="D15" s="1283">
        <v>214</v>
      </c>
      <c r="E15" s="1287">
        <f t="shared" si="0"/>
        <v>354</v>
      </c>
    </row>
    <row r="16" spans="1:5" ht="18.75" customHeight="1" x14ac:dyDescent="0.25">
      <c r="B16" s="1282" t="s">
        <v>1975</v>
      </c>
      <c r="C16" s="1283">
        <v>374</v>
      </c>
      <c r="D16" s="1283">
        <v>609</v>
      </c>
      <c r="E16" s="1287">
        <f t="shared" si="0"/>
        <v>983</v>
      </c>
    </row>
    <row r="17" spans="2:5" ht="18.75" customHeight="1" x14ac:dyDescent="0.25">
      <c r="B17" s="1282" t="s">
        <v>1622</v>
      </c>
      <c r="C17" s="1283">
        <v>28</v>
      </c>
      <c r="D17" s="1283">
        <v>30</v>
      </c>
      <c r="E17" s="1287">
        <f t="shared" si="0"/>
        <v>58</v>
      </c>
    </row>
    <row r="18" spans="2:5" ht="18.75" customHeight="1" x14ac:dyDescent="0.25">
      <c r="B18" s="1282" t="s">
        <v>2002</v>
      </c>
      <c r="C18" s="1283">
        <v>34</v>
      </c>
      <c r="D18" s="1283">
        <v>158</v>
      </c>
      <c r="E18" s="1287">
        <f t="shared" si="0"/>
        <v>192</v>
      </c>
    </row>
    <row r="19" spans="2:5" ht="18.75" customHeight="1" x14ac:dyDescent="0.25">
      <c r="B19" s="1282" t="s">
        <v>1976</v>
      </c>
      <c r="C19" s="1283">
        <v>332</v>
      </c>
      <c r="D19" s="1283">
        <v>168</v>
      </c>
      <c r="E19" s="1287">
        <f t="shared" si="0"/>
        <v>500</v>
      </c>
    </row>
    <row r="20" spans="2:5" ht="18.75" customHeight="1" x14ac:dyDescent="0.25">
      <c r="B20" s="1295" t="s">
        <v>205</v>
      </c>
      <c r="C20" s="1296">
        <f>SUM(C8:C19)</f>
        <v>25036</v>
      </c>
      <c r="D20" s="1296">
        <f t="shared" ref="D20:E20" si="1">SUM(D8:D19)</f>
        <v>24238</v>
      </c>
      <c r="E20" s="1296">
        <f t="shared" si="1"/>
        <v>49274</v>
      </c>
    </row>
    <row r="21" spans="2:5" x14ac:dyDescent="0.25"/>
    <row r="22" spans="2:5" x14ac:dyDescent="0.25"/>
    <row r="23" spans="2:5" x14ac:dyDescent="0.25"/>
    <row r="24" spans="2:5" x14ac:dyDescent="0.25"/>
    <row r="25" spans="2:5" x14ac:dyDescent="0.25"/>
    <row r="26" spans="2:5" x14ac:dyDescent="0.25"/>
  </sheetData>
  <sheetProtection sheet="1" objects="1" scenarios="1" formatCells="0" formatColumns="0" formatRows="0" insertColumns="0" insertRows="0" deleteColumns="0" deleteRows="0" sort="0"/>
  <mergeCells count="4">
    <mergeCell ref="B4:E4"/>
    <mergeCell ref="B6:B7"/>
    <mergeCell ref="C6:E6"/>
    <mergeCell ref="B1:E3"/>
  </mergeCell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1:F18"/>
  <sheetViews>
    <sheetView showGridLines="0" zoomScaleNormal="100" workbookViewId="0"/>
  </sheetViews>
  <sheetFormatPr baseColWidth="10" defaultColWidth="0" defaultRowHeight="15" zeroHeight="1" x14ac:dyDescent="0.25"/>
  <cols>
    <col min="1" max="1" width="2.7109375" style="1239" customWidth="1"/>
    <col min="2" max="2" width="42.85546875" style="1239" customWidth="1"/>
    <col min="3" max="5" width="17.85546875" style="1239" customWidth="1"/>
    <col min="6" max="6" width="11.42578125" style="1239" customWidth="1"/>
    <col min="7" max="16384" width="11.42578125" style="1239" hidden="1"/>
  </cols>
  <sheetData>
    <row r="1" spans="1:5" ht="15.75" x14ac:dyDescent="0.25">
      <c r="A1" s="930"/>
      <c r="B1" s="2100"/>
      <c r="C1" s="2101"/>
      <c r="D1" s="2101"/>
      <c r="E1" s="2102"/>
    </row>
    <row r="2" spans="1:5" ht="15.75" x14ac:dyDescent="0.25">
      <c r="A2" s="930"/>
      <c r="B2" s="2103"/>
      <c r="C2" s="2104"/>
      <c r="D2" s="2104"/>
      <c r="E2" s="2105"/>
    </row>
    <row r="3" spans="1:5" ht="16.5" thickBot="1" x14ac:dyDescent="0.3">
      <c r="A3" s="930"/>
      <c r="B3" s="2106"/>
      <c r="C3" s="2107"/>
      <c r="D3" s="2107"/>
      <c r="E3" s="2108"/>
    </row>
    <row r="4" spans="1:5" ht="21.75" thickBot="1" x14ac:dyDescent="0.4">
      <c r="A4" s="776"/>
      <c r="B4" s="2115" t="s">
        <v>2685</v>
      </c>
      <c r="C4" s="2116"/>
      <c r="D4" s="2116"/>
      <c r="E4" s="2116"/>
    </row>
    <row r="5" spans="1:5" ht="15.75" x14ac:dyDescent="0.25">
      <c r="A5" s="1043"/>
      <c r="B5" s="1086"/>
      <c r="C5" s="1086"/>
      <c r="D5" s="1086"/>
      <c r="E5" s="1043"/>
    </row>
    <row r="6" spans="1:5" ht="16.5" customHeight="1" x14ac:dyDescent="0.25">
      <c r="A6" s="930"/>
      <c r="B6" s="2239" t="s">
        <v>239</v>
      </c>
      <c r="C6" s="2239" t="s">
        <v>1982</v>
      </c>
      <c r="D6" s="2239"/>
      <c r="E6" s="2239"/>
    </row>
    <row r="7" spans="1:5" ht="16.5" customHeight="1" x14ac:dyDescent="0.25">
      <c r="A7" s="930"/>
      <c r="B7" s="2239"/>
      <c r="C7" s="1295" t="s">
        <v>3563</v>
      </c>
      <c r="D7" s="1295" t="s">
        <v>3561</v>
      </c>
      <c r="E7" s="1295">
        <v>2017</v>
      </c>
    </row>
    <row r="8" spans="1:5" ht="18.75" customHeight="1" x14ac:dyDescent="0.25">
      <c r="A8" s="930"/>
      <c r="B8" s="1282" t="s">
        <v>248</v>
      </c>
      <c r="C8" s="1284">
        <v>2692</v>
      </c>
      <c r="D8" s="1284">
        <v>2603</v>
      </c>
      <c r="E8" s="1297">
        <f>SUM(C8:D8)</f>
        <v>5295</v>
      </c>
    </row>
    <row r="9" spans="1:5" ht="18.75" customHeight="1" x14ac:dyDescent="0.25">
      <c r="A9" s="1285"/>
      <c r="B9" s="1282" t="s">
        <v>249</v>
      </c>
      <c r="C9" s="1284">
        <v>2916</v>
      </c>
      <c r="D9" s="1284">
        <v>2700</v>
      </c>
      <c r="E9" s="1297">
        <f t="shared" ref="E9:E15" si="0">SUM(C9:D9)</f>
        <v>5616</v>
      </c>
    </row>
    <row r="10" spans="1:5" ht="18.75" customHeight="1" x14ac:dyDescent="0.25">
      <c r="B10" s="1282" t="s">
        <v>247</v>
      </c>
      <c r="C10" s="1284">
        <v>900</v>
      </c>
      <c r="D10" s="1284">
        <v>1058</v>
      </c>
      <c r="E10" s="1297">
        <f t="shared" si="0"/>
        <v>1958</v>
      </c>
    </row>
    <row r="11" spans="1:5" ht="18.75" customHeight="1" x14ac:dyDescent="0.25">
      <c r="B11" s="1282" t="s">
        <v>246</v>
      </c>
      <c r="C11" s="1284">
        <v>2500</v>
      </c>
      <c r="D11" s="1284">
        <v>1839</v>
      </c>
      <c r="E11" s="1297">
        <f t="shared" si="0"/>
        <v>4339</v>
      </c>
    </row>
    <row r="12" spans="1:5" ht="18.75" customHeight="1" x14ac:dyDescent="0.25">
      <c r="B12" s="1282" t="s">
        <v>243</v>
      </c>
      <c r="C12" s="1284">
        <v>4092</v>
      </c>
      <c r="D12" s="1284">
        <v>4475</v>
      </c>
      <c r="E12" s="1297">
        <f t="shared" si="0"/>
        <v>8567</v>
      </c>
    </row>
    <row r="13" spans="1:5" ht="18.75" customHeight="1" x14ac:dyDescent="0.25">
      <c r="B13" s="1282" t="s">
        <v>244</v>
      </c>
      <c r="C13" s="1284">
        <v>3154</v>
      </c>
      <c r="D13" s="1284">
        <v>2873</v>
      </c>
      <c r="E13" s="1297">
        <f t="shared" si="0"/>
        <v>6027</v>
      </c>
    </row>
    <row r="14" spans="1:5" ht="18.75" customHeight="1" x14ac:dyDescent="0.25">
      <c r="B14" s="1282" t="s">
        <v>245</v>
      </c>
      <c r="C14" s="1284">
        <v>7942</v>
      </c>
      <c r="D14" s="1284">
        <v>8068</v>
      </c>
      <c r="E14" s="1297">
        <f t="shared" si="0"/>
        <v>16010</v>
      </c>
    </row>
    <row r="15" spans="1:5" ht="18.75" customHeight="1" x14ac:dyDescent="0.25">
      <c r="B15" s="1282" t="s">
        <v>3562</v>
      </c>
      <c r="C15" s="1284">
        <v>842</v>
      </c>
      <c r="D15" s="1284">
        <v>622</v>
      </c>
      <c r="E15" s="1297">
        <f t="shared" si="0"/>
        <v>1464</v>
      </c>
    </row>
    <row r="16" spans="1:5" ht="18.75" customHeight="1" x14ac:dyDescent="0.25">
      <c r="B16" s="1295" t="s">
        <v>211</v>
      </c>
      <c r="C16" s="1288">
        <f>SUM(C8:C15)</f>
        <v>25038</v>
      </c>
      <c r="D16" s="1288">
        <f t="shared" ref="D16:E16" si="1">SUM(D8:D15)</f>
        <v>24238</v>
      </c>
      <c r="E16" s="1288">
        <f t="shared" si="1"/>
        <v>49276</v>
      </c>
    </row>
    <row r="17" x14ac:dyDescent="0.25"/>
    <row r="18" x14ac:dyDescent="0.25"/>
  </sheetData>
  <sheetProtection sheet="1" objects="1" scenarios="1" formatCells="0" formatColumns="0" formatRows="0" insertColumns="0" insertRows="0" deleteColumns="0" deleteRows="0" sort="0"/>
  <mergeCells count="4">
    <mergeCell ref="B4:E4"/>
    <mergeCell ref="B6:B7"/>
    <mergeCell ref="C6:E6"/>
    <mergeCell ref="B1:E3"/>
  </mergeCells>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G16"/>
  <sheetViews>
    <sheetView showGridLines="0" zoomScaleNormal="100" workbookViewId="0"/>
  </sheetViews>
  <sheetFormatPr baseColWidth="10" defaultColWidth="0" defaultRowHeight="15" zeroHeight="1" x14ac:dyDescent="0.25"/>
  <cols>
    <col min="1" max="1" width="2.7109375" style="1239" customWidth="1"/>
    <col min="2" max="2" width="32.42578125" style="1239" customWidth="1"/>
    <col min="3" max="3" width="16.140625" style="1239" customWidth="1"/>
    <col min="4" max="6" width="15.42578125" style="1239" customWidth="1"/>
    <col min="7" max="7" width="11.42578125" style="1239" customWidth="1"/>
    <col min="8" max="16384" width="11.42578125" style="1239" hidden="1"/>
  </cols>
  <sheetData>
    <row r="1" spans="1:6" ht="16.5" thickBot="1" x14ac:dyDescent="0.3">
      <c r="A1" s="930"/>
      <c r="B1" s="1301"/>
      <c r="C1" s="1301"/>
      <c r="D1" s="1301"/>
      <c r="E1" s="930"/>
    </row>
    <row r="2" spans="1:6" ht="15.75" x14ac:dyDescent="0.25">
      <c r="A2" s="930"/>
      <c r="B2" s="2100"/>
      <c r="C2" s="2101"/>
      <c r="D2" s="2101"/>
      <c r="E2" s="2101"/>
      <c r="F2" s="2102"/>
    </row>
    <row r="3" spans="1:6" ht="15.75" x14ac:dyDescent="0.25">
      <c r="A3" s="930"/>
      <c r="B3" s="2103"/>
      <c r="C3" s="2104"/>
      <c r="D3" s="2104"/>
      <c r="E3" s="2104"/>
      <c r="F3" s="2105"/>
    </row>
    <row r="4" spans="1:6" ht="16.5" thickBot="1" x14ac:dyDescent="0.3">
      <c r="A4" s="930"/>
      <c r="B4" s="2106"/>
      <c r="C4" s="2107"/>
      <c r="D4" s="2107"/>
      <c r="E4" s="2107"/>
      <c r="F4" s="2108"/>
    </row>
    <row r="5" spans="1:6" ht="21.75" thickBot="1" x14ac:dyDescent="0.4">
      <c r="A5" s="776"/>
      <c r="B5" s="1813" t="s">
        <v>2686</v>
      </c>
      <c r="C5" s="1814"/>
      <c r="D5" s="1814"/>
      <c r="E5" s="1814"/>
      <c r="F5" s="1815"/>
    </row>
    <row r="6" spans="1:6" ht="15.75" x14ac:dyDescent="0.25">
      <c r="A6" s="1043"/>
      <c r="B6" s="1086"/>
      <c r="C6" s="1086"/>
      <c r="D6" s="1086"/>
      <c r="E6" s="1043"/>
    </row>
    <row r="7" spans="1:6" ht="16.5" customHeight="1" x14ac:dyDescent="0.25">
      <c r="A7" s="930"/>
      <c r="B7" s="2239" t="s">
        <v>1983</v>
      </c>
      <c r="C7" s="2239"/>
      <c r="D7" s="2239" t="s">
        <v>1984</v>
      </c>
      <c r="E7" s="2239"/>
      <c r="F7" s="1295" t="s">
        <v>1985</v>
      </c>
    </row>
    <row r="8" spans="1:6" ht="16.5" customHeight="1" x14ac:dyDescent="0.25">
      <c r="A8" s="930"/>
      <c r="B8" s="2239"/>
      <c r="C8" s="2239"/>
      <c r="D8" s="1302" t="s">
        <v>252</v>
      </c>
      <c r="E8" s="1302" t="s">
        <v>253</v>
      </c>
      <c r="F8" s="1295">
        <v>2017</v>
      </c>
    </row>
    <row r="9" spans="1:6" ht="18.75" customHeight="1" x14ac:dyDescent="0.25">
      <c r="A9" s="930"/>
      <c r="B9" s="2248" t="s">
        <v>1965</v>
      </c>
      <c r="C9" s="1424" t="s">
        <v>1986</v>
      </c>
      <c r="D9" s="1425">
        <v>279</v>
      </c>
      <c r="E9" s="1425">
        <v>289</v>
      </c>
      <c r="F9" s="1426">
        <f>SUM(D9:E9)</f>
        <v>568</v>
      </c>
    </row>
    <row r="10" spans="1:6" ht="18.75" customHeight="1" x14ac:dyDescent="0.25">
      <c r="A10" s="1285"/>
      <c r="B10" s="2248"/>
      <c r="C10" s="1424" t="s">
        <v>1987</v>
      </c>
      <c r="D10" s="1425">
        <v>0</v>
      </c>
      <c r="E10" s="1425">
        <v>27</v>
      </c>
      <c r="F10" s="1426">
        <f t="shared" ref="F10:F12" si="0">SUM(D10:E10)</f>
        <v>27</v>
      </c>
    </row>
    <row r="11" spans="1:6" ht="18.75" customHeight="1" x14ac:dyDescent="0.25">
      <c r="B11" s="2248" t="s">
        <v>1962</v>
      </c>
      <c r="C11" s="1424" t="s">
        <v>1964</v>
      </c>
      <c r="D11" s="1425">
        <v>306</v>
      </c>
      <c r="E11" s="1425">
        <v>204</v>
      </c>
      <c r="F11" s="1426">
        <f t="shared" si="0"/>
        <v>510</v>
      </c>
    </row>
    <row r="12" spans="1:6" ht="18.75" customHeight="1" x14ac:dyDescent="0.25">
      <c r="B12" s="2248"/>
      <c r="C12" s="1424" t="s">
        <v>1963</v>
      </c>
      <c r="D12" s="1425">
        <v>421</v>
      </c>
      <c r="E12" s="1425">
        <v>251</v>
      </c>
      <c r="F12" s="1426">
        <f t="shared" si="0"/>
        <v>672</v>
      </c>
    </row>
    <row r="13" spans="1:6" ht="18.75" x14ac:dyDescent="0.25">
      <c r="B13" s="2239" t="s">
        <v>1988</v>
      </c>
      <c r="C13" s="2239"/>
      <c r="D13" s="1303">
        <f>SUM(D9:D12)</f>
        <v>1006</v>
      </c>
      <c r="E13" s="1303">
        <f t="shared" ref="E13:F13" si="1">SUM(E9:E12)</f>
        <v>771</v>
      </c>
      <c r="F13" s="1303">
        <f t="shared" si="1"/>
        <v>1777</v>
      </c>
    </row>
    <row r="14" spans="1:6" x14ac:dyDescent="0.25"/>
    <row r="15" spans="1:6" x14ac:dyDescent="0.25"/>
    <row r="16" spans="1:6" x14ac:dyDescent="0.25"/>
  </sheetData>
  <sheetProtection sheet="1" objects="1" scenarios="1" formatCells="0" formatColumns="0" formatRows="0" insertColumns="0" insertRows="0" deleteColumns="0" deleteRows="0" sort="0"/>
  <mergeCells count="7">
    <mergeCell ref="B2:F4"/>
    <mergeCell ref="B11:B12"/>
    <mergeCell ref="B13:C13"/>
    <mergeCell ref="B5:F5"/>
    <mergeCell ref="B7:C8"/>
    <mergeCell ref="D7:E7"/>
    <mergeCell ref="B9:B1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296"/>
  <sheetViews>
    <sheetView showGridLines="0" zoomScaleNormal="100" workbookViewId="0">
      <pane xSplit="1" ySplit="6" topLeftCell="B9"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2" width="38.7109375" style="4" customWidth="1"/>
    <col min="3" max="9" width="18.42578125" style="4" customWidth="1"/>
    <col min="10" max="10" width="5" style="4" customWidth="1"/>
    <col min="11" max="11" width="0" style="4" hidden="1" customWidth="1"/>
    <col min="12" max="16384" width="9.140625" style="4" hidden="1"/>
  </cols>
  <sheetData>
    <row r="1" spans="2:11" ht="15" x14ac:dyDescent="0.25">
      <c r="B1" s="1777"/>
      <c r="C1" s="1778"/>
      <c r="D1" s="1778"/>
      <c r="E1" s="1778"/>
      <c r="F1" s="1778"/>
      <c r="G1" s="1778"/>
      <c r="H1" s="1778"/>
      <c r="I1" s="1779"/>
    </row>
    <row r="2" spans="2:11" ht="15" x14ac:dyDescent="0.25">
      <c r="B2" s="1780"/>
      <c r="C2" s="1781"/>
      <c r="D2" s="1781"/>
      <c r="E2" s="1781"/>
      <c r="F2" s="1781"/>
      <c r="G2" s="1781"/>
      <c r="H2" s="1781"/>
      <c r="I2" s="1782"/>
    </row>
    <row r="3" spans="2:11" ht="16.5" thickBot="1" x14ac:dyDescent="0.3">
      <c r="B3" s="1783"/>
      <c r="C3" s="1784"/>
      <c r="D3" s="1784"/>
      <c r="E3" s="1784"/>
      <c r="F3" s="1784"/>
      <c r="G3" s="1784"/>
      <c r="H3" s="1784"/>
      <c r="I3" s="1785"/>
      <c r="J3" s="3"/>
      <c r="K3" s="3"/>
    </row>
    <row r="4" spans="2:11" ht="21.75" thickBot="1" x14ac:dyDescent="0.4">
      <c r="B4" s="1668" t="s">
        <v>351</v>
      </c>
      <c r="C4" s="1669"/>
      <c r="D4" s="1669"/>
      <c r="E4" s="1669"/>
      <c r="F4" s="1669"/>
      <c r="G4" s="1669"/>
      <c r="H4" s="1854"/>
      <c r="I4" s="1670"/>
      <c r="J4" s="3"/>
      <c r="K4" s="3"/>
    </row>
    <row r="5" spans="2:11" s="5" customFormat="1" ht="15.75" x14ac:dyDescent="0.25">
      <c r="B5" s="1671"/>
      <c r="C5" s="1671"/>
      <c r="D5" s="1671"/>
      <c r="E5" s="1671"/>
      <c r="F5" s="1671"/>
      <c r="G5" s="1671"/>
      <c r="H5" s="1671"/>
      <c r="I5" s="1671"/>
      <c r="J5" s="115"/>
      <c r="K5" s="115"/>
    </row>
    <row r="6" spans="2:11" s="5" customFormat="1" ht="18.75" x14ac:dyDescent="0.25">
      <c r="B6" s="155" t="s">
        <v>352</v>
      </c>
      <c r="C6" s="156">
        <v>2012</v>
      </c>
      <c r="D6" s="156">
        <v>2013</v>
      </c>
      <c r="E6" s="156">
        <v>2014</v>
      </c>
      <c r="F6" s="156">
        <v>2015</v>
      </c>
      <c r="G6" s="156">
        <v>2016</v>
      </c>
      <c r="H6" s="156">
        <v>2017</v>
      </c>
      <c r="I6" s="156">
        <v>2018</v>
      </c>
      <c r="J6" s="115"/>
      <c r="K6" s="115"/>
    </row>
    <row r="7" spans="2:11" s="5" customFormat="1" ht="47.25" x14ac:dyDescent="0.25">
      <c r="B7" s="339" t="s">
        <v>2606</v>
      </c>
      <c r="C7" s="340"/>
      <c r="D7" s="340"/>
      <c r="E7" s="340"/>
      <c r="F7" s="340"/>
      <c r="G7" s="341" t="s">
        <v>2607</v>
      </c>
      <c r="H7" s="341"/>
      <c r="I7" s="342"/>
    </row>
    <row r="8" spans="2:11" ht="94.5" x14ac:dyDescent="0.25">
      <c r="B8" s="339" t="s">
        <v>2608</v>
      </c>
      <c r="C8" s="340"/>
      <c r="D8" s="343" t="s">
        <v>2609</v>
      </c>
      <c r="E8" s="340"/>
      <c r="F8" s="340"/>
      <c r="G8" s="344"/>
      <c r="H8" s="344"/>
      <c r="I8" s="342"/>
    </row>
    <row r="9" spans="2:11" ht="94.5" x14ac:dyDescent="0.25">
      <c r="B9" s="339" t="s">
        <v>2610</v>
      </c>
      <c r="C9" s="340"/>
      <c r="D9" s="345" t="s">
        <v>2611</v>
      </c>
      <c r="E9" s="340"/>
      <c r="F9" s="340"/>
      <c r="G9" s="344"/>
      <c r="H9" s="344"/>
      <c r="I9" s="342"/>
    </row>
    <row r="10" spans="2:11" ht="94.5" x14ac:dyDescent="0.25">
      <c r="B10" s="339" t="s">
        <v>2612</v>
      </c>
      <c r="C10" s="346"/>
      <c r="D10" s="345" t="s">
        <v>2613</v>
      </c>
      <c r="E10" s="346"/>
      <c r="F10" s="346"/>
      <c r="G10" s="342"/>
      <c r="H10" s="342"/>
      <c r="I10" s="342"/>
    </row>
    <row r="11" spans="2:11" ht="78.75" x14ac:dyDescent="0.25">
      <c r="B11" s="339" t="s">
        <v>2614</v>
      </c>
      <c r="C11" s="340"/>
      <c r="D11" s="340"/>
      <c r="E11" s="343" t="s">
        <v>2615</v>
      </c>
      <c r="F11" s="343"/>
      <c r="G11" s="342"/>
      <c r="H11" s="342"/>
      <c r="I11" s="342"/>
    </row>
    <row r="12" spans="2:11" ht="78.75" x14ac:dyDescent="0.25">
      <c r="B12" s="339" t="s">
        <v>2616</v>
      </c>
      <c r="C12" s="340"/>
      <c r="D12" s="340"/>
      <c r="E12" s="347"/>
      <c r="F12" s="347" t="s">
        <v>2617</v>
      </c>
      <c r="G12" s="342"/>
      <c r="H12" s="342"/>
      <c r="I12" s="342"/>
    </row>
    <row r="13" spans="2:11" ht="94.5" x14ac:dyDescent="0.25">
      <c r="B13" s="339" t="s">
        <v>2618</v>
      </c>
      <c r="C13" s="343" t="s">
        <v>2619</v>
      </c>
      <c r="D13" s="340"/>
      <c r="E13" s="340"/>
      <c r="F13" s="340"/>
      <c r="G13" s="342"/>
      <c r="H13" s="342"/>
      <c r="I13" s="342"/>
    </row>
    <row r="14" spans="2:11" ht="47.25" x14ac:dyDescent="0.25">
      <c r="B14" s="339" t="s">
        <v>2620</v>
      </c>
      <c r="C14" s="343"/>
      <c r="D14" s="340"/>
      <c r="E14" s="340"/>
      <c r="F14" s="342"/>
      <c r="G14" s="342"/>
      <c r="H14" s="341" t="s">
        <v>2621</v>
      </c>
      <c r="I14" s="341"/>
    </row>
    <row r="15" spans="2:11" ht="78.75" x14ac:dyDescent="0.25">
      <c r="B15" s="339" t="s">
        <v>2622</v>
      </c>
      <c r="C15" s="340"/>
      <c r="D15" s="340"/>
      <c r="E15" s="345" t="s">
        <v>2623</v>
      </c>
      <c r="F15" s="344"/>
      <c r="G15" s="342"/>
      <c r="H15" s="342"/>
      <c r="I15" s="342"/>
    </row>
    <row r="16" spans="2:11" ht="15.75" x14ac:dyDescent="0.25">
      <c r="B16" s="798"/>
      <c r="C16" s="799"/>
      <c r="D16" s="799"/>
      <c r="E16" s="800"/>
      <c r="F16" s="801"/>
      <c r="G16" s="802"/>
      <c r="H16" s="802"/>
      <c r="I16" s="802"/>
    </row>
    <row r="17" spans="2:9" ht="15.75" x14ac:dyDescent="0.25">
      <c r="B17" s="798"/>
      <c r="C17" s="799"/>
      <c r="D17" s="799"/>
      <c r="E17" s="800"/>
      <c r="F17" s="801"/>
      <c r="G17" s="802"/>
      <c r="H17" s="802"/>
      <c r="I17" s="802"/>
    </row>
    <row r="18" spans="2:9" ht="16.5" customHeight="1" x14ac:dyDescent="0.25"/>
    <row r="19" spans="2:9" ht="15" hidden="1" customHeight="1" x14ac:dyDescent="0.25"/>
    <row r="20" spans="2:9" ht="15" hidden="1" customHeight="1" x14ac:dyDescent="0.25"/>
    <row r="21" spans="2:9" ht="15" hidden="1" customHeight="1" x14ac:dyDescent="0.25"/>
    <row r="22" spans="2:9" ht="15" hidden="1" customHeight="1" x14ac:dyDescent="0.25"/>
    <row r="23" spans="2:9" ht="15" hidden="1" customHeight="1" x14ac:dyDescent="0.25"/>
    <row r="24" spans="2:9" ht="15" hidden="1" customHeight="1" x14ac:dyDescent="0.25"/>
    <row r="25" spans="2:9" ht="15" hidden="1" customHeight="1" x14ac:dyDescent="0.25"/>
    <row r="26" spans="2:9" ht="15" hidden="1" customHeight="1" x14ac:dyDescent="0.25"/>
    <row r="27" spans="2:9" ht="15" hidden="1" customHeight="1" x14ac:dyDescent="0.25"/>
    <row r="28" spans="2:9" ht="15" hidden="1" customHeight="1" x14ac:dyDescent="0.25"/>
    <row r="29" spans="2:9" ht="15" hidden="1" customHeight="1" x14ac:dyDescent="0.25"/>
    <row r="30" spans="2:9" ht="15" hidden="1" customHeight="1" x14ac:dyDescent="0.25"/>
    <row r="31" spans="2:9" ht="15" hidden="1" customHeight="1" x14ac:dyDescent="0.25"/>
    <row r="32" spans="2: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0" hidden="1" customHeight="1" x14ac:dyDescent="0.25"/>
    <row r="294" ht="0" hidden="1" customHeight="1" x14ac:dyDescent="0.25"/>
    <row r="295" ht="0" hidden="1" customHeight="1" x14ac:dyDescent="0.25"/>
    <row r="296" ht="0" hidden="1" customHeight="1" x14ac:dyDescent="0.25"/>
  </sheetData>
  <mergeCells count="3">
    <mergeCell ref="B1:I3"/>
    <mergeCell ref="B4:I4"/>
    <mergeCell ref="B5:I5"/>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1:J288"/>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8" width="15" style="1" customWidth="1"/>
    <col min="9" max="9" width="5" style="1" customWidth="1"/>
    <col min="10" max="10" width="0" style="1" hidden="1" customWidth="1"/>
    <col min="11" max="16384" width="9.140625" style="1" hidden="1"/>
  </cols>
  <sheetData>
    <row r="1" spans="2:10" ht="15" x14ac:dyDescent="0.25">
      <c r="B1" s="1659"/>
      <c r="C1" s="1660"/>
      <c r="D1" s="1660"/>
      <c r="E1" s="1660"/>
      <c r="F1" s="1660"/>
      <c r="G1" s="1660"/>
      <c r="H1" s="1661"/>
    </row>
    <row r="2" spans="2:10" ht="15" x14ac:dyDescent="0.25">
      <c r="B2" s="1662"/>
      <c r="C2" s="1663"/>
      <c r="D2" s="1663"/>
      <c r="E2" s="1663"/>
      <c r="F2" s="1663"/>
      <c r="G2" s="1663"/>
      <c r="H2" s="1664"/>
    </row>
    <row r="3" spans="2:10" ht="16.5" thickBot="1" x14ac:dyDescent="0.3">
      <c r="B3" s="1665"/>
      <c r="C3" s="1666"/>
      <c r="D3" s="1666"/>
      <c r="E3" s="1666"/>
      <c r="F3" s="1666"/>
      <c r="G3" s="1666"/>
      <c r="H3" s="1667"/>
      <c r="I3" s="3"/>
      <c r="J3" s="3"/>
    </row>
    <row r="4" spans="2:10" s="4" customFormat="1" ht="21.75" thickBot="1" x14ac:dyDescent="0.4">
      <c r="B4" s="1668" t="s">
        <v>2687</v>
      </c>
      <c r="C4" s="1669"/>
      <c r="D4" s="1669"/>
      <c r="E4" s="1669"/>
      <c r="F4" s="1669"/>
      <c r="G4" s="1669"/>
      <c r="H4" s="1670"/>
      <c r="I4" s="3"/>
      <c r="J4" s="3"/>
    </row>
    <row r="5" spans="2:10" s="5" customFormat="1" ht="15.75" x14ac:dyDescent="0.25">
      <c r="B5" s="1671"/>
      <c r="C5" s="1671"/>
      <c r="D5" s="1671"/>
      <c r="E5" s="1671"/>
      <c r="F5" s="1671"/>
      <c r="G5" s="1671"/>
      <c r="H5" s="1671"/>
      <c r="I5" s="95"/>
      <c r="J5" s="95"/>
    </row>
    <row r="6" spans="2:10" s="5" customFormat="1" ht="18.75" customHeight="1" x14ac:dyDescent="0.25">
      <c r="B6" s="2249"/>
      <c r="C6" s="2249"/>
      <c r="D6" s="2249"/>
      <c r="E6" s="2249"/>
      <c r="F6" s="2249"/>
      <c r="G6" s="2249"/>
      <c r="H6" s="2249"/>
      <c r="I6" s="95"/>
      <c r="J6" s="95"/>
    </row>
    <row r="7" spans="2:10" s="6" customFormat="1" ht="18.75" customHeight="1" x14ac:dyDescent="0.25">
      <c r="B7" s="2249"/>
      <c r="C7" s="2249"/>
      <c r="D7" s="2249"/>
      <c r="E7" s="2249"/>
      <c r="F7" s="2249"/>
      <c r="G7" s="2249"/>
      <c r="H7" s="2249"/>
    </row>
    <row r="8" spans="2:10" ht="18.75" customHeight="1" x14ac:dyDescent="0.25">
      <c r="B8" s="2249"/>
      <c r="C8" s="2249"/>
      <c r="D8" s="2249"/>
      <c r="E8" s="2249"/>
      <c r="F8" s="2249"/>
      <c r="G8" s="2249"/>
      <c r="H8" s="2249"/>
    </row>
    <row r="9" spans="2:10" ht="18.75" customHeight="1" x14ac:dyDescent="0.25">
      <c r="B9" s="2249"/>
      <c r="C9" s="2249"/>
      <c r="D9" s="2249"/>
      <c r="E9" s="2249"/>
      <c r="F9" s="2249"/>
      <c r="G9" s="2249"/>
      <c r="H9" s="2249"/>
    </row>
    <row r="10" spans="2:10" ht="18.75" customHeight="1" x14ac:dyDescent="0.25">
      <c r="B10" s="2249"/>
      <c r="C10" s="2249"/>
      <c r="D10" s="2249"/>
      <c r="E10" s="2249"/>
      <c r="F10" s="2249"/>
      <c r="G10" s="2249"/>
      <c r="H10" s="2249"/>
    </row>
    <row r="11" spans="2:10" ht="18.75" customHeight="1" x14ac:dyDescent="0.25">
      <c r="B11" s="2249"/>
      <c r="C11" s="2249"/>
      <c r="D11" s="2249"/>
      <c r="E11" s="2249"/>
      <c r="F11" s="2249"/>
      <c r="G11" s="2249"/>
      <c r="H11" s="2249"/>
    </row>
    <row r="12" spans="2:10" ht="18.75" customHeight="1" x14ac:dyDescent="0.25">
      <c r="B12" s="2249"/>
      <c r="C12" s="2249"/>
      <c r="D12" s="2249"/>
      <c r="E12" s="2249"/>
      <c r="F12" s="2249"/>
      <c r="G12" s="2249"/>
      <c r="H12" s="2249"/>
    </row>
    <row r="13" spans="2:10" ht="18.75" customHeight="1" x14ac:dyDescent="0.25">
      <c r="B13" s="2249"/>
      <c r="C13" s="2249"/>
      <c r="D13" s="2249"/>
      <c r="E13" s="2249"/>
      <c r="F13" s="2249"/>
      <c r="G13" s="2249"/>
      <c r="H13" s="2249"/>
    </row>
    <row r="14" spans="2:10" ht="18.75" customHeight="1" x14ac:dyDescent="0.25">
      <c r="B14" s="2249"/>
      <c r="C14" s="2249"/>
      <c r="D14" s="2249"/>
      <c r="E14" s="2249"/>
      <c r="F14" s="2249"/>
      <c r="G14" s="2249"/>
      <c r="H14" s="2249"/>
    </row>
    <row r="15" spans="2:10" ht="18.75" customHeight="1" x14ac:dyDescent="0.25">
      <c r="B15" s="2249"/>
      <c r="C15" s="2249"/>
      <c r="D15" s="2249"/>
      <c r="E15" s="2249"/>
      <c r="F15" s="2249"/>
      <c r="G15" s="2249"/>
      <c r="H15" s="2249"/>
    </row>
    <row r="16" spans="2:10" ht="18.75" customHeight="1" x14ac:dyDescent="0.25">
      <c r="B16" s="2249"/>
      <c r="C16" s="2249"/>
      <c r="D16" s="2249"/>
      <c r="E16" s="2249"/>
      <c r="F16" s="2249"/>
      <c r="G16" s="2249"/>
      <c r="H16" s="2249"/>
    </row>
    <row r="17" spans="2:8" ht="18.75" customHeight="1" x14ac:dyDescent="0.25">
      <c r="B17" s="2249"/>
      <c r="C17" s="2249"/>
      <c r="D17" s="2249"/>
      <c r="E17" s="2249"/>
      <c r="F17" s="2249"/>
      <c r="G17" s="2249"/>
      <c r="H17" s="2249"/>
    </row>
    <row r="18" spans="2:8" ht="18.75" customHeight="1" x14ac:dyDescent="0.25">
      <c r="B18" s="2249"/>
      <c r="C18" s="2249"/>
      <c r="D18" s="2249"/>
      <c r="E18" s="2249"/>
      <c r="F18" s="2249"/>
      <c r="G18" s="2249"/>
      <c r="H18" s="2249"/>
    </row>
    <row r="19" spans="2:8" ht="18.75" customHeight="1" x14ac:dyDescent="0.25">
      <c r="B19" s="2249"/>
      <c r="C19" s="2249"/>
      <c r="D19" s="2249"/>
      <c r="E19" s="2249"/>
      <c r="F19" s="2249"/>
      <c r="G19" s="2249"/>
      <c r="H19" s="2249"/>
    </row>
    <row r="20" spans="2:8" ht="18.75" customHeight="1" x14ac:dyDescent="0.25">
      <c r="B20" s="2249"/>
      <c r="C20" s="2249"/>
      <c r="D20" s="2249"/>
      <c r="E20" s="2249"/>
      <c r="F20" s="2249"/>
      <c r="G20" s="2249"/>
      <c r="H20" s="2249"/>
    </row>
    <row r="21" spans="2:8" ht="18.75" customHeight="1" x14ac:dyDescent="0.25">
      <c r="B21" s="2249"/>
      <c r="C21" s="2249"/>
      <c r="D21" s="2249"/>
      <c r="E21" s="2249"/>
      <c r="F21" s="2249"/>
      <c r="G21" s="2249"/>
      <c r="H21" s="2249"/>
    </row>
    <row r="22" spans="2:8" ht="18.75" customHeight="1" x14ac:dyDescent="0.25">
      <c r="B22" s="2249"/>
      <c r="C22" s="2249"/>
      <c r="D22" s="2249"/>
      <c r="E22" s="2249"/>
      <c r="F22" s="2249"/>
      <c r="G22" s="2249"/>
      <c r="H22" s="2249"/>
    </row>
    <row r="23" spans="2:8" ht="18.75" customHeight="1" x14ac:dyDescent="0.25">
      <c r="B23" s="2249"/>
      <c r="C23" s="2249"/>
      <c r="D23" s="2249"/>
      <c r="E23" s="2249"/>
      <c r="F23" s="2249"/>
      <c r="G23" s="2249"/>
      <c r="H23" s="2249"/>
    </row>
    <row r="24" spans="2:8" ht="18.75" customHeight="1" x14ac:dyDescent="0.25">
      <c r="B24" s="2249"/>
      <c r="C24" s="2249"/>
      <c r="D24" s="2249"/>
      <c r="E24" s="2249"/>
      <c r="F24" s="2249"/>
      <c r="G24" s="2249"/>
      <c r="H24" s="2249"/>
    </row>
    <row r="25" spans="2:8" ht="18.75" customHeight="1" x14ac:dyDescent="0.25">
      <c r="B25" s="2249"/>
      <c r="C25" s="2249"/>
      <c r="D25" s="2249"/>
      <c r="E25" s="2249"/>
      <c r="F25" s="2249"/>
      <c r="G25" s="2249"/>
      <c r="H25" s="2249"/>
    </row>
    <row r="26" spans="2:8" ht="18.75" customHeight="1" x14ac:dyDescent="0.25">
      <c r="B26" s="2249"/>
      <c r="C26" s="2249"/>
      <c r="D26" s="2249"/>
      <c r="E26" s="2249"/>
      <c r="F26" s="2249"/>
      <c r="G26" s="2249"/>
      <c r="H26" s="2249"/>
    </row>
    <row r="27" spans="2:8" ht="18.75" customHeight="1" x14ac:dyDescent="0.25">
      <c r="B27" s="2249"/>
      <c r="C27" s="2249"/>
      <c r="D27" s="2249"/>
      <c r="E27" s="2249"/>
      <c r="F27" s="2249"/>
      <c r="G27" s="2249"/>
      <c r="H27" s="2249"/>
    </row>
    <row r="28" spans="2:8" ht="16.5"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H3"/>
    <mergeCell ref="B4:H4"/>
    <mergeCell ref="B5:H5"/>
    <mergeCell ref="B6:H27"/>
  </mergeCells>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1:H14"/>
  <sheetViews>
    <sheetView showGridLines="0" zoomScaleNormal="100" workbookViewId="0"/>
  </sheetViews>
  <sheetFormatPr baseColWidth="10" defaultColWidth="0" defaultRowHeight="15" zeroHeight="1" x14ac:dyDescent="0.25"/>
  <cols>
    <col min="1" max="1" width="2.7109375" customWidth="1"/>
    <col min="2" max="2" width="36.140625" customWidth="1"/>
    <col min="3" max="3" width="17.28515625" customWidth="1"/>
    <col min="4" max="5" width="16.5703125" customWidth="1"/>
    <col min="6" max="6" width="18.140625" bestFit="1" customWidth="1"/>
    <col min="7" max="7" width="6.28515625" customWidth="1"/>
    <col min="8" max="8" width="0" hidden="1" customWidth="1"/>
    <col min="9" max="16384" width="11.42578125" hidden="1"/>
  </cols>
  <sheetData>
    <row r="1" spans="1:6" ht="15.75" x14ac:dyDescent="0.25">
      <c r="A1" s="10"/>
      <c r="B1" s="1921"/>
      <c r="C1" s="1922"/>
      <c r="D1" s="1922"/>
      <c r="E1" s="1922"/>
      <c r="F1" s="1923"/>
    </row>
    <row r="2" spans="1:6" ht="15.75" x14ac:dyDescent="0.25">
      <c r="A2" s="10"/>
      <c r="B2" s="1924"/>
      <c r="C2" s="1925"/>
      <c r="D2" s="1925"/>
      <c r="E2" s="1925"/>
      <c r="F2" s="1926"/>
    </row>
    <row r="3" spans="1:6" ht="16.5" thickBot="1" x14ac:dyDescent="0.3">
      <c r="A3" s="10"/>
      <c r="B3" s="1927"/>
      <c r="C3" s="1928"/>
      <c r="D3" s="1928"/>
      <c r="E3" s="1928"/>
      <c r="F3" s="1929"/>
    </row>
    <row r="4" spans="1:6" ht="21" x14ac:dyDescent="0.35">
      <c r="A4" s="3"/>
      <c r="B4" s="2212" t="s">
        <v>3569</v>
      </c>
      <c r="C4" s="2213"/>
      <c r="D4" s="2213"/>
      <c r="E4" s="2213"/>
      <c r="F4" s="2213"/>
    </row>
    <row r="5" spans="1:6" ht="15.75" x14ac:dyDescent="0.25">
      <c r="A5" s="95"/>
      <c r="B5" s="12"/>
      <c r="C5" s="12"/>
      <c r="D5" s="12"/>
      <c r="E5" s="12"/>
      <c r="F5" s="12"/>
    </row>
    <row r="6" spans="1:6" ht="18.75" customHeight="1" x14ac:dyDescent="0.25">
      <c r="A6" s="10"/>
      <c r="B6" s="2252" t="s">
        <v>1989</v>
      </c>
      <c r="C6" s="2251" t="s">
        <v>1990</v>
      </c>
      <c r="D6" s="2251" t="s">
        <v>3568</v>
      </c>
      <c r="E6" s="2251"/>
      <c r="F6" s="2251" t="s">
        <v>1991</v>
      </c>
    </row>
    <row r="7" spans="1:6" ht="18.75" customHeight="1" x14ac:dyDescent="0.25">
      <c r="A7" s="10"/>
      <c r="B7" s="2252"/>
      <c r="C7" s="2251"/>
      <c r="D7" s="554" t="s">
        <v>252</v>
      </c>
      <c r="E7" s="554" t="s">
        <v>253</v>
      </c>
      <c r="F7" s="2251"/>
    </row>
    <row r="8" spans="1:6" ht="15.75" x14ac:dyDescent="0.25">
      <c r="A8" s="16"/>
      <c r="B8" s="1428" t="s">
        <v>1992</v>
      </c>
      <c r="C8" s="557" t="s">
        <v>1993</v>
      </c>
      <c r="D8" s="555">
        <v>595</v>
      </c>
      <c r="E8" s="555">
        <v>573</v>
      </c>
      <c r="F8" s="555" t="s">
        <v>1994</v>
      </c>
    </row>
    <row r="9" spans="1:6" ht="15.75" x14ac:dyDescent="0.25">
      <c r="B9" s="1428" t="s">
        <v>1995</v>
      </c>
      <c r="C9" s="557" t="s">
        <v>1996</v>
      </c>
      <c r="D9" s="556">
        <v>485</v>
      </c>
      <c r="E9" s="555">
        <v>791</v>
      </c>
      <c r="F9" s="555" t="s">
        <v>1994</v>
      </c>
    </row>
    <row r="10" spans="1:6" ht="15.75" hidden="1" x14ac:dyDescent="0.25">
      <c r="B10" s="1428" t="s">
        <v>1995</v>
      </c>
      <c r="C10" s="557" t="s">
        <v>1996</v>
      </c>
      <c r="D10" s="556">
        <v>13985</v>
      </c>
      <c r="E10" s="556">
        <v>20073</v>
      </c>
      <c r="F10" s="555" t="s">
        <v>1997</v>
      </c>
    </row>
    <row r="11" spans="1:6" ht="18.75" customHeight="1" x14ac:dyDescent="0.25">
      <c r="B11" s="1428" t="s">
        <v>1998</v>
      </c>
      <c r="C11" s="557" t="s">
        <v>1999</v>
      </c>
      <c r="D11" s="555">
        <v>1110</v>
      </c>
      <c r="E11" s="555">
        <v>903</v>
      </c>
      <c r="F11" s="555" t="s">
        <v>2000</v>
      </c>
    </row>
    <row r="12" spans="1:6" ht="15" customHeight="1" x14ac:dyDescent="0.25">
      <c r="B12" s="2250" t="s">
        <v>3567</v>
      </c>
      <c r="C12" s="2250"/>
      <c r="D12" s="1427">
        <f>SUM(D8:D11)</f>
        <v>16175</v>
      </c>
      <c r="E12" s="1427">
        <f>SUM(E8:E11)</f>
        <v>22340</v>
      </c>
      <c r="F12" s="750"/>
    </row>
    <row r="13" spans="1:6" x14ac:dyDescent="0.25"/>
    <row r="14" spans="1:6" hidden="1" x14ac:dyDescent="0.25"/>
  </sheetData>
  <mergeCells count="7">
    <mergeCell ref="B12:C12"/>
    <mergeCell ref="B1:F3"/>
    <mergeCell ref="D6:E6"/>
    <mergeCell ref="F6:F7"/>
    <mergeCell ref="B4:F4"/>
    <mergeCell ref="B6:B7"/>
    <mergeCell ref="C6:C7"/>
  </mergeCells>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zoomScaleNormal="100" workbookViewId="0"/>
  </sheetViews>
  <sheetFormatPr baseColWidth="10" defaultColWidth="0" defaultRowHeight="0" customHeight="1" zeroHeight="1" x14ac:dyDescent="0.25"/>
  <cols>
    <col min="1" max="1" width="2.7109375" customWidth="1"/>
    <col min="2" max="2" width="17" customWidth="1"/>
    <col min="3" max="3" width="74.5703125" bestFit="1" customWidth="1"/>
    <col min="4" max="4" width="32.7109375" bestFit="1" customWidth="1"/>
    <col min="5" max="5" width="20" bestFit="1" customWidth="1"/>
    <col min="6" max="6" width="6.28515625" customWidth="1"/>
    <col min="7" max="8" width="0" hidden="1" customWidth="1"/>
    <col min="9" max="16384" width="11.42578125" hidden="1"/>
  </cols>
  <sheetData>
    <row r="1" spans="1:5" ht="15.75" x14ac:dyDescent="0.25">
      <c r="A1" s="10"/>
      <c r="B1" s="1921"/>
      <c r="C1" s="1922"/>
      <c r="D1" s="1922"/>
      <c r="E1" s="1923"/>
    </row>
    <row r="2" spans="1:5" ht="15.75" x14ac:dyDescent="0.25">
      <c r="A2" s="10"/>
      <c r="B2" s="1924"/>
      <c r="C2" s="1925"/>
      <c r="D2" s="1925"/>
      <c r="E2" s="1926"/>
    </row>
    <row r="3" spans="1:5" ht="16.5" thickBot="1" x14ac:dyDescent="0.3">
      <c r="A3" s="10"/>
      <c r="B3" s="1927"/>
      <c r="C3" s="1928"/>
      <c r="D3" s="1928"/>
      <c r="E3" s="1929"/>
    </row>
    <row r="4" spans="1:5" ht="21.75" thickBot="1" x14ac:dyDescent="0.4">
      <c r="A4" s="3"/>
      <c r="B4" s="2079" t="s">
        <v>4201</v>
      </c>
      <c r="C4" s="2080"/>
      <c r="D4" s="2080"/>
      <c r="E4" s="2081"/>
    </row>
    <row r="5" spans="1:5" ht="15.75" x14ac:dyDescent="0.25">
      <c r="A5" s="1230"/>
      <c r="B5" s="12"/>
      <c r="C5" s="12"/>
      <c r="D5" s="12"/>
      <c r="E5" s="12"/>
    </row>
    <row r="6" spans="1:5" ht="18.75" customHeight="1" x14ac:dyDescent="0.25">
      <c r="A6" s="10"/>
      <c r="B6" s="2254" t="s">
        <v>3573</v>
      </c>
      <c r="C6" s="2254"/>
      <c r="D6" s="2254"/>
      <c r="E6" s="2254"/>
    </row>
    <row r="7" spans="1:5" ht="18.75" customHeight="1" x14ac:dyDescent="0.25">
      <c r="A7" s="10"/>
      <c r="B7" s="1337" t="s">
        <v>4202</v>
      </c>
      <c r="C7" s="1337" t="s">
        <v>1400</v>
      </c>
      <c r="D7" s="1338" t="s">
        <v>4203</v>
      </c>
      <c r="E7" s="1338" t="s">
        <v>2583</v>
      </c>
    </row>
    <row r="8" spans="1:5" ht="15.75" customHeight="1" x14ac:dyDescent="0.25">
      <c r="A8" s="16"/>
      <c r="B8" s="1335" t="s">
        <v>4204</v>
      </c>
      <c r="C8" s="1335" t="s">
        <v>4205</v>
      </c>
      <c r="D8" s="1336" t="s">
        <v>4206</v>
      </c>
      <c r="E8" s="1336">
        <v>45</v>
      </c>
    </row>
    <row r="9" spans="1:5" ht="15.75" customHeight="1" x14ac:dyDescent="0.25">
      <c r="A9" s="16"/>
      <c r="B9" s="1339" t="s">
        <v>4207</v>
      </c>
      <c r="C9" s="1335" t="s">
        <v>4208</v>
      </c>
      <c r="D9" s="1336" t="s">
        <v>4209</v>
      </c>
      <c r="E9" s="1336">
        <v>57</v>
      </c>
    </row>
    <row r="10" spans="1:5" ht="15.75" customHeight="1" x14ac:dyDescent="0.25">
      <c r="A10" s="16"/>
      <c r="B10" s="2255" t="s">
        <v>3567</v>
      </c>
      <c r="C10" s="2255"/>
      <c r="D10" s="2255"/>
      <c r="E10" s="1340">
        <f>SUM(E8:E9)</f>
        <v>102</v>
      </c>
    </row>
    <row r="11" spans="1:5" ht="15.75" customHeight="1" x14ac:dyDescent="0.25">
      <c r="A11" s="16"/>
      <c r="B11" s="1342"/>
      <c r="C11" s="1342"/>
      <c r="D11" s="1342"/>
      <c r="E11" s="1342"/>
    </row>
    <row r="12" spans="1:5" ht="15.75" customHeight="1" x14ac:dyDescent="0.25">
      <c r="A12" s="16"/>
      <c r="B12" s="2254" t="s">
        <v>3526</v>
      </c>
      <c r="C12" s="2254"/>
      <c r="D12" s="2254"/>
      <c r="E12" s="2254"/>
    </row>
    <row r="13" spans="1:5" ht="15.75" customHeight="1" x14ac:dyDescent="0.25">
      <c r="B13" s="1337" t="s">
        <v>4202</v>
      </c>
      <c r="C13" s="1337" t="s">
        <v>1400</v>
      </c>
      <c r="D13" s="1338" t="s">
        <v>4203</v>
      </c>
      <c r="E13" s="1338" t="s">
        <v>2583</v>
      </c>
    </row>
    <row r="14" spans="1:5" ht="15.75" customHeight="1" x14ac:dyDescent="0.25">
      <c r="B14" s="1335" t="s">
        <v>4210</v>
      </c>
      <c r="C14" s="1335" t="s">
        <v>4211</v>
      </c>
      <c r="D14" s="1341" t="s">
        <v>4212</v>
      </c>
      <c r="E14" s="1336">
        <v>108</v>
      </c>
    </row>
    <row r="15" spans="1:5" ht="18.75" customHeight="1" x14ac:dyDescent="0.25">
      <c r="B15" s="2253" t="s">
        <v>3567</v>
      </c>
      <c r="C15" s="2253"/>
      <c r="D15" s="2253"/>
      <c r="E15" s="1340">
        <f>SUM(E14:E14)</f>
        <v>108</v>
      </c>
    </row>
    <row r="16" spans="1:5" ht="15" customHeight="1" x14ac:dyDescent="0.25">
      <c r="B16" s="1343"/>
      <c r="C16" s="1343"/>
      <c r="D16" s="1343" t="s">
        <v>205</v>
      </c>
      <c r="E16" s="1340">
        <f>E15+E10</f>
        <v>210</v>
      </c>
    </row>
    <row r="17" ht="15" x14ac:dyDescent="0.25"/>
    <row r="18" ht="15" hidden="1" x14ac:dyDescent="0.25"/>
  </sheetData>
  <mergeCells count="6">
    <mergeCell ref="B15:D15"/>
    <mergeCell ref="B6:E6"/>
    <mergeCell ref="B10:D10"/>
    <mergeCell ref="B12:E12"/>
    <mergeCell ref="B1:E3"/>
    <mergeCell ref="B4:E4"/>
  </mergeCells>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1:J288"/>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8" width="15" style="1" customWidth="1"/>
    <col min="9" max="9" width="5" style="1" customWidth="1"/>
    <col min="10" max="10" width="0" style="1" hidden="1" customWidth="1"/>
    <col min="11" max="16384" width="9.140625" style="1" hidden="1"/>
  </cols>
  <sheetData>
    <row r="1" spans="2:10" ht="15" x14ac:dyDescent="0.25">
      <c r="B1" s="1659"/>
      <c r="C1" s="1660"/>
      <c r="D1" s="1660"/>
      <c r="E1" s="1660"/>
      <c r="F1" s="1660"/>
      <c r="G1" s="1660"/>
      <c r="H1" s="1661"/>
    </row>
    <row r="2" spans="2:10" ht="15" x14ac:dyDescent="0.25">
      <c r="B2" s="1662"/>
      <c r="C2" s="1663"/>
      <c r="D2" s="1663"/>
      <c r="E2" s="1663"/>
      <c r="F2" s="1663"/>
      <c r="G2" s="1663"/>
      <c r="H2" s="1664"/>
    </row>
    <row r="3" spans="2:10" ht="16.5" thickBot="1" x14ac:dyDescent="0.3">
      <c r="B3" s="1665"/>
      <c r="C3" s="1666"/>
      <c r="D3" s="1666"/>
      <c r="E3" s="1666"/>
      <c r="F3" s="1666"/>
      <c r="G3" s="1666"/>
      <c r="H3" s="1667"/>
      <c r="I3" s="3"/>
      <c r="J3" s="3"/>
    </row>
    <row r="4" spans="2:10" s="4" customFormat="1" ht="21.75" thickBot="1" x14ac:dyDescent="0.4">
      <c r="B4" s="1668" t="s">
        <v>1928</v>
      </c>
      <c r="C4" s="1669"/>
      <c r="D4" s="1669"/>
      <c r="E4" s="1669"/>
      <c r="F4" s="1669"/>
      <c r="G4" s="1669"/>
      <c r="H4" s="1670"/>
      <c r="I4" s="3"/>
      <c r="J4" s="3"/>
    </row>
    <row r="5" spans="2:10" s="5" customFormat="1" ht="15.75" x14ac:dyDescent="0.25">
      <c r="B5" s="1671"/>
      <c r="C5" s="1671"/>
      <c r="D5" s="1671"/>
      <c r="E5" s="1671"/>
      <c r="F5" s="1671"/>
      <c r="G5" s="1671"/>
      <c r="H5" s="1671"/>
      <c r="I5" s="95"/>
      <c r="J5" s="95"/>
    </row>
    <row r="6" spans="2:10" s="5" customFormat="1" ht="18.75" customHeight="1" x14ac:dyDescent="0.25">
      <c r="B6" s="2249"/>
      <c r="C6" s="2249"/>
      <c r="D6" s="2249"/>
      <c r="E6" s="2249"/>
      <c r="F6" s="2249"/>
      <c r="G6" s="2249"/>
      <c r="H6" s="2249"/>
      <c r="I6" s="95"/>
      <c r="J6" s="95"/>
    </row>
    <row r="7" spans="2:10" s="6" customFormat="1" ht="18.75" customHeight="1" x14ac:dyDescent="0.25">
      <c r="B7" s="2249"/>
      <c r="C7" s="2249"/>
      <c r="D7" s="2249"/>
      <c r="E7" s="2249"/>
      <c r="F7" s="2249"/>
      <c r="G7" s="2249"/>
      <c r="H7" s="2249"/>
    </row>
    <row r="8" spans="2:10" ht="18.75" customHeight="1" x14ac:dyDescent="0.25">
      <c r="B8" s="2249"/>
      <c r="C8" s="2249"/>
      <c r="D8" s="2249"/>
      <c r="E8" s="2249"/>
      <c r="F8" s="2249"/>
      <c r="G8" s="2249"/>
      <c r="H8" s="2249"/>
    </row>
    <row r="9" spans="2:10" ht="18.75" customHeight="1" x14ac:dyDescent="0.25">
      <c r="B9" s="2249"/>
      <c r="C9" s="2249"/>
      <c r="D9" s="2249"/>
      <c r="E9" s="2249"/>
      <c r="F9" s="2249"/>
      <c r="G9" s="2249"/>
      <c r="H9" s="2249"/>
    </row>
    <row r="10" spans="2:10" ht="18.75" customHeight="1" x14ac:dyDescent="0.25">
      <c r="B10" s="2249"/>
      <c r="C10" s="2249"/>
      <c r="D10" s="2249"/>
      <c r="E10" s="2249"/>
      <c r="F10" s="2249"/>
      <c r="G10" s="2249"/>
      <c r="H10" s="2249"/>
    </row>
    <row r="11" spans="2:10" ht="18.75" customHeight="1" x14ac:dyDescent="0.25">
      <c r="B11" s="2249"/>
      <c r="C11" s="2249"/>
      <c r="D11" s="2249"/>
      <c r="E11" s="2249"/>
      <c r="F11" s="2249"/>
      <c r="G11" s="2249"/>
      <c r="H11" s="2249"/>
    </row>
    <row r="12" spans="2:10" ht="18.75" customHeight="1" x14ac:dyDescent="0.25">
      <c r="B12" s="2249"/>
      <c r="C12" s="2249"/>
      <c r="D12" s="2249"/>
      <c r="E12" s="2249"/>
      <c r="F12" s="2249"/>
      <c r="G12" s="2249"/>
      <c r="H12" s="2249"/>
    </row>
    <row r="13" spans="2:10" ht="18.75" customHeight="1" x14ac:dyDescent="0.25">
      <c r="B13" s="2249"/>
      <c r="C13" s="2249"/>
      <c r="D13" s="2249"/>
      <c r="E13" s="2249"/>
      <c r="F13" s="2249"/>
      <c r="G13" s="2249"/>
      <c r="H13" s="2249"/>
    </row>
    <row r="14" spans="2:10" ht="18.75" customHeight="1" x14ac:dyDescent="0.25">
      <c r="B14" s="2249"/>
      <c r="C14" s="2249"/>
      <c r="D14" s="2249"/>
      <c r="E14" s="2249"/>
      <c r="F14" s="2249"/>
      <c r="G14" s="2249"/>
      <c r="H14" s="2249"/>
    </row>
    <row r="15" spans="2:10" ht="18.75" customHeight="1" x14ac:dyDescent="0.25">
      <c r="B15" s="2249"/>
      <c r="C15" s="2249"/>
      <c r="D15" s="2249"/>
      <c r="E15" s="2249"/>
      <c r="F15" s="2249"/>
      <c r="G15" s="2249"/>
      <c r="H15" s="2249"/>
    </row>
    <row r="16" spans="2:10" ht="18.75" customHeight="1" x14ac:dyDescent="0.25">
      <c r="B16" s="2249"/>
      <c r="C16" s="2249"/>
      <c r="D16" s="2249"/>
      <c r="E16" s="2249"/>
      <c r="F16" s="2249"/>
      <c r="G16" s="2249"/>
      <c r="H16" s="2249"/>
    </row>
    <row r="17" spans="2:8" ht="18.75" customHeight="1" x14ac:dyDescent="0.25">
      <c r="B17" s="2249"/>
      <c r="C17" s="2249"/>
      <c r="D17" s="2249"/>
      <c r="E17" s="2249"/>
      <c r="F17" s="2249"/>
      <c r="G17" s="2249"/>
      <c r="H17" s="2249"/>
    </row>
    <row r="18" spans="2:8" ht="18.75" customHeight="1" x14ac:dyDescent="0.25">
      <c r="B18" s="2249"/>
      <c r="C18" s="2249"/>
      <c r="D18" s="2249"/>
      <c r="E18" s="2249"/>
      <c r="F18" s="2249"/>
      <c r="G18" s="2249"/>
      <c r="H18" s="2249"/>
    </row>
    <row r="19" spans="2:8" ht="18.75" customHeight="1" x14ac:dyDescent="0.25">
      <c r="B19" s="2249"/>
      <c r="C19" s="2249"/>
      <c r="D19" s="2249"/>
      <c r="E19" s="2249"/>
      <c r="F19" s="2249"/>
      <c r="G19" s="2249"/>
      <c r="H19" s="2249"/>
    </row>
    <row r="20" spans="2:8" ht="18.75" customHeight="1" x14ac:dyDescent="0.25">
      <c r="B20" s="2249"/>
      <c r="C20" s="2249"/>
      <c r="D20" s="2249"/>
      <c r="E20" s="2249"/>
      <c r="F20" s="2249"/>
      <c r="G20" s="2249"/>
      <c r="H20" s="2249"/>
    </row>
    <row r="21" spans="2:8" ht="18.75" customHeight="1" x14ac:dyDescent="0.25">
      <c r="B21" s="2249"/>
      <c r="C21" s="2249"/>
      <c r="D21" s="2249"/>
      <c r="E21" s="2249"/>
      <c r="F21" s="2249"/>
      <c r="G21" s="2249"/>
      <c r="H21" s="2249"/>
    </row>
    <row r="22" spans="2:8" ht="18.75" customHeight="1" x14ac:dyDescent="0.25">
      <c r="B22" s="2249"/>
      <c r="C22" s="2249"/>
      <c r="D22" s="2249"/>
      <c r="E22" s="2249"/>
      <c r="F22" s="2249"/>
      <c r="G22" s="2249"/>
      <c r="H22" s="2249"/>
    </row>
    <row r="23" spans="2:8" ht="18.75" customHeight="1" x14ac:dyDescent="0.25">
      <c r="B23" s="2249"/>
      <c r="C23" s="2249"/>
      <c r="D23" s="2249"/>
      <c r="E23" s="2249"/>
      <c r="F23" s="2249"/>
      <c r="G23" s="2249"/>
      <c r="H23" s="2249"/>
    </row>
    <row r="24" spans="2:8" ht="18.75" customHeight="1" x14ac:dyDescent="0.25">
      <c r="B24" s="2249"/>
      <c r="C24" s="2249"/>
      <c r="D24" s="2249"/>
      <c r="E24" s="2249"/>
      <c r="F24" s="2249"/>
      <c r="G24" s="2249"/>
      <c r="H24" s="2249"/>
    </row>
    <row r="25" spans="2:8" ht="18.75" customHeight="1" x14ac:dyDescent="0.25">
      <c r="B25" s="2249"/>
      <c r="C25" s="2249"/>
      <c r="D25" s="2249"/>
      <c r="E25" s="2249"/>
      <c r="F25" s="2249"/>
      <c r="G25" s="2249"/>
      <c r="H25" s="2249"/>
    </row>
    <row r="26" spans="2:8" ht="18.75" customHeight="1" x14ac:dyDescent="0.25">
      <c r="B26" s="2249"/>
      <c r="C26" s="2249"/>
      <c r="D26" s="2249"/>
      <c r="E26" s="2249"/>
      <c r="F26" s="2249"/>
      <c r="G26" s="2249"/>
      <c r="H26" s="2249"/>
    </row>
    <row r="27" spans="2:8" ht="18.75" customHeight="1" x14ac:dyDescent="0.25">
      <c r="B27" s="2249"/>
      <c r="C27" s="2249"/>
      <c r="D27" s="2249"/>
      <c r="E27" s="2249"/>
      <c r="F27" s="2249"/>
      <c r="G27" s="2249"/>
      <c r="H27" s="2249"/>
    </row>
    <row r="28" spans="2:8" ht="16.5"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H3"/>
    <mergeCell ref="B4:H4"/>
    <mergeCell ref="B5:H5"/>
    <mergeCell ref="B6:H27"/>
  </mergeCells>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1:I14"/>
  <sheetViews>
    <sheetView showGridLines="0" zoomScaleNormal="100" workbookViewId="0"/>
  </sheetViews>
  <sheetFormatPr baseColWidth="10" defaultColWidth="0" defaultRowHeight="15" zeroHeight="1" x14ac:dyDescent="0.25"/>
  <cols>
    <col min="1" max="1" width="2.7109375" style="1239" customWidth="1"/>
    <col min="2" max="2" width="44.42578125" style="1239" customWidth="1"/>
    <col min="3" max="5" width="14" style="1239" customWidth="1"/>
    <col min="6" max="9" width="11.42578125" style="1239" customWidth="1"/>
    <col min="10" max="16384" width="11.42578125" style="1239" hidden="1"/>
  </cols>
  <sheetData>
    <row r="1" spans="1:8" ht="15.75" x14ac:dyDescent="0.25">
      <c r="A1" s="930"/>
      <c r="B1" s="2100"/>
      <c r="C1" s="2101"/>
      <c r="D1" s="2101"/>
      <c r="E1" s="2101"/>
      <c r="F1" s="2101"/>
      <c r="G1" s="2101"/>
      <c r="H1" s="2102"/>
    </row>
    <row r="2" spans="1:8" ht="15.75" x14ac:dyDescent="0.25">
      <c r="A2" s="930"/>
      <c r="B2" s="2103"/>
      <c r="C2" s="2104"/>
      <c r="D2" s="2104"/>
      <c r="E2" s="2104"/>
      <c r="F2" s="2104"/>
      <c r="G2" s="2104"/>
      <c r="H2" s="2105"/>
    </row>
    <row r="3" spans="1:8" ht="16.5" thickBot="1" x14ac:dyDescent="0.3">
      <c r="A3" s="930"/>
      <c r="B3" s="2106"/>
      <c r="C3" s="2107"/>
      <c r="D3" s="2107"/>
      <c r="E3" s="2107"/>
      <c r="F3" s="2107"/>
      <c r="G3" s="2107"/>
      <c r="H3" s="2108"/>
    </row>
    <row r="4" spans="1:8" ht="21" x14ac:dyDescent="0.35">
      <c r="A4" s="776"/>
      <c r="B4" s="2238" t="s">
        <v>3574</v>
      </c>
      <c r="C4" s="1870"/>
      <c r="D4" s="1870"/>
      <c r="E4" s="1870"/>
      <c r="F4" s="1870"/>
      <c r="G4" s="1870"/>
      <c r="H4" s="1870"/>
    </row>
    <row r="5" spans="1:8" ht="15.75" x14ac:dyDescent="0.25">
      <c r="A5" s="1043"/>
      <c r="B5" s="1086"/>
      <c r="C5" s="1086"/>
      <c r="D5" s="1086"/>
      <c r="E5" s="1086"/>
      <c r="F5" s="1086"/>
      <c r="G5" s="1086"/>
    </row>
    <row r="6" spans="1:8" ht="18.75" customHeight="1" x14ac:dyDescent="0.25">
      <c r="A6" s="930"/>
      <c r="B6" s="2258" t="s">
        <v>3570</v>
      </c>
      <c r="C6" s="2256" t="s">
        <v>3573</v>
      </c>
      <c r="D6" s="2257"/>
      <c r="E6" s="2256" t="s">
        <v>3526</v>
      </c>
      <c r="F6" s="2257"/>
      <c r="G6" s="2256">
        <v>2017</v>
      </c>
      <c r="H6" s="2257"/>
    </row>
    <row r="7" spans="1:8" ht="18.75" customHeight="1" x14ac:dyDescent="0.25">
      <c r="A7" s="930"/>
      <c r="B7" s="2259"/>
      <c r="C7" s="1295" t="s">
        <v>2001</v>
      </c>
      <c r="D7" s="1295" t="s">
        <v>2002</v>
      </c>
      <c r="E7" s="1295" t="s">
        <v>2001</v>
      </c>
      <c r="F7" s="1295" t="s">
        <v>2002</v>
      </c>
      <c r="G7" s="1304" t="s">
        <v>2001</v>
      </c>
      <c r="H7" s="1304" t="s">
        <v>2002</v>
      </c>
    </row>
    <row r="8" spans="1:8" ht="15.75" x14ac:dyDescent="0.25">
      <c r="A8" s="1285"/>
      <c r="B8" s="1282" t="s">
        <v>3571</v>
      </c>
      <c r="C8" s="1283">
        <v>9904</v>
      </c>
      <c r="D8" s="1283">
        <v>327</v>
      </c>
      <c r="E8" s="1283">
        <v>7409</v>
      </c>
      <c r="F8" s="1284">
        <v>336</v>
      </c>
      <c r="G8" s="1305">
        <f>C8+E8</f>
        <v>17313</v>
      </c>
      <c r="H8" s="1287">
        <f>D8+F8</f>
        <v>663</v>
      </c>
    </row>
    <row r="9" spans="1:8" ht="15.75" x14ac:dyDescent="0.25">
      <c r="B9" s="1282" t="s">
        <v>3572</v>
      </c>
      <c r="C9" s="1283">
        <v>9370</v>
      </c>
      <c r="D9" s="1283">
        <v>358</v>
      </c>
      <c r="E9" s="1284">
        <v>8268</v>
      </c>
      <c r="F9" s="1284">
        <v>318</v>
      </c>
      <c r="G9" s="1305">
        <f>C9+E9</f>
        <v>17638</v>
      </c>
      <c r="H9" s="1287">
        <f>D9+F9</f>
        <v>676</v>
      </c>
    </row>
    <row r="10" spans="1:8" ht="18.75" customHeight="1" x14ac:dyDescent="0.25">
      <c r="B10" s="1286" t="s">
        <v>211</v>
      </c>
      <c r="C10" s="1607">
        <f>SUM(C8:C9)</f>
        <v>19274</v>
      </c>
      <c r="D10" s="1607">
        <f t="shared" ref="D10:H10" si="0">SUM(D8:D9)</f>
        <v>685</v>
      </c>
      <c r="E10" s="1607">
        <f t="shared" si="0"/>
        <v>15677</v>
      </c>
      <c r="F10" s="1607">
        <f t="shared" si="0"/>
        <v>654</v>
      </c>
      <c r="G10" s="1607">
        <f t="shared" si="0"/>
        <v>34951</v>
      </c>
      <c r="H10" s="1607">
        <f t="shared" si="0"/>
        <v>1339</v>
      </c>
    </row>
    <row r="11" spans="1:8" ht="15" customHeight="1" x14ac:dyDescent="0.25">
      <c r="B11" s="1086"/>
      <c r="C11" s="1086"/>
      <c r="D11" s="1086"/>
      <c r="E11" s="1086"/>
      <c r="F11" s="1086"/>
      <c r="G11" s="1086"/>
    </row>
    <row r="12" spans="1:8" x14ac:dyDescent="0.25"/>
    <row r="13" spans="1:8" ht="13.5" hidden="1" customHeight="1" x14ac:dyDescent="0.25"/>
    <row r="14" spans="1:8" hidden="1" x14ac:dyDescent="0.25"/>
  </sheetData>
  <sheetProtection sheet="1" objects="1" scenarios="1" formatCells="0" formatColumns="0" formatRows="0" insertColumns="0" insertRows="0" deleteColumns="0" deleteRows="0" sort="0"/>
  <mergeCells count="6">
    <mergeCell ref="B1:H3"/>
    <mergeCell ref="B4:H4"/>
    <mergeCell ref="E6:F6"/>
    <mergeCell ref="B6:B7"/>
    <mergeCell ref="C6:D6"/>
    <mergeCell ref="G6:H6"/>
  </mergeCell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1:J288"/>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8" width="15" style="1" customWidth="1"/>
    <col min="9" max="9" width="5" style="1" customWidth="1"/>
    <col min="10" max="10" width="0" style="1" hidden="1" customWidth="1"/>
    <col min="11" max="16384" width="9.140625" style="1" hidden="1"/>
  </cols>
  <sheetData>
    <row r="1" spans="2:10" ht="15" x14ac:dyDescent="0.25">
      <c r="B1" s="1659"/>
      <c r="C1" s="1660"/>
      <c r="D1" s="1660"/>
      <c r="E1" s="1660"/>
      <c r="F1" s="1660"/>
      <c r="G1" s="1660"/>
      <c r="H1" s="1661"/>
    </row>
    <row r="2" spans="2:10" ht="15" x14ac:dyDescent="0.25">
      <c r="B2" s="1662"/>
      <c r="C2" s="1663"/>
      <c r="D2" s="1663"/>
      <c r="E2" s="1663"/>
      <c r="F2" s="1663"/>
      <c r="G2" s="1663"/>
      <c r="H2" s="1664"/>
    </row>
    <row r="3" spans="2:10" ht="16.5" thickBot="1" x14ac:dyDescent="0.3">
      <c r="B3" s="1665"/>
      <c r="C3" s="1666"/>
      <c r="D3" s="1666"/>
      <c r="E3" s="1666"/>
      <c r="F3" s="1666"/>
      <c r="G3" s="1666"/>
      <c r="H3" s="1667"/>
      <c r="I3" s="3"/>
      <c r="J3" s="3"/>
    </row>
    <row r="4" spans="2:10" s="4" customFormat="1" ht="21.75" thickBot="1" x14ac:dyDescent="0.4">
      <c r="B4" s="1668" t="s">
        <v>2688</v>
      </c>
      <c r="C4" s="1669"/>
      <c r="D4" s="1669"/>
      <c r="E4" s="1669"/>
      <c r="F4" s="1669"/>
      <c r="G4" s="1669"/>
      <c r="H4" s="1670"/>
      <c r="I4" s="3"/>
      <c r="J4" s="3"/>
    </row>
    <row r="5" spans="2:10" s="5" customFormat="1" ht="15.75" x14ac:dyDescent="0.25">
      <c r="B5" s="1671"/>
      <c r="C5" s="1671"/>
      <c r="D5" s="1671"/>
      <c r="E5" s="1671"/>
      <c r="F5" s="1671"/>
      <c r="G5" s="1671"/>
      <c r="H5" s="1671"/>
      <c r="I5" s="95"/>
      <c r="J5" s="95"/>
    </row>
    <row r="6" spans="2:10" s="5" customFormat="1" ht="18.75" customHeight="1" x14ac:dyDescent="0.25">
      <c r="B6" s="2249"/>
      <c r="C6" s="2249"/>
      <c r="D6" s="2249"/>
      <c r="E6" s="2249"/>
      <c r="F6" s="2249"/>
      <c r="G6" s="2249"/>
      <c r="H6" s="2249"/>
      <c r="I6" s="95"/>
      <c r="J6" s="95"/>
    </row>
    <row r="7" spans="2:10" s="6" customFormat="1" ht="18.75" customHeight="1" x14ac:dyDescent="0.25">
      <c r="B7" s="2249"/>
      <c r="C7" s="2249"/>
      <c r="D7" s="2249"/>
      <c r="E7" s="2249"/>
      <c r="F7" s="2249"/>
      <c r="G7" s="2249"/>
      <c r="H7" s="2249"/>
    </row>
    <row r="8" spans="2:10" ht="18.75" customHeight="1" x14ac:dyDescent="0.25">
      <c r="B8" s="2249"/>
      <c r="C8" s="2249"/>
      <c r="D8" s="2249"/>
      <c r="E8" s="2249"/>
      <c r="F8" s="2249"/>
      <c r="G8" s="2249"/>
      <c r="H8" s="2249"/>
    </row>
    <row r="9" spans="2:10" ht="18.75" customHeight="1" x14ac:dyDescent="0.25">
      <c r="B9" s="2249"/>
      <c r="C9" s="2249"/>
      <c r="D9" s="2249"/>
      <c r="E9" s="2249"/>
      <c r="F9" s="2249"/>
      <c r="G9" s="2249"/>
      <c r="H9" s="2249"/>
    </row>
    <row r="10" spans="2:10" ht="18.75" customHeight="1" x14ac:dyDescent="0.25">
      <c r="B10" s="2249"/>
      <c r="C10" s="2249"/>
      <c r="D10" s="2249"/>
      <c r="E10" s="2249"/>
      <c r="F10" s="2249"/>
      <c r="G10" s="2249"/>
      <c r="H10" s="2249"/>
    </row>
    <row r="11" spans="2:10" ht="18.75" customHeight="1" x14ac:dyDescent="0.25">
      <c r="B11" s="2249"/>
      <c r="C11" s="2249"/>
      <c r="D11" s="2249"/>
      <c r="E11" s="2249"/>
      <c r="F11" s="2249"/>
      <c r="G11" s="2249"/>
      <c r="H11" s="2249"/>
    </row>
    <row r="12" spans="2:10" ht="18.75" customHeight="1" x14ac:dyDescent="0.25">
      <c r="B12" s="2249"/>
      <c r="C12" s="2249"/>
      <c r="D12" s="2249"/>
      <c r="E12" s="2249"/>
      <c r="F12" s="2249"/>
      <c r="G12" s="2249"/>
      <c r="H12" s="2249"/>
    </row>
    <row r="13" spans="2:10" ht="18.75" customHeight="1" x14ac:dyDescent="0.25">
      <c r="B13" s="2249"/>
      <c r="C13" s="2249"/>
      <c r="D13" s="2249"/>
      <c r="E13" s="2249"/>
      <c r="F13" s="2249"/>
      <c r="G13" s="2249"/>
      <c r="H13" s="2249"/>
    </row>
    <row r="14" spans="2:10" ht="18.75" customHeight="1" x14ac:dyDescent="0.25">
      <c r="B14" s="2249"/>
      <c r="C14" s="2249"/>
      <c r="D14" s="2249"/>
      <c r="E14" s="2249"/>
      <c r="F14" s="2249"/>
      <c r="G14" s="2249"/>
      <c r="H14" s="2249"/>
    </row>
    <row r="15" spans="2:10" ht="18.75" customHeight="1" x14ac:dyDescent="0.25">
      <c r="B15" s="2249"/>
      <c r="C15" s="2249"/>
      <c r="D15" s="2249"/>
      <c r="E15" s="2249"/>
      <c r="F15" s="2249"/>
      <c r="G15" s="2249"/>
      <c r="H15" s="2249"/>
    </row>
    <row r="16" spans="2:10" ht="18.75" customHeight="1" x14ac:dyDescent="0.25">
      <c r="B16" s="2249"/>
      <c r="C16" s="2249"/>
      <c r="D16" s="2249"/>
      <c r="E16" s="2249"/>
      <c r="F16" s="2249"/>
      <c r="G16" s="2249"/>
      <c r="H16" s="2249"/>
    </row>
    <row r="17" spans="2:8" ht="18.75" customHeight="1" x14ac:dyDescent="0.25">
      <c r="B17" s="2249"/>
      <c r="C17" s="2249"/>
      <c r="D17" s="2249"/>
      <c r="E17" s="2249"/>
      <c r="F17" s="2249"/>
      <c r="G17" s="2249"/>
      <c r="H17" s="2249"/>
    </row>
    <row r="18" spans="2:8" ht="18.75" customHeight="1" x14ac:dyDescent="0.25">
      <c r="B18" s="2249"/>
      <c r="C18" s="2249"/>
      <c r="D18" s="2249"/>
      <c r="E18" s="2249"/>
      <c r="F18" s="2249"/>
      <c r="G18" s="2249"/>
      <c r="H18" s="2249"/>
    </row>
    <row r="19" spans="2:8" ht="18.75" customHeight="1" x14ac:dyDescent="0.25">
      <c r="B19" s="2249"/>
      <c r="C19" s="2249"/>
      <c r="D19" s="2249"/>
      <c r="E19" s="2249"/>
      <c r="F19" s="2249"/>
      <c r="G19" s="2249"/>
      <c r="H19" s="2249"/>
    </row>
    <row r="20" spans="2:8" ht="18.75" customHeight="1" x14ac:dyDescent="0.25">
      <c r="B20" s="2249"/>
      <c r="C20" s="2249"/>
      <c r="D20" s="2249"/>
      <c r="E20" s="2249"/>
      <c r="F20" s="2249"/>
      <c r="G20" s="2249"/>
      <c r="H20" s="2249"/>
    </row>
    <row r="21" spans="2:8" ht="18.75" customHeight="1" x14ac:dyDescent="0.25">
      <c r="B21" s="2249"/>
      <c r="C21" s="2249"/>
      <c r="D21" s="2249"/>
      <c r="E21" s="2249"/>
      <c r="F21" s="2249"/>
      <c r="G21" s="2249"/>
      <c r="H21" s="2249"/>
    </row>
    <row r="22" spans="2:8" ht="18.75" customHeight="1" x14ac:dyDescent="0.25">
      <c r="B22" s="2249"/>
      <c r="C22" s="2249"/>
      <c r="D22" s="2249"/>
      <c r="E22" s="2249"/>
      <c r="F22" s="2249"/>
      <c r="G22" s="2249"/>
      <c r="H22" s="2249"/>
    </row>
    <row r="23" spans="2:8" ht="18.75" customHeight="1" x14ac:dyDescent="0.25">
      <c r="B23" s="2249"/>
      <c r="C23" s="2249"/>
      <c r="D23" s="2249"/>
      <c r="E23" s="2249"/>
      <c r="F23" s="2249"/>
      <c r="G23" s="2249"/>
      <c r="H23" s="2249"/>
    </row>
    <row r="24" spans="2:8" ht="18.75" customHeight="1" x14ac:dyDescent="0.25">
      <c r="B24" s="2249"/>
      <c r="C24" s="2249"/>
      <c r="D24" s="2249"/>
      <c r="E24" s="2249"/>
      <c r="F24" s="2249"/>
      <c r="G24" s="2249"/>
      <c r="H24" s="2249"/>
    </row>
    <row r="25" spans="2:8" ht="18.75" customHeight="1" x14ac:dyDescent="0.25">
      <c r="B25" s="2249"/>
      <c r="C25" s="2249"/>
      <c r="D25" s="2249"/>
      <c r="E25" s="2249"/>
      <c r="F25" s="2249"/>
      <c r="G25" s="2249"/>
      <c r="H25" s="2249"/>
    </row>
    <row r="26" spans="2:8" ht="18.75" customHeight="1" x14ac:dyDescent="0.25">
      <c r="B26" s="2249"/>
      <c r="C26" s="2249"/>
      <c r="D26" s="2249"/>
      <c r="E26" s="2249"/>
      <c r="F26" s="2249"/>
      <c r="G26" s="2249"/>
      <c r="H26" s="2249"/>
    </row>
    <row r="27" spans="2:8" ht="18.75" customHeight="1" x14ac:dyDescent="0.25">
      <c r="B27" s="2249"/>
      <c r="C27" s="2249"/>
      <c r="D27" s="2249"/>
      <c r="E27" s="2249"/>
      <c r="F27" s="2249"/>
      <c r="G27" s="2249"/>
      <c r="H27" s="2249"/>
    </row>
    <row r="28" spans="2:8" ht="16.5" customHeight="1" x14ac:dyDescent="0.25">
      <c r="B28" s="1429" t="s">
        <v>4752</v>
      </c>
    </row>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H3"/>
    <mergeCell ref="B4:H4"/>
    <mergeCell ref="B5:H5"/>
    <mergeCell ref="B6:H27"/>
  </mergeCells>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1:G17"/>
  <sheetViews>
    <sheetView showGridLines="0" zoomScaleNormal="100" workbookViewId="0">
      <selection activeCell="D10" sqref="D10"/>
    </sheetView>
  </sheetViews>
  <sheetFormatPr baseColWidth="10" defaultColWidth="0" defaultRowHeight="15" zeroHeight="1" x14ac:dyDescent="0.25"/>
  <cols>
    <col min="1" max="1" width="2.7109375" customWidth="1"/>
    <col min="2" max="2" width="36.140625" customWidth="1"/>
    <col min="3" max="4" width="14" customWidth="1"/>
    <col min="5" max="5" width="11.42578125" customWidth="1"/>
    <col min="6" max="7" width="0" hidden="1" customWidth="1"/>
    <col min="8" max="16384" width="11.42578125" hidden="1"/>
  </cols>
  <sheetData>
    <row r="1" spans="1:5" ht="15.75" x14ac:dyDescent="0.25">
      <c r="A1" s="10"/>
      <c r="B1" s="1921"/>
      <c r="C1" s="1922"/>
      <c r="D1" s="1923"/>
    </row>
    <row r="2" spans="1:5" ht="15.75" x14ac:dyDescent="0.25">
      <c r="A2" s="10"/>
      <c r="B2" s="1924"/>
      <c r="C2" s="1925"/>
      <c r="D2" s="1926"/>
    </row>
    <row r="3" spans="1:5" ht="16.5" thickBot="1" x14ac:dyDescent="0.3">
      <c r="A3" s="10"/>
      <c r="B3" s="1927"/>
      <c r="C3" s="1928"/>
      <c r="D3" s="1929"/>
    </row>
    <row r="4" spans="1:5" ht="21.75" thickBot="1" x14ac:dyDescent="0.4">
      <c r="A4" s="3"/>
      <c r="B4" s="1789" t="s">
        <v>2689</v>
      </c>
      <c r="C4" s="1790"/>
      <c r="D4" s="1791"/>
    </row>
    <row r="5" spans="1:5" ht="15.75" x14ac:dyDescent="0.25">
      <c r="A5" s="95"/>
      <c r="B5" s="12"/>
      <c r="C5" s="12"/>
      <c r="D5" s="95"/>
    </row>
    <row r="6" spans="1:5" ht="18.75" customHeight="1" x14ac:dyDescent="0.25">
      <c r="A6" s="11"/>
      <c r="B6" s="2263" t="s">
        <v>2003</v>
      </c>
      <c r="C6" s="2263"/>
      <c r="D6" s="1430" t="s">
        <v>2004</v>
      </c>
      <c r="E6" s="11"/>
    </row>
    <row r="7" spans="1:5" ht="18.75" customHeight="1" x14ac:dyDescent="0.25">
      <c r="A7" s="11"/>
      <c r="B7" s="2260" t="s">
        <v>2005</v>
      </c>
      <c r="C7" s="2261"/>
      <c r="D7" s="556">
        <v>87233</v>
      </c>
      <c r="E7" s="11"/>
    </row>
    <row r="8" spans="1:5" ht="18.75" customHeight="1" x14ac:dyDescent="0.25">
      <c r="A8" s="11"/>
      <c r="B8" s="2260" t="s">
        <v>2006</v>
      </c>
      <c r="C8" s="2261"/>
      <c r="D8" s="556">
        <v>18013</v>
      </c>
      <c r="E8" s="11"/>
    </row>
    <row r="9" spans="1:5" ht="18.75" customHeight="1" x14ac:dyDescent="0.25">
      <c r="A9" s="11"/>
      <c r="B9" s="2260" t="s">
        <v>2007</v>
      </c>
      <c r="C9" s="2261"/>
      <c r="D9" s="556">
        <v>20384</v>
      </c>
      <c r="E9" s="11"/>
    </row>
    <row r="10" spans="1:5" ht="18.75" customHeight="1" x14ac:dyDescent="0.25">
      <c r="A10" s="11"/>
      <c r="B10" s="2262" t="s">
        <v>727</v>
      </c>
      <c r="C10" s="2262"/>
      <c r="D10" s="1431">
        <f>D7+D8+D9</f>
        <v>125630</v>
      </c>
      <c r="E10" s="11"/>
    </row>
    <row r="11" spans="1:5" ht="15" customHeight="1" x14ac:dyDescent="0.25">
      <c r="A11" s="11"/>
      <c r="B11" s="11"/>
      <c r="C11" s="11"/>
      <c r="D11" s="11"/>
      <c r="E11" s="11"/>
    </row>
    <row r="12" spans="1:5" ht="15" customHeight="1" x14ac:dyDescent="0.25">
      <c r="A12" s="11"/>
      <c r="B12" s="11"/>
      <c r="C12" s="11"/>
      <c r="D12" s="11"/>
      <c r="E12" s="11"/>
    </row>
    <row r="13" spans="1:5" ht="15" hidden="1" customHeight="1" x14ac:dyDescent="0.25">
      <c r="A13" s="11"/>
      <c r="B13" s="11"/>
      <c r="C13" s="11"/>
      <c r="D13" s="11"/>
      <c r="E13" s="11"/>
    </row>
    <row r="14" spans="1:5" ht="15" hidden="1" customHeight="1" x14ac:dyDescent="0.25">
      <c r="A14" s="11"/>
      <c r="B14" s="11"/>
      <c r="C14" s="11"/>
      <c r="D14" s="11"/>
      <c r="E14" s="11"/>
    </row>
    <row r="15" spans="1:5" ht="15" hidden="1" customHeight="1" x14ac:dyDescent="0.25">
      <c r="A15" s="11"/>
      <c r="B15" s="11"/>
      <c r="C15" s="11"/>
      <c r="D15" s="11"/>
      <c r="E15" s="11"/>
    </row>
    <row r="16" spans="1:5" hidden="1" x14ac:dyDescent="0.25"/>
    <row r="17" hidden="1" x14ac:dyDescent="0.25"/>
  </sheetData>
  <mergeCells count="7">
    <mergeCell ref="B4:D4"/>
    <mergeCell ref="B1:D3"/>
    <mergeCell ref="B8:C8"/>
    <mergeCell ref="B9:C9"/>
    <mergeCell ref="B10:C10"/>
    <mergeCell ref="B6:C6"/>
    <mergeCell ref="B7:C7"/>
  </mergeCell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1:F21"/>
  <sheetViews>
    <sheetView showGridLines="0" zoomScaleNormal="100" workbookViewId="0">
      <pane xSplit="1" ySplit="6" topLeftCell="B7"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2.7109375" style="1239" customWidth="1"/>
    <col min="2" max="2" width="34.85546875" style="1239" customWidth="1"/>
    <col min="3" max="5" width="19.85546875" style="1239" customWidth="1"/>
    <col min="6" max="6" width="5.140625" style="1239" customWidth="1"/>
    <col min="7" max="16384" width="11.42578125" style="1239" hidden="1"/>
  </cols>
  <sheetData>
    <row r="1" spans="1:5" ht="15.75" x14ac:dyDescent="0.25">
      <c r="A1" s="930"/>
      <c r="B1" s="2100"/>
      <c r="C1" s="2101"/>
      <c r="D1" s="2101"/>
      <c r="E1" s="2102"/>
    </row>
    <row r="2" spans="1:5" ht="15.75" x14ac:dyDescent="0.25">
      <c r="A2" s="930"/>
      <c r="B2" s="2103"/>
      <c r="C2" s="2104"/>
      <c r="D2" s="2104"/>
      <c r="E2" s="2105"/>
    </row>
    <row r="3" spans="1:5" ht="16.5" thickBot="1" x14ac:dyDescent="0.3">
      <c r="A3" s="930"/>
      <c r="B3" s="2106"/>
      <c r="C3" s="2107"/>
      <c r="D3" s="2107"/>
      <c r="E3" s="2108"/>
    </row>
    <row r="4" spans="1:5" ht="21.75" thickBot="1" x14ac:dyDescent="0.4">
      <c r="A4" s="776"/>
      <c r="B4" s="1813" t="s">
        <v>3576</v>
      </c>
      <c r="C4" s="1814"/>
      <c r="D4" s="1814"/>
      <c r="E4" s="1815"/>
    </row>
    <row r="5" spans="1:5" ht="15.75" x14ac:dyDescent="0.25">
      <c r="A5" s="1043"/>
      <c r="B5" s="1086"/>
      <c r="C5" s="1086"/>
      <c r="D5" s="1086"/>
      <c r="E5" s="1043"/>
    </row>
    <row r="6" spans="1:5" s="1285" customFormat="1" ht="18.75" customHeight="1" x14ac:dyDescent="0.25">
      <c r="A6" s="930"/>
      <c r="B6" s="2265" t="s">
        <v>3577</v>
      </c>
      <c r="C6" s="2267" t="s">
        <v>3578</v>
      </c>
      <c r="D6" s="2268"/>
      <c r="E6" s="2269"/>
    </row>
    <row r="7" spans="1:5" ht="18.75" customHeight="1" x14ac:dyDescent="0.25">
      <c r="A7" s="930"/>
      <c r="B7" s="2266"/>
      <c r="C7" s="1306" t="s">
        <v>3525</v>
      </c>
      <c r="D7" s="1306" t="s">
        <v>3527</v>
      </c>
      <c r="E7" s="1306">
        <v>2017</v>
      </c>
    </row>
    <row r="8" spans="1:5" ht="15.75" x14ac:dyDescent="0.25">
      <c r="A8" s="1285"/>
      <c r="B8" s="1307" t="s">
        <v>2122</v>
      </c>
      <c r="C8" s="1283">
        <v>48</v>
      </c>
      <c r="D8" s="1283">
        <v>170</v>
      </c>
      <c r="E8" s="1287">
        <f>SUM(C8:D8)</f>
        <v>218</v>
      </c>
    </row>
    <row r="9" spans="1:5" ht="15.75" x14ac:dyDescent="0.25">
      <c r="B9" s="1307" t="s">
        <v>3579</v>
      </c>
      <c r="C9" s="1283">
        <v>194</v>
      </c>
      <c r="D9" s="1283">
        <v>164</v>
      </c>
      <c r="E9" s="1287">
        <f t="shared" ref="E9:E15" si="0">SUM(C9:D9)</f>
        <v>358</v>
      </c>
    </row>
    <row r="10" spans="1:5" ht="15.75" x14ac:dyDescent="0.25">
      <c r="B10" s="1307" t="s">
        <v>3580</v>
      </c>
      <c r="C10" s="1283">
        <v>172</v>
      </c>
      <c r="D10" s="1283">
        <v>146</v>
      </c>
      <c r="E10" s="1287">
        <f t="shared" si="0"/>
        <v>318</v>
      </c>
    </row>
    <row r="11" spans="1:5" ht="15.75" x14ac:dyDescent="0.25">
      <c r="B11" s="1307" t="s">
        <v>2543</v>
      </c>
      <c r="C11" s="1283">
        <v>4</v>
      </c>
      <c r="D11" s="1283">
        <v>4</v>
      </c>
      <c r="E11" s="1287">
        <f t="shared" si="0"/>
        <v>8</v>
      </c>
    </row>
    <row r="12" spans="1:5" ht="15.75" x14ac:dyDescent="0.25">
      <c r="B12" s="1307" t="s">
        <v>3581</v>
      </c>
      <c r="C12" s="1283">
        <v>23888</v>
      </c>
      <c r="D12" s="1283">
        <v>23432</v>
      </c>
      <c r="E12" s="1287">
        <f t="shared" si="0"/>
        <v>47320</v>
      </c>
    </row>
    <row r="13" spans="1:5" ht="15.75" x14ac:dyDescent="0.25">
      <c r="B13" s="1307" t="s">
        <v>3582</v>
      </c>
      <c r="C13" s="1283">
        <v>332</v>
      </c>
      <c r="D13" s="1283">
        <v>110</v>
      </c>
      <c r="E13" s="1287">
        <f t="shared" si="0"/>
        <v>442</v>
      </c>
    </row>
    <row r="14" spans="1:5" ht="15.75" x14ac:dyDescent="0.25">
      <c r="B14" s="1307" t="s">
        <v>3583</v>
      </c>
      <c r="C14" s="1283">
        <v>218</v>
      </c>
      <c r="D14" s="1283">
        <v>212</v>
      </c>
      <c r="E14" s="1287">
        <f t="shared" si="0"/>
        <v>430</v>
      </c>
    </row>
    <row r="15" spans="1:5" ht="15.75" x14ac:dyDescent="0.25">
      <c r="B15" s="1307" t="s">
        <v>3562</v>
      </c>
      <c r="C15" s="1283">
        <v>180</v>
      </c>
      <c r="D15" s="1283">
        <v>6</v>
      </c>
      <c r="E15" s="1287">
        <f t="shared" si="0"/>
        <v>186</v>
      </c>
    </row>
    <row r="16" spans="1:5" s="1308" customFormat="1" ht="21" x14ac:dyDescent="0.35">
      <c r="B16" s="2264" t="s">
        <v>205</v>
      </c>
      <c r="C16" s="2264"/>
      <c r="D16" s="2264"/>
      <c r="E16" s="1309">
        <f>SUM(E8:E15)</f>
        <v>49280</v>
      </c>
    </row>
    <row r="17" x14ac:dyDescent="0.25"/>
    <row r="18" x14ac:dyDescent="0.25"/>
    <row r="19" x14ac:dyDescent="0.25"/>
    <row r="20" x14ac:dyDescent="0.25"/>
    <row r="21" x14ac:dyDescent="0.25"/>
  </sheetData>
  <sheetProtection sheet="1" objects="1" scenarios="1" formatCells="0" formatColumns="0" formatRows="0" insertColumns="0" insertRows="0" deleteColumns="0" deleteRows="0" sort="0"/>
  <mergeCells count="5">
    <mergeCell ref="B4:E4"/>
    <mergeCell ref="B16:D16"/>
    <mergeCell ref="B1:E3"/>
    <mergeCell ref="B6:B7"/>
    <mergeCell ref="C6:E6"/>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1:F40"/>
  <sheetViews>
    <sheetView showGridLines="0" zoomScaleNormal="100" workbookViewId="0">
      <pane xSplit="1" ySplit="7" topLeftCell="B27" activePane="bottomRight" state="frozen"/>
      <selection activeCell="C5" sqref="C5"/>
      <selection pane="topRight" activeCell="C5" sqref="C5"/>
      <selection pane="bottomLeft" activeCell="C5" sqref="C5"/>
      <selection pane="bottomRight" activeCell="C8" sqref="C8:E38"/>
    </sheetView>
  </sheetViews>
  <sheetFormatPr baseColWidth="10" defaultColWidth="0" defaultRowHeight="15" zeroHeight="1" x14ac:dyDescent="0.25"/>
  <cols>
    <col min="1" max="1" width="2.7109375" style="1239" customWidth="1"/>
    <col min="2" max="2" width="56.28515625" style="1239" customWidth="1"/>
    <col min="3" max="5" width="16.140625" style="1239" customWidth="1"/>
    <col min="6" max="6" width="6.7109375" style="1239" customWidth="1"/>
    <col min="7" max="16384" width="11.42578125" style="1239" hidden="1"/>
  </cols>
  <sheetData>
    <row r="1" spans="1:5" ht="15.75" x14ac:dyDescent="0.25">
      <c r="A1" s="930"/>
      <c r="B1" s="2100"/>
      <c r="C1" s="2101"/>
      <c r="D1" s="2101"/>
      <c r="E1" s="2102"/>
    </row>
    <row r="2" spans="1:5" ht="15.75" x14ac:dyDescent="0.25">
      <c r="A2" s="930"/>
      <c r="B2" s="2103"/>
      <c r="C2" s="2104"/>
      <c r="D2" s="2104"/>
      <c r="E2" s="2105"/>
    </row>
    <row r="3" spans="1:5" ht="16.5" thickBot="1" x14ac:dyDescent="0.3">
      <c r="A3" s="930"/>
      <c r="B3" s="2106"/>
      <c r="C3" s="2107"/>
      <c r="D3" s="2107"/>
      <c r="E3" s="2108"/>
    </row>
    <row r="4" spans="1:5" ht="21.75" thickBot="1" x14ac:dyDescent="0.4">
      <c r="A4" s="776"/>
      <c r="B4" s="1813" t="s">
        <v>2690</v>
      </c>
      <c r="C4" s="1814"/>
      <c r="D4" s="1814"/>
      <c r="E4" s="1815"/>
    </row>
    <row r="5" spans="1:5" ht="15.75" x14ac:dyDescent="0.25">
      <c r="A5" s="1043"/>
      <c r="B5" s="1086"/>
      <c r="C5" s="1086"/>
      <c r="D5" s="1086"/>
      <c r="E5" s="1043"/>
    </row>
    <row r="6" spans="1:5" ht="18.75" x14ac:dyDescent="0.25">
      <c r="A6" s="930"/>
      <c r="B6" s="2239" t="s">
        <v>762</v>
      </c>
      <c r="C6" s="2239" t="s">
        <v>2009</v>
      </c>
      <c r="D6" s="2239"/>
      <c r="E6" s="2239"/>
    </row>
    <row r="7" spans="1:5" ht="18.75" x14ac:dyDescent="0.3">
      <c r="A7" s="930"/>
      <c r="B7" s="2239"/>
      <c r="C7" s="1298" t="s">
        <v>3525</v>
      </c>
      <c r="D7" s="1298" t="s">
        <v>3527</v>
      </c>
      <c r="E7" s="1298">
        <v>2017</v>
      </c>
    </row>
    <row r="8" spans="1:5" ht="15.75" x14ac:dyDescent="0.25">
      <c r="A8" s="930"/>
      <c r="B8" s="1299" t="s">
        <v>426</v>
      </c>
      <c r="C8" s="1608">
        <v>1122</v>
      </c>
      <c r="D8" s="1608">
        <v>797</v>
      </c>
      <c r="E8" s="1609">
        <f>SUM(C8:D8)</f>
        <v>1919</v>
      </c>
    </row>
    <row r="9" spans="1:5" ht="15.75" x14ac:dyDescent="0.25">
      <c r="A9" s="1285"/>
      <c r="B9" s="1299" t="s">
        <v>428</v>
      </c>
      <c r="C9" s="1608">
        <v>30</v>
      </c>
      <c r="D9" s="1608">
        <v>30</v>
      </c>
      <c r="E9" s="1609">
        <f t="shared" ref="E9:E37" si="0">SUM(C9:D9)</f>
        <v>60</v>
      </c>
    </row>
    <row r="10" spans="1:5" ht="15.75" x14ac:dyDescent="0.25">
      <c r="B10" s="1299" t="s">
        <v>831</v>
      </c>
      <c r="C10" s="1608">
        <v>782</v>
      </c>
      <c r="D10" s="1608">
        <v>816</v>
      </c>
      <c r="E10" s="1609">
        <f t="shared" si="0"/>
        <v>1598</v>
      </c>
    </row>
    <row r="11" spans="1:5" ht="15.75" x14ac:dyDescent="0.25">
      <c r="B11" s="1299" t="s">
        <v>824</v>
      </c>
      <c r="C11" s="1608">
        <v>412</v>
      </c>
      <c r="D11" s="1608">
        <v>183</v>
      </c>
      <c r="E11" s="1609">
        <f t="shared" si="0"/>
        <v>595</v>
      </c>
    </row>
    <row r="12" spans="1:5" ht="15.75" x14ac:dyDescent="0.25">
      <c r="B12" s="1299" t="s">
        <v>1259</v>
      </c>
      <c r="C12" s="1608">
        <v>672</v>
      </c>
      <c r="D12" s="1608">
        <v>494</v>
      </c>
      <c r="E12" s="1609">
        <f t="shared" si="0"/>
        <v>1166</v>
      </c>
    </row>
    <row r="13" spans="1:5" ht="15.75" x14ac:dyDescent="0.25">
      <c r="B13" s="1299" t="s">
        <v>425</v>
      </c>
      <c r="C13" s="1608">
        <v>2134</v>
      </c>
      <c r="D13" s="1608">
        <v>1855</v>
      </c>
      <c r="E13" s="1609">
        <f t="shared" si="0"/>
        <v>3989</v>
      </c>
    </row>
    <row r="14" spans="1:5" ht="15.75" x14ac:dyDescent="0.25">
      <c r="B14" s="1299" t="s">
        <v>803</v>
      </c>
      <c r="C14" s="1608">
        <v>672</v>
      </c>
      <c r="D14" s="1608">
        <v>490</v>
      </c>
      <c r="E14" s="1609">
        <f t="shared" si="0"/>
        <v>1162</v>
      </c>
    </row>
    <row r="15" spans="1:5" ht="15.75" x14ac:dyDescent="0.25">
      <c r="B15" s="1299" t="s">
        <v>992</v>
      </c>
      <c r="C15" s="1608">
        <v>4026</v>
      </c>
      <c r="D15" s="1608">
        <v>2811</v>
      </c>
      <c r="E15" s="1609">
        <f t="shared" si="0"/>
        <v>6837</v>
      </c>
    </row>
    <row r="16" spans="1:5" ht="15.75" x14ac:dyDescent="0.25">
      <c r="B16" s="1299" t="s">
        <v>423</v>
      </c>
      <c r="C16" s="1608">
        <v>1288</v>
      </c>
      <c r="D16" s="1608">
        <v>1247</v>
      </c>
      <c r="E16" s="1609">
        <f t="shared" si="0"/>
        <v>2535</v>
      </c>
    </row>
    <row r="17" spans="2:5" ht="15.75" x14ac:dyDescent="0.25">
      <c r="B17" s="1299" t="s">
        <v>979</v>
      </c>
      <c r="C17" s="1608">
        <v>600</v>
      </c>
      <c r="D17" s="1608">
        <v>528</v>
      </c>
      <c r="E17" s="1609">
        <f t="shared" si="0"/>
        <v>1128</v>
      </c>
    </row>
    <row r="18" spans="2:5" ht="15.75" x14ac:dyDescent="0.25">
      <c r="B18" s="1299" t="s">
        <v>3031</v>
      </c>
      <c r="C18" s="1608">
        <v>50</v>
      </c>
      <c r="D18" s="1608">
        <v>121</v>
      </c>
      <c r="E18" s="1609">
        <f t="shared" si="0"/>
        <v>171</v>
      </c>
    </row>
    <row r="19" spans="2:5" ht="15.75" x14ac:dyDescent="0.25">
      <c r="B19" s="1299" t="s">
        <v>2011</v>
      </c>
      <c r="C19" s="1608">
        <v>424</v>
      </c>
      <c r="D19" s="1608">
        <v>375</v>
      </c>
      <c r="E19" s="1609">
        <f t="shared" si="0"/>
        <v>799</v>
      </c>
    </row>
    <row r="20" spans="2:5" ht="15.75" x14ac:dyDescent="0.25">
      <c r="B20" s="1299" t="s">
        <v>921</v>
      </c>
      <c r="C20" s="1608">
        <v>670</v>
      </c>
      <c r="D20" s="1608">
        <v>513</v>
      </c>
      <c r="E20" s="1609">
        <f t="shared" si="0"/>
        <v>1183</v>
      </c>
    </row>
    <row r="21" spans="2:5" ht="15.75" x14ac:dyDescent="0.25">
      <c r="B21" s="1299" t="s">
        <v>2010</v>
      </c>
      <c r="C21" s="1608">
        <v>352</v>
      </c>
      <c r="D21" s="1608">
        <v>284</v>
      </c>
      <c r="E21" s="1609">
        <f t="shared" si="0"/>
        <v>636</v>
      </c>
    </row>
    <row r="22" spans="2:5" ht="15.75" x14ac:dyDescent="0.25">
      <c r="B22" s="1299" t="s">
        <v>922</v>
      </c>
      <c r="C22" s="1608">
        <v>714</v>
      </c>
      <c r="D22" s="1608">
        <v>661</v>
      </c>
      <c r="E22" s="1609">
        <f t="shared" si="0"/>
        <v>1375</v>
      </c>
    </row>
    <row r="23" spans="2:5" ht="31.5" x14ac:dyDescent="0.25">
      <c r="B23" s="1299" t="s">
        <v>3564</v>
      </c>
      <c r="C23" s="1608">
        <v>1052</v>
      </c>
      <c r="D23" s="1608">
        <v>1728</v>
      </c>
      <c r="E23" s="1609">
        <f t="shared" si="0"/>
        <v>2780</v>
      </c>
    </row>
    <row r="24" spans="2:5" ht="15.75" x14ac:dyDescent="0.25">
      <c r="B24" s="1299" t="s">
        <v>2016</v>
      </c>
      <c r="C24" s="1608">
        <v>104</v>
      </c>
      <c r="D24" s="1608">
        <v>130</v>
      </c>
      <c r="E24" s="1609">
        <f t="shared" si="0"/>
        <v>234</v>
      </c>
    </row>
    <row r="25" spans="2:5" ht="15.75" x14ac:dyDescent="0.25">
      <c r="B25" s="1299" t="s">
        <v>2017</v>
      </c>
      <c r="C25" s="1608">
        <v>528</v>
      </c>
      <c r="D25" s="1608">
        <v>522</v>
      </c>
      <c r="E25" s="1609">
        <f t="shared" si="0"/>
        <v>1050</v>
      </c>
    </row>
    <row r="26" spans="2:5" ht="15.75" x14ac:dyDescent="0.25">
      <c r="B26" s="1299" t="s">
        <v>2013</v>
      </c>
      <c r="C26" s="1608">
        <v>1228</v>
      </c>
      <c r="D26" s="1608">
        <v>790</v>
      </c>
      <c r="E26" s="1609">
        <f t="shared" si="0"/>
        <v>2018</v>
      </c>
    </row>
    <row r="27" spans="2:5" ht="15.75" x14ac:dyDescent="0.25">
      <c r="B27" s="1299" t="s">
        <v>2015</v>
      </c>
      <c r="C27" s="1608">
        <v>192</v>
      </c>
      <c r="D27" s="1608">
        <v>385</v>
      </c>
      <c r="E27" s="1609">
        <f t="shared" si="0"/>
        <v>577</v>
      </c>
    </row>
    <row r="28" spans="2:5" ht="15.75" x14ac:dyDescent="0.25">
      <c r="B28" s="1299" t="s">
        <v>989</v>
      </c>
      <c r="C28" s="1608">
        <v>494</v>
      </c>
      <c r="D28" s="1608">
        <v>614</v>
      </c>
      <c r="E28" s="1609">
        <f t="shared" si="0"/>
        <v>1108</v>
      </c>
    </row>
    <row r="29" spans="2:5" ht="15.75" x14ac:dyDescent="0.25">
      <c r="B29" s="1299" t="s">
        <v>2014</v>
      </c>
      <c r="C29" s="1608">
        <v>494</v>
      </c>
      <c r="D29" s="1608">
        <v>360</v>
      </c>
      <c r="E29" s="1609">
        <f t="shared" si="0"/>
        <v>854</v>
      </c>
    </row>
    <row r="30" spans="2:5" ht="15.75" x14ac:dyDescent="0.25">
      <c r="B30" s="1299" t="s">
        <v>828</v>
      </c>
      <c r="C30" s="1608">
        <v>1402</v>
      </c>
      <c r="D30" s="1608">
        <v>1395</v>
      </c>
      <c r="E30" s="1609">
        <f t="shared" si="0"/>
        <v>2797</v>
      </c>
    </row>
    <row r="31" spans="2:5" ht="15.75" x14ac:dyDescent="0.25">
      <c r="B31" s="1299" t="s">
        <v>807</v>
      </c>
      <c r="C31" s="1608">
        <v>3910</v>
      </c>
      <c r="D31" s="1608">
        <v>5183</v>
      </c>
      <c r="E31" s="1609">
        <f t="shared" si="0"/>
        <v>9093</v>
      </c>
    </row>
    <row r="32" spans="2:5" ht="15.75" x14ac:dyDescent="0.25">
      <c r="B32" s="1299" t="s">
        <v>936</v>
      </c>
      <c r="C32" s="1608">
        <v>486</v>
      </c>
      <c r="D32" s="1608">
        <v>841</v>
      </c>
      <c r="E32" s="1609">
        <f t="shared" si="0"/>
        <v>1327</v>
      </c>
    </row>
    <row r="33" spans="2:5" ht="15.75" x14ac:dyDescent="0.25">
      <c r="B33" s="1299" t="s">
        <v>2012</v>
      </c>
      <c r="C33" s="1608">
        <v>196</v>
      </c>
      <c r="D33" s="1608">
        <v>212</v>
      </c>
      <c r="E33" s="1609">
        <f t="shared" si="0"/>
        <v>408</v>
      </c>
    </row>
    <row r="34" spans="2:5" ht="15.75" x14ac:dyDescent="0.25">
      <c r="B34" s="1299" t="s">
        <v>3565</v>
      </c>
      <c r="C34" s="1608">
        <v>6</v>
      </c>
      <c r="D34" s="1608">
        <v>9</v>
      </c>
      <c r="E34" s="1609">
        <f t="shared" si="0"/>
        <v>15</v>
      </c>
    </row>
    <row r="35" spans="2:5" ht="15.75" x14ac:dyDescent="0.25">
      <c r="B35" s="1299" t="s">
        <v>409</v>
      </c>
      <c r="C35" s="1608">
        <v>180</v>
      </c>
      <c r="D35" s="1608">
        <v>206</v>
      </c>
      <c r="E35" s="1609">
        <f t="shared" si="0"/>
        <v>386</v>
      </c>
    </row>
    <row r="36" spans="2:5" ht="15.75" x14ac:dyDescent="0.25">
      <c r="B36" s="1299" t="s">
        <v>3566</v>
      </c>
      <c r="C36" s="1608">
        <v>280</v>
      </c>
      <c r="D36" s="1608">
        <v>126</v>
      </c>
      <c r="E36" s="1609">
        <f t="shared" si="0"/>
        <v>406</v>
      </c>
    </row>
    <row r="37" spans="2:5" ht="15.75" x14ac:dyDescent="0.25">
      <c r="B37" s="1299" t="s">
        <v>3562</v>
      </c>
      <c r="C37" s="1608">
        <v>532</v>
      </c>
      <c r="D37" s="1608">
        <v>532</v>
      </c>
      <c r="E37" s="1609">
        <f t="shared" si="0"/>
        <v>1064</v>
      </c>
    </row>
    <row r="38" spans="2:5" ht="21" x14ac:dyDescent="0.35">
      <c r="B38" s="1300" t="s">
        <v>727</v>
      </c>
      <c r="C38" s="1610">
        <f>SUM(C8:C37)</f>
        <v>25032</v>
      </c>
      <c r="D38" s="1610">
        <f t="shared" ref="D38:E38" si="1">SUM(D8:D37)</f>
        <v>24238</v>
      </c>
      <c r="E38" s="1610">
        <f t="shared" si="1"/>
        <v>49270</v>
      </c>
    </row>
    <row r="39" spans="2:5" x14ac:dyDescent="0.25"/>
    <row r="40" spans="2:5" x14ac:dyDescent="0.25"/>
  </sheetData>
  <sheetProtection sheet="1" objects="1" scenarios="1" formatCells="0" formatColumns="0" formatRows="0" insertColumns="0" insertRows="0" deleteColumns="0" deleteRows="0" sort="0"/>
  <mergeCells count="4">
    <mergeCell ref="B4:E4"/>
    <mergeCell ref="B6:B7"/>
    <mergeCell ref="C6:E6"/>
    <mergeCell ref="B1:E3"/>
  </mergeCells>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
  <sheetViews>
    <sheetView showGridLines="0" zoomScaleNormal="100" workbookViewId="0">
      <pane xSplit="2" ySplit="8" topLeftCell="R9" activePane="bottomRight" state="frozen"/>
      <selection pane="topRight" activeCell="C1" sqref="C1"/>
      <selection pane="bottomLeft" activeCell="A9" sqref="A9"/>
      <selection pane="bottomRight"/>
    </sheetView>
  </sheetViews>
  <sheetFormatPr baseColWidth="10" defaultColWidth="11.42578125" defaultRowHeight="15" customHeight="1" x14ac:dyDescent="0.25"/>
  <cols>
    <col min="1" max="1" width="2.7109375" style="1239" customWidth="1"/>
    <col min="2" max="2" width="43" style="1239" customWidth="1"/>
    <col min="3" max="3" width="11.28515625" style="1239" bestFit="1" customWidth="1"/>
    <col min="4" max="4" width="9.28515625" style="1239" bestFit="1" customWidth="1"/>
    <col min="5" max="5" width="11.28515625" style="1239" bestFit="1" customWidth="1"/>
    <col min="6" max="6" width="5.85546875" style="1239" bestFit="1" customWidth="1"/>
    <col min="7" max="7" width="11.28515625" style="1239" bestFit="1" customWidth="1"/>
    <col min="8" max="8" width="9.28515625" style="1239" bestFit="1" customWidth="1"/>
    <col min="9" max="9" width="11.28515625" style="1239" bestFit="1" customWidth="1"/>
    <col min="10" max="10" width="5.85546875" style="1239" bestFit="1" customWidth="1"/>
    <col min="11" max="11" width="11.28515625" style="1239" bestFit="1" customWidth="1"/>
    <col min="12" max="12" width="9.28515625" style="1239" bestFit="1" customWidth="1"/>
    <col min="13" max="13" width="11.28515625" style="1239" bestFit="1" customWidth="1"/>
    <col min="14" max="14" width="5.85546875" style="1239" bestFit="1" customWidth="1"/>
    <col min="15" max="15" width="11.28515625" style="1239" bestFit="1" customWidth="1"/>
    <col min="16" max="16" width="9.28515625" style="1239" bestFit="1" customWidth="1"/>
    <col min="17" max="17" width="11.28515625" style="1239" bestFit="1" customWidth="1"/>
    <col min="18" max="18" width="5.85546875" style="1239" bestFit="1" customWidth="1"/>
    <col min="19" max="19" width="11.28515625" style="1239" bestFit="1" customWidth="1"/>
    <col min="20" max="20" width="9.28515625" style="1239" bestFit="1" customWidth="1"/>
    <col min="21" max="21" width="11.28515625" style="1239" bestFit="1" customWidth="1"/>
    <col min="22" max="22" width="5.85546875" style="1239" bestFit="1" customWidth="1"/>
    <col min="23" max="23" width="11.28515625" style="1239" bestFit="1" customWidth="1"/>
    <col min="24" max="24" width="9.28515625" style="1239" bestFit="1" customWidth="1"/>
    <col min="25" max="25" width="11.28515625" style="1239" bestFit="1" customWidth="1"/>
    <col min="26" max="26" width="5.85546875" style="1239" bestFit="1" customWidth="1"/>
    <col min="27" max="27" width="11.28515625" style="1239" bestFit="1" customWidth="1"/>
    <col min="28" max="28" width="9.28515625" style="1239" bestFit="1" customWidth="1"/>
    <col min="29" max="29" width="11.28515625" style="1239" bestFit="1" customWidth="1"/>
    <col min="30" max="30" width="5.85546875" style="1239" bestFit="1" customWidth="1"/>
    <col min="31" max="16384" width="11.42578125" style="1239"/>
  </cols>
  <sheetData>
    <row r="1" spans="1:30" ht="15.75" x14ac:dyDescent="0.25">
      <c r="A1" s="930"/>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2"/>
    </row>
    <row r="2" spans="1:30" ht="15.75" x14ac:dyDescent="0.25">
      <c r="A2" s="930"/>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5"/>
    </row>
    <row r="3" spans="1:30" ht="16.5" thickBot="1" x14ac:dyDescent="0.3">
      <c r="A3" s="930"/>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8"/>
    </row>
    <row r="4" spans="1:30" ht="21.75" thickBot="1" x14ac:dyDescent="0.4">
      <c r="A4" s="776"/>
      <c r="B4" s="1813" t="s">
        <v>4199</v>
      </c>
      <c r="C4" s="1814"/>
      <c r="D4" s="1814"/>
      <c r="E4" s="1814"/>
      <c r="F4" s="1814"/>
      <c r="G4" s="1814"/>
      <c r="H4" s="1814"/>
      <c r="I4" s="1814"/>
      <c r="J4" s="1814"/>
      <c r="K4" s="1814"/>
      <c r="L4" s="1814"/>
      <c r="M4" s="1814"/>
      <c r="N4" s="1814"/>
      <c r="O4" s="1814"/>
      <c r="P4" s="1814"/>
      <c r="Q4" s="1814"/>
      <c r="R4" s="1814"/>
      <c r="S4" s="1814"/>
      <c r="T4" s="1814"/>
      <c r="U4" s="1814"/>
      <c r="V4" s="1814"/>
      <c r="W4" s="1814"/>
      <c r="X4" s="1814"/>
      <c r="Y4" s="1814"/>
      <c r="Z4" s="1814"/>
      <c r="AA4" s="1814"/>
      <c r="AB4" s="1814"/>
      <c r="AC4" s="1814"/>
      <c r="AD4" s="1815"/>
    </row>
    <row r="5" spans="1:30" ht="16.5" thickBot="1" x14ac:dyDescent="0.3">
      <c r="A5" s="1043"/>
      <c r="B5" s="1086"/>
      <c r="C5" s="1086"/>
      <c r="D5" s="1086"/>
      <c r="E5" s="1086"/>
      <c r="F5" s="1086"/>
      <c r="G5" s="1043"/>
    </row>
    <row r="6" spans="1:30" ht="15.75" x14ac:dyDescent="0.25">
      <c r="A6" s="930"/>
      <c r="B6" s="2270" t="s">
        <v>762</v>
      </c>
      <c r="C6" s="2272">
        <v>2011</v>
      </c>
      <c r="D6" s="2273"/>
      <c r="E6" s="2273"/>
      <c r="F6" s="2274"/>
      <c r="G6" s="2275">
        <v>2012</v>
      </c>
      <c r="H6" s="2276"/>
      <c r="I6" s="2276"/>
      <c r="J6" s="2277"/>
      <c r="K6" s="2275">
        <v>2013</v>
      </c>
      <c r="L6" s="2276"/>
      <c r="M6" s="2276"/>
      <c r="N6" s="2277"/>
      <c r="O6" s="2272">
        <v>2014</v>
      </c>
      <c r="P6" s="2273"/>
      <c r="Q6" s="2273"/>
      <c r="R6" s="2274"/>
      <c r="S6" s="2272">
        <v>2015</v>
      </c>
      <c r="T6" s="2273"/>
      <c r="U6" s="2273"/>
      <c r="V6" s="2283"/>
      <c r="W6" s="2272">
        <v>2016</v>
      </c>
      <c r="X6" s="2273"/>
      <c r="Y6" s="2273"/>
      <c r="Z6" s="2274"/>
      <c r="AA6" s="2275">
        <v>2017</v>
      </c>
      <c r="AB6" s="2276"/>
      <c r="AC6" s="2276"/>
      <c r="AD6" s="2277"/>
    </row>
    <row r="7" spans="1:30" ht="15.75" x14ac:dyDescent="0.25">
      <c r="A7" s="930"/>
      <c r="B7" s="2271"/>
      <c r="C7" s="2278" t="s">
        <v>4197</v>
      </c>
      <c r="D7" s="2279"/>
      <c r="E7" s="2279" t="s">
        <v>4198</v>
      </c>
      <c r="F7" s="2280"/>
      <c r="G7" s="2278" t="s">
        <v>4197</v>
      </c>
      <c r="H7" s="2279"/>
      <c r="I7" s="2281" t="s">
        <v>4198</v>
      </c>
      <c r="J7" s="2282"/>
      <c r="K7" s="2278" t="s">
        <v>4197</v>
      </c>
      <c r="L7" s="2279"/>
      <c r="M7" s="2281" t="s">
        <v>4198</v>
      </c>
      <c r="N7" s="2282"/>
      <c r="O7" s="2278" t="s">
        <v>4197</v>
      </c>
      <c r="P7" s="2279"/>
      <c r="Q7" s="2279" t="s">
        <v>4198</v>
      </c>
      <c r="R7" s="2280"/>
      <c r="S7" s="2278" t="s">
        <v>4197</v>
      </c>
      <c r="T7" s="2279"/>
      <c r="U7" s="2279" t="s">
        <v>4198</v>
      </c>
      <c r="V7" s="2281"/>
      <c r="W7" s="2278" t="s">
        <v>4197</v>
      </c>
      <c r="X7" s="2279"/>
      <c r="Y7" s="2279" t="s">
        <v>4198</v>
      </c>
      <c r="Z7" s="2280"/>
      <c r="AA7" s="2278" t="s">
        <v>4197</v>
      </c>
      <c r="AB7" s="2279"/>
      <c r="AC7" s="2279" t="s">
        <v>4198</v>
      </c>
      <c r="AD7" s="2280"/>
    </row>
    <row r="8" spans="1:30" ht="19.5" thickBot="1" x14ac:dyDescent="0.3">
      <c r="A8" s="930"/>
      <c r="B8" s="1331"/>
      <c r="C8" s="1315" t="s">
        <v>1834</v>
      </c>
      <c r="D8" s="1316" t="s">
        <v>2121</v>
      </c>
      <c r="E8" s="1316" t="s">
        <v>1834</v>
      </c>
      <c r="F8" s="1317" t="s">
        <v>3562</v>
      </c>
      <c r="G8" s="1315" t="s">
        <v>1834</v>
      </c>
      <c r="H8" s="1316" t="s">
        <v>2121</v>
      </c>
      <c r="I8" s="1316" t="s">
        <v>1834</v>
      </c>
      <c r="J8" s="1317" t="s">
        <v>3562</v>
      </c>
      <c r="K8" s="1315" t="s">
        <v>1834</v>
      </c>
      <c r="L8" s="1316" t="s">
        <v>2121</v>
      </c>
      <c r="M8" s="1316" t="s">
        <v>1834</v>
      </c>
      <c r="N8" s="1317" t="s">
        <v>3562</v>
      </c>
      <c r="O8" s="1315" t="s">
        <v>1834</v>
      </c>
      <c r="P8" s="1316" t="s">
        <v>2121</v>
      </c>
      <c r="Q8" s="1316" t="s">
        <v>1834</v>
      </c>
      <c r="R8" s="1317" t="s">
        <v>3562</v>
      </c>
      <c r="S8" s="1315" t="s">
        <v>1834</v>
      </c>
      <c r="T8" s="1316" t="s">
        <v>2121</v>
      </c>
      <c r="U8" s="1316" t="s">
        <v>1834</v>
      </c>
      <c r="V8" s="1318" t="s">
        <v>3562</v>
      </c>
      <c r="W8" s="1315" t="s">
        <v>1834</v>
      </c>
      <c r="X8" s="1628" t="s">
        <v>2121</v>
      </c>
      <c r="Y8" s="1316" t="s">
        <v>1834</v>
      </c>
      <c r="Z8" s="1317" t="s">
        <v>3562</v>
      </c>
      <c r="AA8" s="1315" t="s">
        <v>1834</v>
      </c>
      <c r="AB8" s="1316" t="s">
        <v>2121</v>
      </c>
      <c r="AC8" s="1316" t="s">
        <v>1834</v>
      </c>
      <c r="AD8" s="1317" t="s">
        <v>3562</v>
      </c>
    </row>
    <row r="9" spans="1:30" ht="18.75" customHeight="1" x14ac:dyDescent="0.25">
      <c r="A9" s="930"/>
      <c r="B9" s="1332" t="s">
        <v>426</v>
      </c>
      <c r="C9" s="1319">
        <v>4290</v>
      </c>
      <c r="D9" s="1320">
        <v>60</v>
      </c>
      <c r="E9" s="1320">
        <v>1581</v>
      </c>
      <c r="F9" s="1321"/>
      <c r="G9" s="1319">
        <v>4210</v>
      </c>
      <c r="H9" s="1320">
        <v>57</v>
      </c>
      <c r="I9" s="1320">
        <v>1579</v>
      </c>
      <c r="J9" s="1321"/>
      <c r="K9" s="1319">
        <v>1495</v>
      </c>
      <c r="L9" s="1320"/>
      <c r="M9" s="1320">
        <v>317</v>
      </c>
      <c r="N9" s="1321"/>
      <c r="O9" s="1611">
        <v>1271</v>
      </c>
      <c r="P9" s="1612">
        <v>33</v>
      </c>
      <c r="Q9" s="1612"/>
      <c r="R9" s="1613"/>
      <c r="S9" s="1611">
        <v>1491</v>
      </c>
      <c r="T9" s="1612">
        <v>11</v>
      </c>
      <c r="U9" s="1612"/>
      <c r="V9" s="1614"/>
      <c r="W9" s="1627">
        <v>3491</v>
      </c>
      <c r="X9" s="1626"/>
      <c r="Y9" s="1612"/>
      <c r="Z9" s="1615"/>
      <c r="AA9" s="1616">
        <v>1919</v>
      </c>
      <c r="AB9" s="1612">
        <v>47</v>
      </c>
      <c r="AC9" s="1617"/>
      <c r="AD9" s="1618"/>
    </row>
    <row r="10" spans="1:30" ht="18.75" customHeight="1" x14ac:dyDescent="0.25">
      <c r="A10" s="1285"/>
      <c r="B10" s="1332" t="s">
        <v>1259</v>
      </c>
      <c r="C10" s="1322">
        <v>3257</v>
      </c>
      <c r="D10" s="1323">
        <v>32</v>
      </c>
      <c r="E10" s="1323">
        <v>1406</v>
      </c>
      <c r="F10" s="1324"/>
      <c r="G10" s="1322">
        <v>2157</v>
      </c>
      <c r="H10" s="1323">
        <v>29</v>
      </c>
      <c r="I10" s="1323">
        <v>1304</v>
      </c>
      <c r="J10" s="1324"/>
      <c r="K10" s="1322">
        <v>456</v>
      </c>
      <c r="L10" s="1323"/>
      <c r="M10" s="1323">
        <v>139</v>
      </c>
      <c r="N10" s="1324"/>
      <c r="O10" s="1441">
        <v>601</v>
      </c>
      <c r="P10" s="1442">
        <v>0</v>
      </c>
      <c r="Q10" s="1442"/>
      <c r="R10" s="1619"/>
      <c r="S10" s="1441">
        <v>767</v>
      </c>
      <c r="T10" s="1442">
        <v>0</v>
      </c>
      <c r="U10" s="1442"/>
      <c r="V10" s="1620"/>
      <c r="W10" s="1441">
        <v>2167</v>
      </c>
      <c r="X10" s="1626"/>
      <c r="Y10" s="1442"/>
      <c r="Z10" s="1619"/>
      <c r="AA10" s="1621">
        <v>1166</v>
      </c>
      <c r="AB10" s="1442">
        <v>26</v>
      </c>
      <c r="AC10" s="1622"/>
      <c r="AD10" s="1623"/>
    </row>
    <row r="11" spans="1:30" ht="18.75" customHeight="1" x14ac:dyDescent="0.25">
      <c r="B11" s="1332" t="s">
        <v>803</v>
      </c>
      <c r="C11" s="1322">
        <v>90</v>
      </c>
      <c r="D11" s="1323">
        <v>12</v>
      </c>
      <c r="E11" s="1323">
        <v>76</v>
      </c>
      <c r="F11" s="1324"/>
      <c r="G11" s="1322">
        <v>1262</v>
      </c>
      <c r="H11" s="1323">
        <v>37</v>
      </c>
      <c r="I11" s="1323">
        <v>125</v>
      </c>
      <c r="J11" s="1324"/>
      <c r="K11" s="1322">
        <v>676</v>
      </c>
      <c r="L11" s="1323"/>
      <c r="M11" s="1323">
        <v>145</v>
      </c>
      <c r="N11" s="1324"/>
      <c r="O11" s="1441">
        <v>519</v>
      </c>
      <c r="P11" s="1442">
        <v>12</v>
      </c>
      <c r="Q11" s="1442"/>
      <c r="R11" s="1619"/>
      <c r="S11" s="1441">
        <v>981</v>
      </c>
      <c r="T11" s="1442">
        <v>1</v>
      </c>
      <c r="U11" s="1442"/>
      <c r="V11" s="1620"/>
      <c r="W11" s="1441">
        <v>2381</v>
      </c>
      <c r="X11" s="1626"/>
      <c r="Y11" s="1442"/>
      <c r="Z11" s="1619"/>
      <c r="AA11" s="1621">
        <v>1162</v>
      </c>
      <c r="AB11" s="1442">
        <v>37</v>
      </c>
      <c r="AC11" s="1622"/>
      <c r="AD11" s="1623"/>
    </row>
    <row r="12" spans="1:30" ht="18.75" customHeight="1" x14ac:dyDescent="0.25">
      <c r="B12" s="1332" t="s">
        <v>428</v>
      </c>
      <c r="C12" s="1322">
        <v>125</v>
      </c>
      <c r="D12" s="1323">
        <v>3</v>
      </c>
      <c r="E12" s="1323">
        <v>87</v>
      </c>
      <c r="F12" s="1324"/>
      <c r="G12" s="1322">
        <v>112</v>
      </c>
      <c r="H12" s="1323">
        <v>26</v>
      </c>
      <c r="I12" s="1323">
        <v>82</v>
      </c>
      <c r="J12" s="1324"/>
      <c r="K12" s="1322">
        <v>99</v>
      </c>
      <c r="L12" s="1323"/>
      <c r="M12" s="1323">
        <v>28</v>
      </c>
      <c r="N12" s="1324"/>
      <c r="O12" s="1441">
        <v>33</v>
      </c>
      <c r="P12" s="1442">
        <v>0</v>
      </c>
      <c r="Q12" s="1442"/>
      <c r="R12" s="1619"/>
      <c r="S12" s="1441">
        <v>292</v>
      </c>
      <c r="T12" s="1442">
        <v>0</v>
      </c>
      <c r="U12" s="1442"/>
      <c r="V12" s="1620"/>
      <c r="W12" s="1441">
        <v>772</v>
      </c>
      <c r="X12" s="1626"/>
      <c r="Y12" s="1442"/>
      <c r="Z12" s="1619"/>
      <c r="AA12" s="1621">
        <v>60</v>
      </c>
      <c r="AB12" s="1442">
        <v>1</v>
      </c>
      <c r="AC12" s="1622"/>
      <c r="AD12" s="1623"/>
    </row>
    <row r="13" spans="1:30" ht="18.75" customHeight="1" x14ac:dyDescent="0.25">
      <c r="B13" s="1332" t="s">
        <v>807</v>
      </c>
      <c r="C13" s="1322">
        <v>4962</v>
      </c>
      <c r="D13" s="1323">
        <v>49</v>
      </c>
      <c r="E13" s="1323">
        <v>2920</v>
      </c>
      <c r="F13" s="1324"/>
      <c r="G13" s="1322">
        <v>6807</v>
      </c>
      <c r="H13" s="1323">
        <v>37</v>
      </c>
      <c r="I13" s="1323">
        <v>8414</v>
      </c>
      <c r="J13" s="1324">
        <v>83</v>
      </c>
      <c r="K13" s="1322">
        <v>1444</v>
      </c>
      <c r="L13" s="1323"/>
      <c r="M13" s="1323">
        <v>1426</v>
      </c>
      <c r="N13" s="1324"/>
      <c r="O13" s="1441">
        <v>2379</v>
      </c>
      <c r="P13" s="1442">
        <v>30</v>
      </c>
      <c r="Q13" s="1442">
        <v>2850</v>
      </c>
      <c r="R13" s="1619">
        <v>15</v>
      </c>
      <c r="S13" s="1441">
        <v>2698</v>
      </c>
      <c r="T13" s="1442">
        <v>0</v>
      </c>
      <c r="U13" s="1442"/>
      <c r="V13" s="1620"/>
      <c r="W13" s="1441">
        <v>4998</v>
      </c>
      <c r="X13" s="1626"/>
      <c r="Y13" s="1442"/>
      <c r="Z13" s="1619"/>
      <c r="AA13" s="1621">
        <v>9093</v>
      </c>
      <c r="AB13" s="1442">
        <v>36</v>
      </c>
      <c r="AC13" s="1622"/>
      <c r="AD13" s="1623"/>
    </row>
    <row r="14" spans="1:30" ht="18.75" customHeight="1" x14ac:dyDescent="0.25">
      <c r="B14" s="1332" t="s">
        <v>992</v>
      </c>
      <c r="C14" s="1322">
        <v>5230</v>
      </c>
      <c r="D14" s="1323">
        <v>94</v>
      </c>
      <c r="E14" s="1323">
        <v>2285</v>
      </c>
      <c r="F14" s="1324"/>
      <c r="G14" s="1322">
        <v>3313</v>
      </c>
      <c r="H14" s="1323">
        <v>16</v>
      </c>
      <c r="I14" s="1323">
        <v>8248</v>
      </c>
      <c r="J14" s="1324">
        <v>69</v>
      </c>
      <c r="K14" s="1322">
        <v>1534</v>
      </c>
      <c r="L14" s="1323"/>
      <c r="M14" s="1323">
        <v>1553</v>
      </c>
      <c r="N14" s="1324"/>
      <c r="O14" s="1441">
        <v>2070</v>
      </c>
      <c r="P14" s="1442">
        <v>45</v>
      </c>
      <c r="Q14" s="1442">
        <v>3105</v>
      </c>
      <c r="R14" s="1619"/>
      <c r="S14" s="1441">
        <v>2573</v>
      </c>
      <c r="T14" s="1442">
        <v>2</v>
      </c>
      <c r="U14" s="1442"/>
      <c r="V14" s="1620"/>
      <c r="W14" s="1441">
        <v>5873</v>
      </c>
      <c r="X14" s="1626"/>
      <c r="Y14" s="1442"/>
      <c r="Z14" s="1619"/>
      <c r="AA14" s="1621">
        <v>6837</v>
      </c>
      <c r="AB14" s="1442">
        <v>11</v>
      </c>
      <c r="AC14" s="1622"/>
      <c r="AD14" s="1623"/>
    </row>
    <row r="15" spans="1:30" ht="18.75" customHeight="1" x14ac:dyDescent="0.25">
      <c r="B15" s="1332" t="s">
        <v>936</v>
      </c>
      <c r="C15" s="1322">
        <v>3374</v>
      </c>
      <c r="D15" s="1323">
        <v>62</v>
      </c>
      <c r="E15" s="1323">
        <v>2481</v>
      </c>
      <c r="F15" s="1324"/>
      <c r="G15" s="1322">
        <v>1203</v>
      </c>
      <c r="H15" s="1323">
        <v>15</v>
      </c>
      <c r="I15" s="1323">
        <v>7960</v>
      </c>
      <c r="J15" s="1324">
        <v>8</v>
      </c>
      <c r="K15" s="1322">
        <v>333</v>
      </c>
      <c r="L15" s="1323"/>
      <c r="M15" s="1323">
        <v>355</v>
      </c>
      <c r="N15" s="1324"/>
      <c r="O15" s="1441">
        <v>162</v>
      </c>
      <c r="P15" s="1442">
        <v>12</v>
      </c>
      <c r="Q15" s="1442"/>
      <c r="R15" s="1619"/>
      <c r="S15" s="1441">
        <v>1484</v>
      </c>
      <c r="T15" s="1442">
        <v>10</v>
      </c>
      <c r="U15" s="1442"/>
      <c r="V15" s="1620"/>
      <c r="W15" s="1441">
        <v>4</v>
      </c>
      <c r="X15" s="1626"/>
      <c r="Y15" s="1442"/>
      <c r="Z15" s="1619"/>
      <c r="AA15" s="1621">
        <v>1327</v>
      </c>
      <c r="AB15" s="1442">
        <v>10</v>
      </c>
      <c r="AC15" s="1622"/>
      <c r="AD15" s="1623"/>
    </row>
    <row r="16" spans="1:30" ht="18.75" customHeight="1" x14ac:dyDescent="0.25">
      <c r="B16" s="1332" t="s">
        <v>979</v>
      </c>
      <c r="C16" s="1322">
        <v>7456</v>
      </c>
      <c r="D16" s="1323">
        <v>32</v>
      </c>
      <c r="E16" s="1323">
        <v>5155</v>
      </c>
      <c r="F16" s="1324"/>
      <c r="G16" s="1322">
        <v>7206</v>
      </c>
      <c r="H16" s="1323">
        <v>35</v>
      </c>
      <c r="I16" s="1323">
        <v>4980</v>
      </c>
      <c r="J16" s="1324"/>
      <c r="K16" s="1322">
        <v>1576</v>
      </c>
      <c r="L16" s="1323"/>
      <c r="M16" s="1323">
        <v>476</v>
      </c>
      <c r="N16" s="1324"/>
      <c r="O16" s="1441">
        <v>797</v>
      </c>
      <c r="P16" s="1442">
        <v>10</v>
      </c>
      <c r="Q16" s="1442"/>
      <c r="R16" s="1619"/>
      <c r="S16" s="1441">
        <v>1166</v>
      </c>
      <c r="T16" s="1442">
        <v>0</v>
      </c>
      <c r="U16" s="1442"/>
      <c r="V16" s="1620"/>
      <c r="W16" s="1441">
        <v>3466</v>
      </c>
      <c r="X16" s="1626"/>
      <c r="Y16" s="1442"/>
      <c r="Z16" s="1619"/>
      <c r="AA16" s="1621">
        <v>1299</v>
      </c>
      <c r="AB16" s="1442">
        <v>22</v>
      </c>
      <c r="AC16" s="1622"/>
      <c r="AD16" s="1623"/>
    </row>
    <row r="17" spans="2:30" ht="18.75" customHeight="1" x14ac:dyDescent="0.25">
      <c r="B17" s="1332" t="s">
        <v>921</v>
      </c>
      <c r="C17" s="1322">
        <v>7526</v>
      </c>
      <c r="D17" s="1323">
        <v>31</v>
      </c>
      <c r="E17" s="1323">
        <v>5425</v>
      </c>
      <c r="F17" s="1324"/>
      <c r="G17" s="1322">
        <v>7517</v>
      </c>
      <c r="H17" s="1323">
        <v>32</v>
      </c>
      <c r="I17" s="1323">
        <v>4815</v>
      </c>
      <c r="J17" s="1324"/>
      <c r="K17" s="1322">
        <v>1360</v>
      </c>
      <c r="L17" s="1323"/>
      <c r="M17" s="1323">
        <v>573</v>
      </c>
      <c r="N17" s="1324"/>
      <c r="O17" s="1441">
        <v>992</v>
      </c>
      <c r="P17" s="1442">
        <v>5</v>
      </c>
      <c r="Q17" s="1442"/>
      <c r="R17" s="1619"/>
      <c r="S17" s="1441">
        <v>1352</v>
      </c>
      <c r="T17" s="1442">
        <v>0</v>
      </c>
      <c r="U17" s="1442"/>
      <c r="V17" s="1620"/>
      <c r="W17" s="1441">
        <v>3352</v>
      </c>
      <c r="X17" s="1626"/>
      <c r="Y17" s="1442"/>
      <c r="Z17" s="1619"/>
      <c r="AA17" s="1621">
        <v>1183</v>
      </c>
      <c r="AB17" s="1442">
        <v>25</v>
      </c>
      <c r="AC17" s="1622"/>
      <c r="AD17" s="1623"/>
    </row>
    <row r="18" spans="2:30" ht="18.75" customHeight="1" x14ac:dyDescent="0.25">
      <c r="B18" s="1332" t="s">
        <v>922</v>
      </c>
      <c r="C18" s="1322">
        <v>9001</v>
      </c>
      <c r="D18" s="1323">
        <v>32</v>
      </c>
      <c r="E18" s="1323">
        <v>5762</v>
      </c>
      <c r="F18" s="1324"/>
      <c r="G18" s="1322">
        <v>8755</v>
      </c>
      <c r="H18" s="1323">
        <v>33</v>
      </c>
      <c r="I18" s="1323">
        <v>4632</v>
      </c>
      <c r="J18" s="1324"/>
      <c r="K18" s="1322">
        <v>2177</v>
      </c>
      <c r="L18" s="1323"/>
      <c r="M18" s="1323">
        <v>462</v>
      </c>
      <c r="N18" s="1324"/>
      <c r="O18" s="1441">
        <v>2308</v>
      </c>
      <c r="P18" s="1442">
        <v>8</v>
      </c>
      <c r="Q18" s="1442"/>
      <c r="R18" s="1619"/>
      <c r="S18" s="1441">
        <v>1325</v>
      </c>
      <c r="T18" s="1442">
        <v>0</v>
      </c>
      <c r="U18" s="1442"/>
      <c r="V18" s="1620"/>
      <c r="W18" s="1441">
        <v>3507</v>
      </c>
      <c r="X18" s="1626"/>
      <c r="Y18" s="1442"/>
      <c r="Z18" s="1619"/>
      <c r="AA18" s="1621">
        <v>1375</v>
      </c>
      <c r="AB18" s="1442">
        <v>13</v>
      </c>
      <c r="AC18" s="1622"/>
      <c r="AD18" s="1623"/>
    </row>
    <row r="19" spans="2:30" ht="18.75" customHeight="1" x14ac:dyDescent="0.25">
      <c r="B19" s="1332" t="s">
        <v>2010</v>
      </c>
      <c r="C19" s="1322">
        <v>0</v>
      </c>
      <c r="D19" s="1323">
        <v>0</v>
      </c>
      <c r="E19" s="1323">
        <v>0</v>
      </c>
      <c r="F19" s="1324"/>
      <c r="G19" s="1322">
        <v>0</v>
      </c>
      <c r="H19" s="1323">
        <v>0</v>
      </c>
      <c r="I19" s="1323">
        <v>0</v>
      </c>
      <c r="J19" s="1324"/>
      <c r="K19" s="1322">
        <v>37</v>
      </c>
      <c r="L19" s="1323"/>
      <c r="M19" s="1323">
        <v>11</v>
      </c>
      <c r="N19" s="1324"/>
      <c r="O19" s="1441">
        <v>0</v>
      </c>
      <c r="P19" s="1442">
        <v>0</v>
      </c>
      <c r="Q19" s="1442">
        <v>0</v>
      </c>
      <c r="R19" s="1619">
        <v>0</v>
      </c>
      <c r="S19" s="1441">
        <v>334</v>
      </c>
      <c r="T19" s="1442">
        <v>1</v>
      </c>
      <c r="U19" s="1442"/>
      <c r="V19" s="1620"/>
      <c r="W19" s="1441">
        <v>934</v>
      </c>
      <c r="X19" s="1626"/>
      <c r="Y19" s="1442"/>
      <c r="Z19" s="1619"/>
      <c r="AA19" s="1621">
        <v>636</v>
      </c>
      <c r="AB19" s="1442">
        <v>1</v>
      </c>
      <c r="AC19" s="1622"/>
      <c r="AD19" s="1623"/>
    </row>
    <row r="20" spans="2:30" ht="18.75" customHeight="1" x14ac:dyDescent="0.25">
      <c r="B20" s="1332" t="s">
        <v>2011</v>
      </c>
      <c r="C20" s="1322">
        <v>0</v>
      </c>
      <c r="D20" s="1323">
        <v>0</v>
      </c>
      <c r="E20" s="1323">
        <v>0</v>
      </c>
      <c r="F20" s="1324">
        <v>0</v>
      </c>
      <c r="G20" s="1322">
        <v>0</v>
      </c>
      <c r="H20" s="1323">
        <v>0</v>
      </c>
      <c r="I20" s="1323">
        <v>0</v>
      </c>
      <c r="J20" s="1324">
        <v>0</v>
      </c>
      <c r="K20" s="1322">
        <v>0</v>
      </c>
      <c r="L20" s="1323"/>
      <c r="M20" s="1323">
        <v>0</v>
      </c>
      <c r="N20" s="1324">
        <v>0</v>
      </c>
      <c r="O20" s="1441">
        <v>0</v>
      </c>
      <c r="P20" s="1442">
        <v>0</v>
      </c>
      <c r="Q20" s="1442">
        <v>0</v>
      </c>
      <c r="R20" s="1619">
        <v>0</v>
      </c>
      <c r="S20" s="1441">
        <v>356</v>
      </c>
      <c r="T20" s="1442">
        <v>0</v>
      </c>
      <c r="U20" s="1442" t="s">
        <v>658</v>
      </c>
      <c r="V20" s="1620" t="s">
        <v>658</v>
      </c>
      <c r="W20" s="1441">
        <v>956</v>
      </c>
      <c r="X20" s="1626"/>
      <c r="Y20" s="1442" t="s">
        <v>658</v>
      </c>
      <c r="Z20" s="1619" t="s">
        <v>658</v>
      </c>
      <c r="AA20" s="1621">
        <v>799</v>
      </c>
      <c r="AB20" s="1442">
        <v>0</v>
      </c>
      <c r="AC20" s="1622"/>
      <c r="AD20" s="1623"/>
    </row>
    <row r="21" spans="2:30" ht="18.75" customHeight="1" x14ac:dyDescent="0.25">
      <c r="B21" s="1332" t="s">
        <v>824</v>
      </c>
      <c r="C21" s="1322">
        <v>1720</v>
      </c>
      <c r="D21" s="1323">
        <v>34</v>
      </c>
      <c r="E21" s="1323">
        <v>1419</v>
      </c>
      <c r="F21" s="1324"/>
      <c r="G21" s="1322">
        <v>1649</v>
      </c>
      <c r="H21" s="1323">
        <v>29</v>
      </c>
      <c r="I21" s="1323">
        <v>1320</v>
      </c>
      <c r="J21" s="1324"/>
      <c r="K21" s="1322">
        <v>347</v>
      </c>
      <c r="L21" s="1323"/>
      <c r="M21" s="1323">
        <v>160</v>
      </c>
      <c r="N21" s="1324"/>
      <c r="O21" s="1441">
        <v>299</v>
      </c>
      <c r="P21" s="1442">
        <v>15</v>
      </c>
      <c r="Q21" s="1442"/>
      <c r="R21" s="1619"/>
      <c r="S21" s="1441">
        <v>486</v>
      </c>
      <c r="T21" s="1442">
        <v>1</v>
      </c>
      <c r="U21" s="1442"/>
      <c r="V21" s="1620"/>
      <c r="W21" s="1441">
        <v>1586</v>
      </c>
      <c r="X21" s="1626"/>
      <c r="Y21" s="1442"/>
      <c r="Z21" s="1619"/>
      <c r="AA21" s="1621">
        <v>595</v>
      </c>
      <c r="AB21" s="1442">
        <v>18</v>
      </c>
      <c r="AC21" s="1622"/>
      <c r="AD21" s="1623"/>
    </row>
    <row r="22" spans="2:30" ht="18.75" customHeight="1" x14ac:dyDescent="0.25">
      <c r="B22" s="1332" t="s">
        <v>425</v>
      </c>
      <c r="C22" s="1322">
        <v>6820</v>
      </c>
      <c r="D22" s="1323">
        <v>27</v>
      </c>
      <c r="E22" s="1323">
        <v>3530</v>
      </c>
      <c r="F22" s="1324"/>
      <c r="G22" s="1322">
        <v>5989</v>
      </c>
      <c r="H22" s="1323">
        <v>31</v>
      </c>
      <c r="I22" s="1323">
        <v>3417</v>
      </c>
      <c r="J22" s="1324"/>
      <c r="K22" s="1322">
        <v>2099</v>
      </c>
      <c r="L22" s="1323"/>
      <c r="M22" s="1323">
        <v>424</v>
      </c>
      <c r="N22" s="1324"/>
      <c r="O22" s="1441">
        <v>2558</v>
      </c>
      <c r="P22" s="1442">
        <v>8</v>
      </c>
      <c r="Q22" s="1442">
        <v>356</v>
      </c>
      <c r="R22" s="1619"/>
      <c r="S22" s="1441">
        <v>2733</v>
      </c>
      <c r="T22" s="1442">
        <v>4</v>
      </c>
      <c r="U22" s="1442"/>
      <c r="V22" s="1620"/>
      <c r="W22" s="1441">
        <v>4733</v>
      </c>
      <c r="X22" s="1626"/>
      <c r="Y22" s="1442"/>
      <c r="Z22" s="1619"/>
      <c r="AA22" s="1621">
        <v>3989</v>
      </c>
      <c r="AB22" s="1442">
        <v>14</v>
      </c>
      <c r="AC22" s="1622"/>
      <c r="AD22" s="1623"/>
    </row>
    <row r="23" spans="2:30" ht="18.75" customHeight="1" x14ac:dyDescent="0.25">
      <c r="B23" s="1332" t="s">
        <v>831</v>
      </c>
      <c r="C23" s="1322">
        <v>0</v>
      </c>
      <c r="D23" s="1323">
        <v>0</v>
      </c>
      <c r="E23" s="1323">
        <v>0</v>
      </c>
      <c r="F23" s="1324"/>
      <c r="G23" s="1322">
        <v>0</v>
      </c>
      <c r="H23" s="1323">
        <v>0</v>
      </c>
      <c r="I23" s="1323">
        <v>0</v>
      </c>
      <c r="J23" s="1324"/>
      <c r="K23" s="1322">
        <v>184</v>
      </c>
      <c r="L23" s="1323"/>
      <c r="M23" s="1323">
        <v>36</v>
      </c>
      <c r="N23" s="1324"/>
      <c r="O23" s="1441">
        <v>353</v>
      </c>
      <c r="P23" s="1442">
        <v>4</v>
      </c>
      <c r="Q23" s="1442">
        <v>28</v>
      </c>
      <c r="R23" s="1619"/>
      <c r="S23" s="1441">
        <v>552</v>
      </c>
      <c r="T23" s="1442">
        <v>0</v>
      </c>
      <c r="U23" s="1442"/>
      <c r="V23" s="1620"/>
      <c r="W23" s="1441">
        <v>1852</v>
      </c>
      <c r="X23" s="1626"/>
      <c r="Y23" s="1442"/>
      <c r="Z23" s="1619"/>
      <c r="AA23" s="1621">
        <v>1598</v>
      </c>
      <c r="AB23" s="1442">
        <v>1</v>
      </c>
      <c r="AC23" s="1622"/>
      <c r="AD23" s="1623"/>
    </row>
    <row r="24" spans="2:30" ht="31.5" x14ac:dyDescent="0.25">
      <c r="B24" s="1332" t="s">
        <v>4192</v>
      </c>
      <c r="C24" s="1322">
        <v>7946</v>
      </c>
      <c r="D24" s="1323">
        <v>21</v>
      </c>
      <c r="E24" s="1323">
        <v>5712</v>
      </c>
      <c r="F24" s="1324"/>
      <c r="G24" s="1322">
        <v>6258</v>
      </c>
      <c r="H24" s="1323">
        <v>23</v>
      </c>
      <c r="I24" s="1323">
        <v>5213</v>
      </c>
      <c r="J24" s="1324"/>
      <c r="K24" s="1322">
        <v>903</v>
      </c>
      <c r="L24" s="1323"/>
      <c r="M24" s="1323">
        <v>351</v>
      </c>
      <c r="N24" s="1324"/>
      <c r="O24" s="1441">
        <v>41</v>
      </c>
      <c r="P24" s="1442">
        <v>8</v>
      </c>
      <c r="Q24" s="1442">
        <v>402</v>
      </c>
      <c r="R24" s="1619"/>
      <c r="S24" s="1441">
        <v>2223</v>
      </c>
      <c r="T24" s="1442">
        <v>0</v>
      </c>
      <c r="U24" s="1442"/>
      <c r="V24" s="1620"/>
      <c r="W24" s="1441">
        <v>4223</v>
      </c>
      <c r="X24" s="1626"/>
      <c r="Y24" s="1442"/>
      <c r="Z24" s="1619"/>
      <c r="AA24" s="1621">
        <v>2780</v>
      </c>
      <c r="AB24" s="1442">
        <v>21</v>
      </c>
      <c r="AC24" s="1622"/>
      <c r="AD24" s="1623"/>
    </row>
    <row r="25" spans="2:30" ht="18.75" customHeight="1" x14ac:dyDescent="0.25">
      <c r="B25" s="1332" t="s">
        <v>989</v>
      </c>
      <c r="C25" s="1322">
        <v>1628</v>
      </c>
      <c r="D25" s="1323">
        <v>22</v>
      </c>
      <c r="E25" s="1323">
        <v>883</v>
      </c>
      <c r="F25" s="1324"/>
      <c r="G25" s="1322">
        <v>1590</v>
      </c>
      <c r="H25" s="1323">
        <v>27</v>
      </c>
      <c r="I25" s="1323">
        <v>872</v>
      </c>
      <c r="J25" s="1324"/>
      <c r="K25" s="1322">
        <v>1040</v>
      </c>
      <c r="L25" s="1323"/>
      <c r="M25" s="1323">
        <v>229</v>
      </c>
      <c r="N25" s="1324"/>
      <c r="O25" s="1441">
        <v>679</v>
      </c>
      <c r="P25" s="1442">
        <v>1</v>
      </c>
      <c r="Q25" s="1442">
        <v>326</v>
      </c>
      <c r="R25" s="1619"/>
      <c r="S25" s="1441">
        <v>1297</v>
      </c>
      <c r="T25" s="1442">
        <v>0</v>
      </c>
      <c r="U25" s="1442"/>
      <c r="V25" s="1620"/>
      <c r="W25" s="1441">
        <v>3297</v>
      </c>
      <c r="X25" s="1626"/>
      <c r="Y25" s="1442"/>
      <c r="Z25" s="1619"/>
      <c r="AA25" s="1621">
        <v>1108</v>
      </c>
      <c r="AB25" s="1442">
        <v>21</v>
      </c>
      <c r="AC25" s="1622"/>
      <c r="AD25" s="1623"/>
    </row>
    <row r="26" spans="2:30" ht="31.5" x14ac:dyDescent="0.25">
      <c r="B26" s="1332" t="s">
        <v>2013</v>
      </c>
      <c r="C26" s="1322">
        <v>1354</v>
      </c>
      <c r="D26" s="1323">
        <v>20</v>
      </c>
      <c r="E26" s="1323">
        <v>785</v>
      </c>
      <c r="F26" s="1324"/>
      <c r="G26" s="1322">
        <v>1213</v>
      </c>
      <c r="H26" s="1323">
        <v>21</v>
      </c>
      <c r="I26" s="1323">
        <v>782</v>
      </c>
      <c r="J26" s="1324"/>
      <c r="K26" s="1322">
        <v>856</v>
      </c>
      <c r="L26" s="1323"/>
      <c r="M26" s="1323">
        <v>175</v>
      </c>
      <c r="N26" s="1324"/>
      <c r="O26" s="1441">
        <v>1192</v>
      </c>
      <c r="P26" s="1442">
        <v>38</v>
      </c>
      <c r="Q26" s="1442">
        <v>195</v>
      </c>
      <c r="R26" s="1619"/>
      <c r="S26" s="1441">
        <v>1745</v>
      </c>
      <c r="T26" s="1442">
        <v>11</v>
      </c>
      <c r="U26" s="1442"/>
      <c r="V26" s="1620"/>
      <c r="W26" s="1441">
        <v>3745</v>
      </c>
      <c r="X26" s="1626"/>
      <c r="Y26" s="1442"/>
      <c r="Z26" s="1619"/>
      <c r="AA26" s="1621">
        <v>2018</v>
      </c>
      <c r="AB26" s="1442">
        <v>20</v>
      </c>
      <c r="AC26" s="1622"/>
      <c r="AD26" s="1623"/>
    </row>
    <row r="27" spans="2:30" ht="18.75" customHeight="1" x14ac:dyDescent="0.25">
      <c r="B27" s="1332" t="s">
        <v>2014</v>
      </c>
      <c r="C27" s="1322">
        <v>1462</v>
      </c>
      <c r="D27" s="1323">
        <v>11</v>
      </c>
      <c r="E27" s="1323">
        <v>918</v>
      </c>
      <c r="F27" s="1324"/>
      <c r="G27" s="1322">
        <v>1320</v>
      </c>
      <c r="H27" s="1323">
        <v>11</v>
      </c>
      <c r="I27" s="1323">
        <v>829</v>
      </c>
      <c r="J27" s="1324"/>
      <c r="K27" s="1322">
        <v>79</v>
      </c>
      <c r="L27" s="1323"/>
      <c r="M27" s="1323">
        <v>44</v>
      </c>
      <c r="N27" s="1324"/>
      <c r="O27" s="1441">
        <v>295</v>
      </c>
      <c r="P27" s="1442">
        <v>0</v>
      </c>
      <c r="Q27" s="1442">
        <v>52</v>
      </c>
      <c r="R27" s="1619"/>
      <c r="S27" s="1441">
        <v>981</v>
      </c>
      <c r="T27" s="1442">
        <v>0</v>
      </c>
      <c r="U27" s="1442"/>
      <c r="V27" s="1620"/>
      <c r="W27" s="1441">
        <v>2481</v>
      </c>
      <c r="X27" s="1626"/>
      <c r="Y27" s="1442"/>
      <c r="Z27" s="1619"/>
      <c r="AA27" s="1621">
        <v>854</v>
      </c>
      <c r="AB27" s="1442">
        <v>5</v>
      </c>
      <c r="AC27" s="1622"/>
      <c r="AD27" s="1623"/>
    </row>
    <row r="28" spans="2:30" ht="31.5" x14ac:dyDescent="0.25">
      <c r="B28" s="1332" t="s">
        <v>2015</v>
      </c>
      <c r="C28" s="1322">
        <v>2000</v>
      </c>
      <c r="D28" s="1323">
        <v>9</v>
      </c>
      <c r="E28" s="1323">
        <v>625</v>
      </c>
      <c r="F28" s="1324"/>
      <c r="G28" s="1322">
        <v>1815</v>
      </c>
      <c r="H28" s="1323">
        <v>8</v>
      </c>
      <c r="I28" s="1323">
        <v>8</v>
      </c>
      <c r="J28" s="1324"/>
      <c r="K28" s="1322">
        <v>108</v>
      </c>
      <c r="L28" s="1323"/>
      <c r="M28" s="1323">
        <v>65</v>
      </c>
      <c r="N28" s="1324"/>
      <c r="O28" s="1441">
        <v>52</v>
      </c>
      <c r="P28" s="1442">
        <v>0</v>
      </c>
      <c r="Q28" s="1442">
        <v>68</v>
      </c>
      <c r="R28" s="1619"/>
      <c r="S28" s="1441">
        <v>31</v>
      </c>
      <c r="T28" s="1442">
        <v>0</v>
      </c>
      <c r="U28" s="1442"/>
      <c r="V28" s="1620"/>
      <c r="W28" s="1441">
        <v>91</v>
      </c>
      <c r="X28" s="1626"/>
      <c r="Y28" s="1442"/>
      <c r="Z28" s="1619"/>
      <c r="AA28" s="1621">
        <v>577</v>
      </c>
      <c r="AB28" s="1442">
        <v>4</v>
      </c>
      <c r="AC28" s="1622"/>
      <c r="AD28" s="1623"/>
    </row>
    <row r="29" spans="2:30" ht="31.5" x14ac:dyDescent="0.25">
      <c r="B29" s="1332" t="s">
        <v>2016</v>
      </c>
      <c r="C29" s="1322">
        <v>3045</v>
      </c>
      <c r="D29" s="1323">
        <v>20</v>
      </c>
      <c r="E29" s="1323">
        <v>338</v>
      </c>
      <c r="F29" s="1324"/>
      <c r="G29" s="1322">
        <v>2098</v>
      </c>
      <c r="H29" s="1323">
        <v>21</v>
      </c>
      <c r="I29" s="1323">
        <v>317</v>
      </c>
      <c r="J29" s="1324"/>
      <c r="K29" s="1322">
        <v>228</v>
      </c>
      <c r="L29" s="1323"/>
      <c r="M29" s="1323">
        <v>60</v>
      </c>
      <c r="N29" s="1324"/>
      <c r="O29" s="1441">
        <v>70</v>
      </c>
      <c r="P29" s="1442">
        <v>0</v>
      </c>
      <c r="Q29" s="1442">
        <v>78</v>
      </c>
      <c r="R29" s="1619"/>
      <c r="S29" s="1441">
        <v>847</v>
      </c>
      <c r="T29" s="1442">
        <v>0</v>
      </c>
      <c r="U29" s="1442"/>
      <c r="V29" s="1620"/>
      <c r="W29" s="1441">
        <v>2747</v>
      </c>
      <c r="X29" s="1626"/>
      <c r="Y29" s="1442"/>
      <c r="Z29" s="1619"/>
      <c r="AA29" s="1621">
        <v>234</v>
      </c>
      <c r="AB29" s="1442">
        <v>8</v>
      </c>
      <c r="AC29" s="1622"/>
      <c r="AD29" s="1623"/>
    </row>
    <row r="30" spans="2:30" ht="31.5" x14ac:dyDescent="0.25">
      <c r="B30" s="1332" t="s">
        <v>2017</v>
      </c>
      <c r="C30" s="1322">
        <v>3810</v>
      </c>
      <c r="D30" s="1323">
        <v>10</v>
      </c>
      <c r="E30" s="1323">
        <v>527</v>
      </c>
      <c r="F30" s="1324"/>
      <c r="G30" s="1322">
        <v>3620</v>
      </c>
      <c r="H30" s="1323">
        <v>13</v>
      </c>
      <c r="I30" s="1323">
        <v>511</v>
      </c>
      <c r="J30" s="1324"/>
      <c r="K30" s="1322">
        <v>271</v>
      </c>
      <c r="L30" s="1323"/>
      <c r="M30" s="1323">
        <v>51</v>
      </c>
      <c r="N30" s="1324"/>
      <c r="O30" s="1441">
        <v>669</v>
      </c>
      <c r="P30" s="1442">
        <v>4</v>
      </c>
      <c r="Q30" s="1442">
        <v>45</v>
      </c>
      <c r="R30" s="1619"/>
      <c r="S30" s="1441">
        <v>1395</v>
      </c>
      <c r="T30" s="1442">
        <v>0</v>
      </c>
      <c r="U30" s="1442"/>
      <c r="V30" s="1620"/>
      <c r="W30" s="1441">
        <v>3395</v>
      </c>
      <c r="X30" s="1626"/>
      <c r="Y30" s="1442"/>
      <c r="Z30" s="1619"/>
      <c r="AA30" s="1621">
        <v>1050</v>
      </c>
      <c r="AB30" s="1442">
        <v>9</v>
      </c>
      <c r="AC30" s="1622"/>
      <c r="AD30" s="1623"/>
    </row>
    <row r="31" spans="2:30" ht="18.75" customHeight="1" x14ac:dyDescent="0.25">
      <c r="B31" s="1332" t="s">
        <v>4193</v>
      </c>
      <c r="C31" s="1322">
        <v>0</v>
      </c>
      <c r="D31" s="1323">
        <v>0</v>
      </c>
      <c r="E31" s="1323">
        <v>0</v>
      </c>
      <c r="F31" s="1324"/>
      <c r="G31" s="1322">
        <v>0</v>
      </c>
      <c r="H31" s="1323">
        <v>0</v>
      </c>
      <c r="I31" s="1323">
        <v>0</v>
      </c>
      <c r="J31" s="1324"/>
      <c r="K31" s="1322">
        <v>0</v>
      </c>
      <c r="L31" s="1323"/>
      <c r="M31" s="1323">
        <v>0</v>
      </c>
      <c r="N31" s="1324"/>
      <c r="O31" s="1441">
        <v>0</v>
      </c>
      <c r="P31" s="1442">
        <v>0</v>
      </c>
      <c r="Q31" s="1442">
        <v>0</v>
      </c>
      <c r="R31" s="1619"/>
      <c r="S31" s="1441">
        <v>0</v>
      </c>
      <c r="T31" s="1442">
        <v>0</v>
      </c>
      <c r="U31" s="1442"/>
      <c r="V31" s="1620"/>
      <c r="W31" s="1441">
        <v>0</v>
      </c>
      <c r="X31" s="1626"/>
      <c r="Y31" s="1442"/>
      <c r="Z31" s="1619"/>
      <c r="AA31" s="1621">
        <v>0</v>
      </c>
      <c r="AB31" s="1442">
        <v>0</v>
      </c>
      <c r="AC31" s="1622"/>
      <c r="AD31" s="1623"/>
    </row>
    <row r="32" spans="2:30" ht="18.75" customHeight="1" x14ac:dyDescent="0.25">
      <c r="B32" s="1332" t="s">
        <v>1825</v>
      </c>
      <c r="C32" s="1322">
        <v>12</v>
      </c>
      <c r="D32" s="1323">
        <v>3</v>
      </c>
      <c r="E32" s="1323">
        <v>7</v>
      </c>
      <c r="F32" s="1324"/>
      <c r="G32" s="1322">
        <v>39</v>
      </c>
      <c r="H32" s="1323">
        <v>5</v>
      </c>
      <c r="I32" s="1323">
        <v>3</v>
      </c>
      <c r="J32" s="1324"/>
      <c r="K32" s="1322">
        <v>24</v>
      </c>
      <c r="L32" s="1323"/>
      <c r="M32" s="1323">
        <v>27</v>
      </c>
      <c r="N32" s="1324"/>
      <c r="O32" s="1441">
        <v>6</v>
      </c>
      <c r="P32" s="1442">
        <v>0</v>
      </c>
      <c r="Q32" s="1442">
        <v>15</v>
      </c>
      <c r="R32" s="1619"/>
      <c r="S32" s="1441">
        <v>1</v>
      </c>
      <c r="T32" s="1442">
        <v>0</v>
      </c>
      <c r="U32" s="1442"/>
      <c r="V32" s="1620"/>
      <c r="W32" s="1441">
        <v>1</v>
      </c>
      <c r="X32" s="1626"/>
      <c r="Y32" s="1442"/>
      <c r="Z32" s="1619"/>
      <c r="AA32" s="1621">
        <v>0</v>
      </c>
      <c r="AB32" s="1442">
        <v>5</v>
      </c>
      <c r="AC32" s="1622"/>
      <c r="AD32" s="1623"/>
    </row>
    <row r="33" spans="2:30" ht="18.75" customHeight="1" x14ac:dyDescent="0.25">
      <c r="B33" s="1332" t="s">
        <v>828</v>
      </c>
      <c r="C33" s="1322">
        <v>11</v>
      </c>
      <c r="D33" s="1323">
        <v>3</v>
      </c>
      <c r="E33" s="1323">
        <v>9</v>
      </c>
      <c r="F33" s="1324"/>
      <c r="G33" s="1322">
        <v>49</v>
      </c>
      <c r="H33" s="1323">
        <v>11</v>
      </c>
      <c r="I33" s="1323">
        <v>5</v>
      </c>
      <c r="J33" s="1324"/>
      <c r="K33" s="1322">
        <v>983</v>
      </c>
      <c r="L33" s="1323"/>
      <c r="M33" s="1323">
        <v>275</v>
      </c>
      <c r="N33" s="1324"/>
      <c r="O33" s="1441">
        <v>1283</v>
      </c>
      <c r="P33" s="1442">
        <v>0</v>
      </c>
      <c r="Q33" s="1442">
        <v>296</v>
      </c>
      <c r="R33" s="1619"/>
      <c r="S33" s="1441">
        <v>1955</v>
      </c>
      <c r="T33" s="1442">
        <v>0</v>
      </c>
      <c r="U33" s="1442"/>
      <c r="V33" s="1620"/>
      <c r="W33" s="1441">
        <v>2955</v>
      </c>
      <c r="X33" s="1626"/>
      <c r="Y33" s="1442"/>
      <c r="Z33" s="1619"/>
      <c r="AA33" s="1621">
        <v>2797</v>
      </c>
      <c r="AB33" s="1442">
        <v>11</v>
      </c>
      <c r="AC33" s="1622"/>
      <c r="AD33" s="1623"/>
    </row>
    <row r="34" spans="2:30" ht="18.75" customHeight="1" x14ac:dyDescent="0.25">
      <c r="B34" s="1332" t="s">
        <v>423</v>
      </c>
      <c r="C34" s="1322">
        <v>0</v>
      </c>
      <c r="D34" s="1323">
        <v>0</v>
      </c>
      <c r="E34" s="1323">
        <v>0</v>
      </c>
      <c r="F34" s="1324"/>
      <c r="G34" s="1322">
        <v>0</v>
      </c>
      <c r="H34" s="1323">
        <v>0</v>
      </c>
      <c r="I34" s="1323">
        <v>0</v>
      </c>
      <c r="J34" s="1324"/>
      <c r="K34" s="1322">
        <v>363</v>
      </c>
      <c r="L34" s="1323"/>
      <c r="M34" s="1323">
        <v>75</v>
      </c>
      <c r="N34" s="1324"/>
      <c r="O34" s="1441">
        <v>0</v>
      </c>
      <c r="P34" s="1442">
        <v>0</v>
      </c>
      <c r="Q34" s="1442">
        <v>63</v>
      </c>
      <c r="R34" s="1619"/>
      <c r="S34" s="1441">
        <v>1222</v>
      </c>
      <c r="T34" s="1442">
        <v>0</v>
      </c>
      <c r="U34" s="1442"/>
      <c r="V34" s="1620"/>
      <c r="W34" s="1441">
        <v>2422</v>
      </c>
      <c r="X34" s="1626"/>
      <c r="Y34" s="1442"/>
      <c r="Z34" s="1619"/>
      <c r="AA34" s="1621">
        <v>2535</v>
      </c>
      <c r="AB34" s="1442">
        <v>0</v>
      </c>
      <c r="AC34" s="1622"/>
      <c r="AD34" s="1623"/>
    </row>
    <row r="35" spans="2:30" ht="18.75" customHeight="1" x14ac:dyDescent="0.25">
      <c r="B35" s="1332" t="s">
        <v>2012</v>
      </c>
      <c r="C35" s="1322">
        <v>8</v>
      </c>
      <c r="D35" s="1323">
        <v>0</v>
      </c>
      <c r="E35" s="1323">
        <v>3</v>
      </c>
      <c r="F35" s="1324"/>
      <c r="G35" s="1322">
        <v>52</v>
      </c>
      <c r="H35" s="1323">
        <v>4</v>
      </c>
      <c r="I35" s="1323">
        <v>6</v>
      </c>
      <c r="J35" s="1324"/>
      <c r="K35" s="1322">
        <v>147</v>
      </c>
      <c r="L35" s="1323"/>
      <c r="M35" s="1323">
        <v>33</v>
      </c>
      <c r="N35" s="1324"/>
      <c r="O35" s="1441">
        <v>144</v>
      </c>
      <c r="P35" s="1442">
        <v>4</v>
      </c>
      <c r="Q35" s="1442">
        <v>65</v>
      </c>
      <c r="R35" s="1619"/>
      <c r="S35" s="1441">
        <v>278</v>
      </c>
      <c r="T35" s="1442">
        <v>0</v>
      </c>
      <c r="U35" s="1442"/>
      <c r="V35" s="1620"/>
      <c r="W35" s="1441">
        <v>478</v>
      </c>
      <c r="X35" s="1626"/>
      <c r="Y35" s="1442"/>
      <c r="Z35" s="1619"/>
      <c r="AA35" s="1621">
        <v>408</v>
      </c>
      <c r="AB35" s="1442">
        <v>4</v>
      </c>
      <c r="AC35" s="1622"/>
      <c r="AD35" s="1623"/>
    </row>
    <row r="36" spans="2:30" ht="18.75" customHeight="1" x14ac:dyDescent="0.25">
      <c r="B36" s="1332" t="s">
        <v>409</v>
      </c>
      <c r="C36" s="1322">
        <v>7</v>
      </c>
      <c r="D36" s="1323">
        <v>0</v>
      </c>
      <c r="E36" s="1323">
        <v>0</v>
      </c>
      <c r="F36" s="1324"/>
      <c r="G36" s="1322">
        <v>127</v>
      </c>
      <c r="H36" s="1323">
        <v>7</v>
      </c>
      <c r="I36" s="1323">
        <v>75</v>
      </c>
      <c r="J36" s="1324"/>
      <c r="K36" s="1322">
        <v>397</v>
      </c>
      <c r="L36" s="1323"/>
      <c r="M36" s="1323">
        <v>122</v>
      </c>
      <c r="N36" s="1324"/>
      <c r="O36" s="1441">
        <v>0</v>
      </c>
      <c r="P36" s="1442">
        <v>0</v>
      </c>
      <c r="Q36" s="1442">
        <v>233</v>
      </c>
      <c r="R36" s="1619"/>
      <c r="S36" s="1441">
        <v>552</v>
      </c>
      <c r="T36" s="1442">
        <v>0</v>
      </c>
      <c r="U36" s="1442"/>
      <c r="V36" s="1620"/>
      <c r="W36" s="1441">
        <v>1052</v>
      </c>
      <c r="X36" s="1626"/>
      <c r="Y36" s="1442"/>
      <c r="Z36" s="1619"/>
      <c r="AA36" s="1621">
        <v>383</v>
      </c>
      <c r="AB36" s="1442">
        <v>7</v>
      </c>
      <c r="AC36" s="1622"/>
      <c r="AD36" s="1623"/>
    </row>
    <row r="37" spans="2:30" ht="18.75" customHeight="1" x14ac:dyDescent="0.25">
      <c r="B37" s="1332" t="s">
        <v>2018</v>
      </c>
      <c r="C37" s="1322">
        <v>301</v>
      </c>
      <c r="D37" s="1323">
        <v>7</v>
      </c>
      <c r="E37" s="1323">
        <v>80</v>
      </c>
      <c r="F37" s="1324"/>
      <c r="G37" s="1322">
        <v>42</v>
      </c>
      <c r="H37" s="1323">
        <v>0</v>
      </c>
      <c r="I37" s="1323">
        <v>12</v>
      </c>
      <c r="J37" s="1324"/>
      <c r="K37" s="1322">
        <v>24</v>
      </c>
      <c r="L37" s="1323"/>
      <c r="M37" s="1323">
        <v>13</v>
      </c>
      <c r="N37" s="1324"/>
      <c r="O37" s="1441">
        <v>55</v>
      </c>
      <c r="P37" s="1442">
        <v>0</v>
      </c>
      <c r="Q37" s="1442">
        <v>18</v>
      </c>
      <c r="R37" s="1619"/>
      <c r="S37" s="1441">
        <v>27</v>
      </c>
      <c r="T37" s="1442">
        <v>0</v>
      </c>
      <c r="U37" s="1442"/>
      <c r="V37" s="1620"/>
      <c r="W37" s="1441">
        <v>251</v>
      </c>
      <c r="X37" s="1626"/>
      <c r="Y37" s="1442"/>
      <c r="Z37" s="1619"/>
      <c r="AA37" s="1621">
        <v>406</v>
      </c>
      <c r="AB37" s="1442">
        <v>0</v>
      </c>
      <c r="AC37" s="1622"/>
      <c r="AD37" s="1623"/>
    </row>
    <row r="38" spans="2:30" ht="18.75" customHeight="1" x14ac:dyDescent="0.25">
      <c r="B38" s="1332" t="s">
        <v>4194</v>
      </c>
      <c r="C38" s="1322"/>
      <c r="D38" s="1323"/>
      <c r="E38" s="1323"/>
      <c r="F38" s="1324">
        <v>4546</v>
      </c>
      <c r="G38" s="1322">
        <v>0</v>
      </c>
      <c r="H38" s="1323">
        <v>2</v>
      </c>
      <c r="I38" s="1323">
        <v>13</v>
      </c>
      <c r="J38" s="1324">
        <v>422</v>
      </c>
      <c r="K38" s="1322">
        <v>0</v>
      </c>
      <c r="L38" s="1323"/>
      <c r="M38" s="1323">
        <v>0</v>
      </c>
      <c r="N38" s="1324"/>
      <c r="O38" s="1441"/>
      <c r="P38" s="1442"/>
      <c r="Q38" s="1442"/>
      <c r="R38" s="1619"/>
      <c r="S38" s="1441">
        <v>0</v>
      </c>
      <c r="T38" s="1442">
        <v>0</v>
      </c>
      <c r="U38" s="1442"/>
      <c r="V38" s="1620"/>
      <c r="W38" s="1441">
        <v>0</v>
      </c>
      <c r="X38" s="1626"/>
      <c r="Y38" s="1442"/>
      <c r="Z38" s="1619"/>
      <c r="AA38" s="1621">
        <v>672</v>
      </c>
      <c r="AB38" s="1442">
        <v>33</v>
      </c>
      <c r="AC38" s="1622"/>
      <c r="AD38" s="1623"/>
    </row>
    <row r="39" spans="2:30" ht="18.75" customHeight="1" x14ac:dyDescent="0.25">
      <c r="B39" s="1332" t="s">
        <v>4195</v>
      </c>
      <c r="C39" s="1322"/>
      <c r="D39" s="1323"/>
      <c r="E39" s="1323"/>
      <c r="F39" s="1324"/>
      <c r="G39" s="1325"/>
      <c r="H39" s="1323"/>
      <c r="I39" s="1323"/>
      <c r="J39" s="1324"/>
      <c r="K39" s="1325"/>
      <c r="L39" s="1323"/>
      <c r="M39" s="1323"/>
      <c r="N39" s="1324"/>
      <c r="O39" s="1624"/>
      <c r="P39" s="1442"/>
      <c r="Q39" s="1442"/>
      <c r="R39" s="1619"/>
      <c r="S39" s="1624"/>
      <c r="T39" s="1442"/>
      <c r="U39" s="1442"/>
      <c r="V39" s="1620"/>
      <c r="W39" s="1441"/>
      <c r="X39" s="1626"/>
      <c r="Y39" s="1442"/>
      <c r="Z39" s="1619"/>
      <c r="AA39" s="1621"/>
      <c r="AB39" s="1442"/>
      <c r="AC39" s="1622"/>
      <c r="AD39" s="1623"/>
    </row>
    <row r="40" spans="2:30" ht="18.75" customHeight="1" x14ac:dyDescent="0.3">
      <c r="B40" s="1333" t="s">
        <v>4196</v>
      </c>
      <c r="C40" s="1330">
        <f>SUM(C10:C38)</f>
        <v>71145</v>
      </c>
      <c r="D40" s="1327">
        <f>SUM(D10:D38)</f>
        <v>534</v>
      </c>
      <c r="E40" s="1327">
        <f>SUM(E10:E38)</f>
        <v>40433</v>
      </c>
      <c r="F40" s="1328">
        <v>4546</v>
      </c>
      <c r="G40" s="1326">
        <f>SUM(G10:G39)</f>
        <v>64193</v>
      </c>
      <c r="H40" s="1327">
        <f>SUM(H10:H39)</f>
        <v>473</v>
      </c>
      <c r="I40" s="1327">
        <f>SUM(I10:I39)</f>
        <v>53943</v>
      </c>
      <c r="J40" s="1328">
        <f>SUM(J10:J39)</f>
        <v>582</v>
      </c>
      <c r="K40" s="1326">
        <f>SUM(K10:K39)</f>
        <v>17745</v>
      </c>
      <c r="L40" s="1327"/>
      <c r="M40" s="1327">
        <f>SUM(M10:M39)</f>
        <v>7308</v>
      </c>
      <c r="N40" s="1328"/>
      <c r="O40" s="1329">
        <f t="shared" ref="O40:T40" si="0">SUM(O10:O39)</f>
        <v>17557</v>
      </c>
      <c r="P40" s="1625">
        <f t="shared" si="0"/>
        <v>204</v>
      </c>
      <c r="Q40" s="1625">
        <f t="shared" si="0"/>
        <v>8195</v>
      </c>
      <c r="R40" s="1625">
        <f t="shared" si="0"/>
        <v>15</v>
      </c>
      <c r="S40" s="1625">
        <f t="shared" si="0"/>
        <v>29653</v>
      </c>
      <c r="T40" s="1625">
        <f t="shared" si="0"/>
        <v>30</v>
      </c>
      <c r="U40" s="1625"/>
      <c r="V40" s="1625"/>
      <c r="W40" s="1625">
        <f>SUM(W10:W39)</f>
        <v>63719</v>
      </c>
      <c r="X40" s="1625"/>
      <c r="Y40" s="1625"/>
      <c r="Z40" s="1625"/>
      <c r="AA40" s="1629">
        <f>SUM(AA10:AA39)</f>
        <v>46941</v>
      </c>
      <c r="AB40" s="1629">
        <f>SUM(AB10:AB39)</f>
        <v>363</v>
      </c>
      <c r="AC40" s="1440"/>
      <c r="AD40" s="1440"/>
    </row>
    <row r="41" spans="2:30" ht="18.75" customHeight="1" thickBot="1" x14ac:dyDescent="0.35">
      <c r="B41" s="1334" t="s">
        <v>727</v>
      </c>
      <c r="C41" s="2290">
        <f>SUM(C40:F40)</f>
        <v>116658</v>
      </c>
      <c r="D41" s="2291"/>
      <c r="E41" s="2291"/>
      <c r="F41" s="2292"/>
      <c r="G41" s="2293">
        <f>SUM(G40:J40)</f>
        <v>119191</v>
      </c>
      <c r="H41" s="2294"/>
      <c r="I41" s="2294"/>
      <c r="J41" s="2295"/>
      <c r="K41" s="2293">
        <f>SUM(K40:N40)</f>
        <v>25053</v>
      </c>
      <c r="L41" s="2294"/>
      <c r="M41" s="2294"/>
      <c r="N41" s="2295"/>
      <c r="O41" s="2290">
        <f>SUM(O40:R40)</f>
        <v>25971</v>
      </c>
      <c r="P41" s="2291"/>
      <c r="Q41" s="2291"/>
      <c r="R41" s="2292"/>
      <c r="S41" s="2284">
        <f>SUM(S40:V40)</f>
        <v>29683</v>
      </c>
      <c r="T41" s="2285"/>
      <c r="U41" s="2285"/>
      <c r="V41" s="2285"/>
      <c r="W41" s="2284">
        <f>SUM(W40:X40)</f>
        <v>63719</v>
      </c>
      <c r="X41" s="2285"/>
      <c r="Y41" s="2285"/>
      <c r="Z41" s="2286"/>
      <c r="AA41" s="2287">
        <f>SUM(AA40:AB40)</f>
        <v>47304</v>
      </c>
      <c r="AB41" s="2288"/>
      <c r="AC41" s="2288"/>
      <c r="AD41" s="2289"/>
    </row>
  </sheetData>
  <sheetProtection formatCells="0" formatColumns="0" formatRows="0" insertColumns="0" insertRows="0" deleteColumns="0" deleteRows="0" sort="0"/>
  <mergeCells count="31">
    <mergeCell ref="W41:Z41"/>
    <mergeCell ref="AA41:AD41"/>
    <mergeCell ref="B1:AD3"/>
    <mergeCell ref="B4:AD4"/>
    <mergeCell ref="C41:F41"/>
    <mergeCell ref="G41:J41"/>
    <mergeCell ref="K41:N41"/>
    <mergeCell ref="O41:R41"/>
    <mergeCell ref="S41:V41"/>
    <mergeCell ref="AA6:AD6"/>
    <mergeCell ref="M7:N7"/>
    <mergeCell ref="O7:P7"/>
    <mergeCell ref="Q7:R7"/>
    <mergeCell ref="S7:T7"/>
    <mergeCell ref="U7:V7"/>
    <mergeCell ref="W7:X7"/>
    <mergeCell ref="Y7:Z7"/>
    <mergeCell ref="AA7:AB7"/>
    <mergeCell ref="AC7:AD7"/>
    <mergeCell ref="K7:L7"/>
    <mergeCell ref="K6:N6"/>
    <mergeCell ref="O6:R6"/>
    <mergeCell ref="S6:V6"/>
    <mergeCell ref="W6:Z6"/>
    <mergeCell ref="B6:B7"/>
    <mergeCell ref="C6:F6"/>
    <mergeCell ref="G6:J6"/>
    <mergeCell ref="C7:D7"/>
    <mergeCell ref="E7:F7"/>
    <mergeCell ref="G7:H7"/>
    <mergeCell ref="I7:J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K307"/>
  <sheetViews>
    <sheetView showGridLines="0" zoomScaleNormal="100" workbookViewId="0">
      <pane ySplit="4" topLeftCell="A5" activePane="bottomLeft" state="frozen"/>
      <selection activeCell="C5" sqref="C5"/>
      <selection pane="bottomLeft"/>
    </sheetView>
  </sheetViews>
  <sheetFormatPr baseColWidth="10" defaultColWidth="0" defaultRowHeight="15" zeroHeight="1" x14ac:dyDescent="0.25"/>
  <cols>
    <col min="1" max="1" width="3.5703125" style="775" customWidth="1"/>
    <col min="2" max="2" width="41" style="775" customWidth="1"/>
    <col min="3" max="5" width="21" style="775" customWidth="1"/>
    <col min="6" max="6" width="5" style="775" customWidth="1"/>
    <col min="7" max="11" width="0" style="775" hidden="1" customWidth="1"/>
    <col min="12"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55" t="s">
        <v>659</v>
      </c>
      <c r="C4" s="1856"/>
      <c r="D4" s="1857"/>
      <c r="E4" s="1858"/>
      <c r="F4" s="776"/>
      <c r="G4" s="776"/>
    </row>
    <row r="5" spans="2:7" s="778" customFormat="1" ht="15.75" x14ac:dyDescent="0.25">
      <c r="B5" s="1859"/>
      <c r="C5" s="1859"/>
      <c r="D5" s="1859"/>
      <c r="E5" s="1859"/>
      <c r="F5" s="777"/>
      <c r="G5" s="777"/>
    </row>
    <row r="6" spans="2:7" s="778" customFormat="1" ht="18.75" customHeight="1" x14ac:dyDescent="0.3">
      <c r="B6" s="804" t="s">
        <v>206</v>
      </c>
      <c r="C6" s="804" t="s">
        <v>1229</v>
      </c>
      <c r="D6" s="804" t="s">
        <v>2626</v>
      </c>
      <c r="E6" s="804" t="s">
        <v>2748</v>
      </c>
      <c r="F6" s="777"/>
      <c r="G6" s="777"/>
    </row>
    <row r="7" spans="2:7" s="778" customFormat="1" ht="18.75" customHeight="1" x14ac:dyDescent="0.25">
      <c r="B7" s="789" t="s">
        <v>358</v>
      </c>
      <c r="C7" s="811">
        <f>'%Abs InscriAdmitiMatri Pregrado'!C57</f>
        <v>5798</v>
      </c>
      <c r="D7" s="811">
        <f>'%Abs InscriAdmitiMatri Pregrado'!G57</f>
        <v>3147</v>
      </c>
      <c r="E7" s="805">
        <v>4987</v>
      </c>
    </row>
    <row r="8" spans="2:7" ht="18.75" customHeight="1" x14ac:dyDescent="0.25">
      <c r="B8" s="789" t="s">
        <v>435</v>
      </c>
      <c r="C8" s="811">
        <f>'%Abs InscriAdmitiMatri Postgrad'!C44</f>
        <v>1102</v>
      </c>
      <c r="D8" s="811">
        <f>'%Abs InscriAdmitiMatri Postgrad'!G44</f>
        <v>200</v>
      </c>
      <c r="E8" s="806">
        <v>1102</v>
      </c>
    </row>
    <row r="9" spans="2:7" ht="18.75" customHeight="1" x14ac:dyDescent="0.25">
      <c r="B9" s="807" t="s">
        <v>211</v>
      </c>
      <c r="C9" s="812">
        <f>SUM(C7:C8)</f>
        <v>6900</v>
      </c>
      <c r="D9" s="812">
        <f>SUM(D7:D8)</f>
        <v>3347</v>
      </c>
      <c r="E9" s="812">
        <f>SUM(E7:E8)</f>
        <v>6089</v>
      </c>
    </row>
    <row r="10" spans="2:7" ht="18.75" customHeight="1" x14ac:dyDescent="0.25">
      <c r="B10" s="808"/>
      <c r="C10" s="809"/>
      <c r="D10" s="809"/>
      <c r="E10" s="809"/>
    </row>
    <row r="11" spans="2:7" ht="18.75" customHeight="1" x14ac:dyDescent="0.3">
      <c r="B11" s="804" t="s">
        <v>207</v>
      </c>
      <c r="C11" s="804" t="s">
        <v>1229</v>
      </c>
      <c r="D11" s="804" t="s">
        <v>2626</v>
      </c>
      <c r="E11" s="804" t="s">
        <v>2748</v>
      </c>
    </row>
    <row r="12" spans="2:7" ht="18.75" customHeight="1" x14ac:dyDescent="0.25">
      <c r="B12" s="789" t="s">
        <v>358</v>
      </c>
      <c r="C12" s="811">
        <f>'%Abs InscriAdmitiMatri Pregrado'!E57</f>
        <v>1807</v>
      </c>
      <c r="D12" s="811">
        <f>'%Abs InscriAdmitiMatri Pregrado'!I57</f>
        <v>1369</v>
      </c>
      <c r="E12" s="805">
        <v>1822</v>
      </c>
    </row>
    <row r="13" spans="2:7" ht="18.75" customHeight="1" x14ac:dyDescent="0.25">
      <c r="B13" s="789" t="s">
        <v>435</v>
      </c>
      <c r="C13" s="811">
        <f>'%Abs InscriAdmitiMatri Postgrad'!E44</f>
        <v>363</v>
      </c>
      <c r="D13" s="811">
        <f>'%Abs InscriAdmitiMatri Postgrad'!I44</f>
        <v>122</v>
      </c>
      <c r="E13" s="806">
        <v>427</v>
      </c>
    </row>
    <row r="14" spans="2:7" ht="18.75" customHeight="1" x14ac:dyDescent="0.25">
      <c r="B14" s="807" t="s">
        <v>211</v>
      </c>
      <c r="C14" s="812">
        <f>SUM(C12:C13)</f>
        <v>2170</v>
      </c>
      <c r="D14" s="812">
        <f>SUM(D12:D13)</f>
        <v>1491</v>
      </c>
      <c r="E14" s="812">
        <f>SUM(E12:E13)</f>
        <v>2249</v>
      </c>
    </row>
    <row r="15" spans="2:7" ht="18.75" customHeight="1" x14ac:dyDescent="0.25">
      <c r="B15" s="808"/>
      <c r="C15" s="809"/>
      <c r="D15" s="809"/>
      <c r="E15" s="809"/>
    </row>
    <row r="16" spans="2:7" ht="18.75" x14ac:dyDescent="0.3">
      <c r="B16" s="804" t="s">
        <v>208</v>
      </c>
      <c r="C16" s="804" t="s">
        <v>1229</v>
      </c>
      <c r="D16" s="804" t="s">
        <v>2626</v>
      </c>
      <c r="E16" s="804" t="s">
        <v>2748</v>
      </c>
    </row>
    <row r="17" spans="2:5" ht="18.75" customHeight="1" x14ac:dyDescent="0.25">
      <c r="B17" s="789" t="s">
        <v>358</v>
      </c>
      <c r="C17" s="811">
        <f>'A. MatriculaTotal PregradoEdad'!P73</f>
        <v>11617</v>
      </c>
      <c r="D17" s="811">
        <f>'B. MatriculaTotal PregradoEdad'!P71</f>
        <v>11537</v>
      </c>
      <c r="E17" s="805">
        <v>11820</v>
      </c>
    </row>
    <row r="18" spans="2:5" ht="18.75" customHeight="1" x14ac:dyDescent="0.25">
      <c r="B18" s="789" t="s">
        <v>435</v>
      </c>
      <c r="C18" s="811">
        <f>'A. MatriculaTotal PostgradoEdad'!P55</f>
        <v>855</v>
      </c>
      <c r="D18" s="811">
        <f>'B. MatriculaTotal PostgradoEdad'!P53</f>
        <v>793</v>
      </c>
      <c r="E18" s="806">
        <v>719</v>
      </c>
    </row>
    <row r="19" spans="2:5" ht="18.75" customHeight="1" x14ac:dyDescent="0.25">
      <c r="B19" s="807" t="s">
        <v>211</v>
      </c>
      <c r="C19" s="812">
        <f>SUM(C17:C18)</f>
        <v>12472</v>
      </c>
      <c r="D19" s="812">
        <f>SUM(D17:D18)</f>
        <v>12330</v>
      </c>
      <c r="E19" s="812">
        <f>SUM(E17:E18)</f>
        <v>12539</v>
      </c>
    </row>
    <row r="20" spans="2:5" ht="18.75" customHeight="1" x14ac:dyDescent="0.25">
      <c r="B20" s="1817" t="s">
        <v>209</v>
      </c>
      <c r="C20" s="1817"/>
      <c r="D20" s="1817"/>
      <c r="E20" s="1817"/>
    </row>
    <row r="21" spans="2:5" ht="18.75" customHeight="1" x14ac:dyDescent="0.25">
      <c r="B21" s="810"/>
      <c r="C21" s="810"/>
      <c r="D21" s="810"/>
      <c r="E21" s="810"/>
    </row>
    <row r="22" spans="2:5" ht="18.75" customHeight="1" x14ac:dyDescent="0.3">
      <c r="B22" s="804" t="s">
        <v>210</v>
      </c>
      <c r="C22" s="804" t="s">
        <v>1229</v>
      </c>
      <c r="D22" s="804" t="s">
        <v>2626</v>
      </c>
      <c r="E22" s="804" t="s">
        <v>2748</v>
      </c>
    </row>
    <row r="23" spans="2:5" ht="18.75" customHeight="1" x14ac:dyDescent="0.25">
      <c r="B23" s="789" t="s">
        <v>358</v>
      </c>
      <c r="C23" s="811">
        <f>'Consolidado Graduados'!E8</f>
        <v>440</v>
      </c>
      <c r="D23" s="811">
        <f>'Consolidado Graduados'!F8</f>
        <v>620</v>
      </c>
      <c r="E23" s="785">
        <v>471</v>
      </c>
    </row>
    <row r="24" spans="2:5" ht="18.75" customHeight="1" x14ac:dyDescent="0.25">
      <c r="B24" s="789" t="s">
        <v>435</v>
      </c>
      <c r="C24" s="811">
        <f>'Consolidado Graduados'!E14</f>
        <v>167</v>
      </c>
      <c r="D24" s="811">
        <f>'Consolidado Graduados'!F14</f>
        <v>164</v>
      </c>
      <c r="E24" s="786">
        <v>187</v>
      </c>
    </row>
    <row r="25" spans="2:5" ht="18.75" customHeight="1" x14ac:dyDescent="0.25">
      <c r="B25" s="807" t="s">
        <v>211</v>
      </c>
      <c r="C25" s="812">
        <f>SUM(C23:C24)</f>
        <v>607</v>
      </c>
      <c r="D25" s="812">
        <f>SUM(D23:D24)</f>
        <v>784</v>
      </c>
      <c r="E25" s="812">
        <f>SUM(E23:E24)</f>
        <v>658</v>
      </c>
    </row>
    <row r="26" spans="2:5" ht="18.75" customHeight="1" x14ac:dyDescent="0.25">
      <c r="B26" s="790"/>
      <c r="C26" s="790"/>
      <c r="D26" s="790"/>
      <c r="E26" s="790"/>
    </row>
    <row r="27" spans="2:5" ht="18.75" hidden="1" customHeight="1" x14ac:dyDescent="0.25">
      <c r="B27" s="790"/>
      <c r="C27" s="790"/>
      <c r="D27" s="790"/>
      <c r="E27" s="790"/>
    </row>
    <row r="28" spans="2:5" ht="18.75" hidden="1" customHeight="1" x14ac:dyDescent="0.25">
      <c r="B28" s="790"/>
      <c r="C28" s="790"/>
      <c r="D28" s="790"/>
      <c r="E28" s="790"/>
    </row>
    <row r="29" spans="2:5" ht="18.75" hidden="1" customHeight="1" x14ac:dyDescent="0.25">
      <c r="B29" s="790"/>
      <c r="C29" s="790"/>
      <c r="D29" s="790"/>
      <c r="E29" s="790"/>
    </row>
    <row r="30" spans="2:5" ht="16.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idden="1" x14ac:dyDescent="0.25"/>
    <row r="306" hidden="1" x14ac:dyDescent="0.25"/>
    <row r="307" x14ac:dyDescent="0.25"/>
  </sheetData>
  <sheetProtection sheet="1" objects="1" scenarios="1" formatCells="0" formatColumns="0" formatRows="0" insertColumns="0" insertRows="0" deleteColumns="0" deleteRows="0" sort="0"/>
  <mergeCells count="4">
    <mergeCell ref="B1:E3"/>
    <mergeCell ref="B4:E4"/>
    <mergeCell ref="B5:E5"/>
    <mergeCell ref="B20:E20"/>
  </mergeCells>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1:G29"/>
  <sheetViews>
    <sheetView showGridLines="0" zoomScaleNormal="100" workbookViewId="0">
      <pane xSplit="1" ySplit="6" topLeftCell="B7" activePane="bottomRight" state="frozen"/>
      <selection activeCell="C5" sqref="C5"/>
      <selection pane="topRight" activeCell="C5" sqref="C5"/>
      <selection pane="bottomLeft" activeCell="C5" sqref="C5"/>
      <selection pane="bottomRight" activeCell="F26" sqref="F26"/>
    </sheetView>
  </sheetViews>
  <sheetFormatPr baseColWidth="10" defaultColWidth="0" defaultRowHeight="15" zeroHeight="1" x14ac:dyDescent="0.25"/>
  <cols>
    <col min="1" max="1" width="2.7109375" customWidth="1"/>
    <col min="2" max="2" width="44.5703125" customWidth="1"/>
    <col min="3" max="6" width="22.42578125" customWidth="1"/>
    <col min="7" max="7" width="11.42578125" customWidth="1"/>
    <col min="8" max="16384" width="11.42578125" hidden="1"/>
  </cols>
  <sheetData>
    <row r="1" spans="1:6" ht="15.75" x14ac:dyDescent="0.25">
      <c r="A1" s="10"/>
      <c r="B1" s="1921"/>
      <c r="C1" s="1922"/>
      <c r="D1" s="1922"/>
      <c r="E1" s="1922"/>
      <c r="F1" s="1923"/>
    </row>
    <row r="2" spans="1:6" ht="15.75" x14ac:dyDescent="0.25">
      <c r="A2" s="10"/>
      <c r="B2" s="1924"/>
      <c r="C2" s="1925"/>
      <c r="D2" s="1925"/>
      <c r="E2" s="1925"/>
      <c r="F2" s="1926"/>
    </row>
    <row r="3" spans="1:6" ht="16.5" thickBot="1" x14ac:dyDescent="0.3">
      <c r="A3" s="10"/>
      <c r="B3" s="1927"/>
      <c r="C3" s="1928"/>
      <c r="D3" s="1928"/>
      <c r="E3" s="1928"/>
      <c r="F3" s="1929"/>
    </row>
    <row r="4" spans="1:6" ht="21.75" thickBot="1" x14ac:dyDescent="0.4">
      <c r="A4" s="3"/>
      <c r="B4" s="1789" t="s">
        <v>4714</v>
      </c>
      <c r="C4" s="1790"/>
      <c r="D4" s="1790"/>
      <c r="E4" s="1790"/>
      <c r="F4" s="1791"/>
    </row>
    <row r="5" spans="1:6" ht="15.75" x14ac:dyDescent="0.25">
      <c r="A5" s="95"/>
      <c r="B5" s="12"/>
      <c r="C5" s="97"/>
      <c r="D5" s="97"/>
      <c r="E5" s="97"/>
      <c r="F5" s="97"/>
    </row>
    <row r="6" spans="1:6" ht="31.5" x14ac:dyDescent="0.25">
      <c r="A6" s="10"/>
      <c r="B6" s="560" t="s">
        <v>2053</v>
      </c>
      <c r="C6" s="561" t="s">
        <v>2065</v>
      </c>
      <c r="D6" s="561" t="s">
        <v>2066</v>
      </c>
      <c r="E6" s="561" t="s">
        <v>2067</v>
      </c>
      <c r="F6" s="561" t="s">
        <v>2068</v>
      </c>
    </row>
    <row r="7" spans="1:6" ht="15.75" customHeight="1" x14ac:dyDescent="0.25">
      <c r="A7" s="10"/>
      <c r="B7" s="562" t="s">
        <v>2054</v>
      </c>
      <c r="C7" s="563">
        <f>SUM(C8+C14)</f>
        <v>95608288006</v>
      </c>
      <c r="D7" s="563">
        <f>SUM(D8+D14)</f>
        <v>5802795600</v>
      </c>
      <c r="E7" s="563">
        <f>SUM(E8+E14)</f>
        <v>101411083606</v>
      </c>
      <c r="F7" s="563">
        <f>SUM(F8+F14)</f>
        <v>98775511004</v>
      </c>
    </row>
    <row r="8" spans="1:6" ht="15.75" customHeight="1" x14ac:dyDescent="0.25">
      <c r="A8" s="16"/>
      <c r="B8" s="562" t="s">
        <v>2558</v>
      </c>
      <c r="C8" s="563">
        <f>SUM(C9:C13)</f>
        <v>34737019442</v>
      </c>
      <c r="D8" s="563">
        <f>SUM(D9:D13)</f>
        <v>1621215895</v>
      </c>
      <c r="E8" s="563">
        <f>SUM(E9:E13)</f>
        <v>36358235337</v>
      </c>
      <c r="F8" s="563">
        <f>SUM(F9:F13)</f>
        <v>33922662735</v>
      </c>
    </row>
    <row r="9" spans="1:6" ht="15" customHeight="1" x14ac:dyDescent="0.25">
      <c r="B9" s="566" t="s">
        <v>2055</v>
      </c>
      <c r="C9" s="559">
        <v>15018356034</v>
      </c>
      <c r="D9" s="559"/>
      <c r="E9" s="559">
        <f>C9+D9</f>
        <v>15018356034</v>
      </c>
      <c r="F9" s="559">
        <v>14607515569</v>
      </c>
    </row>
    <row r="10" spans="1:6" ht="15" customHeight="1" x14ac:dyDescent="0.25">
      <c r="B10" s="566" t="s">
        <v>2056</v>
      </c>
      <c r="C10" s="559">
        <v>13099719489</v>
      </c>
      <c r="D10" s="559">
        <v>800000000</v>
      </c>
      <c r="E10" s="559">
        <f>C10+D10</f>
        <v>13899719489</v>
      </c>
      <c r="F10" s="559">
        <v>12115291142</v>
      </c>
    </row>
    <row r="11" spans="1:6" ht="15" customHeight="1" x14ac:dyDescent="0.25">
      <c r="B11" s="566" t="s">
        <v>2057</v>
      </c>
      <c r="C11" s="559">
        <v>246000000</v>
      </c>
      <c r="D11" s="559">
        <v>0</v>
      </c>
      <c r="E11" s="559">
        <f>C11+D11</f>
        <v>246000000</v>
      </c>
      <c r="F11" s="559">
        <v>70932371</v>
      </c>
    </row>
    <row r="12" spans="1:6" ht="15" customHeight="1" x14ac:dyDescent="0.25">
      <c r="B12" s="566" t="s">
        <v>2058</v>
      </c>
      <c r="C12" s="559">
        <v>6372943919</v>
      </c>
      <c r="D12" s="559">
        <v>821215895</v>
      </c>
      <c r="E12" s="559">
        <f>C12+D12</f>
        <v>7194159814</v>
      </c>
      <c r="F12" s="559">
        <v>7128923653</v>
      </c>
    </row>
    <row r="13" spans="1:6" ht="15" customHeight="1" x14ac:dyDescent="0.25">
      <c r="B13" s="566" t="s">
        <v>2059</v>
      </c>
      <c r="C13" s="559">
        <v>0</v>
      </c>
      <c r="D13" s="559">
        <v>0</v>
      </c>
      <c r="E13" s="559">
        <v>0</v>
      </c>
      <c r="F13" s="559">
        <v>0</v>
      </c>
    </row>
    <row r="14" spans="1:6" ht="15.75" x14ac:dyDescent="0.25">
      <c r="B14" s="562" t="s">
        <v>2557</v>
      </c>
      <c r="C14" s="563">
        <f>SUM(C15:C18)</f>
        <v>60871268564</v>
      </c>
      <c r="D14" s="563">
        <f>SUM(D15:D18)</f>
        <v>4181579705</v>
      </c>
      <c r="E14" s="563">
        <f>SUM(E15:E18)</f>
        <v>65052848269</v>
      </c>
      <c r="F14" s="563">
        <f>SUM(F15:F18)</f>
        <v>64852848269</v>
      </c>
    </row>
    <row r="15" spans="1:6" ht="15.75" x14ac:dyDescent="0.25">
      <c r="B15" s="566" t="s">
        <v>2060</v>
      </c>
      <c r="C15" s="559">
        <v>53672314281</v>
      </c>
      <c r="D15" s="559">
        <v>3391630285</v>
      </c>
      <c r="E15" s="559">
        <f>C15+D15</f>
        <v>57063944566</v>
      </c>
      <c r="F15" s="559">
        <v>57063944566</v>
      </c>
    </row>
    <row r="16" spans="1:6" ht="15.75" x14ac:dyDescent="0.25">
      <c r="B16" s="566" t="s">
        <v>3584</v>
      </c>
      <c r="C16" s="559">
        <v>0</v>
      </c>
      <c r="D16" s="559">
        <v>0</v>
      </c>
      <c r="E16" s="559">
        <f>C16+D16</f>
        <v>0</v>
      </c>
      <c r="F16" s="559">
        <v>0</v>
      </c>
    </row>
    <row r="17" spans="2:6" ht="15.75" x14ac:dyDescent="0.25">
      <c r="B17" s="566" t="s">
        <v>3585</v>
      </c>
      <c r="C17" s="559">
        <f>2798954283+4000000000+200000000</f>
        <v>6998954283</v>
      </c>
      <c r="D17" s="559">
        <f>576497049+213452371</f>
        <v>789949420</v>
      </c>
      <c r="E17" s="559">
        <f>C17+D17</f>
        <v>7788903703</v>
      </c>
      <c r="F17" s="559">
        <f>2798954283+4576497049+413452371</f>
        <v>7788903703</v>
      </c>
    </row>
    <row r="18" spans="2:6" ht="15.75" x14ac:dyDescent="0.25">
      <c r="B18" s="566" t="s">
        <v>3586</v>
      </c>
      <c r="C18" s="559">
        <v>200000000</v>
      </c>
      <c r="D18" s="559">
        <v>0</v>
      </c>
      <c r="E18" s="559">
        <v>200000000</v>
      </c>
      <c r="F18" s="559">
        <v>0</v>
      </c>
    </row>
    <row r="19" spans="2:6" ht="15.75" x14ac:dyDescent="0.25">
      <c r="B19" s="567" t="s">
        <v>2061</v>
      </c>
      <c r="C19" s="563">
        <v>0</v>
      </c>
      <c r="D19" s="563">
        <v>0</v>
      </c>
      <c r="E19" s="563">
        <v>0</v>
      </c>
      <c r="F19" s="563">
        <v>0</v>
      </c>
    </row>
    <row r="20" spans="2:6" ht="15.75" x14ac:dyDescent="0.25">
      <c r="B20" s="562" t="s">
        <v>2062</v>
      </c>
      <c r="C20" s="563">
        <f>SUM(C21:C25)</f>
        <v>3114884056</v>
      </c>
      <c r="D20" s="563">
        <f>SUM(D21:D25)</f>
        <v>9652871691</v>
      </c>
      <c r="E20" s="563">
        <f>SUM(E21:E25)</f>
        <v>12767755747</v>
      </c>
      <c r="F20" s="563">
        <f>SUM(F21:F25)</f>
        <v>13312573324</v>
      </c>
    </row>
    <row r="21" spans="2:6" ht="15.75" x14ac:dyDescent="0.25">
      <c r="B21" s="1361" t="s">
        <v>4715</v>
      </c>
      <c r="C21" s="559">
        <v>0</v>
      </c>
      <c r="D21" s="559">
        <v>0</v>
      </c>
      <c r="E21" s="559">
        <v>0</v>
      </c>
      <c r="F21" s="559">
        <v>0</v>
      </c>
    </row>
    <row r="22" spans="2:6" ht="15.75" x14ac:dyDescent="0.25">
      <c r="B22" s="1361" t="s">
        <v>4716</v>
      </c>
      <c r="C22" s="559">
        <f>722287665+80883013</f>
        <v>803170678</v>
      </c>
      <c r="D22" s="559">
        <v>0</v>
      </c>
      <c r="E22" s="559">
        <f>C22+D22</f>
        <v>803170678</v>
      </c>
      <c r="F22" s="559">
        <f>1224109268+45009505</f>
        <v>1269118773</v>
      </c>
    </row>
    <row r="23" spans="2:6" ht="15.75" x14ac:dyDescent="0.25">
      <c r="B23" s="1361" t="s">
        <v>2063</v>
      </c>
      <c r="C23" s="559">
        <f>2185832527+70880851-204741836</f>
        <v>2051971542</v>
      </c>
      <c r="D23" s="559">
        <f>7613484418+2039387273</f>
        <v>9652871691</v>
      </c>
      <c r="E23" s="559">
        <f>C23+D23</f>
        <v>11704843233</v>
      </c>
      <c r="F23" s="559">
        <f>9856039813+2110268124-204741836</f>
        <v>11761566101</v>
      </c>
    </row>
    <row r="24" spans="2:6" ht="15.75" x14ac:dyDescent="0.25">
      <c r="B24" s="1361" t="s">
        <v>4717</v>
      </c>
      <c r="C24" s="559">
        <f>204741836</f>
        <v>204741836</v>
      </c>
      <c r="D24" s="559">
        <v>0</v>
      </c>
      <c r="E24" s="559">
        <f>C24+D24</f>
        <v>204741836</v>
      </c>
      <c r="F24" s="559">
        <v>204741836</v>
      </c>
    </row>
    <row r="25" spans="2:6" ht="15.75" x14ac:dyDescent="0.25">
      <c r="B25" s="1361" t="s">
        <v>2064</v>
      </c>
      <c r="C25" s="559">
        <f>55000000</f>
        <v>55000000</v>
      </c>
      <c r="D25" s="559">
        <v>0</v>
      </c>
      <c r="E25" s="559">
        <f>C25+D25</f>
        <v>55000000</v>
      </c>
      <c r="F25" s="559">
        <v>77146614</v>
      </c>
    </row>
    <row r="26" spans="2:6" ht="15.75" x14ac:dyDescent="0.25">
      <c r="B26" s="564" t="s">
        <v>211</v>
      </c>
      <c r="C26" s="565">
        <f>C7+C20+C19</f>
        <v>98723172062</v>
      </c>
      <c r="D26" s="565">
        <f>D7+D20+D19</f>
        <v>15455667291</v>
      </c>
      <c r="E26" s="565">
        <f>E7+E20+E19</f>
        <v>114178839353</v>
      </c>
      <c r="F26" s="565">
        <f>F7+F20+F19</f>
        <v>112088084328</v>
      </c>
    </row>
    <row r="27" spans="2:6" x14ac:dyDescent="0.25">
      <c r="B27" s="558" t="s">
        <v>238</v>
      </c>
      <c r="C27" s="96"/>
      <c r="D27" s="96"/>
      <c r="E27" s="96"/>
      <c r="F27" s="751">
        <f>IFERROR(F26/E26,0)</f>
        <v>0.9816887696805523</v>
      </c>
    </row>
    <row r="28" spans="2:6" x14ac:dyDescent="0.25"/>
    <row r="29" spans="2:6" x14ac:dyDescent="0.25"/>
  </sheetData>
  <mergeCells count="2">
    <mergeCell ref="B4:F4"/>
    <mergeCell ref="B1:F3"/>
  </mergeCell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1:M288"/>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11" width="15" style="1" customWidth="1"/>
    <col min="12" max="12" width="5" style="1" customWidth="1"/>
    <col min="13" max="13" width="0" style="1" hidden="1" customWidth="1"/>
    <col min="14" max="16384" width="9.140625" style="1" hidden="1"/>
  </cols>
  <sheetData>
    <row r="1" spans="2:13" ht="15" x14ac:dyDescent="0.25">
      <c r="B1" s="1659"/>
      <c r="C1" s="1660"/>
      <c r="D1" s="1660"/>
      <c r="E1" s="1660"/>
      <c r="F1" s="1660"/>
      <c r="G1" s="1660"/>
      <c r="H1" s="1660"/>
      <c r="I1" s="1660"/>
      <c r="J1" s="1660"/>
      <c r="K1" s="1661"/>
    </row>
    <row r="2" spans="2:13" ht="15" x14ac:dyDescent="0.25">
      <c r="B2" s="1662"/>
      <c r="C2" s="1663"/>
      <c r="D2" s="1663"/>
      <c r="E2" s="1663"/>
      <c r="F2" s="1663"/>
      <c r="G2" s="1663"/>
      <c r="H2" s="1663"/>
      <c r="I2" s="1663"/>
      <c r="J2" s="1663"/>
      <c r="K2" s="1664"/>
    </row>
    <row r="3" spans="2:13" ht="16.5" thickBot="1" x14ac:dyDescent="0.3">
      <c r="B3" s="1665"/>
      <c r="C3" s="1666"/>
      <c r="D3" s="1666"/>
      <c r="E3" s="1666"/>
      <c r="F3" s="1666"/>
      <c r="G3" s="1666"/>
      <c r="H3" s="1666"/>
      <c r="I3" s="1666"/>
      <c r="J3" s="1666"/>
      <c r="K3" s="1667"/>
      <c r="L3" s="3"/>
      <c r="M3" s="3"/>
    </row>
    <row r="4" spans="2:13" s="4" customFormat="1" ht="21.75" thickBot="1" x14ac:dyDescent="0.4">
      <c r="B4" s="1668" t="s">
        <v>4722</v>
      </c>
      <c r="C4" s="1669"/>
      <c r="D4" s="1669"/>
      <c r="E4" s="1669"/>
      <c r="F4" s="1669"/>
      <c r="G4" s="1669"/>
      <c r="H4" s="1669"/>
      <c r="I4" s="1669"/>
      <c r="J4" s="1669"/>
      <c r="K4" s="1670"/>
      <c r="L4" s="3"/>
      <c r="M4" s="3"/>
    </row>
    <row r="5" spans="2:13" s="5" customFormat="1" ht="15.75" x14ac:dyDescent="0.25">
      <c r="B5" s="1671"/>
      <c r="C5" s="1671"/>
      <c r="D5" s="1671"/>
      <c r="E5" s="1671"/>
      <c r="F5" s="1671"/>
      <c r="G5" s="1671"/>
      <c r="H5" s="1671"/>
      <c r="I5" s="1671"/>
      <c r="J5" s="1671"/>
      <c r="K5" s="1671"/>
      <c r="L5" s="95"/>
      <c r="M5" s="95"/>
    </row>
    <row r="6" spans="2:13" s="5" customFormat="1" ht="18.75" customHeight="1" x14ac:dyDescent="0.25">
      <c r="B6" s="2296"/>
      <c r="C6" s="2297"/>
      <c r="D6" s="2297"/>
      <c r="E6" s="2297"/>
      <c r="F6" s="2297"/>
      <c r="G6" s="2297"/>
      <c r="H6" s="2297"/>
      <c r="I6" s="2297"/>
      <c r="J6" s="2297"/>
      <c r="K6" s="2298"/>
      <c r="L6" s="95"/>
      <c r="M6" s="95"/>
    </row>
    <row r="7" spans="2:13" s="6" customFormat="1" ht="18.75" customHeight="1" x14ac:dyDescent="0.25">
      <c r="B7" s="2299"/>
      <c r="C7" s="2300"/>
      <c r="D7" s="2300"/>
      <c r="E7" s="2300"/>
      <c r="F7" s="2300"/>
      <c r="G7" s="2300"/>
      <c r="H7" s="2300"/>
      <c r="I7" s="2300"/>
      <c r="J7" s="2300"/>
      <c r="K7" s="2301"/>
    </row>
    <row r="8" spans="2:13" ht="18.75" customHeight="1" x14ac:dyDescent="0.25">
      <c r="B8" s="2299"/>
      <c r="C8" s="2300"/>
      <c r="D8" s="2300"/>
      <c r="E8" s="2300"/>
      <c r="F8" s="2300"/>
      <c r="G8" s="2300"/>
      <c r="H8" s="2300"/>
      <c r="I8" s="2300"/>
      <c r="J8" s="2300"/>
      <c r="K8" s="2301"/>
    </row>
    <row r="9" spans="2:13" ht="18.75" customHeight="1" x14ac:dyDescent="0.25">
      <c r="B9" s="2299"/>
      <c r="C9" s="2300"/>
      <c r="D9" s="2300"/>
      <c r="E9" s="2300"/>
      <c r="F9" s="2300"/>
      <c r="G9" s="2300"/>
      <c r="H9" s="2300"/>
      <c r="I9" s="2300"/>
      <c r="J9" s="2300"/>
      <c r="K9" s="2301"/>
    </row>
    <row r="10" spans="2:13" ht="18.75" customHeight="1" x14ac:dyDescent="0.25">
      <c r="B10" s="2299"/>
      <c r="C10" s="2300"/>
      <c r="D10" s="2300"/>
      <c r="E10" s="2300"/>
      <c r="F10" s="2300"/>
      <c r="G10" s="2300"/>
      <c r="H10" s="2300"/>
      <c r="I10" s="2300"/>
      <c r="J10" s="2300"/>
      <c r="K10" s="2301"/>
    </row>
    <row r="11" spans="2:13" ht="18.75" customHeight="1" x14ac:dyDescent="0.25">
      <c r="B11" s="2299"/>
      <c r="C11" s="2300"/>
      <c r="D11" s="2300"/>
      <c r="E11" s="2300"/>
      <c r="F11" s="2300"/>
      <c r="G11" s="2300"/>
      <c r="H11" s="2300"/>
      <c r="I11" s="2300"/>
      <c r="J11" s="2300"/>
      <c r="K11" s="2301"/>
    </row>
    <row r="12" spans="2:13" ht="18.75" customHeight="1" x14ac:dyDescent="0.25">
      <c r="B12" s="2299"/>
      <c r="C12" s="2300"/>
      <c r="D12" s="2300"/>
      <c r="E12" s="2300"/>
      <c r="F12" s="2300"/>
      <c r="G12" s="2300"/>
      <c r="H12" s="2300"/>
      <c r="I12" s="2300"/>
      <c r="J12" s="2300"/>
      <c r="K12" s="2301"/>
    </row>
    <row r="13" spans="2:13" ht="18.75" customHeight="1" x14ac:dyDescent="0.25">
      <c r="B13" s="2299"/>
      <c r="C13" s="2300"/>
      <c r="D13" s="2300"/>
      <c r="E13" s="2300"/>
      <c r="F13" s="2300"/>
      <c r="G13" s="2300"/>
      <c r="H13" s="2300"/>
      <c r="I13" s="2300"/>
      <c r="J13" s="2300"/>
      <c r="K13" s="2301"/>
    </row>
    <row r="14" spans="2:13" ht="18.75" customHeight="1" x14ac:dyDescent="0.25">
      <c r="B14" s="2299"/>
      <c r="C14" s="2300"/>
      <c r="D14" s="2300"/>
      <c r="E14" s="2300"/>
      <c r="F14" s="2300"/>
      <c r="G14" s="2300"/>
      <c r="H14" s="2300"/>
      <c r="I14" s="2300"/>
      <c r="J14" s="2300"/>
      <c r="K14" s="2301"/>
    </row>
    <row r="15" spans="2:13" ht="18.75" customHeight="1" x14ac:dyDescent="0.25">
      <c r="B15" s="2299"/>
      <c r="C15" s="2300"/>
      <c r="D15" s="2300"/>
      <c r="E15" s="2300"/>
      <c r="F15" s="2300"/>
      <c r="G15" s="2300"/>
      <c r="H15" s="2300"/>
      <c r="I15" s="2300"/>
      <c r="J15" s="2300"/>
      <c r="K15" s="2301"/>
    </row>
    <row r="16" spans="2:13" ht="18.75" customHeight="1" x14ac:dyDescent="0.25">
      <c r="B16" s="2299"/>
      <c r="C16" s="2300"/>
      <c r="D16" s="2300"/>
      <c r="E16" s="2300"/>
      <c r="F16" s="2300"/>
      <c r="G16" s="2300"/>
      <c r="H16" s="2300"/>
      <c r="I16" s="2300"/>
      <c r="J16" s="2300"/>
      <c r="K16" s="2301"/>
    </row>
    <row r="17" spans="2:11" ht="18.75" customHeight="1" x14ac:dyDescent="0.25">
      <c r="B17" s="2299"/>
      <c r="C17" s="2300"/>
      <c r="D17" s="2300"/>
      <c r="E17" s="2300"/>
      <c r="F17" s="2300"/>
      <c r="G17" s="2300"/>
      <c r="H17" s="2300"/>
      <c r="I17" s="2300"/>
      <c r="J17" s="2300"/>
      <c r="K17" s="2301"/>
    </row>
    <row r="18" spans="2:11" ht="18.75" customHeight="1" x14ac:dyDescent="0.25">
      <c r="B18" s="2299"/>
      <c r="C18" s="2300"/>
      <c r="D18" s="2300"/>
      <c r="E18" s="2300"/>
      <c r="F18" s="2300"/>
      <c r="G18" s="2300"/>
      <c r="H18" s="2300"/>
      <c r="I18" s="2300"/>
      <c r="J18" s="2300"/>
      <c r="K18" s="2301"/>
    </row>
    <row r="19" spans="2:11" ht="18.75" customHeight="1" x14ac:dyDescent="0.25">
      <c r="B19" s="2299"/>
      <c r="C19" s="2300"/>
      <c r="D19" s="2300"/>
      <c r="E19" s="2300"/>
      <c r="F19" s="2300"/>
      <c r="G19" s="2300"/>
      <c r="H19" s="2300"/>
      <c r="I19" s="2300"/>
      <c r="J19" s="2300"/>
      <c r="K19" s="2301"/>
    </row>
    <row r="20" spans="2:11" ht="18.75" customHeight="1" x14ac:dyDescent="0.25">
      <c r="B20" s="2299"/>
      <c r="C20" s="2300"/>
      <c r="D20" s="2300"/>
      <c r="E20" s="2300"/>
      <c r="F20" s="2300"/>
      <c r="G20" s="2300"/>
      <c r="H20" s="2300"/>
      <c r="I20" s="2300"/>
      <c r="J20" s="2300"/>
      <c r="K20" s="2301"/>
    </row>
    <row r="21" spans="2:11" ht="18.75" customHeight="1" x14ac:dyDescent="0.25">
      <c r="B21" s="2299"/>
      <c r="C21" s="2300"/>
      <c r="D21" s="2300"/>
      <c r="E21" s="2300"/>
      <c r="F21" s="2300"/>
      <c r="G21" s="2300"/>
      <c r="H21" s="2300"/>
      <c r="I21" s="2300"/>
      <c r="J21" s="2300"/>
      <c r="K21" s="2301"/>
    </row>
    <row r="22" spans="2:11" ht="18.75" customHeight="1" x14ac:dyDescent="0.25">
      <c r="B22" s="2299"/>
      <c r="C22" s="2300"/>
      <c r="D22" s="2300"/>
      <c r="E22" s="2300"/>
      <c r="F22" s="2300"/>
      <c r="G22" s="2300"/>
      <c r="H22" s="2300"/>
      <c r="I22" s="2300"/>
      <c r="J22" s="2300"/>
      <c r="K22" s="2301"/>
    </row>
    <row r="23" spans="2:11" ht="18.75" customHeight="1" x14ac:dyDescent="0.25">
      <c r="B23" s="2299"/>
      <c r="C23" s="2300"/>
      <c r="D23" s="2300"/>
      <c r="E23" s="2300"/>
      <c r="F23" s="2300"/>
      <c r="G23" s="2300"/>
      <c r="H23" s="2300"/>
      <c r="I23" s="2300"/>
      <c r="J23" s="2300"/>
      <c r="K23" s="2301"/>
    </row>
    <row r="24" spans="2:11" ht="18.75" customHeight="1" x14ac:dyDescent="0.25">
      <c r="B24" s="2299"/>
      <c r="C24" s="2300"/>
      <c r="D24" s="2300"/>
      <c r="E24" s="2300"/>
      <c r="F24" s="2300"/>
      <c r="G24" s="2300"/>
      <c r="H24" s="2300"/>
      <c r="I24" s="2300"/>
      <c r="J24" s="2300"/>
      <c r="K24" s="2301"/>
    </row>
    <row r="25" spans="2:11" ht="18.75" customHeight="1" x14ac:dyDescent="0.25">
      <c r="B25" s="2299"/>
      <c r="C25" s="2300"/>
      <c r="D25" s="2300"/>
      <c r="E25" s="2300"/>
      <c r="F25" s="2300"/>
      <c r="G25" s="2300"/>
      <c r="H25" s="2300"/>
      <c r="I25" s="2300"/>
      <c r="J25" s="2300"/>
      <c r="K25" s="2301"/>
    </row>
    <row r="26" spans="2:11" ht="18.75" customHeight="1" x14ac:dyDescent="0.25">
      <c r="B26" s="2299"/>
      <c r="C26" s="2300"/>
      <c r="D26" s="2300"/>
      <c r="E26" s="2300"/>
      <c r="F26" s="2300"/>
      <c r="G26" s="2300"/>
      <c r="H26" s="2300"/>
      <c r="I26" s="2300"/>
      <c r="J26" s="2300"/>
      <c r="K26" s="2301"/>
    </row>
    <row r="27" spans="2:11" ht="18.75" customHeight="1" x14ac:dyDescent="0.25">
      <c r="B27" s="2302"/>
      <c r="C27" s="2303"/>
      <c r="D27" s="2303"/>
      <c r="E27" s="2303"/>
      <c r="F27" s="2303"/>
      <c r="G27" s="2303"/>
      <c r="H27" s="2303"/>
      <c r="I27" s="2303"/>
      <c r="J27" s="2303"/>
      <c r="K27" s="2304"/>
    </row>
    <row r="28" spans="2:11" ht="16.5" customHeight="1" x14ac:dyDescent="0.25"/>
    <row r="29" spans="2:11" ht="15" hidden="1"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K3"/>
    <mergeCell ref="B4:K4"/>
    <mergeCell ref="B5:K5"/>
    <mergeCell ref="B6:K27"/>
  </mergeCells>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1:G25"/>
  <sheetViews>
    <sheetView showGridLines="0" zoomScaleNormal="100" workbookViewId="0">
      <pane xSplit="1" ySplit="6" topLeftCell="B7"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2.7109375" customWidth="1"/>
    <col min="2" max="2" width="45.7109375" customWidth="1"/>
    <col min="3" max="6" width="22.28515625" customWidth="1"/>
    <col min="7" max="7" width="11.42578125" customWidth="1"/>
    <col min="8" max="16384" width="11.42578125" hidden="1"/>
  </cols>
  <sheetData>
    <row r="1" spans="1:6" ht="15.75" x14ac:dyDescent="0.25">
      <c r="A1" s="10"/>
      <c r="B1" s="1921"/>
      <c r="C1" s="1922"/>
      <c r="D1" s="1922"/>
      <c r="E1" s="1922"/>
      <c r="F1" s="1923"/>
    </row>
    <row r="2" spans="1:6" ht="15.75" x14ac:dyDescent="0.25">
      <c r="A2" s="10"/>
      <c r="B2" s="1924"/>
      <c r="C2" s="1925"/>
      <c r="D2" s="1925"/>
      <c r="E2" s="1925"/>
      <c r="F2" s="1926"/>
    </row>
    <row r="3" spans="1:6" ht="16.5" thickBot="1" x14ac:dyDescent="0.3">
      <c r="A3" s="10"/>
      <c r="B3" s="1927"/>
      <c r="C3" s="1928"/>
      <c r="D3" s="1928"/>
      <c r="E3" s="1928"/>
      <c r="F3" s="1929"/>
    </row>
    <row r="4" spans="1:6" ht="21.75" thickBot="1" x14ac:dyDescent="0.4">
      <c r="A4" s="3"/>
      <c r="B4" s="1789" t="s">
        <v>4721</v>
      </c>
      <c r="C4" s="1790"/>
      <c r="D4" s="1790"/>
      <c r="E4" s="1790"/>
      <c r="F4" s="1791"/>
    </row>
    <row r="5" spans="1:6" ht="15.75" x14ac:dyDescent="0.25">
      <c r="A5" s="95"/>
      <c r="B5" s="12"/>
      <c r="C5" s="97"/>
      <c r="D5" s="97"/>
      <c r="E5" s="97"/>
      <c r="F5" s="97"/>
    </row>
    <row r="6" spans="1:6" ht="37.5" x14ac:dyDescent="0.25">
      <c r="A6" s="10"/>
      <c r="B6" s="568" t="s">
        <v>2053</v>
      </c>
      <c r="C6" s="569" t="s">
        <v>2065</v>
      </c>
      <c r="D6" s="569" t="s">
        <v>2066</v>
      </c>
      <c r="E6" s="569" t="s">
        <v>2067</v>
      </c>
      <c r="F6" s="569" t="s">
        <v>2068</v>
      </c>
    </row>
    <row r="7" spans="1:6" ht="15.75" customHeight="1" x14ac:dyDescent="0.25">
      <c r="A7" s="16"/>
      <c r="B7" s="562" t="s">
        <v>2069</v>
      </c>
      <c r="C7" s="563">
        <f>SUM(C8:C10)</f>
        <v>70561467070</v>
      </c>
      <c r="D7" s="563">
        <f>SUM(D8:D10)</f>
        <v>5844426098</v>
      </c>
      <c r="E7" s="563">
        <f>SUM(E8:E10)</f>
        <v>76405893168</v>
      </c>
      <c r="F7" s="563">
        <f>SUM(F8:F10)</f>
        <v>72541894651</v>
      </c>
    </row>
    <row r="8" spans="1:6" ht="15" customHeight="1" x14ac:dyDescent="0.25">
      <c r="B8" s="1361" t="s">
        <v>2070</v>
      </c>
      <c r="C8" s="559">
        <v>60280756266</v>
      </c>
      <c r="D8" s="559">
        <v>4507412722</v>
      </c>
      <c r="E8" s="559">
        <f>C8+D8</f>
        <v>64788168988</v>
      </c>
      <c r="F8" s="559">
        <v>61598957064</v>
      </c>
    </row>
    <row r="9" spans="1:6" ht="15" customHeight="1" x14ac:dyDescent="0.25">
      <c r="B9" s="1361" t="s">
        <v>2071</v>
      </c>
      <c r="C9" s="559">
        <v>8332909672</v>
      </c>
      <c r="D9" s="559">
        <v>1031606024</v>
      </c>
      <c r="E9" s="559">
        <f>C9+D9</f>
        <v>9364515696</v>
      </c>
      <c r="F9" s="559">
        <v>8987165218</v>
      </c>
    </row>
    <row r="10" spans="1:6" ht="15" customHeight="1" x14ac:dyDescent="0.25">
      <c r="B10" s="1361" t="s">
        <v>782</v>
      </c>
      <c r="C10" s="559">
        <v>1947801132</v>
      </c>
      <c r="D10" s="559">
        <v>305407352</v>
      </c>
      <c r="E10" s="559">
        <f>C10+D10</f>
        <v>2253208484</v>
      </c>
      <c r="F10" s="559">
        <v>1955772369</v>
      </c>
    </row>
    <row r="11" spans="1:6" ht="15" customHeight="1" x14ac:dyDescent="0.25">
      <c r="B11" s="562" t="s">
        <v>2072</v>
      </c>
      <c r="C11" s="563">
        <f>SUM(C12:C14)</f>
        <v>14617985503</v>
      </c>
      <c r="D11" s="563">
        <f>SUM(D12:D14)</f>
        <v>8501411020</v>
      </c>
      <c r="E11" s="563">
        <f>SUM(E12:E14)</f>
        <v>23119396523</v>
      </c>
      <c r="F11" s="563">
        <f>SUM(F12:F14)</f>
        <v>20783772486</v>
      </c>
    </row>
    <row r="12" spans="1:6" ht="15" customHeight="1" x14ac:dyDescent="0.25">
      <c r="B12" s="1361" t="s">
        <v>4718</v>
      </c>
      <c r="C12" s="559">
        <v>1964753029</v>
      </c>
      <c r="D12" s="559">
        <v>4398443517</v>
      </c>
      <c r="E12" s="559">
        <f>C12+D12</f>
        <v>6363196546</v>
      </c>
      <c r="F12" s="559">
        <v>5478163269</v>
      </c>
    </row>
    <row r="13" spans="1:6" ht="15" customHeight="1" x14ac:dyDescent="0.25">
      <c r="B13" s="1361" t="s">
        <v>4719</v>
      </c>
      <c r="C13" s="559">
        <v>6778956716</v>
      </c>
      <c r="D13" s="559">
        <v>2242027523</v>
      </c>
      <c r="E13" s="559">
        <f>C13+D13</f>
        <v>9020984239</v>
      </c>
      <c r="F13" s="559">
        <v>8300685828</v>
      </c>
    </row>
    <row r="14" spans="1:6" ht="15" customHeight="1" x14ac:dyDescent="0.25">
      <c r="B14" s="1361" t="s">
        <v>4720</v>
      </c>
      <c r="C14" s="559">
        <v>5874275758</v>
      </c>
      <c r="D14" s="559">
        <v>1860939980</v>
      </c>
      <c r="E14" s="559">
        <f>C14+D14</f>
        <v>7735215738</v>
      </c>
      <c r="F14" s="559">
        <v>7004923389</v>
      </c>
    </row>
    <row r="15" spans="1:6" ht="15.75" x14ac:dyDescent="0.25">
      <c r="B15" s="562" t="s">
        <v>1476</v>
      </c>
      <c r="C15" s="563">
        <v>244000000</v>
      </c>
      <c r="D15" s="563">
        <v>0</v>
      </c>
      <c r="E15" s="563">
        <f>C15+D15</f>
        <v>244000000</v>
      </c>
      <c r="F15" s="563">
        <v>217213319</v>
      </c>
    </row>
    <row r="16" spans="1:6" ht="31.5" x14ac:dyDescent="0.25">
      <c r="B16" s="570" t="s">
        <v>2073</v>
      </c>
      <c r="C16" s="563">
        <v>13099719489</v>
      </c>
      <c r="D16" s="563">
        <v>1109830173</v>
      </c>
      <c r="E16" s="563">
        <f>C16+D16</f>
        <v>14209549662</v>
      </c>
      <c r="F16" s="563">
        <v>12365317473</v>
      </c>
    </row>
    <row r="17" spans="2:6" ht="15.75" x14ac:dyDescent="0.25">
      <c r="B17" s="564" t="s">
        <v>211</v>
      </c>
      <c r="C17" s="565">
        <f>C7+C11+C15+C16</f>
        <v>98523172062</v>
      </c>
      <c r="D17" s="565">
        <f>D7+D11+D15+D16</f>
        <v>15455667291</v>
      </c>
      <c r="E17" s="565">
        <f>E7+E11+E15+E16</f>
        <v>113978839353</v>
      </c>
      <c r="F17" s="565">
        <f>F7+F11+F15+F16</f>
        <v>105908197929</v>
      </c>
    </row>
    <row r="18" spans="2:6" x14ac:dyDescent="0.25">
      <c r="B18" s="571" t="s">
        <v>238</v>
      </c>
      <c r="C18" s="96"/>
      <c r="D18" s="96"/>
      <c r="E18" s="96"/>
      <c r="F18" s="751">
        <f>IFERROR(F17/E17,0)</f>
        <v>0.92919175638379081</v>
      </c>
    </row>
    <row r="19" spans="2:6" x14ac:dyDescent="0.25"/>
    <row r="20" spans="2:6" hidden="1" x14ac:dyDescent="0.25"/>
    <row r="21" spans="2:6" x14ac:dyDescent="0.25"/>
    <row r="22" spans="2:6" x14ac:dyDescent="0.25"/>
    <row r="23" spans="2:6" x14ac:dyDescent="0.25"/>
    <row r="24" spans="2:6" x14ac:dyDescent="0.25"/>
    <row r="25" spans="2:6" x14ac:dyDescent="0.25"/>
  </sheetData>
  <mergeCells count="2">
    <mergeCell ref="B4:F4"/>
    <mergeCell ref="B1:F3"/>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1:M28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11" width="15" style="1" customWidth="1"/>
    <col min="12" max="12" width="5" style="1" customWidth="1"/>
    <col min="13" max="13" width="0" style="1" hidden="1" customWidth="1"/>
    <col min="14" max="16384" width="9.140625" style="1" hidden="1"/>
  </cols>
  <sheetData>
    <row r="1" spans="2:13" ht="15" x14ac:dyDescent="0.25">
      <c r="B1" s="1659"/>
      <c r="C1" s="1660"/>
      <c r="D1" s="1660"/>
      <c r="E1" s="1660"/>
      <c r="F1" s="1660"/>
      <c r="G1" s="1660"/>
      <c r="H1" s="1660"/>
      <c r="I1" s="1660"/>
      <c r="J1" s="1660"/>
      <c r="K1" s="1661"/>
    </row>
    <row r="2" spans="2:13" ht="15" x14ac:dyDescent="0.25">
      <c r="B2" s="1662"/>
      <c r="C2" s="1663"/>
      <c r="D2" s="1663"/>
      <c r="E2" s="1663"/>
      <c r="F2" s="1663"/>
      <c r="G2" s="1663"/>
      <c r="H2" s="1663"/>
      <c r="I2" s="1663"/>
      <c r="J2" s="1663"/>
      <c r="K2" s="1664"/>
    </row>
    <row r="3" spans="2:13" ht="16.5" thickBot="1" x14ac:dyDescent="0.3">
      <c r="B3" s="1665"/>
      <c r="C3" s="1666"/>
      <c r="D3" s="1666"/>
      <c r="E3" s="1666"/>
      <c r="F3" s="1666"/>
      <c r="G3" s="1666"/>
      <c r="H3" s="1666"/>
      <c r="I3" s="1666"/>
      <c r="J3" s="1666"/>
      <c r="K3" s="1667"/>
      <c r="L3" s="3"/>
      <c r="M3" s="3"/>
    </row>
    <row r="4" spans="2:13" s="4" customFormat="1" ht="21.75" thickBot="1" x14ac:dyDescent="0.4">
      <c r="B4" s="1668" t="s">
        <v>4723</v>
      </c>
      <c r="C4" s="1669"/>
      <c r="D4" s="1669"/>
      <c r="E4" s="1669"/>
      <c r="F4" s="1669"/>
      <c r="G4" s="1669"/>
      <c r="H4" s="1669"/>
      <c r="I4" s="1669"/>
      <c r="J4" s="1669"/>
      <c r="K4" s="1670"/>
      <c r="L4" s="3"/>
      <c r="M4" s="3"/>
    </row>
    <row r="5" spans="2:13" s="5" customFormat="1" ht="15.75" x14ac:dyDescent="0.25">
      <c r="B5" s="1671"/>
      <c r="C5" s="1671"/>
      <c r="D5" s="1671"/>
      <c r="E5" s="1671"/>
      <c r="F5" s="1671"/>
      <c r="G5" s="1671"/>
      <c r="H5" s="1671"/>
      <c r="I5" s="1671"/>
      <c r="J5" s="1671"/>
      <c r="K5" s="1671"/>
      <c r="L5" s="95"/>
      <c r="M5" s="95"/>
    </row>
    <row r="6" spans="2:13" s="5" customFormat="1" ht="18.75" customHeight="1" x14ac:dyDescent="0.25">
      <c r="B6" s="582"/>
      <c r="C6" s="583"/>
      <c r="D6" s="583"/>
      <c r="E6" s="583"/>
      <c r="F6" s="583"/>
      <c r="G6" s="583"/>
      <c r="H6" s="583"/>
      <c r="I6" s="583"/>
      <c r="J6" s="583"/>
      <c r="K6" s="584"/>
      <c r="L6" s="95"/>
      <c r="M6" s="95"/>
    </row>
    <row r="7" spans="2:13" s="6" customFormat="1" ht="18.75" customHeight="1" x14ac:dyDescent="0.25">
      <c r="B7" s="131"/>
      <c r="C7" s="130"/>
      <c r="D7" s="130"/>
      <c r="E7" s="130"/>
      <c r="F7" s="130"/>
      <c r="G7" s="130"/>
      <c r="H7" s="130"/>
      <c r="I7" s="130"/>
      <c r="J7" s="130"/>
      <c r="K7" s="132"/>
    </row>
    <row r="8" spans="2:13" ht="18.75" customHeight="1" x14ac:dyDescent="0.25">
      <c r="B8" s="131"/>
      <c r="C8" s="130"/>
      <c r="D8" s="130"/>
      <c r="E8" s="130"/>
      <c r="F8" s="130"/>
      <c r="G8" s="130"/>
      <c r="H8" s="130"/>
      <c r="I8" s="130"/>
      <c r="J8" s="130"/>
      <c r="K8" s="132"/>
    </row>
    <row r="9" spans="2:13" ht="18.75" customHeight="1" x14ac:dyDescent="0.25">
      <c r="B9" s="131"/>
      <c r="C9" s="130"/>
      <c r="D9" s="130"/>
      <c r="E9" s="130"/>
      <c r="F9" s="130"/>
      <c r="G9" s="130"/>
      <c r="H9" s="130"/>
      <c r="I9" s="130"/>
      <c r="J9" s="130"/>
      <c r="K9" s="132"/>
    </row>
    <row r="10" spans="2:13" ht="18.75" customHeight="1" x14ac:dyDescent="0.25">
      <c r="B10" s="131"/>
      <c r="C10" s="130"/>
      <c r="D10" s="130"/>
      <c r="E10" s="130"/>
      <c r="F10" s="130"/>
      <c r="G10" s="130"/>
      <c r="H10" s="130"/>
      <c r="I10" s="130"/>
      <c r="J10" s="130"/>
      <c r="K10" s="132"/>
    </row>
    <row r="11" spans="2:13" ht="18.75" customHeight="1" x14ac:dyDescent="0.25">
      <c r="B11" s="131"/>
      <c r="C11" s="130"/>
      <c r="D11" s="130"/>
      <c r="E11" s="130"/>
      <c r="F11" s="130"/>
      <c r="G11" s="130"/>
      <c r="H11" s="130"/>
      <c r="I11" s="130"/>
      <c r="J11" s="130"/>
      <c r="K11" s="132"/>
    </row>
    <row r="12" spans="2:13" ht="18.75" customHeight="1" x14ac:dyDescent="0.25">
      <c r="B12" s="131"/>
      <c r="C12" s="130"/>
      <c r="D12" s="130"/>
      <c r="E12" s="130"/>
      <c r="F12" s="130"/>
      <c r="G12" s="130"/>
      <c r="H12" s="130"/>
      <c r="I12" s="130"/>
      <c r="J12" s="130"/>
      <c r="K12" s="132"/>
    </row>
    <row r="13" spans="2:13" ht="18.75" customHeight="1" x14ac:dyDescent="0.25">
      <c r="B13" s="131"/>
      <c r="C13" s="130"/>
      <c r="D13" s="130"/>
      <c r="E13" s="130"/>
      <c r="F13" s="130"/>
      <c r="G13" s="130"/>
      <c r="H13" s="130"/>
      <c r="I13" s="130"/>
      <c r="J13" s="130"/>
      <c r="K13" s="132"/>
    </row>
    <row r="14" spans="2:13" ht="18.75" customHeight="1" x14ac:dyDescent="0.25">
      <c r="B14" s="131"/>
      <c r="C14" s="130"/>
      <c r="D14" s="130"/>
      <c r="E14" s="130"/>
      <c r="F14" s="130"/>
      <c r="G14" s="130"/>
      <c r="H14" s="130"/>
      <c r="I14" s="130"/>
      <c r="J14" s="130"/>
      <c r="K14" s="132"/>
    </row>
    <row r="15" spans="2:13" ht="18.75" customHeight="1" x14ac:dyDescent="0.25">
      <c r="B15" s="131"/>
      <c r="C15" s="130"/>
      <c r="D15" s="130"/>
      <c r="E15" s="130"/>
      <c r="F15" s="130"/>
      <c r="G15" s="130"/>
      <c r="H15" s="130"/>
      <c r="I15" s="130"/>
      <c r="J15" s="130"/>
      <c r="K15" s="132"/>
    </row>
    <row r="16" spans="2:13" ht="18.75" customHeight="1" x14ac:dyDescent="0.25">
      <c r="B16" s="131"/>
      <c r="C16" s="130"/>
      <c r="D16" s="130"/>
      <c r="E16" s="130"/>
      <c r="F16" s="130"/>
      <c r="G16" s="130"/>
      <c r="H16" s="130"/>
      <c r="I16" s="130"/>
      <c r="J16" s="130"/>
      <c r="K16" s="132"/>
    </row>
    <row r="17" spans="2:11" ht="18.75" customHeight="1" x14ac:dyDescent="0.25">
      <c r="B17" s="131"/>
      <c r="C17" s="130"/>
      <c r="D17" s="130"/>
      <c r="E17" s="130"/>
      <c r="F17" s="130"/>
      <c r="G17" s="130"/>
      <c r="H17" s="130"/>
      <c r="I17" s="130"/>
      <c r="J17" s="130"/>
      <c r="K17" s="132"/>
    </row>
    <row r="18" spans="2:11" ht="18.75" customHeight="1" x14ac:dyDescent="0.25">
      <c r="B18" s="131"/>
      <c r="C18" s="130"/>
      <c r="D18" s="130"/>
      <c r="E18" s="130"/>
      <c r="F18" s="130"/>
      <c r="G18" s="130"/>
      <c r="H18" s="130"/>
      <c r="I18" s="130"/>
      <c r="J18" s="130"/>
      <c r="K18" s="132"/>
    </row>
    <row r="19" spans="2:11" ht="18.75" customHeight="1" x14ac:dyDescent="0.25">
      <c r="B19" s="131"/>
      <c r="C19" s="130"/>
      <c r="D19" s="130"/>
      <c r="E19" s="130"/>
      <c r="F19" s="130"/>
      <c r="G19" s="130"/>
      <c r="H19" s="130"/>
      <c r="I19" s="130"/>
      <c r="J19" s="130"/>
      <c r="K19" s="132"/>
    </row>
    <row r="20" spans="2:11" ht="18.75" customHeight="1" x14ac:dyDescent="0.25">
      <c r="B20" s="131"/>
      <c r="C20" s="130"/>
      <c r="D20" s="130"/>
      <c r="E20" s="130"/>
      <c r="F20" s="130"/>
      <c r="G20" s="130"/>
      <c r="H20" s="130"/>
      <c r="I20" s="130"/>
      <c r="J20" s="130"/>
      <c r="K20" s="132"/>
    </row>
    <row r="21" spans="2:11" ht="18.75" customHeight="1" x14ac:dyDescent="0.25">
      <c r="B21" s="131"/>
      <c r="C21" s="130"/>
      <c r="D21" s="130"/>
      <c r="E21" s="130"/>
      <c r="F21" s="130"/>
      <c r="G21" s="130"/>
      <c r="H21" s="130"/>
      <c r="I21" s="130"/>
      <c r="J21" s="130"/>
      <c r="K21" s="132"/>
    </row>
    <row r="22" spans="2:11" ht="18.75" customHeight="1" x14ac:dyDescent="0.25">
      <c r="B22" s="131"/>
      <c r="C22" s="130"/>
      <c r="D22" s="130"/>
      <c r="E22" s="130"/>
      <c r="F22" s="130"/>
      <c r="G22" s="130"/>
      <c r="H22" s="130"/>
      <c r="I22" s="130"/>
      <c r="J22" s="130"/>
      <c r="K22" s="132"/>
    </row>
    <row r="23" spans="2:11" ht="18.75" customHeight="1" x14ac:dyDescent="0.25">
      <c r="B23" s="131"/>
      <c r="C23" s="130"/>
      <c r="D23" s="130"/>
      <c r="E23" s="130"/>
      <c r="F23" s="130"/>
      <c r="G23" s="130"/>
      <c r="H23" s="130"/>
      <c r="I23" s="130"/>
      <c r="J23" s="130"/>
      <c r="K23" s="132"/>
    </row>
    <row r="24" spans="2:11" ht="18.75" customHeight="1" x14ac:dyDescent="0.25">
      <c r="B24" s="131"/>
      <c r="C24" s="130"/>
      <c r="D24" s="130"/>
      <c r="E24" s="130"/>
      <c r="F24" s="130"/>
      <c r="G24" s="130"/>
      <c r="H24" s="130"/>
      <c r="I24" s="130"/>
      <c r="J24" s="130"/>
      <c r="K24" s="132"/>
    </row>
    <row r="25" spans="2:11" ht="18.75" customHeight="1" x14ac:dyDescent="0.25">
      <c r="B25" s="131"/>
      <c r="C25" s="130"/>
      <c r="D25" s="130"/>
      <c r="E25" s="130"/>
      <c r="F25" s="130"/>
      <c r="G25" s="130"/>
      <c r="H25" s="130"/>
      <c r="I25" s="130"/>
      <c r="J25" s="130"/>
      <c r="K25" s="132"/>
    </row>
    <row r="26" spans="2:11" ht="18.75" customHeight="1" x14ac:dyDescent="0.25">
      <c r="B26" s="131"/>
      <c r="C26" s="130"/>
      <c r="D26" s="130"/>
      <c r="E26" s="130"/>
      <c r="F26" s="130"/>
      <c r="G26" s="130"/>
      <c r="H26" s="130"/>
      <c r="I26" s="130"/>
      <c r="J26" s="130"/>
      <c r="K26" s="132"/>
    </row>
    <row r="27" spans="2:11" ht="18.75" customHeight="1" x14ac:dyDescent="0.25">
      <c r="B27" s="585"/>
      <c r="C27" s="586"/>
      <c r="D27" s="586"/>
      <c r="E27" s="586"/>
      <c r="F27" s="586"/>
      <c r="G27" s="586"/>
      <c r="H27" s="586"/>
      <c r="I27" s="586"/>
      <c r="J27" s="586"/>
      <c r="K27" s="587"/>
    </row>
    <row r="28" spans="2:11" ht="19.5" customHeight="1" x14ac:dyDescent="0.25">
      <c r="B28" s="34"/>
      <c r="C28" s="35"/>
      <c r="D28" s="35"/>
      <c r="E28" s="35"/>
      <c r="F28" s="35"/>
      <c r="G28" s="35"/>
      <c r="H28" s="35"/>
      <c r="I28" s="35"/>
      <c r="J28" s="35"/>
      <c r="K28" s="36"/>
    </row>
    <row r="29" spans="2:11" ht="16.5"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sheetData>
  <mergeCells count="3">
    <mergeCell ref="B1:K3"/>
    <mergeCell ref="B4:K4"/>
    <mergeCell ref="B5:K5"/>
  </mergeCells>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I120"/>
  <sheetViews>
    <sheetView showGridLines="0" zoomScaleNormal="100" workbookViewId="0">
      <pane xSplit="1" ySplit="7" topLeftCell="B8"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7109375" style="1239" customWidth="1"/>
    <col min="2" max="2" width="54.28515625" style="1239" customWidth="1"/>
    <col min="3" max="3" width="30.140625" style="1239" customWidth="1"/>
    <col min="4" max="6" width="19.28515625" style="1239" customWidth="1"/>
    <col min="7" max="7" width="11.42578125" style="1239" customWidth="1"/>
    <col min="8" max="9" width="0" style="1239" hidden="1" customWidth="1"/>
    <col min="10" max="16384" width="11.42578125" style="1239" hidden="1"/>
  </cols>
  <sheetData>
    <row r="1" spans="2:6" ht="15" x14ac:dyDescent="0.25">
      <c r="B1" s="2305"/>
      <c r="C1" s="2306"/>
      <c r="D1" s="2306"/>
      <c r="E1" s="2306"/>
      <c r="F1" s="2307"/>
    </row>
    <row r="2" spans="2:6" ht="15" x14ac:dyDescent="0.25">
      <c r="B2" s="2308"/>
      <c r="C2" s="2309"/>
      <c r="D2" s="2309"/>
      <c r="E2" s="2309"/>
      <c r="F2" s="2310"/>
    </row>
    <row r="3" spans="2:6" ht="15.75" thickBot="1" x14ac:dyDescent="0.3">
      <c r="B3" s="2311"/>
      <c r="C3" s="2312"/>
      <c r="D3" s="2312"/>
      <c r="E3" s="2312"/>
      <c r="F3" s="2313"/>
    </row>
    <row r="4" spans="2:6" s="1310" customFormat="1" ht="21.75" thickBot="1" x14ac:dyDescent="0.3">
      <c r="B4" s="2314" t="s">
        <v>4175</v>
      </c>
      <c r="C4" s="2315"/>
      <c r="D4" s="2315"/>
      <c r="E4" s="2315"/>
      <c r="F4" s="2316"/>
    </row>
    <row r="5" spans="2:6" ht="15" x14ac:dyDescent="0.25">
      <c r="B5" s="1350"/>
      <c r="C5" s="1350"/>
      <c r="D5" s="1350"/>
      <c r="E5" s="1350"/>
      <c r="F5" s="1350"/>
    </row>
    <row r="6" spans="2:6" ht="18.75" customHeight="1" x14ac:dyDescent="0.25">
      <c r="B6" s="1903" t="s">
        <v>1550</v>
      </c>
      <c r="C6" s="2317" t="s">
        <v>4174</v>
      </c>
      <c r="D6" s="2318" t="s">
        <v>4176</v>
      </c>
      <c r="E6" s="2318"/>
      <c r="F6" s="2318"/>
    </row>
    <row r="7" spans="2:6" ht="18.75" customHeight="1" x14ac:dyDescent="0.25">
      <c r="B7" s="1903"/>
      <c r="C7" s="2317"/>
      <c r="D7" s="1351" t="s">
        <v>2079</v>
      </c>
      <c r="E7" s="1351" t="s">
        <v>2080</v>
      </c>
      <c r="F7" s="1351" t="s">
        <v>2081</v>
      </c>
    </row>
    <row r="8" spans="2:6" ht="15.75" x14ac:dyDescent="0.25">
      <c r="B8" s="1352" t="s">
        <v>4172</v>
      </c>
      <c r="C8" s="1349">
        <f>'PASPS Fac. CienExacNat'!B8</f>
        <v>6</v>
      </c>
      <c r="D8" s="1349">
        <f>'PASPS Fac. CienExacNat'!F8</f>
        <v>5</v>
      </c>
      <c r="E8" s="1349">
        <f>'PASPS Fac. CienExacNat'!D8</f>
        <v>0</v>
      </c>
      <c r="F8" s="1349">
        <f>'PASPS Fac. CienExacNat'!H8</f>
        <v>1</v>
      </c>
    </row>
    <row r="9" spans="2:6" ht="15.75" x14ac:dyDescent="0.25">
      <c r="B9" s="1352" t="s">
        <v>823</v>
      </c>
      <c r="C9" s="1349">
        <f>'PASPS Fac. CienSociHuma'!B8</f>
        <v>17</v>
      </c>
      <c r="D9" s="1349">
        <f>'PASPS Fac. CienSociHuma'!F8</f>
        <v>14</v>
      </c>
      <c r="E9" s="1349">
        <f>'PASPS Fac. CienSociHuma'!G8</f>
        <v>0</v>
      </c>
      <c r="F9" s="1349">
        <f>'PASPS Fac. CienSociHuma'!H8</f>
        <v>3</v>
      </c>
    </row>
    <row r="10" spans="2:6" ht="15.75" x14ac:dyDescent="0.25">
      <c r="B10" s="1352" t="s">
        <v>4173</v>
      </c>
      <c r="C10" s="1349">
        <f>'PASPS Fac. CienPoliJurid'!B8</f>
        <v>7</v>
      </c>
      <c r="D10" s="1349">
        <f>'PASPS Fac. CienPoliJurid'!F8</f>
        <v>5</v>
      </c>
      <c r="E10" s="1349">
        <f>'PASPS Fac. CienPoliJurid'!G8</f>
        <v>0</v>
      </c>
      <c r="F10" s="1349">
        <f>'PASPS Fac. CienPoliJurid'!H8</f>
        <v>2</v>
      </c>
    </row>
    <row r="11" spans="2:6" ht="15.75" x14ac:dyDescent="0.25">
      <c r="B11" s="1352" t="s">
        <v>4168</v>
      </c>
      <c r="C11" s="1349">
        <f>'PASPS Fac. EcoAdmin'!B8</f>
        <v>103</v>
      </c>
      <c r="D11" s="1349">
        <f>'PASPS Fac. EcoAdmin'!F8</f>
        <v>55</v>
      </c>
      <c r="E11" s="1349">
        <f>'PASPS Fac. EcoAdmin'!G8</f>
        <v>36</v>
      </c>
      <c r="F11" s="1349">
        <f>'PASPS Fac. EcoAdmin'!H8</f>
        <v>12</v>
      </c>
    </row>
    <row r="12" spans="2:6" ht="15.75" x14ac:dyDescent="0.25">
      <c r="B12" s="1352" t="s">
        <v>4171</v>
      </c>
      <c r="C12" s="1349">
        <f>'PASPS Fac. Educ'!B8</f>
        <v>53</v>
      </c>
      <c r="D12" s="1349">
        <f>'PASPS Fac. Educ'!F8</f>
        <v>25</v>
      </c>
      <c r="E12" s="1349">
        <f>'PASPS Fac. Educ'!G8</f>
        <v>0</v>
      </c>
      <c r="F12" s="1349">
        <f>'PASPS Fac. Educ'!H8</f>
        <v>28</v>
      </c>
    </row>
    <row r="13" spans="2:6" ht="15.75" x14ac:dyDescent="0.25">
      <c r="B13" s="1352" t="s">
        <v>4170</v>
      </c>
      <c r="C13" s="1349">
        <f>'PASPS Fac. Ingeni'!B8</f>
        <v>12</v>
      </c>
      <c r="D13" s="1349">
        <f>'PASPS Fac. Ingeni'!F8</f>
        <v>6</v>
      </c>
      <c r="E13" s="1349">
        <f>'PASPS Fac. Ingeni'!G8</f>
        <v>1</v>
      </c>
      <c r="F13" s="1349">
        <f>'PASPS Fac. Ingeni'!H8</f>
        <v>5</v>
      </c>
    </row>
    <row r="14" spans="2:6" ht="15.75" x14ac:dyDescent="0.25">
      <c r="B14" s="1352" t="s">
        <v>4169</v>
      </c>
      <c r="C14" s="1349">
        <f>'PASPS Fac. Salud'!B8</f>
        <v>32</v>
      </c>
      <c r="D14" s="1349">
        <f>'PASPS Fac. Salud'!F8</f>
        <v>28</v>
      </c>
      <c r="E14" s="1349">
        <f>'PASPS Fac. Salud'!G8</f>
        <v>0</v>
      </c>
      <c r="F14" s="1349">
        <f>'PASPS Fac. Salud'!H8</f>
        <v>4</v>
      </c>
    </row>
    <row r="15" spans="2:6" ht="15.75" x14ac:dyDescent="0.25">
      <c r="B15" s="1353" t="s">
        <v>211</v>
      </c>
      <c r="C15" s="1237">
        <f>SUM(C8:C14)</f>
        <v>230</v>
      </c>
      <c r="D15" s="1237">
        <f t="shared" ref="D15:F15" si="0">SUM(D8:D14)</f>
        <v>138</v>
      </c>
      <c r="E15" s="1237">
        <f t="shared" si="0"/>
        <v>37</v>
      </c>
      <c r="F15" s="1237">
        <f t="shared" si="0"/>
        <v>55</v>
      </c>
    </row>
    <row r="16" spans="2:6" ht="15" x14ac:dyDescent="0.25">
      <c r="B16" s="1354" t="s">
        <v>2099</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sheet="1" objects="1" scenarios="1" formatCells="0" formatColumns="0" formatRows="0" insertColumns="0" insertRows="0" deleteColumns="0" deleteRows="0" sort="0"/>
  <sortState ref="B8:F14">
    <sortCondition ref="B8"/>
  </sortState>
  <mergeCells count="5">
    <mergeCell ref="B1:F3"/>
    <mergeCell ref="B4:F4"/>
    <mergeCell ref="B6:B7"/>
    <mergeCell ref="C6:C7"/>
    <mergeCell ref="D6:F6"/>
  </mergeCells>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1:I127"/>
  <sheetViews>
    <sheetView showGridLines="0" zoomScale="70" zoomScaleNormal="70" workbookViewId="0">
      <pane xSplit="1" ySplit="7" topLeftCell="B41"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319"/>
      <c r="C1" s="2320"/>
      <c r="D1" s="2320"/>
      <c r="E1" s="2320"/>
      <c r="F1" s="2320"/>
      <c r="G1" s="2320"/>
      <c r="H1" s="2321"/>
    </row>
    <row r="2" spans="2:8" x14ac:dyDescent="0.25">
      <c r="B2" s="2322"/>
      <c r="C2" s="2323"/>
      <c r="D2" s="2323"/>
      <c r="E2" s="2323"/>
      <c r="F2" s="2323"/>
      <c r="G2" s="2323"/>
      <c r="H2" s="2324"/>
    </row>
    <row r="3" spans="2:8" ht="15.75" thickBot="1" x14ac:dyDescent="0.3">
      <c r="B3" s="2325"/>
      <c r="C3" s="2326"/>
      <c r="D3" s="2326"/>
      <c r="E3" s="2326"/>
      <c r="F3" s="2326"/>
      <c r="G3" s="2326"/>
      <c r="H3" s="2327"/>
    </row>
    <row r="4" spans="2:8" s="90" customFormat="1" ht="21.75" thickBot="1" x14ac:dyDescent="0.3">
      <c r="B4" s="2329" t="s">
        <v>2691</v>
      </c>
      <c r="C4" s="2330"/>
      <c r="D4" s="2330"/>
      <c r="E4" s="2330"/>
      <c r="F4" s="2330"/>
      <c r="G4" s="2330"/>
      <c r="H4" s="2331"/>
    </row>
    <row r="5" spans="2:8" x14ac:dyDescent="0.25">
      <c r="B5" s="98"/>
      <c r="C5" s="99"/>
      <c r="D5" s="98"/>
      <c r="E5" s="98"/>
      <c r="F5" s="98"/>
      <c r="G5" s="98"/>
      <c r="H5" s="98"/>
    </row>
    <row r="6" spans="2:8" ht="18.75" x14ac:dyDescent="0.25">
      <c r="B6" s="2175" t="s">
        <v>2074</v>
      </c>
      <c r="C6" s="2332" t="s">
        <v>2075</v>
      </c>
      <c r="D6" s="2333" t="s">
        <v>2076</v>
      </c>
      <c r="E6" s="2334" t="s">
        <v>2077</v>
      </c>
      <c r="F6" s="2335" t="s">
        <v>2078</v>
      </c>
      <c r="G6" s="2335"/>
      <c r="H6" s="2335"/>
    </row>
    <row r="7" spans="2:8" ht="18.75" x14ac:dyDescent="0.25">
      <c r="B7" s="2175"/>
      <c r="C7" s="2332"/>
      <c r="D7" s="2333"/>
      <c r="E7" s="2334"/>
      <c r="F7" s="529" t="s">
        <v>2079</v>
      </c>
      <c r="G7" s="529" t="s">
        <v>2080</v>
      </c>
      <c r="H7" s="529" t="s">
        <v>2081</v>
      </c>
    </row>
    <row r="8" spans="2:8" ht="21" x14ac:dyDescent="0.25">
      <c r="B8" s="752">
        <f>COUNTA(B9:B111)</f>
        <v>103</v>
      </c>
      <c r="C8" s="756" t="s">
        <v>303</v>
      </c>
      <c r="D8" s="757"/>
      <c r="E8" s="752"/>
      <c r="F8" s="729">
        <f>COUNTA(F9:F111)</f>
        <v>55</v>
      </c>
      <c r="G8" s="729">
        <f>COUNTA(G9:G111)</f>
        <v>36</v>
      </c>
      <c r="H8" s="729">
        <f>COUNTA(H9:H111)</f>
        <v>12</v>
      </c>
    </row>
    <row r="9" spans="2:8" ht="63" x14ac:dyDescent="0.25">
      <c r="B9" s="589" t="s">
        <v>3587</v>
      </c>
      <c r="C9" s="589" t="s">
        <v>3588</v>
      </c>
      <c r="D9" s="590" t="s">
        <v>3589</v>
      </c>
      <c r="E9" s="591">
        <v>31</v>
      </c>
      <c r="F9" s="81" t="s">
        <v>2083</v>
      </c>
      <c r="G9" s="592"/>
      <c r="H9" s="592"/>
    </row>
    <row r="10" spans="2:8" ht="47.25" x14ac:dyDescent="0.25">
      <c r="B10" s="589" t="s">
        <v>3590</v>
      </c>
      <c r="C10" s="589" t="s">
        <v>3591</v>
      </c>
      <c r="D10" s="590" t="s">
        <v>303</v>
      </c>
      <c r="E10" s="591">
        <v>215</v>
      </c>
      <c r="F10" s="81" t="s">
        <v>2083</v>
      </c>
      <c r="G10" s="592"/>
      <c r="H10" s="592"/>
    </row>
    <row r="11" spans="2:8" ht="63" x14ac:dyDescent="0.25">
      <c r="B11" s="589" t="s">
        <v>3592</v>
      </c>
      <c r="C11" s="589" t="s">
        <v>3593</v>
      </c>
      <c r="D11" s="590" t="s">
        <v>303</v>
      </c>
      <c r="E11" s="591">
        <v>131</v>
      </c>
      <c r="F11" s="81" t="s">
        <v>2083</v>
      </c>
      <c r="G11" s="592"/>
      <c r="H11" s="592"/>
    </row>
    <row r="12" spans="2:8" ht="173.25" x14ac:dyDescent="0.25">
      <c r="B12" s="589" t="s">
        <v>3594</v>
      </c>
      <c r="C12" s="589" t="s">
        <v>4753</v>
      </c>
      <c r="D12" s="590" t="s">
        <v>3595</v>
      </c>
      <c r="E12" s="591">
        <v>1200</v>
      </c>
      <c r="F12" s="81" t="s">
        <v>2083</v>
      </c>
      <c r="G12" s="592"/>
      <c r="H12" s="592"/>
    </row>
    <row r="13" spans="2:8" ht="63" x14ac:dyDescent="0.25">
      <c r="B13" s="589" t="s">
        <v>3596</v>
      </c>
      <c r="C13" s="589" t="s">
        <v>3597</v>
      </c>
      <c r="D13" s="590" t="s">
        <v>3595</v>
      </c>
      <c r="E13" s="591">
        <v>432</v>
      </c>
      <c r="F13" s="81" t="s">
        <v>2083</v>
      </c>
      <c r="G13" s="592"/>
      <c r="H13" s="592"/>
    </row>
    <row r="14" spans="2:8" ht="94.5" x14ac:dyDescent="0.25">
      <c r="B14" s="589" t="s">
        <v>3598</v>
      </c>
      <c r="C14" s="589" t="s">
        <v>3599</v>
      </c>
      <c r="D14" s="590" t="s">
        <v>2082</v>
      </c>
      <c r="E14" s="591">
        <v>613</v>
      </c>
      <c r="F14" s="81" t="s">
        <v>2083</v>
      </c>
      <c r="G14" s="592"/>
      <c r="H14" s="592"/>
    </row>
    <row r="15" spans="2:8" ht="63" x14ac:dyDescent="0.25">
      <c r="B15" s="589" t="s">
        <v>3600</v>
      </c>
      <c r="C15" s="589" t="s">
        <v>3601</v>
      </c>
      <c r="D15" s="590" t="s">
        <v>3602</v>
      </c>
      <c r="E15" s="591">
        <v>254</v>
      </c>
      <c r="F15" s="81" t="s">
        <v>2083</v>
      </c>
      <c r="G15" s="592"/>
      <c r="H15" s="592"/>
    </row>
    <row r="16" spans="2:8" ht="63" x14ac:dyDescent="0.25">
      <c r="B16" s="589" t="s">
        <v>3603</v>
      </c>
      <c r="C16" s="589" t="s">
        <v>3604</v>
      </c>
      <c r="D16" s="590" t="s">
        <v>3605</v>
      </c>
      <c r="E16" s="591">
        <v>22</v>
      </c>
      <c r="F16" s="81" t="s">
        <v>2083</v>
      </c>
      <c r="G16" s="592"/>
      <c r="H16" s="592"/>
    </row>
    <row r="17" spans="2:8" ht="63" x14ac:dyDescent="0.25">
      <c r="B17" s="589" t="s">
        <v>3606</v>
      </c>
      <c r="C17" s="589" t="s">
        <v>3607</v>
      </c>
      <c r="D17" s="590" t="s">
        <v>3608</v>
      </c>
      <c r="E17" s="591">
        <v>130</v>
      </c>
      <c r="F17" s="81" t="s">
        <v>2083</v>
      </c>
      <c r="G17" s="592"/>
      <c r="H17" s="592"/>
    </row>
    <row r="18" spans="2:8" ht="63" x14ac:dyDescent="0.25">
      <c r="B18" s="589" t="s">
        <v>3609</v>
      </c>
      <c r="C18" s="589" t="s">
        <v>3610</v>
      </c>
      <c r="D18" s="590" t="s">
        <v>3595</v>
      </c>
      <c r="E18" s="591">
        <v>256</v>
      </c>
      <c r="F18" s="81" t="s">
        <v>2083</v>
      </c>
      <c r="G18" s="592"/>
      <c r="H18" s="592"/>
    </row>
    <row r="19" spans="2:8" ht="47.25" x14ac:dyDescent="0.25">
      <c r="B19" s="589" t="s">
        <v>3611</v>
      </c>
      <c r="C19" s="589" t="s">
        <v>3612</v>
      </c>
      <c r="D19" s="590" t="s">
        <v>3595</v>
      </c>
      <c r="E19" s="591">
        <v>47</v>
      </c>
      <c r="F19" s="81" t="s">
        <v>2083</v>
      </c>
      <c r="G19" s="592"/>
      <c r="H19" s="592"/>
    </row>
    <row r="20" spans="2:8" ht="63" x14ac:dyDescent="0.25">
      <c r="B20" s="589" t="s">
        <v>3613</v>
      </c>
      <c r="C20" s="589" t="s">
        <v>3614</v>
      </c>
      <c r="D20" s="590" t="s">
        <v>3595</v>
      </c>
      <c r="E20" s="591">
        <v>125</v>
      </c>
      <c r="F20" s="81" t="s">
        <v>2083</v>
      </c>
      <c r="G20" s="592"/>
      <c r="H20" s="592"/>
    </row>
    <row r="21" spans="2:8" ht="78.75" x14ac:dyDescent="0.25">
      <c r="B21" s="589" t="s">
        <v>3615</v>
      </c>
      <c r="C21" s="589" t="s">
        <v>3616</v>
      </c>
      <c r="D21" s="590" t="s">
        <v>3595</v>
      </c>
      <c r="E21" s="591">
        <v>123</v>
      </c>
      <c r="F21" s="81" t="s">
        <v>2083</v>
      </c>
      <c r="G21" s="592"/>
      <c r="H21" s="592"/>
    </row>
    <row r="22" spans="2:8" ht="63" x14ac:dyDescent="0.25">
      <c r="B22" s="589" t="s">
        <v>3617</v>
      </c>
      <c r="C22" s="589" t="s">
        <v>3618</v>
      </c>
      <c r="D22" s="590" t="s">
        <v>3595</v>
      </c>
      <c r="E22" s="591">
        <v>202</v>
      </c>
      <c r="F22" s="81" t="s">
        <v>2083</v>
      </c>
      <c r="G22" s="592"/>
      <c r="H22" s="592"/>
    </row>
    <row r="23" spans="2:8" ht="47.25" x14ac:dyDescent="0.25">
      <c r="B23" s="589" t="s">
        <v>3619</v>
      </c>
      <c r="C23" s="589" t="s">
        <v>3620</v>
      </c>
      <c r="D23" s="590" t="s">
        <v>3621</v>
      </c>
      <c r="E23" s="591">
        <v>54</v>
      </c>
      <c r="F23" s="81" t="s">
        <v>2083</v>
      </c>
      <c r="G23" s="592"/>
      <c r="H23" s="592"/>
    </row>
    <row r="24" spans="2:8" ht="47.25" x14ac:dyDescent="0.25">
      <c r="B24" s="589" t="s">
        <v>3622</v>
      </c>
      <c r="C24" s="589" t="s">
        <v>3623</v>
      </c>
      <c r="D24" s="590" t="s">
        <v>3621</v>
      </c>
      <c r="E24" s="591">
        <v>120</v>
      </c>
      <c r="F24" s="81" t="s">
        <v>2083</v>
      </c>
      <c r="G24" s="592"/>
      <c r="H24" s="592"/>
    </row>
    <row r="25" spans="2:8" ht="78.75" x14ac:dyDescent="0.25">
      <c r="B25" s="589" t="s">
        <v>3624</v>
      </c>
      <c r="C25" s="589" t="s">
        <v>3625</v>
      </c>
      <c r="D25" s="590" t="s">
        <v>3626</v>
      </c>
      <c r="E25" s="591">
        <v>11</v>
      </c>
      <c r="F25" s="81" t="s">
        <v>2083</v>
      </c>
      <c r="G25" s="592"/>
      <c r="H25" s="592"/>
    </row>
    <row r="26" spans="2:8" ht="47.25" x14ac:dyDescent="0.25">
      <c r="B26" s="589" t="s">
        <v>3627</v>
      </c>
      <c r="C26" s="589" t="s">
        <v>3628</v>
      </c>
      <c r="D26" s="590" t="s">
        <v>3629</v>
      </c>
      <c r="E26" s="591">
        <v>540</v>
      </c>
      <c r="F26" s="81" t="s">
        <v>2083</v>
      </c>
      <c r="G26" s="592"/>
      <c r="H26" s="592"/>
    </row>
    <row r="27" spans="2:8" ht="78.75" x14ac:dyDescent="0.25">
      <c r="B27" s="589" t="s">
        <v>3630</v>
      </c>
      <c r="C27" s="589" t="s">
        <v>3631</v>
      </c>
      <c r="D27" s="590" t="s">
        <v>3632</v>
      </c>
      <c r="E27" s="591">
        <v>224</v>
      </c>
      <c r="F27" s="81" t="s">
        <v>2083</v>
      </c>
      <c r="G27" s="592"/>
      <c r="H27" s="592"/>
    </row>
    <row r="28" spans="2:8" ht="63" x14ac:dyDescent="0.25">
      <c r="B28" s="589" t="s">
        <v>3633</v>
      </c>
      <c r="C28" s="589" t="s">
        <v>3634</v>
      </c>
      <c r="D28" s="590" t="s">
        <v>3595</v>
      </c>
      <c r="E28" s="591">
        <v>70</v>
      </c>
      <c r="F28" s="81" t="s">
        <v>2083</v>
      </c>
      <c r="G28" s="592"/>
      <c r="H28" s="592"/>
    </row>
    <row r="29" spans="2:8" ht="63" x14ac:dyDescent="0.25">
      <c r="B29" s="589" t="s">
        <v>3635</v>
      </c>
      <c r="C29" s="589" t="s">
        <v>3636</v>
      </c>
      <c r="D29" s="590" t="s">
        <v>3637</v>
      </c>
      <c r="E29" s="591">
        <v>24</v>
      </c>
      <c r="F29" s="81" t="s">
        <v>2083</v>
      </c>
      <c r="G29" s="592"/>
      <c r="H29" s="592"/>
    </row>
    <row r="30" spans="2:8" ht="63" x14ac:dyDescent="0.25">
      <c r="B30" s="589" t="s">
        <v>3638</v>
      </c>
      <c r="C30" s="589" t="s">
        <v>3639</v>
      </c>
      <c r="D30" s="590" t="s">
        <v>3626</v>
      </c>
      <c r="E30" s="591">
        <v>96</v>
      </c>
      <c r="F30" s="81" t="s">
        <v>2083</v>
      </c>
      <c r="G30" s="592"/>
      <c r="H30" s="592"/>
    </row>
    <row r="31" spans="2:8" ht="63" x14ac:dyDescent="0.25">
      <c r="B31" s="589" t="s">
        <v>3640</v>
      </c>
      <c r="C31" s="589" t="s">
        <v>3641</v>
      </c>
      <c r="D31" s="590" t="s">
        <v>3642</v>
      </c>
      <c r="E31" s="591">
        <v>181</v>
      </c>
      <c r="F31" s="81" t="s">
        <v>2083</v>
      </c>
      <c r="G31" s="592"/>
      <c r="H31" s="592"/>
    </row>
    <row r="32" spans="2:8" ht="31.5" x14ac:dyDescent="0.25">
      <c r="B32" s="589" t="s">
        <v>3643</v>
      </c>
      <c r="C32" s="589" t="s">
        <v>3644</v>
      </c>
      <c r="D32" s="590" t="s">
        <v>3605</v>
      </c>
      <c r="E32" s="591">
        <v>36</v>
      </c>
      <c r="F32" s="81" t="s">
        <v>2083</v>
      </c>
      <c r="G32" s="592"/>
      <c r="H32" s="592"/>
    </row>
    <row r="33" spans="2:8" ht="78.75" x14ac:dyDescent="0.25">
      <c r="B33" s="589" t="s">
        <v>3645</v>
      </c>
      <c r="C33" s="589" t="s">
        <v>3646</v>
      </c>
      <c r="D33" s="590" t="s">
        <v>3595</v>
      </c>
      <c r="E33" s="591">
        <v>73</v>
      </c>
      <c r="F33" s="81" t="s">
        <v>2083</v>
      </c>
      <c r="G33" s="592"/>
      <c r="H33" s="592"/>
    </row>
    <row r="34" spans="2:8" ht="47.25" x14ac:dyDescent="0.25">
      <c r="B34" s="589" t="s">
        <v>3647</v>
      </c>
      <c r="C34" s="589" t="s">
        <v>3648</v>
      </c>
      <c r="D34" s="590" t="s">
        <v>3602</v>
      </c>
      <c r="E34" s="591">
        <v>5</v>
      </c>
      <c r="F34" s="81" t="s">
        <v>2083</v>
      </c>
      <c r="G34" s="592"/>
      <c r="H34" s="592"/>
    </row>
    <row r="35" spans="2:8" ht="47.25" x14ac:dyDescent="0.25">
      <c r="B35" s="589" t="s">
        <v>3649</v>
      </c>
      <c r="C35" s="589" t="s">
        <v>3650</v>
      </c>
      <c r="D35" s="590" t="s">
        <v>3651</v>
      </c>
      <c r="E35" s="591">
        <v>602</v>
      </c>
      <c r="F35" s="81" t="s">
        <v>2083</v>
      </c>
      <c r="G35" s="592"/>
      <c r="H35" s="592"/>
    </row>
    <row r="36" spans="2:8" ht="31.5" x14ac:dyDescent="0.25">
      <c r="B36" s="589" t="s">
        <v>3652</v>
      </c>
      <c r="C36" s="589" t="s">
        <v>3653</v>
      </c>
      <c r="D36" s="590" t="s">
        <v>3605</v>
      </c>
      <c r="E36" s="591">
        <v>26</v>
      </c>
      <c r="F36" s="81" t="s">
        <v>2083</v>
      </c>
      <c r="G36" s="592"/>
      <c r="H36" s="592"/>
    </row>
    <row r="37" spans="2:8" ht="63" x14ac:dyDescent="0.25">
      <c r="B37" s="589" t="s">
        <v>3654</v>
      </c>
      <c r="C37" s="589" t="s">
        <v>3655</v>
      </c>
      <c r="D37" s="590" t="s">
        <v>3605</v>
      </c>
      <c r="E37" s="591">
        <v>133</v>
      </c>
      <c r="F37" s="81" t="s">
        <v>2083</v>
      </c>
      <c r="G37" s="592"/>
      <c r="H37" s="592"/>
    </row>
    <row r="38" spans="2:8" ht="47.25" x14ac:dyDescent="0.25">
      <c r="B38" s="589" t="s">
        <v>3656</v>
      </c>
      <c r="C38" s="589" t="s">
        <v>3657</v>
      </c>
      <c r="D38" s="590" t="s">
        <v>3605</v>
      </c>
      <c r="E38" s="591">
        <v>206</v>
      </c>
      <c r="F38" s="81" t="s">
        <v>2083</v>
      </c>
      <c r="G38" s="592"/>
      <c r="H38" s="592"/>
    </row>
    <row r="39" spans="2:8" ht="78.75" x14ac:dyDescent="0.25">
      <c r="B39" s="589" t="s">
        <v>3658</v>
      </c>
      <c r="C39" s="589" t="s">
        <v>3659</v>
      </c>
      <c r="D39" s="590" t="s">
        <v>3660</v>
      </c>
      <c r="E39" s="591">
        <v>14</v>
      </c>
      <c r="F39" s="81" t="s">
        <v>2083</v>
      </c>
      <c r="G39" s="592"/>
      <c r="H39" s="592"/>
    </row>
    <row r="40" spans="2:8" ht="63" x14ac:dyDescent="0.25">
      <c r="B40" s="589" t="s">
        <v>3661</v>
      </c>
      <c r="C40" s="589" t="s">
        <v>3662</v>
      </c>
      <c r="D40" s="590" t="s">
        <v>3663</v>
      </c>
      <c r="E40" s="591">
        <v>3000</v>
      </c>
      <c r="F40" s="81"/>
      <c r="G40" s="60" t="s">
        <v>2083</v>
      </c>
      <c r="H40" s="592"/>
    </row>
    <row r="41" spans="2:8" ht="63" x14ac:dyDescent="0.25">
      <c r="B41" s="589" t="s">
        <v>2086</v>
      </c>
      <c r="C41" s="589" t="s">
        <v>3664</v>
      </c>
      <c r="D41" s="590" t="s">
        <v>3663</v>
      </c>
      <c r="E41" s="591">
        <v>1100</v>
      </c>
      <c r="F41" s="81"/>
      <c r="G41" s="60" t="s">
        <v>2083</v>
      </c>
      <c r="H41" s="592"/>
    </row>
    <row r="42" spans="2:8" ht="63" x14ac:dyDescent="0.25">
      <c r="B42" s="589" t="s">
        <v>3665</v>
      </c>
      <c r="C42" s="589" t="s">
        <v>3666</v>
      </c>
      <c r="D42" s="590" t="s">
        <v>3663</v>
      </c>
      <c r="E42" s="591">
        <v>11</v>
      </c>
      <c r="F42" s="81"/>
      <c r="G42" s="60" t="s">
        <v>2083</v>
      </c>
      <c r="H42" s="592"/>
    </row>
    <row r="43" spans="2:8" ht="63" x14ac:dyDescent="0.25">
      <c r="B43" s="589" t="s">
        <v>3667</v>
      </c>
      <c r="C43" s="589" t="s">
        <v>3668</v>
      </c>
      <c r="D43" s="590" t="s">
        <v>3663</v>
      </c>
      <c r="E43" s="591">
        <v>5</v>
      </c>
      <c r="F43" s="81"/>
      <c r="G43" s="60" t="s">
        <v>2083</v>
      </c>
      <c r="H43" s="592"/>
    </row>
    <row r="44" spans="2:8" ht="78.75" x14ac:dyDescent="0.25">
      <c r="B44" s="589" t="s">
        <v>3669</v>
      </c>
      <c r="C44" s="589" t="s">
        <v>3670</v>
      </c>
      <c r="D44" s="590" t="s">
        <v>3663</v>
      </c>
      <c r="E44" s="591">
        <v>5</v>
      </c>
      <c r="F44" s="81"/>
      <c r="G44" s="60" t="s">
        <v>2083</v>
      </c>
      <c r="H44" s="592"/>
    </row>
    <row r="45" spans="2:8" ht="63" x14ac:dyDescent="0.25">
      <c r="B45" s="589" t="s">
        <v>3671</v>
      </c>
      <c r="C45" s="589" t="s">
        <v>3672</v>
      </c>
      <c r="D45" s="590" t="s">
        <v>3626</v>
      </c>
      <c r="E45" s="591">
        <v>147</v>
      </c>
      <c r="F45" s="81"/>
      <c r="G45" s="60" t="s">
        <v>2083</v>
      </c>
      <c r="H45" s="592"/>
    </row>
    <row r="46" spans="2:8" ht="78.75" x14ac:dyDescent="0.25">
      <c r="B46" s="589" t="s">
        <v>3673</v>
      </c>
      <c r="C46" s="589" t="s">
        <v>3674</v>
      </c>
      <c r="D46" s="590" t="s">
        <v>3663</v>
      </c>
      <c r="E46" s="591">
        <v>29</v>
      </c>
      <c r="F46" s="81"/>
      <c r="G46" s="60" t="s">
        <v>2083</v>
      </c>
      <c r="H46" s="592"/>
    </row>
    <row r="47" spans="2:8" ht="78.75" x14ac:dyDescent="0.25">
      <c r="B47" s="589" t="s">
        <v>3675</v>
      </c>
      <c r="C47" s="589" t="s">
        <v>3676</v>
      </c>
      <c r="D47" s="590" t="s">
        <v>3663</v>
      </c>
      <c r="E47" s="591">
        <v>36</v>
      </c>
      <c r="F47" s="81"/>
      <c r="G47" s="60" t="s">
        <v>2083</v>
      </c>
      <c r="H47" s="592"/>
    </row>
    <row r="48" spans="2:8" ht="47.25" x14ac:dyDescent="0.25">
      <c r="B48" s="589" t="s">
        <v>3677</v>
      </c>
      <c r="C48" s="589" t="s">
        <v>3678</v>
      </c>
      <c r="D48" s="590" t="s">
        <v>3626</v>
      </c>
      <c r="E48" s="591">
        <v>7</v>
      </c>
      <c r="F48" s="81"/>
      <c r="G48" s="60" t="s">
        <v>2083</v>
      </c>
      <c r="H48" s="60"/>
    </row>
    <row r="49" spans="2:8" ht="78.75" x14ac:dyDescent="0.25">
      <c r="B49" s="589" t="s">
        <v>3679</v>
      </c>
      <c r="C49" s="589" t="s">
        <v>3680</v>
      </c>
      <c r="D49" s="590" t="s">
        <v>3663</v>
      </c>
      <c r="E49" s="591">
        <v>1100</v>
      </c>
      <c r="F49" s="81"/>
      <c r="G49" s="60" t="s">
        <v>2083</v>
      </c>
      <c r="H49" s="60"/>
    </row>
    <row r="50" spans="2:8" ht="63" x14ac:dyDescent="0.25">
      <c r="B50" s="589" t="s">
        <v>3681</v>
      </c>
      <c r="C50" s="589" t="s">
        <v>3682</v>
      </c>
      <c r="D50" s="590" t="s">
        <v>3683</v>
      </c>
      <c r="E50" s="591">
        <v>22</v>
      </c>
      <c r="F50" s="81"/>
      <c r="G50" s="60" t="s">
        <v>2083</v>
      </c>
      <c r="H50" s="60"/>
    </row>
    <row r="51" spans="2:8" ht="63" x14ac:dyDescent="0.25">
      <c r="B51" s="589" t="s">
        <v>3684</v>
      </c>
      <c r="C51" s="589" t="s">
        <v>3685</v>
      </c>
      <c r="D51" s="590" t="s">
        <v>3663</v>
      </c>
      <c r="E51" s="591">
        <v>30</v>
      </c>
      <c r="F51" s="81"/>
      <c r="G51" s="60" t="s">
        <v>2083</v>
      </c>
      <c r="H51" s="60"/>
    </row>
    <row r="52" spans="2:8" ht="78.75" x14ac:dyDescent="0.25">
      <c r="B52" s="589" t="s">
        <v>3686</v>
      </c>
      <c r="C52" s="589" t="s">
        <v>3687</v>
      </c>
      <c r="D52" s="590" t="s">
        <v>3663</v>
      </c>
      <c r="E52" s="591">
        <v>9</v>
      </c>
      <c r="F52" s="81"/>
      <c r="G52" s="60" t="s">
        <v>2083</v>
      </c>
      <c r="H52" s="60"/>
    </row>
    <row r="53" spans="2:8" ht="63" x14ac:dyDescent="0.25">
      <c r="B53" s="589" t="s">
        <v>3688</v>
      </c>
      <c r="C53" s="589" t="s">
        <v>3689</v>
      </c>
      <c r="D53" s="590" t="s">
        <v>3663</v>
      </c>
      <c r="E53" s="591">
        <v>31</v>
      </c>
      <c r="F53" s="81"/>
      <c r="G53" s="60" t="s">
        <v>2083</v>
      </c>
      <c r="H53" s="60"/>
    </row>
    <row r="54" spans="2:8" ht="47.25" x14ac:dyDescent="0.25">
      <c r="B54" s="589" t="s">
        <v>3690</v>
      </c>
      <c r="C54" s="589" t="s">
        <v>3691</v>
      </c>
      <c r="D54" s="590" t="s">
        <v>3692</v>
      </c>
      <c r="E54" s="591">
        <v>259</v>
      </c>
      <c r="F54" s="81"/>
      <c r="G54" s="60"/>
      <c r="H54" s="60" t="s">
        <v>2083</v>
      </c>
    </row>
    <row r="55" spans="2:8" ht="47.25" x14ac:dyDescent="0.25">
      <c r="B55" s="589" t="s">
        <v>3693</v>
      </c>
      <c r="C55" s="589" t="s">
        <v>3694</v>
      </c>
      <c r="D55" s="590" t="s">
        <v>3629</v>
      </c>
      <c r="E55" s="591">
        <v>30</v>
      </c>
      <c r="F55" s="81"/>
      <c r="G55" s="60"/>
      <c r="H55" s="60" t="s">
        <v>2083</v>
      </c>
    </row>
    <row r="56" spans="2:8" ht="47.25" x14ac:dyDescent="0.25">
      <c r="B56" s="589" t="s">
        <v>3695</v>
      </c>
      <c r="C56" s="589" t="s">
        <v>3696</v>
      </c>
      <c r="D56" s="590" t="s">
        <v>3626</v>
      </c>
      <c r="E56" s="591">
        <v>19</v>
      </c>
      <c r="F56" s="81"/>
      <c r="G56" s="60"/>
      <c r="H56" s="60" t="s">
        <v>2083</v>
      </c>
    </row>
    <row r="57" spans="2:8" ht="63" x14ac:dyDescent="0.25">
      <c r="B57" s="589" t="s">
        <v>3697</v>
      </c>
      <c r="C57" s="589" t="s">
        <v>3698</v>
      </c>
      <c r="D57" s="590" t="s">
        <v>3629</v>
      </c>
      <c r="E57" s="591">
        <v>25</v>
      </c>
      <c r="F57" s="81"/>
      <c r="G57" s="60"/>
      <c r="H57" s="60" t="s">
        <v>2083</v>
      </c>
    </row>
    <row r="58" spans="2:8" ht="47.25" x14ac:dyDescent="0.25">
      <c r="B58" s="589" t="s">
        <v>3699</v>
      </c>
      <c r="C58" s="589" t="s">
        <v>3700</v>
      </c>
      <c r="D58" s="590" t="s">
        <v>3701</v>
      </c>
      <c r="E58" s="591">
        <v>60</v>
      </c>
      <c r="F58" s="81"/>
      <c r="G58" s="60"/>
      <c r="H58" s="60" t="s">
        <v>2083</v>
      </c>
    </row>
    <row r="59" spans="2:8" ht="47.25" x14ac:dyDescent="0.25">
      <c r="B59" s="589" t="s">
        <v>3702</v>
      </c>
      <c r="C59" s="589" t="s">
        <v>3703</v>
      </c>
      <c r="D59" s="590" t="s">
        <v>3704</v>
      </c>
      <c r="E59" s="591">
        <v>43</v>
      </c>
      <c r="F59" s="81" t="s">
        <v>2083</v>
      </c>
      <c r="G59" s="60"/>
      <c r="H59" s="60"/>
    </row>
    <row r="60" spans="2:8" ht="63" x14ac:dyDescent="0.25">
      <c r="B60" s="589" t="s">
        <v>3705</v>
      </c>
      <c r="C60" s="589" t="s">
        <v>3706</v>
      </c>
      <c r="D60" s="590" t="s">
        <v>3595</v>
      </c>
      <c r="E60" s="591">
        <v>41</v>
      </c>
      <c r="F60" s="81" t="s">
        <v>2083</v>
      </c>
      <c r="G60" s="592"/>
      <c r="H60" s="592"/>
    </row>
    <row r="61" spans="2:8" ht="31.5" x14ac:dyDescent="0.25">
      <c r="B61" s="589" t="s">
        <v>3707</v>
      </c>
      <c r="C61" s="589" t="s">
        <v>3708</v>
      </c>
      <c r="D61" s="590" t="s">
        <v>3595</v>
      </c>
      <c r="E61" s="591">
        <v>156</v>
      </c>
      <c r="F61" s="81" t="s">
        <v>2083</v>
      </c>
      <c r="G61" s="592"/>
      <c r="H61" s="592"/>
    </row>
    <row r="62" spans="2:8" ht="94.5" x14ac:dyDescent="0.25">
      <c r="B62" s="589" t="s">
        <v>3709</v>
      </c>
      <c r="C62" s="589" t="s">
        <v>3710</v>
      </c>
      <c r="D62" s="590" t="s">
        <v>3711</v>
      </c>
      <c r="E62" s="591">
        <v>141</v>
      </c>
      <c r="F62" s="81" t="s">
        <v>2083</v>
      </c>
      <c r="G62" s="592"/>
      <c r="H62" s="592"/>
    </row>
    <row r="63" spans="2:8" ht="47.25" x14ac:dyDescent="0.25">
      <c r="B63" s="589" t="s">
        <v>3712</v>
      </c>
      <c r="C63" s="589" t="s">
        <v>3713</v>
      </c>
      <c r="D63" s="590" t="s">
        <v>3605</v>
      </c>
      <c r="E63" s="591">
        <v>97</v>
      </c>
      <c r="F63" s="81" t="s">
        <v>2083</v>
      </c>
      <c r="G63" s="592"/>
      <c r="H63" s="592"/>
    </row>
    <row r="64" spans="2:8" ht="63" x14ac:dyDescent="0.25">
      <c r="B64" s="589" t="s">
        <v>3714</v>
      </c>
      <c r="C64" s="589" t="s">
        <v>3715</v>
      </c>
      <c r="D64" s="590" t="s">
        <v>3711</v>
      </c>
      <c r="E64" s="591">
        <v>302</v>
      </c>
      <c r="F64" s="81" t="s">
        <v>2083</v>
      </c>
      <c r="G64" s="592"/>
      <c r="H64" s="592"/>
    </row>
    <row r="65" spans="2:8" ht="47.25" x14ac:dyDescent="0.25">
      <c r="B65" s="589" t="s">
        <v>3716</v>
      </c>
      <c r="C65" s="589" t="s">
        <v>3717</v>
      </c>
      <c r="D65" s="590" t="s">
        <v>2085</v>
      </c>
      <c r="E65" s="591">
        <v>74</v>
      </c>
      <c r="F65" s="81" t="s">
        <v>2083</v>
      </c>
      <c r="G65" s="592"/>
      <c r="H65" s="592"/>
    </row>
    <row r="66" spans="2:8" ht="94.5" x14ac:dyDescent="0.25">
      <c r="B66" s="589" t="s">
        <v>3718</v>
      </c>
      <c r="C66" s="589" t="s">
        <v>3719</v>
      </c>
      <c r="D66" s="590" t="s">
        <v>3651</v>
      </c>
      <c r="E66" s="591">
        <v>598</v>
      </c>
      <c r="F66" s="81" t="s">
        <v>2083</v>
      </c>
      <c r="G66" s="592"/>
      <c r="H66" s="592"/>
    </row>
    <row r="67" spans="2:8" ht="78.75" x14ac:dyDescent="0.25">
      <c r="B67" s="589" t="s">
        <v>3720</v>
      </c>
      <c r="C67" s="589" t="s">
        <v>3721</v>
      </c>
      <c r="D67" s="590" t="s">
        <v>3605</v>
      </c>
      <c r="E67" s="591">
        <v>193</v>
      </c>
      <c r="F67" s="81" t="s">
        <v>2083</v>
      </c>
      <c r="G67" s="592"/>
      <c r="H67" s="592"/>
    </row>
    <row r="68" spans="2:8" ht="47.25" x14ac:dyDescent="0.25">
      <c r="B68" s="589" t="s">
        <v>3722</v>
      </c>
      <c r="C68" s="589" t="s">
        <v>3723</v>
      </c>
      <c r="D68" s="590" t="s">
        <v>3602</v>
      </c>
      <c r="E68" s="591">
        <v>130</v>
      </c>
      <c r="F68" s="81" t="s">
        <v>2083</v>
      </c>
      <c r="G68" s="592"/>
      <c r="H68" s="592"/>
    </row>
    <row r="69" spans="2:8" ht="47.25" x14ac:dyDescent="0.25">
      <c r="B69" s="589" t="s">
        <v>3724</v>
      </c>
      <c r="C69" s="589" t="s">
        <v>3725</v>
      </c>
      <c r="D69" s="590" t="s">
        <v>3605</v>
      </c>
      <c r="E69" s="591">
        <v>519</v>
      </c>
      <c r="F69" s="81" t="s">
        <v>2083</v>
      </c>
      <c r="G69" s="592"/>
      <c r="H69" s="592"/>
    </row>
    <row r="70" spans="2:8" ht="78.75" x14ac:dyDescent="0.25">
      <c r="B70" s="589" t="s">
        <v>3726</v>
      </c>
      <c r="C70" s="589" t="s">
        <v>3727</v>
      </c>
      <c r="D70" s="590" t="s">
        <v>3605</v>
      </c>
      <c r="E70" s="591">
        <v>501</v>
      </c>
      <c r="F70" s="81" t="s">
        <v>2083</v>
      </c>
      <c r="G70" s="592"/>
      <c r="H70" s="592"/>
    </row>
    <row r="71" spans="2:8" ht="31.5" x14ac:dyDescent="0.25">
      <c r="B71" s="589" t="s">
        <v>3728</v>
      </c>
      <c r="C71" s="589" t="s">
        <v>3729</v>
      </c>
      <c r="D71" s="590" t="s">
        <v>3692</v>
      </c>
      <c r="E71" s="591">
        <v>18</v>
      </c>
      <c r="F71" s="81" t="s">
        <v>2083</v>
      </c>
      <c r="G71" s="592"/>
      <c r="H71" s="592"/>
    </row>
    <row r="72" spans="2:8" ht="47.25" x14ac:dyDescent="0.25">
      <c r="B72" s="589" t="s">
        <v>3730</v>
      </c>
      <c r="C72" s="589" t="s">
        <v>3731</v>
      </c>
      <c r="D72" s="590" t="s">
        <v>2082</v>
      </c>
      <c r="E72" s="591">
        <v>150</v>
      </c>
      <c r="F72" s="81" t="s">
        <v>2083</v>
      </c>
      <c r="G72" s="592"/>
      <c r="H72" s="592"/>
    </row>
    <row r="73" spans="2:8" ht="31.5" x14ac:dyDescent="0.25">
      <c r="B73" s="589" t="s">
        <v>3732</v>
      </c>
      <c r="C73" s="589" t="s">
        <v>3733</v>
      </c>
      <c r="D73" s="590" t="s">
        <v>3734</v>
      </c>
      <c r="E73" s="591">
        <v>81</v>
      </c>
      <c r="F73" s="81" t="s">
        <v>2083</v>
      </c>
      <c r="G73" s="592"/>
      <c r="H73" s="592"/>
    </row>
    <row r="74" spans="2:8" ht="47.25" x14ac:dyDescent="0.25">
      <c r="B74" s="589" t="s">
        <v>3735</v>
      </c>
      <c r="C74" s="589" t="s">
        <v>3736</v>
      </c>
      <c r="D74" s="590" t="s">
        <v>3605</v>
      </c>
      <c r="E74" s="591">
        <v>71</v>
      </c>
      <c r="F74" s="81" t="s">
        <v>2083</v>
      </c>
      <c r="G74" s="592"/>
      <c r="H74" s="592"/>
    </row>
    <row r="75" spans="2:8" ht="47.25" x14ac:dyDescent="0.25">
      <c r="B75" s="589" t="s">
        <v>3737</v>
      </c>
      <c r="C75" s="589" t="s">
        <v>3738</v>
      </c>
      <c r="D75" s="590" t="s">
        <v>3632</v>
      </c>
      <c r="E75" s="591">
        <v>43</v>
      </c>
      <c r="F75" s="81" t="s">
        <v>2083</v>
      </c>
      <c r="G75" s="592"/>
      <c r="H75" s="592"/>
    </row>
    <row r="76" spans="2:8" ht="78.75" x14ac:dyDescent="0.25">
      <c r="B76" s="589" t="s">
        <v>3739</v>
      </c>
      <c r="C76" s="589" t="s">
        <v>3631</v>
      </c>
      <c r="D76" s="590" t="s">
        <v>3632</v>
      </c>
      <c r="E76" s="591">
        <v>265</v>
      </c>
      <c r="F76" s="81" t="s">
        <v>2083</v>
      </c>
      <c r="G76" s="592"/>
      <c r="H76" s="592"/>
    </row>
    <row r="77" spans="2:8" ht="94.5" x14ac:dyDescent="0.25">
      <c r="B77" s="589" t="s">
        <v>3740</v>
      </c>
      <c r="C77" s="589" t="s">
        <v>3741</v>
      </c>
      <c r="D77" s="590" t="s">
        <v>3605</v>
      </c>
      <c r="E77" s="591">
        <v>82</v>
      </c>
      <c r="F77" s="81" t="s">
        <v>2083</v>
      </c>
      <c r="G77" s="592"/>
      <c r="H77" s="592"/>
    </row>
    <row r="78" spans="2:8" ht="94.5" x14ac:dyDescent="0.25">
      <c r="B78" s="589" t="s">
        <v>3742</v>
      </c>
      <c r="C78" s="589" t="s">
        <v>3743</v>
      </c>
      <c r="D78" s="590" t="s">
        <v>2082</v>
      </c>
      <c r="E78" s="591">
        <v>32</v>
      </c>
      <c r="F78" s="81" t="s">
        <v>2083</v>
      </c>
      <c r="G78" s="592"/>
      <c r="H78" s="592"/>
    </row>
    <row r="79" spans="2:8" ht="110.25" x14ac:dyDescent="0.25">
      <c r="B79" s="589" t="s">
        <v>3744</v>
      </c>
      <c r="C79" s="589" t="s">
        <v>3745</v>
      </c>
      <c r="D79" s="590" t="s">
        <v>2082</v>
      </c>
      <c r="E79" s="591">
        <v>53</v>
      </c>
      <c r="F79" s="81" t="s">
        <v>2083</v>
      </c>
      <c r="G79" s="592"/>
      <c r="H79" s="592"/>
    </row>
    <row r="80" spans="2:8" ht="110.25" x14ac:dyDescent="0.25">
      <c r="B80" s="589" t="s">
        <v>3746</v>
      </c>
      <c r="C80" s="589" t="s">
        <v>3747</v>
      </c>
      <c r="D80" s="590" t="s">
        <v>3692</v>
      </c>
      <c r="E80" s="591">
        <v>90</v>
      </c>
      <c r="F80" s="81" t="s">
        <v>2083</v>
      </c>
      <c r="G80" s="592"/>
      <c r="H80" s="592"/>
    </row>
    <row r="81" spans="2:8" ht="126" x14ac:dyDescent="0.25">
      <c r="B81" s="589" t="s">
        <v>3748</v>
      </c>
      <c r="C81" s="589" t="s">
        <v>3749</v>
      </c>
      <c r="D81" s="590" t="s">
        <v>3367</v>
      </c>
      <c r="E81" s="591">
        <v>20</v>
      </c>
      <c r="F81" s="81" t="s">
        <v>2083</v>
      </c>
      <c r="G81" s="592"/>
      <c r="H81" s="592"/>
    </row>
    <row r="82" spans="2:8" ht="126" x14ac:dyDescent="0.25">
      <c r="B82" s="589" t="s">
        <v>3750</v>
      </c>
      <c r="C82" s="589" t="s">
        <v>3751</v>
      </c>
      <c r="D82" s="590" t="s">
        <v>3367</v>
      </c>
      <c r="E82" s="591">
        <v>20</v>
      </c>
      <c r="F82" s="81" t="s">
        <v>2083</v>
      </c>
      <c r="G82" s="592"/>
      <c r="H82" s="592"/>
    </row>
    <row r="83" spans="2:8" ht="63" x14ac:dyDescent="0.25">
      <c r="B83" s="589" t="s">
        <v>2084</v>
      </c>
      <c r="C83" s="589" t="s">
        <v>3752</v>
      </c>
      <c r="D83" s="590" t="s">
        <v>3663</v>
      </c>
      <c r="E83" s="591">
        <v>8390</v>
      </c>
      <c r="F83" s="81"/>
      <c r="G83" s="60" t="s">
        <v>2083</v>
      </c>
      <c r="H83" s="60"/>
    </row>
    <row r="84" spans="2:8" ht="94.5" x14ac:dyDescent="0.25">
      <c r="B84" s="589" t="s">
        <v>3753</v>
      </c>
      <c r="C84" s="589" t="s">
        <v>3754</v>
      </c>
      <c r="D84" s="590" t="s">
        <v>3663</v>
      </c>
      <c r="E84" s="591">
        <v>13</v>
      </c>
      <c r="F84" s="81"/>
      <c r="G84" s="60" t="s">
        <v>2083</v>
      </c>
      <c r="H84" s="60"/>
    </row>
    <row r="85" spans="2:8" ht="94.5" x14ac:dyDescent="0.25">
      <c r="B85" s="589" t="s">
        <v>3755</v>
      </c>
      <c r="C85" s="589" t="s">
        <v>3756</v>
      </c>
      <c r="D85" s="481" t="s">
        <v>3663</v>
      </c>
      <c r="E85" s="593">
        <v>19</v>
      </c>
      <c r="F85" s="81"/>
      <c r="G85" s="60" t="s">
        <v>2083</v>
      </c>
      <c r="H85" s="60"/>
    </row>
    <row r="86" spans="2:8" ht="63" x14ac:dyDescent="0.25">
      <c r="B86" s="589" t="s">
        <v>3757</v>
      </c>
      <c r="C86" s="589" t="s">
        <v>3758</v>
      </c>
      <c r="D86" s="481" t="s">
        <v>3663</v>
      </c>
      <c r="E86" s="593">
        <v>203</v>
      </c>
      <c r="F86" s="81"/>
      <c r="G86" s="60" t="s">
        <v>2083</v>
      </c>
      <c r="H86" s="60"/>
    </row>
    <row r="87" spans="2:8" ht="63" x14ac:dyDescent="0.25">
      <c r="B87" s="589" t="s">
        <v>3759</v>
      </c>
      <c r="C87" s="589" t="s">
        <v>3760</v>
      </c>
      <c r="D87" s="481" t="s">
        <v>3663</v>
      </c>
      <c r="E87" s="591">
        <v>5</v>
      </c>
      <c r="F87" s="81"/>
      <c r="G87" s="60" t="s">
        <v>2083</v>
      </c>
      <c r="H87" s="60"/>
    </row>
    <row r="88" spans="2:8" ht="157.5" x14ac:dyDescent="0.25">
      <c r="B88" s="589" t="s">
        <v>3761</v>
      </c>
      <c r="C88" s="589" t="s">
        <v>3762</v>
      </c>
      <c r="D88" s="481" t="s">
        <v>3663</v>
      </c>
      <c r="E88" s="591">
        <v>23</v>
      </c>
      <c r="F88" s="81"/>
      <c r="G88" s="60" t="s">
        <v>2083</v>
      </c>
      <c r="H88" s="60"/>
    </row>
    <row r="89" spans="2:8" ht="94.5" x14ac:dyDescent="0.25">
      <c r="B89" s="589" t="s">
        <v>3763</v>
      </c>
      <c r="C89" s="589" t="s">
        <v>3764</v>
      </c>
      <c r="D89" s="481" t="s">
        <v>3663</v>
      </c>
      <c r="E89" s="591">
        <v>17</v>
      </c>
      <c r="F89" s="81"/>
      <c r="G89" s="60" t="s">
        <v>2083</v>
      </c>
      <c r="H89" s="60"/>
    </row>
    <row r="90" spans="2:8" ht="78.75" x14ac:dyDescent="0.25">
      <c r="B90" s="589" t="s">
        <v>3765</v>
      </c>
      <c r="C90" s="589" t="s">
        <v>3766</v>
      </c>
      <c r="D90" s="481" t="s">
        <v>3663</v>
      </c>
      <c r="E90" s="591">
        <v>15</v>
      </c>
      <c r="F90" s="81"/>
      <c r="G90" s="60" t="s">
        <v>2083</v>
      </c>
      <c r="H90" s="60"/>
    </row>
    <row r="91" spans="2:8" ht="252" x14ac:dyDescent="0.25">
      <c r="B91" s="589" t="s">
        <v>3767</v>
      </c>
      <c r="C91" s="589" t="s">
        <v>3768</v>
      </c>
      <c r="D91" s="481" t="s">
        <v>3663</v>
      </c>
      <c r="E91" s="591">
        <v>728</v>
      </c>
      <c r="F91" s="81"/>
      <c r="G91" s="60" t="s">
        <v>2083</v>
      </c>
      <c r="H91" s="60"/>
    </row>
    <row r="92" spans="2:8" ht="189" x14ac:dyDescent="0.25">
      <c r="B92" s="589" t="s">
        <v>3769</v>
      </c>
      <c r="C92" s="589" t="s">
        <v>3770</v>
      </c>
      <c r="D92" s="481" t="s">
        <v>3663</v>
      </c>
      <c r="E92" s="591">
        <v>41</v>
      </c>
      <c r="F92" s="81"/>
      <c r="G92" s="60" t="s">
        <v>2083</v>
      </c>
      <c r="H92" s="60"/>
    </row>
    <row r="93" spans="2:8" ht="63" x14ac:dyDescent="0.25">
      <c r="B93" s="589" t="s">
        <v>3771</v>
      </c>
      <c r="C93" s="589" t="s">
        <v>3772</v>
      </c>
      <c r="D93" s="481" t="s">
        <v>3663</v>
      </c>
      <c r="E93" s="593">
        <v>41</v>
      </c>
      <c r="F93" s="81"/>
      <c r="G93" s="60" t="s">
        <v>2083</v>
      </c>
      <c r="H93" s="60"/>
    </row>
    <row r="94" spans="2:8" ht="157.5" x14ac:dyDescent="0.25">
      <c r="B94" s="589" t="s">
        <v>3773</v>
      </c>
      <c r="C94" s="589" t="s">
        <v>3774</v>
      </c>
      <c r="D94" s="481" t="s">
        <v>3663</v>
      </c>
      <c r="E94" s="591">
        <v>22</v>
      </c>
      <c r="F94" s="81"/>
      <c r="G94" s="60" t="s">
        <v>2083</v>
      </c>
      <c r="H94" s="60"/>
    </row>
    <row r="95" spans="2:8" ht="78.75" x14ac:dyDescent="0.25">
      <c r="B95" s="589" t="s">
        <v>3775</v>
      </c>
      <c r="C95" s="589" t="s">
        <v>3776</v>
      </c>
      <c r="D95" s="481" t="s">
        <v>3663</v>
      </c>
      <c r="E95" s="591">
        <v>15</v>
      </c>
      <c r="F95" s="81"/>
      <c r="G95" s="60" t="s">
        <v>2083</v>
      </c>
      <c r="H95" s="60"/>
    </row>
    <row r="96" spans="2:8" ht="126" x14ac:dyDescent="0.25">
      <c r="B96" s="589" t="s">
        <v>3777</v>
      </c>
      <c r="C96" s="589" t="s">
        <v>3778</v>
      </c>
      <c r="D96" s="481" t="s">
        <v>3663</v>
      </c>
      <c r="E96" s="591">
        <v>677</v>
      </c>
      <c r="F96" s="81"/>
      <c r="G96" s="60" t="s">
        <v>2083</v>
      </c>
      <c r="H96" s="60"/>
    </row>
    <row r="97" spans="2:9" ht="78.75" x14ac:dyDescent="0.25">
      <c r="B97" s="589" t="s">
        <v>3779</v>
      </c>
      <c r="C97" s="589" t="s">
        <v>3780</v>
      </c>
      <c r="D97" s="481" t="s">
        <v>3663</v>
      </c>
      <c r="E97" s="591">
        <v>12</v>
      </c>
      <c r="F97" s="81"/>
      <c r="G97" s="60" t="s">
        <v>2083</v>
      </c>
      <c r="H97" s="60"/>
    </row>
    <row r="98" spans="2:9" ht="63" x14ac:dyDescent="0.25">
      <c r="B98" s="589" t="s">
        <v>3781</v>
      </c>
      <c r="C98" s="589" t="s">
        <v>3782</v>
      </c>
      <c r="D98" s="481" t="s">
        <v>3663</v>
      </c>
      <c r="E98" s="591">
        <v>6</v>
      </c>
      <c r="F98" s="81"/>
      <c r="G98" s="60" t="s">
        <v>2083</v>
      </c>
      <c r="H98" s="60"/>
    </row>
    <row r="99" spans="2:9" ht="78.75" x14ac:dyDescent="0.25">
      <c r="B99" s="589" t="s">
        <v>3783</v>
      </c>
      <c r="C99" s="589" t="s">
        <v>3784</v>
      </c>
      <c r="D99" s="481" t="s">
        <v>3663</v>
      </c>
      <c r="E99" s="591"/>
      <c r="F99" s="81"/>
      <c r="G99" s="1453" t="s">
        <v>2087</v>
      </c>
      <c r="H99" s="60"/>
      <c r="I99" s="1355"/>
    </row>
    <row r="100" spans="2:9" ht="94.5" x14ac:dyDescent="0.25">
      <c r="B100" s="589" t="s">
        <v>3785</v>
      </c>
      <c r="C100" s="589" t="s">
        <v>3786</v>
      </c>
      <c r="D100" s="481" t="s">
        <v>3787</v>
      </c>
      <c r="E100" s="591">
        <v>91</v>
      </c>
      <c r="F100" s="81"/>
      <c r="G100" s="60" t="s">
        <v>2083</v>
      </c>
      <c r="H100" s="60"/>
    </row>
    <row r="101" spans="2:9" ht="78.75" x14ac:dyDescent="0.25">
      <c r="B101" s="589" t="s">
        <v>3788</v>
      </c>
      <c r="C101" s="589" t="s">
        <v>3789</v>
      </c>
      <c r="D101" s="481" t="s">
        <v>3663</v>
      </c>
      <c r="E101" s="591">
        <v>30</v>
      </c>
      <c r="F101" s="81"/>
      <c r="G101" s="60" t="s">
        <v>2083</v>
      </c>
      <c r="H101" s="60"/>
    </row>
    <row r="102" spans="2:9" ht="31.5" x14ac:dyDescent="0.25">
      <c r="B102" s="589" t="s">
        <v>3790</v>
      </c>
      <c r="C102" s="589" t="s">
        <v>3791</v>
      </c>
      <c r="D102" s="481" t="s">
        <v>3792</v>
      </c>
      <c r="E102" s="591">
        <v>5</v>
      </c>
      <c r="F102" s="81"/>
      <c r="G102" s="60" t="s">
        <v>2083</v>
      </c>
      <c r="H102" s="60"/>
    </row>
    <row r="103" spans="2:9" ht="63" x14ac:dyDescent="0.25">
      <c r="B103" s="589" t="s">
        <v>3793</v>
      </c>
      <c r="C103" s="589" t="s">
        <v>3794</v>
      </c>
      <c r="D103" s="481" t="s">
        <v>3792</v>
      </c>
      <c r="E103" s="591">
        <v>6</v>
      </c>
      <c r="F103" s="81"/>
      <c r="G103" s="60" t="s">
        <v>2083</v>
      </c>
      <c r="H103" s="60"/>
    </row>
    <row r="104" spans="2:9" ht="47.25" x14ac:dyDescent="0.25">
      <c r="B104" s="589" t="s">
        <v>3795</v>
      </c>
      <c r="C104" s="589" t="s">
        <v>3796</v>
      </c>
      <c r="D104" s="481" t="s">
        <v>3797</v>
      </c>
      <c r="E104" s="591">
        <v>523</v>
      </c>
      <c r="F104" s="81"/>
      <c r="G104" s="60" t="s">
        <v>2083</v>
      </c>
      <c r="H104" s="60"/>
    </row>
    <row r="105" spans="2:9" ht="141.75" x14ac:dyDescent="0.25">
      <c r="B105" s="589" t="s">
        <v>3798</v>
      </c>
      <c r="C105" s="589" t="s">
        <v>3799</v>
      </c>
      <c r="D105" s="481" t="s">
        <v>3800</v>
      </c>
      <c r="E105" s="591">
        <v>250</v>
      </c>
      <c r="F105" s="81"/>
      <c r="G105" s="60"/>
      <c r="H105" s="60" t="s">
        <v>2083</v>
      </c>
    </row>
    <row r="106" spans="2:9" ht="47.25" x14ac:dyDescent="0.25">
      <c r="B106" s="589" t="s">
        <v>3801</v>
      </c>
      <c r="C106" s="589" t="s">
        <v>3802</v>
      </c>
      <c r="D106" s="481" t="s">
        <v>3595</v>
      </c>
      <c r="E106" s="591">
        <v>40</v>
      </c>
      <c r="F106" s="81"/>
      <c r="G106" s="60"/>
      <c r="H106" s="60" t="s">
        <v>2083</v>
      </c>
    </row>
    <row r="107" spans="2:9" ht="63" x14ac:dyDescent="0.25">
      <c r="B107" s="589" t="s">
        <v>3803</v>
      </c>
      <c r="C107" s="589" t="s">
        <v>3804</v>
      </c>
      <c r="D107" s="481" t="s">
        <v>3595</v>
      </c>
      <c r="E107" s="591">
        <v>175</v>
      </c>
      <c r="F107" s="81"/>
      <c r="G107" s="60"/>
      <c r="H107" s="60" t="s">
        <v>2083</v>
      </c>
    </row>
    <row r="108" spans="2:9" ht="47.25" x14ac:dyDescent="0.25">
      <c r="B108" s="589" t="s">
        <v>3805</v>
      </c>
      <c r="C108" s="589" t="s">
        <v>3806</v>
      </c>
      <c r="D108" s="481" t="s">
        <v>3595</v>
      </c>
      <c r="E108" s="591">
        <v>146</v>
      </c>
      <c r="F108" s="81"/>
      <c r="G108" s="60"/>
      <c r="H108" s="60" t="s">
        <v>2083</v>
      </c>
    </row>
    <row r="109" spans="2:9" ht="47.25" x14ac:dyDescent="0.25">
      <c r="B109" s="589" t="s">
        <v>3807</v>
      </c>
      <c r="C109" s="589" t="s">
        <v>3808</v>
      </c>
      <c r="D109" s="481" t="s">
        <v>2082</v>
      </c>
      <c r="E109" s="591">
        <v>27</v>
      </c>
      <c r="F109" s="81"/>
      <c r="G109" s="60"/>
      <c r="H109" s="60" t="s">
        <v>2083</v>
      </c>
    </row>
    <row r="110" spans="2:9" ht="31.5" x14ac:dyDescent="0.25">
      <c r="B110" s="589" t="s">
        <v>3809</v>
      </c>
      <c r="C110" s="589" t="s">
        <v>3810</v>
      </c>
      <c r="D110" s="481" t="s">
        <v>3704</v>
      </c>
      <c r="E110" s="591">
        <v>20</v>
      </c>
      <c r="F110" s="81"/>
      <c r="G110" s="60"/>
      <c r="H110" s="60" t="s">
        <v>2083</v>
      </c>
    </row>
    <row r="111" spans="2:9" ht="63" x14ac:dyDescent="0.25">
      <c r="B111" s="589" t="s">
        <v>3811</v>
      </c>
      <c r="C111" s="589" t="s">
        <v>3812</v>
      </c>
      <c r="D111" s="481" t="s">
        <v>3813</v>
      </c>
      <c r="E111" s="591">
        <v>163</v>
      </c>
      <c r="F111" s="81"/>
      <c r="G111" s="60"/>
      <c r="H111" s="60" t="s">
        <v>2083</v>
      </c>
    </row>
    <row r="112" spans="2:9" x14ac:dyDescent="0.25">
      <c r="B112" s="2328" t="s">
        <v>2099</v>
      </c>
      <c r="C112" s="2328"/>
    </row>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sheetData>
  <mergeCells count="8">
    <mergeCell ref="B1:H3"/>
    <mergeCell ref="B112:C112"/>
    <mergeCell ref="B4:H4"/>
    <mergeCell ref="B6:B7"/>
    <mergeCell ref="C6:C7"/>
    <mergeCell ref="D6:D7"/>
    <mergeCell ref="E6:E7"/>
    <mergeCell ref="F6:H6"/>
  </mergeCells>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1:I69"/>
  <sheetViews>
    <sheetView showGridLines="0" zoomScale="70" zoomScaleNormal="70" workbookViewId="0">
      <pane xSplit="1" ySplit="7" topLeftCell="B8" activePane="bottomRight" state="frozen"/>
      <selection activeCell="C5" sqref="C5"/>
      <selection pane="topRight" activeCell="C5" sqref="C5"/>
      <selection pane="bottomLeft" activeCell="C5" sqref="C5"/>
      <selection pane="bottomRight" activeCell="C16" sqref="C16"/>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1:9" x14ac:dyDescent="0.25">
      <c r="B1" s="2336"/>
      <c r="C1" s="2337"/>
      <c r="D1" s="2337"/>
      <c r="E1" s="2337"/>
      <c r="F1" s="2337"/>
      <c r="G1" s="2337"/>
      <c r="H1" s="2338"/>
    </row>
    <row r="2" spans="1:9" x14ac:dyDescent="0.25">
      <c r="B2" s="2339"/>
      <c r="C2" s="2340"/>
      <c r="D2" s="2340"/>
      <c r="E2" s="2340"/>
      <c r="F2" s="2340"/>
      <c r="G2" s="2340"/>
      <c r="H2" s="2341"/>
    </row>
    <row r="3" spans="1:9" ht="15.75" thickBot="1" x14ac:dyDescent="0.3">
      <c r="B3" s="2342"/>
      <c r="C3" s="2343"/>
      <c r="D3" s="2343"/>
      <c r="E3" s="2343"/>
      <c r="F3" s="2343"/>
      <c r="G3" s="2343"/>
      <c r="H3" s="2344"/>
    </row>
    <row r="4" spans="1:9" ht="21.75" thickBot="1" x14ac:dyDescent="0.3">
      <c r="A4" s="90"/>
      <c r="B4" s="2329" t="s">
        <v>2692</v>
      </c>
      <c r="C4" s="2330"/>
      <c r="D4" s="2330"/>
      <c r="E4" s="2330"/>
      <c r="F4" s="2330"/>
      <c r="G4" s="2330"/>
      <c r="H4" s="2331"/>
      <c r="I4" s="90"/>
    </row>
    <row r="5" spans="1:9" x14ac:dyDescent="0.25"/>
    <row r="6" spans="1:9" ht="18.75" x14ac:dyDescent="0.25">
      <c r="B6" s="2175" t="s">
        <v>2074</v>
      </c>
      <c r="C6" s="2175" t="s">
        <v>2075</v>
      </c>
      <c r="D6" s="2333" t="s">
        <v>2076</v>
      </c>
      <c r="E6" s="2334" t="s">
        <v>2077</v>
      </c>
      <c r="F6" s="2335" t="s">
        <v>2078</v>
      </c>
      <c r="G6" s="2335"/>
      <c r="H6" s="2335"/>
    </row>
    <row r="7" spans="1:9" ht="18.75" x14ac:dyDescent="0.25">
      <c r="B7" s="2175"/>
      <c r="C7" s="2175"/>
      <c r="D7" s="2333"/>
      <c r="E7" s="2334"/>
      <c r="F7" s="529" t="s">
        <v>2079</v>
      </c>
      <c r="G7" s="529" t="s">
        <v>2080</v>
      </c>
      <c r="H7" s="529" t="s">
        <v>2081</v>
      </c>
    </row>
    <row r="8" spans="1:9" ht="18.75" x14ac:dyDescent="0.25">
      <c r="B8" s="754">
        <f>COUNTA(B9:B61)</f>
        <v>53</v>
      </c>
      <c r="C8" s="762" t="s">
        <v>677</v>
      </c>
      <c r="D8" s="763"/>
      <c r="E8" s="754"/>
      <c r="F8" s="1630">
        <f>COUNTA(F9:F61)</f>
        <v>25</v>
      </c>
      <c r="G8" s="1630">
        <f>COUNTA(G9:G61)</f>
        <v>0</v>
      </c>
      <c r="H8" s="1630">
        <f>COUNTA(H9:H61)</f>
        <v>28</v>
      </c>
    </row>
    <row r="9" spans="1:9" ht="126" x14ac:dyDescent="0.25">
      <c r="B9" s="596" t="s">
        <v>3814</v>
      </c>
      <c r="C9" s="596" t="s">
        <v>3815</v>
      </c>
      <c r="D9" s="733" t="s">
        <v>3816</v>
      </c>
      <c r="E9" s="733" t="s">
        <v>3817</v>
      </c>
      <c r="F9" s="733" t="s">
        <v>2083</v>
      </c>
      <c r="G9" s="733"/>
      <c r="H9" s="733"/>
    </row>
    <row r="10" spans="1:9" ht="63" x14ac:dyDescent="0.25">
      <c r="B10" s="596" t="s">
        <v>3818</v>
      </c>
      <c r="C10" s="596" t="s">
        <v>3819</v>
      </c>
      <c r="D10" s="733" t="s">
        <v>3820</v>
      </c>
      <c r="E10" s="733">
        <v>70</v>
      </c>
      <c r="F10" s="733" t="s">
        <v>2083</v>
      </c>
      <c r="G10" s="733"/>
      <c r="H10" s="733"/>
    </row>
    <row r="11" spans="1:9" ht="94.5" x14ac:dyDescent="0.25">
      <c r="B11" s="596" t="s">
        <v>3821</v>
      </c>
      <c r="C11" s="596" t="s">
        <v>3822</v>
      </c>
      <c r="D11" s="733" t="s">
        <v>3823</v>
      </c>
      <c r="E11" s="733">
        <v>133</v>
      </c>
      <c r="F11" s="733" t="s">
        <v>2083</v>
      </c>
      <c r="G11" s="733"/>
      <c r="H11" s="733"/>
    </row>
    <row r="12" spans="1:9" ht="47.25" x14ac:dyDescent="0.25">
      <c r="B12" s="596" t="s">
        <v>3824</v>
      </c>
      <c r="C12" s="596" t="s">
        <v>3825</v>
      </c>
      <c r="D12" s="733" t="s">
        <v>3826</v>
      </c>
      <c r="E12" s="733">
        <v>230</v>
      </c>
      <c r="F12" s="733" t="s">
        <v>2083</v>
      </c>
      <c r="G12" s="733"/>
      <c r="H12" s="733"/>
    </row>
    <row r="13" spans="1:9" ht="47.25" x14ac:dyDescent="0.25">
      <c r="B13" s="596" t="s">
        <v>3827</v>
      </c>
      <c r="C13" s="596" t="s">
        <v>3828</v>
      </c>
      <c r="D13" s="733" t="s">
        <v>3829</v>
      </c>
      <c r="E13" s="733">
        <v>500</v>
      </c>
      <c r="F13" s="733" t="s">
        <v>2083</v>
      </c>
      <c r="G13" s="733"/>
      <c r="H13" s="733"/>
    </row>
    <row r="14" spans="1:9" ht="126" x14ac:dyDescent="0.25">
      <c r="B14" s="596" t="s">
        <v>3830</v>
      </c>
      <c r="C14" s="596" t="s">
        <v>3831</v>
      </c>
      <c r="D14" s="733" t="s">
        <v>3832</v>
      </c>
      <c r="E14" s="733">
        <v>4821</v>
      </c>
      <c r="F14" s="733" t="s">
        <v>3833</v>
      </c>
      <c r="G14" s="733"/>
      <c r="H14" s="733"/>
    </row>
    <row r="15" spans="1:9" ht="78.75" x14ac:dyDescent="0.25">
      <c r="B15" s="596" t="s">
        <v>3834</v>
      </c>
      <c r="C15" s="596" t="s">
        <v>3835</v>
      </c>
      <c r="D15" s="733" t="s">
        <v>3836</v>
      </c>
      <c r="E15" s="733">
        <v>13</v>
      </c>
      <c r="F15" s="733" t="s">
        <v>3837</v>
      </c>
      <c r="G15" s="733"/>
      <c r="H15" s="733"/>
    </row>
    <row r="16" spans="1:9" ht="94.5" x14ac:dyDescent="0.25">
      <c r="B16" s="596" t="s">
        <v>3838</v>
      </c>
      <c r="C16" s="596" t="s">
        <v>3839</v>
      </c>
      <c r="D16" s="733" t="s">
        <v>3840</v>
      </c>
      <c r="E16" s="733" t="s">
        <v>3841</v>
      </c>
      <c r="F16" s="733" t="s">
        <v>2083</v>
      </c>
      <c r="G16" s="733"/>
      <c r="H16" s="733"/>
    </row>
    <row r="17" spans="2:8" ht="47.25" x14ac:dyDescent="0.25">
      <c r="B17" s="596" t="s">
        <v>3842</v>
      </c>
      <c r="C17" s="596" t="s">
        <v>3843</v>
      </c>
      <c r="D17" s="733" t="s">
        <v>3844</v>
      </c>
      <c r="E17" s="733" t="s">
        <v>3845</v>
      </c>
      <c r="F17" s="733" t="s">
        <v>2083</v>
      </c>
      <c r="G17" s="733"/>
      <c r="H17" s="733"/>
    </row>
    <row r="18" spans="2:8" ht="94.5" x14ac:dyDescent="0.25">
      <c r="B18" s="596" t="s">
        <v>3846</v>
      </c>
      <c r="C18" s="596" t="s">
        <v>3847</v>
      </c>
      <c r="D18" s="733" t="s">
        <v>3848</v>
      </c>
      <c r="E18" s="733">
        <v>60</v>
      </c>
      <c r="F18" s="733" t="s">
        <v>2083</v>
      </c>
      <c r="G18" s="733"/>
      <c r="H18" s="733"/>
    </row>
    <row r="19" spans="2:8" ht="47.25" x14ac:dyDescent="0.25">
      <c r="B19" s="596" t="s">
        <v>3849</v>
      </c>
      <c r="C19" s="596" t="s">
        <v>3850</v>
      </c>
      <c r="D19" s="733" t="s">
        <v>3851</v>
      </c>
      <c r="E19" s="733">
        <v>120</v>
      </c>
      <c r="F19" s="733" t="s">
        <v>2083</v>
      </c>
      <c r="G19" s="733"/>
      <c r="H19" s="733"/>
    </row>
    <row r="20" spans="2:8" ht="47.25" x14ac:dyDescent="0.25">
      <c r="B20" s="596" t="s">
        <v>3852</v>
      </c>
      <c r="C20" s="596" t="s">
        <v>3853</v>
      </c>
      <c r="D20" s="733" t="s">
        <v>3854</v>
      </c>
      <c r="E20" s="733">
        <v>160</v>
      </c>
      <c r="F20" s="733" t="s">
        <v>2083</v>
      </c>
      <c r="G20" s="733"/>
      <c r="H20" s="733"/>
    </row>
    <row r="21" spans="2:8" ht="47.25" x14ac:dyDescent="0.25">
      <c r="B21" s="596" t="s">
        <v>3855</v>
      </c>
      <c r="C21" s="596" t="s">
        <v>3856</v>
      </c>
      <c r="D21" s="733" t="s">
        <v>3857</v>
      </c>
      <c r="E21" s="733">
        <v>2</v>
      </c>
      <c r="F21" s="733" t="s">
        <v>2083</v>
      </c>
      <c r="G21" s="733"/>
      <c r="H21" s="733"/>
    </row>
    <row r="22" spans="2:8" ht="267.75" x14ac:dyDescent="0.25">
      <c r="B22" s="596" t="s">
        <v>3858</v>
      </c>
      <c r="C22" s="596" t="s">
        <v>3859</v>
      </c>
      <c r="D22" s="733" t="s">
        <v>3860</v>
      </c>
      <c r="E22" s="733" t="s">
        <v>3861</v>
      </c>
      <c r="F22" s="733" t="s">
        <v>2083</v>
      </c>
      <c r="G22" s="733"/>
      <c r="H22" s="733"/>
    </row>
    <row r="23" spans="2:8" ht="409.5" x14ac:dyDescent="0.25">
      <c r="B23" s="596" t="s">
        <v>3862</v>
      </c>
      <c r="C23" s="596" t="s">
        <v>3863</v>
      </c>
      <c r="D23" s="733" t="s">
        <v>3864</v>
      </c>
      <c r="E23" s="733" t="s">
        <v>3865</v>
      </c>
      <c r="F23" s="733" t="s">
        <v>2083</v>
      </c>
      <c r="G23" s="733"/>
      <c r="H23" s="733"/>
    </row>
    <row r="24" spans="2:8" ht="141.75" x14ac:dyDescent="0.25">
      <c r="B24" s="596" t="s">
        <v>3866</v>
      </c>
      <c r="C24" s="596" t="s">
        <v>3867</v>
      </c>
      <c r="D24" s="733" t="s">
        <v>3868</v>
      </c>
      <c r="E24" s="733" t="s">
        <v>3869</v>
      </c>
      <c r="F24" s="733" t="s">
        <v>2083</v>
      </c>
      <c r="G24" s="733"/>
      <c r="H24" s="733"/>
    </row>
    <row r="25" spans="2:8" ht="189" x14ac:dyDescent="0.25">
      <c r="B25" s="596" t="s">
        <v>3870</v>
      </c>
      <c r="C25" s="596" t="s">
        <v>3871</v>
      </c>
      <c r="D25" s="733" t="s">
        <v>3872</v>
      </c>
      <c r="E25" s="733" t="s">
        <v>3873</v>
      </c>
      <c r="F25" s="733" t="s">
        <v>2083</v>
      </c>
      <c r="G25" s="733"/>
      <c r="H25" s="733"/>
    </row>
    <row r="26" spans="2:8" ht="47.25" x14ac:dyDescent="0.25">
      <c r="B26" s="596" t="s">
        <v>3874</v>
      </c>
      <c r="C26" s="596" t="s">
        <v>3875</v>
      </c>
      <c r="D26" s="733" t="s">
        <v>3876</v>
      </c>
      <c r="E26" s="733" t="s">
        <v>3877</v>
      </c>
      <c r="F26" s="733" t="s">
        <v>2083</v>
      </c>
      <c r="G26" s="733"/>
      <c r="H26" s="733"/>
    </row>
    <row r="27" spans="2:8" ht="94.5" x14ac:dyDescent="0.25">
      <c r="B27" s="596" t="s">
        <v>3878</v>
      </c>
      <c r="C27" s="596" t="s">
        <v>3879</v>
      </c>
      <c r="D27" s="733" t="s">
        <v>3880</v>
      </c>
      <c r="E27" s="733" t="s">
        <v>3881</v>
      </c>
      <c r="F27" s="733" t="s">
        <v>2083</v>
      </c>
      <c r="G27" s="733"/>
      <c r="H27" s="733"/>
    </row>
    <row r="28" spans="2:8" ht="63" x14ac:dyDescent="0.25">
      <c r="B28" s="596" t="s">
        <v>3882</v>
      </c>
      <c r="C28" s="596" t="s">
        <v>3883</v>
      </c>
      <c r="D28" s="733" t="s">
        <v>3884</v>
      </c>
      <c r="E28" s="733" t="s">
        <v>3885</v>
      </c>
      <c r="F28" s="733" t="s">
        <v>2083</v>
      </c>
      <c r="G28" s="733"/>
      <c r="H28" s="733"/>
    </row>
    <row r="29" spans="2:8" ht="63" x14ac:dyDescent="0.25">
      <c r="B29" s="596" t="s">
        <v>3886</v>
      </c>
      <c r="C29" s="596" t="s">
        <v>3887</v>
      </c>
      <c r="D29" s="733" t="s">
        <v>1522</v>
      </c>
      <c r="E29" s="733" t="s">
        <v>3888</v>
      </c>
      <c r="F29" s="733" t="s">
        <v>2083</v>
      </c>
      <c r="G29" s="733"/>
      <c r="H29" s="733"/>
    </row>
    <row r="30" spans="2:8" ht="31.5" x14ac:dyDescent="0.25">
      <c r="B30" s="596" t="s">
        <v>3889</v>
      </c>
      <c r="C30" s="596" t="s">
        <v>3890</v>
      </c>
      <c r="D30" s="733" t="s">
        <v>1522</v>
      </c>
      <c r="E30" s="733" t="s">
        <v>3891</v>
      </c>
      <c r="F30" s="733" t="s">
        <v>2083</v>
      </c>
      <c r="G30" s="733"/>
      <c r="H30" s="733"/>
    </row>
    <row r="31" spans="2:8" ht="47.25" x14ac:dyDescent="0.25">
      <c r="B31" s="596" t="s">
        <v>3889</v>
      </c>
      <c r="C31" s="596" t="s">
        <v>3892</v>
      </c>
      <c r="D31" s="733" t="s">
        <v>3893</v>
      </c>
      <c r="E31" s="733" t="s">
        <v>3894</v>
      </c>
      <c r="F31" s="733" t="s">
        <v>2083</v>
      </c>
      <c r="G31" s="733"/>
      <c r="H31" s="733"/>
    </row>
    <row r="32" spans="2:8" ht="63" x14ac:dyDescent="0.25">
      <c r="B32" s="596" t="s">
        <v>3895</v>
      </c>
      <c r="C32" s="596" t="s">
        <v>3896</v>
      </c>
      <c r="D32" s="733" t="s">
        <v>3893</v>
      </c>
      <c r="E32" s="733" t="s">
        <v>3897</v>
      </c>
      <c r="F32" s="733" t="s">
        <v>2083</v>
      </c>
      <c r="G32" s="733"/>
      <c r="H32" s="733"/>
    </row>
    <row r="33" spans="2:8" ht="63" x14ac:dyDescent="0.25">
      <c r="B33" s="596" t="s">
        <v>3898</v>
      </c>
      <c r="C33" s="596" t="s">
        <v>3899</v>
      </c>
      <c r="D33" s="733" t="s">
        <v>3893</v>
      </c>
      <c r="E33" s="733" t="s">
        <v>3900</v>
      </c>
      <c r="F33" s="733" t="s">
        <v>2083</v>
      </c>
      <c r="G33" s="733"/>
      <c r="H33" s="733"/>
    </row>
    <row r="34" spans="2:8" ht="94.5" x14ac:dyDescent="0.25">
      <c r="B34" s="596" t="s">
        <v>3901</v>
      </c>
      <c r="C34" s="596" t="s">
        <v>3902</v>
      </c>
      <c r="D34" s="733" t="s">
        <v>3903</v>
      </c>
      <c r="E34" s="733">
        <v>100</v>
      </c>
      <c r="F34" s="733"/>
      <c r="G34" s="733"/>
      <c r="H34" s="733" t="s">
        <v>3904</v>
      </c>
    </row>
    <row r="35" spans="2:8" ht="110.25" x14ac:dyDescent="0.25">
      <c r="B35" s="596" t="s">
        <v>3905</v>
      </c>
      <c r="C35" s="596" t="s">
        <v>3906</v>
      </c>
      <c r="D35" s="733" t="s">
        <v>3907</v>
      </c>
      <c r="E35" s="733">
        <v>250</v>
      </c>
      <c r="F35" s="733"/>
      <c r="G35" s="733"/>
      <c r="H35" s="733" t="s">
        <v>3908</v>
      </c>
    </row>
    <row r="36" spans="2:8" ht="157.5" x14ac:dyDescent="0.25">
      <c r="B36" s="596" t="s">
        <v>3909</v>
      </c>
      <c r="C36" s="596" t="s">
        <v>3910</v>
      </c>
      <c r="D36" s="733" t="s">
        <v>3911</v>
      </c>
      <c r="E36" s="733">
        <v>30</v>
      </c>
      <c r="F36" s="733"/>
      <c r="G36" s="733"/>
      <c r="H36" s="733" t="s">
        <v>3908</v>
      </c>
    </row>
    <row r="37" spans="2:8" ht="94.5" x14ac:dyDescent="0.25">
      <c r="B37" s="596" t="s">
        <v>3912</v>
      </c>
      <c r="C37" s="596" t="s">
        <v>3913</v>
      </c>
      <c r="D37" s="733" t="s">
        <v>3914</v>
      </c>
      <c r="E37" s="733">
        <v>50</v>
      </c>
      <c r="F37" s="733"/>
      <c r="G37" s="733"/>
      <c r="H37" s="733" t="s">
        <v>3908</v>
      </c>
    </row>
    <row r="38" spans="2:8" ht="126" x14ac:dyDescent="0.25">
      <c r="B38" s="596" t="s">
        <v>3915</v>
      </c>
      <c r="C38" s="596" t="s">
        <v>3916</v>
      </c>
      <c r="D38" s="733" t="s">
        <v>3917</v>
      </c>
      <c r="E38" s="733">
        <v>356</v>
      </c>
      <c r="F38" s="733"/>
      <c r="G38" s="733"/>
      <c r="H38" s="733" t="s">
        <v>3908</v>
      </c>
    </row>
    <row r="39" spans="2:8" ht="78.75" x14ac:dyDescent="0.25">
      <c r="B39" s="596" t="s">
        <v>3918</v>
      </c>
      <c r="C39" s="596" t="s">
        <v>3919</v>
      </c>
      <c r="D39" s="733" t="s">
        <v>3920</v>
      </c>
      <c r="E39" s="733">
        <v>50</v>
      </c>
      <c r="F39" s="733"/>
      <c r="G39" s="733"/>
      <c r="H39" s="733" t="s">
        <v>3921</v>
      </c>
    </row>
    <row r="40" spans="2:8" ht="47.25" x14ac:dyDescent="0.25">
      <c r="B40" s="596" t="s">
        <v>3922</v>
      </c>
      <c r="C40" s="596" t="s">
        <v>3923</v>
      </c>
      <c r="D40" s="733" t="s">
        <v>3924</v>
      </c>
      <c r="E40" s="733">
        <v>22</v>
      </c>
      <c r="F40" s="733"/>
      <c r="G40" s="733"/>
      <c r="H40" s="733" t="s">
        <v>3925</v>
      </c>
    </row>
    <row r="41" spans="2:8" ht="47.25" x14ac:dyDescent="0.25">
      <c r="B41" s="596" t="s">
        <v>3926</v>
      </c>
      <c r="C41" s="596" t="s">
        <v>3927</v>
      </c>
      <c r="D41" s="733" t="s">
        <v>3928</v>
      </c>
      <c r="E41" s="733">
        <v>50</v>
      </c>
      <c r="F41" s="733"/>
      <c r="G41" s="733"/>
      <c r="H41" s="733" t="s">
        <v>3908</v>
      </c>
    </row>
    <row r="42" spans="2:8" ht="47.25" x14ac:dyDescent="0.25">
      <c r="B42" s="596" t="s">
        <v>3929</v>
      </c>
      <c r="C42" s="596" t="s">
        <v>3930</v>
      </c>
      <c r="D42" s="733" t="s">
        <v>1549</v>
      </c>
      <c r="E42" s="733">
        <v>50</v>
      </c>
      <c r="F42" s="733"/>
      <c r="G42" s="733"/>
      <c r="H42" s="733" t="s">
        <v>3925</v>
      </c>
    </row>
    <row r="43" spans="2:8" ht="267.75" x14ac:dyDescent="0.25">
      <c r="B43" s="596" t="s">
        <v>3931</v>
      </c>
      <c r="C43" s="596" t="s">
        <v>3932</v>
      </c>
      <c r="D43" s="733" t="s">
        <v>3860</v>
      </c>
      <c r="E43" s="733" t="s">
        <v>3933</v>
      </c>
      <c r="F43" s="733"/>
      <c r="G43" s="733"/>
      <c r="H43" s="733" t="s">
        <v>2083</v>
      </c>
    </row>
    <row r="44" spans="2:8" ht="31.5" x14ac:dyDescent="0.25">
      <c r="B44" s="596" t="s">
        <v>3889</v>
      </c>
      <c r="C44" s="596" t="s">
        <v>3934</v>
      </c>
      <c r="D44" s="591" t="s">
        <v>1522</v>
      </c>
      <c r="E44" s="733" t="s">
        <v>3935</v>
      </c>
      <c r="F44" s="733"/>
      <c r="G44" s="733"/>
      <c r="H44" s="733" t="s">
        <v>2083</v>
      </c>
    </row>
    <row r="45" spans="2:8" ht="63" x14ac:dyDescent="0.25">
      <c r="B45" s="596" t="s">
        <v>3936</v>
      </c>
      <c r="C45" s="596" t="s">
        <v>3937</v>
      </c>
      <c r="D45" s="733" t="s">
        <v>1723</v>
      </c>
      <c r="E45" s="733" t="s">
        <v>3897</v>
      </c>
      <c r="F45" s="733"/>
      <c r="G45" s="733"/>
      <c r="H45" s="733" t="s">
        <v>2083</v>
      </c>
    </row>
    <row r="46" spans="2:8" ht="31.5" x14ac:dyDescent="0.25">
      <c r="B46" s="596" t="s">
        <v>3938</v>
      </c>
      <c r="C46" s="596" t="s">
        <v>3939</v>
      </c>
      <c r="D46" s="733" t="s">
        <v>2088</v>
      </c>
      <c r="E46" s="733">
        <v>80</v>
      </c>
      <c r="F46" s="753"/>
      <c r="G46" s="753"/>
      <c r="H46" s="733" t="s">
        <v>2083</v>
      </c>
    </row>
    <row r="47" spans="2:8" ht="31.5" x14ac:dyDescent="0.25">
      <c r="B47" s="596" t="s">
        <v>3940</v>
      </c>
      <c r="C47" s="596" t="s">
        <v>3939</v>
      </c>
      <c r="D47" s="733" t="s">
        <v>2088</v>
      </c>
      <c r="E47" s="733">
        <v>47</v>
      </c>
      <c r="F47" s="753"/>
      <c r="G47" s="753"/>
      <c r="H47" s="733" t="s">
        <v>2083</v>
      </c>
    </row>
    <row r="48" spans="2:8" ht="31.5" x14ac:dyDescent="0.25">
      <c r="B48" s="596" t="s">
        <v>3941</v>
      </c>
      <c r="C48" s="596" t="s">
        <v>3942</v>
      </c>
      <c r="D48" s="733" t="s">
        <v>2088</v>
      </c>
      <c r="E48" s="733">
        <v>56</v>
      </c>
      <c r="F48" s="753"/>
      <c r="G48" s="753"/>
      <c r="H48" s="733" t="s">
        <v>2083</v>
      </c>
    </row>
    <row r="49" spans="2:8" ht="31.5" x14ac:dyDescent="0.25">
      <c r="B49" s="596" t="s">
        <v>3943</v>
      </c>
      <c r="C49" s="596" t="s">
        <v>3944</v>
      </c>
      <c r="D49" s="733" t="s">
        <v>2088</v>
      </c>
      <c r="E49" s="733">
        <v>1506</v>
      </c>
      <c r="F49" s="753"/>
      <c r="G49" s="753"/>
      <c r="H49" s="733" t="s">
        <v>2083</v>
      </c>
    </row>
    <row r="50" spans="2:8" ht="31.5" x14ac:dyDescent="0.25">
      <c r="B50" s="596" t="s">
        <v>3945</v>
      </c>
      <c r="C50" s="596" t="s">
        <v>3946</v>
      </c>
      <c r="D50" s="733" t="s">
        <v>2088</v>
      </c>
      <c r="E50" s="733">
        <v>19</v>
      </c>
      <c r="F50" s="753"/>
      <c r="G50" s="753"/>
      <c r="H50" s="733" t="s">
        <v>2083</v>
      </c>
    </row>
    <row r="51" spans="2:8" ht="31.5" x14ac:dyDescent="0.25">
      <c r="B51" s="596" t="s">
        <v>3947</v>
      </c>
      <c r="C51" s="596" t="s">
        <v>3948</v>
      </c>
      <c r="D51" s="733" t="s">
        <v>2088</v>
      </c>
      <c r="E51" s="733">
        <v>646</v>
      </c>
      <c r="F51" s="753"/>
      <c r="G51" s="753"/>
      <c r="H51" s="733" t="s">
        <v>2083</v>
      </c>
    </row>
    <row r="52" spans="2:8" ht="31.5" x14ac:dyDescent="0.25">
      <c r="B52" s="596" t="s">
        <v>3949</v>
      </c>
      <c r="C52" s="596" t="s">
        <v>3948</v>
      </c>
      <c r="D52" s="733" t="s">
        <v>2088</v>
      </c>
      <c r="E52" s="733">
        <v>44</v>
      </c>
      <c r="F52" s="753"/>
      <c r="G52" s="753"/>
      <c r="H52" s="733" t="s">
        <v>2083</v>
      </c>
    </row>
    <row r="53" spans="2:8" ht="31.5" x14ac:dyDescent="0.25">
      <c r="B53" s="596" t="s">
        <v>3950</v>
      </c>
      <c r="C53" s="596" t="s">
        <v>3951</v>
      </c>
      <c r="D53" s="733" t="s">
        <v>2088</v>
      </c>
      <c r="E53" s="733">
        <v>12</v>
      </c>
      <c r="F53" s="753"/>
      <c r="G53" s="753"/>
      <c r="H53" s="733" t="s">
        <v>2083</v>
      </c>
    </row>
    <row r="54" spans="2:8" ht="31.5" x14ac:dyDescent="0.25">
      <c r="B54" s="596" t="s">
        <v>3952</v>
      </c>
      <c r="C54" s="596" t="s">
        <v>3948</v>
      </c>
      <c r="D54" s="733" t="s">
        <v>2088</v>
      </c>
      <c r="E54" s="733">
        <v>32</v>
      </c>
      <c r="F54" s="753"/>
      <c r="G54" s="753"/>
      <c r="H54" s="733" t="s">
        <v>2083</v>
      </c>
    </row>
    <row r="55" spans="2:8" ht="15.75" x14ac:dyDescent="0.25">
      <c r="B55" s="596" t="s">
        <v>3953</v>
      </c>
      <c r="C55" s="596" t="s">
        <v>3954</v>
      </c>
      <c r="D55" s="733" t="s">
        <v>2088</v>
      </c>
      <c r="E55" s="733">
        <v>14</v>
      </c>
      <c r="F55" s="753"/>
      <c r="G55" s="753"/>
      <c r="H55" s="733" t="s">
        <v>2083</v>
      </c>
    </row>
    <row r="56" spans="2:8" ht="31.5" x14ac:dyDescent="0.25">
      <c r="B56" s="597" t="s">
        <v>3955</v>
      </c>
      <c r="C56" s="596" t="s">
        <v>3956</v>
      </c>
      <c r="D56" s="45" t="s">
        <v>2088</v>
      </c>
      <c r="E56" s="591">
        <v>77</v>
      </c>
      <c r="F56" s="753"/>
      <c r="G56" s="753"/>
      <c r="H56" s="733" t="s">
        <v>2083</v>
      </c>
    </row>
    <row r="57" spans="2:8" ht="31.5" x14ac:dyDescent="0.25">
      <c r="B57" s="46" t="s">
        <v>3957</v>
      </c>
      <c r="C57" s="596" t="s">
        <v>3958</v>
      </c>
      <c r="D57" s="590" t="s">
        <v>2088</v>
      </c>
      <c r="E57" s="591">
        <v>75</v>
      </c>
      <c r="F57" s="753"/>
      <c r="G57" s="753"/>
      <c r="H57" s="733" t="s">
        <v>2083</v>
      </c>
    </row>
    <row r="58" spans="2:8" ht="31.5" x14ac:dyDescent="0.25">
      <c r="B58" s="596" t="s">
        <v>3959</v>
      </c>
      <c r="C58" s="596" t="s">
        <v>3960</v>
      </c>
      <c r="D58" s="598" t="s">
        <v>2088</v>
      </c>
      <c r="E58" s="591">
        <v>1455</v>
      </c>
      <c r="F58" s="45"/>
      <c r="G58" s="753"/>
      <c r="H58" s="733" t="s">
        <v>2083</v>
      </c>
    </row>
    <row r="59" spans="2:8" ht="31.5" x14ac:dyDescent="0.25">
      <c r="B59" s="596" t="s">
        <v>3961</v>
      </c>
      <c r="C59" s="596" t="s">
        <v>3960</v>
      </c>
      <c r="D59" s="599" t="s">
        <v>2088</v>
      </c>
      <c r="E59" s="591">
        <v>47</v>
      </c>
      <c r="F59" s="45"/>
      <c r="G59" s="753"/>
      <c r="H59" s="733" t="s">
        <v>2083</v>
      </c>
    </row>
    <row r="60" spans="2:8" ht="31.5" x14ac:dyDescent="0.25">
      <c r="B60" s="596" t="s">
        <v>3962</v>
      </c>
      <c r="C60" s="596" t="s">
        <v>3960</v>
      </c>
      <c r="D60" s="599" t="s">
        <v>2088</v>
      </c>
      <c r="E60" s="591">
        <v>67</v>
      </c>
      <c r="F60" s="45"/>
      <c r="G60" s="753"/>
      <c r="H60" s="733" t="s">
        <v>2083</v>
      </c>
    </row>
    <row r="61" spans="2:8" ht="31.5" x14ac:dyDescent="0.25">
      <c r="B61" s="596" t="s">
        <v>3963</v>
      </c>
      <c r="C61" s="596" t="s">
        <v>3960</v>
      </c>
      <c r="D61" s="598" t="s">
        <v>2088</v>
      </c>
      <c r="E61" s="591">
        <v>13</v>
      </c>
      <c r="F61" s="45"/>
      <c r="G61" s="753"/>
      <c r="H61" s="733" t="s">
        <v>2083</v>
      </c>
    </row>
    <row r="62" spans="2:8" x14ac:dyDescent="0.25">
      <c r="B62" s="2328" t="s">
        <v>2099</v>
      </c>
      <c r="C62" s="2328"/>
      <c r="D62" s="100"/>
      <c r="E62" s="101"/>
      <c r="F62" s="102"/>
      <c r="G62" s="103"/>
      <c r="H62" s="104"/>
    </row>
    <row r="63" spans="2:8" x14ac:dyDescent="0.25"/>
    <row r="64" spans="2:8" hidden="1" x14ac:dyDescent="0.25"/>
    <row r="65" x14ac:dyDescent="0.25"/>
    <row r="66" x14ac:dyDescent="0.25"/>
    <row r="67" x14ac:dyDescent="0.25"/>
    <row r="68" x14ac:dyDescent="0.25"/>
    <row r="69" x14ac:dyDescent="0.25"/>
  </sheetData>
  <mergeCells count="8">
    <mergeCell ref="B4:H4"/>
    <mergeCell ref="B1:H3"/>
    <mergeCell ref="B62:C62"/>
    <mergeCell ref="B6:B7"/>
    <mergeCell ref="C6:C7"/>
    <mergeCell ref="D6:D7"/>
    <mergeCell ref="E6:E7"/>
    <mergeCell ref="F6:H6"/>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1:I25"/>
  <sheetViews>
    <sheetView showGridLines="0" zoomScale="70" zoomScaleNormal="70" workbookViewId="0">
      <pane xSplit="1" ySplit="7" topLeftCell="B8"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1:9" x14ac:dyDescent="0.25">
      <c r="B1" s="2319"/>
      <c r="C1" s="2320"/>
      <c r="D1" s="2320"/>
      <c r="E1" s="2320"/>
      <c r="F1" s="2320"/>
      <c r="G1" s="2320"/>
      <c r="H1" s="2321"/>
    </row>
    <row r="2" spans="1:9" x14ac:dyDescent="0.25">
      <c r="B2" s="2322"/>
      <c r="C2" s="2323"/>
      <c r="D2" s="2323"/>
      <c r="E2" s="2323"/>
      <c r="F2" s="2323"/>
      <c r="G2" s="2323"/>
      <c r="H2" s="2324"/>
    </row>
    <row r="3" spans="1:9" ht="15.75" thickBot="1" x14ac:dyDescent="0.3">
      <c r="B3" s="2325"/>
      <c r="C3" s="2326"/>
      <c r="D3" s="2326"/>
      <c r="E3" s="2326"/>
      <c r="F3" s="2326"/>
      <c r="G3" s="2326"/>
      <c r="H3" s="2327"/>
    </row>
    <row r="4" spans="1:9" ht="21.75" thickBot="1" x14ac:dyDescent="0.3">
      <c r="A4" s="90"/>
      <c r="B4" s="2329" t="s">
        <v>2693</v>
      </c>
      <c r="C4" s="2330"/>
      <c r="D4" s="2330"/>
      <c r="E4" s="2330"/>
      <c r="F4" s="2330"/>
      <c r="G4" s="2330"/>
      <c r="H4" s="2331"/>
      <c r="I4" s="90"/>
    </row>
    <row r="5" spans="1:9" x14ac:dyDescent="0.25"/>
    <row r="6" spans="1:9" ht="18.75" x14ac:dyDescent="0.25">
      <c r="B6" s="2175" t="s">
        <v>2074</v>
      </c>
      <c r="C6" s="2332" t="s">
        <v>2075</v>
      </c>
      <c r="D6" s="2334" t="s">
        <v>2076</v>
      </c>
      <c r="E6" s="2334" t="s">
        <v>2077</v>
      </c>
      <c r="F6" s="2345" t="s">
        <v>2078</v>
      </c>
      <c r="G6" s="2345"/>
      <c r="H6" s="2345"/>
    </row>
    <row r="7" spans="1:9" ht="18.75" x14ac:dyDescent="0.25">
      <c r="B7" s="2175"/>
      <c r="C7" s="2332"/>
      <c r="D7" s="2334"/>
      <c r="E7" s="2334"/>
      <c r="F7" s="529" t="s">
        <v>2079</v>
      </c>
      <c r="G7" s="529" t="s">
        <v>2080</v>
      </c>
      <c r="H7" s="529" t="s">
        <v>2081</v>
      </c>
    </row>
    <row r="8" spans="1:9" ht="18.75" x14ac:dyDescent="0.25">
      <c r="B8" s="755">
        <f>COUNTA(B9:B15)</f>
        <v>6</v>
      </c>
      <c r="C8" s="730" t="s">
        <v>861</v>
      </c>
      <c r="D8" s="755"/>
      <c r="E8" s="755"/>
      <c r="F8" s="730">
        <f>COUNTA(F9:F15)</f>
        <v>5</v>
      </c>
      <c r="G8" s="730">
        <f>COUNTA(G9:G15)</f>
        <v>0</v>
      </c>
      <c r="H8" s="730">
        <f>COUNTA(H9:H15)</f>
        <v>1</v>
      </c>
    </row>
    <row r="9" spans="1:9" ht="31.5" x14ac:dyDescent="0.25">
      <c r="B9" s="494" t="s">
        <v>3964</v>
      </c>
      <c r="C9" s="600" t="s">
        <v>3965</v>
      </c>
      <c r="D9" s="591" t="s">
        <v>3966</v>
      </c>
      <c r="E9" s="81">
        <v>53</v>
      </c>
      <c r="F9" s="81" t="s">
        <v>2083</v>
      </c>
      <c r="G9" s="592"/>
      <c r="H9" s="592"/>
    </row>
    <row r="10" spans="1:9" ht="15.75" x14ac:dyDescent="0.25">
      <c r="B10" s="601" t="s">
        <v>3967</v>
      </c>
      <c r="C10" s="602" t="s">
        <v>3968</v>
      </c>
      <c r="D10" s="591" t="s">
        <v>3969</v>
      </c>
      <c r="E10" s="81">
        <v>4346</v>
      </c>
      <c r="F10" s="81" t="s">
        <v>2083</v>
      </c>
      <c r="G10" s="592"/>
      <c r="H10" s="592"/>
    </row>
    <row r="11" spans="1:9" ht="63" x14ac:dyDescent="0.25">
      <c r="B11" s="603" t="s">
        <v>3970</v>
      </c>
      <c r="C11" s="602" t="s">
        <v>3971</v>
      </c>
      <c r="D11" s="591" t="s">
        <v>3972</v>
      </c>
      <c r="E11" s="81">
        <v>71</v>
      </c>
      <c r="F11" s="81" t="s">
        <v>2083</v>
      </c>
      <c r="G11" s="592"/>
      <c r="H11" s="592"/>
    </row>
    <row r="12" spans="1:9" ht="47.25" x14ac:dyDescent="0.25">
      <c r="B12" s="601" t="s">
        <v>3973</v>
      </c>
      <c r="C12" s="602" t="s">
        <v>3974</v>
      </c>
      <c r="D12" s="591" t="s">
        <v>2090</v>
      </c>
      <c r="E12" s="81">
        <v>180</v>
      </c>
      <c r="F12" s="81" t="s">
        <v>2083</v>
      </c>
      <c r="G12" s="592"/>
      <c r="H12" s="592"/>
    </row>
    <row r="13" spans="1:9" ht="110.25" x14ac:dyDescent="0.25">
      <c r="B13" s="601" t="s">
        <v>3975</v>
      </c>
      <c r="C13" s="602" t="s">
        <v>3976</v>
      </c>
      <c r="D13" s="591" t="s">
        <v>3977</v>
      </c>
      <c r="E13" s="81">
        <v>230</v>
      </c>
      <c r="F13" s="81" t="s">
        <v>2083</v>
      </c>
      <c r="G13" s="592"/>
      <c r="H13" s="592"/>
    </row>
    <row r="14" spans="1:9" ht="47.25" x14ac:dyDescent="0.25">
      <c r="B14" s="46" t="s">
        <v>3978</v>
      </c>
      <c r="C14" s="604" t="s">
        <v>2091</v>
      </c>
      <c r="D14" s="481" t="s">
        <v>3979</v>
      </c>
      <c r="E14" s="81">
        <v>800</v>
      </c>
      <c r="F14" s="81"/>
      <c r="G14" s="592"/>
      <c r="H14" s="60" t="s">
        <v>2083</v>
      </c>
    </row>
    <row r="15" spans="1:9" ht="15.75" x14ac:dyDescent="0.25">
      <c r="B15" s="46"/>
      <c r="C15" s="605"/>
      <c r="D15" s="481"/>
      <c r="E15" s="81"/>
      <c r="F15" s="81"/>
      <c r="G15" s="592"/>
      <c r="H15" s="592"/>
    </row>
    <row r="16" spans="1:9" x14ac:dyDescent="0.25">
      <c r="B16" s="2328" t="s">
        <v>2099</v>
      </c>
      <c r="C16" s="2328"/>
    </row>
    <row r="17" x14ac:dyDescent="0.25"/>
    <row r="18" x14ac:dyDescent="0.25"/>
    <row r="19" x14ac:dyDescent="0.25"/>
    <row r="20" x14ac:dyDescent="0.25"/>
    <row r="21" x14ac:dyDescent="0.25"/>
    <row r="22" x14ac:dyDescent="0.25"/>
    <row r="23" x14ac:dyDescent="0.25"/>
    <row r="24" x14ac:dyDescent="0.25"/>
    <row r="25" x14ac:dyDescent="0.25"/>
  </sheetData>
  <mergeCells count="8">
    <mergeCell ref="B4:H4"/>
    <mergeCell ref="B1:H3"/>
    <mergeCell ref="B16:C16"/>
    <mergeCell ref="B6:B7"/>
    <mergeCell ref="C6:C7"/>
    <mergeCell ref="D6:D7"/>
    <mergeCell ref="E6:E7"/>
    <mergeCell ref="F6:H6"/>
  </mergeCells>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1:I28"/>
  <sheetViews>
    <sheetView showGridLines="0" zoomScale="70" zoomScaleNormal="70" workbookViewId="0">
      <pane xSplit="1" ySplit="7" topLeftCell="B8"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1:9" x14ac:dyDescent="0.25">
      <c r="B1" s="2319"/>
      <c r="C1" s="2320"/>
      <c r="D1" s="2320"/>
      <c r="E1" s="2320"/>
      <c r="F1" s="2320"/>
      <c r="G1" s="2320"/>
      <c r="H1" s="2321"/>
    </row>
    <row r="2" spans="1:9" x14ac:dyDescent="0.25">
      <c r="B2" s="2322"/>
      <c r="C2" s="2323"/>
      <c r="D2" s="2323"/>
      <c r="E2" s="2323"/>
      <c r="F2" s="2323"/>
      <c r="G2" s="2323"/>
      <c r="H2" s="2324"/>
    </row>
    <row r="3" spans="1:9" ht="15.75" thickBot="1" x14ac:dyDescent="0.3">
      <c r="B3" s="2325"/>
      <c r="C3" s="2326"/>
      <c r="D3" s="2326"/>
      <c r="E3" s="2326"/>
      <c r="F3" s="2326"/>
      <c r="G3" s="2326"/>
      <c r="H3" s="2327"/>
    </row>
    <row r="4" spans="1:9" ht="21.75" thickBot="1" x14ac:dyDescent="0.3">
      <c r="A4" s="90"/>
      <c r="B4" s="2329" t="s">
        <v>2694</v>
      </c>
      <c r="C4" s="2330"/>
      <c r="D4" s="2330"/>
      <c r="E4" s="2330"/>
      <c r="F4" s="2330"/>
      <c r="G4" s="2330"/>
      <c r="H4" s="2331"/>
      <c r="I4" s="90"/>
    </row>
    <row r="5" spans="1:9" x14ac:dyDescent="0.25"/>
    <row r="6" spans="1:9" ht="18.75" x14ac:dyDescent="0.25">
      <c r="B6" s="2175" t="s">
        <v>2074</v>
      </c>
      <c r="C6" s="2332" t="s">
        <v>2075</v>
      </c>
      <c r="D6" s="2334" t="s">
        <v>2076</v>
      </c>
      <c r="E6" s="2334" t="s">
        <v>2077</v>
      </c>
      <c r="F6" s="2334" t="s">
        <v>2078</v>
      </c>
      <c r="G6" s="2334"/>
      <c r="H6" s="2334"/>
    </row>
    <row r="7" spans="1:9" ht="18.75" x14ac:dyDescent="0.25">
      <c r="B7" s="2175"/>
      <c r="C7" s="2332"/>
      <c r="D7" s="2334"/>
      <c r="E7" s="2334"/>
      <c r="F7" s="573" t="s">
        <v>2079</v>
      </c>
      <c r="G7" s="573" t="s">
        <v>2080</v>
      </c>
      <c r="H7" s="573" t="s">
        <v>2081</v>
      </c>
    </row>
    <row r="8" spans="1:9" ht="21" x14ac:dyDescent="0.25">
      <c r="B8" s="758">
        <f>COUNTA(B9:B25)</f>
        <v>17</v>
      </c>
      <c r="C8" s="756" t="s">
        <v>294</v>
      </c>
      <c r="D8" s="759"/>
      <c r="E8" s="759"/>
      <c r="F8" s="756">
        <f>COUNTA(F9:F25)</f>
        <v>14</v>
      </c>
      <c r="G8" s="756">
        <f>COUNTA(G9:G25)</f>
        <v>0</v>
      </c>
      <c r="H8" s="756">
        <f>COUNTA(H9:H25)</f>
        <v>3</v>
      </c>
    </row>
    <row r="9" spans="1:9" ht="126" x14ac:dyDescent="0.25">
      <c r="B9" s="609" t="s">
        <v>3980</v>
      </c>
      <c r="C9" s="609" t="s">
        <v>3981</v>
      </c>
      <c r="D9" s="481" t="s">
        <v>3982</v>
      </c>
      <c r="E9" s="591">
        <v>32</v>
      </c>
      <c r="F9" s="81" t="s">
        <v>2083</v>
      </c>
      <c r="G9" s="592"/>
      <c r="H9" s="592"/>
    </row>
    <row r="10" spans="1:9" ht="94.5" x14ac:dyDescent="0.25">
      <c r="B10" s="609" t="s">
        <v>3983</v>
      </c>
      <c r="C10" s="609" t="s">
        <v>3984</v>
      </c>
      <c r="D10" s="481" t="s">
        <v>3985</v>
      </c>
      <c r="E10" s="591">
        <v>10</v>
      </c>
      <c r="F10" s="81" t="s">
        <v>2083</v>
      </c>
      <c r="G10" s="592"/>
      <c r="H10" s="592"/>
    </row>
    <row r="11" spans="1:9" ht="94.5" x14ac:dyDescent="0.25">
      <c r="B11" s="609" t="s">
        <v>3986</v>
      </c>
      <c r="C11" s="609" t="s">
        <v>3987</v>
      </c>
      <c r="D11" s="481" t="s">
        <v>3988</v>
      </c>
      <c r="E11" s="591">
        <v>163</v>
      </c>
      <c r="F11" s="81" t="s">
        <v>2083</v>
      </c>
      <c r="G11" s="592"/>
      <c r="H11" s="592"/>
    </row>
    <row r="12" spans="1:9" ht="47.25" x14ac:dyDescent="0.25">
      <c r="B12" s="609" t="s">
        <v>3989</v>
      </c>
      <c r="C12" s="609" t="s">
        <v>3990</v>
      </c>
      <c r="D12" s="481" t="s">
        <v>3988</v>
      </c>
      <c r="E12" s="591">
        <v>320</v>
      </c>
      <c r="F12" s="81" t="s">
        <v>2083</v>
      </c>
      <c r="G12" s="592"/>
      <c r="H12" s="592"/>
    </row>
    <row r="13" spans="1:9" ht="157.5" x14ac:dyDescent="0.25">
      <c r="B13" s="609" t="s">
        <v>3991</v>
      </c>
      <c r="C13" s="609" t="s">
        <v>3992</v>
      </c>
      <c r="D13" s="481" t="s">
        <v>3993</v>
      </c>
      <c r="E13" s="591">
        <v>11</v>
      </c>
      <c r="F13" s="81"/>
      <c r="G13" s="592"/>
      <c r="H13" s="60" t="s">
        <v>2083</v>
      </c>
    </row>
    <row r="14" spans="1:9" ht="157.5" x14ac:dyDescent="0.25">
      <c r="B14" s="609" t="s">
        <v>3994</v>
      </c>
      <c r="C14" s="609" t="s">
        <v>3995</v>
      </c>
      <c r="D14" s="481" t="s">
        <v>3982</v>
      </c>
      <c r="E14" s="591">
        <v>30</v>
      </c>
      <c r="F14" s="81" t="s">
        <v>2083</v>
      </c>
      <c r="G14" s="592"/>
      <c r="H14" s="60" t="s">
        <v>2087</v>
      </c>
    </row>
    <row r="15" spans="1:9" ht="94.5" x14ac:dyDescent="0.25">
      <c r="B15" s="609" t="s">
        <v>3996</v>
      </c>
      <c r="C15" s="609" t="s">
        <v>3997</v>
      </c>
      <c r="D15" s="481" t="s">
        <v>3985</v>
      </c>
      <c r="E15" s="591">
        <v>35</v>
      </c>
      <c r="F15" s="81" t="s">
        <v>2083</v>
      </c>
      <c r="G15" s="592"/>
      <c r="H15" s="60"/>
    </row>
    <row r="16" spans="1:9" ht="78.75" x14ac:dyDescent="0.25">
      <c r="B16" s="609" t="s">
        <v>3998</v>
      </c>
      <c r="C16" s="609" t="s">
        <v>3999</v>
      </c>
      <c r="D16" s="481" t="s">
        <v>2094</v>
      </c>
      <c r="E16" s="591">
        <v>375</v>
      </c>
      <c r="F16" s="81" t="s">
        <v>4000</v>
      </c>
      <c r="G16" s="592"/>
      <c r="H16" s="60"/>
    </row>
    <row r="17" spans="2:8" ht="78.75" x14ac:dyDescent="0.25">
      <c r="B17" s="609" t="s">
        <v>4001</v>
      </c>
      <c r="C17" s="609" t="s">
        <v>4002</v>
      </c>
      <c r="D17" s="481" t="s">
        <v>2094</v>
      </c>
      <c r="E17" s="591">
        <v>105</v>
      </c>
      <c r="F17" s="81" t="s">
        <v>2083</v>
      </c>
      <c r="G17" s="592"/>
      <c r="H17" s="60"/>
    </row>
    <row r="18" spans="2:8" ht="110.25" x14ac:dyDescent="0.25">
      <c r="B18" s="609" t="s">
        <v>4003</v>
      </c>
      <c r="C18" s="609" t="s">
        <v>4004</v>
      </c>
      <c r="D18" s="481" t="s">
        <v>1542</v>
      </c>
      <c r="E18" s="591">
        <v>50</v>
      </c>
      <c r="F18" s="81" t="s">
        <v>2083</v>
      </c>
      <c r="G18" s="592"/>
      <c r="H18" s="60"/>
    </row>
    <row r="19" spans="2:8" ht="94.5" x14ac:dyDescent="0.25">
      <c r="B19" s="609" t="s">
        <v>4005</v>
      </c>
      <c r="C19" s="609" t="s">
        <v>4006</v>
      </c>
      <c r="D19" s="481" t="s">
        <v>1542</v>
      </c>
      <c r="E19" s="591">
        <v>17</v>
      </c>
      <c r="F19" s="81" t="s">
        <v>2083</v>
      </c>
      <c r="G19" s="592"/>
      <c r="H19" s="60"/>
    </row>
    <row r="20" spans="2:8" ht="47.25" x14ac:dyDescent="0.25">
      <c r="B20" s="589" t="s">
        <v>4007</v>
      </c>
      <c r="C20" s="589" t="s">
        <v>4008</v>
      </c>
      <c r="D20" s="733" t="s">
        <v>4009</v>
      </c>
      <c r="E20" s="591">
        <v>32</v>
      </c>
      <c r="F20" s="81" t="s">
        <v>2083</v>
      </c>
      <c r="G20" s="592"/>
      <c r="H20" s="60"/>
    </row>
    <row r="21" spans="2:8" ht="47.25" x14ac:dyDescent="0.25">
      <c r="B21" s="589" t="s">
        <v>4010</v>
      </c>
      <c r="C21" s="589" t="s">
        <v>4011</v>
      </c>
      <c r="D21" s="733" t="s">
        <v>4012</v>
      </c>
      <c r="E21" s="591">
        <v>282</v>
      </c>
      <c r="F21" s="81"/>
      <c r="G21" s="592"/>
      <c r="H21" s="60"/>
    </row>
    <row r="22" spans="2:8" ht="47.25" x14ac:dyDescent="0.25">
      <c r="B22" s="589" t="s">
        <v>4013</v>
      </c>
      <c r="C22" s="589" t="s">
        <v>4014</v>
      </c>
      <c r="D22" s="733" t="s">
        <v>4015</v>
      </c>
      <c r="E22" s="591">
        <v>207</v>
      </c>
      <c r="F22" s="81" t="s">
        <v>2083</v>
      </c>
      <c r="G22" s="592"/>
      <c r="H22" s="60"/>
    </row>
    <row r="23" spans="2:8" ht="47.25" x14ac:dyDescent="0.25">
      <c r="B23" s="589" t="s">
        <v>4013</v>
      </c>
      <c r="C23" s="589" t="s">
        <v>4014</v>
      </c>
      <c r="D23" s="481" t="s">
        <v>4015</v>
      </c>
      <c r="E23" s="591">
        <v>123</v>
      </c>
      <c r="F23" s="81" t="s">
        <v>2083</v>
      </c>
      <c r="G23" s="592"/>
      <c r="H23" s="60"/>
    </row>
    <row r="24" spans="2:8" ht="47.25" x14ac:dyDescent="0.25">
      <c r="B24" s="589" t="s">
        <v>4016</v>
      </c>
      <c r="C24" s="589" t="s">
        <v>4017</v>
      </c>
      <c r="D24" s="481" t="s">
        <v>3982</v>
      </c>
      <c r="E24" s="591">
        <v>160</v>
      </c>
      <c r="F24" s="81" t="s">
        <v>2083</v>
      </c>
      <c r="G24" s="592"/>
      <c r="H24" s="60"/>
    </row>
    <row r="25" spans="2:8" ht="31.5" x14ac:dyDescent="0.25">
      <c r="B25" s="589" t="s">
        <v>4018</v>
      </c>
      <c r="C25" s="589" t="s">
        <v>4019</v>
      </c>
      <c r="D25" s="481" t="s">
        <v>4020</v>
      </c>
      <c r="E25" s="591">
        <v>6</v>
      </c>
      <c r="F25" s="81"/>
      <c r="G25" s="592"/>
      <c r="H25" s="60" t="s">
        <v>2083</v>
      </c>
    </row>
    <row r="26" spans="2:8" x14ac:dyDescent="0.25">
      <c r="B26" s="2346" t="s">
        <v>2099</v>
      </c>
      <c r="C26" s="2346"/>
    </row>
    <row r="27" spans="2:8" x14ac:dyDescent="0.25"/>
    <row r="28" spans="2:8" x14ac:dyDescent="0.25"/>
  </sheetData>
  <mergeCells count="8">
    <mergeCell ref="B4:H4"/>
    <mergeCell ref="B1:H3"/>
    <mergeCell ref="B26:C26"/>
    <mergeCell ref="B6:B7"/>
    <mergeCell ref="C6:C7"/>
    <mergeCell ref="D6:D7"/>
    <mergeCell ref="E6:E7"/>
    <mergeCell ref="F6:H6"/>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1:I19"/>
  <sheetViews>
    <sheetView showGridLines="0" zoomScale="70" zoomScaleNormal="70" workbookViewId="0">
      <pane xSplit="1" ySplit="7" topLeftCell="B8"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1:9" x14ac:dyDescent="0.25">
      <c r="B1" s="2319"/>
      <c r="C1" s="2320"/>
      <c r="D1" s="2320"/>
      <c r="E1" s="2320"/>
      <c r="F1" s="2320"/>
      <c r="G1" s="2320"/>
      <c r="H1" s="2321"/>
    </row>
    <row r="2" spans="1:9" x14ac:dyDescent="0.25">
      <c r="B2" s="2322"/>
      <c r="C2" s="2323"/>
      <c r="D2" s="2323"/>
      <c r="E2" s="2323"/>
      <c r="F2" s="2323"/>
      <c r="G2" s="2323"/>
      <c r="H2" s="2324"/>
    </row>
    <row r="3" spans="1:9" ht="15.75" thickBot="1" x14ac:dyDescent="0.3">
      <c r="B3" s="2325"/>
      <c r="C3" s="2326"/>
      <c r="D3" s="2326"/>
      <c r="E3" s="2326"/>
      <c r="F3" s="2326"/>
      <c r="G3" s="2326"/>
      <c r="H3" s="2327"/>
    </row>
    <row r="4" spans="1:9" ht="21.75" thickBot="1" x14ac:dyDescent="0.3">
      <c r="A4" s="90"/>
      <c r="B4" s="2172" t="s">
        <v>2695</v>
      </c>
      <c r="C4" s="2173"/>
      <c r="D4" s="2173"/>
      <c r="E4" s="2173"/>
      <c r="F4" s="2173"/>
      <c r="G4" s="2173"/>
      <c r="H4" s="2174"/>
      <c r="I4" s="90"/>
    </row>
    <row r="5" spans="1:9" x14ac:dyDescent="0.25"/>
    <row r="6" spans="1:9" ht="18.75" x14ac:dyDescent="0.25">
      <c r="B6" s="2175" t="s">
        <v>2074</v>
      </c>
      <c r="C6" s="2332" t="s">
        <v>2075</v>
      </c>
      <c r="D6" s="2334" t="s">
        <v>2076</v>
      </c>
      <c r="E6" s="2334" t="s">
        <v>2077</v>
      </c>
      <c r="F6" s="2334" t="s">
        <v>2078</v>
      </c>
      <c r="G6" s="2334"/>
      <c r="H6" s="2334"/>
    </row>
    <row r="7" spans="1:9" ht="18.75" x14ac:dyDescent="0.25">
      <c r="B7" s="2175"/>
      <c r="C7" s="2332"/>
      <c r="D7" s="2334"/>
      <c r="E7" s="2334"/>
      <c r="F7" s="573" t="s">
        <v>2079</v>
      </c>
      <c r="G7" s="573" t="s">
        <v>2080</v>
      </c>
      <c r="H7" s="573" t="s">
        <v>2081</v>
      </c>
    </row>
    <row r="8" spans="1:9" ht="21" x14ac:dyDescent="0.35">
      <c r="B8" s="764">
        <f>COUNTA(B9:B16)</f>
        <v>7</v>
      </c>
      <c r="C8" s="731" t="s">
        <v>2095</v>
      </c>
      <c r="D8" s="764"/>
      <c r="E8" s="764"/>
      <c r="F8" s="731">
        <f>COUNTA(F9:F16)</f>
        <v>5</v>
      </c>
      <c r="G8" s="731">
        <f>COUNTA(G9:G16)</f>
        <v>0</v>
      </c>
      <c r="H8" s="731">
        <f>COUNTA(H9:H16)</f>
        <v>2</v>
      </c>
    </row>
    <row r="9" spans="1:9" ht="220.5" x14ac:dyDescent="0.25">
      <c r="B9" s="589" t="s">
        <v>4021</v>
      </c>
      <c r="C9" s="596" t="s">
        <v>4022</v>
      </c>
      <c r="D9" s="610" t="s">
        <v>4023</v>
      </c>
      <c r="E9" s="482">
        <v>25</v>
      </c>
      <c r="F9" s="482" t="s">
        <v>2083</v>
      </c>
      <c r="G9" s="482"/>
      <c r="H9" s="482"/>
    </row>
    <row r="10" spans="1:9" ht="409.5" x14ac:dyDescent="0.25">
      <c r="B10" s="589" t="s">
        <v>4024</v>
      </c>
      <c r="C10" s="596" t="s">
        <v>4025</v>
      </c>
      <c r="D10" s="481" t="s">
        <v>4041</v>
      </c>
      <c r="E10" s="482">
        <v>31</v>
      </c>
      <c r="F10" s="482" t="s">
        <v>2083</v>
      </c>
      <c r="G10" s="482"/>
      <c r="H10" s="482"/>
    </row>
    <row r="11" spans="1:9" ht="409.5" x14ac:dyDescent="0.25">
      <c r="B11" s="589" t="s">
        <v>4026</v>
      </c>
      <c r="C11" s="589" t="s">
        <v>4027</v>
      </c>
      <c r="D11" s="481" t="s">
        <v>4028</v>
      </c>
      <c r="E11" s="591">
        <v>300</v>
      </c>
      <c r="F11" s="81" t="s">
        <v>2083</v>
      </c>
      <c r="G11" s="592"/>
      <c r="H11" s="60"/>
    </row>
    <row r="12" spans="1:9" ht="220.5" x14ac:dyDescent="0.25">
      <c r="B12" s="589" t="s">
        <v>4029</v>
      </c>
      <c r="C12" s="596" t="s">
        <v>4030</v>
      </c>
      <c r="D12" s="481" t="s">
        <v>4031</v>
      </c>
      <c r="E12" s="591">
        <v>60</v>
      </c>
      <c r="F12" s="81" t="s">
        <v>2083</v>
      </c>
      <c r="G12" s="592"/>
      <c r="H12" s="60"/>
    </row>
    <row r="13" spans="1:9" ht="78.75" x14ac:dyDescent="0.25">
      <c r="B13" s="589" t="s">
        <v>4032</v>
      </c>
      <c r="C13" s="596" t="s">
        <v>4033</v>
      </c>
      <c r="D13" s="481" t="s">
        <v>4034</v>
      </c>
      <c r="E13" s="591">
        <v>2136</v>
      </c>
      <c r="F13" s="81" t="s">
        <v>2083</v>
      </c>
      <c r="G13" s="592"/>
      <c r="H13" s="60"/>
    </row>
    <row r="14" spans="1:9" ht="78.75" x14ac:dyDescent="0.25">
      <c r="B14" s="589" t="s">
        <v>4035</v>
      </c>
      <c r="C14" s="596" t="s">
        <v>4036</v>
      </c>
      <c r="D14" s="481" t="s">
        <v>4037</v>
      </c>
      <c r="E14" s="591">
        <v>80</v>
      </c>
      <c r="F14" s="81"/>
      <c r="G14" s="592"/>
      <c r="H14" s="60" t="s">
        <v>2083</v>
      </c>
    </row>
    <row r="15" spans="1:9" ht="31.5" x14ac:dyDescent="0.25">
      <c r="B15" s="589" t="s">
        <v>4038</v>
      </c>
      <c r="C15" s="596" t="s">
        <v>4039</v>
      </c>
      <c r="D15" s="481" t="s">
        <v>4040</v>
      </c>
      <c r="E15" s="591">
        <v>45</v>
      </c>
      <c r="F15" s="81"/>
      <c r="G15" s="592"/>
      <c r="H15" s="60" t="s">
        <v>2083</v>
      </c>
    </row>
    <row r="16" spans="1:9" ht="15.75" x14ac:dyDescent="0.25">
      <c r="B16" s="589"/>
      <c r="C16" s="596"/>
      <c r="D16" s="610"/>
      <c r="E16" s="591"/>
      <c r="F16" s="81"/>
      <c r="G16" s="592"/>
      <c r="H16" s="592"/>
    </row>
    <row r="17" spans="2:3" x14ac:dyDescent="0.25">
      <c r="B17" s="2328" t="s">
        <v>2099</v>
      </c>
      <c r="C17" s="2328"/>
    </row>
    <row r="18" spans="2:3" x14ac:dyDescent="0.25"/>
    <row r="19" spans="2:3" x14ac:dyDescent="0.25"/>
  </sheetData>
  <mergeCells count="8">
    <mergeCell ref="B4:H4"/>
    <mergeCell ref="B1:H3"/>
    <mergeCell ref="B17:C17"/>
    <mergeCell ref="B6:B7"/>
    <mergeCell ref="C6:C7"/>
    <mergeCell ref="D6:D7"/>
    <mergeCell ref="E6:E7"/>
    <mergeCell ref="F6:H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L319"/>
  <sheetViews>
    <sheetView showGridLines="0" zoomScaleNormal="100" workbookViewId="0">
      <pane ySplit="6" topLeftCell="A7" activePane="bottomLeft" state="frozen"/>
      <selection pane="bottomLeft" activeCell="G25" sqref="G25"/>
    </sheetView>
  </sheetViews>
  <sheetFormatPr baseColWidth="10" defaultColWidth="0" defaultRowHeight="15" customHeight="1" zeroHeight="1" x14ac:dyDescent="0.25"/>
  <cols>
    <col min="1" max="1" width="3.5703125" style="4" customWidth="1"/>
    <col min="2" max="6" width="20.7109375" style="4" customWidth="1"/>
    <col min="7" max="7" width="5" style="4" customWidth="1"/>
    <col min="8" max="12" width="0" style="4" hidden="1" customWidth="1"/>
    <col min="13" max="16384" width="9.140625" style="4" hidden="1"/>
  </cols>
  <sheetData>
    <row r="1" spans="2:8" x14ac:dyDescent="0.25">
      <c r="B1" s="1777"/>
      <c r="C1" s="1778"/>
      <c r="D1" s="1778"/>
      <c r="E1" s="1778"/>
      <c r="F1" s="1779"/>
    </row>
    <row r="2" spans="2:8" x14ac:dyDescent="0.25">
      <c r="B2" s="1780"/>
      <c r="C2" s="1781"/>
      <c r="D2" s="1781"/>
      <c r="E2" s="1781"/>
      <c r="F2" s="1782"/>
    </row>
    <row r="3" spans="2:8" ht="16.5" thickBot="1" x14ac:dyDescent="0.3">
      <c r="B3" s="1783"/>
      <c r="C3" s="1784"/>
      <c r="D3" s="1784"/>
      <c r="E3" s="1784"/>
      <c r="F3" s="1785"/>
      <c r="G3" s="3"/>
      <c r="H3" s="3"/>
    </row>
    <row r="4" spans="2:8" ht="21.75" thickBot="1" x14ac:dyDescent="0.4">
      <c r="B4" s="1668" t="s">
        <v>2757</v>
      </c>
      <c r="C4" s="1669"/>
      <c r="D4" s="1854"/>
      <c r="E4" s="1854"/>
      <c r="F4" s="1670"/>
      <c r="G4" s="3"/>
      <c r="H4" s="3"/>
    </row>
    <row r="5" spans="2:8" s="5" customFormat="1" ht="15.75" x14ac:dyDescent="0.25">
      <c r="B5" s="1671"/>
      <c r="C5" s="1671"/>
      <c r="D5" s="1671"/>
      <c r="E5" s="1671"/>
      <c r="F5" s="1671"/>
      <c r="G5" s="701"/>
      <c r="H5" s="701"/>
    </row>
    <row r="6" spans="2:8" s="5" customFormat="1" ht="18.75" customHeight="1" x14ac:dyDescent="0.3">
      <c r="B6" s="703" t="s">
        <v>2758</v>
      </c>
      <c r="C6" s="703" t="s">
        <v>2759</v>
      </c>
      <c r="D6" s="703" t="s">
        <v>2760</v>
      </c>
      <c r="E6" s="703" t="s">
        <v>2761</v>
      </c>
      <c r="F6" s="703" t="s">
        <v>2762</v>
      </c>
      <c r="G6" s="701"/>
      <c r="H6" s="701"/>
    </row>
    <row r="7" spans="2:8" s="5" customFormat="1" ht="18.75" customHeight="1" x14ac:dyDescent="0.25">
      <c r="B7" s="331" t="s">
        <v>633</v>
      </c>
      <c r="C7" s="60">
        <v>2266</v>
      </c>
      <c r="D7" s="60">
        <v>279</v>
      </c>
      <c r="E7" s="542"/>
      <c r="F7" s="707"/>
    </row>
    <row r="8" spans="2:8" ht="18.75" customHeight="1" x14ac:dyDescent="0.25">
      <c r="B8" s="331" t="s">
        <v>634</v>
      </c>
      <c r="C8" s="60">
        <v>2580</v>
      </c>
      <c r="D8" s="60">
        <v>254</v>
      </c>
      <c r="E8" s="706"/>
      <c r="F8" s="707"/>
    </row>
    <row r="9" spans="2:8" ht="18.75" customHeight="1" x14ac:dyDescent="0.25">
      <c r="B9" s="331" t="s">
        <v>635</v>
      </c>
      <c r="C9" s="60">
        <v>3048</v>
      </c>
      <c r="D9" s="60">
        <v>313</v>
      </c>
      <c r="E9" s="708">
        <v>0.1381</v>
      </c>
      <c r="F9" s="708">
        <v>0.8619</v>
      </c>
    </row>
    <row r="10" spans="2:8" ht="18.75" customHeight="1" x14ac:dyDescent="0.25">
      <c r="B10" s="331" t="s">
        <v>636</v>
      </c>
      <c r="C10" s="60">
        <v>3807</v>
      </c>
      <c r="D10" s="60">
        <v>273</v>
      </c>
      <c r="E10" s="708">
        <v>0.10580000000000001</v>
      </c>
      <c r="F10" s="708">
        <v>0.89419999999999999</v>
      </c>
    </row>
    <row r="11" spans="2:8" ht="18.75" customHeight="1" x14ac:dyDescent="0.25">
      <c r="B11" s="331" t="s">
        <v>637</v>
      </c>
      <c r="C11" s="60">
        <v>4745</v>
      </c>
      <c r="D11" s="60">
        <v>289</v>
      </c>
      <c r="E11" s="708">
        <v>9.4799999999999995E-2</v>
      </c>
      <c r="F11" s="708">
        <v>0.9052</v>
      </c>
    </row>
    <row r="12" spans="2:8" ht="18.75" customHeight="1" x14ac:dyDescent="0.25">
      <c r="B12" s="331" t="s">
        <v>638</v>
      </c>
      <c r="C12" s="60">
        <v>5284</v>
      </c>
      <c r="D12" s="60">
        <v>291</v>
      </c>
      <c r="E12" s="708">
        <v>7.6399999999999996E-2</v>
      </c>
      <c r="F12" s="708">
        <v>0.92359999999999998</v>
      </c>
    </row>
    <row r="13" spans="2:8" ht="18.75" customHeight="1" x14ac:dyDescent="0.25">
      <c r="B13" s="331" t="s">
        <v>639</v>
      </c>
      <c r="C13" s="60">
        <v>6087</v>
      </c>
      <c r="D13" s="60">
        <v>428</v>
      </c>
      <c r="E13" s="708">
        <v>9.0200000000000002E-2</v>
      </c>
      <c r="F13" s="708">
        <v>0.90980000000000005</v>
      </c>
    </row>
    <row r="14" spans="2:8" ht="18.75" customHeight="1" x14ac:dyDescent="0.25">
      <c r="B14" s="331" t="s">
        <v>640</v>
      </c>
      <c r="C14" s="60">
        <v>6632</v>
      </c>
      <c r="D14" s="60">
        <v>343</v>
      </c>
      <c r="E14" s="708">
        <v>6.4899999999999999E-2</v>
      </c>
      <c r="F14" s="708">
        <v>0.93510000000000004</v>
      </c>
    </row>
    <row r="15" spans="2:8" ht="18.75" customHeight="1" x14ac:dyDescent="0.25">
      <c r="B15" s="331" t="s">
        <v>641</v>
      </c>
      <c r="C15" s="60">
        <v>7598</v>
      </c>
      <c r="D15" s="60">
        <v>477</v>
      </c>
      <c r="E15" s="708">
        <v>7.8399999999999997E-2</v>
      </c>
      <c r="F15" s="708">
        <v>0.92159999999999997</v>
      </c>
    </row>
    <row r="16" spans="2:8" ht="18.75" customHeight="1" x14ac:dyDescent="0.25">
      <c r="B16" s="331" t="s">
        <v>642</v>
      </c>
      <c r="C16" s="60">
        <v>8257</v>
      </c>
      <c r="D16" s="60">
        <v>442</v>
      </c>
      <c r="E16" s="708">
        <v>6.6600000000000006E-2</v>
      </c>
      <c r="F16" s="708">
        <v>0.93340000000000001</v>
      </c>
    </row>
    <row r="17" spans="2:6" ht="18.75" customHeight="1" x14ac:dyDescent="0.25">
      <c r="B17" s="704" t="s">
        <v>643</v>
      </c>
      <c r="C17" s="542">
        <v>3613</v>
      </c>
      <c r="D17" s="542">
        <v>182</v>
      </c>
      <c r="E17" s="709">
        <v>0.1234</v>
      </c>
      <c r="F17" s="709">
        <v>0.87660000000000005</v>
      </c>
    </row>
    <row r="18" spans="2:6" ht="18.75" customHeight="1" x14ac:dyDescent="0.25">
      <c r="B18" s="704" t="s">
        <v>644</v>
      </c>
      <c r="C18" s="542">
        <v>4506</v>
      </c>
      <c r="D18" s="542">
        <v>265</v>
      </c>
      <c r="E18" s="709">
        <v>0.1067</v>
      </c>
      <c r="F18" s="709">
        <v>0.89329999999999998</v>
      </c>
    </row>
    <row r="19" spans="2:6" ht="18.75" customHeight="1" x14ac:dyDescent="0.25">
      <c r="B19" s="704" t="s">
        <v>645</v>
      </c>
      <c r="C19" s="542">
        <v>5396</v>
      </c>
      <c r="D19" s="542">
        <v>305</v>
      </c>
      <c r="E19" s="709">
        <v>8.4400000000000003E-2</v>
      </c>
      <c r="F19" s="709">
        <v>0.91559999999999997</v>
      </c>
    </row>
    <row r="20" spans="2:6" ht="18.75" customHeight="1" x14ac:dyDescent="0.25">
      <c r="B20" s="704" t="s">
        <v>646</v>
      </c>
      <c r="C20" s="542">
        <v>6025</v>
      </c>
      <c r="D20" s="542">
        <v>363</v>
      </c>
      <c r="E20" s="709">
        <v>8.0600000000000005E-2</v>
      </c>
      <c r="F20" s="709">
        <v>0.9194</v>
      </c>
    </row>
    <row r="21" spans="2:6" ht="18.75" customHeight="1" x14ac:dyDescent="0.25">
      <c r="B21" s="704" t="s">
        <v>647</v>
      </c>
      <c r="C21" s="542">
        <v>6992</v>
      </c>
      <c r="D21" s="542">
        <v>562</v>
      </c>
      <c r="E21" s="709">
        <v>0.1042</v>
      </c>
      <c r="F21" s="709">
        <v>0.89580000000000004</v>
      </c>
    </row>
    <row r="22" spans="2:6" ht="18.75" customHeight="1" x14ac:dyDescent="0.25">
      <c r="B22" s="704" t="s">
        <v>648</v>
      </c>
      <c r="C22" s="542">
        <v>7581</v>
      </c>
      <c r="D22" s="542">
        <v>543</v>
      </c>
      <c r="E22" s="709">
        <v>9.01E-2</v>
      </c>
      <c r="F22" s="709">
        <v>0.90990000000000004</v>
      </c>
    </row>
    <row r="23" spans="2:6" ht="18.75" customHeight="1" x14ac:dyDescent="0.25">
      <c r="B23" s="704" t="s">
        <v>649</v>
      </c>
      <c r="C23" s="542">
        <v>8780</v>
      </c>
      <c r="D23" s="542">
        <v>494</v>
      </c>
      <c r="E23" s="709">
        <v>7.0699999999999999E-2</v>
      </c>
      <c r="F23" s="709">
        <v>0.92930000000000001</v>
      </c>
    </row>
    <row r="24" spans="2:6" ht="15.75" x14ac:dyDescent="0.25">
      <c r="B24" s="704" t="s">
        <v>650</v>
      </c>
      <c r="C24" s="542">
        <v>9355</v>
      </c>
      <c r="D24" s="542">
        <v>448</v>
      </c>
      <c r="E24" s="709">
        <v>5.91E-2</v>
      </c>
      <c r="F24" s="709">
        <v>0.94089999999999996</v>
      </c>
    </row>
    <row r="25" spans="2:6" ht="18.75" customHeight="1" x14ac:dyDescent="0.25">
      <c r="B25" s="704" t="s">
        <v>651</v>
      </c>
      <c r="C25" s="542">
        <v>0</v>
      </c>
      <c r="D25" s="542">
        <v>722</v>
      </c>
      <c r="E25" s="709">
        <v>8.2199999999999995E-2</v>
      </c>
      <c r="F25" s="709">
        <v>0.91779999999999995</v>
      </c>
    </row>
    <row r="26" spans="2:6" ht="18.75" customHeight="1" x14ac:dyDescent="0.25">
      <c r="B26" s="704" t="s">
        <v>201</v>
      </c>
      <c r="C26" s="542">
        <v>0</v>
      </c>
      <c r="D26" s="542">
        <v>913</v>
      </c>
      <c r="E26" s="709">
        <v>9.7600000000000006E-2</v>
      </c>
      <c r="F26" s="709">
        <v>0.90239999999999998</v>
      </c>
    </row>
    <row r="27" spans="2:6" ht="18.75" customHeight="1" x14ac:dyDescent="0.25">
      <c r="B27" s="704" t="s">
        <v>1229</v>
      </c>
      <c r="C27" s="542"/>
      <c r="D27" s="542"/>
      <c r="E27" s="709"/>
      <c r="F27" s="709"/>
    </row>
    <row r="28" spans="2:6" ht="18.75" customHeight="1" x14ac:dyDescent="0.25">
      <c r="B28" s="704" t="s">
        <v>2626</v>
      </c>
      <c r="C28" s="542"/>
      <c r="D28" s="542"/>
      <c r="E28" s="709"/>
      <c r="F28" s="709"/>
    </row>
    <row r="29" spans="2:6" x14ac:dyDescent="0.25">
      <c r="B29" s="1860" t="s">
        <v>2763</v>
      </c>
      <c r="C29" s="1860"/>
      <c r="D29" s="1860"/>
      <c r="E29" s="1860"/>
      <c r="F29" s="1860"/>
    </row>
    <row r="30" spans="2:6" x14ac:dyDescent="0.25">
      <c r="B30" s="1861" t="s">
        <v>2764</v>
      </c>
      <c r="C30" s="1861"/>
      <c r="D30" s="1861"/>
      <c r="E30" s="1861"/>
      <c r="F30" s="1861"/>
    </row>
    <row r="31" spans="2:6" ht="18.75" customHeight="1" x14ac:dyDescent="0.25">
      <c r="B31" s="702"/>
      <c r="C31" s="702"/>
      <c r="D31" s="702"/>
      <c r="E31" s="702"/>
      <c r="F31" s="702"/>
    </row>
    <row r="32" spans="2:6" ht="18.75" customHeight="1" x14ac:dyDescent="0.25">
      <c r="B32" s="7"/>
      <c r="C32" s="7"/>
      <c r="D32" s="7"/>
      <c r="E32" s="7"/>
      <c r="F32" s="7"/>
    </row>
    <row r="33" spans="2:6" ht="18.75" hidden="1" customHeight="1" x14ac:dyDescent="0.25">
      <c r="B33" s="7"/>
      <c r="C33" s="7"/>
      <c r="D33" s="7"/>
      <c r="E33" s="7"/>
      <c r="F33" s="7"/>
    </row>
    <row r="34" spans="2:6" ht="18.75" hidden="1" customHeight="1" x14ac:dyDescent="0.25">
      <c r="B34" s="7"/>
      <c r="C34" s="7"/>
      <c r="D34" s="7"/>
      <c r="E34" s="7"/>
      <c r="F34" s="7"/>
    </row>
    <row r="35" spans="2:6" ht="18.75" hidden="1" customHeight="1" x14ac:dyDescent="0.25">
      <c r="B35" s="7"/>
      <c r="C35" s="7"/>
      <c r="D35" s="7"/>
      <c r="E35" s="7"/>
      <c r="F35" s="7"/>
    </row>
    <row r="36" spans="2:6" ht="16.5" hidden="1" customHeight="1" x14ac:dyDescent="0.25"/>
    <row r="37" spans="2:6" ht="15" hidden="1" customHeight="1" x14ac:dyDescent="0.25"/>
    <row r="38" spans="2:6" ht="15" hidden="1" customHeight="1" x14ac:dyDescent="0.25"/>
    <row r="39" spans="2:6" ht="15" hidden="1" customHeight="1" x14ac:dyDescent="0.25"/>
    <row r="40" spans="2:6" ht="15" hidden="1" customHeight="1" x14ac:dyDescent="0.25"/>
    <row r="41" spans="2:6" ht="15" hidden="1" customHeight="1" x14ac:dyDescent="0.25"/>
    <row r="42" spans="2:6" ht="15" hidden="1" customHeight="1" x14ac:dyDescent="0.25"/>
    <row r="43" spans="2:6" ht="15" hidden="1" customHeight="1" x14ac:dyDescent="0.25"/>
    <row r="44" spans="2:6" ht="15" hidden="1" customHeight="1" x14ac:dyDescent="0.25"/>
    <row r="45" spans="2:6" ht="15" hidden="1" customHeight="1" x14ac:dyDescent="0.25"/>
    <row r="46" spans="2:6" ht="15" hidden="1" customHeight="1" x14ac:dyDescent="0.25"/>
    <row r="47" spans="2:6" ht="15" hidden="1" customHeight="1" x14ac:dyDescent="0.25"/>
    <row r="48" spans="2: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idden="1" x14ac:dyDescent="0.25"/>
    <row r="312" hidden="1" x14ac:dyDescent="0.25"/>
    <row r="313" hidden="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sheetData>
  <mergeCells count="5">
    <mergeCell ref="B1:F3"/>
    <mergeCell ref="B4:F4"/>
    <mergeCell ref="B5:F5"/>
    <mergeCell ref="B29:F29"/>
    <mergeCell ref="B30:F30"/>
  </mergeCells>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1:I44"/>
  <sheetViews>
    <sheetView showGridLines="0" zoomScale="70" zoomScaleNormal="70" workbookViewId="0">
      <pane xSplit="1" ySplit="7" topLeftCell="B14" activePane="bottomRight" state="frozen"/>
      <selection activeCell="C5" sqref="C5"/>
      <selection pane="topRight" activeCell="C5" sqref="C5"/>
      <selection pane="bottomLeft" activeCell="C5" sqref="C5"/>
      <selection pane="bottomRight" activeCell="C15" sqref="C15"/>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1:9" x14ac:dyDescent="0.25">
      <c r="B1" s="2319"/>
      <c r="C1" s="2320"/>
      <c r="D1" s="2320"/>
      <c r="E1" s="2320"/>
      <c r="F1" s="2320"/>
      <c r="G1" s="2320"/>
      <c r="H1" s="2321"/>
    </row>
    <row r="2" spans="1:9" x14ac:dyDescent="0.25">
      <c r="B2" s="2322"/>
      <c r="C2" s="2323"/>
      <c r="D2" s="2323"/>
      <c r="E2" s="2323"/>
      <c r="F2" s="2323"/>
      <c r="G2" s="2323"/>
      <c r="H2" s="2324"/>
    </row>
    <row r="3" spans="1:9" ht="15.75" thickBot="1" x14ac:dyDescent="0.3">
      <c r="B3" s="2325"/>
      <c r="C3" s="2326"/>
      <c r="D3" s="2326"/>
      <c r="E3" s="2326"/>
      <c r="F3" s="2326"/>
      <c r="G3" s="2326"/>
      <c r="H3" s="2327"/>
    </row>
    <row r="4" spans="1:9" ht="21.75" thickBot="1" x14ac:dyDescent="0.3">
      <c r="A4" s="90"/>
      <c r="B4" s="2172" t="s">
        <v>2696</v>
      </c>
      <c r="C4" s="2173"/>
      <c r="D4" s="2173"/>
      <c r="E4" s="2173"/>
      <c r="F4" s="2173"/>
      <c r="G4" s="2173"/>
      <c r="H4" s="2174"/>
      <c r="I4" s="90"/>
    </row>
    <row r="5" spans="1:9" x14ac:dyDescent="0.25"/>
    <row r="6" spans="1:9" ht="18.75" x14ac:dyDescent="0.25">
      <c r="B6" s="2175" t="s">
        <v>2074</v>
      </c>
      <c r="C6" s="2332" t="s">
        <v>2075</v>
      </c>
      <c r="D6" s="2334" t="s">
        <v>2076</v>
      </c>
      <c r="E6" s="2334" t="s">
        <v>2077</v>
      </c>
      <c r="F6" s="2334" t="s">
        <v>2078</v>
      </c>
      <c r="G6" s="2334"/>
      <c r="H6" s="2334"/>
    </row>
    <row r="7" spans="1:9" ht="18.75" x14ac:dyDescent="0.25">
      <c r="B7" s="2175"/>
      <c r="C7" s="2332"/>
      <c r="D7" s="2334"/>
      <c r="E7" s="2334"/>
      <c r="F7" s="573" t="s">
        <v>2079</v>
      </c>
      <c r="G7" s="573" t="s">
        <v>2080</v>
      </c>
      <c r="H7" s="573" t="s">
        <v>2081</v>
      </c>
    </row>
    <row r="8" spans="1:9" ht="21" x14ac:dyDescent="0.25">
      <c r="B8" s="765">
        <f>COUNTA(B9:B40)</f>
        <v>32</v>
      </c>
      <c r="C8" s="732" t="s">
        <v>326</v>
      </c>
      <c r="D8" s="765"/>
      <c r="E8" s="765"/>
      <c r="F8" s="732">
        <f>COUNTA(F9:F40)</f>
        <v>28</v>
      </c>
      <c r="G8" s="732">
        <f>COUNTA(G9:G40)</f>
        <v>0</v>
      </c>
      <c r="H8" s="732">
        <f>COUNTA(H9:H40)</f>
        <v>4</v>
      </c>
    </row>
    <row r="9" spans="1:9" ht="173.25" x14ac:dyDescent="0.25">
      <c r="B9" s="596" t="s">
        <v>2097</v>
      </c>
      <c r="C9" s="589" t="s">
        <v>4042</v>
      </c>
      <c r="D9" s="481" t="s">
        <v>4043</v>
      </c>
      <c r="E9" s="482">
        <v>160</v>
      </c>
      <c r="F9" s="482" t="s">
        <v>2083</v>
      </c>
      <c r="G9" s="81"/>
      <c r="H9" s="81"/>
    </row>
    <row r="10" spans="1:9" ht="252" x14ac:dyDescent="0.25">
      <c r="B10" s="596" t="s">
        <v>4044</v>
      </c>
      <c r="C10" s="589" t="s">
        <v>5193</v>
      </c>
      <c r="D10" s="481" t="s">
        <v>4045</v>
      </c>
      <c r="E10" s="482">
        <v>68</v>
      </c>
      <c r="F10" s="482" t="s">
        <v>2083</v>
      </c>
      <c r="G10" s="81"/>
      <c r="H10" s="81"/>
    </row>
    <row r="11" spans="1:9" ht="252" x14ac:dyDescent="0.25">
      <c r="B11" s="589" t="s">
        <v>4046</v>
      </c>
      <c r="C11" s="589" t="s">
        <v>4047</v>
      </c>
      <c r="D11" s="481" t="s">
        <v>4048</v>
      </c>
      <c r="E11" s="482">
        <v>209</v>
      </c>
      <c r="F11" s="482" t="s">
        <v>2083</v>
      </c>
      <c r="G11" s="81"/>
      <c r="H11" s="81"/>
    </row>
    <row r="12" spans="1:9" ht="94.5" x14ac:dyDescent="0.25">
      <c r="B12" s="589" t="s">
        <v>4049</v>
      </c>
      <c r="C12" s="589" t="s">
        <v>4050</v>
      </c>
      <c r="D12" s="481" t="s">
        <v>4051</v>
      </c>
      <c r="E12" s="482">
        <v>2340</v>
      </c>
      <c r="F12" s="482" t="s">
        <v>2083</v>
      </c>
      <c r="G12" s="81"/>
      <c r="H12" s="81"/>
    </row>
    <row r="13" spans="1:9" ht="141.75" x14ac:dyDescent="0.25">
      <c r="B13" s="589" t="s">
        <v>4052</v>
      </c>
      <c r="C13" s="589" t="s">
        <v>4053</v>
      </c>
      <c r="D13" s="481" t="s">
        <v>4054</v>
      </c>
      <c r="E13" s="482">
        <v>690</v>
      </c>
      <c r="F13" s="482" t="s">
        <v>2083</v>
      </c>
      <c r="G13" s="81"/>
      <c r="H13" s="81"/>
    </row>
    <row r="14" spans="1:9" ht="267.75" x14ac:dyDescent="0.25">
      <c r="B14" s="589" t="s">
        <v>4055</v>
      </c>
      <c r="C14" s="596" t="s">
        <v>4056</v>
      </c>
      <c r="D14" s="481" t="s">
        <v>4057</v>
      </c>
      <c r="E14" s="482">
        <v>360</v>
      </c>
      <c r="F14" s="482" t="s">
        <v>2083</v>
      </c>
      <c r="G14" s="81"/>
      <c r="H14" s="81"/>
    </row>
    <row r="15" spans="1:9" ht="157.5" x14ac:dyDescent="0.25">
      <c r="B15" s="589" t="s">
        <v>4058</v>
      </c>
      <c r="C15" s="589" t="s">
        <v>5194</v>
      </c>
      <c r="D15" s="481" t="s">
        <v>4059</v>
      </c>
      <c r="E15" s="81">
        <v>108</v>
      </c>
      <c r="F15" s="482" t="s">
        <v>2083</v>
      </c>
      <c r="G15" s="81"/>
      <c r="H15" s="81"/>
    </row>
    <row r="16" spans="1:9" ht="173.25" x14ac:dyDescent="0.25">
      <c r="B16" s="589" t="s">
        <v>4060</v>
      </c>
      <c r="C16" s="596" t="s">
        <v>4061</v>
      </c>
      <c r="D16" s="481" t="s">
        <v>4062</v>
      </c>
      <c r="E16" s="81">
        <v>311</v>
      </c>
      <c r="F16" s="482" t="s">
        <v>2083</v>
      </c>
      <c r="G16" s="81"/>
      <c r="H16" s="81"/>
    </row>
    <row r="17" spans="2:8" ht="189" x14ac:dyDescent="0.25">
      <c r="B17" s="589" t="s">
        <v>4063</v>
      </c>
      <c r="C17" s="589" t="s">
        <v>4064</v>
      </c>
      <c r="D17" s="482" t="s">
        <v>4065</v>
      </c>
      <c r="E17" s="482">
        <v>5804</v>
      </c>
      <c r="F17" s="482" t="s">
        <v>2083</v>
      </c>
      <c r="G17" s="81"/>
      <c r="H17" s="81"/>
    </row>
    <row r="18" spans="2:8" ht="252" x14ac:dyDescent="0.25">
      <c r="B18" s="589" t="s">
        <v>4066</v>
      </c>
      <c r="C18" s="589" t="s">
        <v>4067</v>
      </c>
      <c r="D18" s="481" t="s">
        <v>4068</v>
      </c>
      <c r="E18" s="81">
        <v>166</v>
      </c>
      <c r="F18" s="482" t="s">
        <v>2083</v>
      </c>
      <c r="G18" s="81"/>
      <c r="H18" s="81"/>
    </row>
    <row r="19" spans="2:8" ht="346.5" x14ac:dyDescent="0.25">
      <c r="B19" s="589" t="s">
        <v>4069</v>
      </c>
      <c r="C19" s="589" t="s">
        <v>4070</v>
      </c>
      <c r="D19" s="481" t="s">
        <v>4071</v>
      </c>
      <c r="E19" s="482">
        <v>1034</v>
      </c>
      <c r="F19" s="482" t="s">
        <v>2083</v>
      </c>
      <c r="G19" s="81"/>
      <c r="H19" s="482"/>
    </row>
    <row r="20" spans="2:8" ht="141.75" x14ac:dyDescent="0.25">
      <c r="B20" s="589" t="s">
        <v>4072</v>
      </c>
      <c r="C20" s="589" t="s">
        <v>4073</v>
      </c>
      <c r="D20" s="481" t="s">
        <v>4074</v>
      </c>
      <c r="E20" s="482">
        <v>15</v>
      </c>
      <c r="F20" s="482" t="s">
        <v>2083</v>
      </c>
      <c r="G20" s="81"/>
      <c r="H20" s="482"/>
    </row>
    <row r="21" spans="2:8" ht="236.25" x14ac:dyDescent="0.25">
      <c r="B21" s="589" t="s">
        <v>4075</v>
      </c>
      <c r="C21" s="589" t="s">
        <v>4076</v>
      </c>
      <c r="D21" s="481" t="s">
        <v>4077</v>
      </c>
      <c r="E21" s="482">
        <v>36</v>
      </c>
      <c r="F21" s="482"/>
      <c r="G21" s="81"/>
      <c r="H21" s="482" t="s">
        <v>2083</v>
      </c>
    </row>
    <row r="22" spans="2:8" ht="31.5" x14ac:dyDescent="0.25">
      <c r="B22" s="589" t="s">
        <v>4078</v>
      </c>
      <c r="C22" s="589" t="s">
        <v>4079</v>
      </c>
      <c r="D22" s="599" t="s">
        <v>4080</v>
      </c>
      <c r="E22" s="482">
        <v>114</v>
      </c>
      <c r="F22" s="482"/>
      <c r="G22" s="81"/>
      <c r="H22" s="482" t="s">
        <v>2083</v>
      </c>
    </row>
    <row r="23" spans="2:8" ht="63" x14ac:dyDescent="0.25">
      <c r="B23" s="589" t="s">
        <v>4081</v>
      </c>
      <c r="C23" s="589" t="s">
        <v>4082</v>
      </c>
      <c r="D23" s="481" t="s">
        <v>4083</v>
      </c>
      <c r="E23" s="482">
        <v>191</v>
      </c>
      <c r="F23" s="81"/>
      <c r="G23" s="81"/>
      <c r="H23" s="482" t="s">
        <v>2083</v>
      </c>
    </row>
    <row r="24" spans="2:8" ht="47.25" x14ac:dyDescent="0.25">
      <c r="B24" s="594" t="s">
        <v>4084</v>
      </c>
      <c r="C24" s="596" t="s">
        <v>4085</v>
      </c>
      <c r="D24" s="481" t="s">
        <v>1701</v>
      </c>
      <c r="E24" s="482">
        <v>180</v>
      </c>
      <c r="F24" s="81"/>
      <c r="G24" s="81"/>
      <c r="H24" s="482" t="s">
        <v>2083</v>
      </c>
    </row>
    <row r="25" spans="2:8" ht="94.5" x14ac:dyDescent="0.25">
      <c r="B25" s="594" t="s">
        <v>4086</v>
      </c>
      <c r="C25" s="589" t="s">
        <v>4087</v>
      </c>
      <c r="D25" s="481" t="s">
        <v>4088</v>
      </c>
      <c r="E25" s="482">
        <v>63</v>
      </c>
      <c r="F25" s="81" t="s">
        <v>2083</v>
      </c>
      <c r="G25" s="81"/>
      <c r="H25" s="482"/>
    </row>
    <row r="26" spans="2:8" ht="47.25" x14ac:dyDescent="0.25">
      <c r="B26" s="596" t="s">
        <v>4089</v>
      </c>
      <c r="C26" s="611" t="s">
        <v>4090</v>
      </c>
      <c r="D26" s="591" t="s">
        <v>4091</v>
      </c>
      <c r="E26" s="482">
        <v>218</v>
      </c>
      <c r="F26" s="482" t="s">
        <v>2083</v>
      </c>
      <c r="G26" s="482"/>
      <c r="H26" s="482"/>
    </row>
    <row r="27" spans="2:8" ht="47.25" x14ac:dyDescent="0.25">
      <c r="B27" s="611" t="s">
        <v>4092</v>
      </c>
      <c r="C27" s="611" t="s">
        <v>4093</v>
      </c>
      <c r="D27" s="481" t="s">
        <v>4094</v>
      </c>
      <c r="E27" s="482">
        <v>300</v>
      </c>
      <c r="F27" s="482" t="s">
        <v>2083</v>
      </c>
      <c r="G27" s="482"/>
      <c r="H27" s="482"/>
    </row>
    <row r="28" spans="2:8" ht="63" x14ac:dyDescent="0.25">
      <c r="B28" s="611" t="s">
        <v>4095</v>
      </c>
      <c r="C28" s="611" t="s">
        <v>4096</v>
      </c>
      <c r="D28" s="481" t="s">
        <v>4094</v>
      </c>
      <c r="E28" s="482">
        <v>220</v>
      </c>
      <c r="F28" s="482" t="s">
        <v>2083</v>
      </c>
      <c r="G28" s="482"/>
      <c r="H28" s="482"/>
    </row>
    <row r="29" spans="2:8" ht="141.75" x14ac:dyDescent="0.25">
      <c r="B29" s="594" t="s">
        <v>4097</v>
      </c>
      <c r="C29" s="594" t="s">
        <v>4098</v>
      </c>
      <c r="D29" s="481" t="s">
        <v>4099</v>
      </c>
      <c r="E29" s="481">
        <v>62</v>
      </c>
      <c r="F29" s="482" t="s">
        <v>2083</v>
      </c>
      <c r="G29" s="482"/>
      <c r="H29" s="482"/>
    </row>
    <row r="30" spans="2:8" ht="31.5" x14ac:dyDescent="0.25">
      <c r="B30" s="594" t="s">
        <v>4100</v>
      </c>
      <c r="C30" s="589" t="s">
        <v>4101</v>
      </c>
      <c r="D30" s="481" t="s">
        <v>4102</v>
      </c>
      <c r="E30" s="481">
        <v>310</v>
      </c>
      <c r="F30" s="482" t="s">
        <v>2083</v>
      </c>
      <c r="G30" s="482"/>
      <c r="H30" s="482"/>
    </row>
    <row r="31" spans="2:8" ht="47.25" x14ac:dyDescent="0.25">
      <c r="B31" s="589" t="s">
        <v>4103</v>
      </c>
      <c r="C31" s="596" t="s">
        <v>4104</v>
      </c>
      <c r="D31" s="481" t="s">
        <v>4105</v>
      </c>
      <c r="E31" s="482">
        <v>119</v>
      </c>
      <c r="F31" s="482" t="s">
        <v>2083</v>
      </c>
      <c r="G31" s="482"/>
      <c r="H31" s="482"/>
    </row>
    <row r="32" spans="2:8" ht="47.25" x14ac:dyDescent="0.25">
      <c r="B32" s="589" t="s">
        <v>4106</v>
      </c>
      <c r="C32" s="596" t="s">
        <v>4107</v>
      </c>
      <c r="D32" s="481" t="s">
        <v>2096</v>
      </c>
      <c r="E32" s="733">
        <v>220</v>
      </c>
      <c r="F32" s="733" t="s">
        <v>2083</v>
      </c>
      <c r="G32" s="733"/>
      <c r="H32" s="733"/>
    </row>
    <row r="33" spans="2:8" ht="31.5" x14ac:dyDescent="0.25">
      <c r="B33" s="589" t="s">
        <v>4108</v>
      </c>
      <c r="C33" s="596" t="s">
        <v>4109</v>
      </c>
      <c r="D33" s="481" t="s">
        <v>4110</v>
      </c>
      <c r="E33" s="733">
        <v>194</v>
      </c>
      <c r="F33" s="733" t="s">
        <v>2083</v>
      </c>
      <c r="G33" s="733"/>
      <c r="H33" s="733"/>
    </row>
    <row r="34" spans="2:8" ht="63" x14ac:dyDescent="0.25">
      <c r="B34" s="589" t="s">
        <v>4111</v>
      </c>
      <c r="C34" s="596" t="s">
        <v>4112</v>
      </c>
      <c r="D34" s="481" t="s">
        <v>4113</v>
      </c>
      <c r="E34" s="733">
        <v>80</v>
      </c>
      <c r="F34" s="733" t="s">
        <v>2083</v>
      </c>
      <c r="G34" s="733"/>
      <c r="H34" s="733"/>
    </row>
    <row r="35" spans="2:8" ht="126" x14ac:dyDescent="0.25">
      <c r="B35" s="589" t="s">
        <v>4114</v>
      </c>
      <c r="C35" s="596" t="s">
        <v>4115</v>
      </c>
      <c r="D35" s="481" t="s">
        <v>4074</v>
      </c>
      <c r="E35" s="733">
        <v>341</v>
      </c>
      <c r="F35" s="733" t="s">
        <v>2083</v>
      </c>
      <c r="G35" s="733"/>
      <c r="H35" s="733"/>
    </row>
    <row r="36" spans="2:8" ht="47.25" x14ac:dyDescent="0.25">
      <c r="B36" s="589" t="s">
        <v>4116</v>
      </c>
      <c r="C36" s="596" t="s">
        <v>4117</v>
      </c>
      <c r="D36" s="481" t="s">
        <v>4118</v>
      </c>
      <c r="E36" s="733">
        <v>183</v>
      </c>
      <c r="F36" s="733" t="s">
        <v>2083</v>
      </c>
      <c r="G36" s="733"/>
      <c r="H36" s="733"/>
    </row>
    <row r="37" spans="2:8" ht="78.75" x14ac:dyDescent="0.25">
      <c r="B37" s="589" t="s">
        <v>4119</v>
      </c>
      <c r="C37" s="589" t="s">
        <v>4120</v>
      </c>
      <c r="D37" s="481" t="s">
        <v>4121</v>
      </c>
      <c r="E37" s="481">
        <v>176</v>
      </c>
      <c r="F37" s="482" t="s">
        <v>2083</v>
      </c>
      <c r="G37" s="482"/>
      <c r="H37" s="482"/>
    </row>
    <row r="38" spans="2:8" ht="47.25" x14ac:dyDescent="0.25">
      <c r="B38" s="589" t="s">
        <v>4122</v>
      </c>
      <c r="C38" s="589" t="s">
        <v>4123</v>
      </c>
      <c r="D38" s="481" t="s">
        <v>4110</v>
      </c>
      <c r="E38" s="481">
        <v>224</v>
      </c>
      <c r="F38" s="482" t="s">
        <v>2083</v>
      </c>
      <c r="G38" s="482"/>
      <c r="H38" s="482"/>
    </row>
    <row r="39" spans="2:8" ht="63" x14ac:dyDescent="0.25">
      <c r="B39" s="589" t="s">
        <v>4124</v>
      </c>
      <c r="C39" s="596" t="s">
        <v>4125</v>
      </c>
      <c r="D39" s="481" t="s">
        <v>4126</v>
      </c>
      <c r="E39" s="482">
        <v>90</v>
      </c>
      <c r="F39" s="482" t="s">
        <v>2083</v>
      </c>
      <c r="G39" s="482"/>
      <c r="H39" s="482"/>
    </row>
    <row r="40" spans="2:8" ht="63" x14ac:dyDescent="0.25">
      <c r="B40" s="596" t="s">
        <v>4127</v>
      </c>
      <c r="C40" s="589" t="s">
        <v>4128</v>
      </c>
      <c r="D40" s="481" t="s">
        <v>4129</v>
      </c>
      <c r="E40" s="482">
        <v>164</v>
      </c>
      <c r="F40" s="482" t="s">
        <v>2083</v>
      </c>
      <c r="G40" s="482"/>
      <c r="H40" s="482"/>
    </row>
    <row r="41" spans="2:8" x14ac:dyDescent="0.25">
      <c r="B41" s="2328" t="s">
        <v>2099</v>
      </c>
      <c r="C41" s="2328"/>
    </row>
    <row r="42" spans="2:8" x14ac:dyDescent="0.25"/>
    <row r="43" spans="2:8" x14ac:dyDescent="0.25"/>
    <row r="44" spans="2:8" x14ac:dyDescent="0.25"/>
  </sheetData>
  <mergeCells count="8">
    <mergeCell ref="B4:H4"/>
    <mergeCell ref="B1:H3"/>
    <mergeCell ref="B41:C41"/>
    <mergeCell ref="B6:B7"/>
    <mergeCell ref="C6:C7"/>
    <mergeCell ref="D6:D7"/>
    <mergeCell ref="E6:E7"/>
    <mergeCell ref="F6:H6"/>
  </mergeCell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1:I23"/>
  <sheetViews>
    <sheetView showGridLines="0" zoomScale="70" zoomScaleNormal="70" workbookViewId="0">
      <pane xSplit="1" ySplit="7" topLeftCell="B8" activePane="bottomRight" state="frozen"/>
      <selection activeCell="C5" sqref="C5"/>
      <selection pane="topRight" activeCell="C5" sqref="C5"/>
      <selection pane="bottomLeft" activeCell="C5" sqref="C5"/>
      <selection pane="bottomRight" activeCell="F8" sqref="F8:H8"/>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1:9" x14ac:dyDescent="0.25">
      <c r="B1" s="2319"/>
      <c r="C1" s="2320"/>
      <c r="D1" s="2320"/>
      <c r="E1" s="2320"/>
      <c r="F1" s="2320"/>
      <c r="G1" s="2320"/>
      <c r="H1" s="2321"/>
    </row>
    <row r="2" spans="1:9" x14ac:dyDescent="0.25">
      <c r="B2" s="2322"/>
      <c r="C2" s="2323"/>
      <c r="D2" s="2323"/>
      <c r="E2" s="2323"/>
      <c r="F2" s="2323"/>
      <c r="G2" s="2323"/>
      <c r="H2" s="2324"/>
    </row>
    <row r="3" spans="1:9" ht="15.75" thickBot="1" x14ac:dyDescent="0.3">
      <c r="B3" s="2325"/>
      <c r="C3" s="2326"/>
      <c r="D3" s="2326"/>
      <c r="E3" s="2326"/>
      <c r="F3" s="2326"/>
      <c r="G3" s="2326"/>
      <c r="H3" s="2327"/>
    </row>
    <row r="4" spans="1:9" ht="21.75" thickBot="1" x14ac:dyDescent="0.3">
      <c r="A4" s="90"/>
      <c r="B4" s="2172" t="s">
        <v>2697</v>
      </c>
      <c r="C4" s="2173"/>
      <c r="D4" s="2173"/>
      <c r="E4" s="2173"/>
      <c r="F4" s="2173"/>
      <c r="G4" s="2173"/>
      <c r="H4" s="2174"/>
      <c r="I4" s="90"/>
    </row>
    <row r="5" spans="1:9" x14ac:dyDescent="0.25"/>
    <row r="6" spans="1:9" ht="18.75" x14ac:dyDescent="0.25">
      <c r="B6" s="2175" t="s">
        <v>2074</v>
      </c>
      <c r="C6" s="2332" t="s">
        <v>2075</v>
      </c>
      <c r="D6" s="2333" t="s">
        <v>2076</v>
      </c>
      <c r="E6" s="2334" t="s">
        <v>2077</v>
      </c>
      <c r="F6" s="2335" t="s">
        <v>2078</v>
      </c>
      <c r="G6" s="2335"/>
      <c r="H6" s="2335"/>
    </row>
    <row r="7" spans="1:9" ht="18.75" x14ac:dyDescent="0.25">
      <c r="B7" s="2175"/>
      <c r="C7" s="2332"/>
      <c r="D7" s="2333"/>
      <c r="E7" s="2334"/>
      <c r="F7" s="529" t="s">
        <v>2079</v>
      </c>
      <c r="G7" s="529" t="s">
        <v>2080</v>
      </c>
      <c r="H7" s="529" t="s">
        <v>2081</v>
      </c>
    </row>
    <row r="8" spans="1:9" ht="21" x14ac:dyDescent="0.25">
      <c r="B8" s="752">
        <f>COUNTA(B9:B20)</f>
        <v>12</v>
      </c>
      <c r="C8" s="729" t="s">
        <v>916</v>
      </c>
      <c r="D8" s="752"/>
      <c r="E8" s="752"/>
      <c r="F8" s="729">
        <f>COUNTA(F9:F20)</f>
        <v>6</v>
      </c>
      <c r="G8" s="729">
        <f>COUNTA(G9:G20)</f>
        <v>1</v>
      </c>
      <c r="H8" s="729">
        <f>COUNTA(H9:H20)</f>
        <v>5</v>
      </c>
    </row>
    <row r="9" spans="1:9" ht="31.5" x14ac:dyDescent="0.25">
      <c r="B9" s="46" t="s">
        <v>4130</v>
      </c>
      <c r="C9" s="612" t="s">
        <v>4131</v>
      </c>
      <c r="D9" s="481" t="s">
        <v>4132</v>
      </c>
      <c r="E9" s="482">
        <v>120</v>
      </c>
      <c r="F9" s="45" t="s">
        <v>2083</v>
      </c>
      <c r="G9" s="45"/>
      <c r="H9" s="45"/>
    </row>
    <row r="10" spans="1:9" ht="63" x14ac:dyDescent="0.25">
      <c r="B10" s="494" t="s">
        <v>4133</v>
      </c>
      <c r="C10" s="494" t="s">
        <v>4134</v>
      </c>
      <c r="D10" s="481" t="s">
        <v>4135</v>
      </c>
      <c r="E10" s="482">
        <v>600</v>
      </c>
      <c r="F10" s="45" t="s">
        <v>2083</v>
      </c>
      <c r="G10" s="45"/>
      <c r="H10" s="45"/>
    </row>
    <row r="11" spans="1:9" ht="63" x14ac:dyDescent="0.25">
      <c r="B11" s="608" t="s">
        <v>4136</v>
      </c>
      <c r="C11" s="494" t="s">
        <v>4137</v>
      </c>
      <c r="D11" s="481" t="s">
        <v>4138</v>
      </c>
      <c r="E11" s="591">
        <v>7</v>
      </c>
      <c r="F11" s="60"/>
      <c r="G11" s="533"/>
      <c r="H11" s="60" t="s">
        <v>2083</v>
      </c>
    </row>
    <row r="12" spans="1:9" ht="63" x14ac:dyDescent="0.25">
      <c r="B12" s="608" t="s">
        <v>4139</v>
      </c>
      <c r="C12" s="606" t="s">
        <v>4140</v>
      </c>
      <c r="D12" s="481" t="s">
        <v>4141</v>
      </c>
      <c r="E12" s="591">
        <v>1</v>
      </c>
      <c r="F12" s="60"/>
      <c r="G12" s="533"/>
      <c r="H12" s="60" t="s">
        <v>2083</v>
      </c>
    </row>
    <row r="13" spans="1:9" ht="94.5" x14ac:dyDescent="0.25">
      <c r="B13" s="608" t="s">
        <v>4142</v>
      </c>
      <c r="C13" s="606" t="s">
        <v>4143</v>
      </c>
      <c r="D13" s="481" t="s">
        <v>4138</v>
      </c>
      <c r="E13" s="591">
        <v>8</v>
      </c>
      <c r="F13" s="60"/>
      <c r="G13" s="533"/>
      <c r="H13" s="60" t="s">
        <v>2083</v>
      </c>
    </row>
    <row r="14" spans="1:9" ht="47.25" x14ac:dyDescent="0.25">
      <c r="B14" s="608" t="s">
        <v>4144</v>
      </c>
      <c r="C14" s="494" t="s">
        <v>4145</v>
      </c>
      <c r="D14" s="46" t="s">
        <v>4146</v>
      </c>
      <c r="E14" s="591">
        <v>300</v>
      </c>
      <c r="F14" s="60" t="s">
        <v>2083</v>
      </c>
      <c r="G14" s="533"/>
      <c r="H14" s="60"/>
    </row>
    <row r="15" spans="1:9" ht="31.5" x14ac:dyDescent="0.25">
      <c r="B15" s="46" t="s">
        <v>4147</v>
      </c>
      <c r="C15" s="605" t="s">
        <v>4148</v>
      </c>
      <c r="D15" s="481" t="s">
        <v>4146</v>
      </c>
      <c r="E15" s="591">
        <v>150</v>
      </c>
      <c r="F15" s="60" t="s">
        <v>2083</v>
      </c>
      <c r="G15" s="533"/>
      <c r="H15" s="60"/>
    </row>
    <row r="16" spans="1:9" ht="63" x14ac:dyDescent="0.25">
      <c r="B16" s="608" t="s">
        <v>4149</v>
      </c>
      <c r="C16" s="605" t="s">
        <v>4150</v>
      </c>
      <c r="D16" s="481" t="s">
        <v>4151</v>
      </c>
      <c r="E16" s="591">
        <v>29</v>
      </c>
      <c r="F16" s="60" t="s">
        <v>2083</v>
      </c>
      <c r="G16" s="533"/>
      <c r="H16" s="60"/>
    </row>
    <row r="17" spans="2:8" ht="31.5" x14ac:dyDescent="0.25">
      <c r="B17" s="608" t="s">
        <v>4152</v>
      </c>
      <c r="C17" s="596" t="s">
        <v>4153</v>
      </c>
      <c r="D17" s="481" t="s">
        <v>4154</v>
      </c>
      <c r="E17" s="591">
        <v>590</v>
      </c>
      <c r="F17" s="60" t="s">
        <v>2083</v>
      </c>
      <c r="G17" s="533"/>
      <c r="H17" s="60"/>
    </row>
    <row r="18" spans="2:8" ht="31.5" x14ac:dyDescent="0.25">
      <c r="B18" s="46" t="s">
        <v>4155</v>
      </c>
      <c r="C18" s="595" t="s">
        <v>4153</v>
      </c>
      <c r="D18" s="481" t="s">
        <v>4156</v>
      </c>
      <c r="E18" s="591">
        <v>316</v>
      </c>
      <c r="F18" s="60"/>
      <c r="G18" s="533"/>
      <c r="H18" s="60" t="s">
        <v>2083</v>
      </c>
    </row>
    <row r="19" spans="2:8" ht="31.5" x14ac:dyDescent="0.25">
      <c r="B19" s="46" t="s">
        <v>4157</v>
      </c>
      <c r="C19" s="595" t="s">
        <v>4158</v>
      </c>
      <c r="D19" s="481" t="s">
        <v>4159</v>
      </c>
      <c r="E19" s="591">
        <v>250</v>
      </c>
      <c r="F19" s="60"/>
      <c r="G19" s="533"/>
      <c r="H19" s="60" t="s">
        <v>2083</v>
      </c>
    </row>
    <row r="20" spans="2:8" ht="31.5" x14ac:dyDescent="0.25">
      <c r="B20" s="608" t="s">
        <v>4160</v>
      </c>
      <c r="C20" s="605" t="s">
        <v>4161</v>
      </c>
      <c r="D20" s="481" t="s">
        <v>2098</v>
      </c>
      <c r="E20" s="591">
        <v>450</v>
      </c>
      <c r="F20" s="60"/>
      <c r="G20" s="533" t="s">
        <v>2083</v>
      </c>
      <c r="H20" s="60"/>
    </row>
    <row r="21" spans="2:8" x14ac:dyDescent="0.25">
      <c r="B21" s="2328" t="s">
        <v>2099</v>
      </c>
      <c r="C21" s="2328"/>
      <c r="D21" s="105"/>
      <c r="E21" s="105"/>
      <c r="F21" s="105"/>
      <c r="G21" s="105"/>
      <c r="H21" s="105"/>
    </row>
    <row r="22" spans="2:8" x14ac:dyDescent="0.25"/>
    <row r="23" spans="2:8" x14ac:dyDescent="0.25"/>
  </sheetData>
  <mergeCells count="8">
    <mergeCell ref="B4:H4"/>
    <mergeCell ref="B1:H3"/>
    <mergeCell ref="B21:C21"/>
    <mergeCell ref="B6:B7"/>
    <mergeCell ref="C6:C7"/>
    <mergeCell ref="D6:D7"/>
    <mergeCell ref="E6:E7"/>
    <mergeCell ref="F6:H6"/>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1:D32"/>
  <sheetViews>
    <sheetView showGridLines="0" workbookViewId="0">
      <pane xSplit="1" ySplit="6" topLeftCell="B7"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2.7109375" customWidth="1"/>
    <col min="2" max="2" width="67.5703125" customWidth="1"/>
    <col min="3" max="3" width="32" customWidth="1"/>
    <col min="4" max="4" width="6.7109375" customWidth="1"/>
    <col min="5" max="16384" width="11.42578125" hidden="1"/>
  </cols>
  <sheetData>
    <row r="1" spans="1:3" x14ac:dyDescent="0.25">
      <c r="B1" s="2319"/>
      <c r="C1" s="2321"/>
    </row>
    <row r="2" spans="1:3" x14ac:dyDescent="0.25">
      <c r="B2" s="2322"/>
      <c r="C2" s="2324"/>
    </row>
    <row r="3" spans="1:3" ht="15.75" thickBot="1" x14ac:dyDescent="0.3">
      <c r="B3" s="2325"/>
      <c r="C3" s="2327"/>
    </row>
    <row r="4" spans="1:3" ht="21.75" thickBot="1" x14ac:dyDescent="0.4">
      <c r="A4" s="3"/>
      <c r="B4" s="1789" t="s">
        <v>2698</v>
      </c>
      <c r="C4" s="1790"/>
    </row>
    <row r="5" spans="1:3" x14ac:dyDescent="0.25"/>
    <row r="6" spans="1:3" ht="18.75" customHeight="1" x14ac:dyDescent="0.25">
      <c r="B6" s="575" t="s">
        <v>2100</v>
      </c>
      <c r="C6" s="575" t="s">
        <v>2101</v>
      </c>
    </row>
    <row r="7" spans="1:3" ht="18.75" customHeight="1" x14ac:dyDescent="0.25">
      <c r="B7" s="49" t="s">
        <v>2102</v>
      </c>
      <c r="C7" s="542">
        <v>50</v>
      </c>
    </row>
    <row r="8" spans="1:3" ht="18.75" customHeight="1" x14ac:dyDescent="0.25">
      <c r="B8" s="49" t="s">
        <v>2103</v>
      </c>
      <c r="C8" s="542">
        <v>32</v>
      </c>
    </row>
    <row r="9" spans="1:3" ht="18.75" customHeight="1" x14ac:dyDescent="0.25">
      <c r="B9" s="49" t="s">
        <v>2104</v>
      </c>
      <c r="C9" s="542">
        <v>17</v>
      </c>
    </row>
    <row r="10" spans="1:3" ht="18.75" customHeight="1" x14ac:dyDescent="0.25">
      <c r="B10" s="49" t="s">
        <v>2105</v>
      </c>
      <c r="C10" s="542">
        <v>191</v>
      </c>
    </row>
    <row r="11" spans="1:3" ht="18.75" customHeight="1" x14ac:dyDescent="0.25">
      <c r="B11" s="49" t="s">
        <v>2106</v>
      </c>
      <c r="C11" s="542">
        <v>7</v>
      </c>
    </row>
    <row r="12" spans="1:3" ht="18.75" customHeight="1" x14ac:dyDescent="0.25">
      <c r="B12" s="49" t="s">
        <v>2107</v>
      </c>
      <c r="C12" s="542">
        <v>22</v>
      </c>
    </row>
    <row r="13" spans="1:3" ht="18.75" customHeight="1" x14ac:dyDescent="0.25">
      <c r="B13" s="49" t="s">
        <v>2108</v>
      </c>
      <c r="C13" s="542">
        <v>0</v>
      </c>
    </row>
    <row r="14" spans="1:3" ht="18.75" customHeight="1" x14ac:dyDescent="0.25">
      <c r="B14" s="49" t="s">
        <v>2109</v>
      </c>
      <c r="C14" s="542">
        <v>0</v>
      </c>
    </row>
    <row r="15" spans="1:3" ht="18.75" customHeight="1" x14ac:dyDescent="0.25">
      <c r="B15" s="595" t="s">
        <v>2110</v>
      </c>
      <c r="C15" s="542">
        <v>0</v>
      </c>
    </row>
    <row r="16" spans="1:3" ht="18.75" customHeight="1" x14ac:dyDescent="0.25">
      <c r="B16" s="49" t="s">
        <v>2111</v>
      </c>
      <c r="C16" s="542">
        <v>34</v>
      </c>
    </row>
    <row r="17" spans="2:3" ht="18.75" customHeight="1" x14ac:dyDescent="0.25">
      <c r="B17" s="49" t="s">
        <v>2112</v>
      </c>
      <c r="C17" s="542">
        <v>91</v>
      </c>
    </row>
    <row r="18" spans="2:3" ht="18.75" customHeight="1" x14ac:dyDescent="0.25">
      <c r="B18" s="595" t="s">
        <v>2113</v>
      </c>
      <c r="C18" s="542">
        <v>26</v>
      </c>
    </row>
    <row r="19" spans="2:3" ht="18.75" customHeight="1" x14ac:dyDescent="0.25">
      <c r="B19" s="595" t="s">
        <v>4162</v>
      </c>
      <c r="C19" s="542">
        <v>120</v>
      </c>
    </row>
    <row r="20" spans="2:3" ht="18.75" customHeight="1" x14ac:dyDescent="0.25">
      <c r="B20" s="595" t="s">
        <v>2114</v>
      </c>
      <c r="C20" s="542">
        <v>63</v>
      </c>
    </row>
    <row r="21" spans="2:3" ht="18.75" customHeight="1" x14ac:dyDescent="0.25">
      <c r="B21" s="595" t="s">
        <v>2115</v>
      </c>
      <c r="C21" s="542">
        <v>76</v>
      </c>
    </row>
    <row r="22" spans="2:3" ht="18.75" customHeight="1" x14ac:dyDescent="0.25">
      <c r="B22" s="595" t="s">
        <v>4163</v>
      </c>
      <c r="C22" s="542">
        <v>1</v>
      </c>
    </row>
    <row r="23" spans="2:3" ht="18.75" customHeight="1" x14ac:dyDescent="0.25">
      <c r="B23" s="49" t="s">
        <v>2116</v>
      </c>
      <c r="C23" s="542">
        <v>0</v>
      </c>
    </row>
    <row r="24" spans="2:3" ht="18.75" customHeight="1" x14ac:dyDescent="0.25">
      <c r="B24" s="49" t="s">
        <v>2117</v>
      </c>
      <c r="C24" s="542">
        <v>0</v>
      </c>
    </row>
    <row r="25" spans="2:3" ht="18.75" customHeight="1" x14ac:dyDescent="0.25">
      <c r="B25" s="49" t="s">
        <v>4164</v>
      </c>
      <c r="C25" s="542">
        <v>4</v>
      </c>
    </row>
    <row r="26" spans="2:3" ht="18.75" customHeight="1" x14ac:dyDescent="0.25">
      <c r="B26" s="49" t="s">
        <v>4165</v>
      </c>
      <c r="C26" s="542">
        <v>5</v>
      </c>
    </row>
    <row r="27" spans="2:3" ht="18.75" customHeight="1" x14ac:dyDescent="0.25">
      <c r="B27" s="49" t="s">
        <v>4166</v>
      </c>
      <c r="C27" s="542">
        <v>2</v>
      </c>
    </row>
    <row r="28" spans="2:3" ht="18.75" customHeight="1" x14ac:dyDescent="0.25">
      <c r="B28" s="49" t="s">
        <v>4167</v>
      </c>
      <c r="C28" s="542">
        <v>12</v>
      </c>
    </row>
    <row r="29" spans="2:3" ht="18.75" customHeight="1" x14ac:dyDescent="0.25">
      <c r="B29" s="761" t="s">
        <v>211</v>
      </c>
      <c r="C29" s="760">
        <f>SUM(C7:C28)</f>
        <v>753</v>
      </c>
    </row>
    <row r="30" spans="2:3" ht="18.75" customHeight="1" x14ac:dyDescent="0.25">
      <c r="B30" s="613" t="s">
        <v>2099</v>
      </c>
    </row>
    <row r="31" spans="2:3" x14ac:dyDescent="0.25"/>
    <row r="32" spans="2:3" hidden="1" x14ac:dyDescent="0.25"/>
  </sheetData>
  <mergeCells count="2">
    <mergeCell ref="B4:C4"/>
    <mergeCell ref="B1:C3"/>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1:M18"/>
  <sheetViews>
    <sheetView showGridLines="0" workbookViewId="0">
      <pane xSplit="2" ySplit="7" topLeftCell="C8"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2319"/>
      <c r="C1" s="2320"/>
      <c r="D1" s="2320"/>
      <c r="E1" s="2320"/>
      <c r="F1" s="2320"/>
      <c r="G1" s="2320"/>
      <c r="H1" s="2320"/>
      <c r="I1" s="2320"/>
      <c r="J1" s="2320"/>
      <c r="K1" s="2320"/>
      <c r="L1" s="2321"/>
    </row>
    <row r="2" spans="2:12" x14ac:dyDescent="0.25">
      <c r="B2" s="2322"/>
      <c r="C2" s="2323"/>
      <c r="D2" s="2323"/>
      <c r="E2" s="2323"/>
      <c r="F2" s="2323"/>
      <c r="G2" s="2323"/>
      <c r="H2" s="2323"/>
      <c r="I2" s="2323"/>
      <c r="J2" s="2323"/>
      <c r="K2" s="2323"/>
      <c r="L2" s="2324"/>
    </row>
    <row r="3" spans="2:12" ht="15.75" thickBot="1" x14ac:dyDescent="0.3">
      <c r="B3" s="2325"/>
      <c r="C3" s="2326"/>
      <c r="D3" s="2326"/>
      <c r="E3" s="2326"/>
      <c r="F3" s="2326"/>
      <c r="G3" s="2326"/>
      <c r="H3" s="2326"/>
      <c r="I3" s="2326"/>
      <c r="J3" s="2326"/>
      <c r="K3" s="2326"/>
      <c r="L3" s="2327"/>
    </row>
    <row r="4" spans="2:12" ht="21" x14ac:dyDescent="0.35">
      <c r="B4" s="2347" t="s">
        <v>5189</v>
      </c>
      <c r="C4" s="2348"/>
      <c r="D4" s="2348"/>
      <c r="E4" s="2348"/>
      <c r="F4" s="2348"/>
      <c r="G4" s="2348"/>
      <c r="H4" s="2348"/>
      <c r="I4" s="2348"/>
      <c r="J4" s="2348"/>
      <c r="K4" s="2348"/>
      <c r="L4" s="2349"/>
    </row>
    <row r="5" spans="2:12" s="614" customFormat="1" ht="15.75" x14ac:dyDescent="0.25">
      <c r="B5" s="615"/>
      <c r="C5" s="616"/>
      <c r="D5" s="616"/>
      <c r="E5" s="616"/>
      <c r="F5" s="616"/>
      <c r="G5" s="616"/>
      <c r="H5" s="616"/>
      <c r="I5" s="616"/>
      <c r="J5" s="616"/>
      <c r="K5" s="616"/>
      <c r="L5" s="616"/>
    </row>
    <row r="6" spans="2:12" ht="18.75" x14ac:dyDescent="0.25">
      <c r="B6" s="1906" t="s">
        <v>2118</v>
      </c>
      <c r="C6" s="1907" t="s">
        <v>2119</v>
      </c>
      <c r="D6" s="1907"/>
      <c r="E6" s="1907"/>
      <c r="F6" s="1907"/>
      <c r="G6" s="1907"/>
      <c r="H6" s="1907" t="s">
        <v>2120</v>
      </c>
      <c r="I6" s="1907"/>
      <c r="J6" s="1907"/>
      <c r="K6" s="1907"/>
      <c r="L6" s="1907"/>
    </row>
    <row r="7" spans="2:12" ht="18.75" x14ac:dyDescent="0.25">
      <c r="B7" s="1906"/>
      <c r="C7" s="572" t="s">
        <v>1834</v>
      </c>
      <c r="D7" s="572" t="s">
        <v>2121</v>
      </c>
      <c r="E7" s="572" t="s">
        <v>2122</v>
      </c>
      <c r="F7" s="572" t="s">
        <v>2123</v>
      </c>
      <c r="G7" s="572" t="s">
        <v>2124</v>
      </c>
      <c r="H7" s="572" t="s">
        <v>1834</v>
      </c>
      <c r="I7" s="572" t="s">
        <v>2121</v>
      </c>
      <c r="J7" s="572" t="s">
        <v>2122</v>
      </c>
      <c r="K7" s="572" t="s">
        <v>2123</v>
      </c>
      <c r="L7" s="572" t="s">
        <v>2124</v>
      </c>
    </row>
    <row r="8" spans="2:12" ht="18.75" customHeight="1" x14ac:dyDescent="0.25">
      <c r="B8" s="600" t="s">
        <v>2125</v>
      </c>
      <c r="C8" s="1644">
        <v>2</v>
      </c>
      <c r="D8" s="1644" t="s">
        <v>658</v>
      </c>
      <c r="E8" s="1644" t="s">
        <v>658</v>
      </c>
      <c r="F8" s="1644"/>
      <c r="G8" s="1644"/>
      <c r="H8" s="1644">
        <v>7</v>
      </c>
      <c r="I8" s="1644"/>
      <c r="J8" s="1644"/>
      <c r="K8" s="1644"/>
      <c r="L8" s="1644"/>
    </row>
    <row r="9" spans="2:12" ht="18.75" customHeight="1" x14ac:dyDescent="0.25">
      <c r="B9" s="600" t="s">
        <v>2126</v>
      </c>
      <c r="C9" s="1644">
        <v>288</v>
      </c>
      <c r="D9" s="1644">
        <v>8</v>
      </c>
      <c r="E9" s="1644"/>
      <c r="F9" s="1644"/>
      <c r="G9" s="1644"/>
      <c r="H9" s="1644">
        <v>1</v>
      </c>
      <c r="I9" s="1644"/>
      <c r="J9" s="1644"/>
      <c r="K9" s="1644"/>
      <c r="L9" s="1644"/>
    </row>
    <row r="10" spans="2:12" ht="18.75" customHeight="1" x14ac:dyDescent="0.25">
      <c r="B10" s="600" t="s">
        <v>2127</v>
      </c>
      <c r="C10" s="1644">
        <v>1285</v>
      </c>
      <c r="D10" s="1644">
        <v>20</v>
      </c>
      <c r="E10" s="1644"/>
      <c r="F10" s="1644"/>
      <c r="G10" s="1644"/>
      <c r="H10" s="1644"/>
      <c r="I10" s="1644"/>
      <c r="J10" s="1644"/>
      <c r="K10" s="1644"/>
      <c r="L10" s="1644"/>
    </row>
    <row r="11" spans="2:12" ht="18.75" customHeight="1" x14ac:dyDescent="0.25">
      <c r="B11" s="600" t="s">
        <v>2128</v>
      </c>
      <c r="C11" s="1644">
        <v>2</v>
      </c>
      <c r="D11" s="1644">
        <v>2</v>
      </c>
      <c r="E11" s="1644"/>
      <c r="F11" s="1644"/>
      <c r="G11" s="1644"/>
      <c r="H11" s="1644"/>
      <c r="I11" s="1644"/>
      <c r="J11" s="1644"/>
      <c r="K11" s="1644"/>
      <c r="L11" s="1644"/>
    </row>
    <row r="12" spans="2:12" ht="18.75" customHeight="1" x14ac:dyDescent="0.25">
      <c r="B12" s="600" t="s">
        <v>2129</v>
      </c>
      <c r="C12" s="1644" t="s">
        <v>658</v>
      </c>
      <c r="D12" s="1644">
        <v>15</v>
      </c>
      <c r="E12" s="1644"/>
      <c r="F12" s="1644"/>
      <c r="G12" s="1644"/>
      <c r="H12" s="1644"/>
      <c r="I12" s="1644">
        <v>4</v>
      </c>
      <c r="J12" s="1644"/>
      <c r="K12" s="1644">
        <v>1</v>
      </c>
      <c r="L12" s="1644"/>
    </row>
    <row r="13" spans="2:12" ht="18.75" customHeight="1" x14ac:dyDescent="0.25">
      <c r="B13" s="600" t="s">
        <v>2130</v>
      </c>
      <c r="C13" s="1644">
        <v>180</v>
      </c>
      <c r="D13" s="1644">
        <v>89</v>
      </c>
      <c r="E13" s="1644">
        <v>15</v>
      </c>
      <c r="F13" s="1644">
        <v>1</v>
      </c>
      <c r="G13" s="1644">
        <v>35</v>
      </c>
      <c r="H13" s="1644">
        <v>4</v>
      </c>
      <c r="I13" s="1644">
        <v>20</v>
      </c>
      <c r="J13" s="1644"/>
      <c r="K13" s="1644">
        <v>2</v>
      </c>
      <c r="L13" s="1644">
        <v>15</v>
      </c>
    </row>
    <row r="14" spans="2:12" x14ac:dyDescent="0.25"/>
    <row r="15" spans="2:12" x14ac:dyDescent="0.25"/>
    <row r="16" spans="2:12" x14ac:dyDescent="0.25"/>
    <row r="17" hidden="1" x14ac:dyDescent="0.25"/>
    <row r="18" hidden="1" x14ac:dyDescent="0.25"/>
  </sheetData>
  <mergeCells count="5">
    <mergeCell ref="B4:L4"/>
    <mergeCell ref="B1:L3"/>
    <mergeCell ref="B6:B7"/>
    <mergeCell ref="C6:G6"/>
    <mergeCell ref="H6:L6"/>
  </mergeCell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workbookViewId="0">
      <pane xSplit="2" ySplit="7" topLeftCell="C8"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2319"/>
      <c r="C1" s="2320"/>
      <c r="D1" s="2320"/>
      <c r="E1" s="2320"/>
      <c r="F1" s="2320"/>
      <c r="G1" s="2320"/>
      <c r="H1" s="2320"/>
      <c r="I1" s="2320"/>
      <c r="J1" s="2320"/>
      <c r="K1" s="2320"/>
      <c r="L1" s="2321"/>
    </row>
    <row r="2" spans="2:12" x14ac:dyDescent="0.25">
      <c r="B2" s="2322"/>
      <c r="C2" s="2323"/>
      <c r="D2" s="2323"/>
      <c r="E2" s="2323"/>
      <c r="F2" s="2323"/>
      <c r="G2" s="2323"/>
      <c r="H2" s="2323"/>
      <c r="I2" s="2323"/>
      <c r="J2" s="2323"/>
      <c r="K2" s="2323"/>
      <c r="L2" s="2324"/>
    </row>
    <row r="3" spans="2:12" ht="15.75" thickBot="1" x14ac:dyDescent="0.3">
      <c r="B3" s="2325"/>
      <c r="C3" s="2326"/>
      <c r="D3" s="2326"/>
      <c r="E3" s="2326"/>
      <c r="F3" s="2326"/>
      <c r="G3" s="2326"/>
      <c r="H3" s="2326"/>
      <c r="I3" s="2326"/>
      <c r="J3" s="2326"/>
      <c r="K3" s="2326"/>
      <c r="L3" s="2327"/>
    </row>
    <row r="4" spans="2:12" ht="21" x14ac:dyDescent="0.35">
      <c r="B4" s="2347" t="s">
        <v>4215</v>
      </c>
      <c r="C4" s="2348"/>
      <c r="D4" s="2348"/>
      <c r="E4" s="2348"/>
      <c r="F4" s="2348"/>
      <c r="G4" s="2348"/>
      <c r="H4" s="2348"/>
      <c r="I4" s="2348"/>
      <c r="J4" s="2348"/>
      <c r="K4" s="2348"/>
      <c r="L4" s="2349"/>
    </row>
    <row r="5" spans="2:12" s="614" customFormat="1" ht="15.75" x14ac:dyDescent="0.25">
      <c r="B5" s="615"/>
      <c r="C5" s="616"/>
      <c r="D5" s="616"/>
      <c r="E5" s="616"/>
      <c r="F5" s="616"/>
      <c r="G5" s="616"/>
      <c r="H5" s="616"/>
      <c r="I5" s="616"/>
      <c r="J5" s="616"/>
      <c r="K5" s="616"/>
      <c r="L5" s="616"/>
    </row>
    <row r="6" spans="2:12" ht="18.75" x14ac:dyDescent="0.25">
      <c r="B6" s="1906" t="s">
        <v>2118</v>
      </c>
      <c r="C6" s="1907" t="s">
        <v>2119</v>
      </c>
      <c r="D6" s="1907"/>
      <c r="E6" s="1907"/>
      <c r="F6" s="1907"/>
      <c r="G6" s="1907"/>
      <c r="H6" s="1907" t="s">
        <v>2120</v>
      </c>
      <c r="I6" s="1907"/>
      <c r="J6" s="1907"/>
      <c r="K6" s="1907"/>
      <c r="L6" s="1907"/>
    </row>
    <row r="7" spans="2:12" ht="18.75" x14ac:dyDescent="0.25">
      <c r="B7" s="1906"/>
      <c r="C7" s="1344" t="s">
        <v>1834</v>
      </c>
      <c r="D7" s="1344" t="s">
        <v>2121</v>
      </c>
      <c r="E7" s="1344" t="s">
        <v>2122</v>
      </c>
      <c r="F7" s="1344" t="s">
        <v>2123</v>
      </c>
      <c r="G7" s="1344" t="s">
        <v>2124</v>
      </c>
      <c r="H7" s="1344" t="s">
        <v>1834</v>
      </c>
      <c r="I7" s="1344" t="s">
        <v>2121</v>
      </c>
      <c r="J7" s="1344" t="s">
        <v>2122</v>
      </c>
      <c r="K7" s="1344" t="s">
        <v>2123</v>
      </c>
      <c r="L7" s="1344" t="s">
        <v>2124</v>
      </c>
    </row>
    <row r="8" spans="2:12" ht="18.75" customHeight="1" x14ac:dyDescent="0.25">
      <c r="B8" s="600" t="s">
        <v>2125</v>
      </c>
      <c r="C8" s="1644">
        <v>1</v>
      </c>
      <c r="D8" s="81"/>
      <c r="E8" s="81"/>
      <c r="F8" s="81"/>
      <c r="G8" s="81"/>
      <c r="H8" s="81">
        <v>3</v>
      </c>
      <c r="I8" s="81"/>
      <c r="J8" s="81"/>
      <c r="K8" s="81"/>
      <c r="L8" s="81"/>
    </row>
    <row r="9" spans="2:12" ht="18.75" customHeight="1" x14ac:dyDescent="0.25">
      <c r="B9" s="600" t="s">
        <v>2126</v>
      </c>
      <c r="C9" s="1644">
        <v>87</v>
      </c>
      <c r="D9" s="81">
        <v>8</v>
      </c>
      <c r="E9" s="81"/>
      <c r="F9" s="81"/>
      <c r="G9" s="81"/>
      <c r="H9" s="81">
        <v>1</v>
      </c>
      <c r="I9" s="81"/>
      <c r="J9" s="81"/>
      <c r="K9" s="81"/>
      <c r="L9" s="81"/>
    </row>
    <row r="10" spans="2:12" ht="18.75" customHeight="1" x14ac:dyDescent="0.25">
      <c r="B10" s="600" t="s">
        <v>2127</v>
      </c>
      <c r="C10" s="1644">
        <v>201</v>
      </c>
      <c r="D10" s="81">
        <v>6</v>
      </c>
      <c r="E10" s="81"/>
      <c r="F10" s="81"/>
      <c r="G10" s="81"/>
      <c r="H10" s="81"/>
      <c r="I10" s="81"/>
      <c r="J10" s="81"/>
      <c r="K10" s="81"/>
      <c r="L10" s="81"/>
    </row>
    <row r="11" spans="2:12" ht="18.75" customHeight="1" x14ac:dyDescent="0.25">
      <c r="B11" s="600" t="s">
        <v>2128</v>
      </c>
      <c r="C11" s="1644">
        <v>2</v>
      </c>
      <c r="D11" s="81">
        <v>2</v>
      </c>
      <c r="E11" s="81"/>
      <c r="F11" s="81"/>
      <c r="G11" s="81"/>
      <c r="H11" s="81"/>
      <c r="I11" s="81"/>
      <c r="J11" s="81"/>
      <c r="K11" s="81"/>
      <c r="L11" s="81"/>
    </row>
    <row r="12" spans="2:12" ht="18.75" customHeight="1" x14ac:dyDescent="0.25">
      <c r="B12" s="600" t="s">
        <v>2129</v>
      </c>
      <c r="C12" s="1644"/>
      <c r="D12" s="81"/>
      <c r="E12" s="81"/>
      <c r="F12" s="81"/>
      <c r="G12" s="81"/>
      <c r="H12" s="81"/>
      <c r="I12" s="81">
        <v>4</v>
      </c>
      <c r="J12" s="81"/>
      <c r="K12" s="81">
        <v>1</v>
      </c>
      <c r="L12" s="81"/>
    </row>
    <row r="13" spans="2:12" ht="18.75" customHeight="1" x14ac:dyDescent="0.25">
      <c r="B13" s="600" t="s">
        <v>2130</v>
      </c>
      <c r="C13" s="1644">
        <v>119</v>
      </c>
      <c r="D13" s="81">
        <v>22</v>
      </c>
      <c r="E13" s="81">
        <v>1</v>
      </c>
      <c r="F13" s="81">
        <v>1</v>
      </c>
      <c r="G13" s="81">
        <v>9</v>
      </c>
      <c r="H13" s="81"/>
      <c r="I13" s="81">
        <v>1</v>
      </c>
      <c r="J13" s="81"/>
      <c r="K13" s="81">
        <v>2</v>
      </c>
      <c r="L13" s="81">
        <v>2</v>
      </c>
    </row>
    <row r="14" spans="2:12" x14ac:dyDescent="0.25"/>
    <row r="15" spans="2:12" x14ac:dyDescent="0.25"/>
    <row r="16" spans="2:12" x14ac:dyDescent="0.25"/>
    <row r="17" hidden="1" x14ac:dyDescent="0.25"/>
    <row r="18" hidden="1" x14ac:dyDescent="0.25"/>
  </sheetData>
  <mergeCells count="5">
    <mergeCell ref="B1:L3"/>
    <mergeCell ref="B4:L4"/>
    <mergeCell ref="B6:B7"/>
    <mergeCell ref="C6:G6"/>
    <mergeCell ref="H6:L6"/>
  </mergeCell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workbookViewId="0">
      <pane xSplit="2" ySplit="7" topLeftCell="C8"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2319"/>
      <c r="C1" s="2320"/>
      <c r="D1" s="2320"/>
      <c r="E1" s="2320"/>
      <c r="F1" s="2320"/>
      <c r="G1" s="2320"/>
      <c r="H1" s="2320"/>
      <c r="I1" s="2320"/>
      <c r="J1" s="2320"/>
      <c r="K1" s="2320"/>
      <c r="L1" s="2321"/>
    </row>
    <row r="2" spans="2:12" x14ac:dyDescent="0.25">
      <c r="B2" s="2322"/>
      <c r="C2" s="2323"/>
      <c r="D2" s="2323"/>
      <c r="E2" s="2323"/>
      <c r="F2" s="2323"/>
      <c r="G2" s="2323"/>
      <c r="H2" s="2323"/>
      <c r="I2" s="2323"/>
      <c r="J2" s="2323"/>
      <c r="K2" s="2323"/>
      <c r="L2" s="2324"/>
    </row>
    <row r="3" spans="2:12" ht="15.75" thickBot="1" x14ac:dyDescent="0.3">
      <c r="B3" s="2325"/>
      <c r="C3" s="2326"/>
      <c r="D3" s="2326"/>
      <c r="E3" s="2326"/>
      <c r="F3" s="2326"/>
      <c r="G3" s="2326"/>
      <c r="H3" s="2326"/>
      <c r="I3" s="2326"/>
      <c r="J3" s="2326"/>
      <c r="K3" s="2326"/>
      <c r="L3" s="2327"/>
    </row>
    <row r="4" spans="2:12" ht="21" x14ac:dyDescent="0.35">
      <c r="B4" s="2347" t="s">
        <v>4217</v>
      </c>
      <c r="C4" s="2348"/>
      <c r="D4" s="2348"/>
      <c r="E4" s="2348"/>
      <c r="F4" s="2348"/>
      <c r="G4" s="2348"/>
      <c r="H4" s="2348"/>
      <c r="I4" s="2348"/>
      <c r="J4" s="2348"/>
      <c r="K4" s="2348"/>
      <c r="L4" s="2349"/>
    </row>
    <row r="5" spans="2:12" s="614" customFormat="1" ht="15.75" x14ac:dyDescent="0.25">
      <c r="B5" s="615"/>
      <c r="C5" s="616"/>
      <c r="D5" s="616"/>
      <c r="E5" s="616"/>
      <c r="F5" s="616"/>
      <c r="G5" s="616"/>
      <c r="H5" s="616"/>
      <c r="I5" s="616"/>
      <c r="J5" s="616"/>
      <c r="K5" s="616"/>
      <c r="L5" s="616"/>
    </row>
    <row r="6" spans="2:12" ht="18.75" x14ac:dyDescent="0.25">
      <c r="B6" s="1906" t="s">
        <v>2118</v>
      </c>
      <c r="C6" s="1907" t="s">
        <v>2119</v>
      </c>
      <c r="D6" s="1907"/>
      <c r="E6" s="1907"/>
      <c r="F6" s="1907"/>
      <c r="G6" s="1907"/>
      <c r="H6" s="1907" t="s">
        <v>2120</v>
      </c>
      <c r="I6" s="1907"/>
      <c r="J6" s="1907"/>
      <c r="K6" s="1907"/>
      <c r="L6" s="1907"/>
    </row>
    <row r="7" spans="2:12" ht="18.75" x14ac:dyDescent="0.25">
      <c r="B7" s="1906"/>
      <c r="C7" s="1344" t="s">
        <v>1834</v>
      </c>
      <c r="D7" s="1344" t="s">
        <v>2121</v>
      </c>
      <c r="E7" s="1344" t="s">
        <v>2122</v>
      </c>
      <c r="F7" s="1344" t="s">
        <v>2123</v>
      </c>
      <c r="G7" s="1344" t="s">
        <v>2124</v>
      </c>
      <c r="H7" s="1344" t="s">
        <v>1834</v>
      </c>
      <c r="I7" s="1344" t="s">
        <v>2121</v>
      </c>
      <c r="J7" s="1344" t="s">
        <v>2122</v>
      </c>
      <c r="K7" s="1344" t="s">
        <v>2123</v>
      </c>
      <c r="L7" s="1344" t="s">
        <v>2124</v>
      </c>
    </row>
    <row r="8" spans="2:12" ht="18.75" customHeight="1" x14ac:dyDescent="0.25">
      <c r="B8" s="600" t="s">
        <v>2125</v>
      </c>
      <c r="C8" s="81"/>
      <c r="D8" s="81"/>
      <c r="E8" s="81"/>
      <c r="F8" s="81"/>
      <c r="G8" s="81"/>
      <c r="H8" s="81">
        <v>1</v>
      </c>
      <c r="I8" s="81"/>
      <c r="J8" s="81"/>
      <c r="K8" s="81"/>
      <c r="L8" s="81"/>
    </row>
    <row r="9" spans="2:12" ht="18.75" customHeight="1" x14ac:dyDescent="0.25">
      <c r="B9" s="600" t="s">
        <v>2126</v>
      </c>
      <c r="C9" s="81">
        <v>148</v>
      </c>
      <c r="D9" s="81"/>
      <c r="E9" s="81"/>
      <c r="F9" s="81"/>
      <c r="G9" s="81"/>
      <c r="H9" s="81"/>
      <c r="I9" s="81"/>
      <c r="J9" s="81"/>
      <c r="K9" s="81"/>
      <c r="L9" s="81"/>
    </row>
    <row r="10" spans="2:12" ht="18.75" customHeight="1" x14ac:dyDescent="0.25">
      <c r="B10" s="600" t="s">
        <v>2127</v>
      </c>
      <c r="C10" s="81"/>
      <c r="D10" s="81"/>
      <c r="E10" s="81"/>
      <c r="F10" s="81"/>
      <c r="G10" s="81"/>
      <c r="H10" s="81"/>
      <c r="I10" s="81"/>
      <c r="J10" s="81"/>
      <c r="K10" s="81"/>
      <c r="L10" s="81"/>
    </row>
    <row r="11" spans="2:12" ht="18.75" customHeight="1" x14ac:dyDescent="0.25">
      <c r="B11" s="600" t="s">
        <v>2128</v>
      </c>
      <c r="C11" s="81"/>
      <c r="D11" s="81"/>
      <c r="E11" s="81"/>
      <c r="F11" s="81"/>
      <c r="G11" s="81"/>
      <c r="H11" s="81"/>
      <c r="I11" s="81"/>
      <c r="J11" s="81"/>
      <c r="K11" s="81"/>
      <c r="L11" s="81"/>
    </row>
    <row r="12" spans="2:12" ht="18.75" customHeight="1" x14ac:dyDescent="0.25">
      <c r="B12" s="600" t="s">
        <v>2129</v>
      </c>
      <c r="C12" s="81"/>
      <c r="D12" s="81">
        <v>10</v>
      </c>
      <c r="E12" s="81"/>
      <c r="F12" s="81"/>
      <c r="G12" s="81"/>
      <c r="H12" s="81"/>
      <c r="I12" s="81"/>
      <c r="J12" s="81"/>
      <c r="K12" s="81"/>
      <c r="L12" s="81"/>
    </row>
    <row r="13" spans="2:12" ht="18.75" customHeight="1" x14ac:dyDescent="0.25">
      <c r="B13" s="600" t="s">
        <v>2130</v>
      </c>
      <c r="C13" s="81">
        <v>39</v>
      </c>
      <c r="D13" s="81">
        <v>56</v>
      </c>
      <c r="E13" s="81">
        <v>8</v>
      </c>
      <c r="F13" s="81"/>
      <c r="G13" s="81"/>
      <c r="H13" s="81"/>
      <c r="I13" s="81">
        <v>5</v>
      </c>
      <c r="J13" s="81"/>
      <c r="K13" s="81"/>
      <c r="L13" s="81"/>
    </row>
    <row r="14" spans="2:12" x14ac:dyDescent="0.25"/>
    <row r="15" spans="2:12" x14ac:dyDescent="0.25"/>
    <row r="16" spans="2:12" x14ac:dyDescent="0.25"/>
    <row r="17" hidden="1" x14ac:dyDescent="0.25"/>
    <row r="18" hidden="1" x14ac:dyDescent="0.25"/>
  </sheetData>
  <mergeCells count="5">
    <mergeCell ref="B1:L3"/>
    <mergeCell ref="B4:L4"/>
    <mergeCell ref="B6:B7"/>
    <mergeCell ref="C6:G6"/>
    <mergeCell ref="H6:L6"/>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workbookViewId="0">
      <pane xSplit="2" ySplit="7" topLeftCell="C8"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2319"/>
      <c r="C1" s="2320"/>
      <c r="D1" s="2320"/>
      <c r="E1" s="2320"/>
      <c r="F1" s="2320"/>
      <c r="G1" s="2320"/>
      <c r="H1" s="2320"/>
      <c r="I1" s="2320"/>
      <c r="J1" s="2320"/>
      <c r="K1" s="2320"/>
      <c r="L1" s="2321"/>
    </row>
    <row r="2" spans="2:12" x14ac:dyDescent="0.25">
      <c r="B2" s="2322"/>
      <c r="C2" s="2323"/>
      <c r="D2" s="2323"/>
      <c r="E2" s="2323"/>
      <c r="F2" s="2323"/>
      <c r="G2" s="2323"/>
      <c r="H2" s="2323"/>
      <c r="I2" s="2323"/>
      <c r="J2" s="2323"/>
      <c r="K2" s="2323"/>
      <c r="L2" s="2324"/>
    </row>
    <row r="3" spans="2:12" ht="15.75" thickBot="1" x14ac:dyDescent="0.3">
      <c r="B3" s="2325"/>
      <c r="C3" s="2326"/>
      <c r="D3" s="2326"/>
      <c r="E3" s="2326"/>
      <c r="F3" s="2326"/>
      <c r="G3" s="2326"/>
      <c r="H3" s="2326"/>
      <c r="I3" s="2326"/>
      <c r="J3" s="2326"/>
      <c r="K3" s="2326"/>
      <c r="L3" s="2327"/>
    </row>
    <row r="4" spans="2:12" ht="21" x14ac:dyDescent="0.35">
      <c r="B4" s="2347" t="s">
        <v>4216</v>
      </c>
      <c r="C4" s="2348"/>
      <c r="D4" s="2348"/>
      <c r="E4" s="2348"/>
      <c r="F4" s="2348"/>
      <c r="G4" s="2348"/>
      <c r="H4" s="2348"/>
      <c r="I4" s="2348"/>
      <c r="J4" s="2348"/>
      <c r="K4" s="2348"/>
      <c r="L4" s="2349"/>
    </row>
    <row r="5" spans="2:12" s="614" customFormat="1" ht="15.75" x14ac:dyDescent="0.25">
      <c r="B5" s="615"/>
      <c r="C5" s="616"/>
      <c r="D5" s="616"/>
      <c r="E5" s="616"/>
      <c r="F5" s="616"/>
      <c r="G5" s="616"/>
      <c r="H5" s="616"/>
      <c r="I5" s="616"/>
      <c r="J5" s="616"/>
      <c r="K5" s="616"/>
      <c r="L5" s="616"/>
    </row>
    <row r="6" spans="2:12" ht="18.75" x14ac:dyDescent="0.25">
      <c r="B6" s="1906" t="s">
        <v>2118</v>
      </c>
      <c r="C6" s="1907" t="s">
        <v>2119</v>
      </c>
      <c r="D6" s="1907"/>
      <c r="E6" s="1907"/>
      <c r="F6" s="1907"/>
      <c r="G6" s="1907"/>
      <c r="H6" s="1907" t="s">
        <v>2120</v>
      </c>
      <c r="I6" s="1907"/>
      <c r="J6" s="1907"/>
      <c r="K6" s="1907"/>
      <c r="L6" s="1907"/>
    </row>
    <row r="7" spans="2:12" ht="18.75" x14ac:dyDescent="0.25">
      <c r="B7" s="1906"/>
      <c r="C7" s="1344" t="s">
        <v>1834</v>
      </c>
      <c r="D7" s="1344" t="s">
        <v>2121</v>
      </c>
      <c r="E7" s="1344" t="s">
        <v>2122</v>
      </c>
      <c r="F7" s="1344" t="s">
        <v>2123</v>
      </c>
      <c r="G7" s="1344" t="s">
        <v>2124</v>
      </c>
      <c r="H7" s="1344" t="s">
        <v>1834</v>
      </c>
      <c r="I7" s="1344" t="s">
        <v>2121</v>
      </c>
      <c r="J7" s="1344" t="s">
        <v>2122</v>
      </c>
      <c r="K7" s="1344" t="s">
        <v>2123</v>
      </c>
      <c r="L7" s="1344" t="s">
        <v>2124</v>
      </c>
    </row>
    <row r="8" spans="2:12" ht="18.75" customHeight="1" x14ac:dyDescent="0.25">
      <c r="B8" s="600" t="s">
        <v>2125</v>
      </c>
      <c r="C8" s="81"/>
      <c r="D8" s="81"/>
      <c r="E8" s="81"/>
      <c r="F8" s="81"/>
      <c r="G8" s="81"/>
      <c r="H8" s="81">
        <v>1</v>
      </c>
      <c r="I8" s="81"/>
      <c r="J8" s="81"/>
      <c r="K8" s="81"/>
      <c r="L8" s="81"/>
    </row>
    <row r="9" spans="2:12" ht="18.75" customHeight="1" x14ac:dyDescent="0.25">
      <c r="B9" s="600" t="s">
        <v>2126</v>
      </c>
      <c r="C9" s="81">
        <v>8</v>
      </c>
      <c r="D9" s="81"/>
      <c r="E9" s="81"/>
      <c r="F9" s="81"/>
      <c r="G9" s="81"/>
      <c r="H9" s="81"/>
      <c r="I9" s="81"/>
      <c r="J9" s="81"/>
      <c r="K9" s="81"/>
      <c r="L9" s="81"/>
    </row>
    <row r="10" spans="2:12" ht="18.75" customHeight="1" x14ac:dyDescent="0.25">
      <c r="B10" s="600" t="s">
        <v>2127</v>
      </c>
      <c r="C10" s="81">
        <v>364</v>
      </c>
      <c r="D10" s="81">
        <v>6</v>
      </c>
      <c r="E10" s="81"/>
      <c r="F10" s="81"/>
      <c r="G10" s="81"/>
      <c r="H10" s="81"/>
      <c r="I10" s="81"/>
      <c r="J10" s="81"/>
      <c r="K10" s="81"/>
      <c r="L10" s="81"/>
    </row>
    <row r="11" spans="2:12" ht="18.75" customHeight="1" x14ac:dyDescent="0.25">
      <c r="B11" s="600" t="s">
        <v>2128</v>
      </c>
      <c r="C11" s="81"/>
      <c r="D11" s="81"/>
      <c r="E11" s="81"/>
      <c r="F11" s="81"/>
      <c r="G11" s="81"/>
      <c r="H11" s="81"/>
      <c r="I11" s="81"/>
      <c r="J11" s="81"/>
      <c r="K11" s="81"/>
      <c r="L11" s="81"/>
    </row>
    <row r="12" spans="2:12" ht="18.75" customHeight="1" x14ac:dyDescent="0.25">
      <c r="B12" s="600" t="s">
        <v>2129</v>
      </c>
      <c r="C12" s="81"/>
      <c r="D12" s="81"/>
      <c r="E12" s="81"/>
      <c r="F12" s="81"/>
      <c r="G12" s="81"/>
      <c r="H12" s="81"/>
      <c r="I12" s="81"/>
      <c r="J12" s="81"/>
      <c r="K12" s="81"/>
      <c r="L12" s="81"/>
    </row>
    <row r="13" spans="2:12" ht="18.75" customHeight="1" x14ac:dyDescent="0.25">
      <c r="B13" s="600" t="s">
        <v>2130</v>
      </c>
      <c r="C13" s="81">
        <v>16</v>
      </c>
      <c r="D13" s="81">
        <v>11</v>
      </c>
      <c r="E13" s="81">
        <v>6</v>
      </c>
      <c r="F13" s="81"/>
      <c r="G13" s="81">
        <v>26</v>
      </c>
      <c r="H13" s="81">
        <v>4</v>
      </c>
      <c r="I13" s="81">
        <v>11</v>
      </c>
      <c r="J13" s="81"/>
      <c r="K13" s="81"/>
      <c r="L13" s="81">
        <v>13</v>
      </c>
    </row>
    <row r="14" spans="2:12" x14ac:dyDescent="0.25"/>
    <row r="15" spans="2:12" x14ac:dyDescent="0.25"/>
    <row r="16" spans="2:12" x14ac:dyDescent="0.25"/>
    <row r="17" hidden="1" x14ac:dyDescent="0.25"/>
    <row r="18" hidden="1" x14ac:dyDescent="0.25"/>
  </sheetData>
  <mergeCells count="5">
    <mergeCell ref="B1:L3"/>
    <mergeCell ref="B4:L4"/>
    <mergeCell ref="B6:B7"/>
    <mergeCell ref="C6:G6"/>
    <mergeCell ref="H6:L6"/>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workbookViewId="0">
      <pane xSplit="2" ySplit="7" topLeftCell="C8" activePane="bottomRight" state="frozen"/>
      <selection activeCell="C5" sqref="C5"/>
      <selection pane="topRight" activeCell="C5" sqref="C5"/>
      <selection pane="bottomLeft" activeCell="C5" sqref="C5"/>
      <selection pane="bottomRight" activeCell="B6" sqref="B6:L13"/>
    </sheetView>
  </sheetViews>
  <sheetFormatPr baseColWidth="10" defaultColWidth="0" defaultRowHeight="15" customHeight="1"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2319"/>
      <c r="C1" s="2320"/>
      <c r="D1" s="2320"/>
      <c r="E1" s="2320"/>
      <c r="F1" s="2320"/>
      <c r="G1" s="2320"/>
      <c r="H1" s="2320"/>
      <c r="I1" s="2320"/>
      <c r="J1" s="2320"/>
      <c r="K1" s="2320"/>
      <c r="L1" s="2321"/>
    </row>
    <row r="2" spans="2:12" x14ac:dyDescent="0.25">
      <c r="B2" s="2322"/>
      <c r="C2" s="2323"/>
      <c r="D2" s="2323"/>
      <c r="E2" s="2323"/>
      <c r="F2" s="2323"/>
      <c r="G2" s="2323"/>
      <c r="H2" s="2323"/>
      <c r="I2" s="2323"/>
      <c r="J2" s="2323"/>
      <c r="K2" s="2323"/>
      <c r="L2" s="2324"/>
    </row>
    <row r="3" spans="2:12" ht="15.75" thickBot="1" x14ac:dyDescent="0.3">
      <c r="B3" s="2325"/>
      <c r="C3" s="2326"/>
      <c r="D3" s="2326"/>
      <c r="E3" s="2326"/>
      <c r="F3" s="2326"/>
      <c r="G3" s="2326"/>
      <c r="H3" s="2326"/>
      <c r="I3" s="2326"/>
      <c r="J3" s="2326"/>
      <c r="K3" s="2326"/>
      <c r="L3" s="2327"/>
    </row>
    <row r="4" spans="2:12" ht="21" x14ac:dyDescent="0.35">
      <c r="B4" s="2347" t="s">
        <v>4218</v>
      </c>
      <c r="C4" s="2348"/>
      <c r="D4" s="2348"/>
      <c r="E4" s="2348"/>
      <c r="F4" s="2348"/>
      <c r="G4" s="2348"/>
      <c r="H4" s="2348"/>
      <c r="I4" s="2348"/>
      <c r="J4" s="2348"/>
      <c r="K4" s="2348"/>
      <c r="L4" s="2349"/>
    </row>
    <row r="5" spans="2:12" s="614" customFormat="1" ht="15.75" x14ac:dyDescent="0.25">
      <c r="B5" s="615"/>
      <c r="C5" s="616"/>
      <c r="D5" s="616"/>
      <c r="E5" s="616"/>
      <c r="F5" s="616"/>
      <c r="G5" s="616"/>
      <c r="H5" s="616"/>
      <c r="I5" s="616"/>
      <c r="J5" s="616"/>
      <c r="K5" s="616"/>
      <c r="L5" s="616"/>
    </row>
    <row r="6" spans="2:12" ht="18.75" x14ac:dyDescent="0.25">
      <c r="B6" s="1906" t="s">
        <v>2118</v>
      </c>
      <c r="C6" s="1907" t="s">
        <v>2119</v>
      </c>
      <c r="D6" s="1907"/>
      <c r="E6" s="1907"/>
      <c r="F6" s="1907"/>
      <c r="G6" s="1907"/>
      <c r="H6" s="1907" t="s">
        <v>2120</v>
      </c>
      <c r="I6" s="1907"/>
      <c r="J6" s="1907"/>
      <c r="K6" s="1907"/>
      <c r="L6" s="1907"/>
    </row>
    <row r="7" spans="2:12" ht="18.75" x14ac:dyDescent="0.25">
      <c r="B7" s="1906"/>
      <c r="C7" s="1344" t="s">
        <v>1834</v>
      </c>
      <c r="D7" s="1344" t="s">
        <v>2121</v>
      </c>
      <c r="E7" s="1344" t="s">
        <v>2122</v>
      </c>
      <c r="F7" s="1344" t="s">
        <v>2123</v>
      </c>
      <c r="G7" s="1344" t="s">
        <v>2124</v>
      </c>
      <c r="H7" s="1344" t="s">
        <v>1834</v>
      </c>
      <c r="I7" s="1344" t="s">
        <v>2121</v>
      </c>
      <c r="J7" s="1344" t="s">
        <v>2122</v>
      </c>
      <c r="K7" s="1344" t="s">
        <v>2123</v>
      </c>
      <c r="L7" s="1344" t="s">
        <v>2124</v>
      </c>
    </row>
    <row r="8" spans="2:12" ht="18.75" customHeight="1" x14ac:dyDescent="0.25">
      <c r="B8" s="600" t="s">
        <v>2125</v>
      </c>
      <c r="C8" s="81">
        <v>1</v>
      </c>
      <c r="D8" s="81"/>
      <c r="E8" s="81"/>
      <c r="F8" s="81"/>
      <c r="G8" s="81"/>
      <c r="H8" s="81">
        <v>2</v>
      </c>
      <c r="I8" s="81"/>
      <c r="J8" s="81"/>
      <c r="K8" s="81"/>
      <c r="L8" s="81"/>
    </row>
    <row r="9" spans="2:12" ht="18.75" customHeight="1" x14ac:dyDescent="0.25">
      <c r="B9" s="600" t="s">
        <v>2126</v>
      </c>
      <c r="C9" s="81">
        <v>45</v>
      </c>
      <c r="D9" s="81"/>
      <c r="E9" s="81"/>
      <c r="F9" s="81"/>
      <c r="G9" s="81"/>
      <c r="H9" s="81"/>
      <c r="I9" s="81"/>
      <c r="J9" s="81"/>
      <c r="K9" s="81"/>
      <c r="L9" s="81"/>
    </row>
    <row r="10" spans="2:12" ht="18.75" customHeight="1" x14ac:dyDescent="0.25">
      <c r="B10" s="600" t="s">
        <v>2127</v>
      </c>
      <c r="C10" s="81">
        <v>720</v>
      </c>
      <c r="D10" s="81">
        <v>8</v>
      </c>
      <c r="E10" s="81"/>
      <c r="F10" s="81"/>
      <c r="G10" s="81"/>
      <c r="H10" s="81"/>
      <c r="I10" s="81"/>
      <c r="J10" s="81"/>
      <c r="K10" s="81"/>
      <c r="L10" s="81"/>
    </row>
    <row r="11" spans="2:12" ht="18.75" customHeight="1" x14ac:dyDescent="0.25">
      <c r="B11" s="600" t="s">
        <v>2128</v>
      </c>
      <c r="C11" s="81"/>
      <c r="D11" s="81"/>
      <c r="E11" s="81"/>
      <c r="F11" s="81"/>
      <c r="G11" s="81"/>
      <c r="H11" s="81"/>
      <c r="I11" s="81"/>
      <c r="J11" s="81"/>
      <c r="K11" s="81"/>
      <c r="L11" s="81"/>
    </row>
    <row r="12" spans="2:12" ht="18.75" customHeight="1" x14ac:dyDescent="0.25">
      <c r="B12" s="600" t="s">
        <v>2129</v>
      </c>
      <c r="C12" s="81"/>
      <c r="D12" s="81">
        <v>5</v>
      </c>
      <c r="E12" s="81"/>
      <c r="F12" s="81"/>
      <c r="G12" s="81"/>
      <c r="H12" s="81"/>
      <c r="I12" s="81"/>
      <c r="J12" s="81"/>
      <c r="K12" s="81"/>
      <c r="L12" s="81"/>
    </row>
    <row r="13" spans="2:12" ht="18.75" customHeight="1" x14ac:dyDescent="0.25">
      <c r="B13" s="600" t="s">
        <v>2130</v>
      </c>
      <c r="C13" s="81">
        <v>6</v>
      </c>
      <c r="D13" s="81"/>
      <c r="E13" s="81"/>
      <c r="F13" s="81"/>
      <c r="G13" s="81"/>
      <c r="H13" s="81"/>
      <c r="I13" s="81">
        <v>3</v>
      </c>
      <c r="J13" s="81"/>
      <c r="K13" s="81"/>
      <c r="L13" s="81"/>
    </row>
    <row r="14" spans="2:12" x14ac:dyDescent="0.25"/>
    <row r="15" spans="2:12" x14ac:dyDescent="0.25"/>
    <row r="16" spans="2:12" x14ac:dyDescent="0.25"/>
    <row r="17" hidden="1" x14ac:dyDescent="0.25"/>
    <row r="18" hidden="1" x14ac:dyDescent="0.25"/>
  </sheetData>
  <mergeCells count="5">
    <mergeCell ref="B1:L3"/>
    <mergeCell ref="B4:L4"/>
    <mergeCell ref="B6:B7"/>
    <mergeCell ref="C6:G6"/>
    <mergeCell ref="H6:L6"/>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1:J38"/>
  <sheetViews>
    <sheetView showGridLines="0" workbookViewId="0"/>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1:10" x14ac:dyDescent="0.25">
      <c r="B1" s="2319"/>
      <c r="C1" s="2320"/>
      <c r="D1" s="2320"/>
      <c r="E1" s="2320"/>
      <c r="F1" s="2320"/>
      <c r="G1" s="2320"/>
      <c r="H1" s="2320"/>
      <c r="I1" s="2321"/>
    </row>
    <row r="2" spans="1:10" x14ac:dyDescent="0.25">
      <c r="B2" s="2322"/>
      <c r="C2" s="2323"/>
      <c r="D2" s="2323"/>
      <c r="E2" s="2323"/>
      <c r="F2" s="2323"/>
      <c r="G2" s="2323"/>
      <c r="H2" s="2323"/>
      <c r="I2" s="2324"/>
    </row>
    <row r="3" spans="1:10" ht="15.75" thickBot="1" x14ac:dyDescent="0.3">
      <c r="B3" s="2325"/>
      <c r="C3" s="2326"/>
      <c r="D3" s="2326"/>
      <c r="E3" s="2326"/>
      <c r="F3" s="2326"/>
      <c r="G3" s="2326"/>
      <c r="H3" s="2326"/>
      <c r="I3" s="2327"/>
    </row>
    <row r="4" spans="1:10" ht="21.75" thickBot="1" x14ac:dyDescent="0.4">
      <c r="A4" s="4"/>
      <c r="B4" s="1668" t="s">
        <v>2699</v>
      </c>
      <c r="C4" s="1669"/>
      <c r="D4" s="1669"/>
      <c r="E4" s="1669"/>
      <c r="F4" s="1669"/>
      <c r="G4" s="1669"/>
      <c r="H4" s="1669"/>
      <c r="I4" s="1670"/>
      <c r="J4" s="3"/>
    </row>
    <row r="5" spans="1:10" x14ac:dyDescent="0.25"/>
    <row r="6" spans="1:10" x14ac:dyDescent="0.25">
      <c r="B6" s="2350" t="s">
        <v>4213</v>
      </c>
      <c r="C6" s="2351"/>
      <c r="D6" s="2351"/>
      <c r="E6" s="2351"/>
      <c r="F6" s="2351"/>
      <c r="G6" s="2351"/>
      <c r="H6" s="2351"/>
      <c r="I6" s="2352"/>
    </row>
    <row r="7" spans="1:10" ht="15" customHeight="1" x14ac:dyDescent="0.25">
      <c r="B7" s="2353"/>
      <c r="C7" s="2354"/>
      <c r="D7" s="2354"/>
      <c r="E7" s="2354"/>
      <c r="F7" s="2354"/>
      <c r="G7" s="2354"/>
      <c r="H7" s="2354"/>
      <c r="I7" s="2355"/>
    </row>
    <row r="8" spans="1:10" x14ac:dyDescent="0.25">
      <c r="B8" s="2353"/>
      <c r="C8" s="2354"/>
      <c r="D8" s="2354"/>
      <c r="E8" s="2354"/>
      <c r="F8" s="2354"/>
      <c r="G8" s="2354"/>
      <c r="H8" s="2354"/>
      <c r="I8" s="2355"/>
    </row>
    <row r="9" spans="1:10" x14ac:dyDescent="0.25">
      <c r="B9" s="2356"/>
      <c r="C9" s="2357"/>
      <c r="D9" s="2357"/>
      <c r="E9" s="2357"/>
      <c r="F9" s="2357"/>
      <c r="G9" s="2357"/>
      <c r="H9" s="2357"/>
      <c r="I9" s="2358"/>
    </row>
    <row r="10" spans="1:10" x14ac:dyDescent="0.25">
      <c r="B10" s="617"/>
      <c r="C10" s="614"/>
      <c r="D10" s="614"/>
      <c r="E10" s="614"/>
      <c r="F10" s="614"/>
      <c r="G10" s="614"/>
      <c r="H10" s="614"/>
      <c r="I10" s="618"/>
    </row>
    <row r="11" spans="1:10" x14ac:dyDescent="0.25">
      <c r="B11" s="617"/>
      <c r="C11" s="614"/>
      <c r="D11" s="614"/>
      <c r="E11" s="614"/>
      <c r="F11" s="614"/>
      <c r="G11" s="614"/>
      <c r="H11" s="614"/>
      <c r="I11" s="618"/>
    </row>
    <row r="12" spans="1:10" x14ac:dyDescent="0.25">
      <c r="B12" s="617"/>
      <c r="C12" s="614"/>
      <c r="D12" s="614"/>
      <c r="E12" s="614"/>
      <c r="F12" s="614"/>
      <c r="G12" s="614"/>
      <c r="H12" s="614"/>
      <c r="I12" s="618"/>
    </row>
    <row r="13" spans="1:10" x14ac:dyDescent="0.25">
      <c r="B13" s="617"/>
      <c r="C13" s="614"/>
      <c r="D13" s="614"/>
      <c r="E13" s="614"/>
      <c r="F13" s="614"/>
      <c r="G13" s="614"/>
      <c r="H13" s="614"/>
      <c r="I13" s="618"/>
    </row>
    <row r="14" spans="1:10" x14ac:dyDescent="0.25">
      <c r="B14" s="617"/>
      <c r="C14" s="614"/>
      <c r="D14" s="614"/>
      <c r="E14" s="614"/>
      <c r="F14" s="614"/>
      <c r="G14" s="614"/>
      <c r="H14" s="614"/>
      <c r="I14" s="618"/>
    </row>
    <row r="15" spans="1:10" x14ac:dyDescent="0.25">
      <c r="B15" s="617"/>
      <c r="C15" s="614"/>
      <c r="D15" s="614"/>
      <c r="E15" s="614"/>
      <c r="F15" s="614"/>
      <c r="G15" s="614"/>
      <c r="H15" s="614"/>
      <c r="I15" s="618"/>
    </row>
    <row r="16" spans="1:10" x14ac:dyDescent="0.25">
      <c r="B16" s="617"/>
      <c r="C16" s="614"/>
      <c r="D16" s="614"/>
      <c r="E16" s="614"/>
      <c r="F16" s="614"/>
      <c r="G16" s="614"/>
      <c r="H16" s="614"/>
      <c r="I16" s="618"/>
    </row>
    <row r="17" spans="2:9" x14ac:dyDescent="0.25">
      <c r="B17" s="617"/>
      <c r="C17" s="614"/>
      <c r="D17" s="614"/>
      <c r="E17" s="614"/>
      <c r="F17" s="614"/>
      <c r="G17" s="614"/>
      <c r="H17" s="614"/>
      <c r="I17" s="618"/>
    </row>
    <row r="18" spans="2:9" x14ac:dyDescent="0.25">
      <c r="B18" s="617"/>
      <c r="C18" s="614"/>
      <c r="D18" s="614"/>
      <c r="E18" s="614"/>
      <c r="F18" s="614"/>
      <c r="G18" s="614"/>
      <c r="H18" s="614"/>
      <c r="I18" s="618"/>
    </row>
    <row r="19" spans="2:9" x14ac:dyDescent="0.25">
      <c r="B19" s="617"/>
      <c r="C19" s="614"/>
      <c r="D19" s="614"/>
      <c r="E19" s="614"/>
      <c r="F19" s="614"/>
      <c r="G19" s="614"/>
      <c r="H19" s="614"/>
      <c r="I19" s="618"/>
    </row>
    <row r="20" spans="2:9" x14ac:dyDescent="0.25">
      <c r="B20" s="617"/>
      <c r="C20" s="614"/>
      <c r="D20" s="614"/>
      <c r="E20" s="614"/>
      <c r="F20" s="614"/>
      <c r="G20" s="614"/>
      <c r="H20" s="614"/>
      <c r="I20" s="618"/>
    </row>
    <row r="21" spans="2:9" x14ac:dyDescent="0.25">
      <c r="B21" s="617"/>
      <c r="C21" s="614"/>
      <c r="D21" s="614"/>
      <c r="E21" s="614"/>
      <c r="F21" s="614"/>
      <c r="G21" s="614"/>
      <c r="H21" s="614"/>
      <c r="I21" s="618"/>
    </row>
    <row r="22" spans="2:9" x14ac:dyDescent="0.25">
      <c r="B22" s="617"/>
      <c r="C22" s="614"/>
      <c r="D22" s="614"/>
      <c r="E22" s="614"/>
      <c r="F22" s="614"/>
      <c r="G22" s="614"/>
      <c r="H22" s="614"/>
      <c r="I22" s="618"/>
    </row>
    <row r="23" spans="2:9" x14ac:dyDescent="0.25">
      <c r="B23" s="617"/>
      <c r="C23" s="614"/>
      <c r="D23" s="614"/>
      <c r="E23" s="614"/>
      <c r="F23" s="614"/>
      <c r="G23" s="614"/>
      <c r="H23" s="614"/>
      <c r="I23" s="618"/>
    </row>
    <row r="24" spans="2:9" x14ac:dyDescent="0.25">
      <c r="B24" s="617"/>
      <c r="C24" s="614"/>
      <c r="D24" s="614"/>
      <c r="E24" s="614"/>
      <c r="F24" s="614"/>
      <c r="G24" s="614"/>
      <c r="H24" s="614"/>
      <c r="I24" s="618"/>
    </row>
    <row r="25" spans="2:9" x14ac:dyDescent="0.25">
      <c r="B25" s="617"/>
      <c r="C25" s="614"/>
      <c r="D25" s="614"/>
      <c r="E25" s="614"/>
      <c r="F25" s="614"/>
      <c r="G25" s="614"/>
      <c r="H25" s="614"/>
      <c r="I25" s="618"/>
    </row>
    <row r="26" spans="2:9" x14ac:dyDescent="0.25">
      <c r="B26" s="617"/>
      <c r="C26" s="614"/>
      <c r="D26" s="614"/>
      <c r="E26" s="614"/>
      <c r="F26" s="614"/>
      <c r="G26" s="614"/>
      <c r="H26" s="614"/>
      <c r="I26" s="618"/>
    </row>
    <row r="27" spans="2:9" x14ac:dyDescent="0.25">
      <c r="B27" s="617"/>
      <c r="C27" s="614"/>
      <c r="D27" s="614"/>
      <c r="E27" s="614"/>
      <c r="F27" s="614"/>
      <c r="G27" s="614"/>
      <c r="H27" s="614"/>
      <c r="I27" s="618"/>
    </row>
    <row r="28" spans="2:9" x14ac:dyDescent="0.25">
      <c r="B28" s="617"/>
      <c r="C28" s="614"/>
      <c r="D28" s="614"/>
      <c r="E28" s="614"/>
      <c r="F28" s="614"/>
      <c r="G28" s="614"/>
      <c r="H28" s="614"/>
      <c r="I28" s="618"/>
    </row>
    <row r="29" spans="2:9" x14ac:dyDescent="0.25">
      <c r="B29" s="617"/>
      <c r="C29" s="614"/>
      <c r="D29" s="614"/>
      <c r="E29" s="614"/>
      <c r="F29" s="614"/>
      <c r="G29" s="614"/>
      <c r="H29" s="614"/>
      <c r="I29" s="618"/>
    </row>
    <row r="30" spans="2:9" x14ac:dyDescent="0.25">
      <c r="B30" s="617"/>
      <c r="C30" s="614"/>
      <c r="D30" s="614"/>
      <c r="E30" s="614"/>
      <c r="F30" s="614"/>
      <c r="G30" s="614"/>
      <c r="H30" s="614"/>
      <c r="I30" s="618"/>
    </row>
    <row r="31" spans="2:9" x14ac:dyDescent="0.25">
      <c r="B31" s="617"/>
      <c r="C31" s="614"/>
      <c r="D31" s="614"/>
      <c r="E31" s="614"/>
      <c r="F31" s="614"/>
      <c r="G31" s="614"/>
      <c r="H31" s="614"/>
      <c r="I31" s="618"/>
    </row>
    <row r="32" spans="2:9" ht="15.75" x14ac:dyDescent="0.25">
      <c r="B32" s="2359" t="s">
        <v>4214</v>
      </c>
      <c r="C32" s="2360"/>
      <c r="D32" s="2360"/>
      <c r="E32" s="2360"/>
      <c r="F32" s="2360"/>
      <c r="G32" s="2360"/>
      <c r="H32" s="2360"/>
      <c r="I32" s="2361"/>
    </row>
    <row r="33" spans="2:9" x14ac:dyDescent="0.25">
      <c r="B33" s="619"/>
      <c r="C33" s="620"/>
      <c r="D33" s="620"/>
      <c r="E33" s="620"/>
      <c r="F33" s="620"/>
      <c r="G33" s="620"/>
      <c r="H33" s="620"/>
      <c r="I33" s="621"/>
    </row>
    <row r="34" spans="2:9" x14ac:dyDescent="0.25"/>
    <row r="35" spans="2:9" x14ac:dyDescent="0.25"/>
    <row r="36" spans="2:9" x14ac:dyDescent="0.25"/>
    <row r="37" spans="2:9" hidden="1" x14ac:dyDescent="0.25"/>
    <row r="38" spans="2:9" hidden="1" x14ac:dyDescent="0.25"/>
  </sheetData>
  <mergeCells count="4">
    <mergeCell ref="B1:I3"/>
    <mergeCell ref="B6:I9"/>
    <mergeCell ref="B32:I32"/>
    <mergeCell ref="B4:I4"/>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1:K12"/>
  <sheetViews>
    <sheetView zoomScaleNormal="100" workbookViewId="0"/>
  </sheetViews>
  <sheetFormatPr baseColWidth="10" defaultColWidth="0" defaultRowHeight="15" zeroHeight="1" x14ac:dyDescent="0.25"/>
  <cols>
    <col min="1" max="1" width="3.5703125" customWidth="1"/>
    <col min="2" max="2" width="42.5703125" customWidth="1"/>
    <col min="3" max="10" width="13.140625" customWidth="1"/>
    <col min="11" max="11" width="5" customWidth="1"/>
    <col min="12" max="16384" width="11.42578125" hidden="1"/>
  </cols>
  <sheetData>
    <row r="1" spans="1:11" x14ac:dyDescent="0.25">
      <c r="B1" s="2319"/>
      <c r="C1" s="2320"/>
      <c r="D1" s="2320"/>
      <c r="E1" s="2320"/>
      <c r="F1" s="2320"/>
      <c r="G1" s="2320"/>
      <c r="H1" s="2320"/>
      <c r="I1" s="2320"/>
      <c r="J1" s="2321"/>
    </row>
    <row r="2" spans="1:11" x14ac:dyDescent="0.25">
      <c r="B2" s="2322"/>
      <c r="C2" s="2323"/>
      <c r="D2" s="2323"/>
      <c r="E2" s="2323"/>
      <c r="F2" s="2323"/>
      <c r="G2" s="2323"/>
      <c r="H2" s="2323"/>
      <c r="I2" s="2323"/>
      <c r="J2" s="2324"/>
    </row>
    <row r="3" spans="1:11" ht="15.75" thickBot="1" x14ac:dyDescent="0.3">
      <c r="B3" s="2325"/>
      <c r="C3" s="2326"/>
      <c r="D3" s="2326"/>
      <c r="E3" s="2326"/>
      <c r="F3" s="2326"/>
      <c r="G3" s="2326"/>
      <c r="H3" s="2326"/>
      <c r="I3" s="2326"/>
      <c r="J3" s="2327"/>
    </row>
    <row r="4" spans="1:11" ht="21.75" thickBot="1" x14ac:dyDescent="0.4">
      <c r="A4" s="4"/>
      <c r="B4" s="1668" t="s">
        <v>2559</v>
      </c>
      <c r="C4" s="1669"/>
      <c r="D4" s="1669"/>
      <c r="E4" s="1669"/>
      <c r="F4" s="1669"/>
      <c r="G4" s="1669"/>
      <c r="H4" s="1854"/>
      <c r="I4" s="1854"/>
      <c r="J4" s="1670"/>
      <c r="K4" s="3"/>
    </row>
    <row r="5" spans="1:11" x14ac:dyDescent="0.25"/>
    <row r="6" spans="1:11" ht="18.75" x14ac:dyDescent="0.3">
      <c r="B6" s="574" t="s">
        <v>2131</v>
      </c>
      <c r="C6" s="622">
        <v>2011</v>
      </c>
      <c r="D6" s="622">
        <v>2012</v>
      </c>
      <c r="E6" s="622">
        <v>2013</v>
      </c>
      <c r="F6" s="622">
        <v>2014</v>
      </c>
      <c r="G6" s="622">
        <v>2015</v>
      </c>
      <c r="H6" s="622">
        <v>2016</v>
      </c>
      <c r="I6" s="622">
        <v>2017</v>
      </c>
      <c r="J6" s="572" t="s">
        <v>211</v>
      </c>
    </row>
    <row r="7" spans="1:11" ht="18.75" customHeight="1" x14ac:dyDescent="0.25">
      <c r="B7" s="52" t="s">
        <v>2132</v>
      </c>
      <c r="C7" s="81">
        <v>59</v>
      </c>
      <c r="D7" s="81">
        <v>36</v>
      </c>
      <c r="E7" s="81">
        <v>71</v>
      </c>
      <c r="F7" s="81">
        <v>16</v>
      </c>
      <c r="G7" s="81">
        <v>16</v>
      </c>
      <c r="H7" s="81">
        <v>18</v>
      </c>
      <c r="I7" s="81">
        <v>1</v>
      </c>
      <c r="J7" s="542">
        <f>SUM(C7:I7)</f>
        <v>217</v>
      </c>
    </row>
    <row r="8" spans="1:11" ht="18.75" customHeight="1" x14ac:dyDescent="0.25">
      <c r="B8" s="52" t="s">
        <v>2133</v>
      </c>
      <c r="C8" s="81">
        <v>1</v>
      </c>
      <c r="D8" s="81">
        <v>6</v>
      </c>
      <c r="E8" s="81">
        <v>16</v>
      </c>
      <c r="F8" s="81">
        <v>11</v>
      </c>
      <c r="G8" s="81">
        <v>20</v>
      </c>
      <c r="H8" s="81">
        <v>3</v>
      </c>
      <c r="I8" s="81">
        <v>2</v>
      </c>
      <c r="J8" s="542">
        <f>SUM(C8:G8)</f>
        <v>54</v>
      </c>
    </row>
    <row r="9" spans="1:11" ht="18.75" customHeight="1" x14ac:dyDescent="0.25">
      <c r="B9" s="52" t="s">
        <v>2134</v>
      </c>
      <c r="C9" s="81">
        <v>118</v>
      </c>
      <c r="D9" s="81">
        <v>97</v>
      </c>
      <c r="E9" s="81">
        <v>128</v>
      </c>
      <c r="F9" s="81">
        <v>118</v>
      </c>
      <c r="G9" s="81">
        <v>107</v>
      </c>
      <c r="H9" s="81">
        <v>117</v>
      </c>
      <c r="I9" s="81">
        <v>150</v>
      </c>
      <c r="J9" s="542">
        <f>SUM(C9:G9)</f>
        <v>568</v>
      </c>
    </row>
    <row r="10" spans="1:11" ht="18.75" customHeight="1" x14ac:dyDescent="0.25">
      <c r="B10" s="52" t="s">
        <v>2135</v>
      </c>
      <c r="C10" s="81">
        <v>14</v>
      </c>
      <c r="D10" s="81">
        <v>24</v>
      </c>
      <c r="E10" s="81">
        <v>21</v>
      </c>
      <c r="F10" s="81">
        <v>25</v>
      </c>
      <c r="G10" s="81">
        <v>47</v>
      </c>
      <c r="H10" s="81">
        <v>38</v>
      </c>
      <c r="I10" s="81">
        <v>44</v>
      </c>
      <c r="J10" s="542">
        <f>SUM(C10:G10)</f>
        <v>131</v>
      </c>
    </row>
    <row r="11" spans="1:11" x14ac:dyDescent="0.25"/>
    <row r="12" spans="1:11" x14ac:dyDescent="0.25"/>
  </sheetData>
  <mergeCells count="2">
    <mergeCell ref="B4:J4"/>
    <mergeCell ref="B1:J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335"/>
  <sheetViews>
    <sheetView showGridLines="0" topLeftCell="A7" zoomScaleNormal="100" workbookViewId="0">
      <selection activeCell="B15" sqref="B15:H15"/>
    </sheetView>
  </sheetViews>
  <sheetFormatPr baseColWidth="10" defaultColWidth="0" defaultRowHeight="18.75" customHeight="1" zeroHeight="1" x14ac:dyDescent="0.25"/>
  <cols>
    <col min="1" max="1" width="1.85546875" style="1" customWidth="1"/>
    <col min="2" max="8" width="18.42578125" style="1" customWidth="1"/>
    <col min="9" max="9" width="1.85546875" style="1" customWidth="1"/>
    <col min="10" max="10" width="0" style="1" hidden="1" customWidth="1"/>
    <col min="11" max="16384" width="9.140625" style="1" hidden="1"/>
  </cols>
  <sheetData>
    <row r="1" spans="2:8" ht="18.75" customHeight="1" thickBot="1" x14ac:dyDescent="0.3">
      <c r="B1" s="2"/>
      <c r="C1" s="2"/>
      <c r="D1" s="2"/>
      <c r="E1" s="2"/>
      <c r="F1" s="2"/>
      <c r="G1" s="2"/>
      <c r="H1" s="2"/>
    </row>
    <row r="2" spans="2:8" ht="18.75" customHeight="1" thickBot="1" x14ac:dyDescent="0.3">
      <c r="B2" s="1678"/>
      <c r="C2" s="1679"/>
      <c r="D2" s="1679"/>
      <c r="E2" s="1679"/>
      <c r="F2" s="1679"/>
      <c r="G2" s="1679"/>
      <c r="H2" s="1680"/>
    </row>
    <row r="3" spans="2:8" s="4" customFormat="1" ht="18.75" customHeight="1" x14ac:dyDescent="0.25">
      <c r="B3" s="297"/>
      <c r="C3" s="298"/>
      <c r="D3" s="298"/>
      <c r="E3" s="298"/>
      <c r="F3" s="298"/>
      <c r="G3" s="298"/>
      <c r="H3" s="299"/>
    </row>
    <row r="4" spans="2:8" s="4" customFormat="1" ht="18.75" customHeight="1" x14ac:dyDescent="0.25">
      <c r="B4" s="297"/>
      <c r="C4" s="298"/>
      <c r="D4" s="298"/>
      <c r="E4" s="298"/>
      <c r="F4" s="298"/>
      <c r="G4" s="298"/>
      <c r="H4" s="299"/>
    </row>
    <row r="5" spans="2:8" s="4" customFormat="1" ht="18.75" customHeight="1" x14ac:dyDescent="0.25">
      <c r="B5" s="297"/>
      <c r="C5" s="298"/>
      <c r="D5" s="298"/>
      <c r="E5" s="298"/>
      <c r="F5" s="298"/>
      <c r="G5" s="298"/>
      <c r="H5" s="299"/>
    </row>
    <row r="6" spans="2:8" s="4" customFormat="1" ht="18.75" customHeight="1" x14ac:dyDescent="0.25">
      <c r="B6" s="297"/>
      <c r="C6" s="298"/>
      <c r="D6" s="298"/>
      <c r="E6" s="298"/>
      <c r="F6" s="298"/>
      <c r="G6" s="298"/>
      <c r="H6" s="299"/>
    </row>
    <row r="7" spans="2:8" s="4" customFormat="1" ht="18.75" customHeight="1" x14ac:dyDescent="0.25">
      <c r="B7" s="297"/>
      <c r="C7" s="298"/>
      <c r="D7" s="298"/>
      <c r="E7" s="298"/>
      <c r="F7" s="298"/>
      <c r="G7" s="298"/>
      <c r="H7" s="299"/>
    </row>
    <row r="8" spans="2:8" s="4" customFormat="1" ht="18.75" customHeight="1" x14ac:dyDescent="0.25">
      <c r="B8" s="297"/>
      <c r="C8" s="298"/>
      <c r="D8" s="298"/>
      <c r="E8" s="298"/>
      <c r="F8" s="298"/>
      <c r="G8" s="298"/>
      <c r="H8" s="299"/>
    </row>
    <row r="9" spans="2:8" s="4" customFormat="1" ht="18.75" customHeight="1" x14ac:dyDescent="0.25">
      <c r="B9" s="297"/>
      <c r="C9" s="298"/>
      <c r="D9" s="298"/>
      <c r="E9" s="298"/>
      <c r="F9" s="298"/>
      <c r="G9" s="298"/>
      <c r="H9" s="299"/>
    </row>
    <row r="10" spans="2:8" s="4" customFormat="1" ht="18.75" customHeight="1" x14ac:dyDescent="0.25">
      <c r="B10" s="297"/>
      <c r="C10" s="298"/>
      <c r="D10" s="298"/>
      <c r="E10" s="298"/>
      <c r="F10" s="298"/>
      <c r="G10" s="298"/>
      <c r="H10" s="299"/>
    </row>
    <row r="11" spans="2:8" s="4" customFormat="1" ht="18.75" customHeight="1" x14ac:dyDescent="0.25">
      <c r="B11" s="297"/>
      <c r="C11" s="298"/>
      <c r="D11" s="298"/>
      <c r="E11" s="298"/>
      <c r="F11" s="298"/>
      <c r="G11" s="298"/>
      <c r="H11" s="299"/>
    </row>
    <row r="12" spans="2:8" s="4" customFormat="1" ht="21" x14ac:dyDescent="0.25">
      <c r="B12" s="1681" t="s">
        <v>126</v>
      </c>
      <c r="C12" s="1682"/>
      <c r="D12" s="1682"/>
      <c r="E12" s="1682"/>
      <c r="F12" s="1682"/>
      <c r="G12" s="1682"/>
      <c r="H12" s="1683"/>
    </row>
    <row r="13" spans="2:8" s="4" customFormat="1" x14ac:dyDescent="0.25">
      <c r="B13" s="1684" t="s">
        <v>127</v>
      </c>
      <c r="C13" s="1685"/>
      <c r="D13" s="1685"/>
      <c r="E13" s="1685"/>
      <c r="F13" s="1685"/>
      <c r="G13" s="1685"/>
      <c r="H13" s="1686"/>
    </row>
    <row r="14" spans="2:8" s="4" customFormat="1" ht="18.75" customHeight="1" x14ac:dyDescent="0.25">
      <c r="B14" s="300"/>
      <c r="C14" s="301"/>
      <c r="D14" s="301"/>
      <c r="E14" s="301"/>
      <c r="F14" s="301"/>
      <c r="G14" s="301"/>
      <c r="H14" s="302"/>
    </row>
    <row r="15" spans="2:8" s="4" customFormat="1" x14ac:dyDescent="0.25">
      <c r="B15" s="1684" t="s">
        <v>2749</v>
      </c>
      <c r="C15" s="1685"/>
      <c r="D15" s="1685"/>
      <c r="E15" s="1685"/>
      <c r="F15" s="1685"/>
      <c r="G15" s="1685"/>
      <c r="H15" s="1686"/>
    </row>
    <row r="16" spans="2:8" s="4" customFormat="1" ht="18.75" customHeight="1" x14ac:dyDescent="0.25">
      <c r="B16" s="300"/>
      <c r="C16" s="301"/>
      <c r="D16" s="301"/>
      <c r="E16" s="301"/>
      <c r="F16" s="301"/>
      <c r="G16" s="301"/>
      <c r="H16" s="302"/>
    </row>
    <row r="17" spans="2:8" s="4" customFormat="1" x14ac:dyDescent="0.25">
      <c r="B17" s="1684" t="s">
        <v>2750</v>
      </c>
      <c r="C17" s="1685"/>
      <c r="D17" s="1685"/>
      <c r="E17" s="1685"/>
      <c r="F17" s="1685"/>
      <c r="G17" s="1685"/>
      <c r="H17" s="1686"/>
    </row>
    <row r="18" spans="2:8" s="4" customFormat="1" ht="18.75" customHeight="1" x14ac:dyDescent="0.25">
      <c r="B18" s="297"/>
      <c r="C18" s="298"/>
      <c r="D18" s="298"/>
      <c r="E18" s="298"/>
      <c r="F18" s="298"/>
      <c r="G18" s="298"/>
      <c r="H18" s="299"/>
    </row>
    <row r="19" spans="2:8" s="4" customFormat="1" ht="18.75" customHeight="1" x14ac:dyDescent="0.25">
      <c r="B19" s="297"/>
      <c r="C19" s="298"/>
      <c r="D19" s="298"/>
      <c r="E19" s="298"/>
      <c r="F19" s="298"/>
      <c r="G19" s="298"/>
      <c r="H19" s="299"/>
    </row>
    <row r="20" spans="2:8" s="4" customFormat="1" ht="21" x14ac:dyDescent="0.25">
      <c r="B20" s="1681" t="s">
        <v>1</v>
      </c>
      <c r="C20" s="1682"/>
      <c r="D20" s="1682"/>
      <c r="E20" s="1682"/>
      <c r="F20" s="1682"/>
      <c r="G20" s="1682"/>
      <c r="H20" s="1683"/>
    </row>
    <row r="21" spans="2:8" s="4" customFormat="1" ht="18.75" customHeight="1" x14ac:dyDescent="0.25">
      <c r="B21" s="297"/>
      <c r="C21" s="298"/>
      <c r="D21" s="298"/>
      <c r="E21" s="298"/>
      <c r="F21" s="298"/>
      <c r="G21" s="298"/>
      <c r="H21" s="299"/>
    </row>
    <row r="22" spans="2:8" s="4" customFormat="1" ht="18.75" customHeight="1" x14ac:dyDescent="0.25">
      <c r="B22" s="297"/>
      <c r="C22" s="298"/>
      <c r="D22" s="298"/>
      <c r="E22" s="298"/>
      <c r="F22" s="298"/>
      <c r="G22" s="298"/>
      <c r="H22" s="299"/>
    </row>
    <row r="23" spans="2:8" s="4" customFormat="1" ht="18.75" customHeight="1" x14ac:dyDescent="0.25">
      <c r="B23" s="297"/>
      <c r="C23" s="298"/>
      <c r="D23" s="298"/>
      <c r="E23" s="298"/>
      <c r="F23" s="298"/>
      <c r="G23" s="298"/>
      <c r="H23" s="299"/>
    </row>
    <row r="24" spans="2:8" s="4" customFormat="1" ht="18.75" customHeight="1" x14ac:dyDescent="0.25">
      <c r="B24" s="297"/>
      <c r="C24" s="298"/>
      <c r="D24" s="298"/>
      <c r="E24" s="298"/>
      <c r="F24" s="298"/>
      <c r="G24" s="298"/>
      <c r="H24" s="299"/>
    </row>
    <row r="25" spans="2:8" s="4" customFormat="1" ht="18.75" customHeight="1" x14ac:dyDescent="0.25">
      <c r="B25" s="297"/>
      <c r="C25" s="298"/>
      <c r="D25" s="298"/>
      <c r="E25" s="298"/>
      <c r="F25" s="298"/>
      <c r="G25" s="298"/>
      <c r="H25" s="299"/>
    </row>
    <row r="26" spans="2:8" s="4" customFormat="1" ht="18.75" customHeight="1" x14ac:dyDescent="0.25">
      <c r="B26" s="297"/>
      <c r="C26" s="298"/>
      <c r="D26" s="298"/>
      <c r="E26" s="298"/>
      <c r="F26" s="298"/>
      <c r="G26" s="298"/>
      <c r="H26" s="299"/>
    </row>
    <row r="27" spans="2:8" s="4" customFormat="1" ht="15" customHeight="1" x14ac:dyDescent="0.25">
      <c r="B27" s="1675" t="s">
        <v>128</v>
      </c>
      <c r="C27" s="1676"/>
      <c r="D27" s="1676"/>
      <c r="E27" s="1676"/>
      <c r="F27" s="1676"/>
      <c r="G27" s="1676"/>
      <c r="H27" s="1677"/>
    </row>
    <row r="28" spans="2:8" s="4" customFormat="1" ht="15" customHeight="1" x14ac:dyDescent="0.25">
      <c r="B28" s="1672" t="s">
        <v>129</v>
      </c>
      <c r="C28" s="1673"/>
      <c r="D28" s="1673"/>
      <c r="E28" s="1673"/>
      <c r="F28" s="1673"/>
      <c r="G28" s="1673"/>
      <c r="H28" s="1674"/>
    </row>
    <row r="29" spans="2:8" s="4" customFormat="1" ht="15" customHeight="1" x14ac:dyDescent="0.25">
      <c r="B29" s="1672" t="s">
        <v>130</v>
      </c>
      <c r="C29" s="1673"/>
      <c r="D29" s="1673"/>
      <c r="E29" s="1673"/>
      <c r="F29" s="1673"/>
      <c r="G29" s="1673"/>
      <c r="H29" s="1674"/>
    </row>
    <row r="30" spans="2:8" s="4" customFormat="1" ht="15" customHeight="1" x14ac:dyDescent="0.25">
      <c r="B30" s="303"/>
      <c r="C30" s="304"/>
      <c r="D30" s="304"/>
      <c r="E30" s="304"/>
      <c r="F30" s="304"/>
      <c r="G30" s="304"/>
      <c r="H30" s="305"/>
    </row>
    <row r="31" spans="2:8" s="4" customFormat="1" ht="15" customHeight="1" x14ac:dyDescent="0.25">
      <c r="B31" s="1675" t="s">
        <v>131</v>
      </c>
      <c r="C31" s="1676"/>
      <c r="D31" s="1676"/>
      <c r="E31" s="1676"/>
      <c r="F31" s="1676"/>
      <c r="G31" s="1676"/>
      <c r="H31" s="1677"/>
    </row>
    <row r="32" spans="2:8" s="4" customFormat="1" ht="15" customHeight="1" x14ac:dyDescent="0.25">
      <c r="B32" s="1672" t="s">
        <v>132</v>
      </c>
      <c r="C32" s="1673"/>
      <c r="D32" s="1673"/>
      <c r="E32" s="1673"/>
      <c r="F32" s="1673"/>
      <c r="G32" s="1673"/>
      <c r="H32" s="1674"/>
    </row>
    <row r="33" spans="2:10" s="4" customFormat="1" ht="15" customHeight="1" x14ac:dyDescent="0.25">
      <c r="B33" s="1672" t="s">
        <v>133</v>
      </c>
      <c r="C33" s="1673"/>
      <c r="D33" s="1673"/>
      <c r="E33" s="1673"/>
      <c r="F33" s="1673"/>
      <c r="G33" s="1673"/>
      <c r="H33" s="1674"/>
    </row>
    <row r="34" spans="2:10" s="4" customFormat="1" ht="15" customHeight="1" x14ac:dyDescent="0.25">
      <c r="B34" s="303"/>
      <c r="C34" s="304"/>
      <c r="D34" s="304"/>
      <c r="E34" s="304"/>
      <c r="F34" s="304"/>
      <c r="G34" s="304"/>
      <c r="H34" s="305"/>
    </row>
    <row r="35" spans="2:10" s="4" customFormat="1" ht="15" customHeight="1" x14ac:dyDescent="0.25">
      <c r="B35" s="1672" t="s">
        <v>134</v>
      </c>
      <c r="C35" s="1673"/>
      <c r="D35" s="1673"/>
      <c r="E35" s="1673"/>
      <c r="F35" s="1673"/>
      <c r="G35" s="1673"/>
      <c r="H35" s="1674"/>
    </row>
    <row r="36" spans="2:10" s="4" customFormat="1" ht="15" customHeight="1" x14ac:dyDescent="0.25">
      <c r="B36" s="1672" t="s">
        <v>135</v>
      </c>
      <c r="C36" s="1673"/>
      <c r="D36" s="1673"/>
      <c r="E36" s="1673"/>
      <c r="F36" s="1673"/>
      <c r="G36" s="1673"/>
      <c r="H36" s="1674"/>
    </row>
    <row r="37" spans="2:10" s="4" customFormat="1" ht="15" customHeight="1" x14ac:dyDescent="0.25">
      <c r="B37" s="303"/>
      <c r="C37" s="304"/>
      <c r="D37" s="304"/>
      <c r="E37" s="304"/>
      <c r="F37" s="304"/>
      <c r="G37" s="304"/>
      <c r="H37" s="305"/>
    </row>
    <row r="38" spans="2:10" s="4" customFormat="1" ht="15" customHeight="1" x14ac:dyDescent="0.25">
      <c r="B38" s="1675" t="s">
        <v>136</v>
      </c>
      <c r="C38" s="1676"/>
      <c r="D38" s="1676"/>
      <c r="E38" s="1676"/>
      <c r="F38" s="1676"/>
      <c r="G38" s="1676"/>
      <c r="H38" s="1677"/>
    </row>
    <row r="39" spans="2:10" s="4" customFormat="1" ht="15" customHeight="1" x14ac:dyDescent="0.25">
      <c r="B39" s="303"/>
      <c r="C39" s="304"/>
      <c r="D39" s="304"/>
      <c r="E39" s="304"/>
      <c r="F39" s="304"/>
      <c r="G39" s="304"/>
      <c r="H39" s="305"/>
    </row>
    <row r="40" spans="2:10" s="4" customFormat="1" ht="15" customHeight="1" x14ac:dyDescent="0.25">
      <c r="B40" s="1675" t="s">
        <v>137</v>
      </c>
      <c r="C40" s="1676"/>
      <c r="D40" s="1676"/>
      <c r="E40" s="1676"/>
      <c r="F40" s="1676"/>
      <c r="G40" s="1676"/>
      <c r="H40" s="1677"/>
    </row>
    <row r="41" spans="2:10" s="5" customFormat="1" ht="15" customHeight="1" x14ac:dyDescent="0.25">
      <c r="B41" s="303"/>
      <c r="C41" s="306"/>
      <c r="D41" s="306"/>
      <c r="E41" s="306"/>
      <c r="F41" s="306"/>
      <c r="G41" s="306"/>
      <c r="H41" s="307"/>
      <c r="I41" s="71"/>
      <c r="J41" s="71"/>
    </row>
    <row r="42" spans="2:10" s="6" customFormat="1" ht="15" customHeight="1" thickBot="1" x14ac:dyDescent="0.3">
      <c r="B42" s="308"/>
      <c r="C42" s="309"/>
      <c r="D42" s="309"/>
      <c r="E42" s="309"/>
      <c r="F42" s="309"/>
      <c r="G42" s="309"/>
      <c r="H42" s="310"/>
    </row>
    <row r="43" spans="2:10" ht="18.75" customHeight="1" x14ac:dyDescent="0.25">
      <c r="B43" s="89"/>
      <c r="C43" s="89"/>
      <c r="D43" s="89"/>
      <c r="E43" s="89"/>
      <c r="F43" s="89"/>
      <c r="G43" s="89"/>
      <c r="H43" s="89"/>
    </row>
    <row r="44" spans="2:10" ht="18.75" hidden="1" customHeight="1" x14ac:dyDescent="0.25"/>
    <row r="45" spans="2:10" ht="18.75" hidden="1" customHeight="1" x14ac:dyDescent="0.25"/>
    <row r="46" spans="2:10" ht="18.75" hidden="1" customHeight="1" x14ac:dyDescent="0.25"/>
    <row r="47" spans="2:10" ht="18.75" hidden="1" customHeight="1" x14ac:dyDescent="0.25"/>
    <row r="48" spans="2:10" ht="18.75" hidden="1" customHeight="1" x14ac:dyDescent="0.25"/>
    <row r="49" ht="18.75" hidden="1" customHeight="1" x14ac:dyDescent="0.25"/>
    <row r="50" ht="18.75" hidden="1" customHeight="1" x14ac:dyDescent="0.25"/>
    <row r="51" ht="18.75" hidden="1" customHeight="1" x14ac:dyDescent="0.25"/>
    <row r="52" ht="18.75" hidden="1" customHeight="1" x14ac:dyDescent="0.25"/>
    <row r="53" ht="18.75" hidden="1" customHeight="1" x14ac:dyDescent="0.25"/>
    <row r="54" ht="18.75" hidden="1" customHeight="1" x14ac:dyDescent="0.25"/>
    <row r="55" ht="18.75" hidden="1" customHeight="1" x14ac:dyDescent="0.25"/>
    <row r="56" ht="18.75" hidden="1" customHeight="1" x14ac:dyDescent="0.25"/>
    <row r="57" ht="18.75" hidden="1" customHeight="1" x14ac:dyDescent="0.25"/>
    <row r="58" ht="18.75" hidden="1" customHeight="1" x14ac:dyDescent="0.25"/>
    <row r="59" ht="18.75" hidden="1" customHeight="1" x14ac:dyDescent="0.25"/>
    <row r="60" ht="18.75" hidden="1" customHeight="1" x14ac:dyDescent="0.25"/>
    <row r="61" ht="18.75" hidden="1" customHeight="1" x14ac:dyDescent="0.25"/>
    <row r="62" ht="18.75" hidden="1" customHeight="1" x14ac:dyDescent="0.25"/>
    <row r="63" ht="18.75" hidden="1" customHeight="1" x14ac:dyDescent="0.25"/>
    <row r="64" ht="18.75" hidden="1" customHeight="1" x14ac:dyDescent="0.25"/>
    <row r="65" ht="18.75" hidden="1" customHeight="1" x14ac:dyDescent="0.25"/>
    <row r="66" ht="18.75" hidden="1" customHeight="1" x14ac:dyDescent="0.25"/>
    <row r="67" ht="18.75" hidden="1" customHeight="1" x14ac:dyDescent="0.25"/>
    <row r="68" ht="18.75" hidden="1" customHeight="1" x14ac:dyDescent="0.25"/>
    <row r="69" ht="18.75" hidden="1" customHeight="1" x14ac:dyDescent="0.25"/>
    <row r="70" ht="18.75" hidden="1" customHeight="1" x14ac:dyDescent="0.25"/>
    <row r="71" ht="18.75" hidden="1" customHeight="1" x14ac:dyDescent="0.25"/>
    <row r="72" ht="18.75" hidden="1" customHeight="1" x14ac:dyDescent="0.25"/>
    <row r="73" ht="18.75" hidden="1" customHeight="1" x14ac:dyDescent="0.25"/>
    <row r="74" ht="18.75" hidden="1" customHeight="1" x14ac:dyDescent="0.25"/>
    <row r="75" ht="18.75" hidden="1" customHeight="1" x14ac:dyDescent="0.25"/>
    <row r="76" ht="18.75" hidden="1" customHeight="1" x14ac:dyDescent="0.25"/>
    <row r="77" ht="18.75" hidden="1" customHeight="1" x14ac:dyDescent="0.25"/>
    <row r="78" ht="18.75" hidden="1" customHeight="1" x14ac:dyDescent="0.25"/>
    <row r="79" ht="18.75" hidden="1" customHeight="1" x14ac:dyDescent="0.25"/>
    <row r="80" ht="18.75" hidden="1" customHeight="1" x14ac:dyDescent="0.25"/>
    <row r="81" ht="18.75" hidden="1" customHeight="1" x14ac:dyDescent="0.25"/>
    <row r="82" ht="18.75" hidden="1" customHeight="1" x14ac:dyDescent="0.25"/>
    <row r="83" ht="18.75" hidden="1" customHeight="1" x14ac:dyDescent="0.25"/>
    <row r="84" ht="18.75" hidden="1" customHeight="1" x14ac:dyDescent="0.25"/>
    <row r="85" ht="18.75" hidden="1" customHeight="1" x14ac:dyDescent="0.25"/>
    <row r="86" ht="18.75" hidden="1" customHeight="1" x14ac:dyDescent="0.25"/>
    <row r="87" ht="18.75" hidden="1" customHeight="1" x14ac:dyDescent="0.25"/>
    <row r="88" ht="18.75" hidden="1" customHeight="1" x14ac:dyDescent="0.25"/>
    <row r="89" ht="18.75" hidden="1" customHeight="1" x14ac:dyDescent="0.25"/>
    <row r="90" ht="18.75" hidden="1" customHeight="1" x14ac:dyDescent="0.25"/>
    <row r="91" ht="18.75" hidden="1" customHeight="1" x14ac:dyDescent="0.25"/>
    <row r="92" ht="18.75" hidden="1" customHeight="1" x14ac:dyDescent="0.25"/>
    <row r="93" ht="18.75" hidden="1" customHeight="1" x14ac:dyDescent="0.25"/>
    <row r="94" ht="18.75" hidden="1" customHeight="1" x14ac:dyDescent="0.25"/>
    <row r="95" ht="18.75" hidden="1" customHeight="1" x14ac:dyDescent="0.25"/>
    <row r="96" ht="18.75" hidden="1" customHeight="1" x14ac:dyDescent="0.25"/>
    <row r="97" ht="18.75" hidden="1" customHeight="1" x14ac:dyDescent="0.25"/>
    <row r="98" ht="18.75" hidden="1" customHeight="1" x14ac:dyDescent="0.25"/>
    <row r="99" ht="18.75" hidden="1" customHeight="1" x14ac:dyDescent="0.25"/>
    <row r="100" ht="18.75" hidden="1" customHeight="1" x14ac:dyDescent="0.25"/>
    <row r="101" ht="18.75" hidden="1" customHeight="1" x14ac:dyDescent="0.25"/>
    <row r="102" ht="18.75" hidden="1" customHeight="1" x14ac:dyDescent="0.25"/>
    <row r="103" ht="18.75" hidden="1" customHeight="1" x14ac:dyDescent="0.25"/>
    <row r="104" ht="18.75" hidden="1" customHeight="1" x14ac:dyDescent="0.25"/>
    <row r="105" ht="18.75" hidden="1" customHeight="1" x14ac:dyDescent="0.25"/>
    <row r="106" ht="18.75" hidden="1" customHeight="1" x14ac:dyDescent="0.25"/>
    <row r="107" ht="18.75" hidden="1" customHeight="1" x14ac:dyDescent="0.25"/>
    <row r="108" ht="18.75" hidden="1" customHeight="1" x14ac:dyDescent="0.25"/>
    <row r="109" ht="18.75" hidden="1" customHeight="1" x14ac:dyDescent="0.25"/>
    <row r="110" ht="18.75" hidden="1" customHeight="1" x14ac:dyDescent="0.25"/>
    <row r="111" ht="18.75" hidden="1" customHeight="1" x14ac:dyDescent="0.25"/>
    <row r="112" ht="18.75" hidden="1" customHeight="1" x14ac:dyDescent="0.25"/>
    <row r="113" ht="18.75" hidden="1" customHeight="1" x14ac:dyDescent="0.25"/>
    <row r="114" ht="18.75" hidden="1" customHeight="1" x14ac:dyDescent="0.25"/>
    <row r="115" ht="18.75" hidden="1" customHeight="1" x14ac:dyDescent="0.25"/>
    <row r="116" ht="18.75" hidden="1" customHeight="1" x14ac:dyDescent="0.25"/>
    <row r="117" ht="18.75" hidden="1" customHeight="1" x14ac:dyDescent="0.25"/>
    <row r="118" ht="18.75" hidden="1" customHeight="1" x14ac:dyDescent="0.25"/>
    <row r="119" ht="18.75" hidden="1" customHeight="1" x14ac:dyDescent="0.25"/>
    <row r="120" ht="18.75" hidden="1" customHeight="1" x14ac:dyDescent="0.25"/>
    <row r="121" ht="18.75" hidden="1" customHeight="1" x14ac:dyDescent="0.25"/>
    <row r="122" ht="18.75" hidden="1" customHeight="1" x14ac:dyDescent="0.25"/>
    <row r="123" ht="18.75" hidden="1" customHeight="1" x14ac:dyDescent="0.25"/>
    <row r="124" ht="18.75" hidden="1" customHeight="1" x14ac:dyDescent="0.25"/>
    <row r="125" ht="18.75" hidden="1" customHeight="1" x14ac:dyDescent="0.25"/>
    <row r="126" ht="18.75" hidden="1" customHeight="1" x14ac:dyDescent="0.25"/>
    <row r="127" ht="18.75" hidden="1" customHeight="1" x14ac:dyDescent="0.25"/>
    <row r="128" ht="18.75" hidden="1" customHeight="1" x14ac:dyDescent="0.25"/>
    <row r="129" ht="18.75" hidden="1" customHeight="1" x14ac:dyDescent="0.25"/>
    <row r="130" ht="18.75" hidden="1" customHeight="1" x14ac:dyDescent="0.25"/>
    <row r="131" ht="18.75" hidden="1" customHeight="1" x14ac:dyDescent="0.25"/>
    <row r="132" ht="18.75" hidden="1" customHeight="1" x14ac:dyDescent="0.25"/>
    <row r="133" ht="18.75" hidden="1" customHeight="1" x14ac:dyDescent="0.25"/>
    <row r="134" ht="18.75" hidden="1" customHeight="1" x14ac:dyDescent="0.25"/>
    <row r="135" ht="18.75" hidden="1" customHeight="1" x14ac:dyDescent="0.25"/>
    <row r="136" ht="18.75" hidden="1" customHeight="1" x14ac:dyDescent="0.25"/>
    <row r="137" ht="18.75" hidden="1" customHeight="1" x14ac:dyDescent="0.25"/>
    <row r="138" ht="18.75" hidden="1" customHeight="1" x14ac:dyDescent="0.25"/>
    <row r="139" ht="18.75" hidden="1" customHeight="1" x14ac:dyDescent="0.25"/>
    <row r="140" ht="18.75" hidden="1" customHeight="1" x14ac:dyDescent="0.25"/>
    <row r="141" ht="18.75" hidden="1" customHeight="1" x14ac:dyDescent="0.25"/>
    <row r="142" ht="18.75" hidden="1" customHeight="1" x14ac:dyDescent="0.25"/>
    <row r="143" ht="18.75" hidden="1" customHeight="1" x14ac:dyDescent="0.25"/>
    <row r="144" ht="18.75" hidden="1" customHeight="1" x14ac:dyDescent="0.25"/>
    <row r="145" ht="18.75" hidden="1" customHeight="1" x14ac:dyDescent="0.25"/>
    <row r="146" ht="18.75" hidden="1" customHeight="1" x14ac:dyDescent="0.25"/>
    <row r="147" ht="18.75" hidden="1" customHeight="1" x14ac:dyDescent="0.25"/>
    <row r="148" ht="18.75" hidden="1" customHeight="1" x14ac:dyDescent="0.25"/>
    <row r="149" ht="18.75" hidden="1" customHeight="1" x14ac:dyDescent="0.25"/>
    <row r="150" ht="18.75" hidden="1" customHeight="1" x14ac:dyDescent="0.25"/>
    <row r="151" ht="18.75" hidden="1" customHeight="1" x14ac:dyDescent="0.25"/>
    <row r="152" ht="18.75" hidden="1" customHeight="1" x14ac:dyDescent="0.25"/>
    <row r="153" ht="18.75" hidden="1" customHeight="1" x14ac:dyDescent="0.25"/>
    <row r="154" ht="18.75" hidden="1" customHeight="1" x14ac:dyDescent="0.25"/>
    <row r="155" ht="18.75" hidden="1" customHeight="1" x14ac:dyDescent="0.25"/>
    <row r="156" ht="18.75" hidden="1" customHeight="1" x14ac:dyDescent="0.25"/>
    <row r="157" ht="18.75" hidden="1" customHeight="1" x14ac:dyDescent="0.25"/>
    <row r="158" ht="18.75" hidden="1" customHeight="1" x14ac:dyDescent="0.25"/>
    <row r="159" ht="18.75" hidden="1" customHeight="1" x14ac:dyDescent="0.25"/>
    <row r="160" ht="18.75" hidden="1" customHeight="1" x14ac:dyDescent="0.25"/>
    <row r="161" ht="18.75" hidden="1" customHeight="1" x14ac:dyDescent="0.25"/>
    <row r="162" ht="18.75" hidden="1" customHeight="1" x14ac:dyDescent="0.25"/>
    <row r="163" ht="18.75" hidden="1" customHeight="1" x14ac:dyDescent="0.25"/>
    <row r="164" ht="18.75" hidden="1" customHeight="1" x14ac:dyDescent="0.25"/>
    <row r="165" ht="18.75" hidden="1" customHeight="1" x14ac:dyDescent="0.25"/>
    <row r="166" ht="18.75" hidden="1" customHeight="1" x14ac:dyDescent="0.25"/>
    <row r="167" ht="18.75" hidden="1" customHeight="1" x14ac:dyDescent="0.25"/>
    <row r="168" ht="18.75" hidden="1" customHeight="1" x14ac:dyDescent="0.25"/>
    <row r="169" ht="18.75" hidden="1" customHeight="1" x14ac:dyDescent="0.25"/>
    <row r="170" ht="18.75" hidden="1" customHeight="1" x14ac:dyDescent="0.25"/>
    <row r="171" ht="18.75" hidden="1" customHeight="1" x14ac:dyDescent="0.25"/>
    <row r="172" ht="18.75" hidden="1" customHeight="1" x14ac:dyDescent="0.25"/>
    <row r="173" ht="18.75" hidden="1" customHeight="1" x14ac:dyDescent="0.25"/>
    <row r="174" ht="18.75" hidden="1" customHeight="1" x14ac:dyDescent="0.25"/>
    <row r="175" ht="18.75" hidden="1" customHeight="1" x14ac:dyDescent="0.25"/>
    <row r="176" ht="18.75" hidden="1" customHeight="1" x14ac:dyDescent="0.25"/>
    <row r="177" ht="18.75" hidden="1" customHeight="1" x14ac:dyDescent="0.25"/>
    <row r="178" ht="18.75" hidden="1" customHeight="1" x14ac:dyDescent="0.25"/>
    <row r="179" ht="18.75" hidden="1" customHeight="1" x14ac:dyDescent="0.25"/>
    <row r="180" ht="18.75" hidden="1" customHeight="1" x14ac:dyDescent="0.25"/>
    <row r="181" ht="18.75" hidden="1" customHeight="1" x14ac:dyDescent="0.25"/>
    <row r="182" ht="18.75" hidden="1" customHeight="1" x14ac:dyDescent="0.25"/>
    <row r="183" ht="18.75" hidden="1" customHeight="1" x14ac:dyDescent="0.25"/>
    <row r="184" ht="18.75" hidden="1" customHeight="1" x14ac:dyDescent="0.25"/>
    <row r="185" ht="18.75" hidden="1" customHeight="1" x14ac:dyDescent="0.25"/>
    <row r="186" ht="18.75" hidden="1" customHeight="1" x14ac:dyDescent="0.25"/>
    <row r="187" ht="18.75" hidden="1" customHeight="1" x14ac:dyDescent="0.25"/>
    <row r="188" ht="18.75" hidden="1" customHeight="1" x14ac:dyDescent="0.25"/>
    <row r="189" ht="18.75" hidden="1" customHeight="1" x14ac:dyDescent="0.25"/>
    <row r="190" ht="18.75" hidden="1" customHeight="1" x14ac:dyDescent="0.25"/>
    <row r="191" ht="18.75" hidden="1" customHeight="1" x14ac:dyDescent="0.25"/>
    <row r="192" ht="18.75" hidden="1" customHeight="1" x14ac:dyDescent="0.25"/>
    <row r="193" ht="18.75" hidden="1" customHeight="1" x14ac:dyDescent="0.25"/>
    <row r="194" ht="18.75" hidden="1" customHeight="1" x14ac:dyDescent="0.25"/>
    <row r="195" ht="18.75" hidden="1" customHeight="1" x14ac:dyDescent="0.25"/>
    <row r="196" ht="18.75" hidden="1" customHeight="1" x14ac:dyDescent="0.25"/>
    <row r="197" ht="18.75" hidden="1" customHeight="1" x14ac:dyDescent="0.25"/>
    <row r="198" ht="18.75" hidden="1" customHeight="1" x14ac:dyDescent="0.25"/>
    <row r="199" ht="18.75" hidden="1" customHeight="1" x14ac:dyDescent="0.25"/>
    <row r="200" ht="18.75" hidden="1" customHeight="1" x14ac:dyDescent="0.25"/>
    <row r="201" ht="18.75" hidden="1" customHeight="1" x14ac:dyDescent="0.25"/>
    <row r="202" ht="18.75" hidden="1" customHeight="1" x14ac:dyDescent="0.25"/>
    <row r="203" ht="18.75" hidden="1" customHeight="1" x14ac:dyDescent="0.25"/>
    <row r="204" ht="18.75" hidden="1" customHeight="1" x14ac:dyDescent="0.25"/>
    <row r="205" ht="18.75" hidden="1" customHeight="1" x14ac:dyDescent="0.25"/>
    <row r="206" ht="18.75" hidden="1" customHeight="1" x14ac:dyDescent="0.25"/>
    <row r="207" ht="18.75" hidden="1" customHeight="1" x14ac:dyDescent="0.25"/>
    <row r="208" ht="18.75" hidden="1" customHeight="1" x14ac:dyDescent="0.25"/>
    <row r="209" ht="18.75" hidden="1" customHeight="1" x14ac:dyDescent="0.25"/>
    <row r="210" ht="18.75" hidden="1" customHeight="1" x14ac:dyDescent="0.25"/>
    <row r="211" ht="18.75" hidden="1" customHeight="1" x14ac:dyDescent="0.25"/>
    <row r="212" ht="18.75" hidden="1" customHeight="1" x14ac:dyDescent="0.25"/>
    <row r="213" ht="18.75" hidden="1" customHeight="1" x14ac:dyDescent="0.25"/>
    <row r="214" ht="18.75" hidden="1" customHeight="1" x14ac:dyDescent="0.25"/>
    <row r="215" ht="18.75" hidden="1" customHeight="1" x14ac:dyDescent="0.25"/>
    <row r="216" ht="18.75" hidden="1" customHeight="1" x14ac:dyDescent="0.25"/>
    <row r="217" ht="18.75" hidden="1" customHeight="1" x14ac:dyDescent="0.25"/>
    <row r="218" ht="18.75" hidden="1" customHeight="1" x14ac:dyDescent="0.25"/>
    <row r="219" ht="18.75" hidden="1" customHeight="1" x14ac:dyDescent="0.25"/>
    <row r="220" ht="18.75" hidden="1" customHeight="1" x14ac:dyDescent="0.25"/>
    <row r="221" ht="18.75" hidden="1" customHeight="1" x14ac:dyDescent="0.25"/>
    <row r="222" ht="18.75" hidden="1" customHeight="1" x14ac:dyDescent="0.25"/>
    <row r="223" ht="18.75" hidden="1" customHeight="1" x14ac:dyDescent="0.25"/>
    <row r="224" ht="18.75" hidden="1" customHeight="1" x14ac:dyDescent="0.25"/>
    <row r="225" ht="18.75" hidden="1" customHeight="1" x14ac:dyDescent="0.25"/>
    <row r="226" ht="18.75" hidden="1" customHeight="1" x14ac:dyDescent="0.25"/>
    <row r="227" ht="18.75" hidden="1" customHeight="1" x14ac:dyDescent="0.25"/>
    <row r="228" ht="18.75" hidden="1" customHeight="1" x14ac:dyDescent="0.25"/>
    <row r="229" ht="18.75" hidden="1" customHeight="1" x14ac:dyDescent="0.25"/>
    <row r="230" ht="18.75" hidden="1" customHeight="1" x14ac:dyDescent="0.25"/>
    <row r="231" ht="18.75" hidden="1" customHeight="1" x14ac:dyDescent="0.25"/>
    <row r="232" ht="18.75" hidden="1" customHeight="1" x14ac:dyDescent="0.25"/>
    <row r="233" ht="18.75" hidden="1" customHeight="1" x14ac:dyDescent="0.25"/>
    <row r="234" ht="18.75" hidden="1" customHeight="1" x14ac:dyDescent="0.25"/>
    <row r="235" ht="18.75" hidden="1" customHeight="1" x14ac:dyDescent="0.25"/>
    <row r="236" ht="18.75" hidden="1" customHeight="1" x14ac:dyDescent="0.25"/>
    <row r="237" ht="18.75" hidden="1" customHeight="1" x14ac:dyDescent="0.25"/>
    <row r="238" ht="18.75" hidden="1" customHeight="1" x14ac:dyDescent="0.25"/>
    <row r="239" ht="18.75" hidden="1" customHeight="1" x14ac:dyDescent="0.25"/>
    <row r="240" ht="18.75" hidden="1" customHeight="1" x14ac:dyDescent="0.25"/>
    <row r="241" ht="18.75" hidden="1" customHeight="1" x14ac:dyDescent="0.25"/>
    <row r="242" ht="18.75" hidden="1" customHeight="1" x14ac:dyDescent="0.25"/>
    <row r="243" ht="18.75" hidden="1" customHeight="1" x14ac:dyDescent="0.25"/>
    <row r="244" ht="18.75" hidden="1" customHeight="1" x14ac:dyDescent="0.25"/>
    <row r="245" ht="18.75" hidden="1" customHeight="1" x14ac:dyDescent="0.25"/>
    <row r="246" ht="18.75" hidden="1" customHeight="1" x14ac:dyDescent="0.25"/>
    <row r="247" ht="18.75" hidden="1" customHeight="1" x14ac:dyDescent="0.25"/>
    <row r="248" ht="18.75" hidden="1" customHeight="1" x14ac:dyDescent="0.25"/>
    <row r="249" ht="18.75" hidden="1" customHeight="1" x14ac:dyDescent="0.25"/>
    <row r="250" ht="18.75" hidden="1" customHeight="1" x14ac:dyDescent="0.25"/>
    <row r="251" ht="18.75" hidden="1" customHeight="1" x14ac:dyDescent="0.25"/>
    <row r="252" ht="18.75" hidden="1" customHeight="1" x14ac:dyDescent="0.25"/>
    <row r="253" ht="18.75" hidden="1" customHeight="1" x14ac:dyDescent="0.25"/>
    <row r="254" ht="18.75" hidden="1" customHeight="1" x14ac:dyDescent="0.25"/>
    <row r="255" ht="18.75" hidden="1" customHeight="1" x14ac:dyDescent="0.25"/>
    <row r="256" ht="18.75" hidden="1" customHeight="1" x14ac:dyDescent="0.25"/>
    <row r="257" ht="18.75" hidden="1" customHeight="1" x14ac:dyDescent="0.25"/>
    <row r="258" ht="18.75" hidden="1" customHeight="1" x14ac:dyDescent="0.25"/>
    <row r="259" ht="18.75" hidden="1" customHeight="1" x14ac:dyDescent="0.25"/>
    <row r="260" ht="18.75" hidden="1" customHeight="1" x14ac:dyDescent="0.25"/>
    <row r="261" ht="18.75" hidden="1" customHeight="1" x14ac:dyDescent="0.25"/>
    <row r="262" ht="18.75" hidden="1" customHeight="1" x14ac:dyDescent="0.25"/>
    <row r="263" ht="18.75" hidden="1" customHeight="1" x14ac:dyDescent="0.25"/>
    <row r="264" ht="18.75" hidden="1" customHeight="1" x14ac:dyDescent="0.25"/>
    <row r="265" ht="18.75" hidden="1" customHeight="1" x14ac:dyDescent="0.25"/>
    <row r="266" ht="18.75" hidden="1" customHeight="1" x14ac:dyDescent="0.25"/>
    <row r="267" ht="18.75" hidden="1" customHeight="1" x14ac:dyDescent="0.25"/>
    <row r="268" ht="18.75" hidden="1" customHeight="1" x14ac:dyDescent="0.25"/>
    <row r="269" ht="18.75" hidden="1" customHeight="1" x14ac:dyDescent="0.25"/>
    <row r="270" ht="18.75" hidden="1" customHeight="1" x14ac:dyDescent="0.25"/>
    <row r="271" ht="18.75" hidden="1" customHeight="1" x14ac:dyDescent="0.25"/>
    <row r="272" ht="18.75" hidden="1" customHeight="1" x14ac:dyDescent="0.25"/>
    <row r="273" ht="18.75" hidden="1" customHeight="1" x14ac:dyDescent="0.25"/>
    <row r="274" ht="18.75" hidden="1" customHeight="1" x14ac:dyDescent="0.25"/>
    <row r="275" ht="18.75" hidden="1" customHeight="1" x14ac:dyDescent="0.25"/>
    <row r="276" ht="18.75" hidden="1" customHeight="1" x14ac:dyDescent="0.25"/>
    <row r="277" ht="18.75" hidden="1" customHeight="1" x14ac:dyDescent="0.25"/>
    <row r="278" ht="18.75" hidden="1" customHeight="1" x14ac:dyDescent="0.25"/>
    <row r="279" ht="18.75" hidden="1" customHeight="1" x14ac:dyDescent="0.25"/>
    <row r="280" ht="18.75" hidden="1" customHeight="1" x14ac:dyDescent="0.25"/>
    <row r="281" ht="18.75" hidden="1" customHeight="1" x14ac:dyDescent="0.25"/>
    <row r="282" ht="18.75" hidden="1" customHeight="1" x14ac:dyDescent="0.25"/>
    <row r="283" ht="18.75" hidden="1" customHeight="1" x14ac:dyDescent="0.25"/>
    <row r="284" ht="18.75" hidden="1" customHeight="1" x14ac:dyDescent="0.25"/>
    <row r="285" ht="18.75" hidden="1" customHeight="1" x14ac:dyDescent="0.25"/>
    <row r="286" ht="18.75" hidden="1" customHeight="1" x14ac:dyDescent="0.25"/>
    <row r="287" ht="18.75" hidden="1" customHeight="1" x14ac:dyDescent="0.25"/>
    <row r="288" ht="18.75" hidden="1" customHeight="1" x14ac:dyDescent="0.25"/>
    <row r="289" ht="18.75" hidden="1" customHeight="1" x14ac:dyDescent="0.25"/>
    <row r="290" ht="18.75" hidden="1" customHeight="1" x14ac:dyDescent="0.25"/>
    <row r="291" ht="18.75" hidden="1" customHeight="1" x14ac:dyDescent="0.25"/>
    <row r="292" ht="18.75" hidden="1" customHeight="1" x14ac:dyDescent="0.25"/>
    <row r="293" ht="18.75" hidden="1" customHeight="1" x14ac:dyDescent="0.25"/>
    <row r="294" ht="18.75" hidden="1" customHeight="1" x14ac:dyDescent="0.25"/>
    <row r="295" ht="18.75" hidden="1" customHeight="1" x14ac:dyDescent="0.25"/>
    <row r="296" ht="18.75" hidden="1" customHeight="1" x14ac:dyDescent="0.25"/>
    <row r="297" ht="18.75" hidden="1" customHeight="1" x14ac:dyDescent="0.25"/>
    <row r="298" ht="18.75" hidden="1" customHeight="1" x14ac:dyDescent="0.25"/>
    <row r="299" ht="18.75" hidden="1" customHeight="1" x14ac:dyDescent="0.25"/>
    <row r="300" ht="18.75" hidden="1" customHeight="1" x14ac:dyDescent="0.25"/>
    <row r="301" ht="18.75" hidden="1" customHeight="1" x14ac:dyDescent="0.25"/>
    <row r="302" ht="18.75" hidden="1" customHeight="1" x14ac:dyDescent="0.25"/>
    <row r="303" ht="18.75" hidden="1" customHeight="1" x14ac:dyDescent="0.25"/>
    <row r="304" ht="18.75" hidden="1" customHeight="1" x14ac:dyDescent="0.25"/>
    <row r="305" ht="18.75" hidden="1" customHeight="1" x14ac:dyDescent="0.25"/>
    <row r="306" ht="18.75" hidden="1" customHeight="1" x14ac:dyDescent="0.25"/>
    <row r="307" ht="18.75" hidden="1" customHeight="1" x14ac:dyDescent="0.25"/>
    <row r="308" ht="18.75" hidden="1" customHeight="1" x14ac:dyDescent="0.25"/>
    <row r="309" ht="18.75" hidden="1" customHeight="1" x14ac:dyDescent="0.25"/>
    <row r="310" ht="18.75" hidden="1" customHeight="1" x14ac:dyDescent="0.25"/>
    <row r="311" ht="18.75" hidden="1" customHeight="1" x14ac:dyDescent="0.25"/>
    <row r="312" ht="18.75" hidden="1" customHeight="1" x14ac:dyDescent="0.25"/>
    <row r="313" ht="18.75" hidden="1" customHeight="1" x14ac:dyDescent="0.25"/>
    <row r="314" ht="18.75" hidden="1" customHeight="1" x14ac:dyDescent="0.25"/>
    <row r="315" ht="18.75" hidden="1" customHeight="1" x14ac:dyDescent="0.25"/>
    <row r="316" ht="18.75" hidden="1" customHeight="1" x14ac:dyDescent="0.25"/>
    <row r="317" ht="18.75" hidden="1" customHeight="1" x14ac:dyDescent="0.25"/>
    <row r="318" ht="18.75" hidden="1" customHeight="1" x14ac:dyDescent="0.25"/>
    <row r="319" ht="18.75" hidden="1" customHeight="1" x14ac:dyDescent="0.25"/>
    <row r="320" ht="18.75" hidden="1" customHeight="1" x14ac:dyDescent="0.25"/>
    <row r="321" ht="18.75" hidden="1" customHeight="1" x14ac:dyDescent="0.25"/>
    <row r="322" ht="18.75" hidden="1" customHeight="1" x14ac:dyDescent="0.25"/>
    <row r="323" ht="18.75" hidden="1" customHeight="1" x14ac:dyDescent="0.25"/>
    <row r="324" ht="18.75" hidden="1" customHeight="1" x14ac:dyDescent="0.25"/>
    <row r="325" ht="18.75" hidden="1" customHeight="1" x14ac:dyDescent="0.25"/>
    <row r="326" ht="18.75" hidden="1" customHeight="1" x14ac:dyDescent="0.25"/>
    <row r="327" ht="18.75" hidden="1" customHeight="1" x14ac:dyDescent="0.25"/>
    <row r="328" ht="18.75" hidden="1" customHeight="1" x14ac:dyDescent="0.25"/>
    <row r="329" ht="18.75" hidden="1" customHeight="1" x14ac:dyDescent="0.25"/>
    <row r="330" ht="18.75" hidden="1" customHeight="1" x14ac:dyDescent="0.25"/>
    <row r="331" ht="18.75" hidden="1" customHeight="1" x14ac:dyDescent="0.25"/>
    <row r="332" ht="18.75" hidden="1" customHeight="1" x14ac:dyDescent="0.25"/>
    <row r="333" ht="18.75" hidden="1" customHeight="1" x14ac:dyDescent="0.25"/>
    <row r="334" ht="18.75" hidden="1" customHeight="1" x14ac:dyDescent="0.25"/>
    <row r="335" ht="18.75" hidden="1" customHeight="1" x14ac:dyDescent="0.25"/>
  </sheetData>
  <mergeCells count="16">
    <mergeCell ref="B31:H31"/>
    <mergeCell ref="B32:H32"/>
    <mergeCell ref="B12:H12"/>
    <mergeCell ref="B13:H13"/>
    <mergeCell ref="B15:H15"/>
    <mergeCell ref="B17:H17"/>
    <mergeCell ref="B2:H2"/>
    <mergeCell ref="B20:H20"/>
    <mergeCell ref="B27:H27"/>
    <mergeCell ref="B28:H28"/>
    <mergeCell ref="B29:H29"/>
    <mergeCell ref="B33:H33"/>
    <mergeCell ref="B35:H35"/>
    <mergeCell ref="B36:H36"/>
    <mergeCell ref="B38:H38"/>
    <mergeCell ref="B40:H40"/>
  </mergeCells>
  <pageMargins left="0.31496062992125984" right="0.31496062992125984" top="0.35433070866141736" bottom="0.35433070866141736" header="0.31496062992125984" footer="0.31496062992125984"/>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J305"/>
  <sheetViews>
    <sheetView showGridLines="0" zoomScaleNormal="100" workbookViewId="0"/>
  </sheetViews>
  <sheetFormatPr baseColWidth="10" defaultColWidth="0" defaultRowHeight="15" customHeight="1" zeroHeight="1" x14ac:dyDescent="0.25"/>
  <cols>
    <col min="1" max="1" width="3.5703125" style="775" customWidth="1"/>
    <col min="2" max="2" width="39" style="775" customWidth="1"/>
    <col min="3" max="5" width="21.85546875" style="775" customWidth="1"/>
    <col min="6" max="6" width="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13" t="s">
        <v>2594</v>
      </c>
      <c r="C4" s="1814"/>
      <c r="D4" s="1814"/>
      <c r="E4" s="1815"/>
      <c r="F4" s="776"/>
      <c r="G4" s="776"/>
    </row>
    <row r="5" spans="2:7" s="778" customFormat="1" ht="15.75" x14ac:dyDescent="0.25">
      <c r="B5" s="1816"/>
      <c r="C5" s="1816"/>
      <c r="D5" s="1816"/>
      <c r="E5" s="1816"/>
      <c r="F5" s="777"/>
      <c r="G5" s="777"/>
    </row>
    <row r="6" spans="2:7" s="778" customFormat="1" ht="21" x14ac:dyDescent="0.35">
      <c r="B6" s="1862" t="s">
        <v>200</v>
      </c>
      <c r="C6" s="1862"/>
      <c r="D6" s="780" t="s">
        <v>1229</v>
      </c>
      <c r="E6" s="780" t="s">
        <v>2626</v>
      </c>
      <c r="F6" s="777"/>
      <c r="G6" s="777"/>
    </row>
    <row r="7" spans="2:7" s="778" customFormat="1" ht="18.75" customHeight="1" x14ac:dyDescent="0.25">
      <c r="B7" s="1863" t="s">
        <v>1357</v>
      </c>
      <c r="C7" s="1863" t="s">
        <v>214</v>
      </c>
      <c r="D7" s="785">
        <v>194</v>
      </c>
      <c r="E7" s="785">
        <v>195</v>
      </c>
    </row>
    <row r="8" spans="2:7" ht="18.75" customHeight="1" x14ac:dyDescent="0.25">
      <c r="B8" s="1863" t="s">
        <v>215</v>
      </c>
      <c r="C8" s="1863" t="s">
        <v>215</v>
      </c>
      <c r="D8" s="786">
        <v>83</v>
      </c>
      <c r="E8" s="785">
        <v>83</v>
      </c>
    </row>
    <row r="9" spans="2:7" ht="18.75" customHeight="1" x14ac:dyDescent="0.25">
      <c r="B9" s="1863" t="s">
        <v>1358</v>
      </c>
      <c r="C9" s="1863" t="s">
        <v>216</v>
      </c>
      <c r="D9" s="786">
        <v>39</v>
      </c>
      <c r="E9" s="785">
        <v>38</v>
      </c>
    </row>
    <row r="10" spans="2:7" ht="18.75" customHeight="1" x14ac:dyDescent="0.25">
      <c r="B10" s="1863" t="s">
        <v>217</v>
      </c>
      <c r="C10" s="1863" t="s">
        <v>217</v>
      </c>
      <c r="D10" s="786">
        <v>627</v>
      </c>
      <c r="E10" s="785">
        <v>659</v>
      </c>
    </row>
    <row r="11" spans="2:7" ht="18.75" customHeight="1" x14ac:dyDescent="0.35">
      <c r="B11" s="1862" t="s">
        <v>211</v>
      </c>
      <c r="C11" s="1862"/>
      <c r="D11" s="815">
        <f>SUM(D7:D10)</f>
        <v>943</v>
      </c>
      <c r="E11" s="815">
        <f>SUM(E7:E10)</f>
        <v>975</v>
      </c>
    </row>
    <row r="12" spans="2:7" ht="18.75" customHeight="1" x14ac:dyDescent="0.25">
      <c r="B12" s="790"/>
      <c r="C12" s="790"/>
      <c r="D12" s="790"/>
      <c r="E12" s="790"/>
    </row>
    <row r="13" spans="2:7" ht="18.75" hidden="1" customHeight="1" x14ac:dyDescent="0.25">
      <c r="B13" s="790"/>
      <c r="C13" s="790"/>
      <c r="D13" s="790"/>
      <c r="E13" s="790"/>
    </row>
    <row r="14" spans="2:7" ht="18.75" hidden="1" customHeight="1" x14ac:dyDescent="0.25">
      <c r="B14" s="790"/>
      <c r="C14" s="790"/>
      <c r="D14" s="790"/>
      <c r="E14" s="790"/>
    </row>
    <row r="15" spans="2:7" ht="18.75" hidden="1" customHeight="1" x14ac:dyDescent="0.25">
      <c r="B15" s="790"/>
      <c r="C15" s="790"/>
      <c r="D15" s="790"/>
      <c r="E15" s="790"/>
    </row>
    <row r="16" spans="2:7" ht="18.75" hidden="1" customHeight="1" x14ac:dyDescent="0.25">
      <c r="B16" s="790"/>
      <c r="C16" s="790"/>
      <c r="D16" s="790"/>
      <c r="E16" s="790"/>
    </row>
    <row r="17" spans="2:5" ht="18.75" hidden="1" customHeight="1" x14ac:dyDescent="0.25">
      <c r="B17" s="790"/>
      <c r="C17" s="790"/>
      <c r="D17" s="790"/>
      <c r="E17" s="790"/>
    </row>
    <row r="18" spans="2:5" ht="18.75" hidden="1" customHeight="1" x14ac:dyDescent="0.25">
      <c r="B18" s="790"/>
      <c r="C18" s="790"/>
      <c r="D18" s="790"/>
      <c r="E18" s="790"/>
    </row>
    <row r="19" spans="2:5" ht="18.75" hidden="1" customHeight="1" x14ac:dyDescent="0.25">
      <c r="B19" s="790"/>
      <c r="C19" s="790"/>
      <c r="D19" s="790"/>
      <c r="E19" s="790"/>
    </row>
    <row r="20" spans="2:5" ht="18.75" hidden="1" customHeight="1" x14ac:dyDescent="0.25">
      <c r="B20" s="790"/>
      <c r="C20" s="790"/>
      <c r="D20" s="790"/>
      <c r="E20" s="790"/>
    </row>
    <row r="21" spans="2:5" ht="18.75" hidden="1" customHeight="1" x14ac:dyDescent="0.25">
      <c r="B21" s="790"/>
      <c r="C21" s="790"/>
      <c r="D21" s="790"/>
      <c r="E21" s="790"/>
    </row>
    <row r="22" spans="2:5" ht="18.75" hidden="1" customHeight="1" x14ac:dyDescent="0.25">
      <c r="B22" s="790"/>
      <c r="C22" s="790"/>
      <c r="D22" s="790"/>
      <c r="E22" s="790"/>
    </row>
    <row r="23" spans="2:5" ht="18.75" hidden="1" customHeight="1" x14ac:dyDescent="0.25">
      <c r="B23" s="790"/>
      <c r="C23" s="790"/>
      <c r="D23" s="790"/>
      <c r="E23" s="790"/>
    </row>
    <row r="24" spans="2:5" ht="16.5" hidden="1" customHeight="1" x14ac:dyDescent="0.25"/>
    <row r="25" spans="2:5" ht="15" hidden="1" customHeight="1" x14ac:dyDescent="0.25"/>
    <row r="26" spans="2:5" ht="15" hidden="1" customHeight="1" x14ac:dyDescent="0.25"/>
    <row r="27" spans="2:5" ht="15" hidden="1" customHeight="1" x14ac:dyDescent="0.25"/>
    <row r="28" spans="2:5" ht="1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sheet="1" objects="1" scenarios="1" formatCells="0" formatColumns="0" formatRows="0" insertColumns="0" insertRows="0" deleteColumns="0" deleteRows="0" sort="0"/>
  <mergeCells count="9">
    <mergeCell ref="B11:C11"/>
    <mergeCell ref="B9:C9"/>
    <mergeCell ref="B10:C10"/>
    <mergeCell ref="B1:E3"/>
    <mergeCell ref="B4:E4"/>
    <mergeCell ref="B5:E5"/>
    <mergeCell ref="B6:C6"/>
    <mergeCell ref="B7:C7"/>
    <mergeCell ref="B8:C8"/>
  </mergeCells>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1:J32"/>
  <sheetViews>
    <sheetView showGridLines="0" workbookViewId="0"/>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1:10" x14ac:dyDescent="0.25">
      <c r="B1" s="2319"/>
      <c r="C1" s="2320"/>
      <c r="D1" s="2320"/>
      <c r="E1" s="2320"/>
      <c r="F1" s="2320"/>
      <c r="G1" s="2320"/>
      <c r="H1" s="2320"/>
      <c r="I1" s="2321"/>
    </row>
    <row r="2" spans="1:10" x14ac:dyDescent="0.25">
      <c r="B2" s="2322"/>
      <c r="C2" s="2323"/>
      <c r="D2" s="2323"/>
      <c r="E2" s="2323"/>
      <c r="F2" s="2323"/>
      <c r="G2" s="2323"/>
      <c r="H2" s="2323"/>
      <c r="I2" s="2324"/>
    </row>
    <row r="3" spans="1:10" ht="15.75" thickBot="1" x14ac:dyDescent="0.3">
      <c r="B3" s="2325"/>
      <c r="C3" s="2326"/>
      <c r="D3" s="2326"/>
      <c r="E3" s="2326"/>
      <c r="F3" s="2326"/>
      <c r="G3" s="2326"/>
      <c r="H3" s="2326"/>
      <c r="I3" s="2327"/>
    </row>
    <row r="4" spans="1:10" ht="21.75" thickBot="1" x14ac:dyDescent="0.4">
      <c r="A4" s="4"/>
      <c r="B4" s="1668" t="s">
        <v>2560</v>
      </c>
      <c r="C4" s="1669"/>
      <c r="D4" s="1669"/>
      <c r="E4" s="1669"/>
      <c r="F4" s="1669"/>
      <c r="G4" s="1669"/>
      <c r="H4" s="1669"/>
      <c r="I4" s="1670"/>
      <c r="J4" s="3"/>
    </row>
    <row r="5" spans="1:10" x14ac:dyDescent="0.25"/>
    <row r="6" spans="1:10" x14ac:dyDescent="0.25">
      <c r="B6" s="2362"/>
      <c r="C6" s="2363"/>
      <c r="D6" s="2363"/>
      <c r="E6" s="2363"/>
      <c r="F6" s="2363"/>
      <c r="G6" s="2363"/>
      <c r="H6" s="2363"/>
      <c r="I6" s="2364"/>
    </row>
    <row r="7" spans="1:10" x14ac:dyDescent="0.25">
      <c r="B7" s="2365"/>
      <c r="C7" s="2366"/>
      <c r="D7" s="2366"/>
      <c r="E7" s="2366"/>
      <c r="F7" s="2366"/>
      <c r="G7" s="2366"/>
      <c r="H7" s="2366"/>
      <c r="I7" s="2367"/>
    </row>
    <row r="8" spans="1:10" x14ac:dyDescent="0.25">
      <c r="B8" s="2365"/>
      <c r="C8" s="2366"/>
      <c r="D8" s="2366"/>
      <c r="E8" s="2366"/>
      <c r="F8" s="2366"/>
      <c r="G8" s="2366"/>
      <c r="H8" s="2366"/>
      <c r="I8" s="2367"/>
    </row>
    <row r="9" spans="1:10" x14ac:dyDescent="0.25">
      <c r="B9" s="2365"/>
      <c r="C9" s="2366"/>
      <c r="D9" s="2366"/>
      <c r="E9" s="2366"/>
      <c r="F9" s="2366"/>
      <c r="G9" s="2366"/>
      <c r="H9" s="2366"/>
      <c r="I9" s="2367"/>
    </row>
    <row r="10" spans="1:10" x14ac:dyDescent="0.25">
      <c r="B10" s="2365"/>
      <c r="C10" s="2366"/>
      <c r="D10" s="2366"/>
      <c r="E10" s="2366"/>
      <c r="F10" s="2366"/>
      <c r="G10" s="2366"/>
      <c r="H10" s="2366"/>
      <c r="I10" s="2367"/>
    </row>
    <row r="11" spans="1:10" x14ac:dyDescent="0.25">
      <c r="B11" s="2365"/>
      <c r="C11" s="2366"/>
      <c r="D11" s="2366"/>
      <c r="E11" s="2366"/>
      <c r="F11" s="2366"/>
      <c r="G11" s="2366"/>
      <c r="H11" s="2366"/>
      <c r="I11" s="2367"/>
    </row>
    <row r="12" spans="1:10" x14ac:dyDescent="0.25">
      <c r="B12" s="2365"/>
      <c r="C12" s="2366"/>
      <c r="D12" s="2366"/>
      <c r="E12" s="2366"/>
      <c r="F12" s="2366"/>
      <c r="G12" s="2366"/>
      <c r="H12" s="2366"/>
      <c r="I12" s="2367"/>
    </row>
    <row r="13" spans="1:10" x14ac:dyDescent="0.25">
      <c r="B13" s="2365"/>
      <c r="C13" s="2366"/>
      <c r="D13" s="2366"/>
      <c r="E13" s="2366"/>
      <c r="F13" s="2366"/>
      <c r="G13" s="2366"/>
      <c r="H13" s="2366"/>
      <c r="I13" s="2367"/>
    </row>
    <row r="14" spans="1:10" x14ac:dyDescent="0.25">
      <c r="B14" s="2365"/>
      <c r="C14" s="2366"/>
      <c r="D14" s="2366"/>
      <c r="E14" s="2366"/>
      <c r="F14" s="2366"/>
      <c r="G14" s="2366"/>
      <c r="H14" s="2366"/>
      <c r="I14" s="2367"/>
    </row>
    <row r="15" spans="1:10" x14ac:dyDescent="0.25">
      <c r="B15" s="2365"/>
      <c r="C15" s="2366"/>
      <c r="D15" s="2366"/>
      <c r="E15" s="2366"/>
      <c r="F15" s="2366"/>
      <c r="G15" s="2366"/>
      <c r="H15" s="2366"/>
      <c r="I15" s="2367"/>
    </row>
    <row r="16" spans="1:10" x14ac:dyDescent="0.25">
      <c r="B16" s="2365"/>
      <c r="C16" s="2366"/>
      <c r="D16" s="2366"/>
      <c r="E16" s="2366"/>
      <c r="F16" s="2366"/>
      <c r="G16" s="2366"/>
      <c r="H16" s="2366"/>
      <c r="I16" s="2367"/>
    </row>
    <row r="17" spans="2:9" x14ac:dyDescent="0.25">
      <c r="B17" s="2365"/>
      <c r="C17" s="2366"/>
      <c r="D17" s="2366"/>
      <c r="E17" s="2366"/>
      <c r="F17" s="2366"/>
      <c r="G17" s="2366"/>
      <c r="H17" s="2366"/>
      <c r="I17" s="2367"/>
    </row>
    <row r="18" spans="2:9" x14ac:dyDescent="0.25">
      <c r="B18" s="2365"/>
      <c r="C18" s="2366"/>
      <c r="D18" s="2366"/>
      <c r="E18" s="2366"/>
      <c r="F18" s="2366"/>
      <c r="G18" s="2366"/>
      <c r="H18" s="2366"/>
      <c r="I18" s="2367"/>
    </row>
    <row r="19" spans="2:9" x14ac:dyDescent="0.25">
      <c r="B19" s="2365"/>
      <c r="C19" s="2366"/>
      <c r="D19" s="2366"/>
      <c r="E19" s="2366"/>
      <c r="F19" s="2366"/>
      <c r="G19" s="2366"/>
      <c r="H19" s="2366"/>
      <c r="I19" s="2367"/>
    </row>
    <row r="20" spans="2:9" x14ac:dyDescent="0.25">
      <c r="B20" s="2365"/>
      <c r="C20" s="2366"/>
      <c r="D20" s="2366"/>
      <c r="E20" s="2366"/>
      <c r="F20" s="2366"/>
      <c r="G20" s="2366"/>
      <c r="H20" s="2366"/>
      <c r="I20" s="2367"/>
    </row>
    <row r="21" spans="2:9" x14ac:dyDescent="0.25">
      <c r="B21" s="2365"/>
      <c r="C21" s="2366"/>
      <c r="D21" s="2366"/>
      <c r="E21" s="2366"/>
      <c r="F21" s="2366"/>
      <c r="G21" s="2366"/>
      <c r="H21" s="2366"/>
      <c r="I21" s="2367"/>
    </row>
    <row r="22" spans="2:9" x14ac:dyDescent="0.25">
      <c r="B22" s="2365"/>
      <c r="C22" s="2366"/>
      <c r="D22" s="2366"/>
      <c r="E22" s="2366"/>
      <c r="F22" s="2366"/>
      <c r="G22" s="2366"/>
      <c r="H22" s="2366"/>
      <c r="I22" s="2367"/>
    </row>
    <row r="23" spans="2:9" x14ac:dyDescent="0.25">
      <c r="B23" s="2365"/>
      <c r="C23" s="2366"/>
      <c r="D23" s="2366"/>
      <c r="E23" s="2366"/>
      <c r="F23" s="2366"/>
      <c r="G23" s="2366"/>
      <c r="H23" s="2366"/>
      <c r="I23" s="2367"/>
    </row>
    <row r="24" spans="2:9" x14ac:dyDescent="0.25">
      <c r="B24" s="2365"/>
      <c r="C24" s="2366"/>
      <c r="D24" s="2366"/>
      <c r="E24" s="2366"/>
      <c r="F24" s="2366"/>
      <c r="G24" s="2366"/>
      <c r="H24" s="2366"/>
      <c r="I24" s="2367"/>
    </row>
    <row r="25" spans="2:9" x14ac:dyDescent="0.25">
      <c r="B25" s="2365"/>
      <c r="C25" s="2366"/>
      <c r="D25" s="2366"/>
      <c r="E25" s="2366"/>
      <c r="F25" s="2366"/>
      <c r="G25" s="2366"/>
      <c r="H25" s="2366"/>
      <c r="I25" s="2367"/>
    </row>
    <row r="26" spans="2:9" x14ac:dyDescent="0.25">
      <c r="B26" s="2365"/>
      <c r="C26" s="2366"/>
      <c r="D26" s="2366"/>
      <c r="E26" s="2366"/>
      <c r="F26" s="2366"/>
      <c r="G26" s="2366"/>
      <c r="H26" s="2366"/>
      <c r="I26" s="2367"/>
    </row>
    <row r="27" spans="2:9" x14ac:dyDescent="0.25">
      <c r="B27" s="2365"/>
      <c r="C27" s="2366"/>
      <c r="D27" s="2366"/>
      <c r="E27" s="2366"/>
      <c r="F27" s="2366"/>
      <c r="G27" s="2366"/>
      <c r="H27" s="2366"/>
      <c r="I27" s="2367"/>
    </row>
    <row r="28" spans="2:9" x14ac:dyDescent="0.25">
      <c r="B28" s="2365"/>
      <c r="C28" s="2366"/>
      <c r="D28" s="2366"/>
      <c r="E28" s="2366"/>
      <c r="F28" s="2366"/>
      <c r="G28" s="2366"/>
      <c r="H28" s="2366"/>
      <c r="I28" s="2367"/>
    </row>
    <row r="29" spans="2:9" x14ac:dyDescent="0.25">
      <c r="B29" s="2365"/>
      <c r="C29" s="2366"/>
      <c r="D29" s="2366"/>
      <c r="E29" s="2366"/>
      <c r="F29" s="2366"/>
      <c r="G29" s="2366"/>
      <c r="H29" s="2366"/>
      <c r="I29" s="2367"/>
    </row>
    <row r="30" spans="2:9" x14ac:dyDescent="0.25">
      <c r="B30" s="2368"/>
      <c r="C30" s="2369"/>
      <c r="D30" s="2369"/>
      <c r="E30" s="2369"/>
      <c r="F30" s="2369"/>
      <c r="G30" s="2369"/>
      <c r="H30" s="2369"/>
      <c r="I30" s="2370"/>
    </row>
    <row r="31" spans="2:9" x14ac:dyDescent="0.25"/>
    <row r="32" spans="2:9" x14ac:dyDescent="0.25"/>
  </sheetData>
  <mergeCells count="3">
    <mergeCell ref="B4:I4"/>
    <mergeCell ref="B1:I3"/>
    <mergeCell ref="B6:I30"/>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I120"/>
  <sheetViews>
    <sheetView showGridLines="0" zoomScaleNormal="100" workbookViewId="0">
      <pane xSplit="1" ySplit="7" topLeftCell="B8"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7109375" style="1239" customWidth="1"/>
    <col min="2" max="2" width="79.42578125" style="1239" customWidth="1"/>
    <col min="3" max="3" width="30.140625" style="1239" customWidth="1"/>
    <col min="4" max="4" width="11.42578125" style="1239" customWidth="1"/>
    <col min="5" max="9" width="0" style="1239" hidden="1" customWidth="1"/>
    <col min="10" max="16384" width="11.42578125" style="1239" hidden="1"/>
  </cols>
  <sheetData>
    <row r="1" spans="2:3" ht="15" x14ac:dyDescent="0.25">
      <c r="B1" s="2305"/>
      <c r="C1" s="2306"/>
    </row>
    <row r="2" spans="2:3" ht="15" x14ac:dyDescent="0.25">
      <c r="B2" s="2308"/>
      <c r="C2" s="2309"/>
    </row>
    <row r="3" spans="2:3" ht="15.75" thickBot="1" x14ac:dyDescent="0.3">
      <c r="B3" s="2311"/>
      <c r="C3" s="2312"/>
    </row>
    <row r="4" spans="2:3" s="1310" customFormat="1" ht="21.75" thickBot="1" x14ac:dyDescent="0.3">
      <c r="B4" s="2314" t="s">
        <v>4177</v>
      </c>
      <c r="C4" s="2315"/>
    </row>
    <row r="5" spans="2:3" ht="15" x14ac:dyDescent="0.25">
      <c r="B5" s="1350"/>
      <c r="C5" s="1350"/>
    </row>
    <row r="6" spans="2:3" ht="18.75" customHeight="1" x14ac:dyDescent="0.25">
      <c r="B6" s="1903" t="s">
        <v>1550</v>
      </c>
      <c r="C6" s="2317" t="s">
        <v>2372</v>
      </c>
    </row>
    <row r="7" spans="2:3" ht="18.75" customHeight="1" x14ac:dyDescent="0.25">
      <c r="B7" s="1903"/>
      <c r="C7" s="2317"/>
    </row>
    <row r="8" spans="2:3" ht="15.75" x14ac:dyDescent="0.25">
      <c r="B8" s="1357" t="s">
        <v>4172</v>
      </c>
      <c r="C8" s="1349">
        <f>'ProdIntelDoce. CienExactNat'!D26</f>
        <v>18</v>
      </c>
    </row>
    <row r="9" spans="2:3" ht="15.75" x14ac:dyDescent="0.25">
      <c r="B9" s="1357" t="s">
        <v>823</v>
      </c>
      <c r="C9" s="1349">
        <f>'ProdIntelDoce. CienSociHumana'!D33</f>
        <v>25</v>
      </c>
    </row>
    <row r="10" spans="2:3" ht="15.75" x14ac:dyDescent="0.25">
      <c r="B10" s="1357" t="s">
        <v>4173</v>
      </c>
      <c r="C10" s="1349">
        <f>ProdIntelDoce.CienJudidPolitica!D14</f>
        <v>6</v>
      </c>
    </row>
    <row r="11" spans="2:3" ht="15.75" x14ac:dyDescent="0.25">
      <c r="B11" s="1357" t="s">
        <v>4168</v>
      </c>
      <c r="C11" s="1349">
        <f>ProdIntelDoce.EconAdmon!D42</f>
        <v>34</v>
      </c>
    </row>
    <row r="12" spans="2:3" ht="15.75" x14ac:dyDescent="0.25">
      <c r="B12" s="1357" t="s">
        <v>4171</v>
      </c>
      <c r="C12" s="1349">
        <f>ProdIntelDocen.Educacion!D101</f>
        <v>93</v>
      </c>
    </row>
    <row r="13" spans="2:3" ht="15.75" x14ac:dyDescent="0.25">
      <c r="B13" s="1357" t="s">
        <v>4170</v>
      </c>
      <c r="C13" s="1349">
        <f>ProdIntelDoce.Ingenieria!D95</f>
        <v>87</v>
      </c>
    </row>
    <row r="14" spans="2:3" ht="15.75" x14ac:dyDescent="0.25">
      <c r="B14" s="1357" t="s">
        <v>4169</v>
      </c>
      <c r="C14" s="1349">
        <f>'ProdIntelDocen. Salud'!D146</f>
        <v>138</v>
      </c>
    </row>
    <row r="15" spans="2:3" ht="15.75" x14ac:dyDescent="0.25">
      <c r="B15" s="1358" t="s">
        <v>211</v>
      </c>
      <c r="C15" s="1237">
        <f>SUM(C8:C14)</f>
        <v>401</v>
      </c>
    </row>
    <row r="16" spans="2:3" ht="15" x14ac:dyDescent="0.25">
      <c r="B16" s="1354" t="s">
        <v>2099</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mergeCells count="4">
    <mergeCell ref="B1:C3"/>
    <mergeCell ref="B4:C4"/>
    <mergeCell ref="B6:B7"/>
    <mergeCell ref="C6:C7"/>
  </mergeCells>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1:J52"/>
  <sheetViews>
    <sheetView showGridLines="0" workbookViewId="0">
      <pane xSplit="1" ySplit="7" topLeftCell="B22" activePane="bottomRight" state="frozen"/>
      <selection activeCell="C5" sqref="C5"/>
      <selection pane="topRight" activeCell="C5" sqref="C5"/>
      <selection pane="bottomLeft" activeCell="C5" sqref="C5"/>
      <selection pane="bottomRight" sqref="A1:F26"/>
    </sheetView>
  </sheetViews>
  <sheetFormatPr baseColWidth="10" defaultColWidth="0" defaultRowHeight="15" zeroHeight="1" x14ac:dyDescent="0.25"/>
  <cols>
    <col min="1" max="1" width="3.5703125" customWidth="1"/>
    <col min="2" max="2" width="16.5703125" customWidth="1"/>
    <col min="3" max="3" width="37.85546875" customWidth="1"/>
    <col min="4" max="4" width="46.7109375" customWidth="1"/>
    <col min="5" max="5" width="27" customWidth="1"/>
    <col min="6" max="6" width="20" customWidth="1"/>
    <col min="7" max="7" width="7.5703125" customWidth="1"/>
    <col min="8" max="10" width="0" hidden="1" customWidth="1"/>
    <col min="11" max="16384" width="11.42578125" hidden="1"/>
  </cols>
  <sheetData>
    <row r="1" spans="1:6" x14ac:dyDescent="0.25">
      <c r="B1" s="2319"/>
      <c r="C1" s="2320"/>
      <c r="D1" s="2320"/>
      <c r="E1" s="2320"/>
      <c r="F1" s="2320"/>
    </row>
    <row r="2" spans="1:6" x14ac:dyDescent="0.25">
      <c r="B2" s="2322"/>
      <c r="C2" s="2323"/>
      <c r="D2" s="2323"/>
      <c r="E2" s="2323"/>
      <c r="F2" s="2323"/>
    </row>
    <row r="3" spans="1:6" ht="15.75" thickBot="1" x14ac:dyDescent="0.3">
      <c r="B3" s="2325"/>
      <c r="C3" s="2326"/>
      <c r="D3" s="2326"/>
      <c r="E3" s="2326"/>
      <c r="F3" s="2326"/>
    </row>
    <row r="4" spans="1:6" ht="21.75" thickBot="1" x14ac:dyDescent="0.4">
      <c r="A4" s="4"/>
      <c r="B4" s="1668" t="s">
        <v>2700</v>
      </c>
      <c r="C4" s="2371"/>
      <c r="D4" s="2371"/>
      <c r="E4" s="2371"/>
      <c r="F4" s="1669"/>
    </row>
    <row r="5" spans="1:6" ht="18.75" customHeight="1" x14ac:dyDescent="0.25"/>
    <row r="6" spans="1:6" ht="18.75" customHeight="1" x14ac:dyDescent="0.25">
      <c r="B6" s="2373" t="s">
        <v>1550</v>
      </c>
      <c r="C6" s="2373" t="s">
        <v>2074</v>
      </c>
      <c r="D6" s="2374" t="s">
        <v>4755</v>
      </c>
      <c r="E6" s="2373" t="s">
        <v>4756</v>
      </c>
      <c r="F6" s="2374" t="s">
        <v>4757</v>
      </c>
    </row>
    <row r="7" spans="1:6" ht="24" customHeight="1" thickBot="1" x14ac:dyDescent="0.3">
      <c r="B7" s="2373"/>
      <c r="C7" s="2373"/>
      <c r="D7" s="2374"/>
      <c r="E7" s="2373"/>
      <c r="F7" s="2374"/>
    </row>
    <row r="8" spans="1:6" ht="60.75" thickBot="1" x14ac:dyDescent="0.3">
      <c r="B8" s="2372" t="s">
        <v>2137</v>
      </c>
      <c r="C8" s="1435" t="s">
        <v>4758</v>
      </c>
      <c r="D8" s="1632" t="s">
        <v>4759</v>
      </c>
      <c r="E8" s="1632" t="s">
        <v>4760</v>
      </c>
      <c r="F8" s="1632" t="s">
        <v>4761</v>
      </c>
    </row>
    <row r="9" spans="1:6" s="1432" customFormat="1" ht="36.75" thickBot="1" x14ac:dyDescent="0.3">
      <c r="B9" s="2372"/>
      <c r="C9" s="1435" t="s">
        <v>4762</v>
      </c>
      <c r="D9" s="1632" t="s">
        <v>4763</v>
      </c>
      <c r="E9" s="1632" t="s">
        <v>4764</v>
      </c>
      <c r="F9" s="1633" t="s">
        <v>4765</v>
      </c>
    </row>
    <row r="10" spans="1:6" s="1432" customFormat="1" ht="36.75" thickBot="1" x14ac:dyDescent="0.3">
      <c r="B10" s="2372"/>
      <c r="C10" s="1435" t="s">
        <v>4766</v>
      </c>
      <c r="D10" s="1632" t="s">
        <v>4763</v>
      </c>
      <c r="E10" s="1632" t="s">
        <v>4764</v>
      </c>
      <c r="F10" s="1633" t="s">
        <v>4765</v>
      </c>
    </row>
    <row r="11" spans="1:6" s="1432" customFormat="1" ht="45.75" thickBot="1" x14ac:dyDescent="0.3">
      <c r="B11" s="2372"/>
      <c r="C11" s="1435" t="s">
        <v>4767</v>
      </c>
      <c r="D11" s="1632" t="s">
        <v>4763</v>
      </c>
      <c r="E11" s="1632" t="s">
        <v>4768</v>
      </c>
      <c r="F11" s="1632" t="s">
        <v>4769</v>
      </c>
    </row>
    <row r="12" spans="1:6" s="1432" customFormat="1" ht="15.75" thickBot="1" x14ac:dyDescent="0.3">
      <c r="B12" s="2372"/>
      <c r="C12" s="1435" t="s">
        <v>4770</v>
      </c>
      <c r="D12" s="1632" t="s">
        <v>4759</v>
      </c>
      <c r="E12" s="1632" t="s">
        <v>4760</v>
      </c>
      <c r="F12" s="1632" t="s">
        <v>4761</v>
      </c>
    </row>
    <row r="13" spans="1:6" s="1432" customFormat="1" ht="30.75" thickBot="1" x14ac:dyDescent="0.3">
      <c r="B13" s="2372"/>
      <c r="C13" s="1634" t="s">
        <v>4771</v>
      </c>
      <c r="D13" s="1632" t="s">
        <v>4772</v>
      </c>
      <c r="E13" s="1632" t="s">
        <v>4773</v>
      </c>
      <c r="F13" s="1632" t="s">
        <v>4774</v>
      </c>
    </row>
    <row r="14" spans="1:6" s="1432" customFormat="1" ht="36.75" thickBot="1" x14ac:dyDescent="0.3">
      <c r="B14" s="2372"/>
      <c r="C14" s="1435" t="s">
        <v>4775</v>
      </c>
      <c r="D14" s="1433" t="s">
        <v>4772</v>
      </c>
      <c r="E14" s="1433" t="s">
        <v>4773</v>
      </c>
      <c r="F14" s="1433" t="s">
        <v>4776</v>
      </c>
    </row>
    <row r="15" spans="1:6" s="1432" customFormat="1" ht="24.75" thickBot="1" x14ac:dyDescent="0.3">
      <c r="B15" s="2372"/>
      <c r="C15" s="1435" t="s">
        <v>4777</v>
      </c>
      <c r="D15" s="1433" t="s">
        <v>4772</v>
      </c>
      <c r="E15" s="1433" t="s">
        <v>4773</v>
      </c>
      <c r="F15" s="1433" t="s">
        <v>4774</v>
      </c>
    </row>
    <row r="16" spans="1:6" s="1432" customFormat="1" ht="36.75" thickBot="1" x14ac:dyDescent="0.3">
      <c r="B16" s="2372"/>
      <c r="C16" s="1435" t="s">
        <v>4778</v>
      </c>
      <c r="D16" s="1433" t="s">
        <v>4772</v>
      </c>
      <c r="E16" s="1433" t="s">
        <v>4773</v>
      </c>
      <c r="F16" s="1433" t="s">
        <v>4774</v>
      </c>
    </row>
    <row r="17" spans="2:6" s="1432" customFormat="1" ht="24.75" thickBot="1" x14ac:dyDescent="0.3">
      <c r="B17" s="2372"/>
      <c r="C17" s="1435" t="s">
        <v>4779</v>
      </c>
      <c r="D17" s="1433" t="s">
        <v>4772</v>
      </c>
      <c r="E17" s="1433" t="s">
        <v>4773</v>
      </c>
      <c r="F17" s="1433" t="s">
        <v>4774</v>
      </c>
    </row>
    <row r="18" spans="2:6" s="1432" customFormat="1" ht="24.75" thickBot="1" x14ac:dyDescent="0.3">
      <c r="B18" s="2372"/>
      <c r="C18" s="1435" t="s">
        <v>4780</v>
      </c>
      <c r="D18" s="1433" t="s">
        <v>4781</v>
      </c>
      <c r="E18" s="1433" t="s">
        <v>4782</v>
      </c>
      <c r="F18" s="1433" t="s">
        <v>4783</v>
      </c>
    </row>
    <row r="19" spans="2:6" s="1432" customFormat="1" ht="24.75" thickBot="1" x14ac:dyDescent="0.3">
      <c r="B19" s="2372"/>
      <c r="C19" s="1435" t="s">
        <v>4784</v>
      </c>
      <c r="D19" s="1433" t="s">
        <v>4781</v>
      </c>
      <c r="E19" s="1433" t="s">
        <v>4785</v>
      </c>
      <c r="F19" s="1433" t="s">
        <v>4786</v>
      </c>
    </row>
    <row r="20" spans="2:6" s="1432" customFormat="1" ht="36.75" thickBot="1" x14ac:dyDescent="0.3">
      <c r="B20" s="2372"/>
      <c r="C20" s="1435" t="s">
        <v>4787</v>
      </c>
      <c r="D20" s="1433" t="s">
        <v>4763</v>
      </c>
      <c r="E20" s="1433" t="s">
        <v>4764</v>
      </c>
      <c r="F20" s="1433" t="s">
        <v>4765</v>
      </c>
    </row>
    <row r="21" spans="2:6" s="1432" customFormat="1" ht="24.75" thickBot="1" x14ac:dyDescent="0.3">
      <c r="B21" s="2372"/>
      <c r="C21" s="1435" t="s">
        <v>4788</v>
      </c>
      <c r="D21" s="1433" t="s">
        <v>4763</v>
      </c>
      <c r="E21" s="1433" t="s">
        <v>4764</v>
      </c>
      <c r="F21" s="1433" t="s">
        <v>4765</v>
      </c>
    </row>
    <row r="22" spans="2:6" s="1432" customFormat="1" ht="24.75" thickBot="1" x14ac:dyDescent="0.3">
      <c r="B22" s="2372"/>
      <c r="C22" s="1435" t="s">
        <v>4789</v>
      </c>
      <c r="D22" s="1433" t="s">
        <v>4763</v>
      </c>
      <c r="E22" s="1433" t="s">
        <v>4764</v>
      </c>
      <c r="F22" s="1433" t="s">
        <v>4765</v>
      </c>
    </row>
    <row r="23" spans="2:6" s="1432" customFormat="1" ht="72.75" thickBot="1" x14ac:dyDescent="0.3">
      <c r="B23" s="2372"/>
      <c r="C23" s="1435" t="s">
        <v>4790</v>
      </c>
      <c r="D23" s="1433" t="s">
        <v>4772</v>
      </c>
      <c r="E23" s="1433" t="s">
        <v>4791</v>
      </c>
      <c r="F23" s="1433" t="s">
        <v>4792</v>
      </c>
    </row>
    <row r="24" spans="2:6" ht="48.75" thickBot="1" x14ac:dyDescent="0.3">
      <c r="B24" s="2372"/>
      <c r="C24" s="1435" t="s">
        <v>4793</v>
      </c>
      <c r="D24" s="1433" t="s">
        <v>4759</v>
      </c>
      <c r="E24" s="1433" t="s">
        <v>4760</v>
      </c>
      <c r="F24" s="1433" t="s">
        <v>4761</v>
      </c>
    </row>
    <row r="25" spans="2:6" ht="60.75" thickBot="1" x14ac:dyDescent="0.3">
      <c r="B25" s="2372"/>
      <c r="C25" s="1435" t="s">
        <v>4794</v>
      </c>
      <c r="D25" s="1433" t="s">
        <v>4759</v>
      </c>
      <c r="E25" s="1433" t="s">
        <v>4760</v>
      </c>
      <c r="F25" s="1433" t="s">
        <v>4761</v>
      </c>
    </row>
    <row r="26" spans="2:6" ht="18.75" x14ac:dyDescent="0.3">
      <c r="B26" s="140" t="s">
        <v>4178</v>
      </c>
      <c r="C26" s="140"/>
      <c r="D26" s="768">
        <v>18</v>
      </c>
      <c r="E26" s="140"/>
      <c r="F26" s="140"/>
    </row>
    <row r="27" spans="2:6" x14ac:dyDescent="0.25"/>
    <row r="28" spans="2:6" x14ac:dyDescent="0.25"/>
    <row r="29" spans="2:6" x14ac:dyDescent="0.25"/>
    <row r="30" spans="2:6" x14ac:dyDescent="0.25"/>
    <row r="31" spans="2:6" x14ac:dyDescent="0.25"/>
    <row r="32" spans="2: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sheetData>
  <mergeCells count="8">
    <mergeCell ref="B4:F4"/>
    <mergeCell ref="B1:F3"/>
    <mergeCell ref="B8:B25"/>
    <mergeCell ref="B6:B7"/>
    <mergeCell ref="C6:C7"/>
    <mergeCell ref="D6:D7"/>
    <mergeCell ref="E6:E7"/>
    <mergeCell ref="F6:F7"/>
  </mergeCells>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opLeftCell="A4" workbookViewId="0"/>
  </sheetViews>
  <sheetFormatPr baseColWidth="10" defaultRowHeight="15" x14ac:dyDescent="0.25"/>
  <cols>
    <col min="1" max="1" width="6" customWidth="1"/>
    <col min="2" max="2" width="20.7109375" customWidth="1"/>
    <col min="3" max="3" width="47" customWidth="1"/>
    <col min="4" max="4" width="41.42578125" customWidth="1"/>
    <col min="5" max="6" width="33.5703125" customWidth="1"/>
  </cols>
  <sheetData>
    <row r="1" spans="1:6" x14ac:dyDescent="0.25">
      <c r="A1" s="1432"/>
      <c r="B1" s="2319"/>
      <c r="C1" s="2320"/>
      <c r="D1" s="2320"/>
      <c r="E1" s="2320"/>
      <c r="F1" s="2320"/>
    </row>
    <row r="2" spans="1:6" x14ac:dyDescent="0.25">
      <c r="A2" s="1432"/>
      <c r="B2" s="2322"/>
      <c r="C2" s="2323"/>
      <c r="D2" s="2323"/>
      <c r="E2" s="2323"/>
      <c r="F2" s="2323"/>
    </row>
    <row r="3" spans="1:6" ht="15.75" thickBot="1" x14ac:dyDescent="0.3">
      <c r="A3" s="1432"/>
      <c r="B3" s="2325"/>
      <c r="C3" s="2326"/>
      <c r="D3" s="2326"/>
      <c r="E3" s="2326"/>
      <c r="F3" s="2326"/>
    </row>
    <row r="4" spans="1:6" ht="21.75" thickBot="1" x14ac:dyDescent="0.4">
      <c r="A4" s="4"/>
      <c r="B4" s="1668" t="s">
        <v>2701</v>
      </c>
      <c r="C4" s="2371"/>
      <c r="D4" s="2371"/>
      <c r="E4" s="2371"/>
      <c r="F4" s="1669"/>
    </row>
    <row r="5" spans="1:6" x14ac:dyDescent="0.25">
      <c r="A5" s="1432"/>
      <c r="B5" s="1432"/>
      <c r="C5" s="1432"/>
      <c r="D5" s="1432"/>
      <c r="E5" s="1432"/>
      <c r="F5" s="1432"/>
    </row>
    <row r="6" spans="1:6" x14ac:dyDescent="0.25">
      <c r="A6" s="1432"/>
      <c r="B6" s="2373" t="s">
        <v>1550</v>
      </c>
      <c r="C6" s="2373" t="s">
        <v>2074</v>
      </c>
      <c r="D6" s="2374" t="s">
        <v>4755</v>
      </c>
      <c r="E6" s="2373" t="s">
        <v>4756</v>
      </c>
      <c r="F6" s="2374" t="s">
        <v>4757</v>
      </c>
    </row>
    <row r="7" spans="1:6" ht="15.75" thickBot="1" x14ac:dyDescent="0.3">
      <c r="A7" s="1432"/>
      <c r="B7" s="2378"/>
      <c r="C7" s="2373"/>
      <c r="D7" s="2374"/>
      <c r="E7" s="2373"/>
      <c r="F7" s="2374"/>
    </row>
    <row r="8" spans="1:6" ht="47.25" customHeight="1" thickBot="1" x14ac:dyDescent="0.3">
      <c r="A8" s="1432"/>
      <c r="B8" s="2375" t="s">
        <v>4840</v>
      </c>
      <c r="C8" s="1633" t="s">
        <v>4795</v>
      </c>
      <c r="D8" s="1633" t="s">
        <v>4763</v>
      </c>
      <c r="E8" s="1633" t="s">
        <v>4768</v>
      </c>
      <c r="F8" s="1632" t="s">
        <v>4769</v>
      </c>
    </row>
    <row r="9" spans="1:6" ht="38.25" customHeight="1" thickBot="1" x14ac:dyDescent="0.3">
      <c r="A9" s="1432"/>
      <c r="B9" s="2376"/>
      <c r="C9" s="1633" t="s">
        <v>4796</v>
      </c>
      <c r="D9" s="1633" t="s">
        <v>4797</v>
      </c>
      <c r="E9" s="1633" t="s">
        <v>4798</v>
      </c>
      <c r="F9" s="1633" t="s">
        <v>3562</v>
      </c>
    </row>
    <row r="10" spans="1:6" ht="46.5" customHeight="1" thickBot="1" x14ac:dyDescent="0.3">
      <c r="A10" s="1432"/>
      <c r="B10" s="2376"/>
      <c r="C10" s="1633" t="s">
        <v>4799</v>
      </c>
      <c r="D10" s="1633" t="s">
        <v>4759</v>
      </c>
      <c r="E10" s="1633" t="s">
        <v>4800</v>
      </c>
      <c r="F10" s="1632" t="s">
        <v>4800</v>
      </c>
    </row>
    <row r="11" spans="1:6" ht="46.5" customHeight="1" thickBot="1" x14ac:dyDescent="0.3">
      <c r="A11" s="1432"/>
      <c r="B11" s="2376"/>
      <c r="C11" s="1633" t="s">
        <v>4801</v>
      </c>
      <c r="D11" s="1633" t="s">
        <v>4759</v>
      </c>
      <c r="E11" s="1633" t="s">
        <v>4802</v>
      </c>
      <c r="F11" s="1633" t="s">
        <v>3562</v>
      </c>
    </row>
    <row r="12" spans="1:6" ht="46.5" customHeight="1" thickBot="1" x14ac:dyDescent="0.3">
      <c r="A12" s="1432"/>
      <c r="B12" s="2376"/>
      <c r="C12" s="1633" t="s">
        <v>4803</v>
      </c>
      <c r="D12" s="1633" t="s">
        <v>4759</v>
      </c>
      <c r="E12" s="1633" t="s">
        <v>4760</v>
      </c>
      <c r="F12" s="1633" t="s">
        <v>4804</v>
      </c>
    </row>
    <row r="13" spans="1:6" ht="46.5" customHeight="1" thickBot="1" x14ac:dyDescent="0.3">
      <c r="A13" s="1432"/>
      <c r="B13" s="2376"/>
      <c r="C13" s="1633" t="s">
        <v>4805</v>
      </c>
      <c r="D13" s="1633" t="s">
        <v>4772</v>
      </c>
      <c r="E13" s="1633" t="s">
        <v>4806</v>
      </c>
      <c r="F13" s="1633" t="s">
        <v>3562</v>
      </c>
    </row>
    <row r="14" spans="1:6" ht="46.5" customHeight="1" thickBot="1" x14ac:dyDescent="0.3">
      <c r="A14" s="1432"/>
      <c r="B14" s="2376"/>
      <c r="C14" s="1633" t="s">
        <v>4807</v>
      </c>
      <c r="D14" s="1633" t="s">
        <v>4772</v>
      </c>
      <c r="E14" s="1633" t="s">
        <v>4806</v>
      </c>
      <c r="F14" s="1633" t="s">
        <v>1829</v>
      </c>
    </row>
    <row r="15" spans="1:6" ht="46.5" customHeight="1" thickBot="1" x14ac:dyDescent="0.3">
      <c r="A15" s="1432"/>
      <c r="B15" s="2376"/>
      <c r="C15" s="1633" t="s">
        <v>4808</v>
      </c>
      <c r="D15" s="1633" t="s">
        <v>4772</v>
      </c>
      <c r="E15" s="1633" t="s">
        <v>4773</v>
      </c>
      <c r="F15" s="1632" t="s">
        <v>4774</v>
      </c>
    </row>
    <row r="16" spans="1:6" ht="46.5" customHeight="1" thickBot="1" x14ac:dyDescent="0.3">
      <c r="A16" s="1432"/>
      <c r="B16" s="2376"/>
      <c r="C16" s="1633" t="s">
        <v>4809</v>
      </c>
      <c r="D16" s="1633" t="s">
        <v>4772</v>
      </c>
      <c r="E16" s="1633" t="s">
        <v>4773</v>
      </c>
      <c r="F16" s="1632" t="s">
        <v>4774</v>
      </c>
    </row>
    <row r="17" spans="1:6" ht="46.5" customHeight="1" thickBot="1" x14ac:dyDescent="0.3">
      <c r="A17" s="1432"/>
      <c r="B17" s="2376"/>
      <c r="C17" s="1633" t="s">
        <v>4810</v>
      </c>
      <c r="D17" s="1633" t="s">
        <v>4781</v>
      </c>
      <c r="E17" s="1633" t="s">
        <v>4782</v>
      </c>
      <c r="F17" s="1632" t="s">
        <v>4774</v>
      </c>
    </row>
    <row r="18" spans="1:6" ht="46.5" customHeight="1" thickBot="1" x14ac:dyDescent="0.3">
      <c r="A18" s="1432"/>
      <c r="B18" s="2376"/>
      <c r="C18" s="1633" t="s">
        <v>4811</v>
      </c>
      <c r="D18" s="1633" t="s">
        <v>4781</v>
      </c>
      <c r="E18" s="1633" t="s">
        <v>4782</v>
      </c>
      <c r="F18" s="1632" t="s">
        <v>4774</v>
      </c>
    </row>
    <row r="19" spans="1:6" ht="46.5" customHeight="1" thickBot="1" x14ac:dyDescent="0.3">
      <c r="A19" s="1432"/>
      <c r="B19" s="2376"/>
      <c r="C19" s="1633" t="s">
        <v>4812</v>
      </c>
      <c r="D19" s="1633" t="s">
        <v>4781</v>
      </c>
      <c r="E19" s="1633" t="s">
        <v>4782</v>
      </c>
      <c r="F19" s="1632" t="s">
        <v>4774</v>
      </c>
    </row>
    <row r="20" spans="1:6" ht="46.5" customHeight="1" thickBot="1" x14ac:dyDescent="0.3">
      <c r="A20" s="1432"/>
      <c r="B20" s="2376"/>
      <c r="C20" s="1633" t="s">
        <v>4813</v>
      </c>
      <c r="D20" s="1633" t="s">
        <v>4781</v>
      </c>
      <c r="E20" s="1633" t="s">
        <v>4782</v>
      </c>
      <c r="F20" s="1632" t="s">
        <v>4774</v>
      </c>
    </row>
    <row r="21" spans="1:6" ht="46.5" customHeight="1" thickBot="1" x14ac:dyDescent="0.3">
      <c r="A21" s="1432"/>
      <c r="B21" s="2376"/>
      <c r="C21" s="1633" t="s">
        <v>4814</v>
      </c>
      <c r="D21" s="1633" t="s">
        <v>4781</v>
      </c>
      <c r="E21" s="1633" t="s">
        <v>4782</v>
      </c>
      <c r="F21" s="1632" t="s">
        <v>4774</v>
      </c>
    </row>
    <row r="22" spans="1:6" ht="46.5" customHeight="1" thickBot="1" x14ac:dyDescent="0.3">
      <c r="A22" s="1432"/>
      <c r="B22" s="2376"/>
      <c r="C22" s="1633" t="s">
        <v>4815</v>
      </c>
      <c r="D22" s="1633" t="s">
        <v>4781</v>
      </c>
      <c r="E22" s="1633" t="s">
        <v>4791</v>
      </c>
      <c r="F22" s="1632" t="s">
        <v>4792</v>
      </c>
    </row>
    <row r="23" spans="1:6" ht="46.5" customHeight="1" thickBot="1" x14ac:dyDescent="0.3">
      <c r="A23" s="1432"/>
      <c r="B23" s="2376"/>
      <c r="C23" s="1633" t="s">
        <v>4816</v>
      </c>
      <c r="D23" s="1633" t="s">
        <v>4781</v>
      </c>
      <c r="E23" s="1633" t="s">
        <v>4791</v>
      </c>
      <c r="F23" s="1633" t="s">
        <v>4817</v>
      </c>
    </row>
    <row r="24" spans="1:6" ht="46.5" customHeight="1" thickBot="1" x14ac:dyDescent="0.3">
      <c r="A24" s="1432"/>
      <c r="B24" s="2376"/>
      <c r="C24" s="1633" t="s">
        <v>4818</v>
      </c>
      <c r="D24" s="1633" t="s">
        <v>4781</v>
      </c>
      <c r="E24" s="1633" t="s">
        <v>4791</v>
      </c>
      <c r="F24" s="1632" t="s">
        <v>4792</v>
      </c>
    </row>
    <row r="25" spans="1:6" ht="46.5" customHeight="1" thickBot="1" x14ac:dyDescent="0.3">
      <c r="A25" s="1432"/>
      <c r="B25" s="2376"/>
      <c r="C25" s="1633" t="s">
        <v>4819</v>
      </c>
      <c r="D25" s="1633" t="s">
        <v>4763</v>
      </c>
      <c r="E25" s="1633" t="s">
        <v>4820</v>
      </c>
      <c r="F25" s="1633" t="s">
        <v>4821</v>
      </c>
    </row>
    <row r="26" spans="1:6" s="1432" customFormat="1" ht="46.5" customHeight="1" thickBot="1" x14ac:dyDescent="0.3">
      <c r="B26" s="2376"/>
      <c r="C26" s="1633" t="s">
        <v>4822</v>
      </c>
      <c r="D26" s="1633" t="s">
        <v>4759</v>
      </c>
      <c r="E26" s="1633" t="s">
        <v>4760</v>
      </c>
      <c r="F26" s="1633" t="s">
        <v>4207</v>
      </c>
    </row>
    <row r="27" spans="1:6" s="1432" customFormat="1" ht="46.5" customHeight="1" thickBot="1" x14ac:dyDescent="0.3">
      <c r="B27" s="2376"/>
      <c r="C27" s="1633" t="s">
        <v>4823</v>
      </c>
      <c r="D27" s="1633" t="s">
        <v>4759</v>
      </c>
      <c r="E27" s="1633" t="s">
        <v>4760</v>
      </c>
      <c r="F27" s="1633" t="s">
        <v>4761</v>
      </c>
    </row>
    <row r="28" spans="1:6" s="1432" customFormat="1" ht="46.5" customHeight="1" thickBot="1" x14ac:dyDescent="0.3">
      <c r="B28" s="2376"/>
      <c r="C28" s="1633" t="s">
        <v>4824</v>
      </c>
      <c r="D28" s="1633" t="s">
        <v>4759</v>
      </c>
      <c r="E28" s="1633" t="s">
        <v>4800</v>
      </c>
      <c r="F28" s="1632" t="s">
        <v>4800</v>
      </c>
    </row>
    <row r="29" spans="1:6" s="1432" customFormat="1" ht="46.5" customHeight="1" thickBot="1" x14ac:dyDescent="0.3">
      <c r="B29" s="2376"/>
      <c r="C29" s="1633" t="s">
        <v>4825</v>
      </c>
      <c r="D29" s="1633" t="s">
        <v>4772</v>
      </c>
      <c r="E29" s="1633" t="s">
        <v>4773</v>
      </c>
      <c r="F29" s="1632" t="s">
        <v>4776</v>
      </c>
    </row>
    <row r="30" spans="1:6" s="1432" customFormat="1" ht="46.5" customHeight="1" thickBot="1" x14ac:dyDescent="0.3">
      <c r="B30" s="2376"/>
      <c r="C30" s="1633" t="s">
        <v>4826</v>
      </c>
      <c r="D30" s="1633" t="s">
        <v>4781</v>
      </c>
      <c r="E30" s="1633" t="s">
        <v>4782</v>
      </c>
      <c r="F30" s="1633" t="s">
        <v>4827</v>
      </c>
    </row>
    <row r="31" spans="1:6" s="1432" customFormat="1" ht="46.5" customHeight="1" thickBot="1" x14ac:dyDescent="0.3">
      <c r="B31" s="2376"/>
      <c r="C31" s="1633" t="s">
        <v>4828</v>
      </c>
      <c r="D31" s="1633" t="s">
        <v>4763</v>
      </c>
      <c r="E31" s="1633" t="s">
        <v>4829</v>
      </c>
      <c r="F31" s="1633" t="s">
        <v>4765</v>
      </c>
    </row>
    <row r="32" spans="1:6" s="1432" customFormat="1" ht="46.5" customHeight="1" thickBot="1" x14ac:dyDescent="0.3">
      <c r="B32" s="2377"/>
      <c r="C32" s="1633" t="s">
        <v>4801</v>
      </c>
      <c r="D32" s="1633" t="s">
        <v>4759</v>
      </c>
      <c r="E32" s="1633" t="s">
        <v>4802</v>
      </c>
      <c r="F32" s="1633" t="s">
        <v>3562</v>
      </c>
    </row>
    <row r="33" spans="2:6" s="1432" customFormat="1" ht="18.75" x14ac:dyDescent="0.3">
      <c r="B33" s="1635" t="s">
        <v>4178</v>
      </c>
      <c r="C33" s="140"/>
      <c r="D33" s="768">
        <v>25</v>
      </c>
      <c r="E33" s="140"/>
      <c r="F33" s="140"/>
    </row>
  </sheetData>
  <mergeCells count="8">
    <mergeCell ref="B8:B32"/>
    <mergeCell ref="B1:F3"/>
    <mergeCell ref="B4:F4"/>
    <mergeCell ref="B6:B7"/>
    <mergeCell ref="C6:C7"/>
    <mergeCell ref="D6:D7"/>
    <mergeCell ref="E6:E7"/>
    <mergeCell ref="F6:F7"/>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baseColWidth="10" defaultRowHeight="15" x14ac:dyDescent="0.25"/>
  <cols>
    <col min="1" max="1" width="5.85546875" customWidth="1"/>
    <col min="2" max="2" width="18" customWidth="1"/>
    <col min="3" max="4" width="39.7109375" customWidth="1"/>
    <col min="5" max="6" width="27.140625" customWidth="1"/>
  </cols>
  <sheetData>
    <row r="1" spans="1:6" x14ac:dyDescent="0.25">
      <c r="A1" s="1432"/>
      <c r="B1" s="2319"/>
      <c r="C1" s="2320"/>
      <c r="D1" s="2320"/>
      <c r="E1" s="2320"/>
      <c r="F1" s="2320"/>
    </row>
    <row r="2" spans="1:6" x14ac:dyDescent="0.25">
      <c r="A2" s="1432"/>
      <c r="B2" s="2322"/>
      <c r="C2" s="2323"/>
      <c r="D2" s="2323"/>
      <c r="E2" s="2323"/>
      <c r="F2" s="2323"/>
    </row>
    <row r="3" spans="1:6" ht="15.75" thickBot="1" x14ac:dyDescent="0.3">
      <c r="A3" s="1432"/>
      <c r="B3" s="2325"/>
      <c r="C3" s="2326"/>
      <c r="D3" s="2326"/>
      <c r="E3" s="2326"/>
      <c r="F3" s="2326"/>
    </row>
    <row r="4" spans="1:6" ht="21.75" thickBot="1" x14ac:dyDescent="0.4">
      <c r="A4" s="4"/>
      <c r="B4" s="1668" t="s">
        <v>2702</v>
      </c>
      <c r="C4" s="2371"/>
      <c r="D4" s="2371"/>
      <c r="E4" s="2371"/>
      <c r="F4" s="1669"/>
    </row>
    <row r="5" spans="1:6" x14ac:dyDescent="0.25">
      <c r="A5" s="1432"/>
      <c r="B5" s="1432"/>
      <c r="C5" s="1432"/>
      <c r="D5" s="1432"/>
      <c r="E5" s="1432"/>
      <c r="F5" s="1432"/>
    </row>
    <row r="6" spans="1:6" x14ac:dyDescent="0.25">
      <c r="A6" s="1432"/>
      <c r="B6" s="2373" t="s">
        <v>1550</v>
      </c>
      <c r="C6" s="2373" t="s">
        <v>2074</v>
      </c>
      <c r="D6" s="2374" t="s">
        <v>4755</v>
      </c>
      <c r="E6" s="2373" t="s">
        <v>4756</v>
      </c>
      <c r="F6" s="2374" t="s">
        <v>4757</v>
      </c>
    </row>
    <row r="7" spans="1:6" ht="15.75" thickBot="1" x14ac:dyDescent="0.3">
      <c r="A7" s="1432"/>
      <c r="B7" s="2378"/>
      <c r="C7" s="2373"/>
      <c r="D7" s="2374"/>
      <c r="E7" s="2373"/>
      <c r="F7" s="2374"/>
    </row>
    <row r="8" spans="1:6" ht="35.25" customHeight="1" thickBot="1" x14ac:dyDescent="0.3">
      <c r="A8" s="1432"/>
      <c r="B8" s="2375" t="s">
        <v>4839</v>
      </c>
      <c r="C8" s="1633" t="s">
        <v>4830</v>
      </c>
      <c r="D8" s="1633" t="s">
        <v>4763</v>
      </c>
      <c r="E8" s="1633" t="s">
        <v>4764</v>
      </c>
      <c r="F8" s="1633" t="s">
        <v>4765</v>
      </c>
    </row>
    <row r="9" spans="1:6" ht="35.25" customHeight="1" thickBot="1" x14ac:dyDescent="0.3">
      <c r="A9" s="1432"/>
      <c r="B9" s="2376"/>
      <c r="C9" s="1633" t="s">
        <v>4831</v>
      </c>
      <c r="D9" s="1633" t="s">
        <v>4772</v>
      </c>
      <c r="E9" s="1633" t="s">
        <v>4773</v>
      </c>
      <c r="F9" s="1632" t="s">
        <v>4776</v>
      </c>
    </row>
    <row r="10" spans="1:6" ht="35.25" customHeight="1" thickBot="1" x14ac:dyDescent="0.3">
      <c r="A10" s="1432"/>
      <c r="B10" s="2376"/>
      <c r="C10" s="1633" t="s">
        <v>4832</v>
      </c>
      <c r="D10" s="1633" t="s">
        <v>4759</v>
      </c>
      <c r="E10" s="1633" t="s">
        <v>4760</v>
      </c>
      <c r="F10" s="1633" t="s">
        <v>4833</v>
      </c>
    </row>
    <row r="11" spans="1:6" ht="35.25" customHeight="1" thickBot="1" x14ac:dyDescent="0.3">
      <c r="A11" s="1432"/>
      <c r="B11" s="2376"/>
      <c r="C11" s="1633" t="s">
        <v>4834</v>
      </c>
      <c r="D11" s="1633" t="s">
        <v>4763</v>
      </c>
      <c r="E11" s="1633" t="s">
        <v>4835</v>
      </c>
      <c r="F11" s="1633" t="s">
        <v>4836</v>
      </c>
    </row>
    <row r="12" spans="1:6" ht="35.25" customHeight="1" thickBot="1" x14ac:dyDescent="0.3">
      <c r="A12" s="1432"/>
      <c r="B12" s="2376"/>
      <c r="C12" s="1633" t="s">
        <v>4837</v>
      </c>
      <c r="D12" s="1633" t="s">
        <v>4763</v>
      </c>
      <c r="E12" s="1633" t="s">
        <v>4764</v>
      </c>
      <c r="F12" s="1633" t="s">
        <v>4765</v>
      </c>
    </row>
    <row r="13" spans="1:6" ht="35.25" customHeight="1" thickBot="1" x14ac:dyDescent="0.3">
      <c r="A13" s="1432"/>
      <c r="B13" s="2376"/>
      <c r="C13" s="1633" t="s">
        <v>4838</v>
      </c>
      <c r="D13" s="1633" t="s">
        <v>4759</v>
      </c>
      <c r="E13" s="1633" t="s">
        <v>4760</v>
      </c>
      <c r="F13" s="1633" t="s">
        <v>4761</v>
      </c>
    </row>
    <row r="14" spans="1:6" ht="18.75" x14ac:dyDescent="0.3">
      <c r="B14" s="1635" t="s">
        <v>4178</v>
      </c>
      <c r="C14" s="140"/>
      <c r="D14" s="768">
        <v>6</v>
      </c>
      <c r="E14" s="140"/>
      <c r="F14" s="140"/>
    </row>
  </sheetData>
  <mergeCells count="8">
    <mergeCell ref="B8:B13"/>
    <mergeCell ref="B1:F3"/>
    <mergeCell ref="B4:F4"/>
    <mergeCell ref="B6:B7"/>
    <mergeCell ref="C6:C7"/>
    <mergeCell ref="D6:D7"/>
    <mergeCell ref="E6:E7"/>
    <mergeCell ref="F6:F7"/>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workbookViewId="0"/>
  </sheetViews>
  <sheetFormatPr baseColWidth="10" defaultRowHeight="15" x14ac:dyDescent="0.25"/>
  <cols>
    <col min="1" max="1" width="4.28515625" customWidth="1"/>
    <col min="2" max="2" width="18.42578125" customWidth="1"/>
    <col min="3" max="3" width="45.42578125" customWidth="1"/>
    <col min="4" max="4" width="45.7109375" customWidth="1"/>
    <col min="5" max="6" width="30.140625" customWidth="1"/>
  </cols>
  <sheetData>
    <row r="1" spans="1:6" x14ac:dyDescent="0.25">
      <c r="A1" s="1636"/>
      <c r="B1" s="2319"/>
      <c r="C1" s="2320"/>
      <c r="D1" s="2320"/>
      <c r="E1" s="2320"/>
      <c r="F1" s="2320"/>
    </row>
    <row r="2" spans="1:6" x14ac:dyDescent="0.25">
      <c r="A2" s="1636"/>
      <c r="B2" s="2322"/>
      <c r="C2" s="2323"/>
      <c r="D2" s="2323"/>
      <c r="E2" s="2323"/>
      <c r="F2" s="2323"/>
    </row>
    <row r="3" spans="1:6" ht="15.75" thickBot="1" x14ac:dyDescent="0.3">
      <c r="A3" s="1636"/>
      <c r="B3" s="2325"/>
      <c r="C3" s="2326"/>
      <c r="D3" s="2326"/>
      <c r="E3" s="2326"/>
      <c r="F3" s="2326"/>
    </row>
    <row r="4" spans="1:6" ht="21.75" thickBot="1" x14ac:dyDescent="0.4">
      <c r="A4" s="4"/>
      <c r="B4" s="1668" t="s">
        <v>2703</v>
      </c>
      <c r="C4" s="2371"/>
      <c r="D4" s="2371"/>
      <c r="E4" s="2371"/>
      <c r="F4" s="1669"/>
    </row>
    <row r="5" spans="1:6" x14ac:dyDescent="0.25">
      <c r="A5" s="1636"/>
      <c r="B5" s="1636"/>
      <c r="C5" s="1636"/>
      <c r="D5" s="1636"/>
      <c r="E5" s="1636"/>
      <c r="F5" s="1636"/>
    </row>
    <row r="6" spans="1:6" x14ac:dyDescent="0.25">
      <c r="A6" s="1636"/>
      <c r="B6" s="2373" t="s">
        <v>1550</v>
      </c>
      <c r="C6" s="2373" t="s">
        <v>2074</v>
      </c>
      <c r="D6" s="2374" t="s">
        <v>4755</v>
      </c>
      <c r="E6" s="2373" t="s">
        <v>4756</v>
      </c>
      <c r="F6" s="2374" t="s">
        <v>4757</v>
      </c>
    </row>
    <row r="7" spans="1:6" ht="15.75" thickBot="1" x14ac:dyDescent="0.3">
      <c r="A7" s="1636"/>
      <c r="B7" s="2378"/>
      <c r="C7" s="2373"/>
      <c r="D7" s="2374"/>
      <c r="E7" s="2373"/>
      <c r="F7" s="2374"/>
    </row>
    <row r="8" spans="1:6" ht="42" customHeight="1" thickBot="1" x14ac:dyDescent="0.3">
      <c r="A8" s="1636"/>
      <c r="B8" s="2379" t="s">
        <v>246</v>
      </c>
      <c r="C8" s="1633" t="s">
        <v>4841</v>
      </c>
      <c r="D8" s="1633" t="s">
        <v>4759</v>
      </c>
      <c r="E8" s="1633" t="s">
        <v>4760</v>
      </c>
      <c r="F8" s="1633" t="s">
        <v>4833</v>
      </c>
    </row>
    <row r="9" spans="1:6" ht="42" customHeight="1" thickBot="1" x14ac:dyDescent="0.3">
      <c r="A9" s="1636"/>
      <c r="B9" s="2380"/>
      <c r="C9" s="1633" t="s">
        <v>4842</v>
      </c>
      <c r="D9" s="1633" t="s">
        <v>4759</v>
      </c>
      <c r="E9" s="1633" t="s">
        <v>4760</v>
      </c>
      <c r="F9" s="1633" t="s">
        <v>3562</v>
      </c>
    </row>
    <row r="10" spans="1:6" ht="42" customHeight="1" thickBot="1" x14ac:dyDescent="0.3">
      <c r="A10" s="1636"/>
      <c r="B10" s="2380"/>
      <c r="C10" s="1633" t="s">
        <v>4842</v>
      </c>
      <c r="D10" s="1633" t="s">
        <v>4759</v>
      </c>
      <c r="E10" s="1633" t="s">
        <v>4760</v>
      </c>
      <c r="F10" s="1633" t="s">
        <v>3562</v>
      </c>
    </row>
    <row r="11" spans="1:6" ht="42" customHeight="1" thickBot="1" x14ac:dyDescent="0.3">
      <c r="A11" s="1636"/>
      <c r="B11" s="2380"/>
      <c r="C11" s="1633" t="s">
        <v>4842</v>
      </c>
      <c r="D11" s="1633" t="s">
        <v>4759</v>
      </c>
      <c r="E11" s="1633" t="s">
        <v>4760</v>
      </c>
      <c r="F11" s="1633" t="s">
        <v>3562</v>
      </c>
    </row>
    <row r="12" spans="1:6" ht="42" customHeight="1" thickBot="1" x14ac:dyDescent="0.3">
      <c r="A12" s="1636"/>
      <c r="B12" s="2380"/>
      <c r="C12" s="1633" t="s">
        <v>4843</v>
      </c>
      <c r="D12" s="1633" t="s">
        <v>4772</v>
      </c>
      <c r="E12" s="1633" t="s">
        <v>4791</v>
      </c>
      <c r="F12" s="1632" t="s">
        <v>4792</v>
      </c>
    </row>
    <row r="13" spans="1:6" ht="42" customHeight="1" thickBot="1" x14ac:dyDescent="0.3">
      <c r="A13" s="1636"/>
      <c r="B13" s="2380"/>
      <c r="C13" s="1633" t="s">
        <v>4844</v>
      </c>
      <c r="D13" s="1633" t="s">
        <v>4772</v>
      </c>
      <c r="E13" s="1633" t="s">
        <v>4791</v>
      </c>
      <c r="F13" s="1632" t="s">
        <v>4792</v>
      </c>
    </row>
    <row r="14" spans="1:6" ht="42" customHeight="1" thickBot="1" x14ac:dyDescent="0.3">
      <c r="A14" s="1636"/>
      <c r="B14" s="2380"/>
      <c r="C14" s="1633" t="s">
        <v>4845</v>
      </c>
      <c r="D14" s="1633" t="s">
        <v>4772</v>
      </c>
      <c r="E14" s="1633" t="s">
        <v>4791</v>
      </c>
      <c r="F14" s="1632" t="s">
        <v>4792</v>
      </c>
    </row>
    <row r="15" spans="1:6" ht="42" customHeight="1" thickBot="1" x14ac:dyDescent="0.3">
      <c r="A15" s="1636"/>
      <c r="B15" s="2380"/>
      <c r="C15" s="1633" t="s">
        <v>4846</v>
      </c>
      <c r="D15" s="1633" t="s">
        <v>4772</v>
      </c>
      <c r="E15" s="1633" t="s">
        <v>4791</v>
      </c>
      <c r="F15" s="1632" t="s">
        <v>4792</v>
      </c>
    </row>
    <row r="16" spans="1:6" ht="42" customHeight="1" thickBot="1" x14ac:dyDescent="0.3">
      <c r="A16" s="1636"/>
      <c r="B16" s="2380"/>
      <c r="C16" s="1633" t="s">
        <v>4847</v>
      </c>
      <c r="D16" s="1633" t="s">
        <v>4763</v>
      </c>
      <c r="E16" s="1633" t="s">
        <v>4820</v>
      </c>
      <c r="F16" s="1633" t="s">
        <v>4821</v>
      </c>
    </row>
    <row r="17" spans="1:6" ht="42" customHeight="1" thickBot="1" x14ac:dyDescent="0.3">
      <c r="A17" s="1636"/>
      <c r="B17" s="2380"/>
      <c r="C17" s="1633" t="s">
        <v>4848</v>
      </c>
      <c r="D17" s="1633" t="s">
        <v>4763</v>
      </c>
      <c r="E17" s="1633" t="s">
        <v>4849</v>
      </c>
      <c r="F17" s="1633" t="s">
        <v>4850</v>
      </c>
    </row>
    <row r="18" spans="1:6" ht="42" customHeight="1" thickBot="1" x14ac:dyDescent="0.3">
      <c r="A18" s="1636"/>
      <c r="B18" s="2380"/>
      <c r="C18" s="1633" t="s">
        <v>4851</v>
      </c>
      <c r="D18" s="1633" t="s">
        <v>4759</v>
      </c>
      <c r="E18" s="1633" t="s">
        <v>4760</v>
      </c>
      <c r="F18" s="1633" t="s">
        <v>4761</v>
      </c>
    </row>
    <row r="19" spans="1:6" ht="42" customHeight="1" thickBot="1" x14ac:dyDescent="0.3">
      <c r="A19" s="1636"/>
      <c r="B19" s="2380"/>
      <c r="C19" s="1633" t="s">
        <v>4852</v>
      </c>
      <c r="D19" s="1633" t="s">
        <v>4759</v>
      </c>
      <c r="E19" s="1633" t="s">
        <v>4760</v>
      </c>
      <c r="F19" s="1633" t="s">
        <v>4761</v>
      </c>
    </row>
    <row r="20" spans="1:6" ht="42" customHeight="1" thickBot="1" x14ac:dyDescent="0.3">
      <c r="A20" s="1636"/>
      <c r="B20" s="2380"/>
      <c r="C20" s="1633" t="s">
        <v>4853</v>
      </c>
      <c r="D20" s="1633" t="s">
        <v>4759</v>
      </c>
      <c r="E20" s="1633" t="s">
        <v>4760</v>
      </c>
      <c r="F20" s="1633" t="s">
        <v>4761</v>
      </c>
    </row>
    <row r="21" spans="1:6" ht="42" customHeight="1" thickBot="1" x14ac:dyDescent="0.3">
      <c r="A21" s="1636"/>
      <c r="B21" s="2380"/>
      <c r="C21" s="1633" t="s">
        <v>4854</v>
      </c>
      <c r="D21" s="1633" t="s">
        <v>4759</v>
      </c>
      <c r="E21" s="1633" t="s">
        <v>4760</v>
      </c>
      <c r="F21" s="1633" t="s">
        <v>4761</v>
      </c>
    </row>
    <row r="22" spans="1:6" ht="42" customHeight="1" thickBot="1" x14ac:dyDescent="0.3">
      <c r="A22" s="1636"/>
      <c r="B22" s="2380"/>
      <c r="C22" s="1633" t="s">
        <v>4855</v>
      </c>
      <c r="D22" s="1633" t="s">
        <v>4759</v>
      </c>
      <c r="E22" s="1633" t="s">
        <v>4760</v>
      </c>
      <c r="F22" s="1633" t="s">
        <v>3562</v>
      </c>
    </row>
    <row r="23" spans="1:6" ht="42" customHeight="1" thickBot="1" x14ac:dyDescent="0.3">
      <c r="A23" s="1636"/>
      <c r="B23" s="2380"/>
      <c r="C23" s="1633" t="s">
        <v>4856</v>
      </c>
      <c r="D23" s="1633" t="s">
        <v>4759</v>
      </c>
      <c r="E23" s="1633" t="s">
        <v>4760</v>
      </c>
      <c r="F23" s="1633" t="s">
        <v>3562</v>
      </c>
    </row>
    <row r="24" spans="1:6" ht="42" customHeight="1" thickBot="1" x14ac:dyDescent="0.3">
      <c r="A24" s="1636"/>
      <c r="B24" s="2380"/>
      <c r="C24" s="1633" t="s">
        <v>4857</v>
      </c>
      <c r="D24" s="1633" t="s">
        <v>4759</v>
      </c>
      <c r="E24" s="1633" t="s">
        <v>4760</v>
      </c>
      <c r="F24" s="1633" t="s">
        <v>4761</v>
      </c>
    </row>
    <row r="25" spans="1:6" ht="42" customHeight="1" thickBot="1" x14ac:dyDescent="0.3">
      <c r="A25" s="1636"/>
      <c r="B25" s="2380"/>
      <c r="C25" s="1633" t="s">
        <v>4858</v>
      </c>
      <c r="D25" s="1633" t="s">
        <v>4759</v>
      </c>
      <c r="E25" s="1633" t="s">
        <v>4760</v>
      </c>
      <c r="F25" s="1633" t="s">
        <v>4761</v>
      </c>
    </row>
    <row r="26" spans="1:6" ht="42" customHeight="1" thickBot="1" x14ac:dyDescent="0.3">
      <c r="A26" s="1636"/>
      <c r="B26" s="2380"/>
      <c r="C26" s="1633" t="s">
        <v>4859</v>
      </c>
      <c r="D26" s="1633" t="s">
        <v>4759</v>
      </c>
      <c r="E26" s="1633" t="s">
        <v>4760</v>
      </c>
      <c r="F26" s="1633" t="s">
        <v>4761</v>
      </c>
    </row>
    <row r="27" spans="1:6" ht="42" customHeight="1" thickBot="1" x14ac:dyDescent="0.3">
      <c r="A27" s="1636"/>
      <c r="B27" s="2380"/>
      <c r="C27" s="1633" t="s">
        <v>4860</v>
      </c>
      <c r="D27" s="1633" t="s">
        <v>4759</v>
      </c>
      <c r="E27" s="1633" t="s">
        <v>4760</v>
      </c>
      <c r="F27" s="1633" t="s">
        <v>4207</v>
      </c>
    </row>
    <row r="28" spans="1:6" ht="42" customHeight="1" thickBot="1" x14ac:dyDescent="0.3">
      <c r="A28" s="1636"/>
      <c r="B28" s="2380"/>
      <c r="C28" s="1633" t="s">
        <v>4861</v>
      </c>
      <c r="D28" s="1633" t="s">
        <v>4759</v>
      </c>
      <c r="E28" s="1633" t="s">
        <v>4760</v>
      </c>
      <c r="F28" s="1633" t="s">
        <v>4207</v>
      </c>
    </row>
    <row r="29" spans="1:6" ht="42" customHeight="1" thickBot="1" x14ac:dyDescent="0.3">
      <c r="A29" s="1636"/>
      <c r="B29" s="2380"/>
      <c r="C29" s="1633" t="s">
        <v>4862</v>
      </c>
      <c r="D29" s="1633" t="s">
        <v>4759</v>
      </c>
      <c r="E29" s="1633" t="s">
        <v>4760</v>
      </c>
      <c r="F29" s="1633" t="s">
        <v>4207</v>
      </c>
    </row>
    <row r="30" spans="1:6" ht="42" customHeight="1" thickBot="1" x14ac:dyDescent="0.3">
      <c r="A30" s="1636"/>
      <c r="B30" s="2380"/>
      <c r="C30" s="1633" t="s">
        <v>4863</v>
      </c>
      <c r="D30" s="1633" t="s">
        <v>4781</v>
      </c>
      <c r="E30" s="1638" t="s">
        <v>4782</v>
      </c>
      <c r="F30" s="1633" t="s">
        <v>4827</v>
      </c>
    </row>
    <row r="31" spans="1:6" ht="42" customHeight="1" thickBot="1" x14ac:dyDescent="0.3">
      <c r="A31" s="1636"/>
      <c r="B31" s="2380"/>
      <c r="C31" s="1633" t="s">
        <v>4864</v>
      </c>
      <c r="D31" s="1633" t="s">
        <v>4772</v>
      </c>
      <c r="E31" s="1633" t="s">
        <v>4791</v>
      </c>
      <c r="F31" s="1632" t="s">
        <v>4792</v>
      </c>
    </row>
    <row r="32" spans="1:6" ht="42" customHeight="1" thickBot="1" x14ac:dyDescent="0.3">
      <c r="A32" s="1636"/>
      <c r="B32" s="2380"/>
      <c r="C32" s="1633" t="s">
        <v>4865</v>
      </c>
      <c r="D32" s="1633" t="s">
        <v>4772</v>
      </c>
      <c r="E32" s="1633" t="s">
        <v>4791</v>
      </c>
      <c r="F32" s="1632" t="s">
        <v>4792</v>
      </c>
    </row>
    <row r="33" spans="1:6" ht="90.75" thickBot="1" x14ac:dyDescent="0.3">
      <c r="A33" s="1636"/>
      <c r="B33" s="2380"/>
      <c r="C33" s="1633" t="s">
        <v>4866</v>
      </c>
      <c r="D33" s="1633" t="s">
        <v>4772</v>
      </c>
      <c r="E33" s="1633" t="s">
        <v>4791</v>
      </c>
      <c r="F33" s="1632" t="s">
        <v>4792</v>
      </c>
    </row>
    <row r="34" spans="1:6" ht="30.75" thickBot="1" x14ac:dyDescent="0.3">
      <c r="B34" s="2380"/>
      <c r="C34" s="1633" t="s">
        <v>4867</v>
      </c>
      <c r="D34" s="1633" t="s">
        <v>4772</v>
      </c>
      <c r="E34" s="1633" t="s">
        <v>4791</v>
      </c>
      <c r="F34" s="1632" t="s">
        <v>4792</v>
      </c>
    </row>
    <row r="35" spans="1:6" ht="75.75" thickBot="1" x14ac:dyDescent="0.3">
      <c r="B35" s="2380"/>
      <c r="C35" s="1633" t="s">
        <v>4868</v>
      </c>
      <c r="D35" s="1633" t="s">
        <v>4763</v>
      </c>
      <c r="E35" s="1633" t="s">
        <v>4829</v>
      </c>
      <c r="F35" s="1633" t="s">
        <v>4765</v>
      </c>
    </row>
    <row r="36" spans="1:6" ht="45.75" thickBot="1" x14ac:dyDescent="0.3">
      <c r="B36" s="2380"/>
      <c r="C36" s="1633" t="s">
        <v>4869</v>
      </c>
      <c r="D36" s="1633" t="s">
        <v>4763</v>
      </c>
      <c r="E36" s="1633" t="s">
        <v>4829</v>
      </c>
      <c r="F36" s="1633" t="s">
        <v>4765</v>
      </c>
    </row>
    <row r="37" spans="1:6" ht="30.75" thickBot="1" x14ac:dyDescent="0.3">
      <c r="B37" s="2380"/>
      <c r="C37" s="1633" t="s">
        <v>4870</v>
      </c>
      <c r="D37" s="1633" t="s">
        <v>4763</v>
      </c>
      <c r="E37" s="1633" t="s">
        <v>4820</v>
      </c>
      <c r="F37" s="1633" t="s">
        <v>4871</v>
      </c>
    </row>
    <row r="38" spans="1:6" ht="60.75" thickBot="1" x14ac:dyDescent="0.3">
      <c r="B38" s="2380"/>
      <c r="C38" s="1633" t="s">
        <v>4872</v>
      </c>
      <c r="D38" s="1633" t="s">
        <v>4759</v>
      </c>
      <c r="E38" s="1633" t="s">
        <v>4760</v>
      </c>
      <c r="F38" s="1633" t="s">
        <v>4761</v>
      </c>
    </row>
    <row r="39" spans="1:6" ht="60.75" thickBot="1" x14ac:dyDescent="0.3">
      <c r="B39" s="2380"/>
      <c r="C39" s="1633" t="s">
        <v>4873</v>
      </c>
      <c r="D39" s="1633" t="s">
        <v>4759</v>
      </c>
      <c r="E39" s="1633" t="s">
        <v>4760</v>
      </c>
      <c r="F39" s="1633" t="s">
        <v>4761</v>
      </c>
    </row>
    <row r="40" spans="1:6" ht="30.75" thickBot="1" x14ac:dyDescent="0.3">
      <c r="B40" s="2380"/>
      <c r="C40" s="1633" t="s">
        <v>4874</v>
      </c>
      <c r="D40" s="1633" t="s">
        <v>4763</v>
      </c>
      <c r="E40" s="1633" t="s">
        <v>4829</v>
      </c>
      <c r="F40" s="1633" t="s">
        <v>4765</v>
      </c>
    </row>
    <row r="41" spans="1:6" ht="75.75" thickBot="1" x14ac:dyDescent="0.3">
      <c r="B41" s="2380"/>
      <c r="C41" s="1633" t="s">
        <v>4848</v>
      </c>
      <c r="D41" s="1633" t="s">
        <v>4763</v>
      </c>
      <c r="E41" s="1633" t="s">
        <v>4849</v>
      </c>
      <c r="F41" s="1633" t="s">
        <v>4850</v>
      </c>
    </row>
    <row r="42" spans="1:6" ht="18.75" x14ac:dyDescent="0.3">
      <c r="B42" s="1635" t="s">
        <v>4178</v>
      </c>
      <c r="C42" s="140"/>
      <c r="D42" s="768">
        <v>34</v>
      </c>
      <c r="E42" s="140"/>
      <c r="F42" s="140"/>
    </row>
  </sheetData>
  <mergeCells count="8">
    <mergeCell ref="B8:B41"/>
    <mergeCell ref="B1:F3"/>
    <mergeCell ref="B4:F4"/>
    <mergeCell ref="B6:B7"/>
    <mergeCell ref="C6:C7"/>
    <mergeCell ref="D6:D7"/>
    <mergeCell ref="E6:E7"/>
    <mergeCell ref="F6:F7"/>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workbookViewId="0">
      <selection sqref="A1:F101"/>
    </sheetView>
  </sheetViews>
  <sheetFormatPr baseColWidth="10" defaultRowHeight="15" x14ac:dyDescent="0.25"/>
  <cols>
    <col min="1" max="1" width="4.85546875" customWidth="1"/>
    <col min="2" max="2" width="14.7109375" customWidth="1"/>
    <col min="3" max="4" width="45.28515625" customWidth="1"/>
    <col min="5" max="6" width="33.140625" customWidth="1"/>
  </cols>
  <sheetData>
    <row r="1" spans="1:6" x14ac:dyDescent="0.25">
      <c r="A1" s="1637"/>
      <c r="B1" s="2319"/>
      <c r="C1" s="2320"/>
      <c r="D1" s="2320"/>
      <c r="E1" s="2320"/>
      <c r="F1" s="2320"/>
    </row>
    <row r="2" spans="1:6" x14ac:dyDescent="0.25">
      <c r="A2" s="1637"/>
      <c r="B2" s="2322"/>
      <c r="C2" s="2323"/>
      <c r="D2" s="2323"/>
      <c r="E2" s="2323"/>
      <c r="F2" s="2323"/>
    </row>
    <row r="3" spans="1:6" ht="15.75" thickBot="1" x14ac:dyDescent="0.3">
      <c r="A3" s="1637"/>
      <c r="B3" s="2325"/>
      <c r="C3" s="2326"/>
      <c r="D3" s="2326"/>
      <c r="E3" s="2326"/>
      <c r="F3" s="2326"/>
    </row>
    <row r="4" spans="1:6" ht="21.75" thickBot="1" x14ac:dyDescent="0.4">
      <c r="A4" s="4"/>
      <c r="B4" s="1668" t="s">
        <v>2704</v>
      </c>
      <c r="C4" s="2371"/>
      <c r="D4" s="2371"/>
      <c r="E4" s="2371"/>
      <c r="F4" s="1669"/>
    </row>
    <row r="5" spans="1:6" x14ac:dyDescent="0.25">
      <c r="A5" s="1637"/>
      <c r="B5" s="1637"/>
      <c r="C5" s="1637"/>
      <c r="D5" s="1637"/>
      <c r="E5" s="1637"/>
      <c r="F5" s="1637"/>
    </row>
    <row r="6" spans="1:6" x14ac:dyDescent="0.25">
      <c r="A6" s="1637"/>
      <c r="B6" s="2373" t="s">
        <v>1550</v>
      </c>
      <c r="C6" s="2373" t="s">
        <v>2074</v>
      </c>
      <c r="D6" s="2374" t="s">
        <v>4755</v>
      </c>
      <c r="E6" s="2373" t="s">
        <v>4756</v>
      </c>
      <c r="F6" s="2374" t="s">
        <v>4757</v>
      </c>
    </row>
    <row r="7" spans="1:6" ht="15.75" thickBot="1" x14ac:dyDescent="0.3">
      <c r="A7" s="1637"/>
      <c r="B7" s="2378"/>
      <c r="C7" s="2373"/>
      <c r="D7" s="2374"/>
      <c r="E7" s="2373"/>
      <c r="F7" s="2374"/>
    </row>
    <row r="8" spans="1:6" ht="36" customHeight="1" thickBot="1" x14ac:dyDescent="0.3">
      <c r="A8" s="1637"/>
      <c r="B8" s="2379" t="s">
        <v>243</v>
      </c>
      <c r="C8" s="1641" t="s">
        <v>4875</v>
      </c>
      <c r="D8" s="1641" t="s">
        <v>4763</v>
      </c>
      <c r="E8" s="1641" t="s">
        <v>4829</v>
      </c>
      <c r="F8" s="1641" t="s">
        <v>4765</v>
      </c>
    </row>
    <row r="9" spans="1:6" ht="36" customHeight="1" thickBot="1" x14ac:dyDescent="0.3">
      <c r="A9" s="1637"/>
      <c r="B9" s="2380"/>
      <c r="C9" s="1641" t="s">
        <v>4876</v>
      </c>
      <c r="D9" s="1641" t="s">
        <v>4763</v>
      </c>
      <c r="E9" s="1641" t="s">
        <v>4829</v>
      </c>
      <c r="F9" s="1641" t="s">
        <v>4765</v>
      </c>
    </row>
    <row r="10" spans="1:6" ht="36" customHeight="1" thickBot="1" x14ac:dyDescent="0.3">
      <c r="A10" s="1637"/>
      <c r="B10" s="2380"/>
      <c r="C10" s="1641" t="s">
        <v>4877</v>
      </c>
      <c r="D10" s="1641" t="s">
        <v>4763</v>
      </c>
      <c r="E10" s="1641" t="s">
        <v>4829</v>
      </c>
      <c r="F10" s="1641" t="s">
        <v>4765</v>
      </c>
    </row>
    <row r="11" spans="1:6" ht="36" customHeight="1" thickBot="1" x14ac:dyDescent="0.3">
      <c r="A11" s="1637"/>
      <c r="B11" s="2380"/>
      <c r="C11" s="1641" t="s">
        <v>4878</v>
      </c>
      <c r="D11" s="1641" t="s">
        <v>4763</v>
      </c>
      <c r="E11" s="1641" t="s">
        <v>4829</v>
      </c>
      <c r="F11" s="1641" t="s">
        <v>4765</v>
      </c>
    </row>
    <row r="12" spans="1:6" ht="36" customHeight="1" thickBot="1" x14ac:dyDescent="0.3">
      <c r="A12" s="1637"/>
      <c r="B12" s="2380"/>
      <c r="C12" s="1641" t="s">
        <v>4879</v>
      </c>
      <c r="D12" s="1641" t="s">
        <v>4763</v>
      </c>
      <c r="E12" s="1641" t="s">
        <v>4829</v>
      </c>
      <c r="F12" s="1641" t="s">
        <v>4765</v>
      </c>
    </row>
    <row r="13" spans="1:6" ht="36" customHeight="1" thickBot="1" x14ac:dyDescent="0.3">
      <c r="A13" s="1637"/>
      <c r="B13" s="2380"/>
      <c r="C13" s="1641" t="s">
        <v>4880</v>
      </c>
      <c r="D13" s="1641" t="s">
        <v>4772</v>
      </c>
      <c r="E13" s="1641" t="s">
        <v>4806</v>
      </c>
      <c r="F13" s="1642" t="s">
        <v>4881</v>
      </c>
    </row>
    <row r="14" spans="1:6" ht="36" customHeight="1" thickBot="1" x14ac:dyDescent="0.3">
      <c r="A14" s="1637"/>
      <c r="B14" s="2380"/>
      <c r="C14" s="1641" t="s">
        <v>4882</v>
      </c>
      <c r="D14" s="1641" t="s">
        <v>4781</v>
      </c>
      <c r="E14" s="1641" t="s">
        <v>4782</v>
      </c>
      <c r="F14" s="1642" t="s">
        <v>4883</v>
      </c>
    </row>
    <row r="15" spans="1:6" ht="36" customHeight="1" thickBot="1" x14ac:dyDescent="0.3">
      <c r="A15" s="1637"/>
      <c r="B15" s="2380"/>
      <c r="C15" s="1641" t="s">
        <v>4884</v>
      </c>
      <c r="D15" s="1641" t="s">
        <v>4759</v>
      </c>
      <c r="E15" s="1641" t="s">
        <v>4760</v>
      </c>
      <c r="F15" s="1641" t="s">
        <v>4210</v>
      </c>
    </row>
    <row r="16" spans="1:6" ht="36" customHeight="1" thickBot="1" x14ac:dyDescent="0.3">
      <c r="A16" s="1637"/>
      <c r="B16" s="2380"/>
      <c r="C16" s="1641" t="s">
        <v>4885</v>
      </c>
      <c r="D16" s="1641" t="s">
        <v>4759</v>
      </c>
      <c r="E16" s="1641" t="s">
        <v>4760</v>
      </c>
      <c r="F16" s="1641" t="s">
        <v>4886</v>
      </c>
    </row>
    <row r="17" spans="1:6" ht="36" customHeight="1" thickBot="1" x14ac:dyDescent="0.3">
      <c r="A17" s="1637"/>
      <c r="B17" s="2380"/>
      <c r="C17" s="1641" t="s">
        <v>4887</v>
      </c>
      <c r="D17" s="1641" t="s">
        <v>4759</v>
      </c>
      <c r="E17" s="1641" t="s">
        <v>4760</v>
      </c>
      <c r="F17" s="1641" t="s">
        <v>4833</v>
      </c>
    </row>
    <row r="18" spans="1:6" ht="36" customHeight="1" thickBot="1" x14ac:dyDescent="0.3">
      <c r="A18" s="1637"/>
      <c r="B18" s="2380"/>
      <c r="C18" s="1641" t="s">
        <v>4888</v>
      </c>
      <c r="D18" s="1641" t="s">
        <v>4759</v>
      </c>
      <c r="E18" s="1641" t="s">
        <v>4760</v>
      </c>
      <c r="F18" s="1641" t="s">
        <v>4761</v>
      </c>
    </row>
    <row r="19" spans="1:6" ht="36" customHeight="1" thickBot="1" x14ac:dyDescent="0.3">
      <c r="A19" s="1637"/>
      <c r="B19" s="2380"/>
      <c r="C19" s="1641" t="s">
        <v>4889</v>
      </c>
      <c r="D19" s="1641" t="s">
        <v>4759</v>
      </c>
      <c r="E19" s="1641" t="s">
        <v>4760</v>
      </c>
      <c r="F19" s="1641" t="s">
        <v>4761</v>
      </c>
    </row>
    <row r="20" spans="1:6" ht="36" customHeight="1" thickBot="1" x14ac:dyDescent="0.3">
      <c r="A20" s="1637"/>
      <c r="B20" s="2380"/>
      <c r="C20" s="1641" t="s">
        <v>4890</v>
      </c>
      <c r="D20" s="1641" t="s">
        <v>4759</v>
      </c>
      <c r="E20" s="1641" t="s">
        <v>4760</v>
      </c>
      <c r="F20" s="1641" t="s">
        <v>4761</v>
      </c>
    </row>
    <row r="21" spans="1:6" ht="46.5" customHeight="1" thickBot="1" x14ac:dyDescent="0.3">
      <c r="A21" s="1637"/>
      <c r="B21" s="2380"/>
      <c r="C21" s="1641" t="s">
        <v>4891</v>
      </c>
      <c r="D21" s="1641" t="s">
        <v>4772</v>
      </c>
      <c r="E21" s="1641" t="s">
        <v>4806</v>
      </c>
      <c r="F21" s="1641" t="s">
        <v>1829</v>
      </c>
    </row>
    <row r="22" spans="1:6" ht="68.25" customHeight="1" thickBot="1" x14ac:dyDescent="0.3">
      <c r="A22" s="1637"/>
      <c r="B22" s="2380"/>
      <c r="C22" s="1641" t="s">
        <v>4892</v>
      </c>
      <c r="D22" s="1641" t="s">
        <v>4772</v>
      </c>
      <c r="E22" s="1641" t="s">
        <v>4791</v>
      </c>
      <c r="F22" s="1642" t="s">
        <v>4792</v>
      </c>
    </row>
    <row r="23" spans="1:6" ht="68.25" customHeight="1" thickBot="1" x14ac:dyDescent="0.3">
      <c r="A23" s="1637"/>
      <c r="B23" s="2380"/>
      <c r="C23" s="1641" t="s">
        <v>4893</v>
      </c>
      <c r="D23" s="1641" t="s">
        <v>4763</v>
      </c>
      <c r="E23" s="1641" t="s">
        <v>4829</v>
      </c>
      <c r="F23" s="1641" t="s">
        <v>4765</v>
      </c>
    </row>
    <row r="24" spans="1:6" ht="68.25" customHeight="1" thickBot="1" x14ac:dyDescent="0.3">
      <c r="A24" s="1637"/>
      <c r="B24" s="2380"/>
      <c r="C24" s="1641" t="s">
        <v>4894</v>
      </c>
      <c r="D24" s="1641" t="s">
        <v>4781</v>
      </c>
      <c r="E24" s="1641" t="s">
        <v>4782</v>
      </c>
      <c r="F24" s="1641" t="s">
        <v>4827</v>
      </c>
    </row>
    <row r="25" spans="1:6" ht="35.25" customHeight="1" thickBot="1" x14ac:dyDescent="0.3">
      <c r="A25" s="1637"/>
      <c r="B25" s="2380"/>
      <c r="C25" s="1641" t="s">
        <v>4895</v>
      </c>
      <c r="D25" s="1641" t="s">
        <v>4763</v>
      </c>
      <c r="E25" s="1641" t="s">
        <v>4835</v>
      </c>
      <c r="F25" s="1641" t="s">
        <v>4836</v>
      </c>
    </row>
    <row r="26" spans="1:6" ht="60.75" customHeight="1" thickBot="1" x14ac:dyDescent="0.3">
      <c r="A26" s="1637"/>
      <c r="B26" s="2380"/>
      <c r="C26" s="1641" t="s">
        <v>4896</v>
      </c>
      <c r="D26" s="1641" t="s">
        <v>4763</v>
      </c>
      <c r="E26" s="1641" t="s">
        <v>4829</v>
      </c>
      <c r="F26" s="1641" t="s">
        <v>4765</v>
      </c>
    </row>
    <row r="27" spans="1:6" ht="60.75" customHeight="1" thickBot="1" x14ac:dyDescent="0.3">
      <c r="A27" s="1637"/>
      <c r="B27" s="2380"/>
      <c r="C27" s="1641" t="s">
        <v>4897</v>
      </c>
      <c r="D27" s="1641" t="s">
        <v>4759</v>
      </c>
      <c r="E27" s="1641" t="s">
        <v>4760</v>
      </c>
      <c r="F27" s="1641" t="s">
        <v>4761</v>
      </c>
    </row>
    <row r="28" spans="1:6" ht="71.25" customHeight="1" thickBot="1" x14ac:dyDescent="0.3">
      <c r="A28" s="1637"/>
      <c r="B28" s="2380"/>
      <c r="C28" s="1641" t="s">
        <v>4898</v>
      </c>
      <c r="D28" s="1641" t="s">
        <v>4759</v>
      </c>
      <c r="E28" s="1641" t="s">
        <v>4760</v>
      </c>
      <c r="F28" s="1641" t="s">
        <v>4833</v>
      </c>
    </row>
    <row r="29" spans="1:6" ht="72.75" customHeight="1" thickBot="1" x14ac:dyDescent="0.3">
      <c r="A29" s="1637"/>
      <c r="B29" s="2380"/>
      <c r="C29" s="1641" t="s">
        <v>4899</v>
      </c>
      <c r="D29" s="1641" t="s">
        <v>4759</v>
      </c>
      <c r="E29" s="1641" t="s">
        <v>4760</v>
      </c>
      <c r="F29" s="1641" t="s">
        <v>4833</v>
      </c>
    </row>
    <row r="30" spans="1:6" ht="24" customHeight="1" thickBot="1" x14ac:dyDescent="0.3">
      <c r="A30" s="1637"/>
      <c r="B30" s="2380"/>
      <c r="C30" s="1641" t="s">
        <v>4900</v>
      </c>
      <c r="D30" s="1641" t="s">
        <v>4772</v>
      </c>
      <c r="E30" s="1641" t="s">
        <v>4806</v>
      </c>
      <c r="F30" s="1642" t="s">
        <v>4881</v>
      </c>
    </row>
    <row r="31" spans="1:6" ht="45.75" customHeight="1" thickBot="1" x14ac:dyDescent="0.3">
      <c r="A31" s="1637"/>
      <c r="B31" s="2380"/>
      <c r="C31" s="1641" t="s">
        <v>4901</v>
      </c>
      <c r="D31" s="1641" t="s">
        <v>4772</v>
      </c>
      <c r="E31" s="1641" t="s">
        <v>4806</v>
      </c>
      <c r="F31" s="1642" t="s">
        <v>4881</v>
      </c>
    </row>
    <row r="32" spans="1:6" ht="71.25" customHeight="1" thickBot="1" x14ac:dyDescent="0.3">
      <c r="A32" s="1637"/>
      <c r="B32" s="2380"/>
      <c r="C32" s="1641" t="s">
        <v>4902</v>
      </c>
      <c r="D32" s="1641" t="s">
        <v>4772</v>
      </c>
      <c r="E32" s="1641" t="s">
        <v>4773</v>
      </c>
      <c r="F32" s="1642" t="s">
        <v>4774</v>
      </c>
    </row>
    <row r="33" spans="1:6" ht="88.5" customHeight="1" thickBot="1" x14ac:dyDescent="0.3">
      <c r="A33" s="1637"/>
      <c r="B33" s="2380"/>
      <c r="C33" s="1641" t="s">
        <v>4902</v>
      </c>
      <c r="D33" s="1641" t="s">
        <v>4772</v>
      </c>
      <c r="E33" s="1641" t="s">
        <v>4773</v>
      </c>
      <c r="F33" s="1642" t="s">
        <v>4774</v>
      </c>
    </row>
    <row r="34" spans="1:6" ht="75.75" customHeight="1" thickBot="1" x14ac:dyDescent="0.3">
      <c r="A34" s="1637"/>
      <c r="B34" s="2380"/>
      <c r="C34" s="1641" t="s">
        <v>4903</v>
      </c>
      <c r="D34" s="1641" t="s">
        <v>4772</v>
      </c>
      <c r="E34" s="1641" t="s">
        <v>4773</v>
      </c>
      <c r="F34" s="1642" t="s">
        <v>4774</v>
      </c>
    </row>
    <row r="35" spans="1:6" ht="57" customHeight="1" thickBot="1" x14ac:dyDescent="0.3">
      <c r="A35" s="1637"/>
      <c r="B35" s="2380"/>
      <c r="C35" s="1641" t="s">
        <v>4904</v>
      </c>
      <c r="D35" s="1641" t="s">
        <v>4772</v>
      </c>
      <c r="E35" s="1641" t="s">
        <v>4773</v>
      </c>
      <c r="F35" s="1642" t="s">
        <v>4774</v>
      </c>
    </row>
    <row r="36" spans="1:6" ht="94.5" customHeight="1" thickBot="1" x14ac:dyDescent="0.3">
      <c r="A36" s="1637"/>
      <c r="B36" s="2380"/>
      <c r="C36" s="1641" t="s">
        <v>4905</v>
      </c>
      <c r="D36" s="1641" t="s">
        <v>4772</v>
      </c>
      <c r="E36" s="1641" t="s">
        <v>4773</v>
      </c>
      <c r="F36" s="1642" t="s">
        <v>4774</v>
      </c>
    </row>
    <row r="37" spans="1:6" ht="94.5" customHeight="1" thickBot="1" x14ac:dyDescent="0.3">
      <c r="A37" s="1637"/>
      <c r="B37" s="2380"/>
      <c r="C37" s="1641" t="s">
        <v>4905</v>
      </c>
      <c r="D37" s="1641" t="s">
        <v>4772</v>
      </c>
      <c r="E37" s="1641" t="s">
        <v>4773</v>
      </c>
      <c r="F37" s="1642" t="s">
        <v>4774</v>
      </c>
    </row>
    <row r="38" spans="1:6" ht="34.5" customHeight="1" thickBot="1" x14ac:dyDescent="0.3">
      <c r="A38" s="1637"/>
      <c r="B38" s="2380"/>
      <c r="C38" s="1641" t="s">
        <v>4906</v>
      </c>
      <c r="D38" s="1641" t="s">
        <v>4781</v>
      </c>
      <c r="E38" s="1641" t="s">
        <v>4782</v>
      </c>
      <c r="F38" s="1642" t="s">
        <v>4883</v>
      </c>
    </row>
    <row r="39" spans="1:6" ht="74.25" customHeight="1" thickBot="1" x14ac:dyDescent="0.3">
      <c r="A39" s="1637"/>
      <c r="B39" s="2380"/>
      <c r="C39" s="1641" t="s">
        <v>4907</v>
      </c>
      <c r="D39" s="1641" t="s">
        <v>4781</v>
      </c>
      <c r="E39" s="1641" t="s">
        <v>4782</v>
      </c>
      <c r="F39" s="1641" t="s">
        <v>4827</v>
      </c>
    </row>
    <row r="40" spans="1:6" ht="74.25" customHeight="1" thickBot="1" x14ac:dyDescent="0.3">
      <c r="A40" s="1637"/>
      <c r="B40" s="2380"/>
      <c r="C40" s="1641" t="s">
        <v>4908</v>
      </c>
      <c r="D40" s="1641" t="s">
        <v>4781</v>
      </c>
      <c r="E40" s="1641" t="s">
        <v>4782</v>
      </c>
      <c r="F40" s="1641" t="s">
        <v>4783</v>
      </c>
    </row>
    <row r="41" spans="1:6" ht="75.75" thickBot="1" x14ac:dyDescent="0.3">
      <c r="A41" s="1637"/>
      <c r="B41" s="2380"/>
      <c r="C41" s="1641" t="s">
        <v>4909</v>
      </c>
      <c r="D41" s="1641" t="s">
        <v>4781</v>
      </c>
      <c r="E41" s="1641" t="s">
        <v>4782</v>
      </c>
      <c r="F41" s="1641" t="s">
        <v>4827</v>
      </c>
    </row>
    <row r="42" spans="1:6" ht="60.75" thickBot="1" x14ac:dyDescent="0.3">
      <c r="A42" s="1637"/>
      <c r="B42" s="2380"/>
      <c r="C42" s="1641" t="s">
        <v>4910</v>
      </c>
      <c r="D42" s="1641" t="s">
        <v>4781</v>
      </c>
      <c r="E42" s="1641" t="s">
        <v>4782</v>
      </c>
      <c r="F42" s="1641" t="s">
        <v>4827</v>
      </c>
    </row>
    <row r="43" spans="1:6" ht="45.75" thickBot="1" x14ac:dyDescent="0.3">
      <c r="B43" s="2380"/>
      <c r="C43" s="1641" t="s">
        <v>4911</v>
      </c>
      <c r="D43" s="1641" t="s">
        <v>4781</v>
      </c>
      <c r="E43" s="1641" t="s">
        <v>4782</v>
      </c>
      <c r="F43" s="1642" t="s">
        <v>4883</v>
      </c>
    </row>
    <row r="44" spans="1:6" ht="30.75" thickBot="1" x14ac:dyDescent="0.3">
      <c r="B44" s="2380"/>
      <c r="C44" s="1641" t="s">
        <v>4912</v>
      </c>
      <c r="D44" s="1641" t="s">
        <v>4781</v>
      </c>
      <c r="E44" s="1641" t="s">
        <v>4782</v>
      </c>
      <c r="F44" s="1641" t="s">
        <v>4827</v>
      </c>
    </row>
    <row r="45" spans="1:6" ht="45.75" thickBot="1" x14ac:dyDescent="0.3">
      <c r="B45" s="2380"/>
      <c r="C45" s="1641" t="s">
        <v>4913</v>
      </c>
      <c r="D45" s="1641" t="s">
        <v>4781</v>
      </c>
      <c r="E45" s="1641" t="s">
        <v>4782</v>
      </c>
      <c r="F45" s="1642" t="s">
        <v>4883</v>
      </c>
    </row>
    <row r="46" spans="1:6" ht="60.75" thickBot="1" x14ac:dyDescent="0.3">
      <c r="B46" s="2380"/>
      <c r="C46" s="1641" t="s">
        <v>4914</v>
      </c>
      <c r="D46" s="1641" t="s">
        <v>4781</v>
      </c>
      <c r="E46" s="1641" t="s">
        <v>4782</v>
      </c>
      <c r="F46" s="1642" t="s">
        <v>4883</v>
      </c>
    </row>
    <row r="47" spans="1:6" ht="60.75" thickBot="1" x14ac:dyDescent="0.3">
      <c r="B47" s="2380"/>
      <c r="C47" s="1641" t="s">
        <v>4915</v>
      </c>
      <c r="D47" s="1641" t="s">
        <v>4781</v>
      </c>
      <c r="E47" s="1641" t="s">
        <v>4782</v>
      </c>
      <c r="F47" s="1642" t="s">
        <v>4883</v>
      </c>
    </row>
    <row r="48" spans="1:6" ht="45.75" thickBot="1" x14ac:dyDescent="0.3">
      <c r="B48" s="2380"/>
      <c r="C48" s="1641" t="s">
        <v>4916</v>
      </c>
      <c r="D48" s="1641" t="s">
        <v>4781</v>
      </c>
      <c r="E48" s="1642" t="s">
        <v>4785</v>
      </c>
      <c r="F48" s="1641" t="s">
        <v>3562</v>
      </c>
    </row>
    <row r="49" spans="2:6" ht="30.75" thickBot="1" x14ac:dyDescent="0.3">
      <c r="B49" s="2380"/>
      <c r="C49" s="1641" t="s">
        <v>4917</v>
      </c>
      <c r="D49" s="1641" t="s">
        <v>4759</v>
      </c>
      <c r="E49" s="1641" t="s">
        <v>4760</v>
      </c>
      <c r="F49" s="1641" t="s">
        <v>4833</v>
      </c>
    </row>
    <row r="50" spans="2:6" ht="45.75" thickBot="1" x14ac:dyDescent="0.3">
      <c r="B50" s="2380"/>
      <c r="C50" s="1641" t="s">
        <v>4918</v>
      </c>
      <c r="D50" s="1641" t="s">
        <v>4759</v>
      </c>
      <c r="E50" s="1641" t="s">
        <v>4760</v>
      </c>
      <c r="F50" s="1641" t="s">
        <v>3562</v>
      </c>
    </row>
    <row r="51" spans="2:6" ht="30.75" thickBot="1" x14ac:dyDescent="0.3">
      <c r="B51" s="2380"/>
      <c r="C51" s="1641" t="s">
        <v>4919</v>
      </c>
      <c r="D51" s="1641" t="s">
        <v>4759</v>
      </c>
      <c r="E51" s="1641" t="s">
        <v>4760</v>
      </c>
      <c r="F51" s="1641" t="s">
        <v>4210</v>
      </c>
    </row>
    <row r="52" spans="2:6" ht="30.75" thickBot="1" x14ac:dyDescent="0.3">
      <c r="B52" s="2380"/>
      <c r="C52" s="1641" t="s">
        <v>4920</v>
      </c>
      <c r="D52" s="1641" t="s">
        <v>4759</v>
      </c>
      <c r="E52" s="1641" t="s">
        <v>4760</v>
      </c>
      <c r="F52" s="1641" t="s">
        <v>4761</v>
      </c>
    </row>
    <row r="53" spans="2:6" ht="30.75" thickBot="1" x14ac:dyDescent="0.3">
      <c r="B53" s="2380"/>
      <c r="C53" s="1641" t="s">
        <v>4921</v>
      </c>
      <c r="D53" s="1641" t="s">
        <v>4759</v>
      </c>
      <c r="E53" s="1641" t="s">
        <v>4760</v>
      </c>
      <c r="F53" s="1641" t="s">
        <v>3562</v>
      </c>
    </row>
    <row r="54" spans="2:6" ht="30.75" thickBot="1" x14ac:dyDescent="0.3">
      <c r="B54" s="2380"/>
      <c r="C54" s="1641" t="s">
        <v>4922</v>
      </c>
      <c r="D54" s="1641" t="s">
        <v>4759</v>
      </c>
      <c r="E54" s="1641" t="s">
        <v>4760</v>
      </c>
      <c r="F54" s="1641" t="s">
        <v>3562</v>
      </c>
    </row>
    <row r="55" spans="2:6" ht="30.75" thickBot="1" x14ac:dyDescent="0.3">
      <c r="B55" s="2380"/>
      <c r="C55" s="1641" t="s">
        <v>4923</v>
      </c>
      <c r="D55" s="1641" t="s">
        <v>4759</v>
      </c>
      <c r="E55" s="1641" t="s">
        <v>4760</v>
      </c>
      <c r="F55" s="1641" t="s">
        <v>4833</v>
      </c>
    </row>
    <row r="56" spans="2:6" ht="30.75" thickBot="1" x14ac:dyDescent="0.3">
      <c r="B56" s="2380"/>
      <c r="C56" s="1641" t="s">
        <v>4924</v>
      </c>
      <c r="D56" s="1641" t="s">
        <v>4759</v>
      </c>
      <c r="E56" s="1641" t="s">
        <v>4760</v>
      </c>
      <c r="F56" s="1641" t="s">
        <v>4833</v>
      </c>
    </row>
    <row r="57" spans="2:6" ht="30.75" thickBot="1" x14ac:dyDescent="0.3">
      <c r="B57" s="2380"/>
      <c r="C57" s="1641" t="s">
        <v>4925</v>
      </c>
      <c r="D57" s="1641" t="s">
        <v>4759</v>
      </c>
      <c r="E57" s="1641" t="s">
        <v>4760</v>
      </c>
      <c r="F57" s="1641" t="s">
        <v>4886</v>
      </c>
    </row>
    <row r="58" spans="2:6" ht="30.75" thickBot="1" x14ac:dyDescent="0.3">
      <c r="B58" s="2380"/>
      <c r="C58" s="1641" t="s">
        <v>4926</v>
      </c>
      <c r="D58" s="1641" t="s">
        <v>4759</v>
      </c>
      <c r="E58" s="1641" t="s">
        <v>4760</v>
      </c>
      <c r="F58" s="1641" t="s">
        <v>4833</v>
      </c>
    </row>
    <row r="59" spans="2:6" ht="30.75" thickBot="1" x14ac:dyDescent="0.3">
      <c r="B59" s="2380"/>
      <c r="C59" s="1641" t="s">
        <v>4927</v>
      </c>
      <c r="D59" s="1641" t="s">
        <v>4759</v>
      </c>
      <c r="E59" s="1641" t="s">
        <v>4760</v>
      </c>
      <c r="F59" s="1641" t="s">
        <v>4210</v>
      </c>
    </row>
    <row r="60" spans="2:6" ht="45.75" thickBot="1" x14ac:dyDescent="0.3">
      <c r="B60" s="2380"/>
      <c r="C60" s="1641" t="s">
        <v>4928</v>
      </c>
      <c r="D60" s="1641" t="s">
        <v>4759</v>
      </c>
      <c r="E60" s="1641" t="s">
        <v>4800</v>
      </c>
      <c r="F60" s="1642" t="s">
        <v>4800</v>
      </c>
    </row>
    <row r="61" spans="2:6" ht="30.75" thickBot="1" x14ac:dyDescent="0.3">
      <c r="B61" s="2380"/>
      <c r="C61" s="1641" t="s">
        <v>4929</v>
      </c>
      <c r="D61" s="1641" t="s">
        <v>4781</v>
      </c>
      <c r="E61" s="1641" t="s">
        <v>4782</v>
      </c>
      <c r="F61" s="1641" t="s">
        <v>4783</v>
      </c>
    </row>
    <row r="62" spans="2:6" ht="45.75" thickBot="1" x14ac:dyDescent="0.3">
      <c r="B62" s="2380"/>
      <c r="C62" s="1641" t="s">
        <v>4930</v>
      </c>
      <c r="D62" s="1641" t="s">
        <v>4772</v>
      </c>
      <c r="E62" s="1641" t="s">
        <v>4791</v>
      </c>
      <c r="F62" s="1642" t="s">
        <v>4792</v>
      </c>
    </row>
    <row r="63" spans="2:6" ht="60.75" thickBot="1" x14ac:dyDescent="0.3">
      <c r="B63" s="2380"/>
      <c r="C63" s="1641" t="s">
        <v>4931</v>
      </c>
      <c r="D63" s="1641" t="s">
        <v>4763</v>
      </c>
      <c r="E63" s="1641" t="s">
        <v>4829</v>
      </c>
      <c r="F63" s="1641" t="s">
        <v>4765</v>
      </c>
    </row>
    <row r="64" spans="2:6" ht="75.75" thickBot="1" x14ac:dyDescent="0.3">
      <c r="B64" s="2380"/>
      <c r="C64" s="1641" t="s">
        <v>4932</v>
      </c>
      <c r="D64" s="1641" t="s">
        <v>4759</v>
      </c>
      <c r="E64" s="1641" t="s">
        <v>4760</v>
      </c>
      <c r="F64" s="1641" t="s">
        <v>4761</v>
      </c>
    </row>
    <row r="65" spans="2:6" ht="60.75" thickBot="1" x14ac:dyDescent="0.3">
      <c r="B65" s="2380"/>
      <c r="C65" s="1641" t="s">
        <v>4933</v>
      </c>
      <c r="D65" s="1641" t="s">
        <v>4759</v>
      </c>
      <c r="E65" s="1641" t="s">
        <v>4760</v>
      </c>
      <c r="F65" s="1641" t="s">
        <v>4761</v>
      </c>
    </row>
    <row r="66" spans="2:6" ht="60.75" thickBot="1" x14ac:dyDescent="0.3">
      <c r="B66" s="2380"/>
      <c r="C66" s="1641" t="s">
        <v>4934</v>
      </c>
      <c r="D66" s="1641" t="s">
        <v>4759</v>
      </c>
      <c r="E66" s="1641" t="s">
        <v>4760</v>
      </c>
      <c r="F66" s="1641" t="s">
        <v>4761</v>
      </c>
    </row>
    <row r="67" spans="2:6" ht="60.75" thickBot="1" x14ac:dyDescent="0.3">
      <c r="B67" s="2380"/>
      <c r="C67" s="1641" t="s">
        <v>4935</v>
      </c>
      <c r="D67" s="1641" t="s">
        <v>4759</v>
      </c>
      <c r="E67" s="1641" t="s">
        <v>4760</v>
      </c>
      <c r="F67" s="1641" t="s">
        <v>4761</v>
      </c>
    </row>
    <row r="68" spans="2:6" ht="45.75" thickBot="1" x14ac:dyDescent="0.3">
      <c r="B68" s="2380"/>
      <c r="C68" s="1641" t="s">
        <v>4936</v>
      </c>
      <c r="D68" s="1641" t="s">
        <v>4772</v>
      </c>
      <c r="E68" s="1641" t="s">
        <v>4773</v>
      </c>
      <c r="F68" s="1642" t="s">
        <v>4774</v>
      </c>
    </row>
    <row r="69" spans="2:6" ht="60.75" thickBot="1" x14ac:dyDescent="0.3">
      <c r="B69" s="2380"/>
      <c r="C69" s="1641" t="s">
        <v>4937</v>
      </c>
      <c r="D69" s="1641" t="s">
        <v>4772</v>
      </c>
      <c r="E69" s="1641" t="s">
        <v>4773</v>
      </c>
      <c r="F69" s="1642" t="s">
        <v>4938</v>
      </c>
    </row>
    <row r="70" spans="2:6" ht="60.75" thickBot="1" x14ac:dyDescent="0.3">
      <c r="B70" s="2380"/>
      <c r="C70" s="1641" t="s">
        <v>4939</v>
      </c>
      <c r="D70" s="1641" t="s">
        <v>4772</v>
      </c>
      <c r="E70" s="1641" t="s">
        <v>4773</v>
      </c>
      <c r="F70" s="1642" t="s">
        <v>4938</v>
      </c>
    </row>
    <row r="71" spans="2:6" ht="75.75" thickBot="1" x14ac:dyDescent="0.3">
      <c r="B71" s="2380"/>
      <c r="C71" s="1641" t="s">
        <v>4940</v>
      </c>
      <c r="D71" s="1641" t="s">
        <v>4772</v>
      </c>
      <c r="E71" s="1641" t="s">
        <v>4791</v>
      </c>
      <c r="F71" s="1641" t="s">
        <v>4817</v>
      </c>
    </row>
    <row r="72" spans="2:6" ht="30.75" thickBot="1" x14ac:dyDescent="0.3">
      <c r="B72" s="2380"/>
      <c r="C72" s="1641" t="s">
        <v>4941</v>
      </c>
      <c r="D72" s="1641" t="s">
        <v>4759</v>
      </c>
      <c r="E72" s="1641" t="s">
        <v>4760</v>
      </c>
      <c r="F72" s="1641" t="s">
        <v>3562</v>
      </c>
    </row>
    <row r="73" spans="2:6" ht="30.75" thickBot="1" x14ac:dyDescent="0.3">
      <c r="B73" s="2380"/>
      <c r="C73" s="1641" t="s">
        <v>4942</v>
      </c>
      <c r="D73" s="1641" t="s">
        <v>4759</v>
      </c>
      <c r="E73" s="1641" t="s">
        <v>4760</v>
      </c>
      <c r="F73" s="1641" t="s">
        <v>4210</v>
      </c>
    </row>
    <row r="74" spans="2:6" ht="30.75" thickBot="1" x14ac:dyDescent="0.3">
      <c r="B74" s="2380"/>
      <c r="C74" s="1641" t="s">
        <v>4924</v>
      </c>
      <c r="D74" s="1641" t="s">
        <v>4759</v>
      </c>
      <c r="E74" s="1641" t="s">
        <v>4760</v>
      </c>
      <c r="F74" s="1641" t="s">
        <v>4833</v>
      </c>
    </row>
    <row r="75" spans="2:6" ht="30.75" thickBot="1" x14ac:dyDescent="0.3">
      <c r="B75" s="2380"/>
      <c r="C75" s="1641" t="s">
        <v>4943</v>
      </c>
      <c r="D75" s="1641" t="s">
        <v>4759</v>
      </c>
      <c r="E75" s="1641" t="s">
        <v>4760</v>
      </c>
      <c r="F75" s="1641" t="s">
        <v>4886</v>
      </c>
    </row>
    <row r="76" spans="2:6" ht="30.75" thickBot="1" x14ac:dyDescent="0.3">
      <c r="B76" s="2380"/>
      <c r="C76" s="1641" t="s">
        <v>4943</v>
      </c>
      <c r="D76" s="1641" t="s">
        <v>4759</v>
      </c>
      <c r="E76" s="1641" t="s">
        <v>4760</v>
      </c>
      <c r="F76" s="1641" t="s">
        <v>4886</v>
      </c>
    </row>
    <row r="77" spans="2:6" ht="45.75" thickBot="1" x14ac:dyDescent="0.3">
      <c r="B77" s="2380"/>
      <c r="C77" s="1641" t="s">
        <v>4944</v>
      </c>
      <c r="D77" s="1641" t="s">
        <v>4772</v>
      </c>
      <c r="E77" s="1641" t="s">
        <v>4773</v>
      </c>
      <c r="F77" s="1642" t="s">
        <v>4774</v>
      </c>
    </row>
    <row r="78" spans="2:6" ht="45.75" thickBot="1" x14ac:dyDescent="0.3">
      <c r="B78" s="2380"/>
      <c r="C78" s="1641" t="s">
        <v>4945</v>
      </c>
      <c r="D78" s="1641" t="s">
        <v>4772</v>
      </c>
      <c r="E78" s="1641" t="s">
        <v>4773</v>
      </c>
      <c r="F78" s="1642" t="s">
        <v>4774</v>
      </c>
    </row>
    <row r="79" spans="2:6" ht="135.75" thickBot="1" x14ac:dyDescent="0.3">
      <c r="B79" s="2380"/>
      <c r="C79" s="1641" t="s">
        <v>4946</v>
      </c>
      <c r="D79" s="1641" t="s">
        <v>4759</v>
      </c>
      <c r="E79" s="1641" t="s">
        <v>4800</v>
      </c>
      <c r="F79" s="1642" t="s">
        <v>4800</v>
      </c>
    </row>
    <row r="80" spans="2:6" ht="30.75" thickBot="1" x14ac:dyDescent="0.3">
      <c r="B80" s="2380"/>
      <c r="C80" s="1641" t="s">
        <v>4947</v>
      </c>
      <c r="D80" s="1641" t="s">
        <v>4759</v>
      </c>
      <c r="E80" s="1641" t="s">
        <v>4760</v>
      </c>
      <c r="F80" s="1641" t="s">
        <v>4761</v>
      </c>
    </row>
    <row r="81" spans="2:6" ht="45.75" thickBot="1" x14ac:dyDescent="0.3">
      <c r="B81" s="2380"/>
      <c r="C81" s="1641" t="s">
        <v>4948</v>
      </c>
      <c r="D81" s="1641" t="s">
        <v>4772</v>
      </c>
      <c r="E81" s="1641" t="s">
        <v>4791</v>
      </c>
      <c r="F81" s="1641" t="s">
        <v>4817</v>
      </c>
    </row>
    <row r="82" spans="2:6" ht="30.75" thickBot="1" x14ac:dyDescent="0.3">
      <c r="B82" s="2380"/>
      <c r="C82" s="1641" t="s">
        <v>4949</v>
      </c>
      <c r="D82" s="1641" t="s">
        <v>4772</v>
      </c>
      <c r="E82" s="1641" t="s">
        <v>4791</v>
      </c>
      <c r="F82" s="1641" t="s">
        <v>4817</v>
      </c>
    </row>
    <row r="83" spans="2:6" ht="15.75" thickBot="1" x14ac:dyDescent="0.3">
      <c r="B83" s="2380"/>
      <c r="C83" s="1641" t="s">
        <v>4950</v>
      </c>
      <c r="D83" s="1641" t="s">
        <v>4781</v>
      </c>
      <c r="E83" s="1641" t="s">
        <v>4951</v>
      </c>
      <c r="F83" s="1641" t="s">
        <v>4951</v>
      </c>
    </row>
    <row r="84" spans="2:6" ht="15.75" thickBot="1" x14ac:dyDescent="0.3">
      <c r="B84" s="2380"/>
      <c r="C84" s="1641" t="s">
        <v>4952</v>
      </c>
      <c r="D84" s="1641" t="s">
        <v>4781</v>
      </c>
      <c r="E84" s="1641" t="s">
        <v>4951</v>
      </c>
      <c r="F84" s="1641" t="s">
        <v>4951</v>
      </c>
    </row>
    <row r="85" spans="2:6" ht="15.75" thickBot="1" x14ac:dyDescent="0.3">
      <c r="B85" s="2380"/>
      <c r="C85" s="1641" t="s">
        <v>4953</v>
      </c>
      <c r="D85" s="1641" t="s">
        <v>4781</v>
      </c>
      <c r="E85" s="1641" t="s">
        <v>4951</v>
      </c>
      <c r="F85" s="1641" t="s">
        <v>4951</v>
      </c>
    </row>
    <row r="86" spans="2:6" ht="30.75" thickBot="1" x14ac:dyDescent="0.3">
      <c r="B86" s="2380"/>
      <c r="C86" s="1641" t="s">
        <v>4954</v>
      </c>
      <c r="D86" s="1641" t="s">
        <v>4781</v>
      </c>
      <c r="E86" s="1641" t="s">
        <v>4951</v>
      </c>
      <c r="F86" s="1641" t="s">
        <v>4951</v>
      </c>
    </row>
    <row r="87" spans="2:6" ht="30.75" thickBot="1" x14ac:dyDescent="0.3">
      <c r="B87" s="2380"/>
      <c r="C87" s="1641" t="s">
        <v>4955</v>
      </c>
      <c r="D87" s="1641" t="s">
        <v>4781</v>
      </c>
      <c r="E87" s="1642" t="s">
        <v>4785</v>
      </c>
      <c r="F87" s="1641" t="s">
        <v>4786</v>
      </c>
    </row>
    <row r="88" spans="2:6" ht="30.75" thickBot="1" x14ac:dyDescent="0.3">
      <c r="B88" s="2380"/>
      <c r="C88" s="1641" t="s">
        <v>4955</v>
      </c>
      <c r="D88" s="1641" t="s">
        <v>4781</v>
      </c>
      <c r="E88" s="1642" t="s">
        <v>4785</v>
      </c>
      <c r="F88" s="1641" t="s">
        <v>4786</v>
      </c>
    </row>
    <row r="89" spans="2:6" ht="30.75" thickBot="1" x14ac:dyDescent="0.3">
      <c r="B89" s="2380"/>
      <c r="C89" s="1641" t="s">
        <v>4955</v>
      </c>
      <c r="D89" s="1641" t="s">
        <v>4781</v>
      </c>
      <c r="E89" s="1642" t="s">
        <v>4785</v>
      </c>
      <c r="F89" s="1641" t="s">
        <v>4786</v>
      </c>
    </row>
    <row r="90" spans="2:6" ht="60.75" thickBot="1" x14ac:dyDescent="0.3">
      <c r="B90" s="2380"/>
      <c r="C90" s="1641" t="s">
        <v>4956</v>
      </c>
      <c r="D90" s="1641" t="s">
        <v>4781</v>
      </c>
      <c r="E90" s="1641" t="s">
        <v>4782</v>
      </c>
      <c r="F90" s="1641" t="s">
        <v>4827</v>
      </c>
    </row>
    <row r="91" spans="2:6" ht="60.75" thickBot="1" x14ac:dyDescent="0.3">
      <c r="B91" s="2380"/>
      <c r="C91" s="1641" t="s">
        <v>4957</v>
      </c>
      <c r="D91" s="1641" t="s">
        <v>4781</v>
      </c>
      <c r="E91" s="1641" t="s">
        <v>4782</v>
      </c>
      <c r="F91" s="1641" t="s">
        <v>4827</v>
      </c>
    </row>
    <row r="92" spans="2:6" ht="30.75" thickBot="1" x14ac:dyDescent="0.3">
      <c r="B92" s="2380"/>
      <c r="C92" s="1641" t="s">
        <v>4958</v>
      </c>
      <c r="D92" s="1641" t="s">
        <v>4772</v>
      </c>
      <c r="E92" s="1641" t="s">
        <v>4959</v>
      </c>
      <c r="F92" s="1642" t="s">
        <v>4881</v>
      </c>
    </row>
    <row r="93" spans="2:6" ht="15.75" thickBot="1" x14ac:dyDescent="0.3">
      <c r="B93" s="2380"/>
      <c r="C93" s="1641" t="s">
        <v>4960</v>
      </c>
      <c r="D93" s="1641" t="s">
        <v>4772</v>
      </c>
      <c r="E93" s="1641" t="s">
        <v>4959</v>
      </c>
      <c r="F93" s="1641" t="s">
        <v>3562</v>
      </c>
    </row>
    <row r="94" spans="2:6" ht="30.75" thickBot="1" x14ac:dyDescent="0.3">
      <c r="B94" s="2380"/>
      <c r="C94" s="1641" t="s">
        <v>4961</v>
      </c>
      <c r="D94" s="1641" t="s">
        <v>4772</v>
      </c>
      <c r="E94" s="1641" t="s">
        <v>4959</v>
      </c>
      <c r="F94" s="1642" t="s">
        <v>4881</v>
      </c>
    </row>
    <row r="95" spans="2:6" ht="30.75" thickBot="1" x14ac:dyDescent="0.3">
      <c r="B95" s="2380"/>
      <c r="C95" s="1641" t="s">
        <v>4962</v>
      </c>
      <c r="D95" s="1641" t="s">
        <v>4772</v>
      </c>
      <c r="E95" s="1641" t="s">
        <v>4959</v>
      </c>
      <c r="F95" s="1642" t="s">
        <v>4881</v>
      </c>
    </row>
    <row r="96" spans="2:6" ht="30.75" thickBot="1" x14ac:dyDescent="0.3">
      <c r="B96" s="2380"/>
      <c r="C96" s="1641" t="s">
        <v>4963</v>
      </c>
      <c r="D96" s="1641" t="s">
        <v>4759</v>
      </c>
      <c r="E96" s="1641" t="s">
        <v>4800</v>
      </c>
      <c r="F96" s="1642" t="s">
        <v>4800</v>
      </c>
    </row>
    <row r="97" spans="2:6" s="1639" customFormat="1" ht="30.75" thickBot="1" x14ac:dyDescent="0.3">
      <c r="B97" s="2380"/>
      <c r="C97" s="1641" t="s">
        <v>4964</v>
      </c>
      <c r="D97" s="1641" t="s">
        <v>4759</v>
      </c>
      <c r="E97" s="1641" t="s">
        <v>4760</v>
      </c>
      <c r="F97" s="1641" t="s">
        <v>3562</v>
      </c>
    </row>
    <row r="98" spans="2:6" s="1639" customFormat="1" ht="30.75" thickBot="1" x14ac:dyDescent="0.3">
      <c r="B98" s="2380"/>
      <c r="C98" s="1641" t="s">
        <v>4965</v>
      </c>
      <c r="D98" s="1641" t="s">
        <v>4759</v>
      </c>
      <c r="E98" s="1641" t="s">
        <v>4760</v>
      </c>
      <c r="F98" s="1641" t="s">
        <v>3562</v>
      </c>
    </row>
    <row r="99" spans="2:6" s="1639" customFormat="1" ht="30.75" thickBot="1" x14ac:dyDescent="0.3">
      <c r="B99" s="2380"/>
      <c r="C99" s="1641" t="s">
        <v>4966</v>
      </c>
      <c r="D99" s="1641" t="s">
        <v>4759</v>
      </c>
      <c r="E99" s="1641" t="s">
        <v>4760</v>
      </c>
      <c r="F99" s="1641" t="s">
        <v>4761</v>
      </c>
    </row>
    <row r="100" spans="2:6" s="1639" customFormat="1" ht="30.75" thickBot="1" x14ac:dyDescent="0.3">
      <c r="B100" s="2380"/>
      <c r="C100" s="1641" t="s">
        <v>4967</v>
      </c>
      <c r="D100" s="1641" t="s">
        <v>4759</v>
      </c>
      <c r="E100" s="1641" t="s">
        <v>4760</v>
      </c>
      <c r="F100" s="1641" t="s">
        <v>3562</v>
      </c>
    </row>
    <row r="101" spans="2:6" ht="18.75" x14ac:dyDescent="0.3">
      <c r="B101" s="1635" t="s">
        <v>4178</v>
      </c>
      <c r="C101" s="140"/>
      <c r="D101" s="768">
        <v>93</v>
      </c>
      <c r="E101" s="140"/>
      <c r="F101" s="140"/>
    </row>
  </sheetData>
  <mergeCells count="8">
    <mergeCell ref="B8:B100"/>
    <mergeCell ref="B1:F3"/>
    <mergeCell ref="B4:F4"/>
    <mergeCell ref="B6:B7"/>
    <mergeCell ref="C6:C7"/>
    <mergeCell ref="D6:D7"/>
    <mergeCell ref="E6:E7"/>
    <mergeCell ref="F6:F7"/>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5"/>
  <sheetViews>
    <sheetView topLeftCell="A61" workbookViewId="0"/>
  </sheetViews>
  <sheetFormatPr baseColWidth="10" defaultRowHeight="15" x14ac:dyDescent="0.25"/>
  <cols>
    <col min="1" max="1" width="4.140625" customWidth="1"/>
    <col min="2" max="2" width="18.28515625" customWidth="1"/>
    <col min="3" max="4" width="45.5703125" customWidth="1"/>
    <col min="5" max="6" width="31" customWidth="1"/>
  </cols>
  <sheetData>
    <row r="1" spans="1:6" x14ac:dyDescent="0.25">
      <c r="A1" s="1640"/>
      <c r="B1" s="2319"/>
      <c r="C1" s="2320"/>
      <c r="D1" s="2320"/>
      <c r="E1" s="2320"/>
      <c r="F1" s="2320"/>
    </row>
    <row r="2" spans="1:6" x14ac:dyDescent="0.25">
      <c r="A2" s="1640"/>
      <c r="B2" s="2322"/>
      <c r="C2" s="2323"/>
      <c r="D2" s="2323"/>
      <c r="E2" s="2323"/>
      <c r="F2" s="2323"/>
    </row>
    <row r="3" spans="1:6" ht="15.75" thickBot="1" x14ac:dyDescent="0.3">
      <c r="A3" s="1640"/>
      <c r="B3" s="2325"/>
      <c r="C3" s="2326"/>
      <c r="D3" s="2326"/>
      <c r="E3" s="2326"/>
      <c r="F3" s="2326"/>
    </row>
    <row r="4" spans="1:6" ht="21.75" thickBot="1" x14ac:dyDescent="0.4">
      <c r="A4" s="4"/>
      <c r="B4" s="1668" t="s">
        <v>2705</v>
      </c>
      <c r="C4" s="2371"/>
      <c r="D4" s="2371"/>
      <c r="E4" s="2371"/>
      <c r="F4" s="1669"/>
    </row>
    <row r="5" spans="1:6" x14ac:dyDescent="0.25">
      <c r="A5" s="1640"/>
      <c r="B5" s="1640"/>
      <c r="C5" s="1640"/>
      <c r="D5" s="1640"/>
      <c r="E5" s="1640"/>
      <c r="F5" s="1640"/>
    </row>
    <row r="6" spans="1:6" x14ac:dyDescent="0.25">
      <c r="A6" s="1640"/>
      <c r="B6" s="2373" t="s">
        <v>1550</v>
      </c>
      <c r="C6" s="2373" t="s">
        <v>2074</v>
      </c>
      <c r="D6" s="2374" t="s">
        <v>4755</v>
      </c>
      <c r="E6" s="2373" t="s">
        <v>4756</v>
      </c>
      <c r="F6" s="2374" t="s">
        <v>4757</v>
      </c>
    </row>
    <row r="7" spans="1:6" ht="15.75" thickBot="1" x14ac:dyDescent="0.3">
      <c r="A7" s="1640"/>
      <c r="B7" s="2378"/>
      <c r="C7" s="2373"/>
      <c r="D7" s="2374"/>
      <c r="E7" s="2373"/>
      <c r="F7" s="2374"/>
    </row>
    <row r="8" spans="1:6" ht="33" customHeight="1" thickBot="1" x14ac:dyDescent="0.3">
      <c r="A8" s="1640"/>
      <c r="B8" s="2375" t="s">
        <v>244</v>
      </c>
      <c r="C8" s="1633" t="s">
        <v>4968</v>
      </c>
      <c r="D8" s="1633" t="s">
        <v>4763</v>
      </c>
      <c r="E8" s="1633" t="s">
        <v>4829</v>
      </c>
      <c r="F8" s="1633" t="s">
        <v>4765</v>
      </c>
    </row>
    <row r="9" spans="1:6" ht="33" customHeight="1" thickBot="1" x14ac:dyDescent="0.3">
      <c r="A9" s="1640"/>
      <c r="B9" s="2376"/>
      <c r="C9" s="1633" t="s">
        <v>4969</v>
      </c>
      <c r="D9" s="1633" t="s">
        <v>4763</v>
      </c>
      <c r="E9" s="1633" t="s">
        <v>4829</v>
      </c>
      <c r="F9" s="1633" t="s">
        <v>4765</v>
      </c>
    </row>
    <row r="10" spans="1:6" ht="33" customHeight="1" thickBot="1" x14ac:dyDescent="0.3">
      <c r="A10" s="1640"/>
      <c r="B10" s="2376"/>
      <c r="C10" s="1633" t="s">
        <v>4970</v>
      </c>
      <c r="D10" s="1633" t="s">
        <v>4763</v>
      </c>
      <c r="E10" s="1633" t="s">
        <v>4829</v>
      </c>
      <c r="F10" s="1633" t="s">
        <v>4765</v>
      </c>
    </row>
    <row r="11" spans="1:6" ht="33" customHeight="1" thickBot="1" x14ac:dyDescent="0.3">
      <c r="A11" s="1640"/>
      <c r="B11" s="2376"/>
      <c r="C11" s="1633" t="s">
        <v>4971</v>
      </c>
      <c r="D11" s="1633" t="s">
        <v>4763</v>
      </c>
      <c r="E11" s="1633" t="s">
        <v>4829</v>
      </c>
      <c r="F11" s="1633" t="s">
        <v>4765</v>
      </c>
    </row>
    <row r="12" spans="1:6" ht="33" customHeight="1" thickBot="1" x14ac:dyDescent="0.3">
      <c r="A12" s="1640"/>
      <c r="B12" s="2376"/>
      <c r="C12" s="1633" t="s">
        <v>4972</v>
      </c>
      <c r="D12" s="1633" t="s">
        <v>4763</v>
      </c>
      <c r="E12" s="1633" t="s">
        <v>4829</v>
      </c>
      <c r="F12" s="1633" t="s">
        <v>4765</v>
      </c>
    </row>
    <row r="13" spans="1:6" ht="33" customHeight="1" thickBot="1" x14ac:dyDescent="0.3">
      <c r="A13" s="1640"/>
      <c r="B13" s="2376"/>
      <c r="C13" s="1633" t="s">
        <v>4973</v>
      </c>
      <c r="D13" s="1633" t="s">
        <v>4763</v>
      </c>
      <c r="E13" s="1633" t="s">
        <v>4829</v>
      </c>
      <c r="F13" s="1633" t="s">
        <v>4765</v>
      </c>
    </row>
    <row r="14" spans="1:6" ht="33" customHeight="1" thickBot="1" x14ac:dyDescent="0.3">
      <c r="A14" s="1640"/>
      <c r="B14" s="2376"/>
      <c r="C14" s="1633" t="s">
        <v>4974</v>
      </c>
      <c r="D14" s="1633" t="s">
        <v>4763</v>
      </c>
      <c r="E14" s="1633" t="s">
        <v>4829</v>
      </c>
      <c r="F14" s="1633" t="s">
        <v>4765</v>
      </c>
    </row>
    <row r="15" spans="1:6" ht="33" customHeight="1" thickBot="1" x14ac:dyDescent="0.3">
      <c r="A15" s="1640"/>
      <c r="B15" s="2376"/>
      <c r="C15" s="1633" t="s">
        <v>4975</v>
      </c>
      <c r="D15" s="1633" t="s">
        <v>4763</v>
      </c>
      <c r="E15" s="1633" t="s">
        <v>4829</v>
      </c>
      <c r="F15" s="1633" t="s">
        <v>4765</v>
      </c>
    </row>
    <row r="16" spans="1:6" ht="33" customHeight="1" thickBot="1" x14ac:dyDescent="0.3">
      <c r="A16" s="1640"/>
      <c r="B16" s="2376"/>
      <c r="C16" s="1633" t="s">
        <v>4976</v>
      </c>
      <c r="D16" s="1633" t="s">
        <v>4763</v>
      </c>
      <c r="E16" s="1633" t="s">
        <v>4829</v>
      </c>
      <c r="F16" s="1633" t="s">
        <v>4765</v>
      </c>
    </row>
    <row r="17" spans="1:6" ht="33" customHeight="1" thickBot="1" x14ac:dyDescent="0.3">
      <c r="A17" s="1640"/>
      <c r="B17" s="2376"/>
      <c r="C17" s="1633" t="s">
        <v>4977</v>
      </c>
      <c r="D17" s="1633" t="s">
        <v>4759</v>
      </c>
      <c r="E17" s="1633" t="s">
        <v>4760</v>
      </c>
      <c r="F17" s="1633" t="s">
        <v>4761</v>
      </c>
    </row>
    <row r="18" spans="1:6" ht="33" customHeight="1" thickBot="1" x14ac:dyDescent="0.3">
      <c r="A18" s="1640"/>
      <c r="B18" s="2376"/>
      <c r="C18" s="1633" t="s">
        <v>4978</v>
      </c>
      <c r="D18" s="1633" t="s">
        <v>4759</v>
      </c>
      <c r="E18" s="1633" t="s">
        <v>4760</v>
      </c>
      <c r="F18" s="1633" t="s">
        <v>4761</v>
      </c>
    </row>
    <row r="19" spans="1:6" ht="33" customHeight="1" thickBot="1" x14ac:dyDescent="0.3">
      <c r="A19" s="1640"/>
      <c r="B19" s="2376"/>
      <c r="C19" s="1633" t="s">
        <v>4979</v>
      </c>
      <c r="D19" s="1633" t="s">
        <v>4763</v>
      </c>
      <c r="E19" s="1633" t="s">
        <v>4829</v>
      </c>
      <c r="F19" s="1633" t="s">
        <v>4765</v>
      </c>
    </row>
    <row r="20" spans="1:6" ht="33" customHeight="1" thickBot="1" x14ac:dyDescent="0.3">
      <c r="A20" s="1640"/>
      <c r="B20" s="2376"/>
      <c r="C20" s="1633" t="s">
        <v>4980</v>
      </c>
      <c r="D20" s="1633" t="s">
        <v>4763</v>
      </c>
      <c r="E20" s="1633" t="s">
        <v>4829</v>
      </c>
      <c r="F20" s="1633" t="s">
        <v>4765</v>
      </c>
    </row>
    <row r="21" spans="1:6" ht="33" customHeight="1" thickBot="1" x14ac:dyDescent="0.3">
      <c r="A21" s="1640"/>
      <c r="B21" s="2376"/>
      <c r="C21" s="1633" t="s">
        <v>4981</v>
      </c>
      <c r="D21" s="1633" t="s">
        <v>4763</v>
      </c>
      <c r="E21" s="1633" t="s">
        <v>4829</v>
      </c>
      <c r="F21" s="1633" t="s">
        <v>4765</v>
      </c>
    </row>
    <row r="22" spans="1:6" ht="33" customHeight="1" thickBot="1" x14ac:dyDescent="0.3">
      <c r="A22" s="1640"/>
      <c r="B22" s="2376"/>
      <c r="C22" s="1633" t="s">
        <v>4982</v>
      </c>
      <c r="D22" s="1633" t="s">
        <v>4763</v>
      </c>
      <c r="E22" s="1633" t="s">
        <v>4829</v>
      </c>
      <c r="F22" s="1633" t="s">
        <v>4765</v>
      </c>
    </row>
    <row r="23" spans="1:6" ht="33" customHeight="1" thickBot="1" x14ac:dyDescent="0.3">
      <c r="A23" s="1640"/>
      <c r="B23" s="2376"/>
      <c r="C23" s="1633" t="s">
        <v>4983</v>
      </c>
      <c r="D23" s="1633" t="s">
        <v>4763</v>
      </c>
      <c r="E23" s="1633" t="s">
        <v>4820</v>
      </c>
      <c r="F23" s="1633" t="s">
        <v>4821</v>
      </c>
    </row>
    <row r="24" spans="1:6" ht="33" customHeight="1" thickBot="1" x14ac:dyDescent="0.3">
      <c r="A24" s="1640"/>
      <c r="B24" s="2376"/>
      <c r="C24" s="1633" t="s">
        <v>4984</v>
      </c>
      <c r="D24" s="1633" t="s">
        <v>4759</v>
      </c>
      <c r="E24" s="1633" t="s">
        <v>4760</v>
      </c>
      <c r="F24" s="1633" t="s">
        <v>4210</v>
      </c>
    </row>
    <row r="25" spans="1:6" ht="33" customHeight="1" thickBot="1" x14ac:dyDescent="0.3">
      <c r="A25" s="1640"/>
      <c r="B25" s="2376"/>
      <c r="C25" s="1633" t="s">
        <v>4984</v>
      </c>
      <c r="D25" s="1633" t="s">
        <v>4759</v>
      </c>
      <c r="E25" s="1633" t="s">
        <v>4760</v>
      </c>
      <c r="F25" s="1633" t="s">
        <v>4210</v>
      </c>
    </row>
    <row r="26" spans="1:6" ht="33" customHeight="1" thickBot="1" x14ac:dyDescent="0.3">
      <c r="A26" s="1640"/>
      <c r="B26" s="2376"/>
      <c r="C26" s="1633" t="s">
        <v>4985</v>
      </c>
      <c r="D26" s="1633" t="s">
        <v>4759</v>
      </c>
      <c r="E26" s="1633" t="s">
        <v>4760</v>
      </c>
      <c r="F26" s="1633" t="s">
        <v>4210</v>
      </c>
    </row>
    <row r="27" spans="1:6" ht="33" customHeight="1" thickBot="1" x14ac:dyDescent="0.3">
      <c r="A27" s="1640"/>
      <c r="B27" s="2376"/>
      <c r="C27" s="1633" t="s">
        <v>4986</v>
      </c>
      <c r="D27" s="1633" t="s">
        <v>4759</v>
      </c>
      <c r="E27" s="1633" t="s">
        <v>4760</v>
      </c>
      <c r="F27" s="1633" t="s">
        <v>4207</v>
      </c>
    </row>
    <row r="28" spans="1:6" ht="33" customHeight="1" thickBot="1" x14ac:dyDescent="0.3">
      <c r="A28" s="1640"/>
      <c r="B28" s="2376"/>
      <c r="C28" s="1633" t="s">
        <v>4987</v>
      </c>
      <c r="D28" s="1633" t="s">
        <v>4759</v>
      </c>
      <c r="E28" s="1633" t="s">
        <v>4760</v>
      </c>
      <c r="F28" s="1633" t="s">
        <v>3562</v>
      </c>
    </row>
    <row r="29" spans="1:6" ht="33" customHeight="1" thickBot="1" x14ac:dyDescent="0.3">
      <c r="A29" s="1640"/>
      <c r="B29" s="2376"/>
      <c r="C29" s="1633" t="s">
        <v>4988</v>
      </c>
      <c r="D29" s="1633" t="s">
        <v>4759</v>
      </c>
      <c r="E29" s="1633" t="s">
        <v>4760</v>
      </c>
      <c r="F29" s="1633" t="s">
        <v>4761</v>
      </c>
    </row>
    <row r="30" spans="1:6" ht="33" customHeight="1" thickBot="1" x14ac:dyDescent="0.3">
      <c r="A30" s="1640"/>
      <c r="B30" s="2376"/>
      <c r="C30" s="1633" t="s">
        <v>4989</v>
      </c>
      <c r="D30" s="1633" t="s">
        <v>4781</v>
      </c>
      <c r="E30" s="1633" t="s">
        <v>4782</v>
      </c>
      <c r="F30" s="1633" t="s">
        <v>4827</v>
      </c>
    </row>
    <row r="31" spans="1:6" ht="33" customHeight="1" thickBot="1" x14ac:dyDescent="0.3">
      <c r="A31" s="1640"/>
      <c r="B31" s="2376"/>
      <c r="C31" s="1633" t="s">
        <v>4990</v>
      </c>
      <c r="D31" s="1633" t="s">
        <v>4781</v>
      </c>
      <c r="E31" s="1633" t="s">
        <v>4782</v>
      </c>
      <c r="F31" s="1633" t="s">
        <v>4827</v>
      </c>
    </row>
    <row r="32" spans="1:6" ht="33" customHeight="1" thickBot="1" x14ac:dyDescent="0.3">
      <c r="A32" s="1640"/>
      <c r="B32" s="2376"/>
      <c r="C32" s="1633" t="s">
        <v>4991</v>
      </c>
      <c r="D32" s="1633" t="s">
        <v>4781</v>
      </c>
      <c r="E32" s="1633" t="s">
        <v>4782</v>
      </c>
      <c r="F32" s="1633" t="s">
        <v>4827</v>
      </c>
    </row>
    <row r="33" spans="1:6" ht="33" customHeight="1" thickBot="1" x14ac:dyDescent="0.3">
      <c r="A33" s="1640"/>
      <c r="B33" s="2376"/>
      <c r="C33" s="1633" t="s">
        <v>4992</v>
      </c>
      <c r="D33" s="1633" t="s">
        <v>4781</v>
      </c>
      <c r="E33" s="1633" t="s">
        <v>4782</v>
      </c>
      <c r="F33" s="1632" t="s">
        <v>4883</v>
      </c>
    </row>
    <row r="34" spans="1:6" ht="33" customHeight="1" thickBot="1" x14ac:dyDescent="0.3">
      <c r="A34" s="1640"/>
      <c r="B34" s="2376"/>
      <c r="C34" s="1633" t="s">
        <v>4993</v>
      </c>
      <c r="D34" s="1633" t="s">
        <v>4781</v>
      </c>
      <c r="E34" s="1633" t="s">
        <v>4782</v>
      </c>
      <c r="F34" s="1633" t="s">
        <v>4827</v>
      </c>
    </row>
    <row r="35" spans="1:6" ht="33" customHeight="1" thickBot="1" x14ac:dyDescent="0.3">
      <c r="A35" s="1640"/>
      <c r="B35" s="2376"/>
      <c r="C35" s="1633" t="s">
        <v>4994</v>
      </c>
      <c r="D35" s="1633" t="s">
        <v>4781</v>
      </c>
      <c r="E35" s="1633" t="s">
        <v>4782</v>
      </c>
      <c r="F35" s="1632" t="s">
        <v>4883</v>
      </c>
    </row>
    <row r="36" spans="1:6" ht="33" customHeight="1" thickBot="1" x14ac:dyDescent="0.3">
      <c r="A36" s="1640"/>
      <c r="B36" s="2376"/>
      <c r="C36" s="1633" t="s">
        <v>4995</v>
      </c>
      <c r="D36" s="1633" t="s">
        <v>4781</v>
      </c>
      <c r="E36" s="1633" t="s">
        <v>4782</v>
      </c>
      <c r="F36" s="1632" t="s">
        <v>4883</v>
      </c>
    </row>
    <row r="37" spans="1:6" ht="33" customHeight="1" thickBot="1" x14ac:dyDescent="0.3">
      <c r="A37" s="1640"/>
      <c r="B37" s="2376"/>
      <c r="C37" s="1633" t="s">
        <v>4996</v>
      </c>
      <c r="D37" s="1633" t="s">
        <v>4759</v>
      </c>
      <c r="E37" s="1633" t="s">
        <v>4800</v>
      </c>
      <c r="F37" s="1632" t="s">
        <v>4800</v>
      </c>
    </row>
    <row r="38" spans="1:6" ht="33" customHeight="1" thickBot="1" x14ac:dyDescent="0.3">
      <c r="A38" s="1640"/>
      <c r="B38" s="2376"/>
      <c r="C38" s="1633" t="s">
        <v>4997</v>
      </c>
      <c r="D38" s="1633" t="s">
        <v>4772</v>
      </c>
      <c r="E38" s="1633" t="s">
        <v>4773</v>
      </c>
      <c r="F38" s="1633" t="s">
        <v>4783</v>
      </c>
    </row>
    <row r="39" spans="1:6" ht="33" customHeight="1" thickBot="1" x14ac:dyDescent="0.3">
      <c r="A39" s="1640"/>
      <c r="B39" s="2376"/>
      <c r="C39" s="1633" t="s">
        <v>4998</v>
      </c>
      <c r="D39" s="1633" t="s">
        <v>4772</v>
      </c>
      <c r="E39" s="1633" t="s">
        <v>4773</v>
      </c>
      <c r="F39" s="1632" t="s">
        <v>4776</v>
      </c>
    </row>
    <row r="40" spans="1:6" ht="33" customHeight="1" thickBot="1" x14ac:dyDescent="0.3">
      <c r="A40" s="1640"/>
      <c r="B40" s="2376"/>
      <c r="C40" s="1633" t="s">
        <v>4999</v>
      </c>
      <c r="D40" s="1633" t="s">
        <v>4772</v>
      </c>
      <c r="E40" s="1633" t="s">
        <v>4773</v>
      </c>
      <c r="F40" s="1633" t="s">
        <v>4783</v>
      </c>
    </row>
    <row r="41" spans="1:6" ht="33" customHeight="1" thickBot="1" x14ac:dyDescent="0.3">
      <c r="A41" s="1640"/>
      <c r="B41" s="2376"/>
      <c r="C41" s="1633" t="s">
        <v>5000</v>
      </c>
      <c r="D41" s="1633" t="s">
        <v>4772</v>
      </c>
      <c r="E41" s="1633" t="s">
        <v>4773</v>
      </c>
      <c r="F41" s="1633" t="s">
        <v>4783</v>
      </c>
    </row>
    <row r="42" spans="1:6" ht="33" customHeight="1" thickBot="1" x14ac:dyDescent="0.3">
      <c r="A42" s="1640"/>
      <c r="B42" s="2376"/>
      <c r="C42" s="1633" t="s">
        <v>5001</v>
      </c>
      <c r="D42" s="1633" t="s">
        <v>4772</v>
      </c>
      <c r="E42" s="1633" t="s">
        <v>4773</v>
      </c>
      <c r="F42" s="1633" t="s">
        <v>4783</v>
      </c>
    </row>
    <row r="43" spans="1:6" ht="33" customHeight="1" thickBot="1" x14ac:dyDescent="0.3">
      <c r="A43" s="1640"/>
      <c r="B43" s="2376"/>
      <c r="C43" s="1633" t="s">
        <v>5002</v>
      </c>
      <c r="D43" s="1633" t="s">
        <v>4772</v>
      </c>
      <c r="E43" s="1633" t="s">
        <v>4791</v>
      </c>
      <c r="F43" s="1632" t="s">
        <v>4792</v>
      </c>
    </row>
    <row r="44" spans="1:6" ht="33" customHeight="1" thickBot="1" x14ac:dyDescent="0.3">
      <c r="A44" s="1640"/>
      <c r="B44" s="2376"/>
      <c r="C44" s="1633" t="s">
        <v>5003</v>
      </c>
      <c r="D44" s="1633" t="s">
        <v>4763</v>
      </c>
      <c r="E44" s="1633" t="s">
        <v>4829</v>
      </c>
      <c r="F44" s="1633" t="s">
        <v>4765</v>
      </c>
    </row>
    <row r="45" spans="1:6" ht="33" customHeight="1" thickBot="1" x14ac:dyDescent="0.3">
      <c r="A45" s="1640"/>
      <c r="B45" s="2376"/>
      <c r="C45" s="1633" t="s">
        <v>5004</v>
      </c>
      <c r="D45" s="1633" t="s">
        <v>4781</v>
      </c>
      <c r="E45" s="1633" t="s">
        <v>4951</v>
      </c>
      <c r="F45" s="1633" t="s">
        <v>4951</v>
      </c>
    </row>
    <row r="46" spans="1:6" ht="33" customHeight="1" thickBot="1" x14ac:dyDescent="0.3">
      <c r="A46" s="1640"/>
      <c r="B46" s="2376"/>
      <c r="C46" s="1633" t="s">
        <v>5005</v>
      </c>
      <c r="D46" s="1633" t="s">
        <v>4781</v>
      </c>
      <c r="E46" s="1633" t="s">
        <v>4951</v>
      </c>
      <c r="F46" s="1633" t="s">
        <v>4951</v>
      </c>
    </row>
    <row r="47" spans="1:6" ht="33" customHeight="1" thickBot="1" x14ac:dyDescent="0.3">
      <c r="A47" s="1640"/>
      <c r="B47" s="2376"/>
      <c r="C47" s="1633" t="s">
        <v>5006</v>
      </c>
      <c r="D47" s="1633" t="s">
        <v>4759</v>
      </c>
      <c r="E47" s="1633" t="s">
        <v>4760</v>
      </c>
      <c r="F47" s="1633" t="s">
        <v>3562</v>
      </c>
    </row>
    <row r="48" spans="1:6" ht="33" customHeight="1" thickBot="1" x14ac:dyDescent="0.3">
      <c r="A48" s="1640"/>
      <c r="B48" s="2376"/>
      <c r="C48" s="1633" t="s">
        <v>5007</v>
      </c>
      <c r="D48" s="1633" t="s">
        <v>4759</v>
      </c>
      <c r="E48" s="1633" t="s">
        <v>4760</v>
      </c>
      <c r="F48" s="1633" t="s">
        <v>4207</v>
      </c>
    </row>
    <row r="49" spans="1:6" ht="33" customHeight="1" thickBot="1" x14ac:dyDescent="0.3">
      <c r="A49" s="1640"/>
      <c r="B49" s="2376"/>
      <c r="C49" s="1633" t="s">
        <v>5008</v>
      </c>
      <c r="D49" s="1633" t="s">
        <v>4759</v>
      </c>
      <c r="E49" s="1633" t="s">
        <v>4760</v>
      </c>
      <c r="F49" s="1633" t="s">
        <v>3562</v>
      </c>
    </row>
    <row r="50" spans="1:6" ht="33" customHeight="1" thickBot="1" x14ac:dyDescent="0.3">
      <c r="A50" s="1640"/>
      <c r="B50" s="2376"/>
      <c r="C50" s="1633" t="s">
        <v>5009</v>
      </c>
      <c r="D50" s="1633" t="s">
        <v>4772</v>
      </c>
      <c r="E50" s="1633" t="s">
        <v>4791</v>
      </c>
      <c r="F50" s="1633" t="s">
        <v>4817</v>
      </c>
    </row>
    <row r="51" spans="1:6" ht="33" customHeight="1" thickBot="1" x14ac:dyDescent="0.3">
      <c r="A51" s="1640"/>
      <c r="B51" s="2376"/>
      <c r="C51" s="1633" t="s">
        <v>5010</v>
      </c>
      <c r="D51" s="1633" t="s">
        <v>4763</v>
      </c>
      <c r="E51" s="1633" t="s">
        <v>4829</v>
      </c>
      <c r="F51" s="1633" t="s">
        <v>4765</v>
      </c>
    </row>
    <row r="52" spans="1:6" ht="33" customHeight="1" thickBot="1" x14ac:dyDescent="0.3">
      <c r="A52" s="1640"/>
      <c r="B52" s="2376"/>
      <c r="C52" s="1633" t="s">
        <v>5011</v>
      </c>
      <c r="D52" s="1633" t="s">
        <v>4763</v>
      </c>
      <c r="E52" s="1633" t="s">
        <v>4829</v>
      </c>
      <c r="F52" s="1633" t="s">
        <v>4765</v>
      </c>
    </row>
    <row r="53" spans="1:6" ht="33" customHeight="1" thickBot="1" x14ac:dyDescent="0.3">
      <c r="A53" s="1640"/>
      <c r="B53" s="2376"/>
      <c r="C53" s="1633" t="s">
        <v>5012</v>
      </c>
      <c r="D53" s="1633" t="s">
        <v>4763</v>
      </c>
      <c r="E53" s="1633" t="s">
        <v>4829</v>
      </c>
      <c r="F53" s="1633" t="s">
        <v>4765</v>
      </c>
    </row>
    <row r="54" spans="1:6" ht="33" customHeight="1" thickBot="1" x14ac:dyDescent="0.3">
      <c r="A54" s="1640"/>
      <c r="B54" s="2376"/>
      <c r="C54" s="1633" t="s">
        <v>5013</v>
      </c>
      <c r="D54" s="1633" t="s">
        <v>4763</v>
      </c>
      <c r="E54" s="1633" t="s">
        <v>4829</v>
      </c>
      <c r="F54" s="1633" t="s">
        <v>4765</v>
      </c>
    </row>
    <row r="55" spans="1:6" ht="33" customHeight="1" thickBot="1" x14ac:dyDescent="0.3">
      <c r="A55" s="1640"/>
      <c r="B55" s="2376"/>
      <c r="C55" s="1633" t="s">
        <v>5014</v>
      </c>
      <c r="D55" s="1633" t="s">
        <v>4763</v>
      </c>
      <c r="E55" s="1633" t="s">
        <v>4829</v>
      </c>
      <c r="F55" s="1633" t="s">
        <v>4765</v>
      </c>
    </row>
    <row r="56" spans="1:6" ht="33" customHeight="1" thickBot="1" x14ac:dyDescent="0.3">
      <c r="A56" s="1640"/>
      <c r="B56" s="2376"/>
      <c r="C56" s="1633" t="s">
        <v>5015</v>
      </c>
      <c r="D56" s="1633" t="s">
        <v>4759</v>
      </c>
      <c r="E56" s="1633" t="s">
        <v>4760</v>
      </c>
      <c r="F56" s="1633" t="s">
        <v>4207</v>
      </c>
    </row>
    <row r="57" spans="1:6" ht="33" customHeight="1" thickBot="1" x14ac:dyDescent="0.3">
      <c r="A57" s="1640"/>
      <c r="B57" s="2376"/>
      <c r="C57" s="1633" t="s">
        <v>5016</v>
      </c>
      <c r="D57" s="1633" t="s">
        <v>4759</v>
      </c>
      <c r="E57" s="1633" t="s">
        <v>4760</v>
      </c>
      <c r="F57" s="1633" t="s">
        <v>4207</v>
      </c>
    </row>
    <row r="58" spans="1:6" ht="33" customHeight="1" thickBot="1" x14ac:dyDescent="0.3">
      <c r="A58" s="1640"/>
      <c r="B58" s="2376"/>
      <c r="C58" s="1633" t="s">
        <v>4991</v>
      </c>
      <c r="D58" s="1633" t="s">
        <v>4781</v>
      </c>
      <c r="E58" s="1633" t="s">
        <v>4782</v>
      </c>
      <c r="F58" s="1633" t="s">
        <v>4827</v>
      </c>
    </row>
    <row r="59" spans="1:6" ht="33" customHeight="1" thickBot="1" x14ac:dyDescent="0.3">
      <c r="A59" s="1640"/>
      <c r="B59" s="2376"/>
      <c r="C59" s="1633" t="s">
        <v>5017</v>
      </c>
      <c r="D59" s="1633" t="s">
        <v>4781</v>
      </c>
      <c r="E59" s="1633" t="s">
        <v>4782</v>
      </c>
      <c r="F59" s="1633" t="s">
        <v>4827</v>
      </c>
    </row>
    <row r="60" spans="1:6" ht="33" customHeight="1" thickBot="1" x14ac:dyDescent="0.3">
      <c r="A60" s="1640"/>
      <c r="B60" s="2376"/>
      <c r="C60" s="1633" t="s">
        <v>5018</v>
      </c>
      <c r="D60" s="1633" t="s">
        <v>4781</v>
      </c>
      <c r="E60" s="1633" t="s">
        <v>4782</v>
      </c>
      <c r="F60" s="1633" t="s">
        <v>4827</v>
      </c>
    </row>
    <row r="61" spans="1:6" ht="33" customHeight="1" thickBot="1" x14ac:dyDescent="0.3">
      <c r="A61" s="1640"/>
      <c r="B61" s="2376"/>
      <c r="C61" s="1633" t="s">
        <v>5019</v>
      </c>
      <c r="D61" s="1633" t="s">
        <v>4781</v>
      </c>
      <c r="E61" s="1633" t="s">
        <v>4782</v>
      </c>
      <c r="F61" s="1632" t="s">
        <v>4883</v>
      </c>
    </row>
    <row r="62" spans="1:6" ht="33" customHeight="1" thickBot="1" x14ac:dyDescent="0.3">
      <c r="A62" s="1640"/>
      <c r="B62" s="2376"/>
      <c r="C62" s="1633" t="s">
        <v>5020</v>
      </c>
      <c r="D62" s="1633" t="s">
        <v>4781</v>
      </c>
      <c r="E62" s="1633" t="s">
        <v>4782</v>
      </c>
      <c r="F62" s="1633" t="s">
        <v>4783</v>
      </c>
    </row>
    <row r="63" spans="1:6" ht="33" customHeight="1" thickBot="1" x14ac:dyDescent="0.3">
      <c r="A63" s="1640"/>
      <c r="B63" s="2376"/>
      <c r="C63" s="1633" t="s">
        <v>5021</v>
      </c>
      <c r="D63" s="1633" t="s">
        <v>4781</v>
      </c>
      <c r="E63" s="1633" t="s">
        <v>4782</v>
      </c>
      <c r="F63" s="1632" t="s">
        <v>4883</v>
      </c>
    </row>
    <row r="64" spans="1:6" ht="33" customHeight="1" thickBot="1" x14ac:dyDescent="0.3">
      <c r="A64" s="1640"/>
      <c r="B64" s="2376"/>
      <c r="C64" s="1633" t="s">
        <v>5022</v>
      </c>
      <c r="D64" s="1633" t="s">
        <v>4781</v>
      </c>
      <c r="E64" s="1633" t="s">
        <v>4782</v>
      </c>
      <c r="F64" s="1633" t="s">
        <v>4827</v>
      </c>
    </row>
    <row r="65" spans="1:6" ht="33" customHeight="1" thickBot="1" x14ac:dyDescent="0.3">
      <c r="A65" s="1640"/>
      <c r="B65" s="2376"/>
      <c r="C65" s="1633" t="s">
        <v>5023</v>
      </c>
      <c r="D65" s="1633" t="s">
        <v>4781</v>
      </c>
      <c r="E65" s="1633" t="s">
        <v>4782</v>
      </c>
      <c r="F65" s="1632" t="s">
        <v>4883</v>
      </c>
    </row>
    <row r="66" spans="1:6" ht="33" customHeight="1" thickBot="1" x14ac:dyDescent="0.3">
      <c r="A66" s="1640"/>
      <c r="B66" s="2376"/>
      <c r="C66" s="1633" t="s">
        <v>5024</v>
      </c>
      <c r="D66" s="1633" t="s">
        <v>4781</v>
      </c>
      <c r="E66" s="1633" t="s">
        <v>4782</v>
      </c>
      <c r="F66" s="1632" t="s">
        <v>4883</v>
      </c>
    </row>
    <row r="67" spans="1:6" ht="33" customHeight="1" thickBot="1" x14ac:dyDescent="0.3">
      <c r="A67" s="1640"/>
      <c r="B67" s="2376"/>
      <c r="C67" s="1633" t="s">
        <v>5025</v>
      </c>
      <c r="D67" s="1633" t="s">
        <v>4781</v>
      </c>
      <c r="E67" s="1633" t="s">
        <v>4782</v>
      </c>
      <c r="F67" s="1632" t="s">
        <v>4883</v>
      </c>
    </row>
    <row r="68" spans="1:6" ht="33" customHeight="1" thickBot="1" x14ac:dyDescent="0.3">
      <c r="A68" s="1640"/>
      <c r="B68" s="2376"/>
      <c r="C68" s="1633" t="s">
        <v>5026</v>
      </c>
      <c r="D68" s="1633" t="s">
        <v>4781</v>
      </c>
      <c r="E68" s="1633" t="s">
        <v>4782</v>
      </c>
      <c r="F68" s="1633" t="s">
        <v>4827</v>
      </c>
    </row>
    <row r="69" spans="1:6" ht="33" customHeight="1" thickBot="1" x14ac:dyDescent="0.3">
      <c r="A69" s="1640"/>
      <c r="B69" s="2376"/>
      <c r="C69" s="1633" t="s">
        <v>5027</v>
      </c>
      <c r="D69" s="1633" t="s">
        <v>4763</v>
      </c>
      <c r="E69" s="1633" t="s">
        <v>4829</v>
      </c>
      <c r="F69" s="1633" t="s">
        <v>4765</v>
      </c>
    </row>
    <row r="70" spans="1:6" ht="33" customHeight="1" thickBot="1" x14ac:dyDescent="0.3">
      <c r="A70" s="1640"/>
      <c r="B70" s="2376"/>
      <c r="C70" s="1633" t="s">
        <v>5028</v>
      </c>
      <c r="D70" s="1633" t="s">
        <v>4763</v>
      </c>
      <c r="E70" s="1633" t="s">
        <v>4829</v>
      </c>
      <c r="F70" s="1633" t="s">
        <v>4765</v>
      </c>
    </row>
    <row r="71" spans="1:6" ht="33" customHeight="1" thickBot="1" x14ac:dyDescent="0.3">
      <c r="A71" s="1640"/>
      <c r="B71" s="2376"/>
      <c r="C71" s="1633" t="s">
        <v>5029</v>
      </c>
      <c r="D71" s="1633" t="s">
        <v>4763</v>
      </c>
      <c r="E71" s="1633" t="s">
        <v>4829</v>
      </c>
      <c r="F71" s="1633" t="s">
        <v>4765</v>
      </c>
    </row>
    <row r="72" spans="1:6" ht="33" customHeight="1" thickBot="1" x14ac:dyDescent="0.3">
      <c r="A72" s="1640"/>
      <c r="B72" s="2376"/>
      <c r="C72" s="1633" t="s">
        <v>5030</v>
      </c>
      <c r="D72" s="1633" t="s">
        <v>4763</v>
      </c>
      <c r="E72" s="1633" t="s">
        <v>4829</v>
      </c>
      <c r="F72" s="1633" t="s">
        <v>4765</v>
      </c>
    </row>
    <row r="73" spans="1:6" ht="33" customHeight="1" thickBot="1" x14ac:dyDescent="0.3">
      <c r="A73" s="1640"/>
      <c r="B73" s="2376"/>
      <c r="C73" s="1633" t="s">
        <v>5031</v>
      </c>
      <c r="D73" s="1633" t="s">
        <v>4797</v>
      </c>
      <c r="E73" s="1633" t="s">
        <v>5032</v>
      </c>
      <c r="F73" s="1633" t="s">
        <v>5033</v>
      </c>
    </row>
    <row r="74" spans="1:6" ht="33" customHeight="1" thickBot="1" x14ac:dyDescent="0.3">
      <c r="A74" s="1640"/>
      <c r="B74" s="2376"/>
      <c r="C74" s="1633" t="s">
        <v>5034</v>
      </c>
      <c r="D74" s="1633" t="s">
        <v>4797</v>
      </c>
      <c r="E74" s="1633" t="s">
        <v>5032</v>
      </c>
      <c r="F74" s="1633" t="s">
        <v>5033</v>
      </c>
    </row>
    <row r="75" spans="1:6" ht="33" customHeight="1" thickBot="1" x14ac:dyDescent="0.3">
      <c r="A75" s="1640"/>
      <c r="B75" s="2376"/>
      <c r="C75" s="1633" t="s">
        <v>5035</v>
      </c>
      <c r="D75" s="1633" t="s">
        <v>4763</v>
      </c>
      <c r="E75" s="1633" t="s">
        <v>4764</v>
      </c>
      <c r="F75" s="1633" t="s">
        <v>4765</v>
      </c>
    </row>
    <row r="76" spans="1:6" ht="33" customHeight="1" thickBot="1" x14ac:dyDescent="0.3">
      <c r="A76" s="1640"/>
      <c r="B76" s="2376"/>
      <c r="C76" s="1633" t="s">
        <v>5036</v>
      </c>
      <c r="D76" s="1633" t="s">
        <v>4763</v>
      </c>
      <c r="E76" s="1633" t="s">
        <v>4764</v>
      </c>
      <c r="F76" s="1633" t="s">
        <v>4765</v>
      </c>
    </row>
    <row r="77" spans="1:6" ht="33" customHeight="1" thickBot="1" x14ac:dyDescent="0.3">
      <c r="A77" s="1640"/>
      <c r="B77" s="2376"/>
      <c r="C77" s="1633" t="s">
        <v>5037</v>
      </c>
      <c r="D77" s="1633" t="s">
        <v>4763</v>
      </c>
      <c r="E77" s="1633" t="s">
        <v>4764</v>
      </c>
      <c r="F77" s="1633" t="s">
        <v>4765</v>
      </c>
    </row>
    <row r="78" spans="1:6" ht="33" customHeight="1" thickBot="1" x14ac:dyDescent="0.3">
      <c r="A78" s="1640"/>
      <c r="B78" s="2376"/>
      <c r="C78" s="1633" t="s">
        <v>5038</v>
      </c>
      <c r="D78" s="1633" t="s">
        <v>4772</v>
      </c>
      <c r="E78" s="1633" t="s">
        <v>5039</v>
      </c>
      <c r="F78" s="1633"/>
    </row>
    <row r="79" spans="1:6" ht="33" customHeight="1" thickBot="1" x14ac:dyDescent="0.3">
      <c r="A79" s="1640"/>
      <c r="B79" s="2376"/>
      <c r="C79" s="1633" t="s">
        <v>5040</v>
      </c>
      <c r="D79" s="1633" t="s">
        <v>4763</v>
      </c>
      <c r="E79" s="1633" t="s">
        <v>4829</v>
      </c>
      <c r="F79" s="1633" t="s">
        <v>4765</v>
      </c>
    </row>
    <row r="80" spans="1:6" ht="33" customHeight="1" thickBot="1" x14ac:dyDescent="0.3">
      <c r="A80" s="1640"/>
      <c r="B80" s="2376"/>
      <c r="C80" s="1633" t="s">
        <v>5041</v>
      </c>
      <c r="D80" s="1633" t="s">
        <v>4763</v>
      </c>
      <c r="E80" s="1633" t="s">
        <v>4829</v>
      </c>
      <c r="F80" s="1633" t="s">
        <v>4765</v>
      </c>
    </row>
    <row r="81" spans="1:6" ht="33" customHeight="1" thickBot="1" x14ac:dyDescent="0.3">
      <c r="A81" s="1640"/>
      <c r="B81" s="2376"/>
      <c r="C81" s="1633" t="s">
        <v>5042</v>
      </c>
      <c r="D81" s="1633" t="s">
        <v>4763</v>
      </c>
      <c r="E81" s="1633" t="s">
        <v>4829</v>
      </c>
      <c r="F81" s="1633" t="s">
        <v>4765</v>
      </c>
    </row>
    <row r="82" spans="1:6" ht="33" customHeight="1" thickBot="1" x14ac:dyDescent="0.3">
      <c r="A82" s="1640"/>
      <c r="B82" s="2376"/>
      <c r="C82" s="1633" t="s">
        <v>5043</v>
      </c>
      <c r="D82" s="1633" t="s">
        <v>4781</v>
      </c>
      <c r="E82" s="1633" t="s">
        <v>4782</v>
      </c>
      <c r="F82" s="1632" t="s">
        <v>4883</v>
      </c>
    </row>
    <row r="83" spans="1:6" ht="33" customHeight="1" thickBot="1" x14ac:dyDescent="0.3">
      <c r="A83" s="1640"/>
      <c r="B83" s="2376"/>
      <c r="C83" s="1633" t="s">
        <v>5044</v>
      </c>
      <c r="D83" s="1633" t="s">
        <v>4781</v>
      </c>
      <c r="E83" s="1633" t="s">
        <v>4782</v>
      </c>
      <c r="F83" s="1632" t="s">
        <v>4883</v>
      </c>
    </row>
    <row r="84" spans="1:6" ht="33" customHeight="1" thickBot="1" x14ac:dyDescent="0.3">
      <c r="A84" s="1640"/>
      <c r="B84" s="2376"/>
      <c r="C84" s="1633" t="s">
        <v>5045</v>
      </c>
      <c r="D84" s="1633" t="s">
        <v>4781</v>
      </c>
      <c r="E84" s="1633" t="s">
        <v>4782</v>
      </c>
      <c r="F84" s="1632" t="s">
        <v>4883</v>
      </c>
    </row>
    <row r="85" spans="1:6" ht="33" customHeight="1" thickBot="1" x14ac:dyDescent="0.3">
      <c r="A85" s="1640"/>
      <c r="B85" s="2376"/>
      <c r="C85" s="1633" t="s">
        <v>5046</v>
      </c>
      <c r="D85" s="1633" t="s">
        <v>4781</v>
      </c>
      <c r="E85" s="1633" t="s">
        <v>4782</v>
      </c>
      <c r="F85" s="1632" t="s">
        <v>4883</v>
      </c>
    </row>
    <row r="86" spans="1:6" ht="33" customHeight="1" thickBot="1" x14ac:dyDescent="0.3">
      <c r="A86" s="1640"/>
      <c r="B86" s="2376"/>
      <c r="C86" s="1633" t="s">
        <v>5047</v>
      </c>
      <c r="D86" s="1633" t="s">
        <v>4781</v>
      </c>
      <c r="E86" s="1633" t="s">
        <v>4782</v>
      </c>
      <c r="F86" s="1632" t="s">
        <v>4883</v>
      </c>
    </row>
    <row r="87" spans="1:6" ht="33" customHeight="1" thickBot="1" x14ac:dyDescent="0.3">
      <c r="A87" s="1640"/>
      <c r="B87" s="2376"/>
      <c r="C87" s="1633" t="s">
        <v>5048</v>
      </c>
      <c r="D87" s="1633" t="s">
        <v>4781</v>
      </c>
      <c r="E87" s="1633" t="s">
        <v>4782</v>
      </c>
      <c r="F87" s="1632" t="s">
        <v>4883</v>
      </c>
    </row>
    <row r="88" spans="1:6" ht="33" customHeight="1" thickBot="1" x14ac:dyDescent="0.3">
      <c r="A88" s="1640"/>
      <c r="B88" s="2376"/>
      <c r="C88" s="1633" t="s">
        <v>5049</v>
      </c>
      <c r="D88" s="1633" t="s">
        <v>4763</v>
      </c>
      <c r="E88" s="1633" t="s">
        <v>4829</v>
      </c>
      <c r="F88" s="1633" t="s">
        <v>4765</v>
      </c>
    </row>
    <row r="89" spans="1:6" ht="33" customHeight="1" thickBot="1" x14ac:dyDescent="0.3">
      <c r="A89" s="1640"/>
      <c r="B89" s="2376"/>
      <c r="C89" s="1633" t="s">
        <v>5050</v>
      </c>
      <c r="D89" s="1633" t="s">
        <v>4763</v>
      </c>
      <c r="E89" s="1633" t="s">
        <v>4829</v>
      </c>
      <c r="F89" s="1633" t="s">
        <v>4765</v>
      </c>
    </row>
    <row r="90" spans="1:6" ht="33" customHeight="1" thickBot="1" x14ac:dyDescent="0.3">
      <c r="A90" s="1640"/>
      <c r="B90" s="2376"/>
      <c r="C90" s="1633" t="s">
        <v>5051</v>
      </c>
      <c r="D90" s="1633" t="s">
        <v>4797</v>
      </c>
      <c r="E90" s="1633" t="s">
        <v>5052</v>
      </c>
      <c r="F90" s="1633" t="s">
        <v>5053</v>
      </c>
    </row>
    <row r="91" spans="1:6" ht="33" customHeight="1" thickBot="1" x14ac:dyDescent="0.3">
      <c r="A91" s="1640"/>
      <c r="B91" s="2376"/>
      <c r="C91" s="1633" t="s">
        <v>5054</v>
      </c>
      <c r="D91" s="1633" t="s">
        <v>4772</v>
      </c>
      <c r="E91" s="1633" t="s">
        <v>4773</v>
      </c>
      <c r="F91" s="1632" t="s">
        <v>4774</v>
      </c>
    </row>
    <row r="92" spans="1:6" ht="33" customHeight="1" thickBot="1" x14ac:dyDescent="0.3">
      <c r="A92" s="1640"/>
      <c r="B92" s="2376"/>
      <c r="C92" s="1633" t="s">
        <v>5055</v>
      </c>
      <c r="D92" s="1633" t="s">
        <v>4772</v>
      </c>
      <c r="E92" s="1633" t="s">
        <v>4773</v>
      </c>
      <c r="F92" s="1633" t="s">
        <v>5056</v>
      </c>
    </row>
    <row r="93" spans="1:6" ht="33" customHeight="1" thickBot="1" x14ac:dyDescent="0.3">
      <c r="A93" s="1640"/>
      <c r="B93" s="2376"/>
      <c r="C93" s="1633" t="s">
        <v>5057</v>
      </c>
      <c r="D93" s="1633" t="s">
        <v>4772</v>
      </c>
      <c r="E93" s="1633" t="s">
        <v>4773</v>
      </c>
      <c r="F93" s="1632" t="s">
        <v>4774</v>
      </c>
    </row>
    <row r="94" spans="1:6" ht="61.5" customHeight="1" thickBot="1" x14ac:dyDescent="0.3">
      <c r="A94" s="1640"/>
      <c r="B94" s="2377"/>
      <c r="C94" s="1633" t="s">
        <v>5058</v>
      </c>
      <c r="D94" s="1633" t="s">
        <v>4772</v>
      </c>
      <c r="E94" s="1633" t="s">
        <v>4773</v>
      </c>
      <c r="F94" s="1632" t="s">
        <v>4774</v>
      </c>
    </row>
    <row r="95" spans="1:6" ht="18.75" x14ac:dyDescent="0.3">
      <c r="A95" s="1640"/>
      <c r="B95" s="1635" t="s">
        <v>4178</v>
      </c>
      <c r="C95" s="140"/>
      <c r="D95" s="768">
        <v>87</v>
      </c>
      <c r="E95" s="140"/>
      <c r="F95" s="140"/>
    </row>
  </sheetData>
  <mergeCells count="8">
    <mergeCell ref="B8:B94"/>
    <mergeCell ref="B1:F3"/>
    <mergeCell ref="B4:F4"/>
    <mergeCell ref="B6:B7"/>
    <mergeCell ref="C6:C7"/>
    <mergeCell ref="D6:D7"/>
    <mergeCell ref="E6:E7"/>
    <mergeCell ref="F6:F7"/>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workbookViewId="0"/>
  </sheetViews>
  <sheetFormatPr baseColWidth="10" defaultRowHeight="15" x14ac:dyDescent="0.25"/>
  <cols>
    <col min="1" max="1" width="4.85546875" customWidth="1"/>
    <col min="2" max="2" width="19.28515625" customWidth="1"/>
    <col min="3" max="3" width="54.7109375" customWidth="1"/>
    <col min="4" max="4" width="54.85546875" customWidth="1"/>
    <col min="5" max="6" width="30" customWidth="1"/>
  </cols>
  <sheetData>
    <row r="1" spans="1:6" x14ac:dyDescent="0.25">
      <c r="A1" s="1643"/>
      <c r="B1" s="2319"/>
      <c r="C1" s="2320"/>
      <c r="D1" s="2320"/>
      <c r="E1" s="2320"/>
      <c r="F1" s="2320"/>
    </row>
    <row r="2" spans="1:6" x14ac:dyDescent="0.25">
      <c r="A2" s="1643"/>
      <c r="B2" s="2322"/>
      <c r="C2" s="2323"/>
      <c r="D2" s="2323"/>
      <c r="E2" s="2323"/>
      <c r="F2" s="2323"/>
    </row>
    <row r="3" spans="1:6" ht="15.75" thickBot="1" x14ac:dyDescent="0.3">
      <c r="A3" s="1643"/>
      <c r="B3" s="2325"/>
      <c r="C3" s="2326"/>
      <c r="D3" s="2326"/>
      <c r="E3" s="2326"/>
      <c r="F3" s="2326"/>
    </row>
    <row r="4" spans="1:6" ht="21.75" thickBot="1" x14ac:dyDescent="0.4">
      <c r="A4" s="4"/>
      <c r="B4" s="1668" t="s">
        <v>5188</v>
      </c>
      <c r="C4" s="2371"/>
      <c r="D4" s="2371"/>
      <c r="E4" s="2371"/>
      <c r="F4" s="1669"/>
    </row>
    <row r="5" spans="1:6" x14ac:dyDescent="0.25">
      <c r="A5" s="1643"/>
      <c r="B5" s="1643"/>
      <c r="C5" s="1643"/>
      <c r="D5" s="1643"/>
      <c r="E5" s="1643"/>
      <c r="F5" s="1643"/>
    </row>
    <row r="6" spans="1:6" x14ac:dyDescent="0.25">
      <c r="A6" s="1643"/>
      <c r="B6" s="2373" t="s">
        <v>1550</v>
      </c>
      <c r="C6" s="2373" t="s">
        <v>2074</v>
      </c>
      <c r="D6" s="2374" t="s">
        <v>4755</v>
      </c>
      <c r="E6" s="2373" t="s">
        <v>4756</v>
      </c>
      <c r="F6" s="2374" t="s">
        <v>4757</v>
      </c>
    </row>
    <row r="7" spans="1:6" ht="15.75" thickBot="1" x14ac:dyDescent="0.3">
      <c r="A7" s="1643"/>
      <c r="B7" s="2378"/>
      <c r="C7" s="2373"/>
      <c r="D7" s="2374"/>
      <c r="E7" s="2373"/>
      <c r="F7" s="2374"/>
    </row>
    <row r="8" spans="1:6" ht="46.5" customHeight="1" thickBot="1" x14ac:dyDescent="0.3">
      <c r="A8" s="1643"/>
      <c r="B8" s="2375" t="s">
        <v>245</v>
      </c>
      <c r="C8" s="1632" t="s">
        <v>5059</v>
      </c>
      <c r="D8" s="1632" t="s">
        <v>4763</v>
      </c>
      <c r="E8" s="1632" t="s">
        <v>4764</v>
      </c>
      <c r="F8" s="1633" t="s">
        <v>4765</v>
      </c>
    </row>
    <row r="9" spans="1:6" ht="46.5" customHeight="1" thickBot="1" x14ac:dyDescent="0.3">
      <c r="A9" s="1643"/>
      <c r="B9" s="2376"/>
      <c r="C9" s="1632" t="s">
        <v>5060</v>
      </c>
      <c r="D9" s="1632" t="s">
        <v>4763</v>
      </c>
      <c r="E9" s="1632" t="s">
        <v>4764</v>
      </c>
      <c r="F9" s="1633" t="s">
        <v>4765</v>
      </c>
    </row>
    <row r="10" spans="1:6" ht="46.5" customHeight="1" thickBot="1" x14ac:dyDescent="0.3">
      <c r="A10" s="1643"/>
      <c r="B10" s="2376"/>
      <c r="C10" s="1632" t="s">
        <v>5061</v>
      </c>
      <c r="D10" s="1632" t="s">
        <v>4763</v>
      </c>
      <c r="E10" s="1632" t="s">
        <v>4764</v>
      </c>
      <c r="F10" s="1633" t="s">
        <v>4765</v>
      </c>
    </row>
    <row r="11" spans="1:6" ht="46.5" customHeight="1" thickBot="1" x14ac:dyDescent="0.3">
      <c r="A11" s="1643"/>
      <c r="B11" s="2376"/>
      <c r="C11" s="1632" t="s">
        <v>5062</v>
      </c>
      <c r="D11" s="1632" t="s">
        <v>4763</v>
      </c>
      <c r="E11" s="1632" t="s">
        <v>4764</v>
      </c>
      <c r="F11" s="1633" t="s">
        <v>4765</v>
      </c>
    </row>
    <row r="12" spans="1:6" ht="46.5" customHeight="1" thickBot="1" x14ac:dyDescent="0.3">
      <c r="A12" s="1643"/>
      <c r="B12" s="2376"/>
      <c r="C12" s="1632" t="s">
        <v>5063</v>
      </c>
      <c r="D12" s="1632" t="s">
        <v>4763</v>
      </c>
      <c r="E12" s="1632" t="s">
        <v>4764</v>
      </c>
      <c r="F12" s="1633" t="s">
        <v>4765</v>
      </c>
    </row>
    <row r="13" spans="1:6" ht="46.5" customHeight="1" thickBot="1" x14ac:dyDescent="0.3">
      <c r="A13" s="1643"/>
      <c r="B13" s="2376"/>
      <c r="C13" s="1632" t="s">
        <v>5064</v>
      </c>
      <c r="D13" s="1632" t="s">
        <v>4763</v>
      </c>
      <c r="E13" s="1632" t="s">
        <v>4764</v>
      </c>
      <c r="F13" s="1633" t="s">
        <v>4765</v>
      </c>
    </row>
    <row r="14" spans="1:6" ht="46.5" customHeight="1" thickBot="1" x14ac:dyDescent="0.3">
      <c r="A14" s="1643"/>
      <c r="B14" s="2376"/>
      <c r="C14" s="1632" t="s">
        <v>5065</v>
      </c>
      <c r="D14" s="1632" t="s">
        <v>4763</v>
      </c>
      <c r="E14" s="1632" t="s">
        <v>4764</v>
      </c>
      <c r="F14" s="1633" t="s">
        <v>4765</v>
      </c>
    </row>
    <row r="15" spans="1:6" ht="46.5" customHeight="1" thickBot="1" x14ac:dyDescent="0.3">
      <c r="A15" s="1643"/>
      <c r="B15" s="2376"/>
      <c r="C15" s="1632" t="s">
        <v>5066</v>
      </c>
      <c r="D15" s="1632" t="s">
        <v>4763</v>
      </c>
      <c r="E15" s="1632" t="s">
        <v>4764</v>
      </c>
      <c r="F15" s="1633" t="s">
        <v>4765</v>
      </c>
    </row>
    <row r="16" spans="1:6" ht="46.5" customHeight="1" thickBot="1" x14ac:dyDescent="0.3">
      <c r="A16" s="1643"/>
      <c r="B16" s="2376"/>
      <c r="C16" s="1632" t="s">
        <v>5067</v>
      </c>
      <c r="D16" s="1632" t="s">
        <v>4763</v>
      </c>
      <c r="E16" s="1632" t="s">
        <v>4764</v>
      </c>
      <c r="F16" s="1633" t="s">
        <v>4765</v>
      </c>
    </row>
    <row r="17" spans="1:6" ht="46.5" customHeight="1" thickBot="1" x14ac:dyDescent="0.3">
      <c r="A17" s="1643"/>
      <c r="B17" s="2376"/>
      <c r="C17" s="1632" t="s">
        <v>5068</v>
      </c>
      <c r="D17" s="1632" t="s">
        <v>4763</v>
      </c>
      <c r="E17" s="1632" t="s">
        <v>4764</v>
      </c>
      <c r="F17" s="1633" t="s">
        <v>4765</v>
      </c>
    </row>
    <row r="18" spans="1:6" ht="46.5" customHeight="1" thickBot="1" x14ac:dyDescent="0.3">
      <c r="A18" s="1643"/>
      <c r="B18" s="2376"/>
      <c r="C18" s="1632" t="s">
        <v>5069</v>
      </c>
      <c r="D18" s="1632" t="s">
        <v>4763</v>
      </c>
      <c r="E18" s="1632" t="s">
        <v>4764</v>
      </c>
      <c r="F18" s="1633" t="s">
        <v>4765</v>
      </c>
    </row>
    <row r="19" spans="1:6" ht="46.5" customHeight="1" thickBot="1" x14ac:dyDescent="0.3">
      <c r="A19" s="1643"/>
      <c r="B19" s="2376"/>
      <c r="C19" s="1632" t="s">
        <v>5070</v>
      </c>
      <c r="D19" s="1632" t="s">
        <v>4763</v>
      </c>
      <c r="E19" s="1632" t="s">
        <v>4764</v>
      </c>
      <c r="F19" s="1633" t="s">
        <v>4765</v>
      </c>
    </row>
    <row r="20" spans="1:6" ht="46.5" customHeight="1" thickBot="1" x14ac:dyDescent="0.3">
      <c r="A20" s="1643"/>
      <c r="B20" s="2376"/>
      <c r="C20" s="1632" t="s">
        <v>5071</v>
      </c>
      <c r="D20" s="1632" t="s">
        <v>4763</v>
      </c>
      <c r="E20" s="1632" t="s">
        <v>4764</v>
      </c>
      <c r="F20" s="1633" t="s">
        <v>4765</v>
      </c>
    </row>
    <row r="21" spans="1:6" ht="46.5" customHeight="1" thickBot="1" x14ac:dyDescent="0.3">
      <c r="A21" s="1643"/>
      <c r="B21" s="2376"/>
      <c r="C21" s="1632" t="s">
        <v>5072</v>
      </c>
      <c r="D21" s="1632" t="s">
        <v>4763</v>
      </c>
      <c r="E21" s="1632" t="s">
        <v>4764</v>
      </c>
      <c r="F21" s="1633" t="s">
        <v>4765</v>
      </c>
    </row>
    <row r="22" spans="1:6" ht="46.5" customHeight="1" thickBot="1" x14ac:dyDescent="0.3">
      <c r="A22" s="1643"/>
      <c r="B22" s="2376"/>
      <c r="C22" s="1632" t="s">
        <v>5073</v>
      </c>
      <c r="D22" s="1632" t="s">
        <v>4763</v>
      </c>
      <c r="E22" s="1632" t="s">
        <v>4764</v>
      </c>
      <c r="F22" s="1633" t="s">
        <v>4765</v>
      </c>
    </row>
    <row r="23" spans="1:6" ht="46.5" customHeight="1" thickBot="1" x14ac:dyDescent="0.3">
      <c r="A23" s="1643"/>
      <c r="B23" s="2376"/>
      <c r="C23" s="1632" t="s">
        <v>5074</v>
      </c>
      <c r="D23" s="1632" t="s">
        <v>4763</v>
      </c>
      <c r="E23" s="1632" t="s">
        <v>4764</v>
      </c>
      <c r="F23" s="1633" t="s">
        <v>4765</v>
      </c>
    </row>
    <row r="24" spans="1:6" ht="46.5" customHeight="1" thickBot="1" x14ac:dyDescent="0.3">
      <c r="A24" s="1643"/>
      <c r="B24" s="2376"/>
      <c r="C24" s="1632" t="s">
        <v>5075</v>
      </c>
      <c r="D24" s="1632" t="s">
        <v>4763</v>
      </c>
      <c r="E24" s="1632" t="s">
        <v>4764</v>
      </c>
      <c r="F24" s="1633" t="s">
        <v>4765</v>
      </c>
    </row>
    <row r="25" spans="1:6" ht="46.5" customHeight="1" thickBot="1" x14ac:dyDescent="0.3">
      <c r="A25" s="1643"/>
      <c r="B25" s="2376"/>
      <c r="C25" s="1632" t="s">
        <v>5076</v>
      </c>
      <c r="D25" s="1632" t="s">
        <v>4763</v>
      </c>
      <c r="E25" s="1632" t="s">
        <v>4764</v>
      </c>
      <c r="F25" s="1633" t="s">
        <v>4765</v>
      </c>
    </row>
    <row r="26" spans="1:6" ht="46.5" customHeight="1" thickBot="1" x14ac:dyDescent="0.3">
      <c r="A26" s="1643"/>
      <c r="B26" s="2376"/>
      <c r="C26" s="1632" t="s">
        <v>5077</v>
      </c>
      <c r="D26" s="1632" t="s">
        <v>4763</v>
      </c>
      <c r="E26" s="1632" t="s">
        <v>4764</v>
      </c>
      <c r="F26" s="1633" t="s">
        <v>4765</v>
      </c>
    </row>
    <row r="27" spans="1:6" ht="46.5" customHeight="1" thickBot="1" x14ac:dyDescent="0.3">
      <c r="A27" s="1643"/>
      <c r="B27" s="2376"/>
      <c r="C27" s="1632" t="s">
        <v>5078</v>
      </c>
      <c r="D27" s="1632" t="s">
        <v>4763</v>
      </c>
      <c r="E27" s="1632" t="s">
        <v>4764</v>
      </c>
      <c r="F27" s="1633" t="s">
        <v>4765</v>
      </c>
    </row>
    <row r="28" spans="1:6" ht="46.5" customHeight="1" thickBot="1" x14ac:dyDescent="0.3">
      <c r="A28" s="1643"/>
      <c r="B28" s="2376"/>
      <c r="C28" s="1632" t="s">
        <v>5079</v>
      </c>
      <c r="D28" s="1632" t="s">
        <v>4763</v>
      </c>
      <c r="E28" s="1632" t="s">
        <v>4764</v>
      </c>
      <c r="F28" s="1633" t="s">
        <v>4765</v>
      </c>
    </row>
    <row r="29" spans="1:6" ht="46.5" customHeight="1" thickBot="1" x14ac:dyDescent="0.3">
      <c r="A29" s="1643"/>
      <c r="B29" s="2376"/>
      <c r="C29" s="1633" t="s">
        <v>5080</v>
      </c>
      <c r="D29" s="1632" t="s">
        <v>4763</v>
      </c>
      <c r="E29" s="1632" t="s">
        <v>4829</v>
      </c>
      <c r="F29" s="1633" t="s">
        <v>4765</v>
      </c>
    </row>
    <row r="30" spans="1:6" ht="46.5" customHeight="1" thickBot="1" x14ac:dyDescent="0.3">
      <c r="A30" s="1643"/>
      <c r="B30" s="2376"/>
      <c r="C30" s="1633" t="s">
        <v>5081</v>
      </c>
      <c r="D30" s="1632" t="s">
        <v>4763</v>
      </c>
      <c r="E30" s="1632" t="s">
        <v>4829</v>
      </c>
      <c r="F30" s="1633" t="s">
        <v>4765</v>
      </c>
    </row>
    <row r="31" spans="1:6" ht="46.5" customHeight="1" thickBot="1" x14ac:dyDescent="0.3">
      <c r="A31" s="1643"/>
      <c r="B31" s="2376"/>
      <c r="C31" s="1632" t="s">
        <v>5082</v>
      </c>
      <c r="D31" s="1632" t="s">
        <v>4759</v>
      </c>
      <c r="E31" s="1632" t="s">
        <v>4760</v>
      </c>
      <c r="F31" s="1632" t="s">
        <v>4761</v>
      </c>
    </row>
    <row r="32" spans="1:6" ht="46.5" customHeight="1" thickBot="1" x14ac:dyDescent="0.3">
      <c r="A32" s="1643"/>
      <c r="B32" s="2376"/>
      <c r="C32" s="1632" t="s">
        <v>5083</v>
      </c>
      <c r="D32" s="1632" t="s">
        <v>4763</v>
      </c>
      <c r="E32" s="1632" t="s">
        <v>4829</v>
      </c>
      <c r="F32" s="1633" t="s">
        <v>4765</v>
      </c>
    </row>
    <row r="33" spans="1:6" ht="46.5" customHeight="1" thickBot="1" x14ac:dyDescent="0.3">
      <c r="A33" s="1643"/>
      <c r="B33" s="2376"/>
      <c r="C33" s="1632" t="s">
        <v>5084</v>
      </c>
      <c r="D33" s="1632" t="s">
        <v>4763</v>
      </c>
      <c r="E33" s="1632" t="s">
        <v>4829</v>
      </c>
      <c r="F33" s="1633" t="s">
        <v>4765</v>
      </c>
    </row>
    <row r="34" spans="1:6" ht="46.5" customHeight="1" thickBot="1" x14ac:dyDescent="0.3">
      <c r="A34" s="1643"/>
      <c r="B34" s="2376"/>
      <c r="C34" s="1632" t="s">
        <v>5085</v>
      </c>
      <c r="D34" s="1632" t="s">
        <v>4763</v>
      </c>
      <c r="E34" s="1632" t="s">
        <v>4829</v>
      </c>
      <c r="F34" s="1633" t="s">
        <v>4765</v>
      </c>
    </row>
    <row r="35" spans="1:6" ht="46.5" customHeight="1" thickBot="1" x14ac:dyDescent="0.3">
      <c r="A35" s="1643"/>
      <c r="B35" s="2376"/>
      <c r="C35" s="1633" t="s">
        <v>5086</v>
      </c>
      <c r="D35" s="1633" t="s">
        <v>4781</v>
      </c>
      <c r="E35" s="1633" t="s">
        <v>4791</v>
      </c>
      <c r="F35" s="1633" t="s">
        <v>4817</v>
      </c>
    </row>
    <row r="36" spans="1:6" ht="46.5" customHeight="1" thickBot="1" x14ac:dyDescent="0.3">
      <c r="A36" s="1643"/>
      <c r="B36" s="2376"/>
      <c r="C36" s="1633" t="s">
        <v>5087</v>
      </c>
      <c r="D36" s="1633" t="s">
        <v>4772</v>
      </c>
      <c r="E36" s="1633" t="s">
        <v>4806</v>
      </c>
      <c r="F36" s="1632" t="s">
        <v>4881</v>
      </c>
    </row>
    <row r="37" spans="1:6" ht="46.5" customHeight="1" thickBot="1" x14ac:dyDescent="0.3">
      <c r="A37" s="1643"/>
      <c r="B37" s="2376"/>
      <c r="C37" s="1633" t="s">
        <v>5088</v>
      </c>
      <c r="D37" s="1633" t="s">
        <v>4772</v>
      </c>
      <c r="E37" s="1633" t="s">
        <v>4806</v>
      </c>
      <c r="F37" s="1632" t="s">
        <v>4881</v>
      </c>
    </row>
    <row r="38" spans="1:6" ht="46.5" customHeight="1" thickBot="1" x14ac:dyDescent="0.3">
      <c r="A38" s="1643"/>
      <c r="B38" s="2376"/>
      <c r="C38" s="1633" t="s">
        <v>5089</v>
      </c>
      <c r="D38" s="1633" t="s">
        <v>4772</v>
      </c>
      <c r="E38" s="1633" t="s">
        <v>4806</v>
      </c>
      <c r="F38" s="1632" t="s">
        <v>4881</v>
      </c>
    </row>
    <row r="39" spans="1:6" ht="46.5" customHeight="1" thickBot="1" x14ac:dyDescent="0.3">
      <c r="A39" s="1643"/>
      <c r="B39" s="2376"/>
      <c r="C39" s="1633" t="s">
        <v>5090</v>
      </c>
      <c r="D39" s="1633" t="s">
        <v>4759</v>
      </c>
      <c r="E39" s="1633" t="s">
        <v>5091</v>
      </c>
      <c r="F39" s="1633"/>
    </row>
    <row r="40" spans="1:6" ht="46.5" customHeight="1" thickBot="1" x14ac:dyDescent="0.3">
      <c r="A40" s="1643"/>
      <c r="B40" s="2376"/>
      <c r="C40" s="1633" t="s">
        <v>5092</v>
      </c>
      <c r="D40" s="1633" t="s">
        <v>4759</v>
      </c>
      <c r="E40" s="1633" t="s">
        <v>5091</v>
      </c>
      <c r="F40" s="1633"/>
    </row>
    <row r="41" spans="1:6" ht="46.5" customHeight="1" thickBot="1" x14ac:dyDescent="0.3">
      <c r="A41" s="1643"/>
      <c r="B41" s="2376"/>
      <c r="C41" s="1633" t="s">
        <v>5093</v>
      </c>
      <c r="D41" s="1633" t="s">
        <v>4759</v>
      </c>
      <c r="E41" s="1633" t="s">
        <v>5094</v>
      </c>
      <c r="F41" s="1633" t="s">
        <v>5095</v>
      </c>
    </row>
    <row r="42" spans="1:6" ht="46.5" customHeight="1" thickBot="1" x14ac:dyDescent="0.3">
      <c r="A42" s="1643"/>
      <c r="B42" s="2376"/>
      <c r="C42" s="1633" t="s">
        <v>5093</v>
      </c>
      <c r="D42" s="1633" t="s">
        <v>4759</v>
      </c>
      <c r="E42" s="1633" t="s">
        <v>5094</v>
      </c>
      <c r="F42" s="1633" t="s">
        <v>5095</v>
      </c>
    </row>
    <row r="43" spans="1:6" ht="46.5" customHeight="1" thickBot="1" x14ac:dyDescent="0.3">
      <c r="A43" s="1643"/>
      <c r="B43" s="2376"/>
      <c r="C43" s="1633" t="s">
        <v>5093</v>
      </c>
      <c r="D43" s="1633" t="s">
        <v>4759</v>
      </c>
      <c r="E43" s="1633" t="s">
        <v>5094</v>
      </c>
      <c r="F43" s="1633" t="s">
        <v>5095</v>
      </c>
    </row>
    <row r="44" spans="1:6" ht="46.5" customHeight="1" thickBot="1" x14ac:dyDescent="0.3">
      <c r="A44" s="1643"/>
      <c r="B44" s="2376"/>
      <c r="C44" s="1633" t="s">
        <v>5093</v>
      </c>
      <c r="D44" s="1633" t="s">
        <v>4759</v>
      </c>
      <c r="E44" s="1633" t="s">
        <v>5094</v>
      </c>
      <c r="F44" s="1633" t="s">
        <v>5095</v>
      </c>
    </row>
    <row r="45" spans="1:6" ht="46.5" customHeight="1" thickBot="1" x14ac:dyDescent="0.3">
      <c r="A45" s="1643"/>
      <c r="B45" s="2376"/>
      <c r="C45" s="1633" t="s">
        <v>5093</v>
      </c>
      <c r="D45" s="1633" t="s">
        <v>4759</v>
      </c>
      <c r="E45" s="1633" t="s">
        <v>5094</v>
      </c>
      <c r="F45" s="1633" t="s">
        <v>5095</v>
      </c>
    </row>
    <row r="46" spans="1:6" ht="46.5" customHeight="1" thickBot="1" x14ac:dyDescent="0.3">
      <c r="A46" s="1643"/>
      <c r="B46" s="2376"/>
      <c r="C46" s="1633" t="s">
        <v>5093</v>
      </c>
      <c r="D46" s="1633" t="s">
        <v>4759</v>
      </c>
      <c r="E46" s="1633" t="s">
        <v>5094</v>
      </c>
      <c r="F46" s="1633" t="s">
        <v>5095</v>
      </c>
    </row>
    <row r="47" spans="1:6" ht="46.5" customHeight="1" thickBot="1" x14ac:dyDescent="0.3">
      <c r="A47" s="1643"/>
      <c r="B47" s="2376"/>
      <c r="C47" s="1633" t="s">
        <v>5093</v>
      </c>
      <c r="D47" s="1633" t="s">
        <v>4759</v>
      </c>
      <c r="E47" s="1633" t="s">
        <v>5094</v>
      </c>
      <c r="F47" s="1633" t="s">
        <v>5095</v>
      </c>
    </row>
    <row r="48" spans="1:6" ht="46.5" customHeight="1" thickBot="1" x14ac:dyDescent="0.3">
      <c r="A48" s="1643"/>
      <c r="B48" s="2376"/>
      <c r="C48" s="1633" t="s">
        <v>5093</v>
      </c>
      <c r="D48" s="1633" t="s">
        <v>4759</v>
      </c>
      <c r="E48" s="1633" t="s">
        <v>5094</v>
      </c>
      <c r="F48" s="1633" t="s">
        <v>5095</v>
      </c>
    </row>
    <row r="49" spans="1:6" ht="46.5" customHeight="1" thickBot="1" x14ac:dyDescent="0.3">
      <c r="A49" s="1643"/>
      <c r="B49" s="2376"/>
      <c r="C49" s="1633" t="s">
        <v>5096</v>
      </c>
      <c r="D49" s="1633" t="s">
        <v>4759</v>
      </c>
      <c r="E49" s="1633" t="s">
        <v>4760</v>
      </c>
      <c r="F49" s="1633" t="s">
        <v>4761</v>
      </c>
    </row>
    <row r="50" spans="1:6" ht="46.5" customHeight="1" thickBot="1" x14ac:dyDescent="0.3">
      <c r="A50" s="1643"/>
      <c r="B50" s="2376"/>
      <c r="C50" s="1633" t="s">
        <v>5097</v>
      </c>
      <c r="D50" s="1632" t="s">
        <v>4763</v>
      </c>
      <c r="E50" s="1632" t="s">
        <v>4829</v>
      </c>
      <c r="F50" s="1633" t="s">
        <v>4765</v>
      </c>
    </row>
    <row r="51" spans="1:6" ht="46.5" customHeight="1" thickBot="1" x14ac:dyDescent="0.3">
      <c r="A51" s="1643"/>
      <c r="B51" s="2376"/>
      <c r="C51" s="1633" t="s">
        <v>5098</v>
      </c>
      <c r="D51" s="1632" t="s">
        <v>4763</v>
      </c>
      <c r="E51" s="1632" t="s">
        <v>4829</v>
      </c>
      <c r="F51" s="1633" t="s">
        <v>4765</v>
      </c>
    </row>
    <row r="52" spans="1:6" ht="46.5" customHeight="1" thickBot="1" x14ac:dyDescent="0.3">
      <c r="A52" s="1643"/>
      <c r="B52" s="2376"/>
      <c r="C52" s="1633" t="s">
        <v>5099</v>
      </c>
      <c r="D52" s="1632" t="s">
        <v>4763</v>
      </c>
      <c r="E52" s="1632" t="s">
        <v>4829</v>
      </c>
      <c r="F52" s="1633" t="s">
        <v>4765</v>
      </c>
    </row>
    <row r="53" spans="1:6" ht="46.5" customHeight="1" thickBot="1" x14ac:dyDescent="0.3">
      <c r="A53" s="1643"/>
      <c r="B53" s="2376"/>
      <c r="C53" s="1633" t="s">
        <v>5100</v>
      </c>
      <c r="D53" s="1632" t="s">
        <v>4763</v>
      </c>
      <c r="E53" s="1632" t="s">
        <v>4829</v>
      </c>
      <c r="F53" s="1633" t="s">
        <v>4765</v>
      </c>
    </row>
    <row r="54" spans="1:6" ht="46.5" customHeight="1" thickBot="1" x14ac:dyDescent="0.3">
      <c r="A54" s="1643"/>
      <c r="B54" s="2376"/>
      <c r="C54" s="1633" t="s">
        <v>5101</v>
      </c>
      <c r="D54" s="1632" t="s">
        <v>4763</v>
      </c>
      <c r="E54" s="1632" t="s">
        <v>4829</v>
      </c>
      <c r="F54" s="1633" t="s">
        <v>4765</v>
      </c>
    </row>
    <row r="55" spans="1:6" ht="46.5" customHeight="1" thickBot="1" x14ac:dyDescent="0.3">
      <c r="A55" s="1643"/>
      <c r="B55" s="2376"/>
      <c r="C55" s="1633" t="s">
        <v>5102</v>
      </c>
      <c r="D55" s="1632" t="s">
        <v>4763</v>
      </c>
      <c r="E55" s="1632" t="s">
        <v>4764</v>
      </c>
      <c r="F55" s="1633" t="s">
        <v>4765</v>
      </c>
    </row>
    <row r="56" spans="1:6" ht="46.5" customHeight="1" thickBot="1" x14ac:dyDescent="0.3">
      <c r="A56" s="1643"/>
      <c r="B56" s="2376"/>
      <c r="C56" s="1632" t="s">
        <v>5103</v>
      </c>
      <c r="D56" s="1632" t="s">
        <v>5104</v>
      </c>
      <c r="E56" s="1632" t="s">
        <v>4782</v>
      </c>
      <c r="F56" s="1632" t="s">
        <v>5105</v>
      </c>
    </row>
    <row r="57" spans="1:6" ht="46.5" customHeight="1" thickBot="1" x14ac:dyDescent="0.3">
      <c r="A57" s="1643"/>
      <c r="B57" s="2376"/>
      <c r="C57" s="1632" t="s">
        <v>5106</v>
      </c>
      <c r="D57" s="1632" t="s">
        <v>5104</v>
      </c>
      <c r="E57" s="1632" t="s">
        <v>4782</v>
      </c>
      <c r="F57" s="1632" t="s">
        <v>5107</v>
      </c>
    </row>
    <row r="58" spans="1:6" ht="46.5" customHeight="1" thickBot="1" x14ac:dyDescent="0.3">
      <c r="A58" s="1643"/>
      <c r="B58" s="2376"/>
      <c r="C58" s="1632" t="s">
        <v>5108</v>
      </c>
      <c r="D58" s="1632" t="s">
        <v>5104</v>
      </c>
      <c r="E58" s="1632" t="s">
        <v>4782</v>
      </c>
      <c r="F58" s="1632" t="s">
        <v>4827</v>
      </c>
    </row>
    <row r="59" spans="1:6" ht="46.5" customHeight="1" thickBot="1" x14ac:dyDescent="0.3">
      <c r="A59" s="1643"/>
      <c r="B59" s="2376"/>
      <c r="C59" s="1632" t="s">
        <v>5109</v>
      </c>
      <c r="D59" s="1632" t="s">
        <v>4772</v>
      </c>
      <c r="E59" s="1632" t="s">
        <v>4773</v>
      </c>
      <c r="F59" s="1632" t="s">
        <v>4938</v>
      </c>
    </row>
    <row r="60" spans="1:6" ht="46.5" customHeight="1" thickBot="1" x14ac:dyDescent="0.3">
      <c r="A60" s="1643"/>
      <c r="B60" s="2376"/>
      <c r="C60" s="1632" t="s">
        <v>5110</v>
      </c>
      <c r="D60" s="1632" t="s">
        <v>4772</v>
      </c>
      <c r="E60" s="1632" t="s">
        <v>4773</v>
      </c>
      <c r="F60" s="1632" t="s">
        <v>4776</v>
      </c>
    </row>
    <row r="61" spans="1:6" ht="46.5" customHeight="1" thickBot="1" x14ac:dyDescent="0.3">
      <c r="A61" s="1643"/>
      <c r="B61" s="2376"/>
      <c r="C61" s="1632" t="s">
        <v>5111</v>
      </c>
      <c r="D61" s="1632" t="s">
        <v>4772</v>
      </c>
      <c r="E61" s="1632" t="s">
        <v>4806</v>
      </c>
      <c r="F61" s="1632" t="s">
        <v>4881</v>
      </c>
    </row>
    <row r="62" spans="1:6" ht="46.5" customHeight="1" thickBot="1" x14ac:dyDescent="0.3">
      <c r="A62" s="1643"/>
      <c r="B62" s="2376"/>
      <c r="C62" s="1632" t="s">
        <v>5112</v>
      </c>
      <c r="D62" s="1632" t="s">
        <v>4772</v>
      </c>
      <c r="E62" s="1632" t="s">
        <v>4806</v>
      </c>
      <c r="F62" s="1632" t="s">
        <v>4881</v>
      </c>
    </row>
    <row r="63" spans="1:6" ht="46.5" customHeight="1" thickBot="1" x14ac:dyDescent="0.3">
      <c r="A63" s="1643"/>
      <c r="B63" s="2376"/>
      <c r="C63" s="1632" t="s">
        <v>5113</v>
      </c>
      <c r="D63" s="1632" t="s">
        <v>4772</v>
      </c>
      <c r="E63" s="1632" t="s">
        <v>4806</v>
      </c>
      <c r="F63" s="1632" t="s">
        <v>4881</v>
      </c>
    </row>
    <row r="64" spans="1:6" ht="46.5" customHeight="1" thickBot="1" x14ac:dyDescent="0.3">
      <c r="A64" s="1643"/>
      <c r="B64" s="2376"/>
      <c r="C64" s="1632" t="s">
        <v>5114</v>
      </c>
      <c r="D64" s="1632" t="s">
        <v>4772</v>
      </c>
      <c r="E64" s="1632" t="s">
        <v>4806</v>
      </c>
      <c r="F64" s="1632" t="s">
        <v>4881</v>
      </c>
    </row>
    <row r="65" spans="1:6" ht="46.5" customHeight="1" thickBot="1" x14ac:dyDescent="0.3">
      <c r="A65" s="1643"/>
      <c r="B65" s="2376"/>
      <c r="C65" s="1632" t="s">
        <v>5115</v>
      </c>
      <c r="D65" s="1632" t="s">
        <v>4772</v>
      </c>
      <c r="E65" s="1632" t="s">
        <v>4806</v>
      </c>
      <c r="F65" s="1633" t="s">
        <v>3562</v>
      </c>
    </row>
    <row r="66" spans="1:6" ht="46.5" customHeight="1" thickBot="1" x14ac:dyDescent="0.3">
      <c r="A66" s="1643"/>
      <c r="B66" s="2376"/>
      <c r="C66" s="1632" t="s">
        <v>5116</v>
      </c>
      <c r="D66" s="1632" t="s">
        <v>4759</v>
      </c>
      <c r="E66" s="1632" t="s">
        <v>5091</v>
      </c>
      <c r="F66" s="1632" t="s">
        <v>5117</v>
      </c>
    </row>
    <row r="67" spans="1:6" ht="46.5" customHeight="1" thickBot="1" x14ac:dyDescent="0.3">
      <c r="A67" s="1643"/>
      <c r="B67" s="2376"/>
      <c r="C67" s="1632" t="s">
        <v>5118</v>
      </c>
      <c r="D67" s="1632" t="s">
        <v>4759</v>
      </c>
      <c r="E67" s="1632" t="s">
        <v>4800</v>
      </c>
      <c r="F67" s="1632" t="s">
        <v>4800</v>
      </c>
    </row>
    <row r="68" spans="1:6" ht="46.5" customHeight="1" thickBot="1" x14ac:dyDescent="0.3">
      <c r="A68" s="1643"/>
      <c r="B68" s="2376"/>
      <c r="C68" s="1632" t="s">
        <v>5119</v>
      </c>
      <c r="D68" s="1632" t="s">
        <v>4759</v>
      </c>
      <c r="E68" s="1632" t="s">
        <v>4760</v>
      </c>
      <c r="F68" s="1632" t="s">
        <v>4761</v>
      </c>
    </row>
    <row r="69" spans="1:6" ht="46.5" customHeight="1" thickBot="1" x14ac:dyDescent="0.3">
      <c r="A69" s="1643"/>
      <c r="B69" s="2376"/>
      <c r="C69" s="1632" t="s">
        <v>5120</v>
      </c>
      <c r="D69" s="1632" t="s">
        <v>4763</v>
      </c>
      <c r="E69" s="1632" t="s">
        <v>4835</v>
      </c>
      <c r="F69" s="1633" t="s">
        <v>4836</v>
      </c>
    </row>
    <row r="70" spans="1:6" ht="46.5" customHeight="1" thickBot="1" x14ac:dyDescent="0.3">
      <c r="A70" s="1643"/>
      <c r="B70" s="2376"/>
      <c r="C70" s="1632" t="s">
        <v>5121</v>
      </c>
      <c r="D70" s="1632" t="s">
        <v>4763</v>
      </c>
      <c r="E70" s="1632" t="s">
        <v>4849</v>
      </c>
      <c r="F70" s="1633" t="s">
        <v>5122</v>
      </c>
    </row>
    <row r="71" spans="1:6" ht="46.5" customHeight="1" thickBot="1" x14ac:dyDescent="0.3">
      <c r="A71" s="1643"/>
      <c r="B71" s="2376"/>
      <c r="C71" s="1632" t="s">
        <v>5123</v>
      </c>
      <c r="D71" s="1632" t="s">
        <v>4763</v>
      </c>
      <c r="E71" s="1632" t="s">
        <v>4764</v>
      </c>
      <c r="F71" s="1633" t="s">
        <v>4765</v>
      </c>
    </row>
    <row r="72" spans="1:6" ht="46.5" customHeight="1" thickBot="1" x14ac:dyDescent="0.3">
      <c r="A72" s="1643"/>
      <c r="B72" s="2376"/>
      <c r="C72" s="1632" t="s">
        <v>5124</v>
      </c>
      <c r="D72" s="1632" t="s">
        <v>4763</v>
      </c>
      <c r="E72" s="1632" t="s">
        <v>4764</v>
      </c>
      <c r="F72" s="1633" t="s">
        <v>4765</v>
      </c>
    </row>
    <row r="73" spans="1:6" ht="46.5" customHeight="1" thickBot="1" x14ac:dyDescent="0.3">
      <c r="A73" s="1643"/>
      <c r="B73" s="2376"/>
      <c r="C73" s="1632" t="s">
        <v>5125</v>
      </c>
      <c r="D73" s="1632" t="s">
        <v>4763</v>
      </c>
      <c r="E73" s="1632" t="s">
        <v>4764</v>
      </c>
      <c r="F73" s="1633" t="s">
        <v>4765</v>
      </c>
    </row>
    <row r="74" spans="1:6" ht="46.5" customHeight="1" thickBot="1" x14ac:dyDescent="0.3">
      <c r="A74" s="1643"/>
      <c r="B74" s="2376"/>
      <c r="C74" s="1632" t="s">
        <v>5126</v>
      </c>
      <c r="D74" s="1632" t="s">
        <v>4763</v>
      </c>
      <c r="E74" s="1632" t="s">
        <v>4764</v>
      </c>
      <c r="F74" s="1633" t="s">
        <v>4765</v>
      </c>
    </row>
    <row r="75" spans="1:6" ht="46.5" customHeight="1" thickBot="1" x14ac:dyDescent="0.3">
      <c r="A75" s="1643"/>
      <c r="B75" s="2376"/>
      <c r="C75" s="1633" t="s">
        <v>5127</v>
      </c>
      <c r="D75" s="1632" t="s">
        <v>4763</v>
      </c>
      <c r="E75" s="1632" t="s">
        <v>4764</v>
      </c>
      <c r="F75" s="1633" t="s">
        <v>5128</v>
      </c>
    </row>
    <row r="76" spans="1:6" ht="46.5" customHeight="1" thickBot="1" x14ac:dyDescent="0.3">
      <c r="A76" s="1643"/>
      <c r="B76" s="2376"/>
      <c r="C76" s="1633" t="s">
        <v>5129</v>
      </c>
      <c r="D76" s="1632" t="s">
        <v>4763</v>
      </c>
      <c r="E76" s="1632" t="s">
        <v>4829</v>
      </c>
      <c r="F76" s="1633" t="s">
        <v>4765</v>
      </c>
    </row>
    <row r="77" spans="1:6" ht="46.5" customHeight="1" thickBot="1" x14ac:dyDescent="0.3">
      <c r="A77" s="1643"/>
      <c r="B77" s="2376"/>
      <c r="C77" s="1633" t="s">
        <v>5130</v>
      </c>
      <c r="D77" s="1632" t="s">
        <v>4763</v>
      </c>
      <c r="E77" s="1632" t="s">
        <v>4829</v>
      </c>
      <c r="F77" s="1633" t="s">
        <v>4765</v>
      </c>
    </row>
    <row r="78" spans="1:6" ht="46.5" customHeight="1" thickBot="1" x14ac:dyDescent="0.3">
      <c r="A78" s="1643"/>
      <c r="B78" s="2376"/>
      <c r="C78" s="1632" t="s">
        <v>5131</v>
      </c>
      <c r="D78" s="1632" t="s">
        <v>4781</v>
      </c>
      <c r="E78" s="1632" t="s">
        <v>4782</v>
      </c>
      <c r="F78" s="1632" t="s">
        <v>4827</v>
      </c>
    </row>
    <row r="79" spans="1:6" ht="46.5" customHeight="1" thickBot="1" x14ac:dyDescent="0.3">
      <c r="A79" s="1643"/>
      <c r="B79" s="2376"/>
      <c r="C79" s="1632" t="s">
        <v>5132</v>
      </c>
      <c r="D79" s="1632" t="s">
        <v>4759</v>
      </c>
      <c r="E79" s="1632" t="s">
        <v>4760</v>
      </c>
      <c r="F79" s="1632" t="s">
        <v>4761</v>
      </c>
    </row>
    <row r="80" spans="1:6" ht="46.5" customHeight="1" thickBot="1" x14ac:dyDescent="0.3">
      <c r="A80" s="1643"/>
      <c r="B80" s="2376"/>
      <c r="C80" s="1632" t="s">
        <v>5133</v>
      </c>
      <c r="D80" s="1632" t="s">
        <v>4759</v>
      </c>
      <c r="E80" s="1632" t="s">
        <v>4760</v>
      </c>
      <c r="F80" s="1632" t="s">
        <v>4886</v>
      </c>
    </row>
    <row r="81" spans="1:6" ht="46.5" customHeight="1" thickBot="1" x14ac:dyDescent="0.3">
      <c r="A81" s="1643"/>
      <c r="B81" s="2376"/>
      <c r="C81" s="1632" t="s">
        <v>5134</v>
      </c>
      <c r="D81" s="1632" t="s">
        <v>4763</v>
      </c>
      <c r="E81" s="1632" t="s">
        <v>4829</v>
      </c>
      <c r="F81" s="1633" t="s">
        <v>4765</v>
      </c>
    </row>
    <row r="82" spans="1:6" ht="46.5" customHeight="1" thickBot="1" x14ac:dyDescent="0.3">
      <c r="A82" s="1643"/>
      <c r="B82" s="2376"/>
      <c r="C82" s="1632" t="s">
        <v>5135</v>
      </c>
      <c r="D82" s="1632" t="s">
        <v>4763</v>
      </c>
      <c r="E82" s="1632" t="s">
        <v>4829</v>
      </c>
      <c r="F82" s="1633" t="s">
        <v>4765</v>
      </c>
    </row>
    <row r="83" spans="1:6" ht="46.5" customHeight="1" thickBot="1" x14ac:dyDescent="0.3">
      <c r="A83" s="1643"/>
      <c r="B83" s="2376"/>
      <c r="C83" s="1632" t="s">
        <v>5100</v>
      </c>
      <c r="D83" s="1632" t="s">
        <v>4763</v>
      </c>
      <c r="E83" s="1632" t="s">
        <v>4829</v>
      </c>
      <c r="F83" s="1633" t="s">
        <v>4765</v>
      </c>
    </row>
    <row r="84" spans="1:6" ht="46.5" customHeight="1" thickBot="1" x14ac:dyDescent="0.3">
      <c r="A84" s="1643"/>
      <c r="B84" s="2376"/>
      <c r="C84" s="1632" t="s">
        <v>5136</v>
      </c>
      <c r="D84" s="1632" t="s">
        <v>4763</v>
      </c>
      <c r="E84" s="1632" t="s">
        <v>4829</v>
      </c>
      <c r="F84" s="1633" t="s">
        <v>4765</v>
      </c>
    </row>
    <row r="85" spans="1:6" ht="46.5" customHeight="1" thickBot="1" x14ac:dyDescent="0.3">
      <c r="A85" s="1643"/>
      <c r="B85" s="2376"/>
      <c r="C85" s="1632" t="s">
        <v>5137</v>
      </c>
      <c r="D85" s="1632" t="s">
        <v>4763</v>
      </c>
      <c r="E85" s="1632" t="s">
        <v>4829</v>
      </c>
      <c r="F85" s="1633" t="s">
        <v>4765</v>
      </c>
    </row>
    <row r="86" spans="1:6" ht="46.5" customHeight="1" thickBot="1" x14ac:dyDescent="0.3">
      <c r="A86" s="1643"/>
      <c r="B86" s="2376"/>
      <c r="C86" s="1632" t="s">
        <v>5138</v>
      </c>
      <c r="D86" s="1632" t="s">
        <v>4763</v>
      </c>
      <c r="E86" s="1632" t="s">
        <v>4829</v>
      </c>
      <c r="F86" s="1633" t="s">
        <v>4765</v>
      </c>
    </row>
    <row r="87" spans="1:6" ht="46.5" customHeight="1" thickBot="1" x14ac:dyDescent="0.3">
      <c r="A87" s="1643"/>
      <c r="B87" s="2376"/>
      <c r="C87" s="1632" t="s">
        <v>5139</v>
      </c>
      <c r="D87" s="1632" t="s">
        <v>5104</v>
      </c>
      <c r="E87" s="1632" t="s">
        <v>4791</v>
      </c>
      <c r="F87" s="1632" t="s">
        <v>4792</v>
      </c>
    </row>
    <row r="88" spans="1:6" ht="46.5" customHeight="1" thickBot="1" x14ac:dyDescent="0.3">
      <c r="A88" s="1643"/>
      <c r="B88" s="2376"/>
      <c r="C88" s="1632" t="s">
        <v>5140</v>
      </c>
      <c r="D88" s="1632" t="s">
        <v>5104</v>
      </c>
      <c r="E88" s="1632" t="s">
        <v>4791</v>
      </c>
      <c r="F88" s="1632" t="s">
        <v>4792</v>
      </c>
    </row>
    <row r="89" spans="1:6" ht="46.5" customHeight="1" thickBot="1" x14ac:dyDescent="0.3">
      <c r="A89" s="1643"/>
      <c r="B89" s="2376"/>
      <c r="C89" s="1632" t="s">
        <v>5141</v>
      </c>
      <c r="D89" s="1632" t="s">
        <v>5104</v>
      </c>
      <c r="E89" s="1632" t="s">
        <v>4791</v>
      </c>
      <c r="F89" s="1632" t="s">
        <v>4792</v>
      </c>
    </row>
    <row r="90" spans="1:6" ht="46.5" customHeight="1" thickBot="1" x14ac:dyDescent="0.3">
      <c r="A90" s="1643"/>
      <c r="B90" s="2376"/>
      <c r="C90" s="1632" t="s">
        <v>5142</v>
      </c>
      <c r="D90" s="1632" t="s">
        <v>5104</v>
      </c>
      <c r="E90" s="1632" t="s">
        <v>4791</v>
      </c>
      <c r="F90" s="1632" t="s">
        <v>4817</v>
      </c>
    </row>
    <row r="91" spans="1:6" ht="46.5" customHeight="1" thickBot="1" x14ac:dyDescent="0.3">
      <c r="A91" s="1643"/>
      <c r="B91" s="2376"/>
      <c r="C91" s="1632" t="s">
        <v>5143</v>
      </c>
      <c r="D91" s="1632" t="s">
        <v>5104</v>
      </c>
      <c r="E91" s="1632" t="s">
        <v>4791</v>
      </c>
      <c r="F91" s="1632" t="s">
        <v>4792</v>
      </c>
    </row>
    <row r="92" spans="1:6" ht="46.5" customHeight="1" thickBot="1" x14ac:dyDescent="0.3">
      <c r="A92" s="1643"/>
      <c r="B92" s="2376"/>
      <c r="C92" s="1632" t="s">
        <v>5144</v>
      </c>
      <c r="D92" s="1632" t="s">
        <v>5104</v>
      </c>
      <c r="E92" s="1632" t="s">
        <v>4791</v>
      </c>
      <c r="F92" s="1632" t="s">
        <v>4792</v>
      </c>
    </row>
    <row r="93" spans="1:6" ht="46.5" customHeight="1" thickBot="1" x14ac:dyDescent="0.3">
      <c r="A93" s="1643"/>
      <c r="B93" s="2376"/>
      <c r="C93" s="1632" t="s">
        <v>5145</v>
      </c>
      <c r="D93" s="1632" t="s">
        <v>5104</v>
      </c>
      <c r="E93" s="1632" t="s">
        <v>4791</v>
      </c>
      <c r="F93" s="1632" t="s">
        <v>4817</v>
      </c>
    </row>
    <row r="94" spans="1:6" ht="46.5" customHeight="1" thickBot="1" x14ac:dyDescent="0.3">
      <c r="A94" s="1643"/>
      <c r="B94" s="2376"/>
      <c r="C94" s="1632" t="s">
        <v>5146</v>
      </c>
      <c r="D94" s="1632" t="s">
        <v>5104</v>
      </c>
      <c r="E94" s="1632" t="s">
        <v>4791</v>
      </c>
      <c r="F94" s="1632" t="s">
        <v>4817</v>
      </c>
    </row>
    <row r="95" spans="1:6" ht="30.75" thickBot="1" x14ac:dyDescent="0.3">
      <c r="A95" s="1643"/>
      <c r="B95" s="2376"/>
      <c r="C95" s="1632" t="s">
        <v>5147</v>
      </c>
      <c r="D95" s="1632" t="s">
        <v>5104</v>
      </c>
      <c r="E95" s="1632" t="s">
        <v>4782</v>
      </c>
      <c r="F95" s="1632" t="s">
        <v>4883</v>
      </c>
    </row>
    <row r="96" spans="1:6" ht="60.75" thickBot="1" x14ac:dyDescent="0.3">
      <c r="B96" s="2376"/>
      <c r="C96" s="1632" t="s">
        <v>5148</v>
      </c>
      <c r="D96" s="1632" t="s">
        <v>5104</v>
      </c>
      <c r="E96" s="1632" t="s">
        <v>4773</v>
      </c>
      <c r="F96" s="1632" t="s">
        <v>4774</v>
      </c>
    </row>
    <row r="97" spans="2:6" ht="30.75" thickBot="1" x14ac:dyDescent="0.3">
      <c r="B97" s="2376"/>
      <c r="C97" s="1632" t="s">
        <v>5149</v>
      </c>
      <c r="D97" s="1632" t="s">
        <v>5150</v>
      </c>
      <c r="E97" s="1632" t="s">
        <v>4773</v>
      </c>
      <c r="F97" s="1632" t="s">
        <v>5151</v>
      </c>
    </row>
    <row r="98" spans="2:6" ht="60.75" thickBot="1" x14ac:dyDescent="0.3">
      <c r="B98" s="2376"/>
      <c r="C98" s="1632" t="s">
        <v>5152</v>
      </c>
      <c r="D98" s="1632" t="s">
        <v>5150</v>
      </c>
      <c r="E98" s="1632" t="s">
        <v>5153</v>
      </c>
      <c r="F98" s="1632"/>
    </row>
    <row r="99" spans="2:6" ht="30.75" thickBot="1" x14ac:dyDescent="0.3">
      <c r="B99" s="2376"/>
      <c r="C99" s="1632" t="s">
        <v>5154</v>
      </c>
      <c r="D99" s="1632" t="s">
        <v>4759</v>
      </c>
      <c r="E99" s="1632" t="s">
        <v>5153</v>
      </c>
      <c r="F99" s="1632"/>
    </row>
    <row r="100" spans="2:6" ht="30.75" thickBot="1" x14ac:dyDescent="0.3">
      <c r="B100" s="2376"/>
      <c r="C100" s="1632" t="s">
        <v>5155</v>
      </c>
      <c r="D100" s="1632" t="s">
        <v>4759</v>
      </c>
      <c r="E100" s="1632" t="s">
        <v>5156</v>
      </c>
      <c r="F100" s="1632"/>
    </row>
    <row r="101" spans="2:6" ht="30.75" thickBot="1" x14ac:dyDescent="0.3">
      <c r="B101" s="2376"/>
      <c r="C101" s="1632" t="s">
        <v>5155</v>
      </c>
      <c r="D101" s="1632" t="s">
        <v>4759</v>
      </c>
      <c r="E101" s="1632" t="s">
        <v>5156</v>
      </c>
      <c r="F101" s="1632"/>
    </row>
    <row r="102" spans="2:6" ht="30.75" thickBot="1" x14ac:dyDescent="0.3">
      <c r="B102" s="2376"/>
      <c r="C102" s="1632" t="s">
        <v>5155</v>
      </c>
      <c r="D102" s="1632" t="s">
        <v>4759</v>
      </c>
      <c r="E102" s="1632" t="s">
        <v>5156</v>
      </c>
      <c r="F102" s="1632"/>
    </row>
    <row r="103" spans="2:6" ht="30.75" thickBot="1" x14ac:dyDescent="0.3">
      <c r="B103" s="2376"/>
      <c r="C103" s="1632" t="s">
        <v>5155</v>
      </c>
      <c r="D103" s="1632" t="s">
        <v>4759</v>
      </c>
      <c r="E103" s="1632" t="s">
        <v>5156</v>
      </c>
      <c r="F103" s="1632"/>
    </row>
    <row r="104" spans="2:6" ht="30.75" thickBot="1" x14ac:dyDescent="0.3">
      <c r="B104" s="2376"/>
      <c r="C104" s="1632" t="s">
        <v>5155</v>
      </c>
      <c r="D104" s="1632" t="s">
        <v>4759</v>
      </c>
      <c r="E104" s="1632" t="s">
        <v>5156</v>
      </c>
      <c r="F104" s="1632"/>
    </row>
    <row r="105" spans="2:6" ht="30.75" thickBot="1" x14ac:dyDescent="0.3">
      <c r="B105" s="2376"/>
      <c r="C105" s="1632" t="s">
        <v>5157</v>
      </c>
      <c r="D105" s="1632" t="s">
        <v>4759</v>
      </c>
      <c r="E105" s="1632" t="s">
        <v>4800</v>
      </c>
      <c r="F105" s="1632" t="s">
        <v>4800</v>
      </c>
    </row>
    <row r="106" spans="2:6" ht="30.75" thickBot="1" x14ac:dyDescent="0.3">
      <c r="B106" s="2376"/>
      <c r="C106" s="1632" t="s">
        <v>5157</v>
      </c>
      <c r="D106" s="1632" t="s">
        <v>4759</v>
      </c>
      <c r="E106" s="1632" t="s">
        <v>4800</v>
      </c>
      <c r="F106" s="1632" t="s">
        <v>4800</v>
      </c>
    </row>
    <row r="107" spans="2:6" ht="60.75" thickBot="1" x14ac:dyDescent="0.3">
      <c r="B107" s="2376"/>
      <c r="C107" s="1632" t="s">
        <v>5142</v>
      </c>
      <c r="D107" s="1632" t="s">
        <v>4759</v>
      </c>
      <c r="E107" s="1632" t="s">
        <v>4760</v>
      </c>
      <c r="F107" s="1632" t="s">
        <v>4207</v>
      </c>
    </row>
    <row r="108" spans="2:6" ht="15.75" thickBot="1" x14ac:dyDescent="0.3">
      <c r="B108" s="2376"/>
      <c r="C108" s="1632" t="s">
        <v>5158</v>
      </c>
      <c r="D108" s="1632" t="s">
        <v>4759</v>
      </c>
      <c r="E108" s="1632" t="s">
        <v>4760</v>
      </c>
      <c r="F108" s="1632" t="s">
        <v>4761</v>
      </c>
    </row>
    <row r="109" spans="2:6" ht="30.75" thickBot="1" x14ac:dyDescent="0.3">
      <c r="B109" s="2376"/>
      <c r="C109" s="1632" t="s">
        <v>5159</v>
      </c>
      <c r="D109" s="1632" t="s">
        <v>4759</v>
      </c>
      <c r="E109" s="1632" t="s">
        <v>4760</v>
      </c>
      <c r="F109" s="1633" t="s">
        <v>3562</v>
      </c>
    </row>
    <row r="110" spans="2:6" ht="45.75" thickBot="1" x14ac:dyDescent="0.3">
      <c r="B110" s="2376"/>
      <c r="C110" s="1632" t="s">
        <v>5160</v>
      </c>
      <c r="D110" s="1632" t="s">
        <v>4759</v>
      </c>
      <c r="E110" s="1632" t="s">
        <v>4760</v>
      </c>
      <c r="F110" s="1632" t="s">
        <v>4761</v>
      </c>
    </row>
    <row r="111" spans="2:6" ht="45.75" thickBot="1" x14ac:dyDescent="0.3">
      <c r="B111" s="2376"/>
      <c r="C111" s="1632" t="s">
        <v>5160</v>
      </c>
      <c r="D111" s="1632" t="s">
        <v>4759</v>
      </c>
      <c r="E111" s="1632" t="s">
        <v>4760</v>
      </c>
      <c r="F111" s="1632" t="s">
        <v>4761</v>
      </c>
    </row>
    <row r="112" spans="2:6" ht="45.75" thickBot="1" x14ac:dyDescent="0.3">
      <c r="B112" s="2376"/>
      <c r="C112" s="1632" t="s">
        <v>5160</v>
      </c>
      <c r="D112" s="1632" t="s">
        <v>4759</v>
      </c>
      <c r="E112" s="1632" t="s">
        <v>4760</v>
      </c>
      <c r="F112" s="1632" t="s">
        <v>4761</v>
      </c>
    </row>
    <row r="113" spans="2:6" ht="45.75" thickBot="1" x14ac:dyDescent="0.3">
      <c r="B113" s="2376"/>
      <c r="C113" s="1632" t="s">
        <v>5160</v>
      </c>
      <c r="D113" s="1632" t="s">
        <v>4759</v>
      </c>
      <c r="E113" s="1632" t="s">
        <v>4760</v>
      </c>
      <c r="F113" s="1632" t="s">
        <v>4761</v>
      </c>
    </row>
    <row r="114" spans="2:6" ht="45.75" thickBot="1" x14ac:dyDescent="0.3">
      <c r="B114" s="2376"/>
      <c r="C114" s="1632" t="s">
        <v>5160</v>
      </c>
      <c r="D114" s="1632" t="s">
        <v>4759</v>
      </c>
      <c r="E114" s="1632" t="s">
        <v>4760</v>
      </c>
      <c r="F114" s="1632" t="s">
        <v>4761</v>
      </c>
    </row>
    <row r="115" spans="2:6" ht="30.75" thickBot="1" x14ac:dyDescent="0.3">
      <c r="B115" s="2376"/>
      <c r="C115" s="1632" t="s">
        <v>5161</v>
      </c>
      <c r="D115" s="1632" t="s">
        <v>4759</v>
      </c>
      <c r="E115" s="1632" t="s">
        <v>4760</v>
      </c>
      <c r="F115" s="1632" t="s">
        <v>4761</v>
      </c>
    </row>
    <row r="116" spans="2:6" ht="45.75" thickBot="1" x14ac:dyDescent="0.3">
      <c r="B116" s="2376"/>
      <c r="C116" s="1632" t="s">
        <v>5162</v>
      </c>
      <c r="D116" s="1632" t="s">
        <v>4759</v>
      </c>
      <c r="E116" s="1632" t="s">
        <v>4760</v>
      </c>
      <c r="F116" s="1632" t="s">
        <v>4761</v>
      </c>
    </row>
    <row r="117" spans="2:6" ht="60.75" thickBot="1" x14ac:dyDescent="0.3">
      <c r="B117" s="2376"/>
      <c r="C117" s="1632" t="s">
        <v>5163</v>
      </c>
      <c r="D117" s="1632" t="s">
        <v>4759</v>
      </c>
      <c r="E117" s="1632" t="s">
        <v>4760</v>
      </c>
      <c r="F117" s="1632" t="s">
        <v>4761</v>
      </c>
    </row>
    <row r="118" spans="2:6" ht="45.75" thickBot="1" x14ac:dyDescent="0.3">
      <c r="B118" s="2376"/>
      <c r="C118" s="1632" t="s">
        <v>5164</v>
      </c>
      <c r="D118" s="1632" t="s">
        <v>4759</v>
      </c>
      <c r="E118" s="1632" t="s">
        <v>4760</v>
      </c>
      <c r="F118" s="1632" t="s">
        <v>4761</v>
      </c>
    </row>
    <row r="119" spans="2:6" ht="45.75" thickBot="1" x14ac:dyDescent="0.3">
      <c r="B119" s="2376"/>
      <c r="C119" s="1632" t="s">
        <v>5165</v>
      </c>
      <c r="D119" s="1632" t="s">
        <v>4759</v>
      </c>
      <c r="E119" s="1632" t="s">
        <v>4760</v>
      </c>
      <c r="F119" s="1632" t="s">
        <v>4761</v>
      </c>
    </row>
    <row r="120" spans="2:6" ht="60.75" thickBot="1" x14ac:dyDescent="0.3">
      <c r="B120" s="2376"/>
      <c r="C120" s="1632" t="s">
        <v>5166</v>
      </c>
      <c r="D120" s="1632" t="s">
        <v>4759</v>
      </c>
      <c r="E120" s="1632" t="s">
        <v>4760</v>
      </c>
      <c r="F120" s="1632" t="s">
        <v>4761</v>
      </c>
    </row>
    <row r="121" spans="2:6" ht="45.75" thickBot="1" x14ac:dyDescent="0.3">
      <c r="B121" s="2376"/>
      <c r="C121" s="1632" t="s">
        <v>5167</v>
      </c>
      <c r="D121" s="1632" t="s">
        <v>4759</v>
      </c>
      <c r="E121" s="1632" t="s">
        <v>4760</v>
      </c>
      <c r="F121" s="1632" t="s">
        <v>4761</v>
      </c>
    </row>
    <row r="122" spans="2:6" ht="45.75" thickBot="1" x14ac:dyDescent="0.3">
      <c r="B122" s="2376"/>
      <c r="C122" s="1632" t="s">
        <v>5168</v>
      </c>
      <c r="D122" s="1632" t="s">
        <v>4759</v>
      </c>
      <c r="E122" s="1632" t="s">
        <v>4760</v>
      </c>
      <c r="F122" s="1632" t="s">
        <v>4761</v>
      </c>
    </row>
    <row r="123" spans="2:6" ht="30.75" thickBot="1" x14ac:dyDescent="0.3">
      <c r="B123" s="2376"/>
      <c r="C123" s="1632" t="s">
        <v>5169</v>
      </c>
      <c r="D123" s="1632" t="s">
        <v>4759</v>
      </c>
      <c r="E123" s="1632" t="s">
        <v>4760</v>
      </c>
      <c r="F123" s="1632" t="s">
        <v>4761</v>
      </c>
    </row>
    <row r="124" spans="2:6" ht="30.75" thickBot="1" x14ac:dyDescent="0.3">
      <c r="B124" s="2376"/>
      <c r="C124" s="1632" t="s">
        <v>5169</v>
      </c>
      <c r="D124" s="1632" t="s">
        <v>4759</v>
      </c>
      <c r="E124" s="1632" t="s">
        <v>4760</v>
      </c>
      <c r="F124" s="1632" t="s">
        <v>4761</v>
      </c>
    </row>
    <row r="125" spans="2:6" ht="30.75" thickBot="1" x14ac:dyDescent="0.3">
      <c r="B125" s="2376"/>
      <c r="C125" s="1632" t="s">
        <v>5169</v>
      </c>
      <c r="D125" s="1632" t="s">
        <v>4759</v>
      </c>
      <c r="E125" s="1632" t="s">
        <v>4760</v>
      </c>
      <c r="F125" s="1632" t="s">
        <v>4761</v>
      </c>
    </row>
    <row r="126" spans="2:6" ht="30.75" thickBot="1" x14ac:dyDescent="0.3">
      <c r="B126" s="2376"/>
      <c r="C126" s="1632" t="s">
        <v>5169</v>
      </c>
      <c r="D126" s="1632" t="s">
        <v>4759</v>
      </c>
      <c r="E126" s="1632" t="s">
        <v>4760</v>
      </c>
      <c r="F126" s="1632" t="s">
        <v>4761</v>
      </c>
    </row>
    <row r="127" spans="2:6" ht="30.75" thickBot="1" x14ac:dyDescent="0.3">
      <c r="B127" s="2376"/>
      <c r="C127" s="1632" t="s">
        <v>5170</v>
      </c>
      <c r="D127" s="1632" t="s">
        <v>4759</v>
      </c>
      <c r="E127" s="1632" t="s">
        <v>4760</v>
      </c>
      <c r="F127" s="1632" t="s">
        <v>4207</v>
      </c>
    </row>
    <row r="128" spans="2:6" ht="60.75" thickBot="1" x14ac:dyDescent="0.3">
      <c r="B128" s="2376"/>
      <c r="C128" s="1632" t="s">
        <v>5171</v>
      </c>
      <c r="D128" s="1632" t="s">
        <v>4759</v>
      </c>
      <c r="E128" s="1632" t="s">
        <v>4760</v>
      </c>
      <c r="F128" s="1632" t="s">
        <v>4761</v>
      </c>
    </row>
    <row r="129" spans="2:6" ht="45.75" thickBot="1" x14ac:dyDescent="0.3">
      <c r="B129" s="2376"/>
      <c r="C129" s="1632" t="s">
        <v>5172</v>
      </c>
      <c r="D129" s="1632" t="s">
        <v>4759</v>
      </c>
      <c r="E129" s="1632" t="s">
        <v>4760</v>
      </c>
      <c r="F129" s="1632" t="s">
        <v>4761</v>
      </c>
    </row>
    <row r="130" spans="2:6" ht="45.75" thickBot="1" x14ac:dyDescent="0.3">
      <c r="B130" s="2376"/>
      <c r="C130" s="1632" t="s">
        <v>5173</v>
      </c>
      <c r="D130" s="1632" t="s">
        <v>4759</v>
      </c>
      <c r="E130" s="1632" t="s">
        <v>4760</v>
      </c>
      <c r="F130" s="1632" t="s">
        <v>4761</v>
      </c>
    </row>
    <row r="131" spans="2:6" ht="30.75" thickBot="1" x14ac:dyDescent="0.3">
      <c r="B131" s="2376"/>
      <c r="C131" s="1632" t="s">
        <v>5174</v>
      </c>
      <c r="D131" s="1632" t="s">
        <v>4759</v>
      </c>
      <c r="E131" s="1632" t="s">
        <v>4760</v>
      </c>
      <c r="F131" s="1632" t="s">
        <v>4761</v>
      </c>
    </row>
    <row r="132" spans="2:6" ht="30.75" thickBot="1" x14ac:dyDescent="0.3">
      <c r="B132" s="2376"/>
      <c r="C132" s="1632" t="s">
        <v>5175</v>
      </c>
      <c r="D132" s="1632" t="s">
        <v>4759</v>
      </c>
      <c r="E132" s="1632" t="s">
        <v>4829</v>
      </c>
      <c r="F132" s="1633" t="s">
        <v>4765</v>
      </c>
    </row>
    <row r="133" spans="2:6" ht="30.75" thickBot="1" x14ac:dyDescent="0.3">
      <c r="B133" s="2376"/>
      <c r="C133" s="1632" t="s">
        <v>5176</v>
      </c>
      <c r="D133" s="1632" t="s">
        <v>4759</v>
      </c>
      <c r="E133" s="1632" t="s">
        <v>4760</v>
      </c>
      <c r="F133" s="1632" t="s">
        <v>4833</v>
      </c>
    </row>
    <row r="134" spans="2:6" ht="30.75" thickBot="1" x14ac:dyDescent="0.3">
      <c r="B134" s="2376"/>
      <c r="C134" s="1632" t="s">
        <v>5177</v>
      </c>
      <c r="D134" s="1632" t="s">
        <v>4763</v>
      </c>
      <c r="E134" s="1632" t="s">
        <v>4829</v>
      </c>
      <c r="F134" s="1633" t="s">
        <v>4765</v>
      </c>
    </row>
    <row r="135" spans="2:6" ht="30.75" thickBot="1" x14ac:dyDescent="0.3">
      <c r="B135" s="2376"/>
      <c r="C135" s="1632" t="s">
        <v>5178</v>
      </c>
      <c r="D135" s="1632" t="s">
        <v>4763</v>
      </c>
      <c r="E135" s="1632" t="s">
        <v>4829</v>
      </c>
      <c r="F135" s="1633" t="s">
        <v>4765</v>
      </c>
    </row>
    <row r="136" spans="2:6" ht="30.75" thickBot="1" x14ac:dyDescent="0.3">
      <c r="B136" s="2376"/>
      <c r="C136" s="1632" t="s">
        <v>5179</v>
      </c>
      <c r="D136" s="1632" t="s">
        <v>4763</v>
      </c>
      <c r="E136" s="1632" t="s">
        <v>4829</v>
      </c>
      <c r="F136" s="1633" t="s">
        <v>4765</v>
      </c>
    </row>
    <row r="137" spans="2:6" ht="30.75" thickBot="1" x14ac:dyDescent="0.3">
      <c r="B137" s="2376"/>
      <c r="C137" s="1632" t="s">
        <v>5180</v>
      </c>
      <c r="D137" s="1632" t="s">
        <v>4763</v>
      </c>
      <c r="E137" s="1632" t="s">
        <v>4829</v>
      </c>
      <c r="F137" s="1633" t="s">
        <v>4765</v>
      </c>
    </row>
    <row r="138" spans="2:6" ht="45.75" thickBot="1" x14ac:dyDescent="0.3">
      <c r="B138" s="2376"/>
      <c r="C138" s="1632" t="s">
        <v>5181</v>
      </c>
      <c r="D138" s="1632" t="s">
        <v>4763</v>
      </c>
      <c r="E138" s="1632" t="s">
        <v>4829</v>
      </c>
      <c r="F138" s="1633" t="s">
        <v>4765</v>
      </c>
    </row>
    <row r="139" spans="2:6" ht="30.75" thickBot="1" x14ac:dyDescent="0.3">
      <c r="B139" s="2376"/>
      <c r="C139" s="1632" t="s">
        <v>5182</v>
      </c>
      <c r="D139" s="1632" t="s">
        <v>4763</v>
      </c>
      <c r="E139" s="1632" t="s">
        <v>4829</v>
      </c>
      <c r="F139" s="1633" t="s">
        <v>4765</v>
      </c>
    </row>
    <row r="140" spans="2:6" ht="30.75" thickBot="1" x14ac:dyDescent="0.3">
      <c r="B140" s="2376"/>
      <c r="C140" s="1632" t="s">
        <v>5183</v>
      </c>
      <c r="D140" s="1632" t="s">
        <v>4763</v>
      </c>
      <c r="E140" s="1632" t="s">
        <v>4829</v>
      </c>
      <c r="F140" s="1633" t="s">
        <v>4765</v>
      </c>
    </row>
    <row r="141" spans="2:6" ht="45.75" thickBot="1" x14ac:dyDescent="0.3">
      <c r="B141" s="2376"/>
      <c r="C141" s="1633" t="s">
        <v>5184</v>
      </c>
      <c r="D141" s="1633" t="s">
        <v>5104</v>
      </c>
      <c r="E141" s="1633" t="s">
        <v>4782</v>
      </c>
      <c r="F141" s="1633" t="s">
        <v>4827</v>
      </c>
    </row>
    <row r="142" spans="2:6" ht="45.75" thickBot="1" x14ac:dyDescent="0.3">
      <c r="B142" s="2376"/>
      <c r="C142" s="1633" t="s">
        <v>5185</v>
      </c>
      <c r="D142" s="1632" t="s">
        <v>4759</v>
      </c>
      <c r="E142" s="1633" t="s">
        <v>4760</v>
      </c>
      <c r="F142" s="1633" t="s">
        <v>4761</v>
      </c>
    </row>
    <row r="143" spans="2:6" ht="15.75" thickBot="1" x14ac:dyDescent="0.3">
      <c r="B143" s="2376"/>
      <c r="C143" s="1633" t="s">
        <v>5186</v>
      </c>
      <c r="D143" s="1632" t="s">
        <v>4759</v>
      </c>
      <c r="E143" s="1633" t="s">
        <v>4760</v>
      </c>
      <c r="F143" s="1633" t="s">
        <v>4886</v>
      </c>
    </row>
    <row r="144" spans="2:6" ht="15.75" thickBot="1" x14ac:dyDescent="0.3">
      <c r="B144" s="2376"/>
      <c r="C144" s="1633" t="s">
        <v>5186</v>
      </c>
      <c r="D144" s="1632" t="s">
        <v>4759</v>
      </c>
      <c r="E144" s="1633" t="s">
        <v>4760</v>
      </c>
      <c r="F144" s="1633" t="s">
        <v>4886</v>
      </c>
    </row>
    <row r="145" spans="2:6" ht="30.75" thickBot="1" x14ac:dyDescent="0.3">
      <c r="B145" s="2377"/>
      <c r="C145" s="1633" t="s">
        <v>5187</v>
      </c>
      <c r="D145" s="1632" t="s">
        <v>4763</v>
      </c>
      <c r="E145" s="1632" t="s">
        <v>4829</v>
      </c>
      <c r="F145" s="1633" t="s">
        <v>4765</v>
      </c>
    </row>
    <row r="146" spans="2:6" ht="18.75" x14ac:dyDescent="0.3">
      <c r="B146" s="1635" t="s">
        <v>4178</v>
      </c>
      <c r="C146" s="140"/>
      <c r="D146" s="768">
        <v>138</v>
      </c>
      <c r="E146" s="140"/>
      <c r="F146" s="140"/>
    </row>
  </sheetData>
  <mergeCells count="8">
    <mergeCell ref="B8:B145"/>
    <mergeCell ref="B1:F3"/>
    <mergeCell ref="B4:F4"/>
    <mergeCell ref="B6:B7"/>
    <mergeCell ref="C6:C7"/>
    <mergeCell ref="D6:D7"/>
    <mergeCell ref="E6:E7"/>
    <mergeCell ref="F6:F7"/>
  </mergeCell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1:J40"/>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1:10" x14ac:dyDescent="0.25">
      <c r="B1" s="2319"/>
      <c r="C1" s="2320"/>
      <c r="D1" s="2320"/>
      <c r="E1" s="2320"/>
      <c r="F1" s="2320"/>
      <c r="G1" s="2320"/>
      <c r="H1" s="2320"/>
      <c r="I1" s="2321"/>
    </row>
    <row r="2" spans="1:10" ht="15.75" customHeight="1" x14ac:dyDescent="0.25">
      <c r="B2" s="2322"/>
      <c r="C2" s="2323"/>
      <c r="D2" s="2323"/>
      <c r="E2" s="2323"/>
      <c r="F2" s="2323"/>
      <c r="G2" s="2323"/>
      <c r="H2" s="2323"/>
      <c r="I2" s="2324"/>
    </row>
    <row r="3" spans="1:10" ht="16.5" customHeight="1" thickBot="1" x14ac:dyDescent="0.3">
      <c r="B3" s="2325"/>
      <c r="C3" s="2326"/>
      <c r="D3" s="2326"/>
      <c r="E3" s="2326"/>
      <c r="F3" s="2326"/>
      <c r="G3" s="2326"/>
      <c r="H3" s="2326"/>
      <c r="I3" s="2327"/>
    </row>
    <row r="4" spans="1:10" ht="21.75" thickBot="1" x14ac:dyDescent="0.4">
      <c r="A4" s="4"/>
      <c r="B4" s="1668" t="s">
        <v>2706</v>
      </c>
      <c r="C4" s="1669"/>
      <c r="D4" s="1669"/>
      <c r="E4" s="1669"/>
      <c r="F4" s="1669"/>
      <c r="G4" s="1669"/>
      <c r="H4" s="1669"/>
      <c r="I4" s="1670"/>
      <c r="J4" s="3"/>
    </row>
    <row r="5" spans="1:10" x14ac:dyDescent="0.25">
      <c r="B5" s="2390"/>
      <c r="C5" s="2390"/>
      <c r="D5" s="2390"/>
      <c r="E5" s="2390"/>
      <c r="F5" s="2390"/>
      <c r="G5" s="2390"/>
      <c r="H5" s="2390"/>
      <c r="I5" s="2390"/>
    </row>
    <row r="6" spans="1:10" ht="15" customHeight="1" x14ac:dyDescent="0.25">
      <c r="B6" s="2381" t="s">
        <v>2561</v>
      </c>
      <c r="C6" s="2382"/>
      <c r="D6" s="2382"/>
      <c r="E6" s="2382"/>
      <c r="F6" s="2382"/>
      <c r="G6" s="2382"/>
      <c r="H6" s="2382"/>
      <c r="I6" s="2383"/>
    </row>
    <row r="7" spans="1:10" ht="15" customHeight="1" x14ac:dyDescent="0.25">
      <c r="B7" s="2384"/>
      <c r="C7" s="2385"/>
      <c r="D7" s="2385"/>
      <c r="E7" s="2385"/>
      <c r="F7" s="2385"/>
      <c r="G7" s="2385"/>
      <c r="H7" s="2385"/>
      <c r="I7" s="2386"/>
    </row>
    <row r="8" spans="1:10" ht="15" customHeight="1" x14ac:dyDescent="0.25">
      <c r="B8" s="2384"/>
      <c r="C8" s="2385"/>
      <c r="D8" s="2385"/>
      <c r="E8" s="2385"/>
      <c r="F8" s="2385"/>
      <c r="G8" s="2385"/>
      <c r="H8" s="2385"/>
      <c r="I8" s="2386"/>
    </row>
    <row r="9" spans="1:10" ht="15" customHeight="1" x14ac:dyDescent="0.25">
      <c r="B9" s="2384"/>
      <c r="C9" s="2385"/>
      <c r="D9" s="2385"/>
      <c r="E9" s="2385"/>
      <c r="F9" s="2385"/>
      <c r="G9" s="2385"/>
      <c r="H9" s="2385"/>
      <c r="I9" s="2386"/>
    </row>
    <row r="10" spans="1:10" ht="15" customHeight="1" x14ac:dyDescent="0.25">
      <c r="B10" s="2384"/>
      <c r="C10" s="2385"/>
      <c r="D10" s="2385"/>
      <c r="E10" s="2385"/>
      <c r="F10" s="2385"/>
      <c r="G10" s="2385"/>
      <c r="H10" s="2385"/>
      <c r="I10" s="2386"/>
    </row>
    <row r="11" spans="1:10" ht="15" customHeight="1" x14ac:dyDescent="0.25">
      <c r="B11" s="2384"/>
      <c r="C11" s="2385"/>
      <c r="D11" s="2385"/>
      <c r="E11" s="2385"/>
      <c r="F11" s="2385"/>
      <c r="G11" s="2385"/>
      <c r="H11" s="2385"/>
      <c r="I11" s="2386"/>
    </row>
    <row r="12" spans="1:10" ht="15" customHeight="1" x14ac:dyDescent="0.25">
      <c r="B12" s="2384"/>
      <c r="C12" s="2385"/>
      <c r="D12" s="2385"/>
      <c r="E12" s="2385"/>
      <c r="F12" s="2385"/>
      <c r="G12" s="2385"/>
      <c r="H12" s="2385"/>
      <c r="I12" s="2386"/>
    </row>
    <row r="13" spans="1:10" ht="15" customHeight="1" x14ac:dyDescent="0.25">
      <c r="B13" s="2384"/>
      <c r="C13" s="2385"/>
      <c r="D13" s="2385"/>
      <c r="E13" s="2385"/>
      <c r="F13" s="2385"/>
      <c r="G13" s="2385"/>
      <c r="H13" s="2385"/>
      <c r="I13" s="2386"/>
    </row>
    <row r="14" spans="1:10" ht="15" customHeight="1" x14ac:dyDescent="0.25">
      <c r="B14" s="2384"/>
      <c r="C14" s="2385"/>
      <c r="D14" s="2385"/>
      <c r="E14" s="2385"/>
      <c r="F14" s="2385"/>
      <c r="G14" s="2385"/>
      <c r="H14" s="2385"/>
      <c r="I14" s="2386"/>
    </row>
    <row r="15" spans="1:10" ht="15" customHeight="1" x14ac:dyDescent="0.25">
      <c r="B15" s="2384"/>
      <c r="C15" s="2385"/>
      <c r="D15" s="2385"/>
      <c r="E15" s="2385"/>
      <c r="F15" s="2385"/>
      <c r="G15" s="2385"/>
      <c r="H15" s="2385"/>
      <c r="I15" s="2386"/>
    </row>
    <row r="16" spans="1:10" ht="15" customHeight="1" x14ac:dyDescent="0.25">
      <c r="B16" s="2384"/>
      <c r="C16" s="2385"/>
      <c r="D16" s="2385"/>
      <c r="E16" s="2385"/>
      <c r="F16" s="2385"/>
      <c r="G16" s="2385"/>
      <c r="H16" s="2385"/>
      <c r="I16" s="2386"/>
    </row>
    <row r="17" spans="2:9" ht="15" customHeight="1" x14ac:dyDescent="0.25">
      <c r="B17" s="2384"/>
      <c r="C17" s="2385"/>
      <c r="D17" s="2385"/>
      <c r="E17" s="2385"/>
      <c r="F17" s="2385"/>
      <c r="G17" s="2385"/>
      <c r="H17" s="2385"/>
      <c r="I17" s="2386"/>
    </row>
    <row r="18" spans="2:9" ht="15" customHeight="1" x14ac:dyDescent="0.25">
      <c r="B18" s="2384"/>
      <c r="C18" s="2385"/>
      <c r="D18" s="2385"/>
      <c r="E18" s="2385"/>
      <c r="F18" s="2385"/>
      <c r="G18" s="2385"/>
      <c r="H18" s="2385"/>
      <c r="I18" s="2386"/>
    </row>
    <row r="19" spans="2:9" ht="15" customHeight="1" x14ac:dyDescent="0.25">
      <c r="B19" s="2384"/>
      <c r="C19" s="2385"/>
      <c r="D19" s="2385"/>
      <c r="E19" s="2385"/>
      <c r="F19" s="2385"/>
      <c r="G19" s="2385"/>
      <c r="H19" s="2385"/>
      <c r="I19" s="2386"/>
    </row>
    <row r="20" spans="2:9" ht="15" customHeight="1" x14ac:dyDescent="0.25">
      <c r="B20" s="2384"/>
      <c r="C20" s="2385"/>
      <c r="D20" s="2385"/>
      <c r="E20" s="2385"/>
      <c r="F20" s="2385"/>
      <c r="G20" s="2385"/>
      <c r="H20" s="2385"/>
      <c r="I20" s="2386"/>
    </row>
    <row r="21" spans="2:9" ht="15" customHeight="1" x14ac:dyDescent="0.25">
      <c r="B21" s="2384"/>
      <c r="C21" s="2385"/>
      <c r="D21" s="2385"/>
      <c r="E21" s="2385"/>
      <c r="F21" s="2385"/>
      <c r="G21" s="2385"/>
      <c r="H21" s="2385"/>
      <c r="I21" s="2386"/>
    </row>
    <row r="22" spans="2:9" ht="15" customHeight="1" x14ac:dyDescent="0.25">
      <c r="B22" s="2384"/>
      <c r="C22" s="2385"/>
      <c r="D22" s="2385"/>
      <c r="E22" s="2385"/>
      <c r="F22" s="2385"/>
      <c r="G22" s="2385"/>
      <c r="H22" s="2385"/>
      <c r="I22" s="2386"/>
    </row>
    <row r="23" spans="2:9" ht="15" customHeight="1" x14ac:dyDescent="0.25">
      <c r="B23" s="2384"/>
      <c r="C23" s="2385"/>
      <c r="D23" s="2385"/>
      <c r="E23" s="2385"/>
      <c r="F23" s="2385"/>
      <c r="G23" s="2385"/>
      <c r="H23" s="2385"/>
      <c r="I23" s="2386"/>
    </row>
    <row r="24" spans="2:9" ht="15" customHeight="1" x14ac:dyDescent="0.25">
      <c r="B24" s="2384"/>
      <c r="C24" s="2385"/>
      <c r="D24" s="2385"/>
      <c r="E24" s="2385"/>
      <c r="F24" s="2385"/>
      <c r="G24" s="2385"/>
      <c r="H24" s="2385"/>
      <c r="I24" s="2386"/>
    </row>
    <row r="25" spans="2:9" ht="15" customHeight="1" x14ac:dyDescent="0.25">
      <c r="B25" s="2384"/>
      <c r="C25" s="2385"/>
      <c r="D25" s="2385"/>
      <c r="E25" s="2385"/>
      <c r="F25" s="2385"/>
      <c r="G25" s="2385"/>
      <c r="H25" s="2385"/>
      <c r="I25" s="2386"/>
    </row>
    <row r="26" spans="2:9" ht="15" customHeight="1" x14ac:dyDescent="0.25">
      <c r="B26" s="2384"/>
      <c r="C26" s="2385"/>
      <c r="D26" s="2385"/>
      <c r="E26" s="2385"/>
      <c r="F26" s="2385"/>
      <c r="G26" s="2385"/>
      <c r="H26" s="2385"/>
      <c r="I26" s="2386"/>
    </row>
    <row r="27" spans="2:9" ht="15" customHeight="1" x14ac:dyDescent="0.25">
      <c r="B27" s="2384"/>
      <c r="C27" s="2385"/>
      <c r="D27" s="2385"/>
      <c r="E27" s="2385"/>
      <c r="F27" s="2385"/>
      <c r="G27" s="2385"/>
      <c r="H27" s="2385"/>
      <c r="I27" s="2386"/>
    </row>
    <row r="28" spans="2:9" ht="15" customHeight="1" x14ac:dyDescent="0.25">
      <c r="B28" s="2384"/>
      <c r="C28" s="2385"/>
      <c r="D28" s="2385"/>
      <c r="E28" s="2385"/>
      <c r="F28" s="2385"/>
      <c r="G28" s="2385"/>
      <c r="H28" s="2385"/>
      <c r="I28" s="2386"/>
    </row>
    <row r="29" spans="2:9" ht="15" customHeight="1" x14ac:dyDescent="0.25">
      <c r="B29" s="2384"/>
      <c r="C29" s="2385"/>
      <c r="D29" s="2385"/>
      <c r="E29" s="2385"/>
      <c r="F29" s="2385"/>
      <c r="G29" s="2385"/>
      <c r="H29" s="2385"/>
      <c r="I29" s="2386"/>
    </row>
    <row r="30" spans="2:9" ht="15" customHeight="1" x14ac:dyDescent="0.25">
      <c r="B30" s="2384"/>
      <c r="C30" s="2385"/>
      <c r="D30" s="2385"/>
      <c r="E30" s="2385"/>
      <c r="F30" s="2385"/>
      <c r="G30" s="2385"/>
      <c r="H30" s="2385"/>
      <c r="I30" s="2386"/>
    </row>
    <row r="31" spans="2:9" ht="15" customHeight="1" x14ac:dyDescent="0.25">
      <c r="B31" s="2384"/>
      <c r="C31" s="2385"/>
      <c r="D31" s="2385"/>
      <c r="E31" s="2385"/>
      <c r="F31" s="2385"/>
      <c r="G31" s="2385"/>
      <c r="H31" s="2385"/>
      <c r="I31" s="2386"/>
    </row>
    <row r="32" spans="2:9" ht="15" customHeight="1" x14ac:dyDescent="0.25">
      <c r="B32" s="2384"/>
      <c r="C32" s="2385"/>
      <c r="D32" s="2385"/>
      <c r="E32" s="2385"/>
      <c r="F32" s="2385"/>
      <c r="G32" s="2385"/>
      <c r="H32" s="2385"/>
      <c r="I32" s="2386"/>
    </row>
    <row r="33" spans="2:9" ht="15" customHeight="1" x14ac:dyDescent="0.25">
      <c r="B33" s="2384"/>
      <c r="C33" s="2385"/>
      <c r="D33" s="2385"/>
      <c r="E33" s="2385"/>
      <c r="F33" s="2385"/>
      <c r="G33" s="2385"/>
      <c r="H33" s="2385"/>
      <c r="I33" s="2386"/>
    </row>
    <row r="34" spans="2:9" ht="15" customHeight="1" x14ac:dyDescent="0.25">
      <c r="B34" s="2384"/>
      <c r="C34" s="2385"/>
      <c r="D34" s="2385"/>
      <c r="E34" s="2385"/>
      <c r="F34" s="2385"/>
      <c r="G34" s="2385"/>
      <c r="H34" s="2385"/>
      <c r="I34" s="2386"/>
    </row>
    <row r="35" spans="2:9" ht="15" customHeight="1" x14ac:dyDescent="0.25">
      <c r="B35" s="2384"/>
      <c r="C35" s="2385"/>
      <c r="D35" s="2385"/>
      <c r="E35" s="2385"/>
      <c r="F35" s="2385"/>
      <c r="G35" s="2385"/>
      <c r="H35" s="2385"/>
      <c r="I35" s="2386"/>
    </row>
    <row r="36" spans="2:9" x14ac:dyDescent="0.25">
      <c r="B36" s="2384"/>
      <c r="C36" s="2385"/>
      <c r="D36" s="2385"/>
      <c r="E36" s="2385"/>
      <c r="F36" s="2385"/>
      <c r="G36" s="2385"/>
      <c r="H36" s="2385"/>
      <c r="I36" s="2386"/>
    </row>
    <row r="37" spans="2:9" x14ac:dyDescent="0.25">
      <c r="B37" s="2387"/>
      <c r="C37" s="2388"/>
      <c r="D37" s="2388"/>
      <c r="E37" s="2388"/>
      <c r="F37" s="2388"/>
      <c r="G37" s="2388"/>
      <c r="H37" s="2388"/>
      <c r="I37" s="2389"/>
    </row>
    <row r="38" spans="2:9" x14ac:dyDescent="0.25"/>
    <row r="39" spans="2:9" x14ac:dyDescent="0.25"/>
    <row r="40" spans="2:9" x14ac:dyDescent="0.25"/>
  </sheetData>
  <mergeCells count="4">
    <mergeCell ref="B1:I3"/>
    <mergeCell ref="B6:I37"/>
    <mergeCell ref="B4:I4"/>
    <mergeCell ref="B5:I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J288"/>
  <sheetViews>
    <sheetView showGridLines="0" zoomScaleNormal="100" workbookViewId="0"/>
  </sheetViews>
  <sheetFormatPr baseColWidth="10" defaultColWidth="0" defaultRowHeight="0" customHeight="1" zeroHeight="1" x14ac:dyDescent="0.25"/>
  <cols>
    <col min="1" max="1" width="3.5703125" style="775" customWidth="1"/>
    <col min="2" max="3" width="16.42578125" style="775" customWidth="1"/>
    <col min="4" max="4" width="23.28515625" style="775" bestFit="1" customWidth="1"/>
    <col min="5" max="5" width="19.140625" style="775" bestFit="1" customWidth="1"/>
    <col min="6" max="7" width="15" style="775" customWidth="1"/>
    <col min="8" max="8" width="5" style="775" customWidth="1"/>
    <col min="9" max="10" width="0" style="775" hidden="1" customWidth="1"/>
    <col min="11" max="16384" width="9.140625" style="775" hidden="1"/>
  </cols>
  <sheetData>
    <row r="1" spans="2:9" ht="15" x14ac:dyDescent="0.25">
      <c r="B1" s="1804"/>
      <c r="C1" s="1805"/>
      <c r="D1" s="1805"/>
      <c r="E1" s="1805"/>
      <c r="F1" s="1805"/>
      <c r="G1" s="1806"/>
    </row>
    <row r="2" spans="2:9" ht="15" x14ac:dyDescent="0.25">
      <c r="B2" s="1807"/>
      <c r="C2" s="1808"/>
      <c r="D2" s="1808"/>
      <c r="E2" s="1808"/>
      <c r="F2" s="1808"/>
      <c r="G2" s="1809"/>
    </row>
    <row r="3" spans="2:9" ht="16.5" thickBot="1" x14ac:dyDescent="0.3">
      <c r="B3" s="1810"/>
      <c r="C3" s="1811"/>
      <c r="D3" s="1811"/>
      <c r="E3" s="1811"/>
      <c r="F3" s="1811"/>
      <c r="G3" s="1812"/>
      <c r="H3" s="776"/>
      <c r="I3" s="776"/>
    </row>
    <row r="4" spans="2:9" ht="21.75" thickBot="1" x14ac:dyDescent="0.4">
      <c r="B4" s="1855" t="s">
        <v>2595</v>
      </c>
      <c r="C4" s="1856"/>
      <c r="D4" s="1856"/>
      <c r="E4" s="1856"/>
      <c r="F4" s="1856"/>
      <c r="G4" s="1858"/>
      <c r="H4" s="776"/>
      <c r="I4" s="776"/>
    </row>
    <row r="5" spans="2:9" s="778" customFormat="1" ht="15.75" x14ac:dyDescent="0.25">
      <c r="B5" s="1859"/>
      <c r="C5" s="1859"/>
      <c r="D5" s="1859"/>
      <c r="E5" s="1859"/>
      <c r="F5" s="1859"/>
      <c r="G5" s="1859"/>
      <c r="H5" s="777"/>
      <c r="I5" s="777"/>
    </row>
    <row r="6" spans="2:9" s="820" customFormat="1" ht="18.75" customHeight="1" x14ac:dyDescent="0.25">
      <c r="B6" s="1865" t="s">
        <v>219</v>
      </c>
      <c r="C6" s="1866"/>
      <c r="D6" s="816" t="s">
        <v>225</v>
      </c>
      <c r="E6" s="817" t="s">
        <v>4713</v>
      </c>
      <c r="F6" s="818" t="s">
        <v>221</v>
      </c>
      <c r="G6" s="818" t="s">
        <v>211</v>
      </c>
      <c r="H6" s="819"/>
      <c r="I6" s="819"/>
    </row>
    <row r="7" spans="2:9" s="778" customFormat="1" ht="18.75" customHeight="1" x14ac:dyDescent="0.25">
      <c r="B7" s="1863" t="s">
        <v>222</v>
      </c>
      <c r="C7" s="1863"/>
      <c r="D7" s="821">
        <v>45</v>
      </c>
      <c r="E7" s="822">
        <v>1</v>
      </c>
      <c r="F7" s="823">
        <v>4</v>
      </c>
      <c r="G7" s="823">
        <f>SUM(D7:F7)</f>
        <v>50</v>
      </c>
    </row>
    <row r="8" spans="2:9" ht="18.75" customHeight="1" x14ac:dyDescent="0.25">
      <c r="B8" s="1863" t="s">
        <v>4182</v>
      </c>
      <c r="C8" s="1863"/>
      <c r="D8" s="821">
        <v>155</v>
      </c>
      <c r="E8" s="822">
        <v>18</v>
      </c>
      <c r="F8" s="823">
        <v>158</v>
      </c>
      <c r="G8" s="823">
        <f t="shared" ref="G8:G10" si="0">SUM(D8:F8)</f>
        <v>331</v>
      </c>
    </row>
    <row r="9" spans="2:9" ht="18.75" customHeight="1" x14ac:dyDescent="0.25">
      <c r="B9" s="1863" t="s">
        <v>223</v>
      </c>
      <c r="C9" s="1863"/>
      <c r="D9" s="821">
        <v>68</v>
      </c>
      <c r="E9" s="822">
        <v>27</v>
      </c>
      <c r="F9" s="823">
        <v>232</v>
      </c>
      <c r="G9" s="823">
        <f t="shared" si="0"/>
        <v>327</v>
      </c>
    </row>
    <row r="10" spans="2:9" ht="18.75" customHeight="1" x14ac:dyDescent="0.25">
      <c r="B10" s="1863" t="s">
        <v>224</v>
      </c>
      <c r="C10" s="1863"/>
      <c r="D10" s="823">
        <v>11</v>
      </c>
      <c r="E10" s="822">
        <v>5</v>
      </c>
      <c r="F10" s="823">
        <v>171</v>
      </c>
      <c r="G10" s="823">
        <f t="shared" si="0"/>
        <v>187</v>
      </c>
    </row>
    <row r="11" spans="2:9" ht="18.75" customHeight="1" x14ac:dyDescent="0.25">
      <c r="B11" s="1864" t="s">
        <v>211</v>
      </c>
      <c r="C11" s="1864"/>
      <c r="D11" s="825">
        <f>SUM(D7:D10)</f>
        <v>279</v>
      </c>
      <c r="E11" s="825">
        <f>SUM(E7:E10)</f>
        <v>51</v>
      </c>
      <c r="F11" s="825">
        <f>SUM(F7:F10)</f>
        <v>565</v>
      </c>
      <c r="G11" s="825">
        <f>SUM(G7:G10)</f>
        <v>895</v>
      </c>
    </row>
    <row r="12" spans="2:9" ht="16.5" customHeight="1" x14ac:dyDescent="0.25"/>
    <row r="13" spans="2:9" ht="15" hidden="1" customHeight="1" x14ac:dyDescent="0.25"/>
    <row r="14" spans="2:9" ht="15" hidden="1" customHeight="1" x14ac:dyDescent="0.25"/>
    <row r="15" spans="2:9" ht="15" hidden="1" customHeight="1" x14ac:dyDescent="0.25"/>
    <row r="16" spans="2:9"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sheetProtection sheet="1" objects="1" scenarios="1" formatCells="0" formatColumns="0" formatRows="0" insertColumns="0" insertRows="0" deleteColumns="0" deleteRows="0" sort="0"/>
  <mergeCells count="9">
    <mergeCell ref="B9:C9"/>
    <mergeCell ref="B10:C10"/>
    <mergeCell ref="B11:C11"/>
    <mergeCell ref="B7:C7"/>
    <mergeCell ref="B1:G3"/>
    <mergeCell ref="B4:G4"/>
    <mergeCell ref="B5:G5"/>
    <mergeCell ref="B6:C6"/>
    <mergeCell ref="B8:C8"/>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F32"/>
  <sheetViews>
    <sheetView showGridLines="0" workbookViewId="0">
      <pane ySplit="4" topLeftCell="A26" activePane="bottomLeft" state="frozen"/>
      <selection pane="bottomLeft"/>
    </sheetView>
  </sheetViews>
  <sheetFormatPr baseColWidth="10" defaultColWidth="0" defaultRowHeight="15" zeroHeight="1" x14ac:dyDescent="0.25"/>
  <cols>
    <col min="1" max="1" width="3.5703125" customWidth="1"/>
    <col min="2" max="2" width="67.140625" customWidth="1"/>
    <col min="3" max="5" width="18" customWidth="1"/>
    <col min="6" max="6" width="7.5703125" customWidth="1"/>
    <col min="7" max="16384" width="11.42578125" hidden="1"/>
  </cols>
  <sheetData>
    <row r="1" spans="1:5" ht="15.75" customHeight="1" x14ac:dyDescent="0.25">
      <c r="B1" s="2391"/>
      <c r="C1" s="2392"/>
      <c r="D1" s="2392"/>
      <c r="E1" s="2393"/>
    </row>
    <row r="2" spans="1:5" x14ac:dyDescent="0.25">
      <c r="B2" s="2394"/>
      <c r="C2" s="2395"/>
      <c r="D2" s="2395"/>
      <c r="E2" s="2396"/>
    </row>
    <row r="3" spans="1:5" ht="15.75" thickBot="1" x14ac:dyDescent="0.3">
      <c r="B3" s="2397"/>
      <c r="C3" s="2398"/>
      <c r="D3" s="2398"/>
      <c r="E3" s="2399"/>
    </row>
    <row r="4" spans="1:5" ht="21.75" thickBot="1" x14ac:dyDescent="0.4">
      <c r="A4" s="4"/>
      <c r="B4" s="1668" t="s">
        <v>2707</v>
      </c>
      <c r="C4" s="1669"/>
      <c r="D4" s="1669"/>
      <c r="E4" s="1669"/>
    </row>
    <row r="5" spans="1:5" x14ac:dyDescent="0.25">
      <c r="B5" s="107"/>
    </row>
    <row r="6" spans="1:5" ht="15.75" customHeight="1" x14ac:dyDescent="0.25">
      <c r="B6" s="2400" t="s">
        <v>2138</v>
      </c>
      <c r="C6" s="2401"/>
      <c r="D6" s="2401"/>
      <c r="E6" s="2402"/>
    </row>
    <row r="7" spans="1:5" ht="15.75" customHeight="1" x14ac:dyDescent="0.25">
      <c r="B7" s="2403"/>
      <c r="C7" s="2404"/>
      <c r="D7" s="2404"/>
      <c r="E7" s="2405"/>
    </row>
    <row r="8" spans="1:5" ht="15.75" customHeight="1" x14ac:dyDescent="0.25">
      <c r="B8" s="2406"/>
      <c r="C8" s="2407"/>
      <c r="D8" s="2407"/>
      <c r="E8" s="2408"/>
    </row>
    <row r="9" spans="1:5" x14ac:dyDescent="0.25"/>
    <row r="10" spans="1:5" ht="47.25" x14ac:dyDescent="0.25">
      <c r="B10" s="576" t="s">
        <v>2139</v>
      </c>
      <c r="C10" s="576" t="s">
        <v>2140</v>
      </c>
      <c r="D10" s="579" t="s">
        <v>2141</v>
      </c>
      <c r="E10" s="580" t="s">
        <v>2142</v>
      </c>
    </row>
    <row r="11" spans="1:5" ht="18.75" x14ac:dyDescent="0.25">
      <c r="B11" s="632" t="s">
        <v>2143</v>
      </c>
      <c r="C11" s="633"/>
      <c r="D11" s="630"/>
      <c r="E11" s="631">
        <f>SUM(E12:E21)</f>
        <v>221100.13</v>
      </c>
    </row>
    <row r="12" spans="1:5" ht="31.5" x14ac:dyDescent="0.25">
      <c r="B12" s="629" t="s">
        <v>2144</v>
      </c>
      <c r="C12" s="482" t="s">
        <v>2145</v>
      </c>
      <c r="D12" s="482" t="s">
        <v>2146</v>
      </c>
      <c r="E12" s="482" t="s">
        <v>2147</v>
      </c>
    </row>
    <row r="13" spans="1:5" ht="31.5" x14ac:dyDescent="0.25">
      <c r="B13" s="629" t="s">
        <v>2148</v>
      </c>
      <c r="C13" s="482" t="s">
        <v>2145</v>
      </c>
      <c r="D13" s="482" t="s">
        <v>2149</v>
      </c>
      <c r="E13" s="634">
        <v>61665.58</v>
      </c>
    </row>
    <row r="14" spans="1:5" ht="31.5" x14ac:dyDescent="0.25">
      <c r="B14" s="629" t="s">
        <v>2150</v>
      </c>
      <c r="C14" s="482" t="s">
        <v>2145</v>
      </c>
      <c r="D14" s="482" t="s">
        <v>2151</v>
      </c>
      <c r="E14" s="634">
        <v>7441.68</v>
      </c>
    </row>
    <row r="15" spans="1:5" ht="31.5" x14ac:dyDescent="0.25">
      <c r="B15" s="601" t="s">
        <v>2152</v>
      </c>
      <c r="C15" s="482" t="s">
        <v>2145</v>
      </c>
      <c r="D15" s="482" t="s">
        <v>2153</v>
      </c>
      <c r="E15" s="634">
        <v>1185.72</v>
      </c>
    </row>
    <row r="16" spans="1:5" ht="18.75" customHeight="1" x14ac:dyDescent="0.25">
      <c r="B16" s="601" t="s">
        <v>2154</v>
      </c>
      <c r="C16" s="482" t="s">
        <v>2155</v>
      </c>
      <c r="D16" s="482" t="s">
        <v>2156</v>
      </c>
      <c r="E16" s="482">
        <v>242.23</v>
      </c>
    </row>
    <row r="17" spans="2:5" ht="18.75" customHeight="1" x14ac:dyDescent="0.25">
      <c r="B17" s="601" t="s">
        <v>2157</v>
      </c>
      <c r="C17" s="482" t="s">
        <v>2155</v>
      </c>
      <c r="D17" s="482" t="s">
        <v>2156</v>
      </c>
      <c r="E17" s="482">
        <v>145.56</v>
      </c>
    </row>
    <row r="18" spans="2:5" ht="31.5" x14ac:dyDescent="0.25">
      <c r="B18" s="601" t="s">
        <v>2158</v>
      </c>
      <c r="C18" s="482" t="s">
        <v>2145</v>
      </c>
      <c r="D18" s="482" t="s">
        <v>2159</v>
      </c>
      <c r="E18" s="482">
        <v>120.01</v>
      </c>
    </row>
    <row r="19" spans="2:5" ht="31.5" x14ac:dyDescent="0.25">
      <c r="B19" s="601" t="s">
        <v>2160</v>
      </c>
      <c r="C19" s="482" t="s">
        <v>2145</v>
      </c>
      <c r="D19" s="482" t="s">
        <v>2159</v>
      </c>
      <c r="E19" s="482">
        <v>247.03</v>
      </c>
    </row>
    <row r="20" spans="2:5" ht="31.5" x14ac:dyDescent="0.25">
      <c r="B20" s="601" t="s">
        <v>2161</v>
      </c>
      <c r="C20" s="482" t="s">
        <v>2145</v>
      </c>
      <c r="D20" s="482" t="s">
        <v>2159</v>
      </c>
      <c r="E20" s="482">
        <v>52.32</v>
      </c>
    </row>
    <row r="21" spans="2:5" ht="31.5" x14ac:dyDescent="0.25">
      <c r="B21" s="601" t="s">
        <v>2162</v>
      </c>
      <c r="C21" s="482" t="s">
        <v>2145</v>
      </c>
      <c r="D21" s="482" t="s">
        <v>2163</v>
      </c>
      <c r="E21" s="634">
        <v>150000</v>
      </c>
    </row>
    <row r="22" spans="2:5" ht="18.75" customHeight="1" x14ac:dyDescent="0.25">
      <c r="B22" s="632" t="s">
        <v>1132</v>
      </c>
      <c r="C22" s="635"/>
      <c r="D22" s="635"/>
      <c r="E22" s="636">
        <f>SUM(E23:E27)</f>
        <v>474928</v>
      </c>
    </row>
    <row r="23" spans="2:5" ht="31.5" x14ac:dyDescent="0.25">
      <c r="B23" s="629" t="s">
        <v>1479</v>
      </c>
      <c r="C23" s="482" t="s">
        <v>2145</v>
      </c>
      <c r="D23" s="482" t="s">
        <v>2164</v>
      </c>
      <c r="E23" s="634">
        <v>300000</v>
      </c>
    </row>
    <row r="24" spans="2:5" ht="47.25" x14ac:dyDescent="0.25">
      <c r="B24" s="629" t="s">
        <v>2165</v>
      </c>
      <c r="C24" s="482" t="s">
        <v>2145</v>
      </c>
      <c r="D24" s="482" t="s">
        <v>2166</v>
      </c>
      <c r="E24" s="634">
        <v>45875</v>
      </c>
    </row>
    <row r="25" spans="2:5" ht="47.25" x14ac:dyDescent="0.25">
      <c r="B25" s="629" t="s">
        <v>2167</v>
      </c>
      <c r="C25" s="482" t="s">
        <v>2145</v>
      </c>
      <c r="D25" s="482" t="s">
        <v>2168</v>
      </c>
      <c r="E25" s="634">
        <v>69037</v>
      </c>
    </row>
    <row r="26" spans="2:5" ht="47.25" x14ac:dyDescent="0.25">
      <c r="B26" s="601" t="s">
        <v>2169</v>
      </c>
      <c r="C26" s="482" t="s">
        <v>2145</v>
      </c>
      <c r="D26" s="482" t="s">
        <v>2170</v>
      </c>
      <c r="E26" s="634">
        <v>20016</v>
      </c>
    </row>
    <row r="27" spans="2:5" ht="47.25" x14ac:dyDescent="0.25">
      <c r="B27" s="601" t="s">
        <v>2171</v>
      </c>
      <c r="C27" s="482" t="s">
        <v>2145</v>
      </c>
      <c r="D27" s="482" t="s">
        <v>2172</v>
      </c>
      <c r="E27" s="634">
        <v>40000</v>
      </c>
    </row>
    <row r="28" spans="2:5" ht="18.75" x14ac:dyDescent="0.25">
      <c r="B28" s="632" t="s">
        <v>211</v>
      </c>
      <c r="C28" s="633"/>
      <c r="D28" s="633"/>
      <c r="E28" s="637">
        <f>E11+E22</f>
        <v>696028.13</v>
      </c>
    </row>
    <row r="29" spans="2:5" x14ac:dyDescent="0.25"/>
    <row r="30" spans="2:5" x14ac:dyDescent="0.25"/>
    <row r="31" spans="2:5" x14ac:dyDescent="0.25"/>
    <row r="32" spans="2:5" x14ac:dyDescent="0.25"/>
  </sheetData>
  <mergeCells count="3">
    <mergeCell ref="B4:E4"/>
    <mergeCell ref="B1:E3"/>
    <mergeCell ref="B6:E8"/>
  </mergeCell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1:M33"/>
  <sheetViews>
    <sheetView showGridLines="0" topLeftCell="A18" zoomScaleNormal="100"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724</v>
      </c>
      <c r="C4" s="1669"/>
      <c r="D4" s="1669"/>
      <c r="E4" s="1669"/>
      <c r="F4" s="1669"/>
      <c r="G4" s="1669"/>
      <c r="H4" s="1669"/>
    </row>
    <row r="5" spans="1:8" x14ac:dyDescent="0.25"/>
    <row r="6" spans="1:8" ht="15.75" x14ac:dyDescent="0.25">
      <c r="B6" s="2420" t="s">
        <v>2562</v>
      </c>
      <c r="C6" s="2421"/>
      <c r="D6" s="2421"/>
      <c r="E6" s="2421"/>
      <c r="F6" s="2421"/>
      <c r="G6" s="2421"/>
      <c r="H6" s="2422"/>
    </row>
    <row r="7" spans="1:8" x14ac:dyDescent="0.25">
      <c r="B7" s="617"/>
      <c r="C7" s="614"/>
      <c r="D7" s="614"/>
      <c r="E7" s="614"/>
      <c r="F7" s="614"/>
      <c r="G7" s="614"/>
      <c r="H7" s="618"/>
    </row>
    <row r="8" spans="1:8" x14ac:dyDescent="0.25">
      <c r="B8" s="617"/>
      <c r="C8" s="614"/>
      <c r="D8" s="614"/>
      <c r="E8" s="614"/>
      <c r="F8" s="614"/>
      <c r="G8" s="614"/>
      <c r="H8" s="618"/>
    </row>
    <row r="9" spans="1:8" x14ac:dyDescent="0.25">
      <c r="B9" s="617"/>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13" x14ac:dyDescent="0.25">
      <c r="B17" s="617"/>
      <c r="C17" s="614"/>
      <c r="D17" s="614"/>
      <c r="E17" s="614"/>
      <c r="F17" s="614"/>
      <c r="G17" s="614"/>
      <c r="H17" s="618"/>
    </row>
    <row r="18" spans="2:13" x14ac:dyDescent="0.25">
      <c r="B18" s="617"/>
      <c r="C18" s="614"/>
      <c r="D18" s="614"/>
      <c r="E18" s="614"/>
      <c r="F18" s="614"/>
      <c r="G18" s="614"/>
      <c r="H18" s="618"/>
    </row>
    <row r="19" spans="2:13" x14ac:dyDescent="0.25">
      <c r="B19" s="617"/>
      <c r="C19" s="614"/>
      <c r="D19" s="614"/>
      <c r="E19" s="614"/>
      <c r="F19" s="614"/>
      <c r="G19" s="614"/>
      <c r="H19" s="618"/>
    </row>
    <row r="20" spans="2:13" x14ac:dyDescent="0.25">
      <c r="B20" s="617"/>
      <c r="C20" s="614"/>
      <c r="D20" s="614"/>
      <c r="E20" s="614"/>
      <c r="F20" s="614"/>
      <c r="G20" s="614"/>
      <c r="H20" s="618"/>
    </row>
    <row r="21" spans="2:13" x14ac:dyDescent="0.25">
      <c r="B21" s="617"/>
      <c r="C21" s="614"/>
      <c r="D21" s="614"/>
      <c r="E21" s="614"/>
      <c r="F21" s="614"/>
      <c r="G21" s="614"/>
      <c r="H21" s="618"/>
      <c r="M21" s="109"/>
    </row>
    <row r="22" spans="2:13" x14ac:dyDescent="0.25">
      <c r="B22" s="617"/>
      <c r="C22" s="614"/>
      <c r="D22" s="614"/>
      <c r="E22" s="614"/>
      <c r="F22" s="614"/>
      <c r="G22" s="614"/>
      <c r="H22" s="618"/>
      <c r="M22" s="108"/>
    </row>
    <row r="23" spans="2:13" x14ac:dyDescent="0.25">
      <c r="B23" s="617"/>
      <c r="C23" s="614"/>
      <c r="D23" s="614"/>
      <c r="E23" s="614"/>
      <c r="F23" s="614"/>
      <c r="G23" s="614"/>
      <c r="H23" s="618"/>
      <c r="M23" s="108"/>
    </row>
    <row r="24" spans="2:13" x14ac:dyDescent="0.25">
      <c r="B24" s="617"/>
      <c r="C24" s="614"/>
      <c r="D24" s="614"/>
      <c r="E24" s="614"/>
      <c r="F24" s="614"/>
      <c r="G24" s="614"/>
      <c r="H24" s="618"/>
      <c r="M24" s="108"/>
    </row>
    <row r="25" spans="2:13" x14ac:dyDescent="0.25">
      <c r="B25" s="617"/>
      <c r="C25" s="614"/>
      <c r="D25" s="614"/>
      <c r="E25" s="614"/>
      <c r="F25" s="614"/>
      <c r="G25" s="614"/>
      <c r="H25" s="618"/>
      <c r="M25" s="108"/>
    </row>
    <row r="26" spans="2:13" x14ac:dyDescent="0.25">
      <c r="B26" s="617"/>
      <c r="C26" s="614"/>
      <c r="D26" s="614"/>
      <c r="E26" s="614"/>
      <c r="F26" s="614"/>
      <c r="G26" s="614"/>
      <c r="H26" s="618"/>
      <c r="M26" s="108"/>
    </row>
    <row r="27" spans="2:13" x14ac:dyDescent="0.25">
      <c r="B27" s="2417" t="s">
        <v>2173</v>
      </c>
      <c r="C27" s="2418"/>
      <c r="D27" s="2418"/>
      <c r="E27" s="2418"/>
      <c r="F27" s="2418"/>
      <c r="G27" s="2418"/>
      <c r="H27" s="2419"/>
      <c r="M27" s="108"/>
    </row>
    <row r="28" spans="2:13" x14ac:dyDescent="0.25">
      <c r="B28" s="2411" t="s">
        <v>2564</v>
      </c>
      <c r="C28" s="2412"/>
      <c r="D28" s="2412"/>
      <c r="E28" s="638"/>
      <c r="F28" s="2415" t="s">
        <v>2570</v>
      </c>
      <c r="G28" s="2415"/>
      <c r="H28" s="2416"/>
      <c r="M28" s="108"/>
    </row>
    <row r="29" spans="2:13" x14ac:dyDescent="0.25">
      <c r="B29" s="2411" t="s">
        <v>2563</v>
      </c>
      <c r="C29" s="2412"/>
      <c r="D29" s="2412"/>
      <c r="E29" s="614"/>
      <c r="F29" s="2415" t="s">
        <v>2567</v>
      </c>
      <c r="G29" s="2415"/>
      <c r="H29" s="2416"/>
      <c r="M29" s="108"/>
    </row>
    <row r="30" spans="2:13" x14ac:dyDescent="0.25">
      <c r="B30" s="2411" t="s">
        <v>2565</v>
      </c>
      <c r="C30" s="2412"/>
      <c r="D30" s="2412"/>
      <c r="E30" s="614"/>
      <c r="F30" s="2415" t="s">
        <v>2566</v>
      </c>
      <c r="G30" s="2415"/>
      <c r="H30" s="2416"/>
    </row>
    <row r="31" spans="2:13" x14ac:dyDescent="0.25">
      <c r="B31" s="2413" t="s">
        <v>2569</v>
      </c>
      <c r="C31" s="2414"/>
      <c r="D31" s="2414"/>
      <c r="E31" s="620"/>
      <c r="F31" s="2409" t="s">
        <v>2568</v>
      </c>
      <c r="G31" s="2409"/>
      <c r="H31" s="2410"/>
    </row>
    <row r="32" spans="2:13" x14ac:dyDescent="0.25"/>
    <row r="33" x14ac:dyDescent="0.25"/>
  </sheetData>
  <mergeCells count="12">
    <mergeCell ref="B4:H4"/>
    <mergeCell ref="B1:H3"/>
    <mergeCell ref="B27:H27"/>
    <mergeCell ref="B6:H6"/>
    <mergeCell ref="F30:H30"/>
    <mergeCell ref="F31:H31"/>
    <mergeCell ref="B28:D28"/>
    <mergeCell ref="B29:D29"/>
    <mergeCell ref="B30:D30"/>
    <mergeCell ref="B31:D31"/>
    <mergeCell ref="F28:H28"/>
    <mergeCell ref="F29:H29"/>
  </mergeCell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1:L57"/>
  <sheetViews>
    <sheetView showGridLines="0" topLeftCell="A28"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2708</v>
      </c>
      <c r="C4" s="1669"/>
      <c r="D4" s="1669"/>
      <c r="E4" s="1669"/>
      <c r="F4" s="1669"/>
      <c r="G4" s="1669"/>
      <c r="H4" s="1669"/>
    </row>
    <row r="5" spans="1:8" x14ac:dyDescent="0.25"/>
    <row r="6" spans="1:8" x14ac:dyDescent="0.25">
      <c r="B6" s="2433" t="s">
        <v>2575</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39"/>
      <c r="C9" s="640"/>
      <c r="D9" s="640"/>
      <c r="E9" s="640"/>
      <c r="F9" s="640"/>
      <c r="G9" s="640"/>
      <c r="H9" s="641"/>
    </row>
    <row r="10" spans="1:8" x14ac:dyDescent="0.25">
      <c r="B10" s="639"/>
      <c r="C10" s="640"/>
      <c r="D10" s="640"/>
      <c r="E10" s="640"/>
      <c r="F10" s="640"/>
      <c r="G10" s="640"/>
      <c r="H10" s="641"/>
    </row>
    <row r="11" spans="1:8" x14ac:dyDescent="0.25">
      <c r="B11" s="639"/>
      <c r="C11" s="640"/>
      <c r="D11" s="640"/>
      <c r="E11" s="640"/>
      <c r="F11" s="640"/>
      <c r="G11" s="640"/>
      <c r="H11" s="641"/>
    </row>
    <row r="12" spans="1:8" x14ac:dyDescent="0.25">
      <c r="B12" s="639"/>
      <c r="C12" s="640"/>
      <c r="D12" s="640"/>
      <c r="E12" s="640"/>
      <c r="F12" s="640"/>
      <c r="G12" s="640"/>
      <c r="H12" s="641"/>
    </row>
    <row r="13" spans="1:8" x14ac:dyDescent="0.25">
      <c r="B13" s="639"/>
      <c r="C13" s="640"/>
      <c r="D13" s="640"/>
      <c r="E13" s="640"/>
      <c r="F13" s="640"/>
      <c r="G13" s="640"/>
      <c r="H13" s="641"/>
    </row>
    <row r="14" spans="1:8" x14ac:dyDescent="0.25">
      <c r="B14" s="639"/>
      <c r="C14" s="640"/>
      <c r="D14" s="640"/>
      <c r="E14" s="640"/>
      <c r="F14" s="640"/>
      <c r="G14" s="640"/>
      <c r="H14" s="641"/>
    </row>
    <row r="15" spans="1:8" x14ac:dyDescent="0.25">
      <c r="B15" s="639"/>
      <c r="C15" s="640"/>
      <c r="D15" s="640"/>
      <c r="E15" s="640"/>
      <c r="F15" s="640"/>
      <c r="G15" s="640"/>
      <c r="H15" s="641"/>
    </row>
    <row r="16" spans="1:8" x14ac:dyDescent="0.25">
      <c r="B16" s="639"/>
      <c r="C16" s="640"/>
      <c r="D16" s="640"/>
      <c r="E16" s="640"/>
      <c r="F16" s="640"/>
      <c r="G16" s="640"/>
      <c r="H16" s="641"/>
    </row>
    <row r="17" spans="2:8" x14ac:dyDescent="0.25">
      <c r="B17" s="639"/>
      <c r="C17" s="640"/>
      <c r="D17" s="640"/>
      <c r="E17" s="640"/>
      <c r="F17" s="640"/>
      <c r="G17" s="640"/>
      <c r="H17" s="641"/>
    </row>
    <row r="18" spans="2:8" x14ac:dyDescent="0.25">
      <c r="B18" s="639"/>
      <c r="C18" s="640"/>
      <c r="D18" s="640"/>
      <c r="E18" s="640"/>
      <c r="F18" s="640"/>
      <c r="G18" s="640"/>
      <c r="H18" s="641"/>
    </row>
    <row r="19" spans="2:8" x14ac:dyDescent="0.25">
      <c r="B19" s="639"/>
      <c r="C19" s="640"/>
      <c r="D19" s="640"/>
      <c r="E19" s="640"/>
      <c r="F19" s="640"/>
      <c r="G19" s="640"/>
      <c r="H19" s="641"/>
    </row>
    <row r="20" spans="2:8" x14ac:dyDescent="0.25">
      <c r="B20" s="639"/>
      <c r="C20" s="640"/>
      <c r="D20" s="640"/>
      <c r="E20" s="640"/>
      <c r="F20" s="640"/>
      <c r="G20" s="640"/>
      <c r="H20" s="641"/>
    </row>
    <row r="21" spans="2:8" x14ac:dyDescent="0.25">
      <c r="B21" s="639"/>
      <c r="C21" s="640"/>
      <c r="D21" s="640"/>
      <c r="E21" s="640"/>
      <c r="F21" s="640"/>
      <c r="G21" s="640"/>
      <c r="H21" s="641"/>
    </row>
    <row r="22" spans="2:8" x14ac:dyDescent="0.25">
      <c r="B22" s="639"/>
      <c r="C22" s="640"/>
      <c r="D22" s="640"/>
      <c r="E22" s="640"/>
      <c r="F22" s="640"/>
      <c r="G22" s="640"/>
      <c r="H22" s="641"/>
    </row>
    <row r="23" spans="2:8" x14ac:dyDescent="0.25">
      <c r="B23" s="639"/>
      <c r="C23" s="640"/>
      <c r="D23" s="640"/>
      <c r="E23" s="640"/>
      <c r="F23" s="640"/>
      <c r="G23" s="640"/>
      <c r="H23" s="641"/>
    </row>
    <row r="24" spans="2:8" x14ac:dyDescent="0.25">
      <c r="B24" s="639"/>
      <c r="C24" s="640"/>
      <c r="D24" s="640"/>
      <c r="E24" s="640"/>
      <c r="F24" s="640"/>
      <c r="G24" s="640"/>
      <c r="H24" s="641"/>
    </row>
    <row r="25" spans="2:8" x14ac:dyDescent="0.25">
      <c r="B25" s="639"/>
      <c r="C25" s="640"/>
      <c r="D25" s="640"/>
      <c r="E25" s="640"/>
      <c r="F25" s="640"/>
      <c r="G25" s="640"/>
      <c r="H25" s="641"/>
    </row>
    <row r="26" spans="2:8" x14ac:dyDescent="0.25">
      <c r="B26" s="639"/>
      <c r="C26" s="640"/>
      <c r="D26" s="640"/>
      <c r="E26" s="640"/>
      <c r="F26" s="640"/>
      <c r="G26" s="640"/>
      <c r="H26" s="641"/>
    </row>
    <row r="27" spans="2:8" x14ac:dyDescent="0.25">
      <c r="B27" s="639"/>
      <c r="C27" s="640"/>
      <c r="D27" s="640"/>
      <c r="E27" s="640"/>
      <c r="F27" s="640"/>
      <c r="G27" s="640"/>
      <c r="H27" s="641"/>
    </row>
    <row r="28" spans="2:8" x14ac:dyDescent="0.25">
      <c r="B28" s="2417" t="s">
        <v>2174</v>
      </c>
      <c r="C28" s="2418"/>
      <c r="D28" s="2418"/>
      <c r="E28" s="2418"/>
      <c r="F28" s="2418"/>
      <c r="G28" s="2418"/>
      <c r="H28" s="2419"/>
    </row>
    <row r="29" spans="2:8" ht="15.75" x14ac:dyDescent="0.25">
      <c r="B29" s="2431" t="s">
        <v>2572</v>
      </c>
      <c r="C29" s="2432"/>
      <c r="D29" s="2432"/>
      <c r="E29" s="614"/>
      <c r="F29" s="2423" t="s">
        <v>2182</v>
      </c>
      <c r="G29" s="2423"/>
      <c r="H29" s="2424"/>
    </row>
    <row r="30" spans="2:8" ht="15.75" x14ac:dyDescent="0.25">
      <c r="B30" s="2431" t="s">
        <v>2571</v>
      </c>
      <c r="C30" s="2432"/>
      <c r="D30" s="2432"/>
      <c r="E30" s="614"/>
      <c r="F30" s="2423" t="s">
        <v>2183</v>
      </c>
      <c r="G30" s="2423"/>
      <c r="H30" s="2424"/>
    </row>
    <row r="31" spans="2:8" ht="15.75" x14ac:dyDescent="0.25">
      <c r="B31" s="2431" t="s">
        <v>2175</v>
      </c>
      <c r="C31" s="2432"/>
      <c r="D31" s="2432"/>
      <c r="E31" s="614"/>
      <c r="F31" s="2423" t="s">
        <v>2184</v>
      </c>
      <c r="G31" s="2423"/>
      <c r="H31" s="2424"/>
    </row>
    <row r="32" spans="2:8" ht="15.75" x14ac:dyDescent="0.25">
      <c r="B32" s="2431" t="s">
        <v>2176</v>
      </c>
      <c r="C32" s="2432"/>
      <c r="D32" s="2432"/>
      <c r="E32" s="614"/>
      <c r="F32" s="2423" t="s">
        <v>2185</v>
      </c>
      <c r="G32" s="2423"/>
      <c r="H32" s="2424"/>
    </row>
    <row r="33" spans="2:8" ht="15.75" x14ac:dyDescent="0.25">
      <c r="B33" s="2431" t="s">
        <v>2177</v>
      </c>
      <c r="C33" s="2432"/>
      <c r="D33" s="2432"/>
      <c r="E33" s="614"/>
      <c r="F33" s="2423" t="s">
        <v>2186</v>
      </c>
      <c r="G33" s="2423"/>
      <c r="H33" s="2424"/>
    </row>
    <row r="34" spans="2:8" ht="15.75" x14ac:dyDescent="0.25">
      <c r="B34" s="2431" t="s">
        <v>2178</v>
      </c>
      <c r="C34" s="2432"/>
      <c r="D34" s="2432"/>
      <c r="E34" s="614"/>
      <c r="F34" s="2423" t="s">
        <v>2187</v>
      </c>
      <c r="G34" s="2423"/>
      <c r="H34" s="2424"/>
    </row>
    <row r="35" spans="2:8" ht="15.75" x14ac:dyDescent="0.25">
      <c r="B35" s="2431" t="s">
        <v>2179</v>
      </c>
      <c r="C35" s="2432"/>
      <c r="D35" s="2432"/>
      <c r="E35" s="614"/>
      <c r="F35" s="2423" t="s">
        <v>2188</v>
      </c>
      <c r="G35" s="2423"/>
      <c r="H35" s="2424"/>
    </row>
    <row r="36" spans="2:8" ht="15.75" x14ac:dyDescent="0.25">
      <c r="B36" s="2431" t="s">
        <v>2573</v>
      </c>
      <c r="C36" s="2432"/>
      <c r="D36" s="2432"/>
      <c r="E36" s="614"/>
      <c r="F36" s="2423" t="s">
        <v>2189</v>
      </c>
      <c r="G36" s="2423"/>
      <c r="H36" s="2424"/>
    </row>
    <row r="37" spans="2:8" ht="29.25" customHeight="1" x14ac:dyDescent="0.25">
      <c r="B37" s="2431" t="s">
        <v>2574</v>
      </c>
      <c r="C37" s="2432"/>
      <c r="D37" s="2432"/>
      <c r="E37" s="614"/>
      <c r="F37" s="2423" t="s">
        <v>2190</v>
      </c>
      <c r="G37" s="2423"/>
      <c r="H37" s="2424"/>
    </row>
    <row r="38" spans="2:8" ht="15.75" x14ac:dyDescent="0.25">
      <c r="B38" s="2431" t="s">
        <v>2180</v>
      </c>
      <c r="C38" s="2432"/>
      <c r="D38" s="2432"/>
      <c r="E38" s="614"/>
      <c r="F38" s="2423" t="s">
        <v>2191</v>
      </c>
      <c r="G38" s="2423"/>
      <c r="H38" s="2424"/>
    </row>
    <row r="39" spans="2:8" ht="15.75" x14ac:dyDescent="0.25">
      <c r="B39" s="2429" t="s">
        <v>2181</v>
      </c>
      <c r="C39" s="2430"/>
      <c r="D39" s="2430"/>
      <c r="E39" s="614"/>
      <c r="F39" s="2423" t="s">
        <v>2192</v>
      </c>
      <c r="G39" s="2423"/>
      <c r="H39" s="2424"/>
    </row>
    <row r="40" spans="2:8" x14ac:dyDescent="0.25">
      <c r="B40" s="617"/>
      <c r="C40" s="614"/>
      <c r="D40" s="614"/>
      <c r="E40" s="614"/>
      <c r="F40" s="614"/>
      <c r="G40" s="614"/>
      <c r="H40" s="618"/>
    </row>
    <row r="41" spans="2:8" ht="15.75" customHeight="1" x14ac:dyDescent="0.25">
      <c r="B41" s="2426" t="s">
        <v>2193</v>
      </c>
      <c r="C41" s="2427"/>
      <c r="D41" s="2427"/>
      <c r="E41" s="2427"/>
      <c r="F41" s="2427"/>
      <c r="G41" s="2427"/>
      <c r="H41" s="2428"/>
    </row>
    <row r="42" spans="2:8" x14ac:dyDescent="0.25">
      <c r="B42" s="2426"/>
      <c r="C42" s="2427"/>
      <c r="D42" s="2427"/>
      <c r="E42" s="2427"/>
      <c r="F42" s="2427"/>
      <c r="G42" s="2427"/>
      <c r="H42" s="2428"/>
    </row>
    <row r="43" spans="2:8" x14ac:dyDescent="0.25">
      <c r="B43" s="2426"/>
      <c r="C43" s="2427"/>
      <c r="D43" s="2427"/>
      <c r="E43" s="2427"/>
      <c r="F43" s="2427"/>
      <c r="G43" s="2427"/>
      <c r="H43" s="2428"/>
    </row>
    <row r="44" spans="2:8" x14ac:dyDescent="0.25">
      <c r="B44" s="2426"/>
      <c r="C44" s="2427"/>
      <c r="D44" s="2427"/>
      <c r="E44" s="2427"/>
      <c r="F44" s="2427"/>
      <c r="G44" s="2427"/>
      <c r="H44" s="2428"/>
    </row>
    <row r="45" spans="2:8" x14ac:dyDescent="0.25">
      <c r="B45" s="2426"/>
      <c r="C45" s="2427"/>
      <c r="D45" s="2427"/>
      <c r="E45" s="2427"/>
      <c r="F45" s="2427"/>
      <c r="G45" s="2427"/>
      <c r="H45" s="2428"/>
    </row>
    <row r="46" spans="2:8" x14ac:dyDescent="0.25">
      <c r="B46" s="619"/>
      <c r="C46" s="620"/>
      <c r="D46" s="620"/>
      <c r="E46" s="620"/>
      <c r="F46" s="620"/>
      <c r="G46" s="620"/>
      <c r="H46" s="621"/>
    </row>
    <row r="47" spans="2:8" x14ac:dyDescent="0.25"/>
    <row r="48" spans="2:8" x14ac:dyDescent="0.25"/>
    <row r="49" spans="2:4" x14ac:dyDescent="0.25"/>
    <row r="50" spans="2:4" ht="15.75" hidden="1" x14ac:dyDescent="0.25">
      <c r="B50" s="2425"/>
      <c r="C50" s="2425"/>
      <c r="D50" s="2425"/>
    </row>
    <row r="51" spans="2:4" ht="15.75" hidden="1" x14ac:dyDescent="0.25">
      <c r="B51" s="628"/>
      <c r="C51" s="16"/>
      <c r="D51" s="16"/>
    </row>
    <row r="52" spans="2:4" ht="15.75" hidden="1" x14ac:dyDescent="0.25">
      <c r="C52" s="16"/>
      <c r="D52" s="16"/>
    </row>
    <row r="53" spans="2:4" hidden="1" x14ac:dyDescent="0.25"/>
    <row r="54" spans="2:4" hidden="1" x14ac:dyDescent="0.25"/>
    <row r="55" spans="2:4" hidden="1" x14ac:dyDescent="0.25"/>
    <row r="56" spans="2:4" hidden="1" x14ac:dyDescent="0.25"/>
    <row r="57" spans="2:4" hidden="1" x14ac:dyDescent="0.25"/>
  </sheetData>
  <mergeCells count="28">
    <mergeCell ref="B34:D34"/>
    <mergeCell ref="B4:H4"/>
    <mergeCell ref="B1:H3"/>
    <mergeCell ref="B6:H8"/>
    <mergeCell ref="B28:H28"/>
    <mergeCell ref="B29:D29"/>
    <mergeCell ref="F29:H29"/>
    <mergeCell ref="B30:D30"/>
    <mergeCell ref="B31:D31"/>
    <mergeCell ref="B32:D32"/>
    <mergeCell ref="B33:D33"/>
    <mergeCell ref="F30:H30"/>
    <mergeCell ref="F31:H31"/>
    <mergeCell ref="F32:H32"/>
    <mergeCell ref="F33:H33"/>
    <mergeCell ref="F34:H34"/>
    <mergeCell ref="F39:H39"/>
    <mergeCell ref="B50:D50"/>
    <mergeCell ref="B41:H45"/>
    <mergeCell ref="B39:D39"/>
    <mergeCell ref="F35:H35"/>
    <mergeCell ref="B35:D35"/>
    <mergeCell ref="B36:D36"/>
    <mergeCell ref="B37:D37"/>
    <mergeCell ref="B38:D38"/>
    <mergeCell ref="F36:H36"/>
    <mergeCell ref="F37:H37"/>
    <mergeCell ref="F38:H38"/>
  </mergeCells>
  <pageMargins left="0.7" right="0.7" top="0.75" bottom="0.75" header="0.3" footer="0.3"/>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L33"/>
  <sheetViews>
    <sheetView showGridLines="0" zoomScaleNormal="10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2709</v>
      </c>
      <c r="C4" s="1669"/>
      <c r="D4" s="1669"/>
      <c r="E4" s="1669"/>
      <c r="F4" s="1669"/>
      <c r="G4" s="1669"/>
      <c r="H4" s="1669"/>
    </row>
    <row r="5" spans="1:8" x14ac:dyDescent="0.25">
      <c r="B5" s="108"/>
    </row>
    <row r="6" spans="1:8" ht="15" customHeight="1" x14ac:dyDescent="0.25">
      <c r="B6" s="2433" t="s">
        <v>2194</v>
      </c>
      <c r="C6" s="2434"/>
      <c r="D6" s="2434"/>
      <c r="E6" s="2434"/>
      <c r="F6" s="2434"/>
      <c r="G6" s="2434"/>
      <c r="H6" s="2435"/>
    </row>
    <row r="7" spans="1:8" ht="15" customHeight="1" x14ac:dyDescent="0.25">
      <c r="B7" s="2426"/>
      <c r="C7" s="2427"/>
      <c r="D7" s="2427"/>
      <c r="E7" s="2427"/>
      <c r="F7" s="2427"/>
      <c r="G7" s="2427"/>
      <c r="H7" s="2428"/>
    </row>
    <row r="8" spans="1:8" x14ac:dyDescent="0.25">
      <c r="B8" s="2426"/>
      <c r="C8" s="2427"/>
      <c r="D8" s="2427"/>
      <c r="E8" s="2427"/>
      <c r="F8" s="2427"/>
      <c r="G8" s="2427"/>
      <c r="H8" s="2428"/>
    </row>
    <row r="9" spans="1:8" x14ac:dyDescent="0.25">
      <c r="B9" s="617"/>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2417" t="s">
        <v>2195</v>
      </c>
      <c r="C30" s="2418"/>
      <c r="D30" s="2418"/>
      <c r="E30" s="2418"/>
      <c r="F30" s="2418"/>
      <c r="G30" s="2418"/>
      <c r="H30" s="2419"/>
    </row>
    <row r="31" spans="2:8" x14ac:dyDescent="0.25">
      <c r="B31" s="619"/>
      <c r="C31" s="620"/>
      <c r="D31" s="620"/>
      <c r="E31" s="620"/>
      <c r="F31" s="620"/>
      <c r="G31" s="620"/>
      <c r="H31" s="621"/>
    </row>
    <row r="32" spans="2:8" x14ac:dyDescent="0.25"/>
    <row r="33" x14ac:dyDescent="0.25"/>
  </sheetData>
  <mergeCells count="4">
    <mergeCell ref="B4:H4"/>
    <mergeCell ref="B6:H8"/>
    <mergeCell ref="B30:H30"/>
    <mergeCell ref="B1:H3"/>
  </mergeCells>
  <pageMargins left="0.7" right="0.7" top="0.75" bottom="0.75" header="0.3" footer="0.3"/>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1:M54"/>
  <sheetViews>
    <sheetView showGridLines="0" topLeftCell="A31" zoomScaleNormal="100"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2710</v>
      </c>
      <c r="C4" s="1669"/>
      <c r="D4" s="1669"/>
      <c r="E4" s="1669"/>
      <c r="F4" s="1669"/>
      <c r="G4" s="1669"/>
      <c r="H4" s="1669"/>
    </row>
    <row r="5" spans="1:8" x14ac:dyDescent="0.25"/>
    <row r="6" spans="1:8" x14ac:dyDescent="0.25">
      <c r="B6" s="2433" t="s">
        <v>2196</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17"/>
      <c r="C9" s="614"/>
      <c r="D9" s="614"/>
      <c r="E9" s="614"/>
      <c r="F9" s="614"/>
      <c r="G9" s="614"/>
      <c r="H9" s="618"/>
    </row>
    <row r="10" spans="1:8" x14ac:dyDescent="0.25">
      <c r="B10" s="642"/>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43"/>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2417" t="s">
        <v>2197</v>
      </c>
      <c r="C29" s="2418"/>
      <c r="D29" s="2418"/>
      <c r="E29" s="2418"/>
      <c r="F29" s="2418"/>
      <c r="G29" s="2418"/>
      <c r="H29" s="2419"/>
    </row>
    <row r="30" spans="2:8" x14ac:dyDescent="0.25">
      <c r="B30" s="2436" t="s">
        <v>2198</v>
      </c>
      <c r="C30" s="2437"/>
      <c r="D30" s="2437"/>
      <c r="E30" s="614"/>
      <c r="F30" s="2438" t="s">
        <v>2201</v>
      </c>
      <c r="G30" s="2438"/>
      <c r="H30" s="2439"/>
    </row>
    <row r="31" spans="2:8" x14ac:dyDescent="0.25">
      <c r="B31" s="2436" t="s">
        <v>2199</v>
      </c>
      <c r="C31" s="2437"/>
      <c r="D31" s="2437"/>
      <c r="E31" s="614"/>
      <c r="F31" s="2438" t="s">
        <v>2202</v>
      </c>
      <c r="G31" s="2438"/>
      <c r="H31" s="2439"/>
    </row>
    <row r="32" spans="2:8" x14ac:dyDescent="0.25">
      <c r="B32" s="2436" t="s">
        <v>2200</v>
      </c>
      <c r="C32" s="2437"/>
      <c r="D32" s="2437"/>
      <c r="E32" s="614"/>
      <c r="F32" s="614"/>
      <c r="G32" s="614"/>
      <c r="H32" s="618"/>
    </row>
    <row r="33" spans="2:8" ht="15" customHeight="1" x14ac:dyDescent="0.25">
      <c r="B33" s="2440" t="s">
        <v>2203</v>
      </c>
      <c r="C33" s="2441"/>
      <c r="D33" s="2441"/>
      <c r="E33" s="2441"/>
      <c r="F33" s="2441"/>
      <c r="G33" s="2441"/>
      <c r="H33" s="2442"/>
    </row>
    <row r="34" spans="2:8" x14ac:dyDescent="0.25">
      <c r="B34" s="2440"/>
      <c r="C34" s="2441"/>
      <c r="D34" s="2441"/>
      <c r="E34" s="2441"/>
      <c r="F34" s="2441"/>
      <c r="G34" s="2441"/>
      <c r="H34" s="2442"/>
    </row>
    <row r="35" spans="2:8" x14ac:dyDescent="0.25">
      <c r="B35" s="2440"/>
      <c r="C35" s="2441"/>
      <c r="D35" s="2441"/>
      <c r="E35" s="2441"/>
      <c r="F35" s="2441"/>
      <c r="G35" s="2441"/>
      <c r="H35" s="2442"/>
    </row>
    <row r="36" spans="2:8" x14ac:dyDescent="0.25">
      <c r="B36" s="2443"/>
      <c r="C36" s="2444"/>
      <c r="D36" s="2444"/>
      <c r="E36" s="2444"/>
      <c r="F36" s="2444"/>
      <c r="G36" s="2444"/>
      <c r="H36" s="2445"/>
    </row>
    <row r="37" spans="2:8" x14ac:dyDescent="0.25"/>
    <row r="38" spans="2:8" hidden="1" x14ac:dyDescent="0.25"/>
    <row r="39" spans="2:8" hidden="1" x14ac:dyDescent="0.25"/>
    <row r="40" spans="2:8" hidden="1" x14ac:dyDescent="0.25"/>
    <row r="41" spans="2:8" hidden="1" x14ac:dyDescent="0.25"/>
    <row r="42" spans="2:8" hidden="1" x14ac:dyDescent="0.25"/>
    <row r="43" spans="2:8" hidden="1" x14ac:dyDescent="0.25"/>
    <row r="44" spans="2:8" hidden="1" x14ac:dyDescent="0.25"/>
    <row r="45" spans="2:8" hidden="1" x14ac:dyDescent="0.25"/>
    <row r="46" spans="2:8" hidden="1" x14ac:dyDescent="0.25"/>
    <row r="47" spans="2:8" hidden="1" x14ac:dyDescent="0.25"/>
    <row r="48" spans="2:8" hidden="1" x14ac:dyDescent="0.25"/>
    <row r="49" hidden="1" x14ac:dyDescent="0.25"/>
    <row r="50" hidden="1" x14ac:dyDescent="0.25"/>
    <row r="51" hidden="1" x14ac:dyDescent="0.25"/>
    <row r="52" hidden="1" x14ac:dyDescent="0.25"/>
    <row r="53" hidden="1" x14ac:dyDescent="0.25"/>
    <row r="54" hidden="1" x14ac:dyDescent="0.25"/>
  </sheetData>
  <mergeCells count="10">
    <mergeCell ref="B1:H3"/>
    <mergeCell ref="B6:H8"/>
    <mergeCell ref="B29:H29"/>
    <mergeCell ref="B30:D30"/>
    <mergeCell ref="B31:D31"/>
    <mergeCell ref="B32:D32"/>
    <mergeCell ref="F30:H30"/>
    <mergeCell ref="F31:H31"/>
    <mergeCell ref="B33:H36"/>
    <mergeCell ref="B4:H4"/>
  </mergeCell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I33"/>
  <sheetViews>
    <sheetView showGridLines="0" topLeftCell="A1048576"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2711</v>
      </c>
      <c r="C4" s="1669"/>
      <c r="D4" s="1669"/>
      <c r="E4" s="1669"/>
      <c r="F4" s="1669"/>
      <c r="G4" s="1669"/>
      <c r="H4" s="1669"/>
    </row>
    <row r="5" spans="1:8" x14ac:dyDescent="0.25"/>
    <row r="6" spans="1:8" x14ac:dyDescent="0.25">
      <c r="B6" s="2433" t="s">
        <v>2204</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43"/>
      <c r="C9" s="614"/>
      <c r="D9" s="614"/>
      <c r="E9" s="614"/>
      <c r="F9" s="614"/>
      <c r="G9" s="614"/>
      <c r="H9" s="618"/>
    </row>
    <row r="10" spans="1:8" x14ac:dyDescent="0.25">
      <c r="B10" s="643"/>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43"/>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44" t="s">
        <v>2205</v>
      </c>
      <c r="E30" s="614"/>
      <c r="F30" s="614"/>
      <c r="G30" s="614"/>
      <c r="H30" s="618"/>
    </row>
    <row r="31" spans="2:8" x14ac:dyDescent="0.25">
      <c r="B31" s="619"/>
      <c r="C31" s="620"/>
      <c r="D31" s="620"/>
      <c r="E31" s="620"/>
      <c r="F31" s="620"/>
      <c r="G31" s="620"/>
      <c r="H31" s="621"/>
    </row>
    <row r="32" spans="2:8" x14ac:dyDescent="0.25"/>
    <row r="33" x14ac:dyDescent="0.25"/>
  </sheetData>
  <mergeCells count="3">
    <mergeCell ref="B4:H4"/>
    <mergeCell ref="B1:H3"/>
    <mergeCell ref="B6:H8"/>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I33"/>
  <sheetViews>
    <sheetView showGridLines="0"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2712</v>
      </c>
      <c r="C4" s="1669"/>
      <c r="D4" s="1669"/>
      <c r="E4" s="1669"/>
      <c r="F4" s="1669"/>
      <c r="G4" s="1669"/>
      <c r="H4" s="1669"/>
    </row>
    <row r="5" spans="1:8" x14ac:dyDescent="0.25">
      <c r="B5" s="107"/>
    </row>
    <row r="6" spans="1:8" x14ac:dyDescent="0.25">
      <c r="B6" s="2433" t="s">
        <v>2206</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45"/>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14"/>
      <c r="E30" s="614"/>
      <c r="F30" s="614"/>
      <c r="G30" s="614"/>
      <c r="H30" s="618"/>
    </row>
    <row r="31" spans="2:8" x14ac:dyDescent="0.25">
      <c r="B31" s="2417" t="s">
        <v>2207</v>
      </c>
      <c r="C31" s="2418"/>
      <c r="D31" s="2418"/>
      <c r="E31" s="2418"/>
      <c r="F31" s="2418"/>
      <c r="G31" s="2418"/>
      <c r="H31" s="2419"/>
    </row>
    <row r="32" spans="2:8" x14ac:dyDescent="0.25">
      <c r="B32" s="619"/>
      <c r="C32" s="620"/>
      <c r="D32" s="620"/>
      <c r="E32" s="620"/>
      <c r="F32" s="620"/>
      <c r="G32" s="620"/>
      <c r="H32" s="621"/>
    </row>
    <row r="33" x14ac:dyDescent="0.25"/>
  </sheetData>
  <mergeCells count="4">
    <mergeCell ref="B4:H4"/>
    <mergeCell ref="B6:H8"/>
    <mergeCell ref="B31:H31"/>
    <mergeCell ref="B1:H3"/>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dimension ref="A1:I38"/>
  <sheetViews>
    <sheetView showGridLines="0" topLeftCell="A7"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2713</v>
      </c>
      <c r="C4" s="1669"/>
      <c r="D4" s="1669"/>
      <c r="E4" s="1669"/>
      <c r="F4" s="1669"/>
      <c r="G4" s="1669"/>
      <c r="H4" s="1669"/>
    </row>
    <row r="5" spans="1:8" x14ac:dyDescent="0.25">
      <c r="B5" s="110"/>
    </row>
    <row r="6" spans="1:8" x14ac:dyDescent="0.25">
      <c r="B6" s="2433" t="s">
        <v>2208</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2426"/>
      <c r="C9" s="2427"/>
      <c r="D9" s="2427"/>
      <c r="E9" s="2427"/>
      <c r="F9" s="2427"/>
      <c r="G9" s="2427"/>
      <c r="H9" s="242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14"/>
      <c r="E30" s="614"/>
      <c r="F30" s="614"/>
      <c r="G30" s="614"/>
      <c r="H30" s="618"/>
    </row>
    <row r="31" spans="2:8" x14ac:dyDescent="0.25">
      <c r="B31" s="617"/>
      <c r="C31" s="614"/>
      <c r="D31" s="614"/>
      <c r="E31" s="614"/>
      <c r="F31" s="614"/>
      <c r="G31" s="614"/>
      <c r="H31" s="618"/>
    </row>
    <row r="32" spans="2:8" x14ac:dyDescent="0.25">
      <c r="B32" s="617"/>
      <c r="C32" s="614"/>
      <c r="D32" s="614"/>
      <c r="E32" s="614"/>
      <c r="F32" s="614"/>
      <c r="G32" s="614"/>
      <c r="H32" s="618"/>
    </row>
    <row r="33" spans="2:8" x14ac:dyDescent="0.25">
      <c r="B33" s="617"/>
      <c r="C33" s="614"/>
      <c r="D33" s="614"/>
      <c r="E33" s="614"/>
      <c r="F33" s="614"/>
      <c r="G33" s="614"/>
      <c r="H33" s="618"/>
    </row>
    <row r="34" spans="2:8" x14ac:dyDescent="0.25">
      <c r="B34" s="617"/>
      <c r="C34" s="614"/>
      <c r="D34" s="614"/>
      <c r="E34" s="614"/>
      <c r="F34" s="614"/>
      <c r="G34" s="614"/>
      <c r="H34" s="618"/>
    </row>
    <row r="35" spans="2:8" x14ac:dyDescent="0.25">
      <c r="B35" s="617"/>
      <c r="C35" s="614"/>
      <c r="D35" s="614"/>
      <c r="E35" s="614"/>
      <c r="F35" s="614"/>
      <c r="G35" s="614"/>
      <c r="H35" s="618"/>
    </row>
    <row r="36" spans="2:8" x14ac:dyDescent="0.25">
      <c r="B36" s="2417" t="s">
        <v>2209</v>
      </c>
      <c r="C36" s="2418"/>
      <c r="D36" s="2418"/>
      <c r="E36" s="2418"/>
      <c r="F36" s="2418"/>
      <c r="G36" s="2418"/>
      <c r="H36" s="2419"/>
    </row>
    <row r="37" spans="2:8" x14ac:dyDescent="0.25">
      <c r="B37" s="619"/>
      <c r="C37" s="620"/>
      <c r="D37" s="620"/>
      <c r="E37" s="620"/>
      <c r="F37" s="620"/>
      <c r="G37" s="620"/>
      <c r="H37" s="621"/>
    </row>
    <row r="38" spans="2:8" x14ac:dyDescent="0.25"/>
  </sheetData>
  <mergeCells count="4">
    <mergeCell ref="B4:H4"/>
    <mergeCell ref="B6:H9"/>
    <mergeCell ref="B36:H36"/>
    <mergeCell ref="B1:H3"/>
  </mergeCell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dimension ref="A1:I33"/>
  <sheetViews>
    <sheetView showGridLines="0" topLeftCell="A16" zoomScaleNormal="100"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2714</v>
      </c>
      <c r="C4" s="1669"/>
      <c r="D4" s="1669"/>
      <c r="E4" s="1669"/>
      <c r="F4" s="1669"/>
      <c r="G4" s="1669"/>
      <c r="H4" s="1669"/>
    </row>
    <row r="5" spans="1:8" x14ac:dyDescent="0.25"/>
    <row r="6" spans="1:8" x14ac:dyDescent="0.25">
      <c r="B6" s="2433" t="s">
        <v>2210</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43"/>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14"/>
      <c r="E30" s="614"/>
      <c r="F30" s="614"/>
      <c r="G30" s="614"/>
      <c r="H30" s="618"/>
    </row>
    <row r="31" spans="2:8" x14ac:dyDescent="0.25">
      <c r="B31" s="619"/>
      <c r="C31" s="620"/>
      <c r="D31" s="620"/>
      <c r="E31" s="620"/>
      <c r="F31" s="620"/>
      <c r="G31" s="620"/>
      <c r="H31" s="621"/>
    </row>
    <row r="32" spans="2:8" x14ac:dyDescent="0.25"/>
    <row r="33" x14ac:dyDescent="0.25"/>
  </sheetData>
  <mergeCells count="3">
    <mergeCell ref="B4:H4"/>
    <mergeCell ref="B6:H8"/>
    <mergeCell ref="B1:H3"/>
  </mergeCell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dimension ref="A1:I35"/>
  <sheetViews>
    <sheetView showGridLines="0" topLeftCell="A10"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2715</v>
      </c>
      <c r="C4" s="1669"/>
      <c r="D4" s="1669"/>
      <c r="E4" s="1669"/>
      <c r="F4" s="1669"/>
      <c r="G4" s="1669"/>
      <c r="H4" s="1669"/>
    </row>
    <row r="5" spans="1:8" x14ac:dyDescent="0.25">
      <c r="B5" s="108"/>
    </row>
    <row r="6" spans="1:8" x14ac:dyDescent="0.25">
      <c r="B6" s="2433" t="s">
        <v>2211</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43"/>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14"/>
      <c r="E30" s="614"/>
      <c r="F30" s="614"/>
      <c r="G30" s="614"/>
      <c r="H30" s="618"/>
    </row>
    <row r="31" spans="2:8" x14ac:dyDescent="0.25">
      <c r="B31" s="617"/>
      <c r="C31" s="614"/>
      <c r="D31" s="614"/>
      <c r="E31" s="614"/>
      <c r="F31" s="614"/>
      <c r="G31" s="614"/>
      <c r="H31" s="618"/>
    </row>
    <row r="32" spans="2:8" x14ac:dyDescent="0.25">
      <c r="B32" s="619"/>
      <c r="C32" s="620"/>
      <c r="D32" s="620"/>
      <c r="E32" s="620"/>
      <c r="F32" s="620"/>
      <c r="G32" s="620"/>
      <c r="H32" s="621"/>
    </row>
    <row r="33" x14ac:dyDescent="0.25"/>
    <row r="34" x14ac:dyDescent="0.25"/>
    <row r="35" x14ac:dyDescent="0.25"/>
  </sheetData>
  <mergeCells count="3">
    <mergeCell ref="B4:H4"/>
    <mergeCell ref="B6:H8"/>
    <mergeCell ref="B1:H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K307"/>
  <sheetViews>
    <sheetView showGridLines="0" zoomScaleNormal="100" workbookViewId="0"/>
  </sheetViews>
  <sheetFormatPr baseColWidth="10" defaultColWidth="0" defaultRowHeight="15" customHeight="1" zeroHeight="1" x14ac:dyDescent="0.25"/>
  <cols>
    <col min="1" max="1" width="3.5703125" style="775" customWidth="1"/>
    <col min="2" max="2" width="39" style="775" customWidth="1"/>
    <col min="3" max="6" width="21.85546875" style="775" customWidth="1"/>
    <col min="7" max="7" width="5" style="775" customWidth="1"/>
    <col min="8" max="11" width="0" style="775" hidden="1" customWidth="1"/>
    <col min="12" max="16384" width="9.140625" style="775" hidden="1"/>
  </cols>
  <sheetData>
    <row r="1" spans="2:8" x14ac:dyDescent="0.25">
      <c r="B1" s="1804"/>
      <c r="C1" s="1805"/>
      <c r="D1" s="1805"/>
      <c r="E1" s="1805"/>
      <c r="F1" s="1806"/>
    </row>
    <row r="2" spans="2:8" x14ac:dyDescent="0.25">
      <c r="B2" s="1807"/>
      <c r="C2" s="1808"/>
      <c r="D2" s="1808"/>
      <c r="E2" s="1808"/>
      <c r="F2" s="1809"/>
    </row>
    <row r="3" spans="2:8" ht="16.5" thickBot="1" x14ac:dyDescent="0.3">
      <c r="B3" s="1810"/>
      <c r="C3" s="1811"/>
      <c r="D3" s="1811"/>
      <c r="E3" s="1811"/>
      <c r="F3" s="1812"/>
      <c r="G3" s="776"/>
      <c r="H3" s="776"/>
    </row>
    <row r="4" spans="2:8" ht="21.75" thickBot="1" x14ac:dyDescent="0.4">
      <c r="B4" s="1813" t="s">
        <v>2596</v>
      </c>
      <c r="C4" s="1814"/>
      <c r="D4" s="1814"/>
      <c r="E4" s="1814"/>
      <c r="F4" s="1815"/>
      <c r="G4" s="776"/>
      <c r="H4" s="776"/>
    </row>
    <row r="5" spans="2:8" s="778" customFormat="1" ht="15.75" x14ac:dyDescent="0.25">
      <c r="B5" s="1859"/>
      <c r="C5" s="1859"/>
      <c r="D5" s="1859"/>
      <c r="E5" s="1859"/>
      <c r="F5" s="777"/>
      <c r="G5" s="777"/>
      <c r="H5" s="777"/>
    </row>
    <row r="6" spans="2:8" s="778" customFormat="1" ht="21" x14ac:dyDescent="0.35">
      <c r="B6" s="1867" t="s">
        <v>200</v>
      </c>
      <c r="C6" s="1868"/>
      <c r="D6" s="779"/>
      <c r="E6" s="780" t="s">
        <v>3573</v>
      </c>
      <c r="F6" s="780" t="s">
        <v>4184</v>
      </c>
      <c r="G6" s="777"/>
      <c r="H6" s="777"/>
    </row>
    <row r="7" spans="2:8" s="778" customFormat="1" ht="18.75" customHeight="1" x14ac:dyDescent="0.25">
      <c r="B7" s="1850" t="s">
        <v>226</v>
      </c>
      <c r="C7" s="1851" t="s">
        <v>226</v>
      </c>
      <c r="D7" s="795"/>
      <c r="E7" s="832">
        <f>'A. Detalle PersonalAdministra'!C48</f>
        <v>226</v>
      </c>
      <c r="F7" s="832">
        <f>'B. Detalle PersonalAdministra'!C48</f>
        <v>205</v>
      </c>
    </row>
    <row r="8" spans="2:8" ht="18.75" customHeight="1" x14ac:dyDescent="0.25">
      <c r="B8" s="1850" t="s">
        <v>227</v>
      </c>
      <c r="C8" s="1851" t="s">
        <v>227</v>
      </c>
      <c r="D8" s="796"/>
      <c r="E8" s="832">
        <f>'A. Detalle PersonalAdministra'!E48</f>
        <v>57</v>
      </c>
      <c r="F8" s="832">
        <f>'B. Detalle PersonalAdministra'!E48</f>
        <v>55</v>
      </c>
    </row>
    <row r="9" spans="2:8" ht="18.75" customHeight="1" x14ac:dyDescent="0.25">
      <c r="B9" s="1850" t="s">
        <v>228</v>
      </c>
      <c r="C9" s="1851" t="s">
        <v>228</v>
      </c>
      <c r="D9" s="796"/>
      <c r="E9" s="832">
        <f>'A. Detalle PersonalAdministra'!G48</f>
        <v>341</v>
      </c>
      <c r="F9" s="832">
        <f>'B. Detalle PersonalAdministra'!G48</f>
        <v>380</v>
      </c>
    </row>
    <row r="10" spans="2:8" ht="18.75" customHeight="1" x14ac:dyDescent="0.35">
      <c r="B10" s="1869" t="s">
        <v>229</v>
      </c>
      <c r="C10" s="1870" t="s">
        <v>229</v>
      </c>
      <c r="D10" s="827"/>
      <c r="E10" s="780"/>
      <c r="F10" s="780"/>
    </row>
    <row r="11" spans="2:8" ht="18.75" customHeight="1" x14ac:dyDescent="0.25">
      <c r="B11" s="1850" t="s">
        <v>230</v>
      </c>
      <c r="C11" s="1851"/>
      <c r="D11" s="796"/>
      <c r="E11" s="832">
        <f>SUM('A. Detalle PersonalAdministra'!C9:C17)</f>
        <v>35</v>
      </c>
      <c r="F11" s="832">
        <f>SUM('B. Detalle PersonalAdministra'!C9:C17)</f>
        <v>29</v>
      </c>
    </row>
    <row r="12" spans="2:8" ht="18.75" customHeight="1" x14ac:dyDescent="0.25">
      <c r="B12" s="1850" t="s">
        <v>231</v>
      </c>
      <c r="C12" s="1851"/>
      <c r="D12" s="796"/>
      <c r="E12" s="832">
        <v>2</v>
      </c>
      <c r="F12" s="832">
        <f>SUM('B. Detalle PersonalAdministra'!C10:C18)</f>
        <v>22</v>
      </c>
    </row>
    <row r="13" spans="2:8" ht="18.75" customHeight="1" x14ac:dyDescent="0.25">
      <c r="B13" s="1850" t="s">
        <v>232</v>
      </c>
      <c r="C13" s="1851"/>
      <c r="D13" s="796"/>
      <c r="E13" s="832">
        <v>45</v>
      </c>
      <c r="F13" s="832">
        <f>SUM('B. Detalle PersonalAdministra'!C11:C19)</f>
        <v>17</v>
      </c>
    </row>
    <row r="14" spans="2:8" ht="18.75" customHeight="1" x14ac:dyDescent="0.25">
      <c r="B14" s="1850" t="s">
        <v>233</v>
      </c>
      <c r="C14" s="1851"/>
      <c r="D14" s="796"/>
      <c r="E14" s="832">
        <v>129</v>
      </c>
      <c r="F14" s="832">
        <f>SUM('B. Detalle PersonalAdministra'!C12:C20)</f>
        <v>11</v>
      </c>
    </row>
    <row r="15" spans="2:8" ht="18.75" customHeight="1" x14ac:dyDescent="0.25">
      <c r="B15" s="1850" t="s">
        <v>234</v>
      </c>
      <c r="C15" s="1851"/>
      <c r="D15" s="796"/>
      <c r="E15" s="832">
        <v>15</v>
      </c>
      <c r="F15" s="832">
        <f>SUM('B. Detalle PersonalAdministra'!C13:C21)</f>
        <v>8</v>
      </c>
    </row>
    <row r="16" spans="2:8" ht="18.75" customHeight="1" x14ac:dyDescent="0.25">
      <c r="B16" s="828" t="s">
        <v>235</v>
      </c>
      <c r="C16" s="829"/>
      <c r="D16" s="830"/>
      <c r="E16" s="831"/>
      <c r="F16" s="831"/>
    </row>
    <row r="17" spans="2:6" ht="18.75" hidden="1" customHeight="1" x14ac:dyDescent="0.25">
      <c r="C17" s="790"/>
      <c r="D17" s="790"/>
      <c r="E17" s="790"/>
      <c r="F17" s="790"/>
    </row>
    <row r="18" spans="2:6" ht="17.25" hidden="1" customHeight="1" x14ac:dyDescent="0.25">
      <c r="B18" s="790"/>
      <c r="C18" s="790"/>
      <c r="D18" s="790"/>
      <c r="E18" s="790"/>
      <c r="F18" s="790"/>
    </row>
    <row r="19" spans="2:6" ht="17.25" hidden="1" customHeight="1" x14ac:dyDescent="0.25">
      <c r="B19" s="790"/>
      <c r="C19" s="790"/>
      <c r="D19" s="790"/>
      <c r="E19" s="790"/>
      <c r="F19" s="790"/>
    </row>
    <row r="20" spans="2:6" ht="17.25" hidden="1" customHeight="1" x14ac:dyDescent="0.25">
      <c r="B20" s="790"/>
      <c r="C20" s="790"/>
      <c r="D20" s="790"/>
      <c r="E20" s="790"/>
      <c r="F20" s="790"/>
    </row>
    <row r="21" spans="2:6" ht="17.25" hidden="1" customHeight="1" x14ac:dyDescent="0.25">
      <c r="B21" s="790"/>
      <c r="C21" s="790"/>
      <c r="D21" s="790"/>
      <c r="E21" s="790"/>
      <c r="F21" s="790"/>
    </row>
    <row r="22" spans="2:6" ht="17.25" hidden="1" customHeight="1" x14ac:dyDescent="0.25">
      <c r="B22" s="790"/>
      <c r="C22" s="790"/>
      <c r="D22" s="790"/>
      <c r="E22" s="790"/>
      <c r="F22" s="790"/>
    </row>
    <row r="23" spans="2:6" ht="17.25" hidden="1" customHeight="1" x14ac:dyDescent="0.25">
      <c r="B23" s="790"/>
      <c r="C23" s="790"/>
      <c r="D23" s="790"/>
      <c r="E23" s="790"/>
      <c r="F23" s="790"/>
    </row>
    <row r="24" spans="2:6" ht="17.25" hidden="1" customHeight="1" x14ac:dyDescent="0.25">
      <c r="B24" s="790"/>
      <c r="C24" s="790"/>
      <c r="D24" s="790"/>
      <c r="E24" s="790"/>
      <c r="F24" s="790"/>
    </row>
    <row r="25" spans="2:6" ht="17.25" hidden="1" customHeight="1" x14ac:dyDescent="0.25"/>
    <row r="26" spans="2:6" ht="17.25" hidden="1" customHeight="1" x14ac:dyDescent="0.25"/>
    <row r="27" spans="2:6" ht="17.25" hidden="1" customHeight="1" x14ac:dyDescent="0.25"/>
    <row r="28" spans="2:6" ht="17.25" hidden="1" customHeight="1" x14ac:dyDescent="0.25"/>
    <row r="29" spans="2:6" ht="17.25" hidden="1" customHeight="1" x14ac:dyDescent="0.25"/>
    <row r="30" spans="2:6" ht="17.25" hidden="1" customHeight="1" x14ac:dyDescent="0.25"/>
    <row r="31" spans="2:6" ht="17.25" hidden="1" customHeight="1" x14ac:dyDescent="0.25"/>
    <row r="32" spans="2:6" ht="17.25" hidden="1" customHeight="1" x14ac:dyDescent="0.25"/>
    <row r="33" ht="17.25" hidden="1" customHeight="1" x14ac:dyDescent="0.25"/>
    <row r="34" ht="17.25" hidden="1" customHeight="1" x14ac:dyDescent="0.25"/>
    <row r="35" ht="17.25" hidden="1" customHeight="1" x14ac:dyDescent="0.25"/>
    <row r="36" ht="17.25" hidden="1" customHeight="1" x14ac:dyDescent="0.25"/>
    <row r="37" ht="17.25" hidden="1" customHeight="1" x14ac:dyDescent="0.25"/>
    <row r="38" ht="17.25" hidden="1" customHeight="1" x14ac:dyDescent="0.25"/>
    <row r="39" ht="17.25" hidden="1" customHeight="1" x14ac:dyDescent="0.25"/>
    <row r="40" ht="17.25" hidden="1" customHeight="1" x14ac:dyDescent="0.25"/>
    <row r="41" ht="17.25" hidden="1" customHeight="1" x14ac:dyDescent="0.25"/>
    <row r="42" ht="17.25" hidden="1" customHeight="1" x14ac:dyDescent="0.25"/>
    <row r="43" ht="17.25" hidden="1" customHeight="1" x14ac:dyDescent="0.25"/>
    <row r="44" ht="17.25" hidden="1" customHeight="1" x14ac:dyDescent="0.25"/>
    <row r="45" ht="17.25" hidden="1" customHeight="1" x14ac:dyDescent="0.25"/>
    <row r="46" ht="17.25" hidden="1" customHeight="1" x14ac:dyDescent="0.25"/>
    <row r="47" ht="17.25" hidden="1" customHeight="1" x14ac:dyDescent="0.25"/>
    <row r="48" ht="17.25" hidden="1" customHeight="1" x14ac:dyDescent="0.25"/>
    <row r="49" ht="17.25" hidden="1" customHeight="1" x14ac:dyDescent="0.25"/>
    <row r="50" ht="17.25" hidden="1" customHeight="1" x14ac:dyDescent="0.25"/>
    <row r="51" ht="17.25" hidden="1" customHeight="1" x14ac:dyDescent="0.25"/>
    <row r="52" ht="17.25" hidden="1" customHeight="1" x14ac:dyDescent="0.25"/>
    <row r="53" ht="17.25" hidden="1" customHeight="1" x14ac:dyDescent="0.25"/>
    <row r="54" ht="17.25" hidden="1" customHeight="1" x14ac:dyDescent="0.25"/>
    <row r="55" ht="17.25" hidden="1" customHeight="1" x14ac:dyDescent="0.25"/>
    <row r="56" ht="17.25" hidden="1" customHeight="1" x14ac:dyDescent="0.25"/>
    <row r="57" ht="17.25" hidden="1" customHeight="1" x14ac:dyDescent="0.25"/>
    <row r="58" ht="17.25" hidden="1" customHeight="1" x14ac:dyDescent="0.25"/>
    <row r="59" ht="17.25" hidden="1" customHeight="1" x14ac:dyDescent="0.25"/>
    <row r="60" ht="17.25" hidden="1" customHeight="1" x14ac:dyDescent="0.25"/>
    <row r="61" ht="17.25" hidden="1" customHeight="1" x14ac:dyDescent="0.25"/>
    <row r="62" ht="17.25" hidden="1" customHeight="1" x14ac:dyDescent="0.25"/>
    <row r="63" ht="17.25" hidden="1" customHeight="1" x14ac:dyDescent="0.25"/>
    <row r="64" ht="17.25" hidden="1" customHeight="1" x14ac:dyDescent="0.25"/>
    <row r="65" ht="17.25" hidden="1" customHeight="1" x14ac:dyDescent="0.25"/>
    <row r="66" ht="17.25" hidden="1" customHeight="1" x14ac:dyDescent="0.25"/>
    <row r="67" ht="17.25" hidden="1" customHeight="1" x14ac:dyDescent="0.25"/>
    <row r="68" ht="17.25" hidden="1" customHeight="1" x14ac:dyDescent="0.25"/>
    <row r="69" ht="17.25" hidden="1" customHeight="1" x14ac:dyDescent="0.25"/>
    <row r="70" ht="17.25" hidden="1" customHeight="1" x14ac:dyDescent="0.25"/>
    <row r="71" ht="17.25" hidden="1" customHeight="1" x14ac:dyDescent="0.25"/>
    <row r="72" ht="17.25" hidden="1" customHeight="1" x14ac:dyDescent="0.25"/>
    <row r="73" ht="17.25" hidden="1" customHeight="1" x14ac:dyDescent="0.25"/>
    <row r="74" ht="17.25" hidden="1" customHeight="1" x14ac:dyDescent="0.25"/>
    <row r="75" ht="17.25" hidden="1" customHeight="1" x14ac:dyDescent="0.25"/>
    <row r="76" ht="17.25" hidden="1" customHeight="1" x14ac:dyDescent="0.25"/>
    <row r="77" ht="17.25" hidden="1" customHeight="1" x14ac:dyDescent="0.25"/>
    <row r="78" ht="17.25" hidden="1" customHeight="1" x14ac:dyDescent="0.25"/>
    <row r="79" ht="17.25" hidden="1" customHeight="1" x14ac:dyDescent="0.25"/>
    <row r="80" ht="17.25" hidden="1" customHeight="1" x14ac:dyDescent="0.25"/>
    <row r="81" ht="17.25" hidden="1" customHeight="1" x14ac:dyDescent="0.25"/>
    <row r="82" ht="17.25" hidden="1" customHeight="1" x14ac:dyDescent="0.25"/>
    <row r="83" ht="17.25" hidden="1" customHeight="1" x14ac:dyDescent="0.25"/>
    <row r="84" ht="17.25" hidden="1" customHeight="1" x14ac:dyDescent="0.25"/>
    <row r="85" ht="17.25" hidden="1" customHeight="1" x14ac:dyDescent="0.25"/>
    <row r="86" ht="17.25" hidden="1" customHeight="1" x14ac:dyDescent="0.25"/>
    <row r="87" ht="17.25" hidden="1" customHeight="1" x14ac:dyDescent="0.25"/>
    <row r="88" ht="17.25" hidden="1" customHeight="1" x14ac:dyDescent="0.25"/>
    <row r="89" ht="17.25" hidden="1" customHeight="1" x14ac:dyDescent="0.25"/>
    <row r="90" ht="17.25" hidden="1" customHeight="1" x14ac:dyDescent="0.25"/>
    <row r="91" ht="17.25" hidden="1" customHeight="1" x14ac:dyDescent="0.25"/>
    <row r="92" ht="17.25" hidden="1" customHeight="1" x14ac:dyDescent="0.25"/>
    <row r="93" ht="17.25" hidden="1" customHeight="1" x14ac:dyDescent="0.25"/>
    <row r="94" ht="17.25" hidden="1" customHeight="1" x14ac:dyDescent="0.25"/>
    <row r="95" ht="17.25" hidden="1" customHeight="1" x14ac:dyDescent="0.25"/>
    <row r="96" ht="17.25" hidden="1" customHeight="1" x14ac:dyDescent="0.25"/>
    <row r="97" ht="17.25" hidden="1" customHeight="1" x14ac:dyDescent="0.25"/>
    <row r="98" ht="17.25" hidden="1" customHeight="1" x14ac:dyDescent="0.25"/>
    <row r="99" ht="17.25" hidden="1" customHeight="1" x14ac:dyDescent="0.25"/>
    <row r="100" ht="17.25" hidden="1" customHeight="1" x14ac:dyDescent="0.25"/>
    <row r="101" ht="17.25" hidden="1" customHeight="1" x14ac:dyDescent="0.25"/>
    <row r="102" ht="17.25" hidden="1" customHeight="1" x14ac:dyDescent="0.25"/>
    <row r="103" ht="17.25" hidden="1" customHeight="1" x14ac:dyDescent="0.25"/>
    <row r="104" ht="17.25" hidden="1" customHeight="1" x14ac:dyDescent="0.25"/>
    <row r="105" ht="17.25" hidden="1" customHeight="1" x14ac:dyDescent="0.25"/>
    <row r="106" ht="17.25" hidden="1" customHeight="1" x14ac:dyDescent="0.25"/>
    <row r="107" ht="17.25" hidden="1" customHeight="1" x14ac:dyDescent="0.25"/>
    <row r="108" ht="17.25" hidden="1" customHeight="1" x14ac:dyDescent="0.25"/>
    <row r="109" ht="17.25" hidden="1" customHeight="1" x14ac:dyDescent="0.25"/>
    <row r="110" ht="17.25" hidden="1" customHeight="1" x14ac:dyDescent="0.25"/>
    <row r="111" ht="17.25" hidden="1" customHeight="1" x14ac:dyDescent="0.25"/>
    <row r="112" ht="17.25" hidden="1" customHeight="1" x14ac:dyDescent="0.25"/>
    <row r="113" ht="17.25" hidden="1" customHeight="1" x14ac:dyDescent="0.25"/>
    <row r="114" ht="17.25" hidden="1" customHeight="1" x14ac:dyDescent="0.25"/>
    <row r="115" ht="17.25" hidden="1" customHeight="1" x14ac:dyDescent="0.25"/>
    <row r="116" ht="17.25" hidden="1" customHeight="1" x14ac:dyDescent="0.25"/>
    <row r="117" ht="17.25" hidden="1" customHeight="1" x14ac:dyDescent="0.25"/>
    <row r="118" ht="17.25" hidden="1" customHeight="1" x14ac:dyDescent="0.25"/>
    <row r="119" ht="17.25" hidden="1" customHeight="1" x14ac:dyDescent="0.25"/>
    <row r="120" ht="17.25" hidden="1" customHeight="1" x14ac:dyDescent="0.25"/>
    <row r="121" ht="17.25" hidden="1" customHeight="1" x14ac:dyDescent="0.25"/>
    <row r="122" ht="17.25" hidden="1" customHeight="1" x14ac:dyDescent="0.25"/>
    <row r="123" ht="17.25" hidden="1" customHeight="1" x14ac:dyDescent="0.25"/>
    <row r="124" ht="17.25" hidden="1" customHeight="1" x14ac:dyDescent="0.25"/>
    <row r="125" ht="17.25" hidden="1" customHeight="1" x14ac:dyDescent="0.25"/>
    <row r="126" ht="17.25" hidden="1" customHeight="1" x14ac:dyDescent="0.25"/>
    <row r="127" ht="17.25" hidden="1" customHeight="1" x14ac:dyDescent="0.25"/>
    <row r="128" ht="17.25" hidden="1" customHeight="1" x14ac:dyDescent="0.25"/>
    <row r="129" ht="17.25" hidden="1" customHeight="1" x14ac:dyDescent="0.25"/>
    <row r="130" ht="17.25" hidden="1" customHeight="1" x14ac:dyDescent="0.25"/>
    <row r="131" ht="17.25" hidden="1" customHeight="1" x14ac:dyDescent="0.25"/>
    <row r="132" ht="17.25" hidden="1" customHeight="1" x14ac:dyDescent="0.25"/>
    <row r="133" ht="17.25" hidden="1" customHeight="1" x14ac:dyDescent="0.25"/>
    <row r="134" ht="17.25" hidden="1" customHeight="1" x14ac:dyDescent="0.25"/>
    <row r="135" ht="17.25" hidden="1" customHeight="1" x14ac:dyDescent="0.25"/>
    <row r="136" ht="17.25" hidden="1" customHeight="1" x14ac:dyDescent="0.25"/>
    <row r="137" ht="17.25" hidden="1" customHeight="1" x14ac:dyDescent="0.25"/>
    <row r="138" ht="17.25" hidden="1" customHeight="1" x14ac:dyDescent="0.25"/>
    <row r="139" ht="17.25" hidden="1" customHeight="1" x14ac:dyDescent="0.25"/>
    <row r="140" ht="17.25" hidden="1" customHeight="1" x14ac:dyDescent="0.25"/>
    <row r="141" ht="17.25" hidden="1" customHeight="1" x14ac:dyDescent="0.25"/>
    <row r="142" ht="17.25" hidden="1" customHeight="1" x14ac:dyDescent="0.25"/>
    <row r="143" ht="17.25" hidden="1" customHeight="1" x14ac:dyDescent="0.25"/>
    <row r="144" ht="17.25" hidden="1" customHeight="1" x14ac:dyDescent="0.25"/>
    <row r="145" ht="17.25" hidden="1" customHeight="1" x14ac:dyDescent="0.25"/>
    <row r="146" ht="17.25" hidden="1" customHeight="1" x14ac:dyDescent="0.25"/>
    <row r="147" ht="17.25" hidden="1" customHeight="1" x14ac:dyDescent="0.25"/>
    <row r="148" ht="17.25" hidden="1" customHeight="1" x14ac:dyDescent="0.25"/>
    <row r="149" ht="17.25" hidden="1" customHeight="1" x14ac:dyDescent="0.25"/>
    <row r="150" ht="17.25" hidden="1" customHeight="1" x14ac:dyDescent="0.25"/>
    <row r="151" ht="17.25" hidden="1" customHeight="1" x14ac:dyDescent="0.25"/>
    <row r="152" ht="17.25" hidden="1" customHeight="1" x14ac:dyDescent="0.25"/>
    <row r="153" ht="17.25" hidden="1" customHeight="1" x14ac:dyDescent="0.25"/>
    <row r="154" ht="17.25" hidden="1" customHeight="1" x14ac:dyDescent="0.25"/>
    <row r="155" ht="17.25" hidden="1" customHeight="1" x14ac:dyDescent="0.25"/>
    <row r="156" ht="17.25" hidden="1" customHeight="1" x14ac:dyDescent="0.25"/>
    <row r="157" ht="17.25" hidden="1" customHeight="1" x14ac:dyDescent="0.25"/>
    <row r="158" ht="17.25" hidden="1" customHeight="1" x14ac:dyDescent="0.25"/>
    <row r="159" ht="17.25" hidden="1" customHeight="1" x14ac:dyDescent="0.25"/>
    <row r="160" ht="17.25" hidden="1" customHeight="1" x14ac:dyDescent="0.25"/>
    <row r="161" ht="17.25" hidden="1" customHeight="1" x14ac:dyDescent="0.25"/>
    <row r="162" ht="17.25" hidden="1" customHeight="1" x14ac:dyDescent="0.25"/>
    <row r="163" ht="17.25" hidden="1" customHeight="1" x14ac:dyDescent="0.25"/>
    <row r="164" ht="17.25" hidden="1" customHeight="1" x14ac:dyDescent="0.25"/>
    <row r="165" ht="17.25" hidden="1" customHeight="1" x14ac:dyDescent="0.25"/>
    <row r="166" ht="17.25" hidden="1" customHeight="1" x14ac:dyDescent="0.25"/>
    <row r="167" ht="17.25" hidden="1" customHeight="1" x14ac:dyDescent="0.25"/>
    <row r="168" ht="17.25" hidden="1" customHeight="1" x14ac:dyDescent="0.25"/>
    <row r="169" ht="17.25" hidden="1" customHeight="1" x14ac:dyDescent="0.25"/>
    <row r="170" ht="17.25" hidden="1" customHeight="1" x14ac:dyDescent="0.25"/>
    <row r="171" ht="17.25" hidden="1" customHeight="1" x14ac:dyDescent="0.25"/>
    <row r="172" ht="17.25" hidden="1" customHeight="1" x14ac:dyDescent="0.25"/>
    <row r="173" ht="17.25" hidden="1" customHeight="1" x14ac:dyDescent="0.25"/>
    <row r="174" ht="17.25" hidden="1" customHeight="1" x14ac:dyDescent="0.25"/>
    <row r="175" ht="17.25" hidden="1" customHeight="1" x14ac:dyDescent="0.25"/>
    <row r="176" ht="17.25" hidden="1" customHeight="1" x14ac:dyDescent="0.25"/>
    <row r="177" ht="17.25" hidden="1" customHeight="1" x14ac:dyDescent="0.25"/>
    <row r="178" ht="17.25" hidden="1" customHeight="1" x14ac:dyDescent="0.25"/>
    <row r="179" ht="17.25" hidden="1" customHeight="1" x14ac:dyDescent="0.25"/>
    <row r="180" ht="17.25" hidden="1" customHeight="1" x14ac:dyDescent="0.25"/>
    <row r="181" ht="17.25" hidden="1" customHeight="1" x14ac:dyDescent="0.25"/>
    <row r="182" ht="17.25" hidden="1" customHeight="1" x14ac:dyDescent="0.25"/>
    <row r="183" ht="17.25" hidden="1" customHeight="1" x14ac:dyDescent="0.25"/>
    <row r="184" ht="17.25" hidden="1" customHeight="1" x14ac:dyDescent="0.25"/>
    <row r="185" ht="17.25" hidden="1" customHeight="1" x14ac:dyDescent="0.25"/>
    <row r="186" ht="17.25" hidden="1" customHeight="1" x14ac:dyDescent="0.25"/>
    <row r="187" ht="17.25" hidden="1" customHeight="1" x14ac:dyDescent="0.25"/>
    <row r="188" ht="17.25" hidden="1" customHeight="1" x14ac:dyDescent="0.25"/>
    <row r="189" ht="17.25" hidden="1" customHeight="1" x14ac:dyDescent="0.25"/>
    <row r="190" ht="17.25" hidden="1" customHeight="1" x14ac:dyDescent="0.25"/>
    <row r="191" ht="17.25" hidden="1" customHeight="1" x14ac:dyDescent="0.25"/>
    <row r="192" ht="17.25" hidden="1" customHeight="1" x14ac:dyDescent="0.25"/>
    <row r="193" ht="17.25" hidden="1" customHeight="1" x14ac:dyDescent="0.25"/>
    <row r="194" ht="17.25" hidden="1" customHeight="1" x14ac:dyDescent="0.25"/>
    <row r="195" ht="17.25" hidden="1" customHeight="1" x14ac:dyDescent="0.25"/>
    <row r="196" ht="17.25" hidden="1" customHeight="1" x14ac:dyDescent="0.25"/>
    <row r="197" ht="17.25" hidden="1" customHeight="1" x14ac:dyDescent="0.25"/>
    <row r="198" ht="17.25" hidden="1" customHeight="1" x14ac:dyDescent="0.25"/>
    <row r="199" ht="17.25" hidden="1" customHeight="1" x14ac:dyDescent="0.25"/>
    <row r="200" ht="17.25" hidden="1" customHeight="1" x14ac:dyDescent="0.25"/>
    <row r="201" ht="17.25" hidden="1" customHeight="1" x14ac:dyDescent="0.25"/>
    <row r="202" ht="17.25" hidden="1" customHeight="1" x14ac:dyDescent="0.25"/>
    <row r="203" ht="17.25" hidden="1" customHeight="1" x14ac:dyDescent="0.25"/>
    <row r="204" ht="17.25" hidden="1" customHeight="1" x14ac:dyDescent="0.25"/>
    <row r="205" ht="17.25" hidden="1" customHeight="1" x14ac:dyDescent="0.25"/>
    <row r="206" ht="17.25" hidden="1" customHeight="1" x14ac:dyDescent="0.25"/>
    <row r="207" ht="17.25" hidden="1" customHeight="1" x14ac:dyDescent="0.25"/>
    <row r="208" ht="17.25" hidden="1" customHeight="1" x14ac:dyDescent="0.25"/>
    <row r="209" ht="17.25" hidden="1" customHeight="1" x14ac:dyDescent="0.25"/>
    <row r="210" ht="17.25" hidden="1" customHeight="1" x14ac:dyDescent="0.25"/>
    <row r="211" ht="17.25" hidden="1" customHeight="1" x14ac:dyDescent="0.25"/>
    <row r="212" ht="17.25" hidden="1" customHeight="1" x14ac:dyDescent="0.25"/>
    <row r="213" ht="17.25" hidden="1" customHeight="1" x14ac:dyDescent="0.25"/>
    <row r="214" ht="17.25" hidden="1" customHeight="1" x14ac:dyDescent="0.25"/>
    <row r="215" ht="17.25" hidden="1" customHeight="1" x14ac:dyDescent="0.25"/>
    <row r="216" ht="17.25" hidden="1" customHeight="1" x14ac:dyDescent="0.25"/>
    <row r="217" ht="17.25" hidden="1" customHeight="1" x14ac:dyDescent="0.25"/>
    <row r="218" ht="17.25" hidden="1" customHeight="1" x14ac:dyDescent="0.25"/>
    <row r="219" ht="17.25" hidden="1" customHeight="1" x14ac:dyDescent="0.25"/>
    <row r="220" ht="17.25" hidden="1" customHeight="1" x14ac:dyDescent="0.25"/>
    <row r="221" ht="17.25" hidden="1" customHeight="1" x14ac:dyDescent="0.25"/>
    <row r="222" ht="17.25" hidden="1" customHeight="1" x14ac:dyDescent="0.25"/>
    <row r="223" ht="17.25" hidden="1" customHeight="1" x14ac:dyDescent="0.25"/>
    <row r="224" ht="17.25" hidden="1" customHeight="1" x14ac:dyDescent="0.25"/>
    <row r="225" ht="17.25" hidden="1" customHeight="1" x14ac:dyDescent="0.25"/>
    <row r="226" ht="17.25" hidden="1" customHeight="1" x14ac:dyDescent="0.25"/>
    <row r="227" ht="17.25" hidden="1" customHeight="1" x14ac:dyDescent="0.25"/>
    <row r="228" ht="17.25" hidden="1" customHeight="1" x14ac:dyDescent="0.25"/>
    <row r="229" ht="17.25" hidden="1" customHeight="1" x14ac:dyDescent="0.25"/>
    <row r="230" ht="17.25" hidden="1" customHeight="1" x14ac:dyDescent="0.25"/>
    <row r="231" ht="17.25" hidden="1" customHeight="1" x14ac:dyDescent="0.25"/>
    <row r="232" ht="17.25" hidden="1" customHeight="1" x14ac:dyDescent="0.25"/>
    <row r="233" ht="17.25" hidden="1" customHeight="1" x14ac:dyDescent="0.25"/>
    <row r="234" ht="17.25" hidden="1" customHeight="1" x14ac:dyDescent="0.25"/>
    <row r="235" ht="17.25" hidden="1" customHeight="1" x14ac:dyDescent="0.25"/>
    <row r="236" ht="17.25" hidden="1" customHeight="1" x14ac:dyDescent="0.25"/>
    <row r="237" ht="17.25" hidden="1" customHeight="1" x14ac:dyDescent="0.25"/>
    <row r="238" ht="17.25" hidden="1" customHeight="1" x14ac:dyDescent="0.25"/>
    <row r="239" ht="17.25" hidden="1" customHeight="1" x14ac:dyDescent="0.25"/>
    <row r="240" ht="17.25" hidden="1" customHeight="1" x14ac:dyDescent="0.25"/>
    <row r="241" ht="17.25" hidden="1" customHeight="1" x14ac:dyDescent="0.25"/>
    <row r="242" ht="17.25" hidden="1" customHeight="1" x14ac:dyDescent="0.25"/>
    <row r="243" ht="17.25" hidden="1" customHeight="1" x14ac:dyDescent="0.25"/>
    <row r="244" ht="17.25" hidden="1" customHeight="1" x14ac:dyDescent="0.25"/>
    <row r="245" ht="17.25" hidden="1" customHeight="1" x14ac:dyDescent="0.25"/>
    <row r="246" ht="17.25" hidden="1" customHeight="1" x14ac:dyDescent="0.25"/>
    <row r="247" ht="17.25" hidden="1" customHeight="1" x14ac:dyDescent="0.25"/>
    <row r="248" ht="17.25" hidden="1" customHeight="1" x14ac:dyDescent="0.25"/>
    <row r="249" ht="17.25" hidden="1" customHeight="1" x14ac:dyDescent="0.25"/>
    <row r="250" ht="17.25" hidden="1" customHeight="1" x14ac:dyDescent="0.25"/>
    <row r="251" ht="17.25" hidden="1" customHeight="1" x14ac:dyDescent="0.25"/>
    <row r="252" ht="17.25" hidden="1" customHeight="1" x14ac:dyDescent="0.25"/>
    <row r="253" ht="17.25" hidden="1" customHeight="1" x14ac:dyDescent="0.25"/>
    <row r="254" ht="17.25" hidden="1" customHeight="1" x14ac:dyDescent="0.25"/>
    <row r="255" ht="17.25" hidden="1" customHeight="1" x14ac:dyDescent="0.25"/>
    <row r="256" ht="17.25" hidden="1" customHeight="1" x14ac:dyDescent="0.25"/>
    <row r="257" ht="17.25" hidden="1" customHeight="1" x14ac:dyDescent="0.25"/>
    <row r="258" ht="17.25" hidden="1" customHeight="1" x14ac:dyDescent="0.25"/>
    <row r="259" ht="17.25" hidden="1" customHeight="1" x14ac:dyDescent="0.25"/>
    <row r="260" ht="17.25" hidden="1" customHeight="1" x14ac:dyDescent="0.25"/>
    <row r="261" ht="17.25" hidden="1" customHeight="1" x14ac:dyDescent="0.25"/>
    <row r="262" ht="17.25" hidden="1" customHeight="1" x14ac:dyDescent="0.25"/>
    <row r="263" ht="17.25" hidden="1" customHeight="1" x14ac:dyDescent="0.25"/>
    <row r="264" ht="17.25" hidden="1" customHeight="1" x14ac:dyDescent="0.25"/>
    <row r="265" ht="17.25" hidden="1" customHeight="1" x14ac:dyDescent="0.25"/>
    <row r="266" ht="17.25" hidden="1" customHeight="1" x14ac:dyDescent="0.25"/>
    <row r="267" ht="17.25" hidden="1" customHeight="1" x14ac:dyDescent="0.25"/>
    <row r="268" ht="17.25" hidden="1" customHeight="1" x14ac:dyDescent="0.25"/>
    <row r="269" ht="17.25" hidden="1" customHeight="1" x14ac:dyDescent="0.25"/>
    <row r="270" ht="17.25" hidden="1" customHeight="1" x14ac:dyDescent="0.25"/>
    <row r="271" ht="17.25" hidden="1" customHeight="1" x14ac:dyDescent="0.25"/>
    <row r="272" ht="17.25" hidden="1" customHeight="1" x14ac:dyDescent="0.25"/>
    <row r="273" ht="17.25" hidden="1" customHeight="1" x14ac:dyDescent="0.25"/>
    <row r="274" ht="17.25" hidden="1" customHeight="1" x14ac:dyDescent="0.25"/>
    <row r="275" ht="17.25" hidden="1" customHeight="1" x14ac:dyDescent="0.25"/>
    <row r="276" ht="17.25" hidden="1" customHeight="1" x14ac:dyDescent="0.25"/>
    <row r="277" ht="17.25" hidden="1" customHeight="1" x14ac:dyDescent="0.25"/>
    <row r="278" ht="17.25" hidden="1" customHeight="1" x14ac:dyDescent="0.25"/>
    <row r="279" ht="17.25" hidden="1" customHeight="1" x14ac:dyDescent="0.25"/>
    <row r="280" ht="17.25" hidden="1" customHeight="1" x14ac:dyDescent="0.25"/>
    <row r="281" ht="17.25" hidden="1" customHeight="1" x14ac:dyDescent="0.25"/>
    <row r="282" ht="17.25" hidden="1" customHeight="1" x14ac:dyDescent="0.25"/>
    <row r="283" ht="17.25" hidden="1" customHeight="1" x14ac:dyDescent="0.25"/>
    <row r="284" ht="17.25" hidden="1" customHeight="1" x14ac:dyDescent="0.25"/>
    <row r="285" ht="17.25" hidden="1" customHeight="1" x14ac:dyDescent="0.25"/>
    <row r="286" ht="17.25" hidden="1" customHeight="1" x14ac:dyDescent="0.25"/>
    <row r="287" ht="17.25" hidden="1" customHeight="1" x14ac:dyDescent="0.25"/>
    <row r="288" ht="17.25" hidden="1" customHeight="1" x14ac:dyDescent="0.25"/>
    <row r="289" ht="17.25" hidden="1" customHeight="1" x14ac:dyDescent="0.25"/>
    <row r="290" ht="17.25" hidden="1" customHeight="1" x14ac:dyDescent="0.25"/>
    <row r="291" ht="17.25" hidden="1" customHeight="1" x14ac:dyDescent="0.25"/>
    <row r="292" ht="17.25" hidden="1" customHeight="1" x14ac:dyDescent="0.25"/>
    <row r="293" ht="17.25" hidden="1" customHeight="1" x14ac:dyDescent="0.25"/>
    <row r="294" ht="17.25" hidden="1" customHeight="1" x14ac:dyDescent="0.25"/>
    <row r="295" ht="17.25" hidden="1" customHeight="1" x14ac:dyDescent="0.25"/>
    <row r="296" ht="17.25" hidden="1" customHeight="1" x14ac:dyDescent="0.25"/>
    <row r="297" ht="17.25" hidden="1" customHeight="1" x14ac:dyDescent="0.25"/>
    <row r="298" ht="17.25" hidden="1" customHeight="1" x14ac:dyDescent="0.25"/>
    <row r="299" ht="17.25" hidden="1" customHeight="1" x14ac:dyDescent="0.25"/>
    <row r="300" ht="17.25" hidden="1" customHeight="1" x14ac:dyDescent="0.25"/>
    <row r="301" ht="17.25" hidden="1" customHeight="1" x14ac:dyDescent="0.25"/>
    <row r="302" ht="17.25" hidden="1" customHeight="1" x14ac:dyDescent="0.25"/>
    <row r="303" ht="17.25" hidden="1" customHeight="1" x14ac:dyDescent="0.25"/>
    <row r="304" ht="17.25" hidden="1" customHeight="1" x14ac:dyDescent="0.25"/>
    <row r="305" ht="15" hidden="1" customHeight="1" x14ac:dyDescent="0.25"/>
    <row r="306" ht="15" hidden="1" customHeight="1" x14ac:dyDescent="0.25"/>
    <row r="307" ht="15" hidden="1" customHeight="1" x14ac:dyDescent="0.25"/>
  </sheetData>
  <sheetProtection sheet="1" objects="1" scenarios="1" formatCells="0" formatColumns="0" formatRows="0" insertColumns="0" insertRows="0" deleteColumns="0" deleteRows="0" sort="0"/>
  <mergeCells count="13">
    <mergeCell ref="B1:F3"/>
    <mergeCell ref="B4:F4"/>
    <mergeCell ref="B15:C15"/>
    <mergeCell ref="B11:C11"/>
    <mergeCell ref="B5:E5"/>
    <mergeCell ref="B6:C6"/>
    <mergeCell ref="B7:C7"/>
    <mergeCell ref="B8:C8"/>
    <mergeCell ref="B9:C9"/>
    <mergeCell ref="B10:C10"/>
    <mergeCell ref="B12:C12"/>
    <mergeCell ref="B13:C13"/>
    <mergeCell ref="B14:C14"/>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dimension ref="A1:I33"/>
  <sheetViews>
    <sheetView showGridLines="0" topLeftCell="A7"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2212</v>
      </c>
      <c r="C4" s="1669"/>
      <c r="D4" s="1669"/>
      <c r="E4" s="1669"/>
      <c r="F4" s="1669"/>
      <c r="G4" s="1669"/>
      <c r="H4" s="1669"/>
    </row>
    <row r="5" spans="1:8" x14ac:dyDescent="0.25">
      <c r="B5" s="108"/>
    </row>
    <row r="6" spans="1:8" x14ac:dyDescent="0.25">
      <c r="B6" s="2433" t="s">
        <v>2213</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17"/>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14"/>
      <c r="E30" s="614"/>
      <c r="F30" s="614"/>
      <c r="G30" s="614"/>
      <c r="H30" s="618"/>
    </row>
    <row r="31" spans="2:8" x14ac:dyDescent="0.25">
      <c r="B31" s="619"/>
      <c r="C31" s="620"/>
      <c r="D31" s="620"/>
      <c r="E31" s="620"/>
      <c r="F31" s="620"/>
      <c r="G31" s="620"/>
      <c r="H31" s="621"/>
    </row>
    <row r="32" spans="2:8" x14ac:dyDescent="0.25"/>
    <row r="33" x14ac:dyDescent="0.25"/>
  </sheetData>
  <mergeCells count="3">
    <mergeCell ref="B4:H4"/>
    <mergeCell ref="B6:H8"/>
    <mergeCell ref="B1:H3"/>
  </mergeCells>
  <pageMargins left="0.7" right="0.7" top="0.75" bottom="0.75" header="0.3" footer="0.3"/>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dimension ref="A1:I34"/>
  <sheetViews>
    <sheetView showGridLines="0" topLeftCell="A16"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312</v>
      </c>
      <c r="C4" s="1669"/>
      <c r="D4" s="1669"/>
      <c r="E4" s="1669"/>
      <c r="F4" s="1669"/>
      <c r="G4" s="1669"/>
      <c r="H4" s="1669"/>
    </row>
    <row r="5" spans="1:8" x14ac:dyDescent="0.25"/>
    <row r="6" spans="1:8" ht="15" customHeight="1" x14ac:dyDescent="0.25">
      <c r="B6" s="2433" t="s">
        <v>2214</v>
      </c>
      <c r="C6" s="2434"/>
      <c r="D6" s="2434"/>
      <c r="E6" s="2434"/>
      <c r="F6" s="2434"/>
      <c r="G6" s="2434"/>
      <c r="H6" s="2435"/>
    </row>
    <row r="7" spans="1:8" ht="15" customHeight="1" x14ac:dyDescent="0.25">
      <c r="B7" s="2426"/>
      <c r="C7" s="2427"/>
      <c r="D7" s="2427"/>
      <c r="E7" s="2427"/>
      <c r="F7" s="2427"/>
      <c r="G7" s="2427"/>
      <c r="H7" s="2428"/>
    </row>
    <row r="8" spans="1:8" ht="15" customHeight="1" x14ac:dyDescent="0.25">
      <c r="B8" s="2426"/>
      <c r="C8" s="2427"/>
      <c r="D8" s="2427"/>
      <c r="E8" s="2427"/>
      <c r="F8" s="2427"/>
      <c r="G8" s="2427"/>
      <c r="H8" s="2428"/>
    </row>
    <row r="9" spans="1:8" ht="15.75" customHeight="1" x14ac:dyDescent="0.25">
      <c r="B9" s="2426"/>
      <c r="C9" s="2427"/>
      <c r="D9" s="2427"/>
      <c r="E9" s="2427"/>
      <c r="F9" s="2427"/>
      <c r="G9" s="2427"/>
      <c r="H9" s="2428"/>
    </row>
    <row r="10" spans="1:8" ht="15.75" x14ac:dyDescent="0.25">
      <c r="B10" s="646"/>
      <c r="C10" s="10"/>
      <c r="D10" s="10"/>
      <c r="E10" s="10"/>
      <c r="F10" s="10"/>
      <c r="G10" s="10"/>
      <c r="H10" s="647"/>
    </row>
    <row r="11" spans="1:8" ht="15.75" x14ac:dyDescent="0.25">
      <c r="B11" s="646"/>
      <c r="C11" s="10"/>
      <c r="D11" s="10"/>
      <c r="E11" s="10"/>
      <c r="F11" s="10"/>
      <c r="G11" s="10"/>
      <c r="H11" s="647"/>
    </row>
    <row r="12" spans="1:8" ht="15.75" x14ac:dyDescent="0.25">
      <c r="B12" s="646"/>
      <c r="C12" s="10"/>
      <c r="D12" s="10"/>
      <c r="E12" s="10"/>
      <c r="F12" s="10"/>
      <c r="G12" s="10"/>
      <c r="H12" s="647"/>
    </row>
    <row r="13" spans="1:8" ht="15.75" x14ac:dyDescent="0.25">
      <c r="B13" s="646"/>
      <c r="C13" s="10"/>
      <c r="D13" s="10"/>
      <c r="E13" s="10"/>
      <c r="F13" s="10"/>
      <c r="G13" s="10"/>
      <c r="H13" s="647"/>
    </row>
    <row r="14" spans="1:8" ht="15.75" x14ac:dyDescent="0.25">
      <c r="B14" s="646"/>
      <c r="C14" s="10"/>
      <c r="D14" s="10"/>
      <c r="E14" s="10"/>
      <c r="F14" s="10"/>
      <c r="G14" s="10"/>
      <c r="H14" s="647"/>
    </row>
    <row r="15" spans="1:8" ht="15.75" x14ac:dyDescent="0.25">
      <c r="B15" s="646"/>
      <c r="C15" s="10"/>
      <c r="D15" s="10"/>
      <c r="E15" s="10"/>
      <c r="F15" s="10"/>
      <c r="G15" s="10"/>
      <c r="H15" s="647"/>
    </row>
    <row r="16" spans="1:8" ht="15.75" x14ac:dyDescent="0.25">
      <c r="B16" s="646"/>
      <c r="C16" s="10"/>
      <c r="D16" s="10"/>
      <c r="E16" s="10"/>
      <c r="F16" s="10"/>
      <c r="G16" s="10"/>
      <c r="H16" s="647"/>
    </row>
    <row r="17" spans="2:8" ht="15.75" x14ac:dyDescent="0.25">
      <c r="B17" s="646"/>
      <c r="C17" s="10"/>
      <c r="D17" s="10"/>
      <c r="E17" s="10"/>
      <c r="F17" s="10"/>
      <c r="G17" s="10"/>
      <c r="H17" s="647"/>
    </row>
    <row r="18" spans="2:8" ht="15.75" x14ac:dyDescent="0.25">
      <c r="B18" s="646"/>
      <c r="C18" s="10"/>
      <c r="D18" s="10"/>
      <c r="E18" s="10"/>
      <c r="F18" s="10"/>
      <c r="G18" s="10"/>
      <c r="H18" s="647"/>
    </row>
    <row r="19" spans="2:8" ht="15.75" x14ac:dyDescent="0.25">
      <c r="B19" s="646"/>
      <c r="C19" s="10"/>
      <c r="D19" s="10"/>
      <c r="E19" s="10"/>
      <c r="F19" s="10"/>
      <c r="G19" s="10"/>
      <c r="H19" s="647"/>
    </row>
    <row r="20" spans="2:8" ht="15.75" x14ac:dyDescent="0.25">
      <c r="B20" s="646"/>
      <c r="C20" s="10"/>
      <c r="D20" s="10"/>
      <c r="E20" s="10"/>
      <c r="F20" s="10"/>
      <c r="G20" s="10"/>
      <c r="H20" s="647"/>
    </row>
    <row r="21" spans="2:8" ht="15.75" x14ac:dyDescent="0.25">
      <c r="B21" s="646"/>
      <c r="C21" s="10"/>
      <c r="D21" s="10"/>
      <c r="E21" s="10"/>
      <c r="F21" s="10"/>
      <c r="G21" s="10"/>
      <c r="H21" s="647"/>
    </row>
    <row r="22" spans="2:8" ht="15.75" x14ac:dyDescent="0.25">
      <c r="B22" s="646"/>
      <c r="C22" s="10"/>
      <c r="D22" s="10"/>
      <c r="E22" s="10"/>
      <c r="F22" s="10"/>
      <c r="G22" s="10"/>
      <c r="H22" s="647"/>
    </row>
    <row r="23" spans="2:8" ht="15.75" x14ac:dyDescent="0.25">
      <c r="B23" s="646"/>
      <c r="C23" s="10"/>
      <c r="D23" s="10"/>
      <c r="E23" s="10"/>
      <c r="F23" s="10"/>
      <c r="G23" s="10"/>
      <c r="H23" s="647"/>
    </row>
    <row r="24" spans="2:8" ht="15.75" x14ac:dyDescent="0.25">
      <c r="B24" s="646"/>
      <c r="C24" s="10"/>
      <c r="D24" s="10"/>
      <c r="E24" s="10"/>
      <c r="F24" s="10"/>
      <c r="G24" s="10"/>
      <c r="H24" s="647"/>
    </row>
    <row r="25" spans="2:8" ht="15.75" x14ac:dyDescent="0.25">
      <c r="B25" s="646"/>
      <c r="C25" s="10"/>
      <c r="D25" s="10"/>
      <c r="E25" s="10"/>
      <c r="F25" s="10"/>
      <c r="G25" s="10"/>
      <c r="H25" s="647"/>
    </row>
    <row r="26" spans="2:8" ht="15.75" x14ac:dyDescent="0.25">
      <c r="B26" s="646"/>
      <c r="C26" s="10"/>
      <c r="D26" s="10"/>
      <c r="E26" s="10"/>
      <c r="F26" s="10"/>
      <c r="G26" s="10"/>
      <c r="H26" s="647"/>
    </row>
    <row r="27" spans="2:8" ht="15.75" x14ac:dyDescent="0.25">
      <c r="B27" s="646"/>
      <c r="C27" s="10"/>
      <c r="D27" s="10"/>
      <c r="E27" s="10"/>
      <c r="F27" s="10"/>
      <c r="G27" s="10"/>
      <c r="H27" s="647"/>
    </row>
    <row r="28" spans="2:8" ht="15.75" x14ac:dyDescent="0.25">
      <c r="B28" s="646"/>
      <c r="C28" s="10"/>
      <c r="D28" s="10"/>
      <c r="E28" s="10"/>
      <c r="F28" s="10"/>
      <c r="G28" s="10"/>
      <c r="H28" s="647"/>
    </row>
    <row r="29" spans="2:8" ht="15.75" x14ac:dyDescent="0.25">
      <c r="B29" s="646"/>
      <c r="C29" s="10"/>
      <c r="D29" s="10"/>
      <c r="E29" s="10"/>
      <c r="F29" s="10"/>
      <c r="G29" s="10"/>
      <c r="H29" s="647"/>
    </row>
    <row r="30" spans="2:8" ht="15.75" x14ac:dyDescent="0.25">
      <c r="B30" s="646"/>
      <c r="C30" s="10"/>
      <c r="D30" s="10"/>
      <c r="E30" s="10"/>
      <c r="F30" s="10"/>
      <c r="G30" s="10"/>
      <c r="H30" s="647"/>
    </row>
    <row r="31" spans="2:8" ht="15.75" x14ac:dyDescent="0.25">
      <c r="B31" s="646"/>
      <c r="C31" s="10"/>
      <c r="D31" s="10"/>
      <c r="E31" s="10"/>
      <c r="F31" s="10"/>
      <c r="G31" s="10"/>
      <c r="H31" s="647"/>
    </row>
    <row r="32" spans="2:8" ht="15.75" x14ac:dyDescent="0.25">
      <c r="B32" s="648"/>
      <c r="C32" s="649"/>
      <c r="D32" s="649"/>
      <c r="E32" s="649"/>
      <c r="F32" s="649"/>
      <c r="G32" s="649"/>
      <c r="H32" s="650"/>
    </row>
    <row r="33" x14ac:dyDescent="0.25"/>
    <row r="34" x14ac:dyDescent="0.25"/>
  </sheetData>
  <mergeCells count="3">
    <mergeCell ref="B4:H4"/>
    <mergeCell ref="B1:H3"/>
    <mergeCell ref="B6:H9"/>
  </mergeCells>
  <pageMargins left="0.7" right="0.7" top="0.75" bottom="0.75" header="0.3" footer="0.3"/>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dimension ref="A1:I38"/>
  <sheetViews>
    <sheetView showGridLines="0" topLeftCell="A10" workbookViewId="0">
      <selection activeCell="B5" sqref="B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1:8" x14ac:dyDescent="0.25">
      <c r="B1" s="2319"/>
      <c r="C1" s="2320"/>
      <c r="D1" s="2320"/>
      <c r="E1" s="2320"/>
      <c r="F1" s="2320"/>
      <c r="G1" s="2320"/>
      <c r="H1" s="2321"/>
    </row>
    <row r="2" spans="1:8" x14ac:dyDescent="0.25">
      <c r="B2" s="2322"/>
      <c r="C2" s="2323"/>
      <c r="D2" s="2323"/>
      <c r="E2" s="2323"/>
      <c r="F2" s="2323"/>
      <c r="G2" s="2323"/>
      <c r="H2" s="2324"/>
    </row>
    <row r="3" spans="1:8" ht="15.75" thickBot="1" x14ac:dyDescent="0.3">
      <c r="B3" s="2325"/>
      <c r="C3" s="2326"/>
      <c r="D3" s="2326"/>
      <c r="E3" s="2326"/>
      <c r="F3" s="2326"/>
      <c r="G3" s="2326"/>
      <c r="H3" s="2327"/>
    </row>
    <row r="4" spans="1:8" ht="21.75" thickBot="1" x14ac:dyDescent="0.4">
      <c r="A4" s="4"/>
      <c r="B4" s="1668" t="s">
        <v>307</v>
      </c>
      <c r="C4" s="1669"/>
      <c r="D4" s="1669"/>
      <c r="E4" s="1669"/>
      <c r="F4" s="1669"/>
      <c r="G4" s="1669"/>
      <c r="H4" s="1669"/>
    </row>
    <row r="5" spans="1:8" x14ac:dyDescent="0.25"/>
    <row r="6" spans="1:8" x14ac:dyDescent="0.25">
      <c r="B6" s="2433" t="s">
        <v>2215</v>
      </c>
      <c r="C6" s="2434"/>
      <c r="D6" s="2434"/>
      <c r="E6" s="2434"/>
      <c r="F6" s="2434"/>
      <c r="G6" s="2434"/>
      <c r="H6" s="2435"/>
    </row>
    <row r="7" spans="1:8" x14ac:dyDescent="0.25">
      <c r="B7" s="2426"/>
      <c r="C7" s="2427"/>
      <c r="D7" s="2427"/>
      <c r="E7" s="2427"/>
      <c r="F7" s="2427"/>
      <c r="G7" s="2427"/>
      <c r="H7" s="2428"/>
    </row>
    <row r="8" spans="1:8" x14ac:dyDescent="0.25">
      <c r="B8" s="2426"/>
      <c r="C8" s="2427"/>
      <c r="D8" s="2427"/>
      <c r="E8" s="2427"/>
      <c r="F8" s="2427"/>
      <c r="G8" s="2427"/>
      <c r="H8" s="2428"/>
    </row>
    <row r="9" spans="1:8" x14ac:dyDescent="0.25">
      <c r="B9" s="617"/>
      <c r="C9" s="614"/>
      <c r="D9" s="614"/>
      <c r="E9" s="614"/>
      <c r="F9" s="614"/>
      <c r="G9" s="614"/>
      <c r="H9" s="618"/>
    </row>
    <row r="10" spans="1:8" x14ac:dyDescent="0.25">
      <c r="B10" s="617"/>
      <c r="C10" s="614"/>
      <c r="D10" s="614"/>
      <c r="E10" s="614"/>
      <c r="F10" s="614"/>
      <c r="G10" s="614"/>
      <c r="H10" s="618"/>
    </row>
    <row r="11" spans="1:8" x14ac:dyDescent="0.25">
      <c r="B11" s="617"/>
      <c r="C11" s="614"/>
      <c r="D11" s="614"/>
      <c r="E11" s="614"/>
      <c r="F11" s="614"/>
      <c r="G11" s="614"/>
      <c r="H11" s="618"/>
    </row>
    <row r="12" spans="1:8" x14ac:dyDescent="0.25">
      <c r="B12" s="617"/>
      <c r="C12" s="614"/>
      <c r="D12" s="614"/>
      <c r="E12" s="614"/>
      <c r="F12" s="614"/>
      <c r="G12" s="614"/>
      <c r="H12" s="618"/>
    </row>
    <row r="13" spans="1:8" x14ac:dyDescent="0.25">
      <c r="B13" s="617"/>
      <c r="C13" s="614"/>
      <c r="D13" s="614"/>
      <c r="E13" s="614"/>
      <c r="F13" s="614"/>
      <c r="G13" s="614"/>
      <c r="H13" s="618"/>
    </row>
    <row r="14" spans="1:8" x14ac:dyDescent="0.25">
      <c r="B14" s="617"/>
      <c r="C14" s="614"/>
      <c r="D14" s="614"/>
      <c r="E14" s="614"/>
      <c r="F14" s="614"/>
      <c r="G14" s="614"/>
      <c r="H14" s="618"/>
    </row>
    <row r="15" spans="1:8" x14ac:dyDescent="0.25">
      <c r="B15" s="617"/>
      <c r="C15" s="614"/>
      <c r="D15" s="614"/>
      <c r="E15" s="614"/>
      <c r="F15" s="614"/>
      <c r="G15" s="614"/>
      <c r="H15" s="618"/>
    </row>
    <row r="16" spans="1:8" x14ac:dyDescent="0.25">
      <c r="B16" s="617"/>
      <c r="C16" s="614"/>
      <c r="D16" s="614"/>
      <c r="E16" s="614"/>
      <c r="F16" s="614"/>
      <c r="G16" s="614"/>
      <c r="H16" s="618"/>
    </row>
    <row r="17" spans="2:8" x14ac:dyDescent="0.25">
      <c r="B17" s="617"/>
      <c r="C17" s="614"/>
      <c r="D17" s="614"/>
      <c r="E17" s="614"/>
      <c r="F17" s="614"/>
      <c r="G17" s="614"/>
      <c r="H17" s="618"/>
    </row>
    <row r="18" spans="2:8" x14ac:dyDescent="0.25">
      <c r="B18" s="617"/>
      <c r="C18" s="614"/>
      <c r="D18" s="614"/>
      <c r="E18" s="614"/>
      <c r="F18" s="614"/>
      <c r="G18" s="614"/>
      <c r="H18" s="618"/>
    </row>
    <row r="19" spans="2:8" x14ac:dyDescent="0.25">
      <c r="B19" s="617"/>
      <c r="C19" s="614"/>
      <c r="D19" s="614"/>
      <c r="E19" s="614"/>
      <c r="F19" s="614"/>
      <c r="G19" s="614"/>
      <c r="H19" s="618"/>
    </row>
    <row r="20" spans="2:8" x14ac:dyDescent="0.25">
      <c r="B20" s="617"/>
      <c r="C20" s="614"/>
      <c r="D20" s="614"/>
      <c r="E20" s="614"/>
      <c r="F20" s="614"/>
      <c r="G20" s="614"/>
      <c r="H20" s="618"/>
    </row>
    <row r="21" spans="2:8" x14ac:dyDescent="0.25">
      <c r="B21" s="617"/>
      <c r="C21" s="614"/>
      <c r="D21" s="614"/>
      <c r="E21" s="614"/>
      <c r="F21" s="614"/>
      <c r="G21" s="614"/>
      <c r="H21" s="618"/>
    </row>
    <row r="22" spans="2:8" x14ac:dyDescent="0.25">
      <c r="B22" s="617"/>
      <c r="C22" s="614"/>
      <c r="D22" s="614"/>
      <c r="E22" s="614"/>
      <c r="F22" s="614"/>
      <c r="G22" s="614"/>
      <c r="H22" s="618"/>
    </row>
    <row r="23" spans="2:8" x14ac:dyDescent="0.25">
      <c r="B23" s="617"/>
      <c r="C23" s="614"/>
      <c r="D23" s="614"/>
      <c r="E23" s="614"/>
      <c r="F23" s="614"/>
      <c r="G23" s="614"/>
      <c r="H23" s="618"/>
    </row>
    <row r="24" spans="2:8" x14ac:dyDescent="0.25">
      <c r="B24" s="617"/>
      <c r="C24" s="614"/>
      <c r="D24" s="614"/>
      <c r="E24" s="614"/>
      <c r="F24" s="614"/>
      <c r="G24" s="614"/>
      <c r="H24" s="618"/>
    </row>
    <row r="25" spans="2:8" x14ac:dyDescent="0.25">
      <c r="B25" s="617"/>
      <c r="C25" s="614"/>
      <c r="D25" s="614"/>
      <c r="E25" s="614"/>
      <c r="F25" s="614"/>
      <c r="G25" s="614"/>
      <c r="H25" s="618"/>
    </row>
    <row r="26" spans="2:8" x14ac:dyDescent="0.25">
      <c r="B26" s="617"/>
      <c r="C26" s="614"/>
      <c r="D26" s="614"/>
      <c r="E26" s="614"/>
      <c r="F26" s="614"/>
      <c r="G26" s="614"/>
      <c r="H26" s="618"/>
    </row>
    <row r="27" spans="2:8" x14ac:dyDescent="0.25">
      <c r="B27" s="617"/>
      <c r="C27" s="614"/>
      <c r="D27" s="614"/>
      <c r="E27" s="614"/>
      <c r="F27" s="614"/>
      <c r="G27" s="614"/>
      <c r="H27" s="618"/>
    </row>
    <row r="28" spans="2:8" x14ac:dyDescent="0.25">
      <c r="B28" s="617"/>
      <c r="C28" s="614"/>
      <c r="D28" s="614"/>
      <c r="E28" s="614"/>
      <c r="F28" s="614"/>
      <c r="G28" s="614"/>
      <c r="H28" s="618"/>
    </row>
    <row r="29" spans="2:8" x14ac:dyDescent="0.25">
      <c r="B29" s="617"/>
      <c r="C29" s="614"/>
      <c r="D29" s="614"/>
      <c r="E29" s="614"/>
      <c r="F29" s="614"/>
      <c r="G29" s="614"/>
      <c r="H29" s="618"/>
    </row>
    <row r="30" spans="2:8" x14ac:dyDescent="0.25">
      <c r="B30" s="617"/>
      <c r="C30" s="614"/>
      <c r="D30" s="614"/>
      <c r="E30" s="614"/>
      <c r="F30" s="614"/>
      <c r="G30" s="614"/>
      <c r="H30" s="618"/>
    </row>
    <row r="31" spans="2:8" x14ac:dyDescent="0.25">
      <c r="B31" s="617"/>
      <c r="C31" s="614"/>
      <c r="D31" s="614"/>
      <c r="E31" s="614"/>
      <c r="F31" s="614"/>
      <c r="G31" s="614"/>
      <c r="H31" s="618"/>
    </row>
    <row r="32" spans="2:8" x14ac:dyDescent="0.25">
      <c r="B32" s="617"/>
      <c r="C32" s="614"/>
      <c r="D32" s="614"/>
      <c r="E32" s="614"/>
      <c r="F32" s="614"/>
      <c r="G32" s="614"/>
      <c r="H32" s="618"/>
    </row>
    <row r="33" spans="2:8" x14ac:dyDescent="0.25">
      <c r="B33" s="617"/>
      <c r="C33" s="614"/>
      <c r="D33" s="614"/>
      <c r="E33" s="614"/>
      <c r="F33" s="614"/>
      <c r="G33" s="614"/>
      <c r="H33" s="618"/>
    </row>
    <row r="34" spans="2:8" x14ac:dyDescent="0.25">
      <c r="B34" s="617"/>
      <c r="C34" s="614"/>
      <c r="D34" s="614"/>
      <c r="E34" s="614"/>
      <c r="F34" s="614"/>
      <c r="G34" s="614"/>
      <c r="H34" s="618"/>
    </row>
    <row r="35" spans="2:8" x14ac:dyDescent="0.25">
      <c r="B35" s="619"/>
      <c r="C35" s="620"/>
      <c r="D35" s="620"/>
      <c r="E35" s="620"/>
      <c r="F35" s="620"/>
      <c r="G35" s="620"/>
      <c r="H35" s="621"/>
    </row>
    <row r="36" spans="2:8" x14ac:dyDescent="0.25"/>
    <row r="37" spans="2:8" x14ac:dyDescent="0.25"/>
    <row r="38" spans="2:8" x14ac:dyDescent="0.25"/>
  </sheetData>
  <mergeCells count="3">
    <mergeCell ref="B4:H4"/>
    <mergeCell ref="B6:H8"/>
    <mergeCell ref="B1:H3"/>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dimension ref="A1:G43"/>
  <sheetViews>
    <sheetView showGridLines="0" workbookViewId="0">
      <pane xSplit="1" ySplit="7" topLeftCell="B32" activePane="bottomRight" state="frozen"/>
      <selection activeCell="C5" sqref="C5"/>
      <selection pane="topRight" activeCell="C5" sqref="C5"/>
      <selection pane="bottomLeft" activeCell="C5" sqref="C5"/>
      <selection pane="bottomRight" activeCell="E8" sqref="E8"/>
    </sheetView>
  </sheetViews>
  <sheetFormatPr baseColWidth="10" defaultColWidth="0" defaultRowHeight="15" zeroHeight="1" x14ac:dyDescent="0.25"/>
  <cols>
    <col min="1" max="1" width="3.5703125" customWidth="1"/>
    <col min="2" max="2" width="57.140625" customWidth="1"/>
    <col min="3" max="3" width="15.7109375" customWidth="1"/>
    <col min="4" max="4" width="16.42578125" customWidth="1"/>
    <col min="5" max="5" width="18" customWidth="1"/>
    <col min="6" max="6" width="14.7109375" customWidth="1"/>
    <col min="7" max="7" width="7" customWidth="1"/>
    <col min="8" max="16384" width="11.42578125" hidden="1"/>
  </cols>
  <sheetData>
    <row r="1" spans="1:6" x14ac:dyDescent="0.25">
      <c r="B1" s="2319"/>
      <c r="C1" s="2320"/>
      <c r="D1" s="2320"/>
      <c r="E1" s="2320"/>
      <c r="F1" s="2321"/>
    </row>
    <row r="2" spans="1:6" x14ac:dyDescent="0.25">
      <c r="B2" s="2322"/>
      <c r="C2" s="2323"/>
      <c r="D2" s="2323"/>
      <c r="E2" s="2323"/>
      <c r="F2" s="2324"/>
    </row>
    <row r="3" spans="1:6" ht="15.75" thickBot="1" x14ac:dyDescent="0.3">
      <c r="B3" s="2325"/>
      <c r="C3" s="2326"/>
      <c r="D3" s="2326"/>
      <c r="E3" s="2326"/>
      <c r="F3" s="2327"/>
    </row>
    <row r="4" spans="1:6" ht="21.75" thickBot="1" x14ac:dyDescent="0.4">
      <c r="A4" s="4"/>
      <c r="B4" s="1789" t="s">
        <v>2716</v>
      </c>
      <c r="C4" s="1790"/>
      <c r="D4" s="1790"/>
      <c r="E4" s="1790"/>
      <c r="F4" s="1791"/>
    </row>
    <row r="5" spans="1:6" ht="15" customHeight="1" x14ac:dyDescent="0.35">
      <c r="A5" s="4"/>
      <c r="B5" s="652"/>
      <c r="C5" s="651"/>
      <c r="D5" s="651"/>
      <c r="E5" s="651"/>
      <c r="F5" s="651"/>
    </row>
    <row r="6" spans="1:6" ht="15.75" x14ac:dyDescent="0.25">
      <c r="B6" s="1906" t="s">
        <v>2216</v>
      </c>
      <c r="C6" s="2446" t="s">
        <v>1898</v>
      </c>
      <c r="D6" s="2446"/>
      <c r="E6" s="2446"/>
      <c r="F6" s="2446"/>
    </row>
    <row r="7" spans="1:6" ht="31.5" x14ac:dyDescent="0.25">
      <c r="B7" s="1906"/>
      <c r="C7" s="579" t="s">
        <v>2217</v>
      </c>
      <c r="D7" s="579" t="s">
        <v>2218</v>
      </c>
      <c r="E7" s="579" t="s">
        <v>2219</v>
      </c>
      <c r="F7" s="579" t="s">
        <v>2220</v>
      </c>
    </row>
    <row r="8" spans="1:6" ht="15.75" x14ac:dyDescent="0.25">
      <c r="B8" s="163" t="s">
        <v>2221</v>
      </c>
      <c r="C8" s="580">
        <f>SUM(C9:C11)</f>
        <v>257</v>
      </c>
      <c r="D8" s="767">
        <f t="shared" ref="D8:F8" si="0">SUM(D9:D11)</f>
        <v>15286</v>
      </c>
      <c r="E8" s="772">
        <f>AVERAGE(E9:E11)</f>
        <v>23.333333333333332</v>
      </c>
      <c r="F8" s="767">
        <f t="shared" si="0"/>
        <v>8021</v>
      </c>
    </row>
    <row r="9" spans="1:6" ht="15.75" x14ac:dyDescent="0.25">
      <c r="B9" s="607" t="s">
        <v>2222</v>
      </c>
      <c r="C9" s="81">
        <v>140</v>
      </c>
      <c r="D9" s="653">
        <v>8091</v>
      </c>
      <c r="E9" s="81">
        <v>43</v>
      </c>
      <c r="F9" s="653">
        <v>6046</v>
      </c>
    </row>
    <row r="10" spans="1:6" ht="15.75" x14ac:dyDescent="0.25">
      <c r="B10" s="607" t="s">
        <v>2223</v>
      </c>
      <c r="C10" s="81">
        <v>28</v>
      </c>
      <c r="D10" s="81">
        <v>878</v>
      </c>
      <c r="E10" s="81">
        <v>7</v>
      </c>
      <c r="F10" s="81">
        <v>195</v>
      </c>
    </row>
    <row r="11" spans="1:6" ht="15.75" x14ac:dyDescent="0.25">
      <c r="B11" s="607" t="s">
        <v>2224</v>
      </c>
      <c r="C11" s="81">
        <v>89</v>
      </c>
      <c r="D11" s="653">
        <v>6317</v>
      </c>
      <c r="E11" s="81">
        <v>20</v>
      </c>
      <c r="F11" s="653">
        <v>1780</v>
      </c>
    </row>
    <row r="12" spans="1:6" ht="15.75" x14ac:dyDescent="0.25">
      <c r="B12" s="163" t="s">
        <v>2225</v>
      </c>
      <c r="C12" s="580">
        <v>50</v>
      </c>
      <c r="D12" s="539">
        <v>6470</v>
      </c>
      <c r="E12" s="580">
        <v>344</v>
      </c>
      <c r="F12" s="539">
        <v>3153</v>
      </c>
    </row>
    <row r="13" spans="1:6" ht="15.75" x14ac:dyDescent="0.25">
      <c r="B13" s="607" t="s">
        <v>2226</v>
      </c>
      <c r="C13" s="81">
        <v>1</v>
      </c>
      <c r="D13" s="81">
        <v>73</v>
      </c>
      <c r="E13" s="81">
        <v>30</v>
      </c>
      <c r="F13" s="81">
        <v>30</v>
      </c>
    </row>
    <row r="14" spans="1:6" ht="15.75" x14ac:dyDescent="0.25">
      <c r="B14" s="607" t="s">
        <v>2227</v>
      </c>
      <c r="C14" s="81">
        <v>5</v>
      </c>
      <c r="D14" s="653">
        <v>1991</v>
      </c>
      <c r="E14" s="81">
        <v>52</v>
      </c>
      <c r="F14" s="81">
        <v>260</v>
      </c>
    </row>
    <row r="15" spans="1:6" ht="15.75" x14ac:dyDescent="0.25">
      <c r="B15" s="607" t="s">
        <v>2228</v>
      </c>
      <c r="C15" s="81">
        <v>3</v>
      </c>
      <c r="D15" s="81">
        <v>52</v>
      </c>
      <c r="E15" s="81">
        <v>4</v>
      </c>
      <c r="F15" s="81">
        <v>12</v>
      </c>
    </row>
    <row r="16" spans="1:6" ht="15.75" x14ac:dyDescent="0.25">
      <c r="B16" s="607" t="s">
        <v>2229</v>
      </c>
      <c r="C16" s="81">
        <v>28</v>
      </c>
      <c r="D16" s="653">
        <v>1506</v>
      </c>
      <c r="E16" s="81">
        <v>20</v>
      </c>
      <c r="F16" s="81">
        <v>560</v>
      </c>
    </row>
    <row r="17" spans="2:6" ht="15.75" x14ac:dyDescent="0.25">
      <c r="B17" s="607" t="s">
        <v>2230</v>
      </c>
      <c r="C17" s="81">
        <v>3</v>
      </c>
      <c r="D17" s="81">
        <v>154</v>
      </c>
      <c r="E17" s="81">
        <v>13</v>
      </c>
      <c r="F17" s="81">
        <v>40</v>
      </c>
    </row>
    <row r="18" spans="2:6" ht="15.75" x14ac:dyDescent="0.25">
      <c r="B18" s="607" t="s">
        <v>2231</v>
      </c>
      <c r="C18" s="81">
        <v>10</v>
      </c>
      <c r="D18" s="653">
        <v>2695</v>
      </c>
      <c r="E18" s="81">
        <v>225</v>
      </c>
      <c r="F18" s="653">
        <v>2251</v>
      </c>
    </row>
    <row r="19" spans="2:6" ht="15.75" x14ac:dyDescent="0.25">
      <c r="B19" s="163" t="s">
        <v>2232</v>
      </c>
      <c r="C19" s="580">
        <v>187</v>
      </c>
      <c r="D19" s="539">
        <v>6297</v>
      </c>
      <c r="E19" s="580">
        <v>68</v>
      </c>
      <c r="F19" s="580">
        <v>752</v>
      </c>
    </row>
    <row r="20" spans="2:6" ht="15.75" x14ac:dyDescent="0.25">
      <c r="B20" s="607" t="s">
        <v>2233</v>
      </c>
      <c r="C20" s="81">
        <v>60</v>
      </c>
      <c r="D20" s="653">
        <v>2532</v>
      </c>
      <c r="E20" s="81">
        <v>3</v>
      </c>
      <c r="F20" s="81">
        <v>155</v>
      </c>
    </row>
    <row r="21" spans="2:6" ht="15.75" x14ac:dyDescent="0.25">
      <c r="B21" s="607" t="s">
        <v>2234</v>
      </c>
      <c r="C21" s="81">
        <v>51</v>
      </c>
      <c r="D21" s="653">
        <v>1499</v>
      </c>
      <c r="E21" s="81">
        <v>3</v>
      </c>
      <c r="F21" s="81">
        <v>160</v>
      </c>
    </row>
    <row r="22" spans="2:6" ht="15.75" x14ac:dyDescent="0.25">
      <c r="B22" s="607" t="s">
        <v>2235</v>
      </c>
      <c r="C22" s="81">
        <v>2</v>
      </c>
      <c r="D22" s="81">
        <v>148</v>
      </c>
      <c r="E22" s="81">
        <v>9</v>
      </c>
      <c r="F22" s="81">
        <v>18</v>
      </c>
    </row>
    <row r="23" spans="2:6" ht="15.75" x14ac:dyDescent="0.25">
      <c r="B23" s="607" t="s">
        <v>2236</v>
      </c>
      <c r="C23" s="81">
        <v>2</v>
      </c>
      <c r="D23" s="81">
        <v>95</v>
      </c>
      <c r="E23" s="81">
        <v>38</v>
      </c>
      <c r="F23" s="81">
        <v>76</v>
      </c>
    </row>
    <row r="24" spans="2:6" ht="15.75" x14ac:dyDescent="0.25">
      <c r="B24" s="607" t="s">
        <v>2237</v>
      </c>
      <c r="C24" s="81">
        <v>68</v>
      </c>
      <c r="D24" s="653">
        <v>1817</v>
      </c>
      <c r="E24" s="81">
        <v>5</v>
      </c>
      <c r="F24" s="81">
        <v>327</v>
      </c>
    </row>
    <row r="25" spans="2:6" ht="15.75" x14ac:dyDescent="0.25">
      <c r="B25" s="607" t="s">
        <v>2238</v>
      </c>
      <c r="C25" s="81">
        <v>1</v>
      </c>
      <c r="D25" s="81">
        <v>97</v>
      </c>
      <c r="E25" s="81">
        <v>8</v>
      </c>
      <c r="F25" s="81">
        <v>8</v>
      </c>
    </row>
    <row r="26" spans="2:6" ht="15.75" x14ac:dyDescent="0.25">
      <c r="B26" s="607" t="s">
        <v>2239</v>
      </c>
      <c r="C26" s="81">
        <v>3</v>
      </c>
      <c r="D26" s="81">
        <v>110</v>
      </c>
      <c r="E26" s="81">
        <v>3</v>
      </c>
      <c r="F26" s="81">
        <v>8</v>
      </c>
    </row>
    <row r="27" spans="2:6" ht="15.75" x14ac:dyDescent="0.25">
      <c r="B27" s="163" t="s">
        <v>2240</v>
      </c>
      <c r="C27" s="580">
        <v>17</v>
      </c>
      <c r="D27" s="539">
        <v>2905</v>
      </c>
      <c r="E27" s="580">
        <v>253</v>
      </c>
      <c r="F27" s="580">
        <v>271</v>
      </c>
    </row>
    <row r="28" spans="2:6" ht="15.75" x14ac:dyDescent="0.25">
      <c r="B28" s="607" t="s">
        <v>2241</v>
      </c>
      <c r="C28" s="81">
        <v>14</v>
      </c>
      <c r="D28" s="81">
        <v>308</v>
      </c>
      <c r="E28" s="81">
        <v>1</v>
      </c>
      <c r="F28" s="81">
        <v>19</v>
      </c>
    </row>
    <row r="29" spans="2:6" ht="15.75" x14ac:dyDescent="0.25">
      <c r="B29" s="607" t="s">
        <v>2242</v>
      </c>
      <c r="C29" s="81">
        <v>1</v>
      </c>
      <c r="D29" s="81">
        <v>304</v>
      </c>
      <c r="E29" s="81">
        <v>22</v>
      </c>
      <c r="F29" s="81">
        <v>22</v>
      </c>
    </row>
    <row r="30" spans="2:6" ht="15.75" x14ac:dyDescent="0.25">
      <c r="B30" s="607" t="s">
        <v>2243</v>
      </c>
      <c r="C30" s="81">
        <v>1</v>
      </c>
      <c r="D30" s="653">
        <v>1481</v>
      </c>
      <c r="E30" s="81">
        <v>150</v>
      </c>
      <c r="F30" s="81">
        <v>150</v>
      </c>
    </row>
    <row r="31" spans="2:6" ht="15.75" x14ac:dyDescent="0.25">
      <c r="B31" s="607" t="s">
        <v>2244</v>
      </c>
      <c r="C31" s="81">
        <v>1</v>
      </c>
      <c r="D31" s="81">
        <v>812</v>
      </c>
      <c r="E31" s="81">
        <v>80</v>
      </c>
      <c r="F31" s="81">
        <v>80</v>
      </c>
    </row>
    <row r="32" spans="2:6" ht="15.75" x14ac:dyDescent="0.25">
      <c r="B32" s="163" t="s">
        <v>2245</v>
      </c>
      <c r="C32" s="580">
        <v>230</v>
      </c>
      <c r="D32" s="539">
        <v>20658</v>
      </c>
      <c r="E32" s="580">
        <v>64</v>
      </c>
      <c r="F32" s="580">
        <v>587</v>
      </c>
    </row>
    <row r="33" spans="2:6" ht="15.75" x14ac:dyDescent="0.25">
      <c r="B33" s="629" t="s">
        <v>2246</v>
      </c>
      <c r="C33" s="81">
        <v>128</v>
      </c>
      <c r="D33" s="653">
        <v>1327</v>
      </c>
      <c r="E33" s="81">
        <v>4</v>
      </c>
      <c r="F33" s="81">
        <v>268</v>
      </c>
    </row>
    <row r="34" spans="2:6" ht="15.75" x14ac:dyDescent="0.25">
      <c r="B34" s="629" t="s">
        <v>2247</v>
      </c>
      <c r="C34" s="81">
        <v>74</v>
      </c>
      <c r="D34" s="653">
        <v>1567</v>
      </c>
      <c r="E34" s="81">
        <v>15</v>
      </c>
      <c r="F34" s="81">
        <v>58</v>
      </c>
    </row>
    <row r="35" spans="2:6" ht="15.75" x14ac:dyDescent="0.25">
      <c r="B35" s="629" t="s">
        <v>2248</v>
      </c>
      <c r="C35" s="81">
        <v>28</v>
      </c>
      <c r="D35" s="653">
        <v>2235</v>
      </c>
      <c r="E35" s="81">
        <v>45</v>
      </c>
      <c r="F35" s="81">
        <v>261</v>
      </c>
    </row>
    <row r="36" spans="2:6" ht="15.75" x14ac:dyDescent="0.25">
      <c r="B36" s="629" t="s">
        <v>2249</v>
      </c>
      <c r="C36" s="81">
        <v>0</v>
      </c>
      <c r="D36" s="653">
        <v>15530</v>
      </c>
      <c r="E36" s="81">
        <v>0</v>
      </c>
      <c r="F36" s="81">
        <v>0</v>
      </c>
    </row>
    <row r="37" spans="2:6" ht="15.75" x14ac:dyDescent="0.25">
      <c r="B37" s="163" t="s">
        <v>2250</v>
      </c>
      <c r="C37" s="580">
        <v>48</v>
      </c>
      <c r="D37" s="539">
        <v>49573</v>
      </c>
      <c r="E37" s="580">
        <v>30</v>
      </c>
      <c r="F37" s="580">
        <v>270</v>
      </c>
    </row>
    <row r="38" spans="2:6" ht="15.75" x14ac:dyDescent="0.25">
      <c r="B38" s="629" t="s">
        <v>2251</v>
      </c>
      <c r="C38" s="81">
        <v>15</v>
      </c>
      <c r="D38" s="653">
        <v>27065</v>
      </c>
      <c r="E38" s="81">
        <v>30</v>
      </c>
      <c r="F38" s="81">
        <v>270</v>
      </c>
    </row>
    <row r="39" spans="2:6" ht="15.75" x14ac:dyDescent="0.25">
      <c r="B39" s="629" t="s">
        <v>2252</v>
      </c>
      <c r="C39" s="81">
        <v>33</v>
      </c>
      <c r="D39" s="653">
        <v>15596</v>
      </c>
      <c r="E39" s="81">
        <v>0</v>
      </c>
      <c r="F39" s="81">
        <v>0</v>
      </c>
    </row>
    <row r="40" spans="2:6" ht="15.75" x14ac:dyDescent="0.25">
      <c r="B40" s="629" t="s">
        <v>2253</v>
      </c>
      <c r="C40" s="81">
        <v>0</v>
      </c>
      <c r="D40" s="653">
        <v>6912</v>
      </c>
      <c r="E40" s="81">
        <v>0</v>
      </c>
      <c r="F40" s="81">
        <v>0</v>
      </c>
    </row>
    <row r="41" spans="2:6" x14ac:dyDescent="0.25"/>
    <row r="42" spans="2:6" x14ac:dyDescent="0.25"/>
    <row r="43" spans="2:6" x14ac:dyDescent="0.25"/>
  </sheetData>
  <mergeCells count="4">
    <mergeCell ref="B6:B7"/>
    <mergeCell ref="C6:F6"/>
    <mergeCell ref="B4:F4"/>
    <mergeCell ref="B1:F3"/>
  </mergeCell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dimension ref="A1:J23"/>
  <sheetViews>
    <sheetView showGridLines="0" zoomScaleNormal="100" workbookViewId="0">
      <pane xSplit="1" ySplit="7" topLeftCell="B17"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5703125" customWidth="1"/>
    <col min="2" max="2" width="47.85546875" customWidth="1"/>
    <col min="3" max="8" width="14.85546875" customWidth="1"/>
    <col min="9" max="9" width="6.5703125" customWidth="1"/>
    <col min="10" max="10" width="0" hidden="1" customWidth="1"/>
    <col min="11" max="16384" width="11.42578125" hidden="1"/>
  </cols>
  <sheetData>
    <row r="1" spans="1:8" x14ac:dyDescent="0.25">
      <c r="B1" s="2447"/>
      <c r="C1" s="2447"/>
      <c r="D1" s="2447"/>
      <c r="E1" s="2447"/>
      <c r="F1" s="2447"/>
      <c r="G1" s="2447"/>
      <c r="H1" s="2447"/>
    </row>
    <row r="2" spans="1:8" x14ac:dyDescent="0.25">
      <c r="B2" s="2447"/>
      <c r="C2" s="2447"/>
      <c r="D2" s="2447"/>
      <c r="E2" s="2447"/>
      <c r="F2" s="2447"/>
      <c r="G2" s="2447"/>
      <c r="H2" s="2447"/>
    </row>
    <row r="3" spans="1:8" x14ac:dyDescent="0.25">
      <c r="B3" s="2447"/>
      <c r="C3" s="2447"/>
      <c r="D3" s="2447"/>
      <c r="E3" s="2447"/>
      <c r="F3" s="2447"/>
      <c r="G3" s="2447"/>
      <c r="H3" s="2447"/>
    </row>
    <row r="4" spans="1:8" ht="21.75" thickBot="1" x14ac:dyDescent="0.4">
      <c r="A4" s="4"/>
      <c r="B4" s="2079" t="s">
        <v>2717</v>
      </c>
      <c r="C4" s="2080"/>
      <c r="D4" s="2080"/>
      <c r="E4" s="2080"/>
      <c r="F4" s="2080"/>
      <c r="G4" s="2080"/>
      <c r="H4" s="2080"/>
    </row>
    <row r="5" spans="1:8" x14ac:dyDescent="0.25"/>
    <row r="6" spans="1:8" ht="18.75" x14ac:dyDescent="0.25">
      <c r="B6" s="1906"/>
      <c r="C6" s="1906"/>
      <c r="D6" s="1906"/>
      <c r="E6" s="1906"/>
      <c r="F6" s="1906"/>
      <c r="G6" s="1906"/>
      <c r="H6" s="1906"/>
    </row>
    <row r="7" spans="1:8" ht="18.75" x14ac:dyDescent="0.25">
      <c r="B7" s="577" t="s">
        <v>2254</v>
      </c>
      <c r="C7" s="577" t="s">
        <v>359</v>
      </c>
      <c r="D7" s="577" t="s">
        <v>736</v>
      </c>
      <c r="E7" s="577" t="s">
        <v>361</v>
      </c>
      <c r="F7" s="577" t="s">
        <v>362</v>
      </c>
      <c r="G7" s="577" t="s">
        <v>2255</v>
      </c>
      <c r="H7" s="577" t="s">
        <v>211</v>
      </c>
    </row>
    <row r="8" spans="1:8" ht="18.75" customHeight="1" x14ac:dyDescent="0.25">
      <c r="B8" s="601" t="s">
        <v>2256</v>
      </c>
      <c r="C8" s="654">
        <v>221100</v>
      </c>
      <c r="D8" s="654">
        <v>20016</v>
      </c>
      <c r="E8" s="654">
        <v>40000</v>
      </c>
      <c r="F8" s="654">
        <v>69037</v>
      </c>
      <c r="G8" s="654">
        <v>345875</v>
      </c>
      <c r="H8" s="210">
        <v>724672</v>
      </c>
    </row>
    <row r="9" spans="1:8" ht="18.75" customHeight="1" x14ac:dyDescent="0.25">
      <c r="B9" s="601" t="s">
        <v>2257</v>
      </c>
      <c r="C9" s="654">
        <v>42892</v>
      </c>
      <c r="D9" s="654">
        <v>2500</v>
      </c>
      <c r="E9" s="654">
        <v>3762</v>
      </c>
      <c r="F9" s="654">
        <v>2106</v>
      </c>
      <c r="G9" s="601"/>
      <c r="H9" s="210">
        <v>51260</v>
      </c>
    </row>
    <row r="10" spans="1:8" ht="63" x14ac:dyDescent="0.25">
      <c r="B10" s="601" t="s">
        <v>2258</v>
      </c>
      <c r="C10" s="654">
        <v>16575</v>
      </c>
      <c r="D10" s="654">
        <v>1295</v>
      </c>
      <c r="E10" s="654">
        <v>2024</v>
      </c>
      <c r="F10" s="654">
        <v>1241</v>
      </c>
      <c r="G10" s="601"/>
      <c r="H10" s="210">
        <v>21135</v>
      </c>
    </row>
    <row r="11" spans="1:8" ht="31.5" x14ac:dyDescent="0.25">
      <c r="B11" s="601" t="s">
        <v>2259</v>
      </c>
      <c r="C11" s="654">
        <v>21177</v>
      </c>
      <c r="D11" s="655">
        <v>528</v>
      </c>
      <c r="E11" s="654">
        <v>2442</v>
      </c>
      <c r="F11" s="654">
        <v>4815</v>
      </c>
      <c r="G11" s="601"/>
      <c r="H11" s="210">
        <v>28962</v>
      </c>
    </row>
    <row r="12" spans="1:8" ht="18.75" customHeight="1" x14ac:dyDescent="0.25">
      <c r="B12" s="601" t="s">
        <v>2260</v>
      </c>
      <c r="C12" s="654">
        <v>4842</v>
      </c>
      <c r="D12" s="655">
        <v>832</v>
      </c>
      <c r="E12" s="655">
        <v>856</v>
      </c>
      <c r="F12" s="655">
        <v>934</v>
      </c>
      <c r="G12" s="601"/>
      <c r="H12" s="210">
        <v>7464</v>
      </c>
    </row>
    <row r="13" spans="1:8" ht="18.75" customHeight="1" x14ac:dyDescent="0.25">
      <c r="B13" s="601" t="s">
        <v>2261</v>
      </c>
      <c r="C13" s="654">
        <v>5759</v>
      </c>
      <c r="D13" s="655">
        <v>78</v>
      </c>
      <c r="E13" s="655">
        <v>0</v>
      </c>
      <c r="F13" s="655">
        <v>0</v>
      </c>
      <c r="G13" s="601"/>
      <c r="H13" s="210">
        <v>5837</v>
      </c>
    </row>
    <row r="14" spans="1:8" ht="18.75" customHeight="1" x14ac:dyDescent="0.25">
      <c r="B14" s="601" t="s">
        <v>2262</v>
      </c>
      <c r="C14" s="655">
        <v>89</v>
      </c>
      <c r="D14" s="655">
        <v>16</v>
      </c>
      <c r="E14" s="655">
        <v>15</v>
      </c>
      <c r="F14" s="655">
        <v>17</v>
      </c>
      <c r="G14" s="601"/>
      <c r="H14" s="579">
        <v>137</v>
      </c>
    </row>
    <row r="15" spans="1:8" ht="18.75" customHeight="1" x14ac:dyDescent="0.25">
      <c r="B15" s="601" t="s">
        <v>2263</v>
      </c>
      <c r="C15" s="655">
        <v>43</v>
      </c>
      <c r="D15" s="655">
        <v>45</v>
      </c>
      <c r="E15" s="655">
        <v>45</v>
      </c>
      <c r="F15" s="655">
        <v>41</v>
      </c>
      <c r="G15" s="601"/>
      <c r="H15" s="579">
        <v>43</v>
      </c>
    </row>
    <row r="16" spans="1:8" ht="18.75" customHeight="1" x14ac:dyDescent="0.25">
      <c r="B16" s="601" t="s">
        <v>2264</v>
      </c>
      <c r="C16" s="655">
        <v>22</v>
      </c>
      <c r="D16" s="655">
        <v>1</v>
      </c>
      <c r="E16" s="655">
        <v>1</v>
      </c>
      <c r="F16" s="655">
        <v>0</v>
      </c>
      <c r="G16" s="601"/>
      <c r="H16" s="579">
        <v>24</v>
      </c>
    </row>
    <row r="17" spans="2:8" ht="18.75" customHeight="1" x14ac:dyDescent="0.25">
      <c r="B17" s="601" t="s">
        <v>2265</v>
      </c>
      <c r="C17" s="655">
        <v>3</v>
      </c>
      <c r="D17" s="655">
        <v>1</v>
      </c>
      <c r="E17" s="655">
        <v>3</v>
      </c>
      <c r="F17" s="655">
        <v>1</v>
      </c>
      <c r="G17" s="601"/>
      <c r="H17" s="579">
        <v>8</v>
      </c>
    </row>
    <row r="18" spans="2:8" ht="18.75" customHeight="1" x14ac:dyDescent="0.25">
      <c r="B18" s="601" t="s">
        <v>2266</v>
      </c>
      <c r="C18" s="655">
        <v>85</v>
      </c>
      <c r="D18" s="655">
        <v>1</v>
      </c>
      <c r="E18" s="655">
        <v>0</v>
      </c>
      <c r="F18" s="601"/>
      <c r="G18" s="601"/>
      <c r="H18" s="579">
        <v>86</v>
      </c>
    </row>
    <row r="19" spans="2:8" ht="31.5" x14ac:dyDescent="0.25">
      <c r="B19" s="601" t="s">
        <v>2267</v>
      </c>
      <c r="C19" s="655">
        <v>3</v>
      </c>
      <c r="D19" s="655">
        <v>0</v>
      </c>
      <c r="E19" s="655">
        <v>0</v>
      </c>
      <c r="F19" s="655">
        <v>0</v>
      </c>
      <c r="G19" s="601"/>
      <c r="H19" s="579">
        <v>3</v>
      </c>
    </row>
    <row r="20" spans="2:8" ht="31.5" x14ac:dyDescent="0.25">
      <c r="B20" s="601" t="s">
        <v>2268</v>
      </c>
      <c r="C20" s="654">
        <v>3811</v>
      </c>
      <c r="D20" s="655">
        <v>720</v>
      </c>
      <c r="E20" s="655">
        <v>675</v>
      </c>
      <c r="F20" s="655">
        <v>690</v>
      </c>
      <c r="G20" s="601"/>
      <c r="H20" s="210">
        <v>5896</v>
      </c>
    </row>
    <row r="21" spans="2:8" ht="31.5" x14ac:dyDescent="0.25">
      <c r="B21" s="601" t="s">
        <v>2269</v>
      </c>
      <c r="C21" s="654">
        <v>1960</v>
      </c>
      <c r="D21" s="655">
        <v>20</v>
      </c>
      <c r="E21" s="655">
        <v>0</v>
      </c>
      <c r="F21" s="655">
        <v>0</v>
      </c>
      <c r="G21" s="601"/>
      <c r="H21" s="210">
        <v>1980</v>
      </c>
    </row>
    <row r="22" spans="2:8" x14ac:dyDescent="0.25"/>
    <row r="23" spans="2:8" x14ac:dyDescent="0.25"/>
  </sheetData>
  <mergeCells count="3">
    <mergeCell ref="B6:H6"/>
    <mergeCell ref="B1:H3"/>
    <mergeCell ref="B4:H4"/>
  </mergeCell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dimension ref="A1:R42"/>
  <sheetViews>
    <sheetView showGridLines="0" zoomScale="85" zoomScaleNormal="85" workbookViewId="0">
      <pane xSplit="1" ySplit="7" topLeftCell="B35"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4.42578125" customWidth="1"/>
    <col min="2" max="2" width="35" bestFit="1" customWidth="1"/>
    <col min="3" max="10" width="9.5703125" customWidth="1"/>
    <col min="11" max="12" width="9" customWidth="1"/>
    <col min="13" max="16" width="9.5703125" customWidth="1"/>
    <col min="17" max="17" width="11.42578125" customWidth="1"/>
    <col min="18" max="18" width="6.7109375" customWidth="1"/>
    <col min="19" max="16384" width="11.42578125" hidden="1"/>
  </cols>
  <sheetData>
    <row r="1" spans="1:17" x14ac:dyDescent="0.25">
      <c r="B1" s="2319"/>
      <c r="C1" s="2320"/>
      <c r="D1" s="2320"/>
      <c r="E1" s="2320"/>
      <c r="F1" s="2320"/>
      <c r="G1" s="2320"/>
      <c r="H1" s="2320"/>
      <c r="I1" s="2320"/>
      <c r="J1" s="2320"/>
      <c r="K1" s="2320"/>
      <c r="L1" s="2320"/>
      <c r="M1" s="2320"/>
      <c r="N1" s="2320"/>
      <c r="O1" s="2320"/>
      <c r="P1" s="2320"/>
      <c r="Q1" s="2321"/>
    </row>
    <row r="2" spans="1:17" x14ac:dyDescent="0.25">
      <c r="B2" s="2322"/>
      <c r="C2" s="2323"/>
      <c r="D2" s="2323"/>
      <c r="E2" s="2323"/>
      <c r="F2" s="2323"/>
      <c r="G2" s="2323"/>
      <c r="H2" s="2323"/>
      <c r="I2" s="2323"/>
      <c r="J2" s="2323"/>
      <c r="K2" s="2323"/>
      <c r="L2" s="2323"/>
      <c r="M2" s="2323"/>
      <c r="N2" s="2323"/>
      <c r="O2" s="2323"/>
      <c r="P2" s="2323"/>
      <c r="Q2" s="2324"/>
    </row>
    <row r="3" spans="1:17" ht="15.75" thickBot="1" x14ac:dyDescent="0.3">
      <c r="B3" s="2325"/>
      <c r="C3" s="2326"/>
      <c r="D3" s="2326"/>
      <c r="E3" s="2326"/>
      <c r="F3" s="2326"/>
      <c r="G3" s="2326"/>
      <c r="H3" s="2326"/>
      <c r="I3" s="2326"/>
      <c r="J3" s="2326"/>
      <c r="K3" s="2326"/>
      <c r="L3" s="2326"/>
      <c r="M3" s="2326"/>
      <c r="N3" s="2326"/>
      <c r="O3" s="2326"/>
      <c r="P3" s="2326"/>
      <c r="Q3" s="2327"/>
    </row>
    <row r="4" spans="1:17" ht="21.75" thickBot="1" x14ac:dyDescent="0.4">
      <c r="A4" s="4"/>
      <c r="B4" s="1789" t="s">
        <v>2718</v>
      </c>
      <c r="C4" s="1790"/>
      <c r="D4" s="1790"/>
      <c r="E4" s="1790"/>
      <c r="F4" s="1790"/>
      <c r="G4" s="1790"/>
      <c r="H4" s="1790"/>
      <c r="I4" s="1790"/>
      <c r="J4" s="1790"/>
      <c r="K4" s="1790"/>
      <c r="L4" s="1790"/>
      <c r="M4" s="1790"/>
      <c r="N4" s="1790"/>
      <c r="O4" s="1790"/>
      <c r="P4" s="1790"/>
      <c r="Q4" s="1791"/>
    </row>
    <row r="5" spans="1:17" x14ac:dyDescent="0.25"/>
    <row r="6" spans="1:17" ht="30.75" customHeight="1" x14ac:dyDescent="0.25">
      <c r="B6" s="580"/>
      <c r="C6" s="2446" t="s">
        <v>2270</v>
      </c>
      <c r="D6" s="2446"/>
      <c r="E6" s="2446" t="s">
        <v>2271</v>
      </c>
      <c r="F6" s="2446"/>
      <c r="G6" s="2448" t="s">
        <v>2272</v>
      </c>
      <c r="H6" s="2448"/>
      <c r="I6" s="2446" t="s">
        <v>2273</v>
      </c>
      <c r="J6" s="2446"/>
      <c r="K6" s="2448" t="s">
        <v>2274</v>
      </c>
      <c r="L6" s="2448"/>
      <c r="M6" s="2446" t="s">
        <v>2275</v>
      </c>
      <c r="N6" s="2446"/>
      <c r="O6" s="2446" t="s">
        <v>2276</v>
      </c>
      <c r="P6" s="2446"/>
      <c r="Q6" s="2446"/>
    </row>
    <row r="7" spans="1:17" ht="15.75" x14ac:dyDescent="0.25">
      <c r="B7" s="580" t="s">
        <v>2216</v>
      </c>
      <c r="C7" s="580" t="s">
        <v>2277</v>
      </c>
      <c r="D7" s="580" t="s">
        <v>2218</v>
      </c>
      <c r="E7" s="580" t="s">
        <v>2277</v>
      </c>
      <c r="F7" s="580" t="s">
        <v>2218</v>
      </c>
      <c r="G7" s="580" t="s">
        <v>2277</v>
      </c>
      <c r="H7" s="580" t="s">
        <v>2218</v>
      </c>
      <c r="I7" s="580" t="s">
        <v>2277</v>
      </c>
      <c r="J7" s="580" t="s">
        <v>2218</v>
      </c>
      <c r="K7" s="580" t="s">
        <v>2277</v>
      </c>
      <c r="L7" s="580" t="s">
        <v>2218</v>
      </c>
      <c r="M7" s="580" t="s">
        <v>2277</v>
      </c>
      <c r="N7" s="580" t="s">
        <v>2218</v>
      </c>
      <c r="O7" s="580" t="s">
        <v>2277</v>
      </c>
      <c r="P7" s="580" t="s">
        <v>2218</v>
      </c>
      <c r="Q7" s="580" t="s">
        <v>2278</v>
      </c>
    </row>
    <row r="8" spans="1:17" ht="18.75" customHeight="1" x14ac:dyDescent="0.25">
      <c r="B8" s="163" t="s">
        <v>2279</v>
      </c>
      <c r="C8" s="580">
        <v>142</v>
      </c>
      <c r="D8" s="539">
        <v>9037</v>
      </c>
      <c r="E8" s="580">
        <v>34</v>
      </c>
      <c r="F8" s="539">
        <v>1876</v>
      </c>
      <c r="G8" s="580">
        <v>4</v>
      </c>
      <c r="H8" s="580">
        <v>201</v>
      </c>
      <c r="I8" s="580">
        <v>8</v>
      </c>
      <c r="J8" s="580">
        <v>150</v>
      </c>
      <c r="K8" s="580">
        <v>12</v>
      </c>
      <c r="L8" s="580">
        <v>94</v>
      </c>
      <c r="M8" s="580"/>
      <c r="N8" s="580"/>
      <c r="O8" s="580">
        <v>200</v>
      </c>
      <c r="P8" s="539">
        <v>11358</v>
      </c>
      <c r="Q8" s="539">
        <v>5641</v>
      </c>
    </row>
    <row r="9" spans="1:17" ht="18.75" customHeight="1" x14ac:dyDescent="0.25">
      <c r="B9" s="607" t="s">
        <v>2222</v>
      </c>
      <c r="C9" s="81">
        <v>72</v>
      </c>
      <c r="D9" s="653">
        <v>3918</v>
      </c>
      <c r="E9" s="81">
        <v>13</v>
      </c>
      <c r="F9" s="81">
        <v>723</v>
      </c>
      <c r="G9" s="81">
        <v>4</v>
      </c>
      <c r="H9" s="81">
        <v>201</v>
      </c>
      <c r="I9" s="81"/>
      <c r="J9" s="81"/>
      <c r="K9" s="81"/>
      <c r="L9" s="81"/>
      <c r="M9" s="81"/>
      <c r="N9" s="81"/>
      <c r="O9" s="81">
        <v>89</v>
      </c>
      <c r="P9" s="653">
        <v>4842</v>
      </c>
      <c r="Q9" s="653">
        <v>3811</v>
      </c>
    </row>
    <row r="10" spans="1:17" ht="18.75" customHeight="1" x14ac:dyDescent="0.25">
      <c r="B10" s="607" t="s">
        <v>2223</v>
      </c>
      <c r="C10" s="81">
        <v>6</v>
      </c>
      <c r="D10" s="81">
        <v>513</v>
      </c>
      <c r="E10" s="81"/>
      <c r="F10" s="81"/>
      <c r="G10" s="81"/>
      <c r="H10" s="81"/>
      <c r="I10" s="81">
        <v>8</v>
      </c>
      <c r="J10" s="81">
        <v>150</v>
      </c>
      <c r="K10" s="81">
        <v>12</v>
      </c>
      <c r="L10" s="81">
        <v>94</v>
      </c>
      <c r="M10" s="81"/>
      <c r="N10" s="81"/>
      <c r="O10" s="81">
        <v>26</v>
      </c>
      <c r="P10" s="81">
        <v>758</v>
      </c>
      <c r="Q10" s="81">
        <v>130</v>
      </c>
    </row>
    <row r="11" spans="1:17" ht="18.75" customHeight="1" x14ac:dyDescent="0.25">
      <c r="B11" s="607" t="s">
        <v>2224</v>
      </c>
      <c r="C11" s="81">
        <v>64</v>
      </c>
      <c r="D11" s="653">
        <v>4606</v>
      </c>
      <c r="E11" s="81">
        <v>21</v>
      </c>
      <c r="F11" s="653">
        <v>1153</v>
      </c>
      <c r="G11" s="81"/>
      <c r="H11" s="81"/>
      <c r="I11" s="81"/>
      <c r="J11" s="81"/>
      <c r="K11" s="81"/>
      <c r="L11" s="81"/>
      <c r="M11" s="81"/>
      <c r="N11" s="81"/>
      <c r="O11" s="81">
        <v>85</v>
      </c>
      <c r="P11" s="653">
        <v>5759</v>
      </c>
      <c r="Q11" s="653">
        <v>1700</v>
      </c>
    </row>
    <row r="12" spans="1:17" ht="18.75" customHeight="1" x14ac:dyDescent="0.25">
      <c r="B12" s="163" t="s">
        <v>2280</v>
      </c>
      <c r="C12" s="580">
        <v>29</v>
      </c>
      <c r="D12" s="539">
        <v>4359</v>
      </c>
      <c r="E12" s="580">
        <v>5</v>
      </c>
      <c r="F12" s="580">
        <v>819</v>
      </c>
      <c r="G12" s="580">
        <v>0</v>
      </c>
      <c r="H12" s="580">
        <v>0</v>
      </c>
      <c r="I12" s="580">
        <v>1</v>
      </c>
      <c r="J12" s="580">
        <v>38</v>
      </c>
      <c r="K12" s="580">
        <v>0</v>
      </c>
      <c r="L12" s="580">
        <v>0</v>
      </c>
      <c r="M12" s="580"/>
      <c r="N12" s="580"/>
      <c r="O12" s="580">
        <v>35</v>
      </c>
      <c r="P12" s="539">
        <v>5217</v>
      </c>
      <c r="Q12" s="539">
        <v>2609</v>
      </c>
    </row>
    <row r="13" spans="1:17" ht="18.75" customHeight="1" x14ac:dyDescent="0.25">
      <c r="B13" s="607" t="s">
        <v>2226</v>
      </c>
      <c r="C13" s="81">
        <v>1</v>
      </c>
      <c r="D13" s="81">
        <v>73</v>
      </c>
      <c r="E13" s="81"/>
      <c r="F13" s="81"/>
      <c r="G13" s="81"/>
      <c r="H13" s="81"/>
      <c r="I13" s="81"/>
      <c r="J13" s="81"/>
      <c r="K13" s="81"/>
      <c r="L13" s="81"/>
      <c r="M13" s="81"/>
      <c r="N13" s="81"/>
      <c r="O13" s="81">
        <v>1</v>
      </c>
      <c r="P13" s="81">
        <v>73</v>
      </c>
      <c r="Q13" s="81">
        <v>30</v>
      </c>
    </row>
    <row r="14" spans="1:17" ht="18.75" customHeight="1" x14ac:dyDescent="0.25">
      <c r="B14" s="607" t="s">
        <v>2227</v>
      </c>
      <c r="C14" s="81">
        <v>1</v>
      </c>
      <c r="D14" s="653">
        <v>1210</v>
      </c>
      <c r="E14" s="81">
        <v>1</v>
      </c>
      <c r="F14" s="81">
        <v>455</v>
      </c>
      <c r="G14" s="81"/>
      <c r="H14" s="81"/>
      <c r="I14" s="81"/>
      <c r="J14" s="81"/>
      <c r="K14" s="81"/>
      <c r="L14" s="81"/>
      <c r="M14" s="81"/>
      <c r="N14" s="81"/>
      <c r="O14" s="81">
        <v>2</v>
      </c>
      <c r="P14" s="653">
        <v>1665</v>
      </c>
      <c r="Q14" s="81">
        <v>100</v>
      </c>
    </row>
    <row r="15" spans="1:17" ht="18.75" customHeight="1" x14ac:dyDescent="0.25">
      <c r="B15" s="607" t="s">
        <v>2228</v>
      </c>
      <c r="C15" s="81">
        <v>2</v>
      </c>
      <c r="D15" s="81">
        <v>33</v>
      </c>
      <c r="E15" s="81">
        <v>1</v>
      </c>
      <c r="F15" s="81">
        <v>19</v>
      </c>
      <c r="G15" s="81"/>
      <c r="H15" s="81"/>
      <c r="I15" s="81"/>
      <c r="J15" s="81"/>
      <c r="K15" s="81"/>
      <c r="L15" s="81"/>
      <c r="M15" s="81"/>
      <c r="N15" s="81"/>
      <c r="O15" s="81">
        <v>3</v>
      </c>
      <c r="P15" s="81">
        <v>52</v>
      </c>
      <c r="Q15" s="81">
        <v>12</v>
      </c>
    </row>
    <row r="16" spans="1:17" ht="18.75" customHeight="1" x14ac:dyDescent="0.25">
      <c r="B16" s="607" t="s">
        <v>2229</v>
      </c>
      <c r="C16" s="81">
        <v>20</v>
      </c>
      <c r="D16" s="653">
        <v>1040</v>
      </c>
      <c r="E16" s="81">
        <v>2</v>
      </c>
      <c r="F16" s="81">
        <v>64</v>
      </c>
      <c r="G16" s="81"/>
      <c r="H16" s="81"/>
      <c r="I16" s="81"/>
      <c r="J16" s="81"/>
      <c r="K16" s="81"/>
      <c r="L16" s="81"/>
      <c r="M16" s="81"/>
      <c r="N16" s="81"/>
      <c r="O16" s="81">
        <v>22</v>
      </c>
      <c r="P16" s="653">
        <v>1104</v>
      </c>
      <c r="Q16" s="81">
        <v>436</v>
      </c>
    </row>
    <row r="17" spans="2:17" ht="18.75" customHeight="1" x14ac:dyDescent="0.25">
      <c r="B17" s="607" t="s">
        <v>2230</v>
      </c>
      <c r="C17" s="81">
        <v>2</v>
      </c>
      <c r="D17" s="81">
        <v>133</v>
      </c>
      <c r="E17" s="81"/>
      <c r="F17" s="81"/>
      <c r="G17" s="81"/>
      <c r="H17" s="81"/>
      <c r="I17" s="81"/>
      <c r="J17" s="81"/>
      <c r="K17" s="81"/>
      <c r="L17" s="81"/>
      <c r="M17" s="81"/>
      <c r="N17" s="81"/>
      <c r="O17" s="81">
        <v>2</v>
      </c>
      <c r="P17" s="81">
        <v>133</v>
      </c>
      <c r="Q17" s="81">
        <v>40</v>
      </c>
    </row>
    <row r="18" spans="2:17" ht="18.75" customHeight="1" x14ac:dyDescent="0.25">
      <c r="B18" s="607" t="s">
        <v>2231</v>
      </c>
      <c r="C18" s="81">
        <v>3</v>
      </c>
      <c r="D18" s="653">
        <v>1870</v>
      </c>
      <c r="E18" s="81">
        <v>1</v>
      </c>
      <c r="F18" s="81">
        <v>282</v>
      </c>
      <c r="G18" s="81"/>
      <c r="H18" s="81"/>
      <c r="I18" s="81">
        <v>1</v>
      </c>
      <c r="J18" s="81">
        <v>38</v>
      </c>
      <c r="K18" s="81"/>
      <c r="L18" s="81"/>
      <c r="M18" s="81"/>
      <c r="N18" s="81"/>
      <c r="O18" s="81">
        <v>5</v>
      </c>
      <c r="P18" s="653">
        <v>2190</v>
      </c>
      <c r="Q18" s="653">
        <v>1991</v>
      </c>
    </row>
    <row r="19" spans="2:17" ht="18.75" customHeight="1" x14ac:dyDescent="0.25">
      <c r="B19" s="163" t="s">
        <v>2281</v>
      </c>
      <c r="C19" s="580">
        <v>109</v>
      </c>
      <c r="D19" s="539">
        <v>3923</v>
      </c>
      <c r="E19" s="580">
        <v>28</v>
      </c>
      <c r="F19" s="580">
        <v>568</v>
      </c>
      <c r="G19" s="580">
        <v>19</v>
      </c>
      <c r="H19" s="580">
        <v>822</v>
      </c>
      <c r="I19" s="580">
        <v>12</v>
      </c>
      <c r="J19" s="580">
        <v>151</v>
      </c>
      <c r="K19" s="580">
        <v>2</v>
      </c>
      <c r="L19" s="580">
        <v>21</v>
      </c>
      <c r="M19" s="580">
        <v>3</v>
      </c>
      <c r="N19" s="580">
        <v>419</v>
      </c>
      <c r="O19" s="580">
        <v>173</v>
      </c>
      <c r="P19" s="539">
        <v>5904</v>
      </c>
      <c r="Q19" s="580">
        <v>712</v>
      </c>
    </row>
    <row r="20" spans="2:17" ht="18.75" customHeight="1" x14ac:dyDescent="0.25">
      <c r="B20" s="607" t="s">
        <v>2233</v>
      </c>
      <c r="C20" s="81">
        <v>21</v>
      </c>
      <c r="D20" s="653">
        <v>1049</v>
      </c>
      <c r="E20" s="81">
        <v>3</v>
      </c>
      <c r="F20" s="81">
        <v>70</v>
      </c>
      <c r="G20" s="81">
        <v>15</v>
      </c>
      <c r="H20" s="81">
        <v>665</v>
      </c>
      <c r="I20" s="81">
        <v>9</v>
      </c>
      <c r="J20" s="81">
        <v>84</v>
      </c>
      <c r="K20" s="81"/>
      <c r="L20" s="81"/>
      <c r="M20" s="81">
        <v>3</v>
      </c>
      <c r="N20" s="81">
        <v>419</v>
      </c>
      <c r="O20" s="81">
        <v>51</v>
      </c>
      <c r="P20" s="653">
        <v>2288</v>
      </c>
      <c r="Q20" s="81">
        <v>138</v>
      </c>
    </row>
    <row r="21" spans="2:17" ht="31.5" x14ac:dyDescent="0.25">
      <c r="B21" s="600" t="s">
        <v>2576</v>
      </c>
      <c r="C21" s="81">
        <v>36</v>
      </c>
      <c r="D21" s="653">
        <v>1163</v>
      </c>
      <c r="E21" s="81">
        <v>7</v>
      </c>
      <c r="F21" s="81">
        <v>174</v>
      </c>
      <c r="G21" s="81">
        <v>3</v>
      </c>
      <c r="H21" s="81">
        <v>73</v>
      </c>
      <c r="I21" s="81">
        <v>3</v>
      </c>
      <c r="J21" s="81">
        <v>67</v>
      </c>
      <c r="K21" s="81">
        <v>2</v>
      </c>
      <c r="L21" s="81">
        <v>21</v>
      </c>
      <c r="M21" s="81"/>
      <c r="N21" s="81"/>
      <c r="O21" s="81">
        <v>51</v>
      </c>
      <c r="P21" s="653">
        <v>1499</v>
      </c>
      <c r="Q21" s="81">
        <v>160</v>
      </c>
    </row>
    <row r="22" spans="2:17" ht="18.75" customHeight="1" x14ac:dyDescent="0.25">
      <c r="B22" s="607" t="s">
        <v>2235</v>
      </c>
      <c r="C22" s="81">
        <v>1</v>
      </c>
      <c r="D22" s="81">
        <v>64</v>
      </c>
      <c r="E22" s="81"/>
      <c r="F22" s="81"/>
      <c r="G22" s="81">
        <v>1</v>
      </c>
      <c r="H22" s="81">
        <v>84</v>
      </c>
      <c r="I22" s="81"/>
      <c r="J22" s="81"/>
      <c r="K22" s="81"/>
      <c r="L22" s="81"/>
      <c r="M22" s="81"/>
      <c r="N22" s="81"/>
      <c r="O22" s="81">
        <v>2</v>
      </c>
      <c r="P22" s="81">
        <v>148</v>
      </c>
      <c r="Q22" s="81">
        <v>18</v>
      </c>
    </row>
    <row r="23" spans="2:17" ht="18.75" customHeight="1" x14ac:dyDescent="0.25">
      <c r="B23" s="607" t="s">
        <v>2236</v>
      </c>
      <c r="C23" s="81">
        <v>1</v>
      </c>
      <c r="D23" s="81">
        <v>84</v>
      </c>
      <c r="E23" s="81"/>
      <c r="F23" s="81"/>
      <c r="G23" s="81"/>
      <c r="H23" s="81"/>
      <c r="I23" s="81"/>
      <c r="J23" s="81"/>
      <c r="K23" s="81"/>
      <c r="L23" s="81"/>
      <c r="M23" s="81"/>
      <c r="N23" s="81"/>
      <c r="O23" s="81">
        <v>1</v>
      </c>
      <c r="P23" s="81">
        <v>84</v>
      </c>
      <c r="Q23" s="81">
        <v>70</v>
      </c>
    </row>
    <row r="24" spans="2:17" ht="18.75" customHeight="1" x14ac:dyDescent="0.25">
      <c r="B24" s="607" t="s">
        <v>2237</v>
      </c>
      <c r="C24" s="81">
        <v>47</v>
      </c>
      <c r="D24" s="653">
        <v>1380</v>
      </c>
      <c r="E24" s="81">
        <v>18</v>
      </c>
      <c r="F24" s="81">
        <v>323</v>
      </c>
      <c r="G24" s="81"/>
      <c r="H24" s="81"/>
      <c r="I24" s="81"/>
      <c r="J24" s="81"/>
      <c r="K24" s="81"/>
      <c r="L24" s="81"/>
      <c r="M24" s="81"/>
      <c r="N24" s="81"/>
      <c r="O24" s="81">
        <v>65</v>
      </c>
      <c r="P24" s="653">
        <v>1704</v>
      </c>
      <c r="Q24" s="81">
        <v>310</v>
      </c>
    </row>
    <row r="25" spans="2:17" ht="18.75" customHeight="1" x14ac:dyDescent="0.25">
      <c r="B25" s="607" t="s">
        <v>2238</v>
      </c>
      <c r="C25" s="81">
        <v>1</v>
      </c>
      <c r="D25" s="81">
        <v>97</v>
      </c>
      <c r="E25" s="81"/>
      <c r="F25" s="81"/>
      <c r="G25" s="81"/>
      <c r="H25" s="81"/>
      <c r="I25" s="81"/>
      <c r="J25" s="81"/>
      <c r="K25" s="81"/>
      <c r="L25" s="81"/>
      <c r="M25" s="81"/>
      <c r="N25" s="81"/>
      <c r="O25" s="81">
        <v>1</v>
      </c>
      <c r="P25" s="81">
        <v>97</v>
      </c>
      <c r="Q25" s="81">
        <v>8</v>
      </c>
    </row>
    <row r="26" spans="2:17" ht="18.75" customHeight="1" x14ac:dyDescent="0.25">
      <c r="B26" s="607" t="s">
        <v>2239</v>
      </c>
      <c r="C26" s="81">
        <v>2</v>
      </c>
      <c r="D26" s="81">
        <v>85</v>
      </c>
      <c r="E26" s="81"/>
      <c r="F26" s="81"/>
      <c r="G26" s="81"/>
      <c r="H26" s="81"/>
      <c r="I26" s="81"/>
      <c r="J26" s="81"/>
      <c r="K26" s="81"/>
      <c r="L26" s="81"/>
      <c r="M26" s="81"/>
      <c r="N26" s="81"/>
      <c r="O26" s="81">
        <v>2</v>
      </c>
      <c r="P26" s="81">
        <v>85</v>
      </c>
      <c r="Q26" s="81">
        <v>8</v>
      </c>
    </row>
    <row r="27" spans="2:17" ht="18.75" customHeight="1" x14ac:dyDescent="0.25">
      <c r="B27" s="163" t="s">
        <v>2282</v>
      </c>
      <c r="C27" s="580">
        <v>12</v>
      </c>
      <c r="D27" s="539">
        <v>2806</v>
      </c>
      <c r="E27" s="580">
        <v>0</v>
      </c>
      <c r="F27" s="580">
        <v>0</v>
      </c>
      <c r="G27" s="580">
        <v>0</v>
      </c>
      <c r="H27" s="580">
        <v>0</v>
      </c>
      <c r="I27" s="580">
        <v>0</v>
      </c>
      <c r="J27" s="580">
        <v>0</v>
      </c>
      <c r="K27" s="580">
        <v>0</v>
      </c>
      <c r="L27" s="580">
        <v>0</v>
      </c>
      <c r="M27" s="580"/>
      <c r="N27" s="580"/>
      <c r="O27" s="580">
        <v>12</v>
      </c>
      <c r="P27" s="539">
        <v>2806</v>
      </c>
      <c r="Q27" s="580">
        <v>270</v>
      </c>
    </row>
    <row r="28" spans="2:17" ht="18.75" customHeight="1" x14ac:dyDescent="0.25">
      <c r="B28" s="607" t="s">
        <v>2241</v>
      </c>
      <c r="C28" s="81">
        <v>9</v>
      </c>
      <c r="D28" s="81">
        <v>209</v>
      </c>
      <c r="E28" s="81"/>
      <c r="F28" s="81"/>
      <c r="G28" s="81"/>
      <c r="H28" s="81"/>
      <c r="I28" s="81"/>
      <c r="J28" s="81"/>
      <c r="K28" s="81"/>
      <c r="L28" s="81"/>
      <c r="M28" s="81"/>
      <c r="N28" s="81"/>
      <c r="O28" s="81">
        <v>9</v>
      </c>
      <c r="P28" s="81">
        <v>209</v>
      </c>
      <c r="Q28" s="81">
        <v>18</v>
      </c>
    </row>
    <row r="29" spans="2:17" ht="18.75" customHeight="1" x14ac:dyDescent="0.25">
      <c r="B29" s="607" t="s">
        <v>2242</v>
      </c>
      <c r="C29" s="81">
        <v>1</v>
      </c>
      <c r="D29" s="81">
        <v>304</v>
      </c>
      <c r="E29" s="81"/>
      <c r="F29" s="81"/>
      <c r="G29" s="81"/>
      <c r="H29" s="81"/>
      <c r="I29" s="81"/>
      <c r="J29" s="81"/>
      <c r="K29" s="81"/>
      <c r="L29" s="81"/>
      <c r="M29" s="81"/>
      <c r="N29" s="81"/>
      <c r="O29" s="81">
        <v>1</v>
      </c>
      <c r="P29" s="81">
        <v>304</v>
      </c>
      <c r="Q29" s="81">
        <v>22</v>
      </c>
    </row>
    <row r="30" spans="2:17" ht="18.75" customHeight="1" x14ac:dyDescent="0.25">
      <c r="B30" s="607" t="s">
        <v>2243</v>
      </c>
      <c r="C30" s="81">
        <v>1</v>
      </c>
      <c r="D30" s="653">
        <v>1481</v>
      </c>
      <c r="E30" s="81"/>
      <c r="F30" s="81"/>
      <c r="G30" s="81"/>
      <c r="H30" s="81"/>
      <c r="I30" s="81"/>
      <c r="J30" s="81"/>
      <c r="K30" s="81"/>
      <c r="L30" s="81"/>
      <c r="M30" s="81"/>
      <c r="N30" s="81"/>
      <c r="O30" s="81">
        <v>1</v>
      </c>
      <c r="P30" s="653">
        <v>1481</v>
      </c>
      <c r="Q30" s="81">
        <v>150</v>
      </c>
    </row>
    <row r="31" spans="2:17" ht="18.75" customHeight="1" x14ac:dyDescent="0.25">
      <c r="B31" s="607" t="s">
        <v>2244</v>
      </c>
      <c r="C31" s="81">
        <v>1</v>
      </c>
      <c r="D31" s="81">
        <v>812</v>
      </c>
      <c r="E31" s="81"/>
      <c r="F31" s="81"/>
      <c r="G31" s="81"/>
      <c r="H31" s="81"/>
      <c r="I31" s="81"/>
      <c r="J31" s="81"/>
      <c r="K31" s="81"/>
      <c r="L31" s="81"/>
      <c r="M31" s="81"/>
      <c r="N31" s="81"/>
      <c r="O31" s="81">
        <v>1</v>
      </c>
      <c r="P31" s="81">
        <v>812</v>
      </c>
      <c r="Q31" s="81">
        <v>80</v>
      </c>
    </row>
    <row r="32" spans="2:17" ht="18.75" customHeight="1" x14ac:dyDescent="0.25">
      <c r="B32" s="163" t="s">
        <v>2283</v>
      </c>
      <c r="C32" s="580">
        <v>127</v>
      </c>
      <c r="D32" s="539">
        <v>14646</v>
      </c>
      <c r="E32" s="580">
        <v>35</v>
      </c>
      <c r="F32" s="539">
        <v>1750</v>
      </c>
      <c r="G32" s="580">
        <v>19</v>
      </c>
      <c r="H32" s="580">
        <v>997</v>
      </c>
      <c r="I32" s="580">
        <v>5</v>
      </c>
      <c r="J32" s="580">
        <v>169</v>
      </c>
      <c r="K32" s="580">
        <v>1</v>
      </c>
      <c r="L32" s="580">
        <v>44</v>
      </c>
      <c r="M32" s="580"/>
      <c r="N32" s="580"/>
      <c r="O32" s="580">
        <v>187</v>
      </c>
      <c r="P32" s="539">
        <v>17606</v>
      </c>
      <c r="Q32" s="580">
        <v>500</v>
      </c>
    </row>
    <row r="33" spans="2:17" ht="18.75" customHeight="1" x14ac:dyDescent="0.25">
      <c r="B33" s="629" t="s">
        <v>2246</v>
      </c>
      <c r="C33" s="81">
        <v>65</v>
      </c>
      <c r="D33" s="81">
        <v>635</v>
      </c>
      <c r="E33" s="81">
        <v>20</v>
      </c>
      <c r="F33" s="81">
        <v>254</v>
      </c>
      <c r="G33" s="81">
        <v>10</v>
      </c>
      <c r="H33" s="81">
        <v>100</v>
      </c>
      <c r="I33" s="81">
        <v>4</v>
      </c>
      <c r="J33" s="81">
        <v>20</v>
      </c>
      <c r="K33" s="81">
        <v>1</v>
      </c>
      <c r="L33" s="81">
        <v>2</v>
      </c>
      <c r="M33" s="81"/>
      <c r="N33" s="81"/>
      <c r="O33" s="81">
        <v>100</v>
      </c>
      <c r="P33" s="653">
        <v>1010</v>
      </c>
      <c r="Q33" s="81">
        <v>184</v>
      </c>
    </row>
    <row r="34" spans="2:17" ht="18.75" customHeight="1" x14ac:dyDescent="0.25">
      <c r="B34" s="629" t="s">
        <v>2247</v>
      </c>
      <c r="C34" s="81">
        <v>43</v>
      </c>
      <c r="D34" s="81">
        <v>659</v>
      </c>
      <c r="E34" s="81">
        <v>13</v>
      </c>
      <c r="F34" s="81">
        <v>122</v>
      </c>
      <c r="G34" s="81">
        <v>8</v>
      </c>
      <c r="H34" s="81">
        <v>719</v>
      </c>
      <c r="I34" s="81">
        <v>0</v>
      </c>
      <c r="J34" s="81">
        <v>0</v>
      </c>
      <c r="K34" s="81">
        <v>0</v>
      </c>
      <c r="L34" s="81">
        <v>0</v>
      </c>
      <c r="M34" s="81"/>
      <c r="N34" s="81"/>
      <c r="O34" s="81">
        <v>64</v>
      </c>
      <c r="P34" s="653">
        <v>1499</v>
      </c>
      <c r="Q34" s="81">
        <v>56</v>
      </c>
    </row>
    <row r="35" spans="2:17" ht="18.75" customHeight="1" x14ac:dyDescent="0.25">
      <c r="B35" s="629" t="s">
        <v>2248</v>
      </c>
      <c r="C35" s="81">
        <v>19</v>
      </c>
      <c r="D35" s="653">
        <v>1538</v>
      </c>
      <c r="E35" s="81">
        <v>2</v>
      </c>
      <c r="F35" s="81">
        <v>340</v>
      </c>
      <c r="G35" s="81">
        <v>1</v>
      </c>
      <c r="H35" s="81">
        <v>9</v>
      </c>
      <c r="I35" s="81">
        <v>1</v>
      </c>
      <c r="J35" s="81">
        <v>13</v>
      </c>
      <c r="K35" s="81">
        <v>0</v>
      </c>
      <c r="L35" s="81">
        <v>0</v>
      </c>
      <c r="M35" s="81"/>
      <c r="N35" s="81"/>
      <c r="O35" s="81">
        <v>23</v>
      </c>
      <c r="P35" s="653">
        <v>1900</v>
      </c>
      <c r="Q35" s="81">
        <v>260</v>
      </c>
    </row>
    <row r="36" spans="2:17" ht="18.75" customHeight="1" x14ac:dyDescent="0.25">
      <c r="B36" s="629" t="s">
        <v>2249</v>
      </c>
      <c r="C36" s="81">
        <v>0</v>
      </c>
      <c r="D36" s="653">
        <v>11814</v>
      </c>
      <c r="E36" s="81">
        <v>0</v>
      </c>
      <c r="F36" s="653">
        <v>1035</v>
      </c>
      <c r="G36" s="81">
        <v>0</v>
      </c>
      <c r="H36" s="81">
        <v>169</v>
      </c>
      <c r="I36" s="81">
        <v>0</v>
      </c>
      <c r="J36" s="81">
        <v>136</v>
      </c>
      <c r="K36" s="81">
        <v>0</v>
      </c>
      <c r="L36" s="81">
        <v>43</v>
      </c>
      <c r="M36" s="81"/>
      <c r="N36" s="81"/>
      <c r="O36" s="81">
        <v>0</v>
      </c>
      <c r="P36" s="653">
        <v>13197</v>
      </c>
      <c r="Q36" s="81">
        <v>0</v>
      </c>
    </row>
    <row r="37" spans="2:17" ht="18.75" customHeight="1" x14ac:dyDescent="0.25">
      <c r="B37" s="163" t="s">
        <v>2250</v>
      </c>
      <c r="C37" s="580">
        <v>12</v>
      </c>
      <c r="D37" s="539">
        <v>31570</v>
      </c>
      <c r="E37" s="580">
        <v>2</v>
      </c>
      <c r="F37" s="539">
        <v>1411</v>
      </c>
      <c r="G37" s="580">
        <v>18</v>
      </c>
      <c r="H37" s="580">
        <v>977</v>
      </c>
      <c r="I37" s="580">
        <v>2</v>
      </c>
      <c r="J37" s="580">
        <v>28</v>
      </c>
      <c r="K37" s="580">
        <v>0</v>
      </c>
      <c r="L37" s="580">
        <v>0</v>
      </c>
      <c r="M37" s="580"/>
      <c r="N37" s="580"/>
      <c r="O37" s="580">
        <v>34</v>
      </c>
      <c r="P37" s="539">
        <v>33986</v>
      </c>
      <c r="Q37" s="580">
        <v>0</v>
      </c>
    </row>
    <row r="38" spans="2:17" ht="18.75" customHeight="1" x14ac:dyDescent="0.25">
      <c r="B38" s="629" t="s">
        <v>2251</v>
      </c>
      <c r="C38" s="81">
        <v>7</v>
      </c>
      <c r="D38" s="653">
        <v>18040</v>
      </c>
      <c r="E38" s="81">
        <v>1</v>
      </c>
      <c r="F38" s="81">
        <v>540</v>
      </c>
      <c r="G38" s="81">
        <v>0</v>
      </c>
      <c r="H38" s="81">
        <v>0</v>
      </c>
      <c r="I38" s="81">
        <v>0</v>
      </c>
      <c r="J38" s="81">
        <v>0</v>
      </c>
      <c r="K38" s="81">
        <v>0</v>
      </c>
      <c r="L38" s="81">
        <v>0</v>
      </c>
      <c r="M38" s="81"/>
      <c r="N38" s="81"/>
      <c r="O38" s="81">
        <v>8</v>
      </c>
      <c r="P38" s="653">
        <v>18580</v>
      </c>
      <c r="Q38" s="81">
        <v>0</v>
      </c>
    </row>
    <row r="39" spans="2:17" ht="18.75" customHeight="1" x14ac:dyDescent="0.25">
      <c r="B39" s="629" t="s">
        <v>2252</v>
      </c>
      <c r="C39" s="81">
        <v>5</v>
      </c>
      <c r="D39" s="653">
        <v>9241</v>
      </c>
      <c r="E39" s="81">
        <v>1</v>
      </c>
      <c r="F39" s="81">
        <v>300</v>
      </c>
      <c r="G39" s="81">
        <v>18</v>
      </c>
      <c r="H39" s="81">
        <v>921</v>
      </c>
      <c r="I39" s="81">
        <v>2</v>
      </c>
      <c r="J39" s="81">
        <v>28</v>
      </c>
      <c r="K39" s="81">
        <v>0</v>
      </c>
      <c r="L39" s="81">
        <v>0</v>
      </c>
      <c r="M39" s="81"/>
      <c r="N39" s="81"/>
      <c r="O39" s="81">
        <v>26</v>
      </c>
      <c r="P39" s="653">
        <v>10489</v>
      </c>
      <c r="Q39" s="81">
        <v>0</v>
      </c>
    </row>
    <row r="40" spans="2:17" ht="18.75" customHeight="1" x14ac:dyDescent="0.25">
      <c r="B40" s="629" t="s">
        <v>2253</v>
      </c>
      <c r="C40" s="81">
        <v>0</v>
      </c>
      <c r="D40" s="653">
        <v>4289</v>
      </c>
      <c r="E40" s="81">
        <v>0</v>
      </c>
      <c r="F40" s="81">
        <v>571</v>
      </c>
      <c r="G40" s="81">
        <v>0</v>
      </c>
      <c r="H40" s="81">
        <v>57</v>
      </c>
      <c r="I40" s="81">
        <v>0</v>
      </c>
      <c r="J40" s="81">
        <v>0</v>
      </c>
      <c r="K40" s="81">
        <v>0</v>
      </c>
      <c r="L40" s="81">
        <v>0</v>
      </c>
      <c r="M40" s="81"/>
      <c r="N40" s="81"/>
      <c r="O40" s="81">
        <v>0</v>
      </c>
      <c r="P40" s="653">
        <v>4917</v>
      </c>
      <c r="Q40" s="81">
        <v>0</v>
      </c>
    </row>
    <row r="41" spans="2:17" x14ac:dyDescent="0.25"/>
    <row r="42" spans="2:17" x14ac:dyDescent="0.25"/>
  </sheetData>
  <mergeCells count="9">
    <mergeCell ref="B4:Q4"/>
    <mergeCell ref="B1:Q3"/>
    <mergeCell ref="O6:Q6"/>
    <mergeCell ref="C6:D6"/>
    <mergeCell ref="E6:F6"/>
    <mergeCell ref="G6:H6"/>
    <mergeCell ref="I6:J6"/>
    <mergeCell ref="K6:L6"/>
    <mergeCell ref="M6:N6"/>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N40"/>
  <sheetViews>
    <sheetView showGridLines="0" zoomScaleNormal="100" workbookViewId="0">
      <pane xSplit="1" ySplit="7" topLeftCell="B38" activePane="bottomRight" state="frozen"/>
      <selection activeCell="C5" sqref="C5"/>
      <selection pane="topRight" activeCell="C5" sqref="C5"/>
      <selection pane="bottomLeft" activeCell="C5" sqref="C5"/>
      <selection pane="bottomRight" activeCell="B5" sqref="B5"/>
    </sheetView>
  </sheetViews>
  <sheetFormatPr baseColWidth="10" defaultRowHeight="15" x14ac:dyDescent="0.25"/>
  <cols>
    <col min="1" max="1" width="4.42578125" customWidth="1"/>
    <col min="2" max="2" width="39.28515625" customWidth="1"/>
    <col min="3" max="14" width="11.5703125" customWidth="1"/>
  </cols>
  <sheetData>
    <row r="1" spans="1:14" x14ac:dyDescent="0.25">
      <c r="B1" s="2319"/>
      <c r="C1" s="2320"/>
      <c r="D1" s="2320"/>
      <c r="E1" s="2320"/>
      <c r="F1" s="2320"/>
      <c r="G1" s="2320"/>
      <c r="H1" s="2320"/>
      <c r="I1" s="2320"/>
      <c r="J1" s="2320"/>
      <c r="K1" s="2320"/>
      <c r="L1" s="2320"/>
      <c r="M1" s="2320"/>
      <c r="N1" s="2321"/>
    </row>
    <row r="2" spans="1:14" x14ac:dyDescent="0.25">
      <c r="B2" s="2322"/>
      <c r="C2" s="2323"/>
      <c r="D2" s="2323"/>
      <c r="E2" s="2323"/>
      <c r="F2" s="2323"/>
      <c r="G2" s="2323"/>
      <c r="H2" s="2323"/>
      <c r="I2" s="2323"/>
      <c r="J2" s="2323"/>
      <c r="K2" s="2323"/>
      <c r="L2" s="2323"/>
      <c r="M2" s="2323"/>
      <c r="N2" s="2324"/>
    </row>
    <row r="3" spans="1:14" ht="15.75" thickBot="1" x14ac:dyDescent="0.3">
      <c r="B3" s="2325"/>
      <c r="C3" s="2326"/>
      <c r="D3" s="2326"/>
      <c r="E3" s="2326"/>
      <c r="F3" s="2326"/>
      <c r="G3" s="2326"/>
      <c r="H3" s="2326"/>
      <c r="I3" s="2326"/>
      <c r="J3" s="2326"/>
      <c r="K3" s="2326"/>
      <c r="L3" s="2326"/>
      <c r="M3" s="2326"/>
      <c r="N3" s="2327"/>
    </row>
    <row r="4" spans="1:14" ht="21.75" thickBot="1" x14ac:dyDescent="0.4">
      <c r="A4" s="4"/>
      <c r="B4" s="1789" t="s">
        <v>2719</v>
      </c>
      <c r="C4" s="1790"/>
      <c r="D4" s="1790"/>
      <c r="E4" s="1790"/>
      <c r="F4" s="1790"/>
      <c r="G4" s="1790"/>
      <c r="H4" s="1790"/>
      <c r="I4" s="1790"/>
      <c r="J4" s="1790"/>
      <c r="K4" s="1790"/>
      <c r="L4" s="1790"/>
      <c r="M4" s="1790"/>
      <c r="N4" s="1790"/>
    </row>
    <row r="6" spans="1:14" ht="15.75" x14ac:dyDescent="0.25">
      <c r="B6" s="2448" t="s">
        <v>2216</v>
      </c>
      <c r="C6" s="2446" t="s">
        <v>360</v>
      </c>
      <c r="D6" s="2446"/>
      <c r="E6" s="2446"/>
      <c r="F6" s="2446"/>
      <c r="G6" s="2446" t="s">
        <v>361</v>
      </c>
      <c r="H6" s="2446"/>
      <c r="I6" s="2446"/>
      <c r="J6" s="2446"/>
      <c r="K6" s="2446" t="s">
        <v>362</v>
      </c>
      <c r="L6" s="2446"/>
      <c r="M6" s="2446"/>
      <c r="N6" s="2446"/>
    </row>
    <row r="7" spans="1:14" ht="31.5" x14ac:dyDescent="0.25">
      <c r="B7" s="2448"/>
      <c r="C7" s="579" t="s">
        <v>2284</v>
      </c>
      <c r="D7" s="580" t="s">
        <v>2218</v>
      </c>
      <c r="E7" s="579" t="s">
        <v>2219</v>
      </c>
      <c r="F7" s="579" t="s">
        <v>2220</v>
      </c>
      <c r="G7" s="579" t="s">
        <v>2217</v>
      </c>
      <c r="H7" s="579" t="s">
        <v>2218</v>
      </c>
      <c r="I7" s="579" t="s">
        <v>2219</v>
      </c>
      <c r="J7" s="579" t="s">
        <v>2220</v>
      </c>
      <c r="K7" s="579" t="s">
        <v>2217</v>
      </c>
      <c r="L7" s="579" t="s">
        <v>2218</v>
      </c>
      <c r="M7" s="579" t="s">
        <v>2219</v>
      </c>
      <c r="N7" s="579" t="s">
        <v>2220</v>
      </c>
    </row>
    <row r="8" spans="1:14" ht="18.75" customHeight="1" x14ac:dyDescent="0.25">
      <c r="B8" s="163" t="s">
        <v>2279</v>
      </c>
      <c r="C8" s="580">
        <v>18</v>
      </c>
      <c r="D8" s="580">
        <v>979</v>
      </c>
      <c r="E8" s="580">
        <v>43</v>
      </c>
      <c r="F8" s="580">
        <v>780</v>
      </c>
      <c r="G8" s="580">
        <v>22</v>
      </c>
      <c r="H8" s="539">
        <v>1461</v>
      </c>
      <c r="I8" s="580">
        <v>41</v>
      </c>
      <c r="J8" s="580">
        <v>910</v>
      </c>
      <c r="K8" s="580">
        <v>17</v>
      </c>
      <c r="L8" s="580">
        <v>934</v>
      </c>
      <c r="M8" s="580">
        <v>41</v>
      </c>
      <c r="N8" s="580">
        <v>690</v>
      </c>
    </row>
    <row r="9" spans="1:14" ht="18.75" customHeight="1" x14ac:dyDescent="0.25">
      <c r="B9" s="607" t="s">
        <v>2222</v>
      </c>
      <c r="C9" s="81">
        <v>16</v>
      </c>
      <c r="D9" s="81">
        <v>832</v>
      </c>
      <c r="E9" s="81">
        <v>45</v>
      </c>
      <c r="F9" s="81">
        <v>720</v>
      </c>
      <c r="G9" s="81">
        <v>18</v>
      </c>
      <c r="H9" s="653">
        <v>1170</v>
      </c>
      <c r="I9" s="81">
        <v>46</v>
      </c>
      <c r="J9" s="81">
        <v>825</v>
      </c>
      <c r="K9" s="81">
        <v>17</v>
      </c>
      <c r="L9" s="81">
        <v>934</v>
      </c>
      <c r="M9" s="81">
        <v>41</v>
      </c>
      <c r="N9" s="81">
        <v>690</v>
      </c>
    </row>
    <row r="10" spans="1:14" ht="18.75" customHeight="1" x14ac:dyDescent="0.25">
      <c r="B10" s="607" t="s">
        <v>2223</v>
      </c>
      <c r="C10" s="81">
        <v>1</v>
      </c>
      <c r="D10" s="81">
        <v>69</v>
      </c>
      <c r="E10" s="81">
        <v>40</v>
      </c>
      <c r="F10" s="81">
        <v>40</v>
      </c>
      <c r="G10" s="81">
        <v>1</v>
      </c>
      <c r="H10" s="81">
        <v>51</v>
      </c>
      <c r="I10" s="81">
        <v>25</v>
      </c>
      <c r="J10" s="81">
        <v>25</v>
      </c>
      <c r="K10" s="81"/>
      <c r="L10" s="81"/>
      <c r="M10" s="81"/>
      <c r="N10" s="81"/>
    </row>
    <row r="11" spans="1:14" ht="18.75" customHeight="1" x14ac:dyDescent="0.25">
      <c r="B11" s="607" t="s">
        <v>2224</v>
      </c>
      <c r="C11" s="81">
        <v>1</v>
      </c>
      <c r="D11" s="81">
        <v>78</v>
      </c>
      <c r="E11" s="81">
        <v>20</v>
      </c>
      <c r="F11" s="81">
        <v>20</v>
      </c>
      <c r="G11" s="81">
        <v>3</v>
      </c>
      <c r="H11" s="81">
        <v>240</v>
      </c>
      <c r="I11" s="81">
        <v>20</v>
      </c>
      <c r="J11" s="81">
        <v>60</v>
      </c>
      <c r="K11" s="81"/>
      <c r="L11" s="81"/>
      <c r="M11" s="81"/>
      <c r="N11" s="81"/>
    </row>
    <row r="12" spans="1:14" ht="18.75" customHeight="1" x14ac:dyDescent="0.25">
      <c r="B12" s="163" t="s">
        <v>2285</v>
      </c>
      <c r="C12" s="580">
        <v>3</v>
      </c>
      <c r="D12" s="580">
        <v>316</v>
      </c>
      <c r="E12" s="580">
        <v>110</v>
      </c>
      <c r="F12" s="580">
        <v>110</v>
      </c>
      <c r="G12" s="580">
        <v>7</v>
      </c>
      <c r="H12" s="580">
        <v>563</v>
      </c>
      <c r="I12" s="580">
        <v>75</v>
      </c>
      <c r="J12" s="580">
        <v>222</v>
      </c>
      <c r="K12" s="580">
        <v>5</v>
      </c>
      <c r="L12" s="580">
        <v>307</v>
      </c>
      <c r="M12" s="580">
        <v>191</v>
      </c>
      <c r="N12" s="580">
        <v>212</v>
      </c>
    </row>
    <row r="13" spans="1:14" ht="18.75" customHeight="1" x14ac:dyDescent="0.25">
      <c r="B13" s="607" t="s">
        <v>2226</v>
      </c>
      <c r="C13" s="81"/>
      <c r="D13" s="81"/>
      <c r="E13" s="81"/>
      <c r="F13" s="81"/>
      <c r="G13" s="81"/>
      <c r="H13" s="81"/>
      <c r="I13" s="81"/>
      <c r="J13" s="81"/>
      <c r="K13" s="81"/>
      <c r="L13" s="81"/>
      <c r="M13" s="81"/>
      <c r="N13" s="81"/>
    </row>
    <row r="14" spans="1:14" ht="18.75" customHeight="1" x14ac:dyDescent="0.25">
      <c r="B14" s="607" t="s">
        <v>2227</v>
      </c>
      <c r="C14" s="81">
        <v>1</v>
      </c>
      <c r="D14" s="81">
        <v>151</v>
      </c>
      <c r="E14" s="81">
        <v>40</v>
      </c>
      <c r="F14" s="81">
        <v>40</v>
      </c>
      <c r="G14" s="81">
        <v>1</v>
      </c>
      <c r="H14" s="81">
        <v>108</v>
      </c>
      <c r="I14" s="81"/>
      <c r="J14" s="81"/>
      <c r="K14" s="81">
        <v>1</v>
      </c>
      <c r="L14" s="81">
        <v>67</v>
      </c>
      <c r="M14" s="81">
        <v>120</v>
      </c>
      <c r="N14" s="81">
        <v>120</v>
      </c>
    </row>
    <row r="15" spans="1:14" ht="18.75" customHeight="1" x14ac:dyDescent="0.25">
      <c r="B15" s="607" t="s">
        <v>2228</v>
      </c>
      <c r="C15" s="81"/>
      <c r="D15" s="81"/>
      <c r="E15" s="81"/>
      <c r="F15" s="81"/>
      <c r="G15" s="81"/>
      <c r="H15" s="81"/>
      <c r="I15" s="81"/>
      <c r="J15" s="81"/>
      <c r="K15" s="81"/>
      <c r="L15" s="81"/>
      <c r="M15" s="81"/>
      <c r="N15" s="81"/>
    </row>
    <row r="16" spans="1:14" ht="18.75" customHeight="1" x14ac:dyDescent="0.25">
      <c r="B16" s="607" t="s">
        <v>2229</v>
      </c>
      <c r="C16" s="81">
        <v>1</v>
      </c>
      <c r="D16" s="81">
        <v>78</v>
      </c>
      <c r="E16" s="81">
        <v>20</v>
      </c>
      <c r="F16" s="81">
        <v>20</v>
      </c>
      <c r="G16" s="81">
        <v>3</v>
      </c>
      <c r="H16" s="81">
        <v>125</v>
      </c>
      <c r="I16" s="81">
        <v>22</v>
      </c>
      <c r="J16" s="81">
        <v>62</v>
      </c>
      <c r="K16" s="81">
        <v>2</v>
      </c>
      <c r="L16" s="81">
        <v>131</v>
      </c>
      <c r="M16" s="81">
        <v>21</v>
      </c>
      <c r="N16" s="81">
        <v>42</v>
      </c>
    </row>
    <row r="17" spans="2:14" ht="18.75" customHeight="1" x14ac:dyDescent="0.25">
      <c r="B17" s="607" t="s">
        <v>2230</v>
      </c>
      <c r="C17" s="81"/>
      <c r="D17" s="81"/>
      <c r="E17" s="81"/>
      <c r="F17" s="81"/>
      <c r="G17" s="81"/>
      <c r="H17" s="81"/>
      <c r="I17" s="81"/>
      <c r="J17" s="81"/>
      <c r="K17" s="81">
        <v>1</v>
      </c>
      <c r="L17" s="81">
        <v>21</v>
      </c>
      <c r="M17" s="81"/>
      <c r="N17" s="81"/>
    </row>
    <row r="18" spans="2:14" ht="18.75" customHeight="1" x14ac:dyDescent="0.25">
      <c r="B18" s="607" t="s">
        <v>2231</v>
      </c>
      <c r="C18" s="81">
        <v>1</v>
      </c>
      <c r="D18" s="81">
        <v>87</v>
      </c>
      <c r="E18" s="81">
        <v>50</v>
      </c>
      <c r="F18" s="81">
        <v>50</v>
      </c>
      <c r="G18" s="81">
        <v>3</v>
      </c>
      <c r="H18" s="81">
        <v>330</v>
      </c>
      <c r="I18" s="81">
        <v>53</v>
      </c>
      <c r="J18" s="81">
        <v>160</v>
      </c>
      <c r="K18" s="81">
        <v>1</v>
      </c>
      <c r="L18" s="81">
        <v>88</v>
      </c>
      <c r="M18" s="81">
        <v>50</v>
      </c>
      <c r="N18" s="81">
        <v>50</v>
      </c>
    </row>
    <row r="19" spans="2:14" ht="18.75" customHeight="1" x14ac:dyDescent="0.25">
      <c r="B19" s="163" t="s">
        <v>2281</v>
      </c>
      <c r="C19" s="580">
        <v>7</v>
      </c>
      <c r="D19" s="580">
        <v>122</v>
      </c>
      <c r="E19" s="580">
        <v>12</v>
      </c>
      <c r="F19" s="580">
        <v>18</v>
      </c>
      <c r="G19" s="580">
        <v>4</v>
      </c>
      <c r="H19" s="580">
        <v>147</v>
      </c>
      <c r="I19" s="580">
        <v>9</v>
      </c>
      <c r="J19" s="580">
        <v>13</v>
      </c>
      <c r="K19" s="580">
        <v>3</v>
      </c>
      <c r="L19" s="580">
        <v>124</v>
      </c>
      <c r="M19" s="580">
        <v>8</v>
      </c>
      <c r="N19" s="580">
        <v>9</v>
      </c>
    </row>
    <row r="20" spans="2:14" ht="18.75" customHeight="1" x14ac:dyDescent="0.25">
      <c r="B20" s="607" t="s">
        <v>2233</v>
      </c>
      <c r="C20" s="81">
        <v>4</v>
      </c>
      <c r="D20" s="81">
        <v>65</v>
      </c>
      <c r="E20" s="81">
        <v>2</v>
      </c>
      <c r="F20" s="81">
        <v>8</v>
      </c>
      <c r="G20" s="81">
        <v>3</v>
      </c>
      <c r="H20" s="81">
        <v>107</v>
      </c>
      <c r="I20" s="81">
        <v>2</v>
      </c>
      <c r="J20" s="81">
        <v>6</v>
      </c>
      <c r="K20" s="81">
        <v>2</v>
      </c>
      <c r="L20" s="81">
        <v>72</v>
      </c>
      <c r="M20" s="81">
        <v>2</v>
      </c>
      <c r="N20" s="81">
        <v>3</v>
      </c>
    </row>
    <row r="21" spans="2:14" ht="18.75" customHeight="1" x14ac:dyDescent="0.25">
      <c r="B21" s="607" t="s">
        <v>2286</v>
      </c>
      <c r="C21" s="81"/>
      <c r="D21" s="81"/>
      <c r="E21" s="81"/>
      <c r="F21" s="81"/>
      <c r="G21" s="81"/>
      <c r="H21" s="81"/>
      <c r="I21" s="81"/>
      <c r="J21" s="81"/>
      <c r="K21" s="81"/>
      <c r="L21" s="81"/>
      <c r="M21" s="81"/>
      <c r="N21" s="81"/>
    </row>
    <row r="22" spans="2:14" ht="18.75" customHeight="1" x14ac:dyDescent="0.25">
      <c r="B22" s="607" t="s">
        <v>2235</v>
      </c>
      <c r="C22" s="81"/>
      <c r="D22" s="81"/>
      <c r="E22" s="81"/>
      <c r="F22" s="81"/>
      <c r="G22" s="81"/>
      <c r="H22" s="81"/>
      <c r="I22" s="81"/>
      <c r="J22" s="81"/>
      <c r="K22" s="81"/>
      <c r="L22" s="81"/>
      <c r="M22" s="81"/>
      <c r="N22" s="81"/>
    </row>
    <row r="23" spans="2:14" ht="18.75" customHeight="1" x14ac:dyDescent="0.25">
      <c r="B23" s="607" t="s">
        <v>2236</v>
      </c>
      <c r="C23" s="81">
        <v>1</v>
      </c>
      <c r="D23" s="81">
        <v>11</v>
      </c>
      <c r="E23" s="81">
        <v>6</v>
      </c>
      <c r="F23" s="81">
        <v>6</v>
      </c>
      <c r="G23" s="81"/>
      <c r="H23" s="81"/>
      <c r="I23" s="81"/>
      <c r="J23" s="81"/>
      <c r="K23" s="81"/>
      <c r="L23" s="81"/>
      <c r="M23" s="81"/>
      <c r="N23" s="81"/>
    </row>
    <row r="24" spans="2:14" ht="18.75" customHeight="1" x14ac:dyDescent="0.25">
      <c r="B24" s="607" t="s">
        <v>2237</v>
      </c>
      <c r="C24" s="81">
        <v>1</v>
      </c>
      <c r="D24" s="81">
        <v>21</v>
      </c>
      <c r="E24" s="81">
        <v>4</v>
      </c>
      <c r="F24" s="81">
        <v>4</v>
      </c>
      <c r="G24" s="81">
        <v>1</v>
      </c>
      <c r="H24" s="81">
        <v>40</v>
      </c>
      <c r="I24" s="81">
        <v>7</v>
      </c>
      <c r="J24" s="81">
        <v>7</v>
      </c>
      <c r="K24" s="81">
        <v>1</v>
      </c>
      <c r="L24" s="81">
        <v>52</v>
      </c>
      <c r="M24" s="81">
        <v>6</v>
      </c>
      <c r="N24" s="81">
        <v>6</v>
      </c>
    </row>
    <row r="25" spans="2:14" ht="18.75" customHeight="1" x14ac:dyDescent="0.25">
      <c r="B25" s="607" t="s">
        <v>2238</v>
      </c>
      <c r="C25" s="81"/>
      <c r="D25" s="81"/>
      <c r="E25" s="81"/>
      <c r="F25" s="81"/>
      <c r="G25" s="81"/>
      <c r="H25" s="81"/>
      <c r="I25" s="81"/>
      <c r="J25" s="81"/>
      <c r="K25" s="81"/>
      <c r="L25" s="81"/>
      <c r="M25" s="81"/>
      <c r="N25" s="81"/>
    </row>
    <row r="26" spans="2:14" ht="18.75" customHeight="1" x14ac:dyDescent="0.25">
      <c r="B26" s="607" t="s">
        <v>2239</v>
      </c>
      <c r="C26" s="81">
        <v>1</v>
      </c>
      <c r="D26" s="81">
        <v>25</v>
      </c>
      <c r="E26" s="81"/>
      <c r="F26" s="81"/>
      <c r="G26" s="81"/>
      <c r="H26" s="81"/>
      <c r="I26" s="81"/>
      <c r="J26" s="81"/>
      <c r="K26" s="81"/>
      <c r="L26" s="81"/>
      <c r="M26" s="81"/>
      <c r="N26" s="81"/>
    </row>
    <row r="27" spans="2:14" ht="18.75" customHeight="1" x14ac:dyDescent="0.25">
      <c r="B27" s="163" t="s">
        <v>2282</v>
      </c>
      <c r="C27" s="580">
        <v>2</v>
      </c>
      <c r="D27" s="580">
        <v>23</v>
      </c>
      <c r="E27" s="580">
        <v>1</v>
      </c>
      <c r="F27" s="580">
        <v>1</v>
      </c>
      <c r="G27" s="580">
        <v>2</v>
      </c>
      <c r="H27" s="580">
        <v>47</v>
      </c>
      <c r="I27" s="580">
        <v>0</v>
      </c>
      <c r="J27" s="580">
        <v>0</v>
      </c>
      <c r="K27" s="580">
        <v>1</v>
      </c>
      <c r="L27" s="580">
        <v>29</v>
      </c>
      <c r="M27" s="580">
        <v>0</v>
      </c>
      <c r="N27" s="580">
        <v>0</v>
      </c>
    </row>
    <row r="28" spans="2:14" ht="18.75" customHeight="1" x14ac:dyDescent="0.25">
      <c r="B28" s="607" t="s">
        <v>2241</v>
      </c>
      <c r="C28" s="81">
        <v>2</v>
      </c>
      <c r="D28" s="81">
        <v>23</v>
      </c>
      <c r="E28" s="81">
        <v>1</v>
      </c>
      <c r="F28" s="81">
        <v>1</v>
      </c>
      <c r="G28" s="81">
        <v>2</v>
      </c>
      <c r="H28" s="81">
        <v>47</v>
      </c>
      <c r="I28" s="81"/>
      <c r="J28" s="81"/>
      <c r="K28" s="81">
        <v>1</v>
      </c>
      <c r="L28" s="81">
        <v>29</v>
      </c>
      <c r="M28" s="81"/>
      <c r="N28" s="81"/>
    </row>
    <row r="29" spans="2:14" ht="18.75" customHeight="1" x14ac:dyDescent="0.25">
      <c r="B29" s="607" t="s">
        <v>2242</v>
      </c>
      <c r="C29" s="81"/>
      <c r="D29" s="81"/>
      <c r="E29" s="81"/>
      <c r="F29" s="81"/>
      <c r="G29" s="81"/>
      <c r="H29" s="81"/>
      <c r="I29" s="81"/>
      <c r="J29" s="81"/>
      <c r="K29" s="81"/>
      <c r="L29" s="81"/>
      <c r="M29" s="81"/>
      <c r="N29" s="81"/>
    </row>
    <row r="30" spans="2:14" ht="18.75" customHeight="1" x14ac:dyDescent="0.25">
      <c r="B30" s="607" t="s">
        <v>2243</v>
      </c>
      <c r="C30" s="81"/>
      <c r="D30" s="81"/>
      <c r="E30" s="81"/>
      <c r="F30" s="81"/>
      <c r="G30" s="81"/>
      <c r="H30" s="81"/>
      <c r="I30" s="81"/>
      <c r="J30" s="81"/>
      <c r="K30" s="81"/>
      <c r="L30" s="81"/>
      <c r="M30" s="81"/>
      <c r="N30" s="81"/>
    </row>
    <row r="31" spans="2:14" ht="18.75" customHeight="1" x14ac:dyDescent="0.25">
      <c r="B31" s="607" t="s">
        <v>2244</v>
      </c>
      <c r="C31" s="81"/>
      <c r="D31" s="81"/>
      <c r="E31" s="81"/>
      <c r="F31" s="81"/>
      <c r="G31" s="81"/>
      <c r="H31" s="81"/>
      <c r="I31" s="81"/>
      <c r="J31" s="81"/>
      <c r="K31" s="81"/>
      <c r="L31" s="81"/>
      <c r="M31" s="81"/>
      <c r="N31" s="81"/>
    </row>
    <row r="32" spans="2:14" ht="18.75" customHeight="1" x14ac:dyDescent="0.25">
      <c r="B32" s="163" t="s">
        <v>2283</v>
      </c>
      <c r="C32" s="580">
        <v>18</v>
      </c>
      <c r="D32" s="539">
        <v>1060</v>
      </c>
      <c r="E32" s="580">
        <v>9</v>
      </c>
      <c r="F32" s="580">
        <v>29</v>
      </c>
      <c r="G32" s="580">
        <v>27</v>
      </c>
      <c r="H32" s="539">
        <v>1544</v>
      </c>
      <c r="I32" s="580">
        <v>4</v>
      </c>
      <c r="J32" s="580">
        <v>32</v>
      </c>
      <c r="K32" s="580">
        <v>7</v>
      </c>
      <c r="L32" s="580">
        <v>712</v>
      </c>
      <c r="M32" s="580">
        <v>7</v>
      </c>
      <c r="N32" s="580">
        <v>26</v>
      </c>
    </row>
    <row r="33" spans="2:14" ht="18.75" customHeight="1" x14ac:dyDescent="0.25">
      <c r="B33" s="629" t="s">
        <v>2246</v>
      </c>
      <c r="C33" s="81">
        <v>10</v>
      </c>
      <c r="D33" s="81">
        <v>94</v>
      </c>
      <c r="E33" s="81">
        <v>6</v>
      </c>
      <c r="F33" s="81">
        <v>26</v>
      </c>
      <c r="G33" s="81">
        <v>14</v>
      </c>
      <c r="H33" s="81">
        <v>123</v>
      </c>
      <c r="I33" s="81">
        <v>4</v>
      </c>
      <c r="J33" s="81">
        <v>32</v>
      </c>
      <c r="K33" s="81">
        <v>4</v>
      </c>
      <c r="L33" s="81">
        <v>100</v>
      </c>
      <c r="M33" s="81">
        <v>7</v>
      </c>
      <c r="N33" s="81">
        <v>26</v>
      </c>
    </row>
    <row r="34" spans="2:14" ht="18.75" customHeight="1" x14ac:dyDescent="0.25">
      <c r="B34" s="629" t="s">
        <v>2247</v>
      </c>
      <c r="C34" s="81">
        <v>6</v>
      </c>
      <c r="D34" s="81">
        <v>87</v>
      </c>
      <c r="E34" s="81">
        <v>2</v>
      </c>
      <c r="F34" s="81">
        <v>2</v>
      </c>
      <c r="G34" s="81">
        <v>11</v>
      </c>
      <c r="H34" s="81">
        <v>137</v>
      </c>
      <c r="I34" s="81">
        <v>0</v>
      </c>
      <c r="J34" s="81">
        <v>0</v>
      </c>
      <c r="K34" s="81">
        <v>2</v>
      </c>
      <c r="L34" s="81">
        <v>109</v>
      </c>
      <c r="M34" s="81">
        <v>0</v>
      </c>
      <c r="N34" s="81">
        <v>0</v>
      </c>
    </row>
    <row r="35" spans="2:14" ht="18.75" customHeight="1" x14ac:dyDescent="0.25">
      <c r="B35" s="629" t="s">
        <v>2248</v>
      </c>
      <c r="C35" s="81">
        <v>2</v>
      </c>
      <c r="D35" s="81">
        <v>129</v>
      </c>
      <c r="E35" s="81">
        <v>1</v>
      </c>
      <c r="F35" s="81">
        <v>1</v>
      </c>
      <c r="G35" s="81">
        <v>2</v>
      </c>
      <c r="H35" s="81">
        <v>87</v>
      </c>
      <c r="I35" s="81">
        <v>0</v>
      </c>
      <c r="J35" s="81">
        <v>0</v>
      </c>
      <c r="K35" s="81">
        <v>1</v>
      </c>
      <c r="L35" s="81">
        <v>119</v>
      </c>
      <c r="M35" s="81">
        <v>0</v>
      </c>
      <c r="N35" s="81">
        <v>0</v>
      </c>
    </row>
    <row r="36" spans="2:14" ht="18.75" customHeight="1" x14ac:dyDescent="0.25">
      <c r="B36" s="629" t="s">
        <v>2249</v>
      </c>
      <c r="C36" s="81">
        <v>0</v>
      </c>
      <c r="D36" s="81">
        <v>750</v>
      </c>
      <c r="E36" s="81">
        <v>0</v>
      </c>
      <c r="F36" s="81">
        <v>0</v>
      </c>
      <c r="G36" s="81">
        <v>0</v>
      </c>
      <c r="H36" s="653">
        <v>1198</v>
      </c>
      <c r="I36" s="81">
        <v>0</v>
      </c>
      <c r="J36" s="81">
        <v>0</v>
      </c>
      <c r="K36" s="81">
        <v>0</v>
      </c>
      <c r="L36" s="81">
        <v>384</v>
      </c>
      <c r="M36" s="81">
        <v>0</v>
      </c>
      <c r="N36" s="81">
        <v>0</v>
      </c>
    </row>
    <row r="37" spans="2:14" ht="18.75" customHeight="1" x14ac:dyDescent="0.25">
      <c r="B37" s="163" t="s">
        <v>2250</v>
      </c>
      <c r="C37" s="580">
        <v>3</v>
      </c>
      <c r="D37" s="539">
        <v>3300</v>
      </c>
      <c r="E37" s="580">
        <v>150</v>
      </c>
      <c r="F37" s="580">
        <v>150</v>
      </c>
      <c r="G37" s="580">
        <v>6</v>
      </c>
      <c r="H37" s="539">
        <v>5318</v>
      </c>
      <c r="I37" s="580">
        <v>0</v>
      </c>
      <c r="J37" s="580">
        <v>0</v>
      </c>
      <c r="K37" s="580">
        <v>5</v>
      </c>
      <c r="L37" s="539">
        <v>6269</v>
      </c>
      <c r="M37" s="580">
        <v>120</v>
      </c>
      <c r="N37" s="580">
        <v>120</v>
      </c>
    </row>
    <row r="38" spans="2:14" ht="18.75" customHeight="1" x14ac:dyDescent="0.25">
      <c r="B38" s="629" t="s">
        <v>2251</v>
      </c>
      <c r="C38" s="81">
        <v>1</v>
      </c>
      <c r="D38" s="81">
        <v>528</v>
      </c>
      <c r="E38" s="81">
        <v>150</v>
      </c>
      <c r="F38" s="81">
        <v>150</v>
      </c>
      <c r="G38" s="81">
        <v>4</v>
      </c>
      <c r="H38" s="653">
        <v>2442</v>
      </c>
      <c r="I38" s="81">
        <v>0</v>
      </c>
      <c r="J38" s="81">
        <v>0</v>
      </c>
      <c r="K38" s="81">
        <v>2</v>
      </c>
      <c r="L38" s="653">
        <v>4815</v>
      </c>
      <c r="M38" s="81">
        <v>120</v>
      </c>
      <c r="N38" s="81">
        <v>120</v>
      </c>
    </row>
    <row r="39" spans="2:14" ht="18.75" customHeight="1" x14ac:dyDescent="0.25">
      <c r="B39" s="629" t="s">
        <v>2252</v>
      </c>
      <c r="C39" s="81">
        <v>2</v>
      </c>
      <c r="D39" s="653">
        <v>2128</v>
      </c>
      <c r="E39" s="81">
        <v>0</v>
      </c>
      <c r="F39" s="81">
        <v>0</v>
      </c>
      <c r="G39" s="81">
        <v>2</v>
      </c>
      <c r="H39" s="653">
        <v>1968</v>
      </c>
      <c r="I39" s="81">
        <v>0</v>
      </c>
      <c r="J39" s="81">
        <v>0</v>
      </c>
      <c r="K39" s="81">
        <v>3</v>
      </c>
      <c r="L39" s="653">
        <v>1011</v>
      </c>
      <c r="M39" s="81">
        <v>0</v>
      </c>
      <c r="N39" s="81">
        <v>0</v>
      </c>
    </row>
    <row r="40" spans="2:14" ht="18.75" customHeight="1" x14ac:dyDescent="0.25">
      <c r="B40" s="629" t="s">
        <v>2253</v>
      </c>
      <c r="C40" s="81">
        <v>0</v>
      </c>
      <c r="D40" s="81">
        <v>644</v>
      </c>
      <c r="E40" s="81">
        <v>0</v>
      </c>
      <c r="F40" s="81">
        <v>0</v>
      </c>
      <c r="G40" s="81">
        <v>0</v>
      </c>
      <c r="H40" s="81">
        <v>908</v>
      </c>
      <c r="I40" s="81">
        <v>0</v>
      </c>
      <c r="J40" s="81">
        <v>0</v>
      </c>
      <c r="K40" s="81">
        <v>0</v>
      </c>
      <c r="L40" s="81">
        <v>443</v>
      </c>
      <c r="M40" s="81">
        <v>0</v>
      </c>
      <c r="N40" s="81">
        <v>0</v>
      </c>
    </row>
  </sheetData>
  <mergeCells count="6">
    <mergeCell ref="B1:N3"/>
    <mergeCell ref="B6:B7"/>
    <mergeCell ref="C6:F6"/>
    <mergeCell ref="G6:J6"/>
    <mergeCell ref="K6:N6"/>
    <mergeCell ref="B4:N4"/>
  </mergeCells>
  <pageMargins left="0.7" right="0.7" top="0.75" bottom="0.75" header="0.3" footer="0.3"/>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D52"/>
  <sheetViews>
    <sheetView showGridLines="0" workbookViewId="0">
      <selection activeCell="B5" sqref="B5"/>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2720</v>
      </c>
      <c r="C4" s="1791"/>
    </row>
    <row r="5" spans="1:3" x14ac:dyDescent="0.25"/>
    <row r="6" spans="1:3" ht="18.75" customHeight="1" x14ac:dyDescent="0.25">
      <c r="B6" s="580" t="s">
        <v>2287</v>
      </c>
      <c r="C6" s="580" t="s">
        <v>2577</v>
      </c>
    </row>
    <row r="7" spans="1:3" ht="18.75" customHeight="1" x14ac:dyDescent="0.25">
      <c r="B7" s="2446" t="s">
        <v>2288</v>
      </c>
      <c r="C7" s="2446"/>
    </row>
    <row r="8" spans="1:3" ht="18.75" customHeight="1" x14ac:dyDescent="0.25">
      <c r="B8" s="595" t="s">
        <v>2289</v>
      </c>
      <c r="C8" s="656">
        <v>935</v>
      </c>
    </row>
    <row r="9" spans="1:3" ht="18.75" customHeight="1" x14ac:dyDescent="0.25">
      <c r="B9" s="595" t="s">
        <v>2290</v>
      </c>
      <c r="C9" s="657">
        <v>3813</v>
      </c>
    </row>
    <row r="10" spans="1:3" ht="18.75" customHeight="1" x14ac:dyDescent="0.25">
      <c r="B10" s="595" t="s">
        <v>2291</v>
      </c>
      <c r="C10" s="656">
        <v>4.7</v>
      </c>
    </row>
    <row r="11" spans="1:3" ht="18.75" customHeight="1" x14ac:dyDescent="0.25">
      <c r="B11" s="595" t="s">
        <v>2292</v>
      </c>
      <c r="C11" s="656">
        <v>7</v>
      </c>
    </row>
    <row r="12" spans="1:3" ht="18.75" customHeight="1" x14ac:dyDescent="0.25">
      <c r="B12" s="595" t="s">
        <v>2293</v>
      </c>
      <c r="C12" s="657">
        <v>2543</v>
      </c>
    </row>
    <row r="13" spans="1:3" ht="18.75" customHeight="1" x14ac:dyDescent="0.25">
      <c r="B13" s="595" t="s">
        <v>2294</v>
      </c>
      <c r="C13" s="656">
        <v>632</v>
      </c>
    </row>
    <row r="14" spans="1:3" ht="18.75" customHeight="1" x14ac:dyDescent="0.25">
      <c r="B14" s="595" t="s">
        <v>2295</v>
      </c>
      <c r="C14" s="656">
        <v>462</v>
      </c>
    </row>
    <row r="15" spans="1:3" ht="18.75" customHeight="1" x14ac:dyDescent="0.25">
      <c r="B15" s="595" t="s">
        <v>2296</v>
      </c>
      <c r="C15" s="656">
        <v>602</v>
      </c>
    </row>
    <row r="16" spans="1:3" ht="18.75" customHeight="1" x14ac:dyDescent="0.25">
      <c r="B16" s="595" t="s">
        <v>2297</v>
      </c>
      <c r="C16" s="656">
        <v>158</v>
      </c>
    </row>
    <row r="17" spans="2:3" ht="18.75" customHeight="1" x14ac:dyDescent="0.25">
      <c r="B17" s="595" t="s">
        <v>2298</v>
      </c>
      <c r="C17" s="656">
        <v>852</v>
      </c>
    </row>
    <row r="18" spans="2:3" ht="18.75" customHeight="1" x14ac:dyDescent="0.25">
      <c r="B18" s="595" t="s">
        <v>2299</v>
      </c>
      <c r="C18" s="656">
        <v>7</v>
      </c>
    </row>
    <row r="19" spans="2:3" ht="18.75" customHeight="1" x14ac:dyDescent="0.25">
      <c r="B19" s="595" t="s">
        <v>2300</v>
      </c>
      <c r="C19" s="657">
        <v>1009</v>
      </c>
    </row>
    <row r="20" spans="2:3" ht="18.75" customHeight="1" x14ac:dyDescent="0.25">
      <c r="B20" s="595" t="s">
        <v>2301</v>
      </c>
      <c r="C20" s="656">
        <v>520</v>
      </c>
    </row>
    <row r="21" spans="2:3" ht="18.75" customHeight="1" x14ac:dyDescent="0.25">
      <c r="B21" s="595" t="s">
        <v>2302</v>
      </c>
      <c r="C21" s="656">
        <v>322</v>
      </c>
    </row>
    <row r="22" spans="2:3" ht="18.75" customHeight="1" x14ac:dyDescent="0.25">
      <c r="B22" s="595" t="s">
        <v>2303</v>
      </c>
      <c r="C22" s="656">
        <v>571</v>
      </c>
    </row>
    <row r="23" spans="2:3" ht="18.75" customHeight="1" x14ac:dyDescent="0.25">
      <c r="B23" s="595" t="s">
        <v>2304</v>
      </c>
      <c r="C23" s="657">
        <v>1086</v>
      </c>
    </row>
    <row r="24" spans="2:3" ht="18.75" customHeight="1" x14ac:dyDescent="0.25">
      <c r="B24" s="595" t="s">
        <v>2305</v>
      </c>
      <c r="C24" s="656">
        <v>351.56</v>
      </c>
    </row>
    <row r="25" spans="2:3" ht="18.75" customHeight="1" x14ac:dyDescent="0.25">
      <c r="B25" s="595" t="s">
        <v>2306</v>
      </c>
      <c r="C25" s="656">
        <v>298.14</v>
      </c>
    </row>
    <row r="26" spans="2:3" ht="18.75" customHeight="1" x14ac:dyDescent="0.25">
      <c r="B26" s="595" t="s">
        <v>2307</v>
      </c>
      <c r="C26" s="656">
        <v>189</v>
      </c>
    </row>
    <row r="27" spans="2:3" ht="18.75" customHeight="1" x14ac:dyDescent="0.25">
      <c r="B27" s="595" t="s">
        <v>2308</v>
      </c>
      <c r="C27" s="657">
        <v>1446</v>
      </c>
    </row>
    <row r="28" spans="2:3" ht="18.75" customHeight="1" x14ac:dyDescent="0.25">
      <c r="B28" s="595" t="s">
        <v>2309</v>
      </c>
      <c r="C28" s="656">
        <v>578</v>
      </c>
    </row>
    <row r="29" spans="2:3" ht="18.75" customHeight="1" x14ac:dyDescent="0.25">
      <c r="B29" s="595" t="s">
        <v>2310</v>
      </c>
      <c r="C29" s="656">
        <v>7</v>
      </c>
    </row>
    <row r="30" spans="2:3" ht="18.75" customHeight="1" x14ac:dyDescent="0.25">
      <c r="B30" s="595" t="s">
        <v>2311</v>
      </c>
      <c r="C30" s="656">
        <v>139</v>
      </c>
    </row>
    <row r="31" spans="2:3" ht="18.75" customHeight="1" x14ac:dyDescent="0.25">
      <c r="B31" s="595" t="s">
        <v>2312</v>
      </c>
      <c r="C31" s="657">
        <v>1110</v>
      </c>
    </row>
    <row r="32" spans="2:3" ht="18.75" customHeight="1" x14ac:dyDescent="0.25">
      <c r="B32" s="595" t="s">
        <v>2313</v>
      </c>
      <c r="C32" s="657">
        <v>3930</v>
      </c>
    </row>
    <row r="33" spans="2:3" ht="18.75" customHeight="1" x14ac:dyDescent="0.25">
      <c r="B33" s="595" t="s">
        <v>2314</v>
      </c>
      <c r="C33" s="657">
        <v>5066</v>
      </c>
    </row>
    <row r="34" spans="2:3" ht="18.75" customHeight="1" x14ac:dyDescent="0.25">
      <c r="B34" s="595" t="s">
        <v>2315</v>
      </c>
      <c r="C34" s="657">
        <v>11491</v>
      </c>
    </row>
    <row r="35" spans="2:3" ht="18.75" customHeight="1" x14ac:dyDescent="0.25">
      <c r="B35" s="2446" t="s">
        <v>2316</v>
      </c>
      <c r="C35" s="2446"/>
    </row>
    <row r="36" spans="2:3" ht="18.75" customHeight="1" x14ac:dyDescent="0.25">
      <c r="B36" s="595" t="s">
        <v>2317</v>
      </c>
      <c r="C36" s="657">
        <v>1953</v>
      </c>
    </row>
    <row r="37" spans="2:3" ht="18.75" customHeight="1" x14ac:dyDescent="0.25">
      <c r="B37" s="2446" t="s">
        <v>2318</v>
      </c>
      <c r="C37" s="2446"/>
    </row>
    <row r="38" spans="2:3" ht="18.75" customHeight="1" x14ac:dyDescent="0.25">
      <c r="B38" s="595" t="s">
        <v>2319</v>
      </c>
      <c r="C38" s="657">
        <v>1419</v>
      </c>
    </row>
    <row r="39" spans="2:3" ht="18.75" customHeight="1" x14ac:dyDescent="0.25">
      <c r="B39" s="595" t="s">
        <v>2320</v>
      </c>
      <c r="C39" s="657">
        <v>2572</v>
      </c>
    </row>
    <row r="40" spans="2:3" ht="18.75" customHeight="1" x14ac:dyDescent="0.25">
      <c r="B40" s="595" t="s">
        <v>2321</v>
      </c>
      <c r="C40" s="656">
        <v>750</v>
      </c>
    </row>
    <row r="41" spans="2:3" ht="18.75" customHeight="1" x14ac:dyDescent="0.25">
      <c r="B41" s="595" t="s">
        <v>2322</v>
      </c>
      <c r="C41" s="656">
        <v>615.41</v>
      </c>
    </row>
    <row r="42" spans="2:3" ht="18.75" customHeight="1" x14ac:dyDescent="0.25">
      <c r="B42" s="595" t="s">
        <v>2323</v>
      </c>
      <c r="C42" s="656">
        <v>346</v>
      </c>
    </row>
    <row r="43" spans="2:3" ht="18.75" customHeight="1" x14ac:dyDescent="0.25">
      <c r="B43" s="595" t="s">
        <v>2324</v>
      </c>
      <c r="C43" s="656">
        <v>75</v>
      </c>
    </row>
    <row r="44" spans="2:3" ht="18.75" customHeight="1" x14ac:dyDescent="0.25">
      <c r="B44" s="2446" t="s">
        <v>2325</v>
      </c>
      <c r="C44" s="2446"/>
    </row>
    <row r="45" spans="2:3" ht="18.75" customHeight="1" x14ac:dyDescent="0.25">
      <c r="B45" s="595" t="s">
        <v>2326</v>
      </c>
      <c r="C45" s="656">
        <v>160</v>
      </c>
    </row>
    <row r="46" spans="2:3" ht="18.75" customHeight="1" x14ac:dyDescent="0.25">
      <c r="B46" s="2446" t="s">
        <v>2327</v>
      </c>
      <c r="C46" s="2446"/>
    </row>
    <row r="47" spans="2:3" ht="18.75" customHeight="1" x14ac:dyDescent="0.25">
      <c r="B47" s="595" t="s">
        <v>2328</v>
      </c>
      <c r="C47" s="656">
        <v>508</v>
      </c>
    </row>
    <row r="48" spans="2:3" ht="18.75" customHeight="1" x14ac:dyDescent="0.25">
      <c r="B48" s="2446" t="s">
        <v>2329</v>
      </c>
      <c r="C48" s="2446"/>
    </row>
    <row r="49" spans="2:3" ht="18.75" customHeight="1" x14ac:dyDescent="0.25">
      <c r="B49" s="595" t="s">
        <v>2330</v>
      </c>
      <c r="C49" s="656">
        <v>419</v>
      </c>
    </row>
    <row r="50" spans="2:3" x14ac:dyDescent="0.25"/>
    <row r="51" spans="2:3" x14ac:dyDescent="0.25"/>
    <row r="52" spans="2:3" x14ac:dyDescent="0.25"/>
  </sheetData>
  <mergeCells count="8">
    <mergeCell ref="B4:C4"/>
    <mergeCell ref="B1:C3"/>
    <mergeCell ref="B48:C48"/>
    <mergeCell ref="B7:C7"/>
    <mergeCell ref="B35:C35"/>
    <mergeCell ref="B37:C37"/>
    <mergeCell ref="B44:C44"/>
    <mergeCell ref="B46:C46"/>
  </mergeCells>
  <pageMargins left="0.7" right="0.7" top="0.75" bottom="0.75" header="0.3" footer="0.3"/>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D37"/>
  <sheetViews>
    <sheetView showGridLines="0" workbookViewId="0">
      <pane ySplit="4" topLeftCell="A32" activePane="bottomLeft" state="frozen"/>
      <selection pane="bottomLeft" activeCell="B5" sqref="B5"/>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2721</v>
      </c>
      <c r="C4" s="1791"/>
    </row>
    <row r="5" spans="1:3" x14ac:dyDescent="0.25"/>
    <row r="6" spans="1:3" ht="18.75" customHeight="1" x14ac:dyDescent="0.25">
      <c r="B6" s="1907" t="s">
        <v>307</v>
      </c>
      <c r="C6" s="1907"/>
    </row>
    <row r="7" spans="1:3" ht="18.75" customHeight="1" x14ac:dyDescent="0.25">
      <c r="B7" s="576" t="s">
        <v>2331</v>
      </c>
      <c r="C7" s="576" t="s">
        <v>2332</v>
      </c>
    </row>
    <row r="8" spans="1:3" ht="18.75" customHeight="1" x14ac:dyDescent="0.25">
      <c r="B8" s="658" t="s">
        <v>2333</v>
      </c>
      <c r="C8" s="593">
        <v>118.63</v>
      </c>
    </row>
    <row r="9" spans="1:3" ht="18.75" customHeight="1" x14ac:dyDescent="0.25">
      <c r="B9" s="658" t="s">
        <v>2334</v>
      </c>
      <c r="C9" s="593">
        <v>301.75</v>
      </c>
    </row>
    <row r="10" spans="1:3" ht="18.75" customHeight="1" x14ac:dyDescent="0.25">
      <c r="B10" s="658" t="s">
        <v>2335</v>
      </c>
      <c r="C10" s="593">
        <v>188</v>
      </c>
    </row>
    <row r="11" spans="1:3" ht="18.75" customHeight="1" x14ac:dyDescent="0.25">
      <c r="B11" s="658" t="s">
        <v>2336</v>
      </c>
      <c r="C11" s="593">
        <v>104</v>
      </c>
    </row>
    <row r="12" spans="1:3" ht="18.75" customHeight="1" x14ac:dyDescent="0.25">
      <c r="B12" s="658" t="s">
        <v>2337</v>
      </c>
      <c r="C12" s="593">
        <v>52</v>
      </c>
    </row>
    <row r="13" spans="1:3" ht="18.75" customHeight="1" x14ac:dyDescent="0.25">
      <c r="B13" s="658" t="s">
        <v>2338</v>
      </c>
      <c r="C13" s="593">
        <v>280</v>
      </c>
    </row>
    <row r="14" spans="1:3" ht="18.75" customHeight="1" x14ac:dyDescent="0.25">
      <c r="B14" s="658" t="s">
        <v>2339</v>
      </c>
      <c r="C14" s="593">
        <v>280</v>
      </c>
    </row>
    <row r="15" spans="1:3" ht="18.75" customHeight="1" x14ac:dyDescent="0.25">
      <c r="B15" s="658" t="s">
        <v>2340</v>
      </c>
      <c r="C15" s="593">
        <v>540</v>
      </c>
    </row>
    <row r="16" spans="1:3" ht="18.75" customHeight="1" x14ac:dyDescent="0.25">
      <c r="B16" s="16"/>
      <c r="C16" s="16"/>
    </row>
    <row r="17" spans="2:3" ht="18.75" customHeight="1" x14ac:dyDescent="0.25">
      <c r="B17" s="1907" t="s">
        <v>2212</v>
      </c>
      <c r="C17" s="1907"/>
    </row>
    <row r="18" spans="2:3" ht="18.75" customHeight="1" x14ac:dyDescent="0.25">
      <c r="B18" s="576" t="s">
        <v>2331</v>
      </c>
      <c r="C18" s="576" t="s">
        <v>2332</v>
      </c>
    </row>
    <row r="19" spans="2:3" ht="18.75" customHeight="1" x14ac:dyDescent="0.25">
      <c r="B19" s="658" t="s">
        <v>2341</v>
      </c>
      <c r="C19" s="593">
        <v>166</v>
      </c>
    </row>
    <row r="20" spans="2:3" ht="18.75" customHeight="1" x14ac:dyDescent="0.25">
      <c r="B20" s="658" t="s">
        <v>2342</v>
      </c>
      <c r="C20" s="593">
        <v>781</v>
      </c>
    </row>
    <row r="21" spans="2:3" ht="18.75" customHeight="1" x14ac:dyDescent="0.25">
      <c r="B21" s="658" t="s">
        <v>2343</v>
      </c>
      <c r="C21" s="593">
        <v>151</v>
      </c>
    </row>
    <row r="22" spans="2:3" ht="18.75" customHeight="1" x14ac:dyDescent="0.25">
      <c r="B22" s="658" t="s">
        <v>2344</v>
      </c>
      <c r="C22" s="593">
        <v>375</v>
      </c>
    </row>
    <row r="23" spans="2:3" ht="18.75" customHeight="1" x14ac:dyDescent="0.25">
      <c r="B23" s="658" t="s">
        <v>2345</v>
      </c>
      <c r="C23" s="593">
        <v>689</v>
      </c>
    </row>
    <row r="24" spans="2:3" ht="18.75" customHeight="1" x14ac:dyDescent="0.25">
      <c r="B24" s="658" t="s">
        <v>2340</v>
      </c>
      <c r="C24" s="593">
        <v>540</v>
      </c>
    </row>
    <row r="25" spans="2:3" ht="18.75" customHeight="1" x14ac:dyDescent="0.25">
      <c r="B25" s="16"/>
      <c r="C25" s="16"/>
    </row>
    <row r="26" spans="2:3" ht="18.75" customHeight="1" x14ac:dyDescent="0.25">
      <c r="B26" s="1907" t="s">
        <v>312</v>
      </c>
      <c r="C26" s="1907"/>
    </row>
    <row r="27" spans="2:3" ht="18.75" customHeight="1" x14ac:dyDescent="0.25">
      <c r="B27" s="576" t="s">
        <v>2331</v>
      </c>
      <c r="C27" s="576" t="s">
        <v>2332</v>
      </c>
    </row>
    <row r="28" spans="2:3" ht="18.75" customHeight="1" x14ac:dyDescent="0.25">
      <c r="B28" s="658" t="s">
        <v>2346</v>
      </c>
      <c r="C28" s="593">
        <v>693.6</v>
      </c>
    </row>
    <row r="29" spans="2:3" ht="18.75" customHeight="1" x14ac:dyDescent="0.25">
      <c r="B29" s="658" t="s">
        <v>2347</v>
      </c>
      <c r="C29" s="593">
        <v>674</v>
      </c>
    </row>
    <row r="30" spans="2:3" ht="18.75" customHeight="1" x14ac:dyDescent="0.25">
      <c r="B30" s="658" t="s">
        <v>2348</v>
      </c>
      <c r="C30" s="659">
        <v>1373</v>
      </c>
    </row>
    <row r="31" spans="2:3" ht="18.75" customHeight="1" x14ac:dyDescent="0.25">
      <c r="B31" s="658" t="s">
        <v>2349</v>
      </c>
      <c r="C31" s="593">
        <v>515</v>
      </c>
    </row>
    <row r="32" spans="2:3" ht="18.75" customHeight="1" x14ac:dyDescent="0.25">
      <c r="B32" s="658" t="s">
        <v>2350</v>
      </c>
      <c r="C32" s="593">
        <v>492.14</v>
      </c>
    </row>
    <row r="33" spans="2:3" ht="18.75" customHeight="1" x14ac:dyDescent="0.25">
      <c r="B33" s="658" t="s">
        <v>2351</v>
      </c>
      <c r="C33" s="593">
        <v>5</v>
      </c>
    </row>
    <row r="34" spans="2:3" ht="18.75" customHeight="1" x14ac:dyDescent="0.25">
      <c r="B34" s="658" t="s">
        <v>2352</v>
      </c>
      <c r="C34" s="659">
        <v>2160</v>
      </c>
    </row>
    <row r="35" spans="2:3" x14ac:dyDescent="0.25"/>
    <row r="36" spans="2:3" x14ac:dyDescent="0.25"/>
    <row r="37" spans="2:3" x14ac:dyDescent="0.25"/>
  </sheetData>
  <mergeCells count="5">
    <mergeCell ref="B6:C6"/>
    <mergeCell ref="B17:C17"/>
    <mergeCell ref="B26:C26"/>
    <mergeCell ref="B4:C4"/>
    <mergeCell ref="B1:C3"/>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A1:C22"/>
  <sheetViews>
    <sheetView showGridLines="0" topLeftCell="A10" workbookViewId="0"/>
  </sheetViews>
  <sheetFormatPr baseColWidth="10" defaultColWidth="0" defaultRowHeight="15" x14ac:dyDescent="0.25"/>
  <cols>
    <col min="1" max="1" width="3.5703125" customWidth="1"/>
    <col min="2" max="2" width="53" customWidth="1"/>
    <col min="3" max="3" width="37.5703125" bestFit="1" customWidth="1"/>
    <col min="4" max="4" width="8.7109375" customWidth="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2722</v>
      </c>
      <c r="C4" s="1791"/>
    </row>
    <row r="6" spans="1:3" ht="15.75" x14ac:dyDescent="0.25">
      <c r="B6" s="580" t="s">
        <v>2578</v>
      </c>
      <c r="C6" s="539">
        <v>724672</v>
      </c>
    </row>
    <row r="7" spans="1:3" ht="15.75" x14ac:dyDescent="0.25">
      <c r="B7" s="593" t="s">
        <v>2353</v>
      </c>
      <c r="C7" s="653">
        <v>249744</v>
      </c>
    </row>
    <row r="8" spans="1:3" ht="15.75" x14ac:dyDescent="0.25">
      <c r="B8" s="593" t="s">
        <v>2354</v>
      </c>
      <c r="C8" s="659">
        <v>474928</v>
      </c>
    </row>
    <row r="9" spans="1:3" ht="15.75" x14ac:dyDescent="0.25">
      <c r="B9" s="580" t="s">
        <v>2355</v>
      </c>
      <c r="C9" s="539">
        <v>51260</v>
      </c>
    </row>
    <row r="10" spans="1:3" ht="15.75" x14ac:dyDescent="0.25">
      <c r="B10" s="593" t="s">
        <v>2353</v>
      </c>
      <c r="C10" s="659">
        <v>42892</v>
      </c>
    </row>
    <row r="11" spans="1:3" ht="15.75" x14ac:dyDescent="0.25">
      <c r="B11" s="593" t="s">
        <v>2356</v>
      </c>
      <c r="C11" s="659">
        <v>2500</v>
      </c>
    </row>
    <row r="12" spans="1:3" ht="15.75" x14ac:dyDescent="0.25">
      <c r="B12" s="593" t="s">
        <v>2357</v>
      </c>
      <c r="C12" s="659">
        <v>2106</v>
      </c>
    </row>
    <row r="13" spans="1:3" ht="15.75" x14ac:dyDescent="0.25">
      <c r="B13" s="593" t="s">
        <v>2358</v>
      </c>
      <c r="C13" s="659">
        <v>3762</v>
      </c>
    </row>
    <row r="14" spans="1:3" x14ac:dyDescent="0.25">
      <c r="B14" s="660" t="s">
        <v>2367</v>
      </c>
    </row>
    <row r="16" spans="1:3" ht="15.75" x14ac:dyDescent="0.25">
      <c r="B16" s="580" t="s">
        <v>2359</v>
      </c>
      <c r="C16" s="580" t="s">
        <v>2360</v>
      </c>
    </row>
    <row r="17" spans="2:3" ht="15.75" x14ac:dyDescent="0.25">
      <c r="B17" s="593" t="s">
        <v>2361</v>
      </c>
      <c r="C17" s="659">
        <v>15285</v>
      </c>
    </row>
    <row r="18" spans="2:3" ht="15.75" x14ac:dyDescent="0.25">
      <c r="B18" s="593" t="s">
        <v>2362</v>
      </c>
      <c r="C18" s="659">
        <v>6470</v>
      </c>
    </row>
    <row r="19" spans="2:3" ht="15.75" x14ac:dyDescent="0.25">
      <c r="B19" s="593" t="s">
        <v>2363</v>
      </c>
      <c r="C19" s="659">
        <v>6297</v>
      </c>
    </row>
    <row r="20" spans="2:3" ht="15.75" x14ac:dyDescent="0.25">
      <c r="B20" s="593" t="s">
        <v>2364</v>
      </c>
      <c r="C20" s="659">
        <v>2905</v>
      </c>
    </row>
    <row r="21" spans="2:3" ht="15.75" x14ac:dyDescent="0.25">
      <c r="B21" s="593" t="s">
        <v>2365</v>
      </c>
      <c r="C21" s="659">
        <v>20658</v>
      </c>
    </row>
    <row r="22" spans="2:3" ht="15.75" x14ac:dyDescent="0.25">
      <c r="B22" s="593" t="s">
        <v>2366</v>
      </c>
      <c r="C22" s="659">
        <v>49573</v>
      </c>
    </row>
  </sheetData>
  <mergeCells count="2">
    <mergeCell ref="B1:C3"/>
    <mergeCell ref="B4:C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305"/>
  <sheetViews>
    <sheetView showGridLines="0" zoomScaleNormal="100" workbookViewId="0">
      <selection activeCell="E10" sqref="E10"/>
    </sheetView>
  </sheetViews>
  <sheetFormatPr baseColWidth="10" defaultColWidth="0" defaultRowHeight="0" customHeight="1" zeroHeight="1" x14ac:dyDescent="0.25"/>
  <cols>
    <col min="1" max="1" width="3.5703125" style="775" customWidth="1"/>
    <col min="2" max="2" width="39" style="775" customWidth="1"/>
    <col min="3" max="5" width="21.85546875" style="775" customWidth="1"/>
    <col min="6" max="6" width="5" style="775" customWidth="1"/>
    <col min="7" max="11" width="0" style="775" hidden="1" customWidth="1"/>
    <col min="12" max="16384" width="9.140625" style="775" hidden="1"/>
  </cols>
  <sheetData>
    <row r="1" spans="2:7" ht="15" x14ac:dyDescent="0.25">
      <c r="B1" s="1804"/>
      <c r="C1" s="1805"/>
      <c r="D1" s="1805"/>
      <c r="E1" s="1806"/>
    </row>
    <row r="2" spans="2:7" ht="15" x14ac:dyDescent="0.25">
      <c r="B2" s="1807"/>
      <c r="C2" s="1808"/>
      <c r="D2" s="1808"/>
      <c r="E2" s="1809"/>
    </row>
    <row r="3" spans="2:7" ht="16.5" thickBot="1" x14ac:dyDescent="0.3">
      <c r="B3" s="1810"/>
      <c r="C3" s="1811"/>
      <c r="D3" s="1811"/>
      <c r="E3" s="1812"/>
      <c r="F3" s="776"/>
      <c r="G3" s="776"/>
    </row>
    <row r="4" spans="2:7" ht="21.75" thickBot="1" x14ac:dyDescent="0.4">
      <c r="B4" s="1813" t="s">
        <v>120</v>
      </c>
      <c r="C4" s="1814"/>
      <c r="D4" s="1814"/>
      <c r="E4" s="1815"/>
      <c r="F4" s="776"/>
      <c r="G4" s="776"/>
    </row>
    <row r="5" spans="2:7" s="778" customFormat="1" ht="15.75" x14ac:dyDescent="0.25">
      <c r="B5" s="1816"/>
      <c r="C5" s="1816"/>
      <c r="D5" s="1816"/>
      <c r="E5" s="1816"/>
      <c r="F5" s="777"/>
      <c r="G5" s="777"/>
    </row>
    <row r="6" spans="2:7" s="778" customFormat="1" ht="21" x14ac:dyDescent="0.35">
      <c r="B6" s="1852" t="s">
        <v>658</v>
      </c>
      <c r="C6" s="1853"/>
      <c r="D6" s="1874"/>
      <c r="E6" s="780" t="s">
        <v>205</v>
      </c>
      <c r="F6" s="777"/>
      <c r="G6" s="777"/>
    </row>
    <row r="7" spans="2:7" s="778" customFormat="1" ht="18.75" customHeight="1" x14ac:dyDescent="0.25">
      <c r="B7" s="1871" t="s">
        <v>236</v>
      </c>
      <c r="C7" s="1872"/>
      <c r="D7" s="1873"/>
      <c r="E7" s="845">
        <v>112088084328</v>
      </c>
    </row>
    <row r="8" spans="2:7" ht="18.75" customHeight="1" x14ac:dyDescent="0.25">
      <c r="B8" s="1871" t="s">
        <v>237</v>
      </c>
      <c r="C8" s="1872"/>
      <c r="D8" s="1873"/>
      <c r="E8" s="845">
        <v>105908197929</v>
      </c>
    </row>
    <row r="9" spans="2:7" ht="18.75" customHeight="1" x14ac:dyDescent="0.25">
      <c r="B9" s="833" t="s">
        <v>238</v>
      </c>
      <c r="C9" s="790"/>
      <c r="D9" s="1395" t="s">
        <v>658</v>
      </c>
      <c r="E9" s="1396" t="s">
        <v>658</v>
      </c>
    </row>
    <row r="10" spans="2:7" ht="18.75" customHeight="1" x14ac:dyDescent="0.25">
      <c r="B10" s="790"/>
      <c r="C10" s="790"/>
      <c r="D10" s="1395" t="s">
        <v>658</v>
      </c>
      <c r="E10" s="1396" t="s">
        <v>658</v>
      </c>
    </row>
    <row r="11" spans="2:7" ht="18.75" hidden="1" customHeight="1" x14ac:dyDescent="0.25">
      <c r="B11" s="790"/>
      <c r="C11" s="790"/>
      <c r="D11" s="790"/>
      <c r="E11" s="790"/>
    </row>
    <row r="12" spans="2:7" ht="18.75" hidden="1" customHeight="1" x14ac:dyDescent="0.25">
      <c r="B12" s="790"/>
      <c r="C12" s="790"/>
      <c r="D12" s="790"/>
      <c r="E12" s="790"/>
    </row>
    <row r="13" spans="2:7" ht="18.75" hidden="1" customHeight="1" x14ac:dyDescent="0.25">
      <c r="B13" s="790"/>
      <c r="C13" s="790"/>
      <c r="D13" s="790"/>
      <c r="E13" s="790"/>
    </row>
    <row r="14" spans="2:7" ht="18.75" hidden="1" customHeight="1" x14ac:dyDescent="0.25">
      <c r="B14" s="790"/>
      <c r="C14" s="790"/>
      <c r="D14" s="790"/>
      <c r="E14" s="790"/>
    </row>
    <row r="15" spans="2:7" ht="18.75" hidden="1" customHeight="1" x14ac:dyDescent="0.25">
      <c r="B15" s="790"/>
      <c r="C15" s="790"/>
      <c r="D15" s="790"/>
      <c r="E15" s="790"/>
    </row>
    <row r="16" spans="2:7" ht="18.75" hidden="1" customHeight="1" x14ac:dyDescent="0.25">
      <c r="B16" s="790"/>
      <c r="C16" s="790"/>
      <c r="D16" s="790"/>
      <c r="E16" s="790"/>
    </row>
    <row r="17" spans="2:5" ht="18.75" hidden="1" customHeight="1" x14ac:dyDescent="0.25">
      <c r="B17" s="790"/>
      <c r="C17" s="790"/>
      <c r="D17" s="790"/>
      <c r="E17" s="790"/>
    </row>
    <row r="18" spans="2:5" ht="18.75" hidden="1" customHeight="1" x14ac:dyDescent="0.25">
      <c r="B18" s="790"/>
      <c r="C18" s="790"/>
      <c r="D18" s="790"/>
      <c r="E18" s="790"/>
    </row>
    <row r="19" spans="2:5" ht="18.75" hidden="1" customHeight="1" x14ac:dyDescent="0.25">
      <c r="B19" s="790"/>
      <c r="C19" s="790"/>
      <c r="D19" s="790"/>
      <c r="E19" s="790"/>
    </row>
    <row r="20" spans="2:5" ht="18.75" hidden="1" customHeight="1" x14ac:dyDescent="0.25">
      <c r="B20" s="790"/>
      <c r="C20" s="790"/>
      <c r="D20" s="790"/>
      <c r="E20" s="790"/>
    </row>
    <row r="21" spans="2:5" ht="16.5" hidden="1" customHeight="1" x14ac:dyDescent="0.25"/>
    <row r="22" spans="2:5" ht="15" hidden="1" customHeight="1" x14ac:dyDescent="0.25"/>
    <row r="23" spans="2:5" ht="15" hidden="1" customHeight="1" x14ac:dyDescent="0.25"/>
    <row r="24" spans="2:5" ht="15" hidden="1" customHeight="1" x14ac:dyDescent="0.25"/>
    <row r="25" spans="2:5" ht="15" hidden="1" customHeight="1" x14ac:dyDescent="0.25"/>
    <row r="26" spans="2:5" ht="15" hidden="1" customHeight="1" x14ac:dyDescent="0.25"/>
    <row r="27" spans="2:5" ht="15" hidden="1" customHeight="1" x14ac:dyDescent="0.25"/>
    <row r="28" spans="2:5" ht="1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formatCells="0" formatColumns="0" formatRows="0" insertColumns="0" insertRows="0" deleteColumns="0" deleteRows="0" sort="0"/>
  <mergeCells count="6">
    <mergeCell ref="B8:D8"/>
    <mergeCell ref="B1:E3"/>
    <mergeCell ref="B4:E4"/>
    <mergeCell ref="B5:E5"/>
    <mergeCell ref="B7:D7"/>
    <mergeCell ref="B6:D6"/>
  </mergeCells>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H26"/>
  <sheetViews>
    <sheetView showGridLines="0" zoomScaleNormal="100" workbookViewId="0"/>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 min="9" max="16384" width="11.42578125" hidden="1"/>
  </cols>
  <sheetData>
    <row r="1" spans="1:7" x14ac:dyDescent="0.25">
      <c r="B1" s="2449"/>
      <c r="C1" s="2450"/>
      <c r="D1" s="2450"/>
      <c r="E1" s="2450"/>
      <c r="F1" s="2450"/>
      <c r="G1" s="2451"/>
    </row>
    <row r="2" spans="1:7" x14ac:dyDescent="0.25">
      <c r="B2" s="2452"/>
      <c r="C2" s="2453"/>
      <c r="D2" s="2453"/>
      <c r="E2" s="2453"/>
      <c r="F2" s="2453"/>
      <c r="G2" s="2454"/>
    </row>
    <row r="3" spans="1:7" ht="15.75" thickBot="1" x14ac:dyDescent="0.3">
      <c r="B3" s="2455"/>
      <c r="C3" s="2456"/>
      <c r="D3" s="2456"/>
      <c r="E3" s="2456"/>
      <c r="F3" s="2456"/>
      <c r="G3" s="2457"/>
    </row>
    <row r="4" spans="1:7" ht="21.75" thickBot="1" x14ac:dyDescent="0.4">
      <c r="A4" s="4"/>
      <c r="B4" s="1789" t="s">
        <v>2368</v>
      </c>
      <c r="C4" s="1790"/>
      <c r="D4" s="1790"/>
      <c r="E4" s="1790"/>
      <c r="F4" s="1790"/>
      <c r="G4" s="2371"/>
    </row>
    <row r="5" spans="1:7" x14ac:dyDescent="0.25"/>
    <row r="6" spans="1:7" ht="15.75" x14ac:dyDescent="0.25">
      <c r="B6" s="667" t="s">
        <v>2369</v>
      </c>
      <c r="C6" s="668"/>
      <c r="D6" s="668"/>
      <c r="E6" s="668"/>
      <c r="F6" s="668"/>
      <c r="G6" s="669"/>
    </row>
    <row r="7" spans="1:7" ht="15" customHeight="1" x14ac:dyDescent="0.25">
      <c r="B7" s="2458" t="s">
        <v>2370</v>
      </c>
      <c r="C7" s="2459"/>
      <c r="D7" s="2459"/>
      <c r="E7" s="2459"/>
      <c r="F7" s="2459"/>
      <c r="G7" s="2460"/>
    </row>
    <row r="8" spans="1:7" x14ac:dyDescent="0.25">
      <c r="B8" s="2458"/>
      <c r="C8" s="2459"/>
      <c r="D8" s="2459"/>
      <c r="E8" s="2459"/>
      <c r="F8" s="2459"/>
      <c r="G8" s="2460"/>
    </row>
    <row r="9" spans="1:7" x14ac:dyDescent="0.25">
      <c r="B9" s="2458"/>
      <c r="C9" s="2459"/>
      <c r="D9" s="2459"/>
      <c r="E9" s="2459"/>
      <c r="F9" s="2459"/>
      <c r="G9" s="2460"/>
    </row>
    <row r="10" spans="1:7" x14ac:dyDescent="0.25">
      <c r="B10" s="2458"/>
      <c r="C10" s="2459"/>
      <c r="D10" s="2459"/>
      <c r="E10" s="2459"/>
      <c r="F10" s="2459"/>
      <c r="G10" s="2460"/>
    </row>
    <row r="11" spans="1:7" x14ac:dyDescent="0.25">
      <c r="B11" s="2458"/>
      <c r="C11" s="2459"/>
      <c r="D11" s="2459"/>
      <c r="E11" s="2459"/>
      <c r="F11" s="2459"/>
      <c r="G11" s="2460"/>
    </row>
    <row r="12" spans="1:7" x14ac:dyDescent="0.25">
      <c r="B12" s="671"/>
      <c r="C12" s="627"/>
      <c r="D12" s="627"/>
      <c r="E12" s="627"/>
      <c r="F12" s="627"/>
      <c r="G12" s="672"/>
    </row>
    <row r="13" spans="1:7" x14ac:dyDescent="0.25">
      <c r="B13" s="673"/>
      <c r="C13" s="670"/>
      <c r="D13" s="670"/>
      <c r="E13" s="670"/>
      <c r="F13" s="670"/>
      <c r="G13" s="674"/>
    </row>
    <row r="14" spans="1:7" x14ac:dyDescent="0.25"/>
    <row r="15" spans="1:7" x14ac:dyDescent="0.25"/>
    <row r="16" spans="1:7"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sheetData>
  <mergeCells count="3">
    <mergeCell ref="B1:G3"/>
    <mergeCell ref="B4:G4"/>
    <mergeCell ref="B7:G11"/>
  </mergeCells>
  <pageMargins left="0.7" right="0.7" top="0.75" bottom="0.75" header="0.3" footer="0.3"/>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J35"/>
  <sheetViews>
    <sheetView showGridLines="0" workbookViewId="0">
      <pane ySplit="4" topLeftCell="A20" activePane="bottomLeft" state="frozen"/>
      <selection pane="bottomLeft"/>
    </sheetView>
  </sheetViews>
  <sheetFormatPr baseColWidth="10" defaultColWidth="0" defaultRowHeight="15" zeroHeight="1" x14ac:dyDescent="0.25"/>
  <cols>
    <col min="1" max="1" width="3.5703125" customWidth="1"/>
    <col min="2" max="2" width="8.140625" customWidth="1"/>
    <col min="3" max="3" width="15.140625" customWidth="1"/>
    <col min="4" max="4" width="11.28515625" customWidth="1"/>
    <col min="5" max="5" width="23.7109375" customWidth="1"/>
    <col min="6" max="6" width="26.85546875" customWidth="1"/>
    <col min="7" max="7" width="12" customWidth="1"/>
    <col min="8" max="8" width="12.140625" customWidth="1"/>
    <col min="9" max="9" width="14.140625" customWidth="1"/>
    <col min="10" max="10" width="7.85546875" customWidth="1"/>
    <col min="11" max="16384" width="11.42578125" hidden="1"/>
  </cols>
  <sheetData>
    <row r="1" spans="1:9" x14ac:dyDescent="0.25">
      <c r="B1" s="2319"/>
      <c r="C1" s="2320"/>
      <c r="D1" s="2320"/>
      <c r="E1" s="2320"/>
      <c r="F1" s="2320"/>
      <c r="G1" s="2320"/>
      <c r="H1" s="2320"/>
      <c r="I1" s="2321"/>
    </row>
    <row r="2" spans="1:9" x14ac:dyDescent="0.25">
      <c r="B2" s="2322"/>
      <c r="C2" s="2323"/>
      <c r="D2" s="2323"/>
      <c r="E2" s="2323"/>
      <c r="F2" s="2323"/>
      <c r="G2" s="2323"/>
      <c r="H2" s="2323"/>
      <c r="I2" s="2324"/>
    </row>
    <row r="3" spans="1:9" ht="15.75" thickBot="1" x14ac:dyDescent="0.3">
      <c r="B3" s="2325"/>
      <c r="C3" s="2326"/>
      <c r="D3" s="2326"/>
      <c r="E3" s="2326"/>
      <c r="F3" s="2326"/>
      <c r="G3" s="2326"/>
      <c r="H3" s="2326"/>
      <c r="I3" s="2327"/>
    </row>
    <row r="4" spans="1:9" ht="21" x14ac:dyDescent="0.35">
      <c r="A4" s="4"/>
      <c r="B4" s="2212" t="s">
        <v>2368</v>
      </c>
      <c r="C4" s="2213"/>
      <c r="D4" s="2213"/>
      <c r="E4" s="2213"/>
      <c r="F4" s="2213"/>
      <c r="G4" s="2213"/>
      <c r="H4" s="2213"/>
      <c r="I4" s="2213"/>
    </row>
    <row r="5" spans="1:9" x14ac:dyDescent="0.25"/>
    <row r="6" spans="1:9" ht="18.75" customHeight="1" x14ac:dyDescent="0.25">
      <c r="B6" s="579" t="s">
        <v>2008</v>
      </c>
      <c r="C6" s="579" t="s">
        <v>2372</v>
      </c>
      <c r="D6" s="579" t="s">
        <v>2373</v>
      </c>
      <c r="E6" s="579" t="s">
        <v>2374</v>
      </c>
      <c r="F6" s="579" t="s">
        <v>2375</v>
      </c>
      <c r="G6" s="579" t="s">
        <v>2376</v>
      </c>
      <c r="H6" s="579" t="s">
        <v>2377</v>
      </c>
      <c r="I6" s="579" t="s">
        <v>2378</v>
      </c>
    </row>
    <row r="7" spans="1:9" ht="18.75" customHeight="1" x14ac:dyDescent="0.25">
      <c r="B7" s="481">
        <v>1</v>
      </c>
      <c r="C7" s="481">
        <v>1</v>
      </c>
      <c r="D7" s="481" t="s">
        <v>2379</v>
      </c>
      <c r="E7" s="481" t="s">
        <v>2380</v>
      </c>
      <c r="F7" s="481" t="s">
        <v>2381</v>
      </c>
      <c r="G7" s="481">
        <v>3</v>
      </c>
      <c r="H7" s="481">
        <v>225</v>
      </c>
      <c r="I7" s="481" t="s">
        <v>2382</v>
      </c>
    </row>
    <row r="8" spans="1:9" ht="18.75" customHeight="1" x14ac:dyDescent="0.25">
      <c r="B8" s="481">
        <v>2</v>
      </c>
      <c r="C8" s="481">
        <v>1</v>
      </c>
      <c r="D8" s="481" t="s">
        <v>2379</v>
      </c>
      <c r="E8" s="481" t="s">
        <v>2383</v>
      </c>
      <c r="F8" s="481" t="s">
        <v>2384</v>
      </c>
      <c r="G8" s="481">
        <v>5</v>
      </c>
      <c r="H8" s="481">
        <v>34</v>
      </c>
      <c r="I8" s="481" t="s">
        <v>2382</v>
      </c>
    </row>
    <row r="9" spans="1:9" ht="18.75" customHeight="1" x14ac:dyDescent="0.25">
      <c r="B9" s="481">
        <v>3</v>
      </c>
      <c r="C9" s="481">
        <v>1</v>
      </c>
      <c r="D9" s="481" t="s">
        <v>2379</v>
      </c>
      <c r="E9" s="481" t="s">
        <v>2383</v>
      </c>
      <c r="F9" s="481" t="s">
        <v>2381</v>
      </c>
      <c r="G9" s="481">
        <v>9</v>
      </c>
      <c r="H9" s="481">
        <v>146</v>
      </c>
      <c r="I9" s="481" t="s">
        <v>2382</v>
      </c>
    </row>
    <row r="10" spans="1:9" ht="18.75" customHeight="1" x14ac:dyDescent="0.25">
      <c r="B10" s="481">
        <v>4</v>
      </c>
      <c r="C10" s="481">
        <v>1</v>
      </c>
      <c r="D10" s="481" t="s">
        <v>2379</v>
      </c>
      <c r="E10" s="481" t="s">
        <v>2385</v>
      </c>
      <c r="F10" s="481" t="s">
        <v>2386</v>
      </c>
      <c r="G10" s="481">
        <v>4</v>
      </c>
      <c r="H10" s="481">
        <v>118</v>
      </c>
      <c r="I10" s="481" t="s">
        <v>2382</v>
      </c>
    </row>
    <row r="11" spans="1:9" ht="18.75" customHeight="1" x14ac:dyDescent="0.25">
      <c r="B11" s="481">
        <v>5</v>
      </c>
      <c r="C11" s="481">
        <v>1</v>
      </c>
      <c r="D11" s="481" t="s">
        <v>2379</v>
      </c>
      <c r="E11" s="481" t="s">
        <v>2385</v>
      </c>
      <c r="F11" s="481" t="s">
        <v>2387</v>
      </c>
      <c r="G11" s="481">
        <v>8</v>
      </c>
      <c r="H11" s="481">
        <v>280</v>
      </c>
      <c r="I11" s="481" t="s">
        <v>2382</v>
      </c>
    </row>
    <row r="12" spans="1:9" ht="31.5" x14ac:dyDescent="0.25">
      <c r="B12" s="481">
        <v>6</v>
      </c>
      <c r="C12" s="481">
        <v>1</v>
      </c>
      <c r="D12" s="481" t="s">
        <v>2379</v>
      </c>
      <c r="E12" s="481" t="s">
        <v>2388</v>
      </c>
      <c r="F12" s="481" t="s">
        <v>2389</v>
      </c>
      <c r="G12" s="481">
        <v>64</v>
      </c>
      <c r="H12" s="481">
        <v>1200</v>
      </c>
      <c r="I12" s="481" t="s">
        <v>2390</v>
      </c>
    </row>
    <row r="13" spans="1:9" ht="31.5" x14ac:dyDescent="0.25">
      <c r="B13" s="481">
        <v>7</v>
      </c>
      <c r="C13" s="481">
        <v>1</v>
      </c>
      <c r="D13" s="481" t="s">
        <v>2379</v>
      </c>
      <c r="E13" s="481" t="s">
        <v>2388</v>
      </c>
      <c r="F13" s="481" t="s">
        <v>2389</v>
      </c>
      <c r="G13" s="481">
        <v>64</v>
      </c>
      <c r="H13" s="481">
        <v>1200</v>
      </c>
      <c r="I13" s="481" t="s">
        <v>2382</v>
      </c>
    </row>
    <row r="14" spans="1:9" ht="18.75" customHeight="1" x14ac:dyDescent="0.25">
      <c r="B14" s="481">
        <v>8</v>
      </c>
      <c r="C14" s="481">
        <v>1</v>
      </c>
      <c r="D14" s="481" t="s">
        <v>2379</v>
      </c>
      <c r="E14" s="481" t="s">
        <v>2385</v>
      </c>
      <c r="F14" s="481" t="s">
        <v>2381</v>
      </c>
      <c r="G14" s="481">
        <v>4</v>
      </c>
      <c r="H14" s="481">
        <v>36</v>
      </c>
      <c r="I14" s="481" t="s">
        <v>2382</v>
      </c>
    </row>
    <row r="15" spans="1:9" ht="18.75" customHeight="1" x14ac:dyDescent="0.25">
      <c r="B15" s="481">
        <v>9</v>
      </c>
      <c r="C15" s="481">
        <v>1</v>
      </c>
      <c r="D15" s="481" t="s">
        <v>2379</v>
      </c>
      <c r="E15" s="481" t="s">
        <v>2383</v>
      </c>
      <c r="F15" s="481" t="s">
        <v>2384</v>
      </c>
      <c r="G15" s="481" t="s">
        <v>2391</v>
      </c>
      <c r="H15" s="481">
        <v>92</v>
      </c>
      <c r="I15" s="481" t="s">
        <v>2382</v>
      </c>
    </row>
    <row r="16" spans="1:9" ht="18.75" customHeight="1" x14ac:dyDescent="0.25">
      <c r="B16" s="481">
        <v>10</v>
      </c>
      <c r="C16" s="481">
        <v>1</v>
      </c>
      <c r="D16" s="481" t="s">
        <v>2379</v>
      </c>
      <c r="E16" s="481" t="s">
        <v>2392</v>
      </c>
      <c r="F16" s="481" t="s">
        <v>2393</v>
      </c>
      <c r="G16" s="481">
        <v>12</v>
      </c>
      <c r="H16" s="481">
        <v>636</v>
      </c>
      <c r="I16" s="481" t="s">
        <v>2382</v>
      </c>
    </row>
    <row r="17" spans="2:9" ht="18.75" customHeight="1" x14ac:dyDescent="0.25">
      <c r="B17" s="481">
        <v>11</v>
      </c>
      <c r="C17" s="481">
        <v>1</v>
      </c>
      <c r="D17" s="481"/>
      <c r="E17" s="481" t="s">
        <v>2392</v>
      </c>
      <c r="F17" s="481" t="s">
        <v>2393</v>
      </c>
      <c r="G17" s="481">
        <v>4</v>
      </c>
      <c r="H17" s="481">
        <v>72</v>
      </c>
      <c r="I17" s="481" t="s">
        <v>2382</v>
      </c>
    </row>
    <row r="18" spans="2:9" ht="31.5" x14ac:dyDescent="0.25">
      <c r="B18" s="481">
        <v>12</v>
      </c>
      <c r="C18" s="481">
        <v>1</v>
      </c>
      <c r="D18" s="481" t="s">
        <v>2379</v>
      </c>
      <c r="E18" s="481" t="s">
        <v>2394</v>
      </c>
      <c r="F18" s="481" t="s">
        <v>2395</v>
      </c>
      <c r="G18" s="481">
        <v>39</v>
      </c>
      <c r="H18" s="481">
        <v>900</v>
      </c>
      <c r="I18" s="481" t="s">
        <v>2382</v>
      </c>
    </row>
    <row r="19" spans="2:9" ht="31.5" x14ac:dyDescent="0.25">
      <c r="B19" s="481">
        <v>13</v>
      </c>
      <c r="C19" s="481">
        <v>1</v>
      </c>
      <c r="D19" s="481" t="s">
        <v>2379</v>
      </c>
      <c r="E19" s="481" t="s">
        <v>2394</v>
      </c>
      <c r="F19" s="481" t="s">
        <v>2395</v>
      </c>
      <c r="G19" s="481">
        <v>62</v>
      </c>
      <c r="H19" s="481">
        <v>300</v>
      </c>
      <c r="I19" s="481" t="s">
        <v>2382</v>
      </c>
    </row>
    <row r="20" spans="2:9" ht="31.5" x14ac:dyDescent="0.25">
      <c r="B20" s="481">
        <v>14</v>
      </c>
      <c r="C20" s="481">
        <v>1</v>
      </c>
      <c r="D20" s="481" t="s">
        <v>2379</v>
      </c>
      <c r="E20" s="481" t="s">
        <v>2394</v>
      </c>
      <c r="F20" s="481" t="s">
        <v>2395</v>
      </c>
      <c r="G20" s="481">
        <v>32</v>
      </c>
      <c r="H20" s="481">
        <v>900</v>
      </c>
      <c r="I20" s="481" t="s">
        <v>2382</v>
      </c>
    </row>
    <row r="21" spans="2:9" ht="18.75" customHeight="1" x14ac:dyDescent="0.25">
      <c r="B21" s="481">
        <v>15</v>
      </c>
      <c r="C21" s="481">
        <v>1</v>
      </c>
      <c r="D21" s="481" t="s">
        <v>2379</v>
      </c>
      <c r="E21" s="481" t="s">
        <v>2392</v>
      </c>
      <c r="F21" s="481" t="s">
        <v>2393</v>
      </c>
      <c r="G21" s="481">
        <v>12</v>
      </c>
      <c r="H21" s="481">
        <v>440</v>
      </c>
      <c r="I21" s="481" t="s">
        <v>2382</v>
      </c>
    </row>
    <row r="22" spans="2:9" ht="18.75" customHeight="1" x14ac:dyDescent="0.25">
      <c r="B22" s="481">
        <v>16</v>
      </c>
      <c r="C22" s="481">
        <v>1</v>
      </c>
      <c r="D22" s="481" t="s">
        <v>2379</v>
      </c>
      <c r="E22" s="481" t="s">
        <v>2392</v>
      </c>
      <c r="F22" s="481" t="s">
        <v>2393</v>
      </c>
      <c r="G22" s="481">
        <v>12</v>
      </c>
      <c r="H22" s="481">
        <v>146</v>
      </c>
      <c r="I22" s="481" t="s">
        <v>2382</v>
      </c>
    </row>
    <row r="23" spans="2:9" ht="15.75" x14ac:dyDescent="0.25">
      <c r="B23" s="481">
        <v>17</v>
      </c>
      <c r="C23" s="481">
        <v>1</v>
      </c>
      <c r="D23" s="481" t="s">
        <v>2396</v>
      </c>
      <c r="E23" s="481" t="s">
        <v>2397</v>
      </c>
      <c r="F23" s="481" t="s">
        <v>2398</v>
      </c>
      <c r="G23" s="481">
        <v>8</v>
      </c>
      <c r="H23" s="481">
        <v>150</v>
      </c>
      <c r="I23" s="481" t="s">
        <v>2382</v>
      </c>
    </row>
    <row r="24" spans="2:9" ht="31.5" x14ac:dyDescent="0.25">
      <c r="B24" s="481">
        <v>18</v>
      </c>
      <c r="C24" s="481">
        <v>1</v>
      </c>
      <c r="D24" s="481" t="s">
        <v>2379</v>
      </c>
      <c r="E24" s="481" t="s">
        <v>2388</v>
      </c>
      <c r="F24" s="481" t="s">
        <v>2389</v>
      </c>
      <c r="G24" s="481">
        <v>64</v>
      </c>
      <c r="H24" s="481">
        <v>1200</v>
      </c>
      <c r="I24" s="481" t="s">
        <v>2382</v>
      </c>
    </row>
    <row r="25" spans="2:9" ht="31.5" x14ac:dyDescent="0.25">
      <c r="B25" s="481">
        <v>19</v>
      </c>
      <c r="C25" s="481">
        <v>1</v>
      </c>
      <c r="D25" s="481" t="s">
        <v>2379</v>
      </c>
      <c r="E25" s="481" t="s">
        <v>2388</v>
      </c>
      <c r="F25" s="481" t="s">
        <v>2399</v>
      </c>
      <c r="G25" s="481">
        <v>64</v>
      </c>
      <c r="H25" s="481">
        <v>3600</v>
      </c>
      <c r="I25" s="481" t="s">
        <v>2382</v>
      </c>
    </row>
    <row r="26" spans="2:9" ht="31.5" x14ac:dyDescent="0.25">
      <c r="B26" s="481">
        <v>20</v>
      </c>
      <c r="C26" s="481">
        <v>1</v>
      </c>
      <c r="D26" s="481" t="s">
        <v>2379</v>
      </c>
      <c r="E26" s="481" t="s">
        <v>2388</v>
      </c>
      <c r="F26" s="481" t="s">
        <v>2399</v>
      </c>
      <c r="G26" s="481">
        <v>64</v>
      </c>
      <c r="H26" s="481">
        <v>3600</v>
      </c>
      <c r="I26" s="481" t="s">
        <v>2382</v>
      </c>
    </row>
    <row r="27" spans="2:9" ht="31.5" x14ac:dyDescent="0.25">
      <c r="B27" s="481">
        <v>21</v>
      </c>
      <c r="C27" s="481">
        <v>4</v>
      </c>
      <c r="D27" s="481" t="s">
        <v>2400</v>
      </c>
      <c r="E27" s="481" t="s">
        <v>2401</v>
      </c>
      <c r="F27" s="481" t="s">
        <v>2402</v>
      </c>
      <c r="G27" s="481" t="s">
        <v>2403</v>
      </c>
      <c r="H27" s="481" t="s">
        <v>2404</v>
      </c>
      <c r="I27" s="481" t="s">
        <v>2382</v>
      </c>
    </row>
    <row r="28" spans="2:9" ht="31.5" x14ac:dyDescent="0.25">
      <c r="B28" s="481">
        <v>22</v>
      </c>
      <c r="C28" s="481">
        <v>3</v>
      </c>
      <c r="D28" s="481" t="s">
        <v>2379</v>
      </c>
      <c r="E28" s="481" t="s">
        <v>2405</v>
      </c>
      <c r="F28" s="481" t="s">
        <v>2406</v>
      </c>
      <c r="G28" s="481" t="s">
        <v>2407</v>
      </c>
      <c r="H28" s="481" t="s">
        <v>2408</v>
      </c>
      <c r="I28" s="481" t="s">
        <v>2382</v>
      </c>
    </row>
    <row r="29" spans="2:9" x14ac:dyDescent="0.25"/>
    <row r="30" spans="2:9" x14ac:dyDescent="0.25"/>
    <row r="31" spans="2:9" x14ac:dyDescent="0.25"/>
    <row r="32" spans="2:9" hidden="1" x14ac:dyDescent="0.25"/>
    <row r="33" hidden="1" x14ac:dyDescent="0.25"/>
    <row r="34" hidden="1" x14ac:dyDescent="0.25"/>
    <row r="35" hidden="1" x14ac:dyDescent="0.25"/>
  </sheetData>
  <mergeCells count="2">
    <mergeCell ref="B4:I4"/>
    <mergeCell ref="B1:I3"/>
  </mergeCells>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election activeCell="B1" sqref="B1:C3"/>
    </sheetView>
  </sheetViews>
  <sheetFormatPr baseColWidth="10" defaultColWidth="0" defaultRowHeight="0" customHeight="1" zeroHeight="1" x14ac:dyDescent="0.25"/>
  <cols>
    <col min="1" max="1" width="3.5703125" customWidth="1"/>
    <col min="2" max="2" width="24.5703125" customWidth="1"/>
    <col min="3" max="3" width="73.42578125" customWidth="1"/>
    <col min="4" max="4" width="8.7109375" customWidth="1"/>
  </cols>
  <sheetData>
    <row r="1" spans="1:3" ht="15" x14ac:dyDescent="0.25">
      <c r="B1" s="2319"/>
      <c r="C1" s="2321"/>
    </row>
    <row r="2" spans="1:3" ht="15" x14ac:dyDescent="0.25">
      <c r="B2" s="2322"/>
      <c r="C2" s="2324"/>
    </row>
    <row r="3" spans="1:3" ht="15.75" thickBot="1" x14ac:dyDescent="0.3">
      <c r="B3" s="2325"/>
      <c r="C3" s="2327"/>
    </row>
    <row r="4" spans="1:3" ht="21.75" thickBot="1" x14ac:dyDescent="0.4">
      <c r="A4" s="4"/>
      <c r="B4" s="1789" t="s">
        <v>2409</v>
      </c>
      <c r="C4" s="1791"/>
    </row>
    <row r="5" spans="1:3" ht="15.75" x14ac:dyDescent="0.25">
      <c r="B5" s="106"/>
    </row>
    <row r="6" spans="1:3" ht="15.75" x14ac:dyDescent="0.25">
      <c r="B6" s="579" t="s">
        <v>2372</v>
      </c>
      <c r="C6" s="579" t="s">
        <v>2216</v>
      </c>
    </row>
    <row r="7" spans="1:3" ht="15.75" x14ac:dyDescent="0.25">
      <c r="B7" s="661">
        <v>2225</v>
      </c>
      <c r="C7" s="602" t="s">
        <v>2410</v>
      </c>
    </row>
    <row r="8" spans="1:3" ht="15.75" x14ac:dyDescent="0.25">
      <c r="B8" s="482">
        <v>300</v>
      </c>
      <c r="C8" s="602" t="s">
        <v>2411</v>
      </c>
    </row>
    <row r="9" spans="1:3" ht="15.75" x14ac:dyDescent="0.25">
      <c r="B9" s="482">
        <v>64</v>
      </c>
      <c r="C9" s="602" t="s">
        <v>2412</v>
      </c>
    </row>
    <row r="10" spans="1:3" ht="15.75" x14ac:dyDescent="0.25">
      <c r="B10" s="482">
        <v>54</v>
      </c>
      <c r="C10" s="602" t="s">
        <v>2413</v>
      </c>
    </row>
    <row r="11" spans="1:3" ht="15.75" x14ac:dyDescent="0.25">
      <c r="B11" s="1348"/>
      <c r="C11" s="1348"/>
    </row>
    <row r="12" spans="1:3" ht="15" x14ac:dyDescent="0.25"/>
    <row r="13" spans="1:3" ht="15" x14ac:dyDescent="0.25"/>
    <row r="14" spans="1:3" ht="15" hidden="1" x14ac:dyDescent="0.25"/>
    <row r="15" spans="1:3" ht="15" hidden="1" x14ac:dyDescent="0.25"/>
    <row r="16" spans="1:3" ht="15" hidden="1" x14ac:dyDescent="0.25"/>
    <row r="17" ht="15" hidden="1" x14ac:dyDescent="0.25"/>
    <row r="18" ht="15" hidden="1" x14ac:dyDescent="0.25"/>
  </sheetData>
  <mergeCells count="2">
    <mergeCell ref="B1:C3"/>
    <mergeCell ref="B4:C4"/>
  </mergeCells>
  <pageMargins left="0.7" right="0.7" top="0.75" bottom="0.75" header="0.3" footer="0.3"/>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baseColWidth="10" defaultColWidth="0" defaultRowHeight="15" customHeight="1" zeroHeight="1" x14ac:dyDescent="0.25"/>
  <cols>
    <col min="1" max="1" width="3.5703125" customWidth="1"/>
    <col min="2" max="2" width="29.85546875" customWidth="1"/>
    <col min="3" max="3" width="53.85546875" customWidth="1"/>
    <col min="4" max="4" width="16.5703125" bestFit="1" customWidth="1"/>
    <col min="5" max="5" width="8.7109375" customWidth="1"/>
  </cols>
  <sheetData>
    <row r="1" spans="1:4" x14ac:dyDescent="0.25">
      <c r="B1" s="2319"/>
      <c r="C1" s="2320"/>
      <c r="D1" s="2321"/>
    </row>
    <row r="2" spans="1:4" x14ac:dyDescent="0.25">
      <c r="B2" s="2322"/>
      <c r="C2" s="2323"/>
      <c r="D2" s="2324"/>
    </row>
    <row r="3" spans="1:4" ht="15.75" thickBot="1" x14ac:dyDescent="0.3">
      <c r="B3" s="2325"/>
      <c r="C3" s="2326"/>
      <c r="D3" s="2327"/>
    </row>
    <row r="4" spans="1:4" ht="21.75" thickBot="1" x14ac:dyDescent="0.4">
      <c r="A4" s="4"/>
      <c r="B4" s="1789" t="s">
        <v>4221</v>
      </c>
      <c r="C4" s="1790"/>
      <c r="D4" s="1791"/>
    </row>
    <row r="5" spans="1:4" ht="15.75" x14ac:dyDescent="0.25">
      <c r="B5" s="106"/>
    </row>
    <row r="6" spans="1:4" ht="15.75" x14ac:dyDescent="0.25">
      <c r="B6" s="1347" t="s">
        <v>2372</v>
      </c>
      <c r="C6" s="1347" t="s">
        <v>1960</v>
      </c>
      <c r="D6" s="1347" t="s">
        <v>2414</v>
      </c>
    </row>
    <row r="7" spans="1:4" ht="15.75" x14ac:dyDescent="0.25">
      <c r="B7" s="1348">
        <v>1</v>
      </c>
      <c r="C7" s="1348" t="s">
        <v>2415</v>
      </c>
      <c r="D7" s="1348" t="s">
        <v>2416</v>
      </c>
    </row>
    <row r="8" spans="1:4" ht="15.75" x14ac:dyDescent="0.25">
      <c r="B8" s="1348">
        <v>1</v>
      </c>
      <c r="C8" s="1348" t="s">
        <v>2417</v>
      </c>
      <c r="D8" s="1348" t="s">
        <v>2418</v>
      </c>
    </row>
    <row r="9" spans="1:4" ht="15.75" x14ac:dyDescent="0.25">
      <c r="B9" s="1348">
        <v>1</v>
      </c>
      <c r="C9" s="1348" t="s">
        <v>2419</v>
      </c>
      <c r="D9" s="1348">
        <v>7</v>
      </c>
    </row>
    <row r="10" spans="1:4" ht="15.75" x14ac:dyDescent="0.25">
      <c r="B10" s="1348">
        <v>1</v>
      </c>
      <c r="C10" s="1348" t="s">
        <v>2420</v>
      </c>
      <c r="D10" s="1348">
        <v>5</v>
      </c>
    </row>
    <row r="11" spans="1:4" ht="15.75" x14ac:dyDescent="0.25">
      <c r="B11" s="1348">
        <v>1</v>
      </c>
      <c r="C11" s="1348" t="s">
        <v>4222</v>
      </c>
      <c r="D11" s="1348" t="s">
        <v>4223</v>
      </c>
    </row>
    <row r="12" spans="1:4" x14ac:dyDescent="0.25"/>
    <row r="13" spans="1:4" x14ac:dyDescent="0.25"/>
    <row r="14" spans="1:4" hidden="1" x14ac:dyDescent="0.25"/>
    <row r="15" spans="1:4" hidden="1" x14ac:dyDescent="0.25"/>
    <row r="16" spans="1:4" hidden="1" x14ac:dyDescent="0.25"/>
    <row r="17" hidden="1" x14ac:dyDescent="0.25"/>
    <row r="18" hidden="1" x14ac:dyDescent="0.25"/>
    <row r="19" ht="15" hidden="1" customHeight="1" x14ac:dyDescent="0.25"/>
    <row r="20" ht="15" hidden="1" customHeight="1" x14ac:dyDescent="0.25"/>
  </sheetData>
  <mergeCells count="2">
    <mergeCell ref="B1:D3"/>
    <mergeCell ref="B4:D4"/>
  </mergeCells>
  <pageMargins left="0.7" right="0.7" top="0.75" bottom="0.75" header="0.3" footer="0.3"/>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E70"/>
  <sheetViews>
    <sheetView showGridLines="0" workbookViewId="0">
      <pane xSplit="1" ySplit="6" topLeftCell="B58"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5703125" customWidth="1"/>
    <col min="2" max="2" width="40.85546875" customWidth="1"/>
    <col min="3" max="3" width="32.42578125" customWidth="1"/>
    <col min="4" max="4" width="46.42578125" customWidth="1"/>
    <col min="5" max="5" width="8.7109375" customWidth="1"/>
    <col min="6" max="16384" width="11.42578125" hidden="1"/>
  </cols>
  <sheetData>
    <row r="1" spans="1:4" x14ac:dyDescent="0.25">
      <c r="B1" s="2319"/>
      <c r="C1" s="2320"/>
      <c r="D1" s="2321"/>
    </row>
    <row r="2" spans="1:4" x14ac:dyDescent="0.25">
      <c r="B2" s="2322"/>
      <c r="C2" s="2323"/>
      <c r="D2" s="2324"/>
    </row>
    <row r="3" spans="1:4" ht="15.75" thickBot="1" x14ac:dyDescent="0.3">
      <c r="B3" s="2325"/>
      <c r="C3" s="2326"/>
      <c r="D3" s="2327"/>
    </row>
    <row r="4" spans="1:4" ht="21.75" thickBot="1" x14ac:dyDescent="0.4">
      <c r="A4" s="4"/>
      <c r="B4" s="1789" t="s">
        <v>4224</v>
      </c>
      <c r="C4" s="1790"/>
      <c r="D4" s="1791"/>
    </row>
    <row r="5" spans="1:4" x14ac:dyDescent="0.25"/>
    <row r="6" spans="1:4" ht="63" x14ac:dyDescent="0.25">
      <c r="B6" s="581" t="s">
        <v>4256</v>
      </c>
      <c r="C6" s="581" t="s">
        <v>2421</v>
      </c>
      <c r="D6" s="581" t="s">
        <v>2422</v>
      </c>
    </row>
    <row r="7" spans="1:4" ht="18.75" customHeight="1" x14ac:dyDescent="0.25">
      <c r="B7" s="2464" t="s">
        <v>4225</v>
      </c>
      <c r="C7" s="2464" t="s">
        <v>4226</v>
      </c>
      <c r="D7" s="600" t="s">
        <v>4227</v>
      </c>
    </row>
    <row r="8" spans="1:4" ht="18.75" customHeight="1" x14ac:dyDescent="0.25">
      <c r="B8" s="2464"/>
      <c r="C8" s="2464"/>
      <c r="D8" s="600" t="s">
        <v>4228</v>
      </c>
    </row>
    <row r="9" spans="1:4" ht="31.5" x14ac:dyDescent="0.25">
      <c r="B9" s="2464"/>
      <c r="C9" s="2464"/>
      <c r="D9" s="600" t="s">
        <v>4229</v>
      </c>
    </row>
    <row r="10" spans="1:4" ht="18.75" customHeight="1" x14ac:dyDescent="0.25">
      <c r="B10" s="2464"/>
      <c r="C10" s="2464"/>
      <c r="D10" s="600" t="s">
        <v>4230</v>
      </c>
    </row>
    <row r="11" spans="1:4" ht="18.75" customHeight="1" x14ac:dyDescent="0.25">
      <c r="B11" s="2464"/>
      <c r="C11" s="2464"/>
      <c r="D11" s="600" t="s">
        <v>4231</v>
      </c>
    </row>
    <row r="12" spans="1:4" ht="18.75" customHeight="1" x14ac:dyDescent="0.25">
      <c r="B12" s="2464"/>
      <c r="C12" s="2464"/>
      <c r="D12" s="600" t="s">
        <v>4232</v>
      </c>
    </row>
    <row r="13" spans="1:4" ht="31.5" x14ac:dyDescent="0.25">
      <c r="B13" s="2464" t="s">
        <v>4233</v>
      </c>
      <c r="C13" s="2464" t="s">
        <v>4226</v>
      </c>
      <c r="D13" s="600" t="s">
        <v>4234</v>
      </c>
    </row>
    <row r="14" spans="1:4" ht="18.75" customHeight="1" x14ac:dyDescent="0.25">
      <c r="B14" s="2464"/>
      <c r="C14" s="2464"/>
      <c r="D14" s="600" t="s">
        <v>4235</v>
      </c>
    </row>
    <row r="15" spans="1:4" ht="18.75" customHeight="1" x14ac:dyDescent="0.25">
      <c r="B15" s="2464"/>
      <c r="C15" s="2464"/>
      <c r="D15" s="600" t="s">
        <v>4236</v>
      </c>
    </row>
    <row r="16" spans="1:4" ht="18.75" customHeight="1" x14ac:dyDescent="0.25">
      <c r="B16" s="2464"/>
      <c r="C16" s="2464"/>
      <c r="D16" s="600" t="s">
        <v>4237</v>
      </c>
    </row>
    <row r="17" spans="2:4" ht="18.75" customHeight="1" x14ac:dyDescent="0.25">
      <c r="B17" s="2464" t="s">
        <v>4238</v>
      </c>
      <c r="C17" s="2461" t="s">
        <v>4226</v>
      </c>
      <c r="D17" s="600" t="s">
        <v>4239</v>
      </c>
    </row>
    <row r="18" spans="2:4" ht="18.75" customHeight="1" x14ac:dyDescent="0.25">
      <c r="B18" s="2464"/>
      <c r="C18" s="2463"/>
      <c r="D18" s="600" t="s">
        <v>4240</v>
      </c>
    </row>
    <row r="19" spans="2:4" ht="18.75" customHeight="1" x14ac:dyDescent="0.25">
      <c r="B19" s="2464"/>
      <c r="C19" s="2463"/>
      <c r="D19" s="600" t="s">
        <v>4241</v>
      </c>
    </row>
    <row r="20" spans="2:4" ht="18.75" customHeight="1" x14ac:dyDescent="0.25">
      <c r="B20" s="2464"/>
      <c r="C20" s="2463"/>
      <c r="D20" s="600" t="s">
        <v>4242</v>
      </c>
    </row>
    <row r="21" spans="2:4" ht="18.75" customHeight="1" x14ac:dyDescent="0.25">
      <c r="B21" s="2464"/>
      <c r="C21" s="2463"/>
      <c r="D21" s="600" t="s">
        <v>4243</v>
      </c>
    </row>
    <row r="22" spans="2:4" ht="31.5" x14ac:dyDescent="0.25">
      <c r="B22" s="2464"/>
      <c r="C22" s="2463"/>
      <c r="D22" s="600" t="s">
        <v>4244</v>
      </c>
    </row>
    <row r="23" spans="2:4" ht="31.5" x14ac:dyDescent="0.25">
      <c r="B23" s="2464"/>
      <c r="C23" s="2463"/>
      <c r="D23" s="600" t="s">
        <v>4245</v>
      </c>
    </row>
    <row r="24" spans="2:4" ht="18.75" customHeight="1" x14ac:dyDescent="0.25">
      <c r="B24" s="2464"/>
      <c r="C24" s="2463"/>
      <c r="D24" s="600" t="s">
        <v>4246</v>
      </c>
    </row>
    <row r="25" spans="2:4" ht="18.75" customHeight="1" x14ac:dyDescent="0.25">
      <c r="B25" s="2464"/>
      <c r="C25" s="2462"/>
      <c r="D25" s="600" t="s">
        <v>4247</v>
      </c>
    </row>
    <row r="26" spans="2:4" ht="31.5" x14ac:dyDescent="0.25">
      <c r="B26" s="2464" t="s">
        <v>1496</v>
      </c>
      <c r="C26" s="2464" t="s">
        <v>4226</v>
      </c>
      <c r="D26" s="600" t="s">
        <v>4249</v>
      </c>
    </row>
    <row r="27" spans="2:4" ht="31.5" x14ac:dyDescent="0.25">
      <c r="B27" s="2464"/>
      <c r="C27" s="2464"/>
      <c r="D27" s="600" t="s">
        <v>4250</v>
      </c>
    </row>
    <row r="28" spans="2:4" ht="18.75" customHeight="1" x14ac:dyDescent="0.25">
      <c r="B28" s="2464"/>
      <c r="C28" s="2464"/>
      <c r="D28" s="600" t="s">
        <v>4251</v>
      </c>
    </row>
    <row r="29" spans="2:4" ht="18.75" customHeight="1" x14ac:dyDescent="0.25">
      <c r="B29" s="2464"/>
      <c r="C29" s="2464" t="s">
        <v>4248</v>
      </c>
      <c r="D29" s="600"/>
    </row>
    <row r="30" spans="2:4" ht="18.75" customHeight="1" x14ac:dyDescent="0.25">
      <c r="B30" s="2464"/>
      <c r="C30" s="2464"/>
      <c r="D30" s="600" t="s">
        <v>4252</v>
      </c>
    </row>
    <row r="31" spans="2:4" ht="18.75" customHeight="1" x14ac:dyDescent="0.25">
      <c r="B31" s="2464"/>
      <c r="C31" s="2464"/>
      <c r="D31" s="600"/>
    </row>
    <row r="32" spans="2:4" ht="31.5" x14ac:dyDescent="0.25">
      <c r="B32" s="2461" t="s">
        <v>51</v>
      </c>
      <c r="C32" s="2461" t="s">
        <v>4226</v>
      </c>
      <c r="D32" s="1359" t="s">
        <v>4253</v>
      </c>
    </row>
    <row r="33" spans="2:4" ht="18.75" customHeight="1" x14ac:dyDescent="0.25">
      <c r="B33" s="2463"/>
      <c r="C33" s="2463"/>
      <c r="D33" s="600" t="s">
        <v>4254</v>
      </c>
    </row>
    <row r="34" spans="2:4" ht="15.75" x14ac:dyDescent="0.25">
      <c r="B34" s="2463"/>
      <c r="C34" s="2463"/>
      <c r="D34" s="600" t="s">
        <v>4255</v>
      </c>
    </row>
    <row r="35" spans="2:4" ht="15.75" x14ac:dyDescent="0.25">
      <c r="B35" s="2463"/>
      <c r="C35" s="2463"/>
      <c r="D35" s="602" t="s">
        <v>4257</v>
      </c>
    </row>
    <row r="36" spans="2:4" ht="15.75" x14ac:dyDescent="0.25">
      <c r="B36" s="2463"/>
      <c r="C36" s="2463"/>
      <c r="D36" s="602" t="s">
        <v>4258</v>
      </c>
    </row>
    <row r="37" spans="2:4" ht="18.75" customHeight="1" x14ac:dyDescent="0.25">
      <c r="B37" s="2463"/>
      <c r="C37" s="2463"/>
      <c r="D37" s="600" t="s">
        <v>4259</v>
      </c>
    </row>
    <row r="38" spans="2:4" ht="18.75" customHeight="1" x14ac:dyDescent="0.25">
      <c r="B38" s="2463"/>
      <c r="C38" s="2463"/>
      <c r="D38" s="600" t="s">
        <v>4260</v>
      </c>
    </row>
    <row r="39" spans="2:4" ht="18.75" customHeight="1" x14ac:dyDescent="0.25">
      <c r="B39" s="2463"/>
      <c r="C39" s="2463"/>
      <c r="D39" s="600" t="s">
        <v>4261</v>
      </c>
    </row>
    <row r="40" spans="2:4" ht="15.75" x14ac:dyDescent="0.25">
      <c r="B40" s="2463"/>
      <c r="C40" s="2463"/>
      <c r="D40" s="600" t="s">
        <v>4262</v>
      </c>
    </row>
    <row r="41" spans="2:4" ht="18.75" customHeight="1" x14ac:dyDescent="0.25">
      <c r="B41" s="2463"/>
      <c r="C41" s="2463"/>
      <c r="D41" s="600" t="s">
        <v>4263</v>
      </c>
    </row>
    <row r="42" spans="2:4" ht="18.75" customHeight="1" x14ac:dyDescent="0.25">
      <c r="B42" s="2462"/>
      <c r="C42" s="2462"/>
      <c r="D42" s="600" t="s">
        <v>4264</v>
      </c>
    </row>
    <row r="43" spans="2:4" ht="31.5" x14ac:dyDescent="0.25">
      <c r="B43" s="1348" t="s">
        <v>4265</v>
      </c>
      <c r="C43" s="1348" t="s">
        <v>4226</v>
      </c>
      <c r="D43" s="600" t="s">
        <v>4266</v>
      </c>
    </row>
    <row r="44" spans="2:4" ht="18.75" customHeight="1" x14ac:dyDescent="0.25">
      <c r="B44" s="2461" t="s">
        <v>1497</v>
      </c>
      <c r="C44" s="2461" t="s">
        <v>4226</v>
      </c>
      <c r="D44" s="600" t="s">
        <v>4267</v>
      </c>
    </row>
    <row r="45" spans="2:4" ht="47.25" x14ac:dyDescent="0.25">
      <c r="B45" s="2463"/>
      <c r="C45" s="2463"/>
      <c r="D45" s="600" t="s">
        <v>4268</v>
      </c>
    </row>
    <row r="46" spans="2:4" ht="18.75" customHeight="1" x14ac:dyDescent="0.25">
      <c r="B46" s="2463"/>
      <c r="C46" s="2463"/>
      <c r="D46" s="600" t="s">
        <v>4269</v>
      </c>
    </row>
    <row r="47" spans="2:4" ht="47.25" x14ac:dyDescent="0.25">
      <c r="B47" s="2463"/>
      <c r="C47" s="2463"/>
      <c r="D47" s="600" t="s">
        <v>4270</v>
      </c>
    </row>
    <row r="48" spans="2:4" ht="15.75" x14ac:dyDescent="0.25">
      <c r="B48" s="2463"/>
      <c r="C48" s="2463"/>
      <c r="D48" s="600" t="s">
        <v>4271</v>
      </c>
    </row>
    <row r="49" spans="2:4" ht="47.25" x14ac:dyDescent="0.25">
      <c r="B49" s="2463"/>
      <c r="C49" s="2463"/>
      <c r="D49" s="600" t="s">
        <v>4272</v>
      </c>
    </row>
    <row r="50" spans="2:4" ht="31.5" x14ac:dyDescent="0.25">
      <c r="B50" s="2463"/>
      <c r="C50" s="2463"/>
      <c r="D50" s="600" t="s">
        <v>4273</v>
      </c>
    </row>
    <row r="51" spans="2:4" ht="31.5" x14ac:dyDescent="0.25">
      <c r="B51" s="2463"/>
      <c r="C51" s="2462"/>
      <c r="D51" s="600" t="s">
        <v>4274</v>
      </c>
    </row>
    <row r="52" spans="2:4" ht="18.75" customHeight="1" x14ac:dyDescent="0.25">
      <c r="B52" s="2463"/>
      <c r="C52" s="2461" t="s">
        <v>4248</v>
      </c>
      <c r="D52" s="600"/>
    </row>
    <row r="53" spans="2:4" ht="31.5" x14ac:dyDescent="0.25">
      <c r="B53" s="2463"/>
      <c r="C53" s="2463"/>
      <c r="D53" s="600" t="s">
        <v>4275</v>
      </c>
    </row>
    <row r="54" spans="2:4" ht="31.5" x14ac:dyDescent="0.25">
      <c r="B54" s="2463"/>
      <c r="C54" s="2463"/>
      <c r="D54" s="600" t="s">
        <v>4276</v>
      </c>
    </row>
    <row r="55" spans="2:4" ht="18.75" customHeight="1" x14ac:dyDescent="0.25">
      <c r="B55" s="2463"/>
      <c r="C55" s="2462"/>
      <c r="D55" s="600"/>
    </row>
    <row r="56" spans="2:4" ht="31.5" x14ac:dyDescent="0.25">
      <c r="B56" s="2461" t="s">
        <v>1485</v>
      </c>
      <c r="C56" s="2461" t="s">
        <v>4226</v>
      </c>
      <c r="D56" s="600" t="s">
        <v>4277</v>
      </c>
    </row>
    <row r="57" spans="2:4" ht="31.5" x14ac:dyDescent="0.25">
      <c r="B57" s="2462"/>
      <c r="C57" s="2462"/>
      <c r="D57" s="600" t="s">
        <v>4278</v>
      </c>
    </row>
    <row r="58" spans="2:4" ht="31.5" x14ac:dyDescent="0.25">
      <c r="B58" s="2461" t="s">
        <v>4279</v>
      </c>
      <c r="C58" s="2461" t="s">
        <v>4226</v>
      </c>
      <c r="D58" s="600" t="s">
        <v>4280</v>
      </c>
    </row>
    <row r="59" spans="2:4" ht="15.75" x14ac:dyDescent="0.25">
      <c r="B59" s="2462"/>
      <c r="C59" s="2462"/>
      <c r="D59" s="600" t="s">
        <v>4281</v>
      </c>
    </row>
    <row r="60" spans="2:4" x14ac:dyDescent="0.25"/>
    <row r="61" spans="2:4" x14ac:dyDescent="0.25"/>
    <row r="62" spans="2:4" x14ac:dyDescent="0.25"/>
    <row r="63" spans="2:4" hidden="1" x14ac:dyDescent="0.25"/>
    <row r="64" spans="2:4" hidden="1" x14ac:dyDescent="0.25"/>
    <row r="65" hidden="1" x14ac:dyDescent="0.25"/>
    <row r="66" hidden="1" x14ac:dyDescent="0.25"/>
    <row r="67" hidden="1" x14ac:dyDescent="0.25"/>
    <row r="68" hidden="1" x14ac:dyDescent="0.25"/>
    <row r="69" hidden="1" x14ac:dyDescent="0.25"/>
    <row r="70" hidden="1" x14ac:dyDescent="0.25"/>
  </sheetData>
  <mergeCells count="20">
    <mergeCell ref="B1:D3"/>
    <mergeCell ref="B7:B12"/>
    <mergeCell ref="C7:C12"/>
    <mergeCell ref="B13:B16"/>
    <mergeCell ref="C13:C16"/>
    <mergeCell ref="C26:C28"/>
    <mergeCell ref="C29:C31"/>
    <mergeCell ref="B32:B42"/>
    <mergeCell ref="C32:C42"/>
    <mergeCell ref="B4:D4"/>
    <mergeCell ref="B17:B25"/>
    <mergeCell ref="C17:C25"/>
    <mergeCell ref="B26:B31"/>
    <mergeCell ref="B56:B57"/>
    <mergeCell ref="C56:C57"/>
    <mergeCell ref="C58:C59"/>
    <mergeCell ref="B58:B59"/>
    <mergeCell ref="B44:B55"/>
    <mergeCell ref="C44:C51"/>
    <mergeCell ref="C52:C55"/>
  </mergeCells>
  <pageMargins left="0.7" right="0.7" top="0.75" bottom="0.75" header="0.3" footer="0.3"/>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D16"/>
  <sheetViews>
    <sheetView showGridLines="0" workbookViewId="0">
      <selection activeCell="B5" sqref="B5"/>
    </sheetView>
  </sheetViews>
  <sheetFormatPr baseColWidth="10" defaultColWidth="0" defaultRowHeight="15" zeroHeight="1" x14ac:dyDescent="0.25"/>
  <cols>
    <col min="1" max="1" width="3.5703125" customWidth="1"/>
    <col min="2" max="2" width="48.42578125" customWidth="1"/>
    <col min="3" max="3" width="35" customWidth="1"/>
    <col min="4" max="4" width="16.5703125" bestFit="1" customWidth="1"/>
    <col min="5" max="5" width="8.7109375" customWidth="1"/>
  </cols>
  <sheetData>
    <row r="1" spans="1:4" x14ac:dyDescent="0.25">
      <c r="B1" s="2319"/>
      <c r="C1" s="2320"/>
      <c r="D1" s="2321"/>
    </row>
    <row r="2" spans="1:4" x14ac:dyDescent="0.25">
      <c r="B2" s="2322"/>
      <c r="C2" s="2323"/>
      <c r="D2" s="2324"/>
    </row>
    <row r="3" spans="1:4" ht="15.75" thickBot="1" x14ac:dyDescent="0.3">
      <c r="B3" s="2325"/>
      <c r="C3" s="2326"/>
      <c r="D3" s="2327"/>
    </row>
    <row r="4" spans="1:4" ht="21.75" thickBot="1" x14ac:dyDescent="0.4">
      <c r="A4" s="4"/>
      <c r="B4" s="1789" t="s">
        <v>4220</v>
      </c>
      <c r="C4" s="1790"/>
      <c r="D4" s="1791"/>
    </row>
    <row r="5" spans="1:4" ht="15.75" x14ac:dyDescent="0.25">
      <c r="B5" s="106"/>
    </row>
    <row r="6" spans="1:4" ht="37.5" x14ac:dyDescent="0.25">
      <c r="B6" s="581" t="s">
        <v>2423</v>
      </c>
      <c r="C6" s="581" t="s">
        <v>2424</v>
      </c>
      <c r="D6" s="577" t="s">
        <v>2425</v>
      </c>
    </row>
    <row r="7" spans="1:4" ht="31.5" x14ac:dyDescent="0.25">
      <c r="B7" s="482" t="s">
        <v>2426</v>
      </c>
      <c r="C7" s="482" t="s">
        <v>2427</v>
      </c>
      <c r="D7" s="482" t="s">
        <v>2428</v>
      </c>
    </row>
    <row r="8" spans="1:4" ht="15.75" x14ac:dyDescent="0.25">
      <c r="B8" s="482" t="s">
        <v>2429</v>
      </c>
      <c r="C8" s="482">
        <v>10</v>
      </c>
      <c r="D8" s="482" t="s">
        <v>2430</v>
      </c>
    </row>
    <row r="9" spans="1:4" ht="15.75" x14ac:dyDescent="0.25">
      <c r="B9" s="482" t="s">
        <v>2431</v>
      </c>
      <c r="C9" s="482">
        <v>100</v>
      </c>
      <c r="D9" s="482" t="s">
        <v>2430</v>
      </c>
    </row>
    <row r="10" spans="1:4" x14ac:dyDescent="0.25"/>
    <row r="11" spans="1:4" x14ac:dyDescent="0.25"/>
    <row r="12" spans="1:4" hidden="1" x14ac:dyDescent="0.25"/>
    <row r="13" spans="1:4" hidden="1" x14ac:dyDescent="0.25"/>
    <row r="14" spans="1:4" hidden="1" x14ac:dyDescent="0.25"/>
    <row r="15" spans="1:4" hidden="1" x14ac:dyDescent="0.25"/>
    <row r="16" spans="1:4" hidden="1" x14ac:dyDescent="0.25"/>
  </sheetData>
  <mergeCells count="2">
    <mergeCell ref="B4:D4"/>
    <mergeCell ref="B1:D3"/>
  </mergeCells>
  <pageMargins left="0.7" right="0.7" top="0.75" bottom="0.75" header="0.3" footer="0.3"/>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1:H30"/>
  <sheetViews>
    <sheetView showGridLines="0" workbookViewId="0">
      <pane xSplit="1" ySplit="6" topLeftCell="B16" activePane="bottomRight" state="frozen"/>
      <selection activeCell="C5" sqref="C5"/>
      <selection pane="topRight" activeCell="C5" sqref="C5"/>
      <selection pane="bottomLeft" activeCell="C5" sqref="C5"/>
      <selection pane="bottomRight" activeCell="E19" sqref="E19"/>
    </sheetView>
  </sheetViews>
  <sheetFormatPr baseColWidth="10" defaultColWidth="0" defaultRowHeight="15" zeroHeight="1" x14ac:dyDescent="0.25"/>
  <cols>
    <col min="1" max="1" width="3.5703125" customWidth="1"/>
    <col min="2" max="2" width="12.7109375" customWidth="1"/>
    <col min="3" max="3" width="21.42578125" customWidth="1"/>
    <col min="4" max="4" width="18.42578125" customWidth="1"/>
    <col min="5" max="5" width="14.28515625" customWidth="1"/>
    <col min="6" max="6" width="15.140625" customWidth="1"/>
    <col min="7" max="7" width="18.7109375" customWidth="1"/>
    <col min="8" max="8" width="6.140625" customWidth="1"/>
    <col min="9" max="16384" width="11.42578125" hidden="1"/>
  </cols>
  <sheetData>
    <row r="1" spans="1:7" x14ac:dyDescent="0.25">
      <c r="B1" s="2449"/>
      <c r="C1" s="2450"/>
      <c r="D1" s="2450"/>
      <c r="E1" s="2450"/>
      <c r="F1" s="2450"/>
      <c r="G1" s="2451"/>
    </row>
    <row r="2" spans="1:7" x14ac:dyDescent="0.25">
      <c r="B2" s="2452"/>
      <c r="C2" s="2453"/>
      <c r="D2" s="2453"/>
      <c r="E2" s="2453"/>
      <c r="F2" s="2453"/>
      <c r="G2" s="2454"/>
    </row>
    <row r="3" spans="1:7" ht="15.75" thickBot="1" x14ac:dyDescent="0.3">
      <c r="B3" s="2455"/>
      <c r="C3" s="2456"/>
      <c r="D3" s="2456"/>
      <c r="E3" s="2456"/>
      <c r="F3" s="2456"/>
      <c r="G3" s="2457"/>
    </row>
    <row r="4" spans="1:7" ht="21.75" thickBot="1" x14ac:dyDescent="0.4">
      <c r="A4" s="4"/>
      <c r="B4" s="1789" t="s">
        <v>2723</v>
      </c>
      <c r="C4" s="1790"/>
      <c r="D4" s="1790"/>
      <c r="E4" s="1790"/>
      <c r="F4" s="1790"/>
      <c r="G4" s="1791"/>
    </row>
    <row r="5" spans="1:7" x14ac:dyDescent="0.25"/>
    <row r="6" spans="1:7" ht="18.75" customHeight="1" x14ac:dyDescent="0.25">
      <c r="B6" s="579" t="s">
        <v>2372</v>
      </c>
      <c r="C6" s="579" t="s">
        <v>2432</v>
      </c>
      <c r="D6" s="579" t="s">
        <v>2433</v>
      </c>
      <c r="E6" s="579" t="s">
        <v>2434</v>
      </c>
      <c r="F6" s="579" t="s">
        <v>2435</v>
      </c>
      <c r="G6" s="579" t="s">
        <v>2436</v>
      </c>
    </row>
    <row r="7" spans="1:7" ht="18.75" customHeight="1" x14ac:dyDescent="0.25">
      <c r="B7" s="1348">
        <v>1</v>
      </c>
      <c r="C7" s="1348" t="s">
        <v>2437</v>
      </c>
      <c r="D7" s="1348" t="s">
        <v>244</v>
      </c>
      <c r="E7" s="1348" t="s">
        <v>2464</v>
      </c>
      <c r="F7" s="662">
        <v>4.2361111111111106E-2</v>
      </c>
      <c r="G7" s="1348" t="s">
        <v>2438</v>
      </c>
    </row>
    <row r="8" spans="1:7" ht="18.75" customHeight="1" x14ac:dyDescent="0.25">
      <c r="B8" s="1348">
        <v>1</v>
      </c>
      <c r="C8" s="1348" t="s">
        <v>2437</v>
      </c>
      <c r="D8" s="1348" t="s">
        <v>2439</v>
      </c>
      <c r="E8" s="1348" t="s">
        <v>2464</v>
      </c>
      <c r="F8" s="662">
        <v>4.2361111111111106E-2</v>
      </c>
      <c r="G8" s="1348" t="s">
        <v>2438</v>
      </c>
    </row>
    <row r="9" spans="1:7" ht="18.75" customHeight="1" x14ac:dyDescent="0.25">
      <c r="B9" s="1348">
        <v>1</v>
      </c>
      <c r="C9" s="1348" t="s">
        <v>2437</v>
      </c>
      <c r="D9" s="1348" t="s">
        <v>2440</v>
      </c>
      <c r="E9" s="1348" t="s">
        <v>4282</v>
      </c>
      <c r="F9" s="662">
        <v>4.2361111111111106E-2</v>
      </c>
      <c r="G9" s="1348" t="s">
        <v>2438</v>
      </c>
    </row>
    <row r="10" spans="1:7" ht="18.75" customHeight="1" x14ac:dyDescent="0.25">
      <c r="B10" s="1348">
        <v>1</v>
      </c>
      <c r="C10" s="1348" t="s">
        <v>2437</v>
      </c>
      <c r="D10" s="1348" t="s">
        <v>2441</v>
      </c>
      <c r="E10" s="1348" t="s">
        <v>2464</v>
      </c>
      <c r="F10" s="662">
        <v>4.2361111111111106E-2</v>
      </c>
      <c r="G10" s="1348" t="s">
        <v>2438</v>
      </c>
    </row>
    <row r="11" spans="1:7" ht="18.75" customHeight="1" x14ac:dyDescent="0.25">
      <c r="B11" s="1348">
        <v>1</v>
      </c>
      <c r="C11" s="1348" t="s">
        <v>2437</v>
      </c>
      <c r="D11" s="1348" t="s">
        <v>2442</v>
      </c>
      <c r="E11" s="1348" t="s">
        <v>2464</v>
      </c>
      <c r="F11" s="662">
        <v>4.2361111111111106E-2</v>
      </c>
      <c r="G11" s="1348" t="s">
        <v>2438</v>
      </c>
    </row>
    <row r="12" spans="1:7" ht="18.75" customHeight="1" x14ac:dyDescent="0.25">
      <c r="B12" s="1348">
        <v>1</v>
      </c>
      <c r="C12" s="1348" t="s">
        <v>2443</v>
      </c>
      <c r="D12" s="1348" t="s">
        <v>2444</v>
      </c>
      <c r="E12" s="1348" t="s">
        <v>2464</v>
      </c>
      <c r="F12" s="662">
        <v>4.2361111111111106E-2</v>
      </c>
      <c r="G12" s="1348" t="s">
        <v>2438</v>
      </c>
    </row>
    <row r="13" spans="1:7" ht="18.75" customHeight="1" x14ac:dyDescent="0.25">
      <c r="B13" s="1348">
        <v>1</v>
      </c>
      <c r="C13" s="1348" t="s">
        <v>2440</v>
      </c>
      <c r="D13" s="1348" t="s">
        <v>2445</v>
      </c>
      <c r="E13" s="1348" t="s">
        <v>2464</v>
      </c>
      <c r="F13" s="662">
        <v>4.2361111111111106E-2</v>
      </c>
      <c r="G13" s="1348" t="s">
        <v>2438</v>
      </c>
    </row>
    <row r="14" spans="1:7" ht="18.75" customHeight="1" x14ac:dyDescent="0.25">
      <c r="B14" s="1348">
        <v>1</v>
      </c>
      <c r="C14" s="1348" t="s">
        <v>2440</v>
      </c>
      <c r="D14" s="1348" t="s">
        <v>2446</v>
      </c>
      <c r="E14" s="1348" t="s">
        <v>2464</v>
      </c>
      <c r="F14" s="662">
        <v>4.2361111111111106E-2</v>
      </c>
      <c r="G14" s="1348" t="s">
        <v>2438</v>
      </c>
    </row>
    <row r="15" spans="1:7" ht="18.75" customHeight="1" x14ac:dyDescent="0.25">
      <c r="B15" s="1348">
        <v>1</v>
      </c>
      <c r="C15" s="1348" t="s">
        <v>2447</v>
      </c>
      <c r="D15" s="1348" t="s">
        <v>2448</v>
      </c>
      <c r="E15" s="1348" t="s">
        <v>2464</v>
      </c>
      <c r="F15" s="662" t="s">
        <v>2449</v>
      </c>
      <c r="G15" s="1348" t="s">
        <v>2438</v>
      </c>
    </row>
    <row r="16" spans="1:7" ht="18.75" customHeight="1" x14ac:dyDescent="0.25">
      <c r="B16" s="1348">
        <v>1</v>
      </c>
      <c r="C16" s="1348" t="s">
        <v>2437</v>
      </c>
      <c r="D16" s="1348" t="s">
        <v>2450</v>
      </c>
      <c r="E16" s="1348" t="s">
        <v>4283</v>
      </c>
      <c r="F16" s="662">
        <v>4.2361111111111106E-2</v>
      </c>
      <c r="G16" s="1348" t="s">
        <v>2452</v>
      </c>
    </row>
    <row r="17" spans="2:7" ht="18.75" customHeight="1" x14ac:dyDescent="0.25">
      <c r="B17" s="1348">
        <v>1</v>
      </c>
      <c r="C17" s="1348" t="s">
        <v>2437</v>
      </c>
      <c r="D17" s="1348" t="s">
        <v>2453</v>
      </c>
      <c r="E17" s="1348" t="s">
        <v>4284</v>
      </c>
      <c r="F17" s="662">
        <v>4.2361111111111106E-2</v>
      </c>
      <c r="G17" s="1348" t="s">
        <v>2452</v>
      </c>
    </row>
    <row r="18" spans="2:7" ht="18.75" customHeight="1" x14ac:dyDescent="0.25">
      <c r="B18" s="1348">
        <v>1</v>
      </c>
      <c r="C18" s="1348" t="s">
        <v>2437</v>
      </c>
      <c r="D18" s="1348" t="s">
        <v>2454</v>
      </c>
      <c r="E18" s="1348" t="s">
        <v>4283</v>
      </c>
      <c r="F18" s="662">
        <v>4.2361111111111106E-2</v>
      </c>
      <c r="G18" s="1348" t="s">
        <v>2452</v>
      </c>
    </row>
    <row r="19" spans="2:7" ht="27.75" customHeight="1" x14ac:dyDescent="0.25">
      <c r="B19" s="1348">
        <v>1</v>
      </c>
      <c r="C19" s="1348" t="s">
        <v>2437</v>
      </c>
      <c r="D19" s="1348" t="s">
        <v>2455</v>
      </c>
      <c r="E19" s="1434" t="s">
        <v>4285</v>
      </c>
      <c r="F19" s="662">
        <v>4.2361111111111106E-2</v>
      </c>
      <c r="G19" s="1348" t="s">
        <v>2438</v>
      </c>
    </row>
    <row r="20" spans="2:7" ht="18.75" customHeight="1" x14ac:dyDescent="0.25">
      <c r="B20" s="1348">
        <v>1</v>
      </c>
      <c r="C20" s="1348" t="s">
        <v>2437</v>
      </c>
      <c r="D20" s="1348" t="s">
        <v>2447</v>
      </c>
      <c r="E20" s="1348" t="s">
        <v>4282</v>
      </c>
      <c r="F20" s="662">
        <v>4.2361111111111106E-2</v>
      </c>
      <c r="G20" s="1348" t="s">
        <v>2438</v>
      </c>
    </row>
    <row r="21" spans="2:7" ht="18.75" customHeight="1" x14ac:dyDescent="0.25">
      <c r="B21" s="1348">
        <v>2</v>
      </c>
      <c r="C21" s="1348" t="s">
        <v>2437</v>
      </c>
      <c r="D21" s="1348" t="s">
        <v>2456</v>
      </c>
      <c r="E21" s="1348" t="s">
        <v>2457</v>
      </c>
      <c r="F21" s="662">
        <v>4.2361111111111106E-2</v>
      </c>
      <c r="G21" s="1348" t="s">
        <v>2458</v>
      </c>
    </row>
    <row r="22" spans="2:7" ht="18.75" customHeight="1" x14ac:dyDescent="0.25">
      <c r="B22" s="1348">
        <v>1</v>
      </c>
      <c r="C22" s="1348" t="s">
        <v>2437</v>
      </c>
      <c r="D22" s="1348" t="s">
        <v>2459</v>
      </c>
      <c r="E22" s="1348" t="s">
        <v>4286</v>
      </c>
      <c r="F22" s="662">
        <v>4.2361111111111106E-2</v>
      </c>
      <c r="G22" s="1348" t="s">
        <v>2460</v>
      </c>
    </row>
    <row r="23" spans="2:7" ht="15" customHeight="1" x14ac:dyDescent="0.25">
      <c r="B23" s="1348">
        <v>1</v>
      </c>
      <c r="C23" s="1348" t="s">
        <v>2461</v>
      </c>
      <c r="D23" s="1348" t="s">
        <v>2459</v>
      </c>
      <c r="E23" s="1348" t="s">
        <v>2451</v>
      </c>
      <c r="F23" s="662">
        <v>4.2361111111111106E-2</v>
      </c>
      <c r="G23" s="1348" t="s">
        <v>2462</v>
      </c>
    </row>
    <row r="24" spans="2:7" ht="15" customHeight="1" x14ac:dyDescent="0.25">
      <c r="B24" s="1348">
        <v>1</v>
      </c>
      <c r="C24" s="1348" t="s">
        <v>2437</v>
      </c>
      <c r="D24" s="1348" t="s">
        <v>2463</v>
      </c>
      <c r="E24" s="1348" t="s">
        <v>2464</v>
      </c>
      <c r="F24" s="662">
        <v>4.2361111111111106E-2</v>
      </c>
      <c r="G24" s="1348" t="s">
        <v>2438</v>
      </c>
    </row>
    <row r="25" spans="2:7" ht="18.75" customHeight="1" x14ac:dyDescent="0.25">
      <c r="B25" s="1348">
        <v>1</v>
      </c>
      <c r="C25" s="1348" t="s">
        <v>2437</v>
      </c>
      <c r="D25" s="1348" t="s">
        <v>4287</v>
      </c>
      <c r="E25" s="1348" t="s">
        <v>2464</v>
      </c>
      <c r="F25" s="662">
        <v>4.2361111111111106E-2</v>
      </c>
      <c r="G25" s="1348" t="s">
        <v>2438</v>
      </c>
    </row>
    <row r="26" spans="2:7" x14ac:dyDescent="0.25"/>
    <row r="27" spans="2:7" x14ac:dyDescent="0.25"/>
    <row r="28" spans="2:7" x14ac:dyDescent="0.25"/>
    <row r="29" spans="2:7" x14ac:dyDescent="0.25"/>
    <row r="30" spans="2:7" x14ac:dyDescent="0.25"/>
  </sheetData>
  <mergeCells count="2">
    <mergeCell ref="B1:G3"/>
    <mergeCell ref="B4:G4"/>
  </mergeCells>
  <pageMargins left="0.7" right="0.7" top="0.75" bottom="0.75" header="0.3" footer="0.3"/>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G46"/>
  <sheetViews>
    <sheetView showGridLines="0" workbookViewId="0">
      <pane ySplit="7" topLeftCell="A35" activePane="bottomLeft" state="frozen"/>
      <selection pane="bottomLeft" activeCell="E6" sqref="E6:E7"/>
    </sheetView>
  </sheetViews>
  <sheetFormatPr baseColWidth="10" defaultColWidth="0" defaultRowHeight="15" zeroHeight="1" x14ac:dyDescent="0.25"/>
  <cols>
    <col min="1" max="1" width="3.5703125" customWidth="1"/>
    <col min="2" max="2" width="15.140625" customWidth="1"/>
    <col min="3" max="3" width="23.85546875" customWidth="1"/>
    <col min="4" max="4" width="20.140625" customWidth="1"/>
    <col min="5" max="5" width="20.85546875" customWidth="1"/>
    <col min="6" max="6" width="15.140625" customWidth="1"/>
    <col min="7" max="7" width="6.7109375" customWidth="1"/>
    <col min="8" max="16384" width="11.42578125" hidden="1"/>
  </cols>
  <sheetData>
    <row r="1" spans="1:6" x14ac:dyDescent="0.25">
      <c r="B1" s="2319"/>
      <c r="C1" s="2320"/>
      <c r="D1" s="2320"/>
      <c r="E1" s="2320"/>
      <c r="F1" s="2321"/>
    </row>
    <row r="2" spans="1:6" x14ac:dyDescent="0.25">
      <c r="B2" s="2322"/>
      <c r="C2" s="2323"/>
      <c r="D2" s="2323"/>
      <c r="E2" s="2323"/>
      <c r="F2" s="2324"/>
    </row>
    <row r="3" spans="1:6" ht="15.75" thickBot="1" x14ac:dyDescent="0.3">
      <c r="B3" s="2325"/>
      <c r="C3" s="2326"/>
      <c r="D3" s="2326"/>
      <c r="E3" s="2326"/>
      <c r="F3" s="2327"/>
    </row>
    <row r="4" spans="1:6" ht="21.75" thickBot="1" x14ac:dyDescent="0.4">
      <c r="A4" s="4"/>
      <c r="B4" s="1789" t="s">
        <v>2724</v>
      </c>
      <c r="C4" s="1790"/>
      <c r="D4" s="1790"/>
      <c r="E4" s="1790"/>
      <c r="F4" s="1791"/>
    </row>
    <row r="5" spans="1:6" x14ac:dyDescent="0.25">
      <c r="B5" s="2465"/>
      <c r="C5" s="2465"/>
      <c r="D5" s="2465"/>
      <c r="E5" s="2465"/>
      <c r="F5" s="2465"/>
    </row>
    <row r="6" spans="1:6" x14ac:dyDescent="0.25">
      <c r="B6" s="2448" t="s">
        <v>2372</v>
      </c>
      <c r="C6" s="2448" t="s">
        <v>2216</v>
      </c>
      <c r="D6" s="2448" t="s">
        <v>2373</v>
      </c>
      <c r="E6" s="2448" t="s">
        <v>2374</v>
      </c>
      <c r="F6" s="2448" t="s">
        <v>2465</v>
      </c>
    </row>
    <row r="7" spans="1:6" x14ac:dyDescent="0.25">
      <c r="B7" s="2448"/>
      <c r="C7" s="2448"/>
      <c r="D7" s="2448"/>
      <c r="E7" s="2448"/>
      <c r="F7" s="2448"/>
    </row>
    <row r="8" spans="1:6" ht="15.75" x14ac:dyDescent="0.25">
      <c r="B8" s="1348">
        <v>1</v>
      </c>
      <c r="C8" s="1348" t="s">
        <v>2466</v>
      </c>
      <c r="D8" s="1348" t="s">
        <v>2467</v>
      </c>
      <c r="E8" s="1348">
        <v>2800</v>
      </c>
      <c r="F8" s="1348">
        <v>8</v>
      </c>
    </row>
    <row r="9" spans="1:6" ht="15.75" x14ac:dyDescent="0.25">
      <c r="B9" s="1348">
        <v>1</v>
      </c>
      <c r="C9" s="1348" t="s">
        <v>2466</v>
      </c>
      <c r="D9" s="1348" t="s">
        <v>2468</v>
      </c>
      <c r="E9" s="1348" t="s">
        <v>2469</v>
      </c>
      <c r="F9" s="1348">
        <v>2</v>
      </c>
    </row>
    <row r="10" spans="1:6" ht="15.75" x14ac:dyDescent="0.25">
      <c r="B10" s="1348">
        <v>2</v>
      </c>
      <c r="C10" s="1348" t="s">
        <v>2470</v>
      </c>
      <c r="D10" s="1348" t="s">
        <v>2471</v>
      </c>
      <c r="E10" s="1348" t="s">
        <v>4295</v>
      </c>
      <c r="F10" s="1348">
        <v>6</v>
      </c>
    </row>
    <row r="11" spans="1:6" ht="15.75" x14ac:dyDescent="0.25">
      <c r="B11" s="1348">
        <v>2</v>
      </c>
      <c r="C11" s="1348" t="s">
        <v>2472</v>
      </c>
      <c r="D11" s="1348" t="s">
        <v>2379</v>
      </c>
      <c r="E11" s="1348">
        <v>5800</v>
      </c>
      <c r="F11" s="1348">
        <v>24</v>
      </c>
    </row>
    <row r="12" spans="1:6" ht="15.75" x14ac:dyDescent="0.25">
      <c r="B12" s="1348">
        <v>4</v>
      </c>
      <c r="C12" s="1348" t="s">
        <v>2472</v>
      </c>
      <c r="D12" s="1348" t="s">
        <v>2379</v>
      </c>
      <c r="E12" s="1348">
        <v>5500</v>
      </c>
      <c r="F12" s="1348">
        <v>48</v>
      </c>
    </row>
    <row r="13" spans="1:6" ht="15.75" x14ac:dyDescent="0.25">
      <c r="B13" s="1348">
        <v>2</v>
      </c>
      <c r="C13" s="1348" t="s">
        <v>2472</v>
      </c>
      <c r="D13" s="1348" t="s">
        <v>2379</v>
      </c>
      <c r="E13" s="1348" t="s">
        <v>4288</v>
      </c>
      <c r="F13" s="1348">
        <v>48</v>
      </c>
    </row>
    <row r="14" spans="1:6" ht="15.75" x14ac:dyDescent="0.25">
      <c r="B14" s="1348">
        <v>20</v>
      </c>
      <c r="C14" s="1348" t="s">
        <v>2472</v>
      </c>
      <c r="D14" s="1348" t="s">
        <v>2379</v>
      </c>
      <c r="E14" s="1348">
        <v>5120</v>
      </c>
      <c r="F14" s="1348">
        <v>24</v>
      </c>
    </row>
    <row r="15" spans="1:6" ht="15.75" x14ac:dyDescent="0.25">
      <c r="B15" s="1348">
        <v>29</v>
      </c>
      <c r="C15" s="1348" t="s">
        <v>2472</v>
      </c>
      <c r="D15" s="1348" t="s">
        <v>2379</v>
      </c>
      <c r="E15" s="1348">
        <v>5120</v>
      </c>
      <c r="F15" s="1348">
        <v>48</v>
      </c>
    </row>
    <row r="16" spans="1:6" ht="15.75" x14ac:dyDescent="0.25">
      <c r="B16" s="1348">
        <v>1</v>
      </c>
      <c r="C16" s="1348" t="s">
        <v>2472</v>
      </c>
      <c r="D16" s="1348" t="s">
        <v>2379</v>
      </c>
      <c r="E16" s="1348">
        <v>5130</v>
      </c>
      <c r="F16" s="1348">
        <v>24</v>
      </c>
    </row>
    <row r="17" spans="2:6" ht="15.75" x14ac:dyDescent="0.25">
      <c r="B17" s="1348">
        <v>2</v>
      </c>
      <c r="C17" s="1348" t="s">
        <v>2472</v>
      </c>
      <c r="D17" s="1348" t="s">
        <v>2379</v>
      </c>
      <c r="E17" s="1348" t="s">
        <v>4289</v>
      </c>
      <c r="F17" s="1348">
        <v>24</v>
      </c>
    </row>
    <row r="18" spans="2:6" ht="15.75" x14ac:dyDescent="0.25">
      <c r="B18" s="1348">
        <v>1</v>
      </c>
      <c r="C18" s="1348" t="s">
        <v>2472</v>
      </c>
      <c r="D18" s="1348" t="s">
        <v>2473</v>
      </c>
      <c r="E18" s="1348">
        <v>4200</v>
      </c>
      <c r="F18" s="1348">
        <v>24</v>
      </c>
    </row>
    <row r="19" spans="2:6" ht="15.75" x14ac:dyDescent="0.25">
      <c r="B19" s="1348">
        <v>1</v>
      </c>
      <c r="C19" s="1348" t="s">
        <v>2472</v>
      </c>
      <c r="D19" s="1348" t="s">
        <v>2473</v>
      </c>
      <c r="E19" s="1348">
        <v>4200</v>
      </c>
      <c r="F19" s="1348">
        <v>26</v>
      </c>
    </row>
    <row r="20" spans="2:6" ht="15.75" x14ac:dyDescent="0.25">
      <c r="B20" s="1348">
        <v>2</v>
      </c>
      <c r="C20" s="1348" t="s">
        <v>2472</v>
      </c>
      <c r="D20" s="1348" t="s">
        <v>2473</v>
      </c>
      <c r="E20" s="1348">
        <v>4210</v>
      </c>
      <c r="F20" s="1348">
        <v>48</v>
      </c>
    </row>
    <row r="21" spans="2:6" ht="15.75" x14ac:dyDescent="0.25">
      <c r="B21" s="1348">
        <v>4</v>
      </c>
      <c r="C21" s="1348" t="s">
        <v>2472</v>
      </c>
      <c r="D21" s="1348" t="s">
        <v>2473</v>
      </c>
      <c r="E21" s="1348">
        <v>4400</v>
      </c>
      <c r="F21" s="1348">
        <v>24</v>
      </c>
    </row>
    <row r="22" spans="2:6" ht="15.75" x14ac:dyDescent="0.25">
      <c r="B22" s="1348">
        <v>13</v>
      </c>
      <c r="C22" s="1348" t="s">
        <v>2472</v>
      </c>
      <c r="D22" s="1348" t="s">
        <v>2473</v>
      </c>
      <c r="E22" s="1348">
        <v>4500</v>
      </c>
      <c r="F22" s="1348">
        <v>26</v>
      </c>
    </row>
    <row r="23" spans="2:6" ht="15.75" x14ac:dyDescent="0.25">
      <c r="B23" s="1348">
        <v>1</v>
      </c>
      <c r="C23" s="1348" t="s">
        <v>2472</v>
      </c>
      <c r="D23" s="1348" t="s">
        <v>2473</v>
      </c>
      <c r="E23" s="1348" t="s">
        <v>4290</v>
      </c>
      <c r="F23" s="1348">
        <v>24</v>
      </c>
    </row>
    <row r="24" spans="2:6" ht="15.75" x14ac:dyDescent="0.25">
      <c r="B24" s="1348">
        <v>27</v>
      </c>
      <c r="C24" s="1348" t="s">
        <v>2472</v>
      </c>
      <c r="D24" s="1348" t="s">
        <v>2473</v>
      </c>
      <c r="E24" s="1348" t="s">
        <v>2474</v>
      </c>
      <c r="F24" s="1348">
        <v>28</v>
      </c>
    </row>
    <row r="25" spans="2:6" ht="15.75" x14ac:dyDescent="0.25">
      <c r="B25" s="1348">
        <v>1</v>
      </c>
      <c r="C25" s="1348" t="s">
        <v>2472</v>
      </c>
      <c r="D25" s="1348" t="s">
        <v>2473</v>
      </c>
      <c r="E25" s="1348">
        <v>5500</v>
      </c>
      <c r="F25" s="1348">
        <v>52</v>
      </c>
    </row>
    <row r="26" spans="2:6" ht="31.5" x14ac:dyDescent="0.25">
      <c r="B26" s="1348">
        <v>1</v>
      </c>
      <c r="C26" s="1348" t="s">
        <v>2475</v>
      </c>
      <c r="D26" s="1348" t="s">
        <v>2473</v>
      </c>
      <c r="E26" s="1348" t="s">
        <v>2476</v>
      </c>
      <c r="F26" s="1348">
        <v>2</v>
      </c>
    </row>
    <row r="27" spans="2:6" ht="31.5" x14ac:dyDescent="0.25">
      <c r="B27" s="1348">
        <v>2</v>
      </c>
      <c r="C27" s="1348" t="s">
        <v>2475</v>
      </c>
      <c r="D27" s="1348" t="s">
        <v>2379</v>
      </c>
      <c r="E27" s="1348" t="s">
        <v>2478</v>
      </c>
      <c r="F27" s="1348">
        <v>2</v>
      </c>
    </row>
    <row r="28" spans="2:6" ht="31.5" x14ac:dyDescent="0.25">
      <c r="B28" s="1348">
        <v>1</v>
      </c>
      <c r="C28" s="1348" t="s">
        <v>2475</v>
      </c>
      <c r="D28" s="1348" t="s">
        <v>2481</v>
      </c>
      <c r="E28" s="1348">
        <v>5520</v>
      </c>
      <c r="F28" s="1348">
        <v>2</v>
      </c>
    </row>
    <row r="29" spans="2:6" ht="15.75" x14ac:dyDescent="0.25">
      <c r="B29" s="1348">
        <v>19</v>
      </c>
      <c r="C29" s="1348" t="s">
        <v>2477</v>
      </c>
      <c r="D29" s="1348" t="s">
        <v>2473</v>
      </c>
      <c r="E29" s="1348">
        <v>3750</v>
      </c>
      <c r="F29" s="1348">
        <v>2</v>
      </c>
    </row>
    <row r="30" spans="2:6" ht="31.5" x14ac:dyDescent="0.25">
      <c r="B30" s="1348">
        <v>2</v>
      </c>
      <c r="C30" s="1348" t="s">
        <v>4291</v>
      </c>
      <c r="D30" s="1348" t="s">
        <v>2473</v>
      </c>
      <c r="E30" s="1348" t="s">
        <v>4292</v>
      </c>
      <c r="F30" s="1348">
        <v>2</v>
      </c>
    </row>
    <row r="31" spans="2:6" ht="15.75" x14ac:dyDescent="0.25">
      <c r="B31" s="1348">
        <v>20</v>
      </c>
      <c r="C31" s="1348" t="s">
        <v>2477</v>
      </c>
      <c r="D31" s="1348" t="s">
        <v>2379</v>
      </c>
      <c r="E31" s="1348" t="s">
        <v>2479</v>
      </c>
      <c r="F31" s="1348">
        <v>2</v>
      </c>
    </row>
    <row r="32" spans="2:6" ht="15.75" x14ac:dyDescent="0.25">
      <c r="B32" s="1348">
        <v>60</v>
      </c>
      <c r="C32" s="1348" t="s">
        <v>2477</v>
      </c>
      <c r="D32" s="1348" t="s">
        <v>2379</v>
      </c>
      <c r="E32" s="1348" t="s">
        <v>2480</v>
      </c>
      <c r="F32" s="1348">
        <v>2</v>
      </c>
    </row>
    <row r="33" spans="2:6" ht="31.5" x14ac:dyDescent="0.25">
      <c r="B33" s="1348">
        <v>8</v>
      </c>
      <c r="C33" s="1348" t="s">
        <v>4291</v>
      </c>
      <c r="D33" s="1348" t="s">
        <v>2379</v>
      </c>
      <c r="E33" s="1348" t="s">
        <v>4293</v>
      </c>
      <c r="F33" s="1348">
        <v>1</v>
      </c>
    </row>
    <row r="34" spans="2:6" ht="31.5" x14ac:dyDescent="0.25">
      <c r="B34" s="1348">
        <v>3</v>
      </c>
      <c r="C34" s="1348" t="s">
        <v>4291</v>
      </c>
      <c r="D34" s="1348" t="s">
        <v>2379</v>
      </c>
      <c r="E34" s="1348" t="s">
        <v>4294</v>
      </c>
      <c r="F34" s="1348">
        <v>1</v>
      </c>
    </row>
    <row r="35" spans="2:6" ht="15.75" x14ac:dyDescent="0.25">
      <c r="B35" s="1348">
        <v>16</v>
      </c>
      <c r="C35" s="1348" t="s">
        <v>2477</v>
      </c>
      <c r="D35" s="1348" t="s">
        <v>2481</v>
      </c>
      <c r="E35" s="1348" t="s">
        <v>2482</v>
      </c>
      <c r="F35" s="1348">
        <v>2</v>
      </c>
    </row>
    <row r="36" spans="2:6" x14ac:dyDescent="0.25"/>
    <row r="37" spans="2:6" x14ac:dyDescent="0.25"/>
    <row r="38" spans="2:6" x14ac:dyDescent="0.25"/>
    <row r="39" spans="2:6" hidden="1" x14ac:dyDescent="0.25"/>
    <row r="40" spans="2:6" hidden="1" x14ac:dyDescent="0.25"/>
    <row r="41" spans="2:6" hidden="1" x14ac:dyDescent="0.25"/>
    <row r="42" spans="2:6" hidden="1" x14ac:dyDescent="0.25"/>
    <row r="43" spans="2:6" hidden="1" x14ac:dyDescent="0.25"/>
    <row r="44" spans="2:6" hidden="1" x14ac:dyDescent="0.25"/>
    <row r="45" spans="2:6" hidden="1" x14ac:dyDescent="0.25"/>
    <row r="46" spans="2:6" hidden="1" x14ac:dyDescent="0.25"/>
  </sheetData>
  <mergeCells count="8">
    <mergeCell ref="B4:F4"/>
    <mergeCell ref="B1:F3"/>
    <mergeCell ref="B5:F5"/>
    <mergeCell ref="B6:B7"/>
    <mergeCell ref="C6:C7"/>
    <mergeCell ref="D6:D7"/>
    <mergeCell ref="E6:E7"/>
    <mergeCell ref="F6:F7"/>
  </mergeCells>
  <pageMargins left="0.7" right="0.7" top="0.75" bottom="0.75" header="0.3" footer="0.3"/>
  <drawing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1:E20"/>
  <sheetViews>
    <sheetView showGridLines="0" workbookViewId="0">
      <selection activeCell="D8" sqref="D8"/>
    </sheetView>
  </sheetViews>
  <sheetFormatPr baseColWidth="10" defaultColWidth="0" defaultRowHeight="15" zeroHeight="1" x14ac:dyDescent="0.25"/>
  <cols>
    <col min="1" max="1" width="3.5703125" customWidth="1"/>
    <col min="2" max="2" width="15.140625" customWidth="1"/>
    <col min="3" max="3" width="29.140625" customWidth="1"/>
    <col min="4" max="4" width="22.7109375" customWidth="1"/>
    <col min="5" max="5" width="36" customWidth="1"/>
    <col min="6" max="6" width="6.7109375" customWidth="1"/>
  </cols>
  <sheetData>
    <row r="1" spans="1:5" x14ac:dyDescent="0.25">
      <c r="B1" s="2319"/>
      <c r="C1" s="2320"/>
      <c r="D1" s="2320"/>
      <c r="E1" s="2321"/>
    </row>
    <row r="2" spans="1:5" x14ac:dyDescent="0.25">
      <c r="B2" s="2322"/>
      <c r="C2" s="2323"/>
      <c r="D2" s="2323"/>
      <c r="E2" s="2324"/>
    </row>
    <row r="3" spans="1:5" ht="15.75" thickBot="1" x14ac:dyDescent="0.3">
      <c r="B3" s="2325"/>
      <c r="C3" s="2326"/>
      <c r="D3" s="2326"/>
      <c r="E3" s="2327"/>
    </row>
    <row r="4" spans="1:5" ht="21.75" thickBot="1" x14ac:dyDescent="0.4">
      <c r="A4" s="4"/>
      <c r="B4" s="1789" t="s">
        <v>2725</v>
      </c>
      <c r="C4" s="1790"/>
      <c r="D4" s="1790"/>
      <c r="E4" s="1790"/>
    </row>
    <row r="5" spans="1:5" x14ac:dyDescent="0.25"/>
    <row r="6" spans="1:5" ht="15.75" x14ac:dyDescent="0.25">
      <c r="B6" s="579" t="s">
        <v>2372</v>
      </c>
      <c r="C6" s="579" t="s">
        <v>2216</v>
      </c>
      <c r="D6" s="579" t="s">
        <v>2373</v>
      </c>
      <c r="E6" s="579" t="s">
        <v>2374</v>
      </c>
    </row>
    <row r="7" spans="1:5" ht="47.25" x14ac:dyDescent="0.25">
      <c r="B7" s="1348">
        <v>1</v>
      </c>
      <c r="C7" s="1348" t="s">
        <v>2483</v>
      </c>
      <c r="D7" s="1348" t="s">
        <v>2484</v>
      </c>
      <c r="E7" s="1348" t="s">
        <v>2485</v>
      </c>
    </row>
    <row r="8" spans="1:5" ht="15.75" x14ac:dyDescent="0.25">
      <c r="B8" s="1348">
        <v>1</v>
      </c>
      <c r="C8" s="1348" t="s">
        <v>2486</v>
      </c>
      <c r="D8" s="1348" t="s">
        <v>2484</v>
      </c>
      <c r="E8" s="1348" t="s">
        <v>2487</v>
      </c>
    </row>
    <row r="9" spans="1:5" ht="15.75" x14ac:dyDescent="0.25">
      <c r="B9" s="1348">
        <v>6</v>
      </c>
      <c r="C9" s="1348" t="s">
        <v>2486</v>
      </c>
      <c r="D9" s="1348" t="s">
        <v>2484</v>
      </c>
      <c r="E9" s="1348" t="s">
        <v>2488</v>
      </c>
    </row>
    <row r="10" spans="1:5" ht="15.75" x14ac:dyDescent="0.25">
      <c r="B10" s="1348">
        <v>1</v>
      </c>
      <c r="C10" s="1348" t="s">
        <v>2486</v>
      </c>
      <c r="D10" s="1348" t="s">
        <v>2484</v>
      </c>
      <c r="E10" s="1348" t="s">
        <v>2489</v>
      </c>
    </row>
    <row r="11" spans="1:5" ht="15.75" x14ac:dyDescent="0.25">
      <c r="B11" s="1348">
        <v>1</v>
      </c>
      <c r="C11" s="1348" t="s">
        <v>2490</v>
      </c>
      <c r="D11" s="1348" t="s">
        <v>2484</v>
      </c>
      <c r="E11" s="1348" t="s">
        <v>2491</v>
      </c>
    </row>
    <row r="12" spans="1:5" ht="15.75" x14ac:dyDescent="0.25">
      <c r="B12" s="1348">
        <v>4</v>
      </c>
      <c r="C12" s="1348" t="s">
        <v>2412</v>
      </c>
      <c r="D12" s="1348" t="s">
        <v>2492</v>
      </c>
      <c r="E12" s="1348" t="s">
        <v>2493</v>
      </c>
    </row>
    <row r="13" spans="1:5" ht="15.75" customHeight="1" x14ac:dyDescent="0.25">
      <c r="B13" s="1348">
        <v>1</v>
      </c>
      <c r="C13" s="1348" t="s">
        <v>2494</v>
      </c>
      <c r="D13" s="1348" t="s">
        <v>2495</v>
      </c>
      <c r="E13" s="1348" t="s">
        <v>2496</v>
      </c>
    </row>
    <row r="14" spans="1:5" ht="15.75" customHeight="1" x14ac:dyDescent="0.25">
      <c r="B14" s="1348">
        <v>4</v>
      </c>
      <c r="C14" s="1348" t="s">
        <v>2497</v>
      </c>
      <c r="D14" s="1348"/>
      <c r="E14" s="1348" t="s">
        <v>2498</v>
      </c>
    </row>
    <row r="15" spans="1:5" x14ac:dyDescent="0.25"/>
    <row r="16" spans="1:5" x14ac:dyDescent="0.25"/>
    <row r="17" x14ac:dyDescent="0.25"/>
    <row r="18" x14ac:dyDescent="0.25"/>
    <row r="19" hidden="1" x14ac:dyDescent="0.25"/>
    <row r="20" hidden="1" x14ac:dyDescent="0.25"/>
  </sheetData>
  <mergeCells count="2">
    <mergeCell ref="B4:E4"/>
    <mergeCell ref="B1:E3"/>
  </mergeCells>
  <pageMargins left="0.7" right="0.7" top="0.75" bottom="0.75" header="0.3" footer="0.3"/>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1:C17"/>
  <sheetViews>
    <sheetView showGridLines="0" workbookViewId="0">
      <selection activeCell="D10" sqref="D10"/>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2726</v>
      </c>
      <c r="C4" s="1791"/>
    </row>
    <row r="5" spans="1:3" x14ac:dyDescent="0.25"/>
    <row r="6" spans="1:3" ht="15.75" x14ac:dyDescent="0.25">
      <c r="B6" s="579" t="s">
        <v>2500</v>
      </c>
      <c r="C6" s="579" t="s">
        <v>2501</v>
      </c>
    </row>
    <row r="7" spans="1:3" ht="15.75" x14ac:dyDescent="0.25">
      <c r="B7" s="602" t="s">
        <v>1834</v>
      </c>
      <c r="C7" s="602" t="s">
        <v>4296</v>
      </c>
    </row>
    <row r="8" spans="1:3" ht="15.75" x14ac:dyDescent="0.25">
      <c r="B8" s="277" t="s">
        <v>2502</v>
      </c>
      <c r="C8" s="277"/>
    </row>
    <row r="9" spans="1:3" ht="15.75" x14ac:dyDescent="0.25">
      <c r="B9" s="602" t="s">
        <v>2503</v>
      </c>
      <c r="C9" s="602">
        <v>650</v>
      </c>
    </row>
    <row r="10" spans="1:3" ht="15.75" x14ac:dyDescent="0.25">
      <c r="B10" s="277" t="s">
        <v>2504</v>
      </c>
      <c r="C10" s="277"/>
    </row>
    <row r="11" spans="1:3" ht="15.75" x14ac:dyDescent="0.25">
      <c r="B11" s="602" t="s">
        <v>2505</v>
      </c>
      <c r="C11" s="602">
        <v>393</v>
      </c>
    </row>
    <row r="12" spans="1:3" ht="15.75" x14ac:dyDescent="0.25">
      <c r="B12" s="602" t="s">
        <v>2506</v>
      </c>
      <c r="C12" s="602" t="s">
        <v>4297</v>
      </c>
    </row>
    <row r="13" spans="1:3" ht="15.75" x14ac:dyDescent="0.25">
      <c r="B13" s="602" t="s">
        <v>2507</v>
      </c>
      <c r="C13" s="602">
        <v>421</v>
      </c>
    </row>
    <row r="14" spans="1:3" x14ac:dyDescent="0.25">
      <c r="B14" s="664" t="s">
        <v>2499</v>
      </c>
    </row>
    <row r="15" spans="1:3" x14ac:dyDescent="0.25"/>
    <row r="16" spans="1:3" x14ac:dyDescent="0.25"/>
    <row r="17" x14ac:dyDescent="0.25"/>
  </sheetData>
  <mergeCells count="2">
    <mergeCell ref="B4:C4"/>
    <mergeCell ref="B1:C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J309"/>
  <sheetViews>
    <sheetView showGridLines="0" zoomScaleNormal="100" workbookViewId="0"/>
  </sheetViews>
  <sheetFormatPr baseColWidth="10" defaultColWidth="0" defaultRowHeight="15" customHeight="1" zeroHeight="1" x14ac:dyDescent="0.25"/>
  <cols>
    <col min="1" max="1" width="3.5703125" style="775" customWidth="1"/>
    <col min="2" max="2" width="39" style="775" customWidth="1"/>
    <col min="3" max="5" width="21.85546875" style="775" customWidth="1"/>
    <col min="6" max="6" width="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55" t="s">
        <v>2597</v>
      </c>
      <c r="C4" s="1856"/>
      <c r="D4" s="1856"/>
      <c r="E4" s="1858"/>
      <c r="F4" s="776"/>
      <c r="G4" s="776"/>
    </row>
    <row r="5" spans="2:7" s="778" customFormat="1" ht="15.75" x14ac:dyDescent="0.25">
      <c r="B5" s="1859"/>
      <c r="C5" s="1859"/>
      <c r="D5" s="1859"/>
      <c r="E5" s="1859"/>
      <c r="F5" s="777"/>
      <c r="G5" s="777"/>
    </row>
    <row r="6" spans="2:7" s="778" customFormat="1" ht="18.75" customHeight="1" x14ac:dyDescent="0.25">
      <c r="B6" s="1877" t="s">
        <v>239</v>
      </c>
      <c r="C6" s="1879" t="s">
        <v>240</v>
      </c>
      <c r="D6" s="1880"/>
      <c r="E6" s="1877" t="s">
        <v>211</v>
      </c>
      <c r="F6" s="777"/>
      <c r="G6" s="777"/>
    </row>
    <row r="7" spans="2:7" s="778" customFormat="1" ht="31.5" x14ac:dyDescent="0.25">
      <c r="B7" s="1878"/>
      <c r="C7" s="834" t="s">
        <v>241</v>
      </c>
      <c r="D7" s="834" t="s">
        <v>242</v>
      </c>
      <c r="E7" s="1878"/>
      <c r="F7" s="777"/>
      <c r="G7" s="777"/>
    </row>
    <row r="8" spans="2:7" s="778" customFormat="1" ht="18.75" customHeight="1" x14ac:dyDescent="0.25">
      <c r="B8" s="789" t="s">
        <v>243</v>
      </c>
      <c r="C8" s="813">
        <f>SUM(ClasificacionGrupoInvestigacion!C7:I7)</f>
        <v>10</v>
      </c>
      <c r="D8" s="813">
        <f>ClasificacionGrupoInvestigacion!J7</f>
        <v>17</v>
      </c>
      <c r="E8" s="813">
        <f>ClasificacionGrupoInvestigacion!K7</f>
        <v>27</v>
      </c>
    </row>
    <row r="9" spans="2:7" ht="18.75" customHeight="1" x14ac:dyDescent="0.25">
      <c r="B9" s="789" t="s">
        <v>244</v>
      </c>
      <c r="C9" s="813">
        <f>SUM(ClasificacionGrupoInvestigacion!C8:I8)</f>
        <v>8</v>
      </c>
      <c r="D9" s="813">
        <f>ClasificacionGrupoInvestigacion!J8</f>
        <v>9</v>
      </c>
      <c r="E9" s="813">
        <f>ClasificacionGrupoInvestigacion!K8</f>
        <v>17</v>
      </c>
    </row>
    <row r="10" spans="2:7" ht="18.75" customHeight="1" x14ac:dyDescent="0.25">
      <c r="B10" s="789" t="s">
        <v>245</v>
      </c>
      <c r="C10" s="813">
        <f>SUM(ClasificacionGrupoInvestigacion!C9:I9)</f>
        <v>12</v>
      </c>
      <c r="D10" s="813">
        <f>ClasificacionGrupoInvestigacion!J9</f>
        <v>4</v>
      </c>
      <c r="E10" s="813">
        <f>ClasificacionGrupoInvestigacion!K9</f>
        <v>16</v>
      </c>
    </row>
    <row r="11" spans="2:7" ht="18.75" customHeight="1" x14ac:dyDescent="0.25">
      <c r="B11" s="789" t="s">
        <v>246</v>
      </c>
      <c r="C11" s="813">
        <f>SUM(ClasificacionGrupoInvestigacion!C10:I10)</f>
        <v>3</v>
      </c>
      <c r="D11" s="813">
        <f>ClasificacionGrupoInvestigacion!J10</f>
        <v>8</v>
      </c>
      <c r="E11" s="813">
        <f>ClasificacionGrupoInvestigacion!K10</f>
        <v>11</v>
      </c>
    </row>
    <row r="12" spans="2:7" ht="18.75" customHeight="1" x14ac:dyDescent="0.25">
      <c r="B12" s="789" t="s">
        <v>247</v>
      </c>
      <c r="C12" s="813">
        <f>SUM(ClasificacionGrupoInvestigacion!C11:I11)</f>
        <v>3</v>
      </c>
      <c r="D12" s="813">
        <f>ClasificacionGrupoInvestigacion!J11</f>
        <v>3</v>
      </c>
      <c r="E12" s="813">
        <f>ClasificacionGrupoInvestigacion!K11</f>
        <v>6</v>
      </c>
    </row>
    <row r="13" spans="2:7" ht="18.75" customHeight="1" x14ac:dyDescent="0.25">
      <c r="B13" s="789" t="s">
        <v>248</v>
      </c>
      <c r="C13" s="813">
        <f>SUM(ClasificacionGrupoInvestigacion!C12:I12)</f>
        <v>3</v>
      </c>
      <c r="D13" s="813">
        <f>ClasificacionGrupoInvestigacion!J12</f>
        <v>6</v>
      </c>
      <c r="E13" s="813">
        <f>ClasificacionGrupoInvestigacion!K12</f>
        <v>9</v>
      </c>
    </row>
    <row r="14" spans="2:7" ht="18.75" customHeight="1" x14ac:dyDescent="0.25">
      <c r="B14" s="789" t="s">
        <v>249</v>
      </c>
      <c r="C14" s="813">
        <f>SUM(ClasificacionGrupoInvestigacion!C13:I13)</f>
        <v>3</v>
      </c>
      <c r="D14" s="813">
        <f>ClasificacionGrupoInvestigacion!J13</f>
        <v>5</v>
      </c>
      <c r="E14" s="813">
        <f>ClasificacionGrupoInvestigacion!K13</f>
        <v>8</v>
      </c>
    </row>
    <row r="15" spans="2:7" ht="18.75" customHeight="1" x14ac:dyDescent="0.3">
      <c r="B15" s="835" t="s">
        <v>211</v>
      </c>
      <c r="C15" s="792">
        <f>SUM(C8:C14)</f>
        <v>42</v>
      </c>
      <c r="D15" s="792">
        <f>SUM(D8:D14)</f>
        <v>52</v>
      </c>
      <c r="E15" s="792">
        <f>SUM(E8:E14)</f>
        <v>94</v>
      </c>
    </row>
    <row r="16" spans="2:7" ht="16.5" customHeight="1" x14ac:dyDescent="0.25">
      <c r="B16" s="1875" t="s">
        <v>250</v>
      </c>
      <c r="C16" s="1876"/>
      <c r="D16" s="1876"/>
      <c r="E16" s="1876"/>
    </row>
    <row r="17" ht="15"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idden="1" x14ac:dyDescent="0.25"/>
    <row r="291" hidden="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customHeight="1" x14ac:dyDescent="0.25"/>
  </sheetData>
  <sheetProtection sheet="1" objects="1" scenarios="1" formatCells="0" formatColumns="0" formatRows="0" insertColumns="0" insertRows="0" deleteColumns="0" deleteRows="0" sort="0"/>
  <mergeCells count="7">
    <mergeCell ref="B16:E16"/>
    <mergeCell ref="B1:E3"/>
    <mergeCell ref="B4:E4"/>
    <mergeCell ref="B5:E5"/>
    <mergeCell ref="B6:B7"/>
    <mergeCell ref="E6:E7"/>
    <mergeCell ref="C6:D6"/>
  </mergeCells>
  <pageMargins left="0.7" right="0.7" top="0.75" bottom="0.75" header="0.3" footer="0.3"/>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D16"/>
  <sheetViews>
    <sheetView showGridLines="0" workbookViewId="0">
      <selection activeCell="C14" sqref="C14"/>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2727</v>
      </c>
      <c r="C4" s="1791"/>
    </row>
    <row r="5" spans="1:3" x14ac:dyDescent="0.25"/>
    <row r="6" spans="1:3" ht="18.75" x14ac:dyDescent="0.25">
      <c r="B6" s="577" t="s">
        <v>2508</v>
      </c>
      <c r="C6" s="577" t="s">
        <v>371</v>
      </c>
    </row>
    <row r="7" spans="1:3" ht="15.75" x14ac:dyDescent="0.25">
      <c r="B7" s="665" t="s">
        <v>2509</v>
      </c>
      <c r="C7" s="661">
        <v>750000</v>
      </c>
    </row>
    <row r="8" spans="1:3" ht="31.5" x14ac:dyDescent="0.25">
      <c r="B8" s="665" t="s">
        <v>2510</v>
      </c>
      <c r="C8" s="1645">
        <v>1</v>
      </c>
    </row>
    <row r="9" spans="1:3" ht="15.75" x14ac:dyDescent="0.25">
      <c r="B9" s="665" t="s">
        <v>2511</v>
      </c>
      <c r="C9" s="1645">
        <v>90</v>
      </c>
    </row>
    <row r="10" spans="1:3" ht="15.75" x14ac:dyDescent="0.25">
      <c r="B10" s="665" t="s">
        <v>2512</v>
      </c>
      <c r="C10" s="661">
        <v>2225</v>
      </c>
    </row>
    <row r="11" spans="1:3" ht="31.5" x14ac:dyDescent="0.25">
      <c r="B11" s="665" t="s">
        <v>2513</v>
      </c>
      <c r="C11" s="1645">
        <v>739</v>
      </c>
    </row>
    <row r="12" spans="1:3" ht="31.5" x14ac:dyDescent="0.25">
      <c r="B12" s="665" t="s">
        <v>4298</v>
      </c>
      <c r="C12" s="661">
        <v>817</v>
      </c>
    </row>
    <row r="13" spans="1:3" ht="31.5" x14ac:dyDescent="0.25">
      <c r="B13" s="665" t="s">
        <v>2514</v>
      </c>
      <c r="C13" s="1645">
        <v>669</v>
      </c>
    </row>
    <row r="14" spans="1:3" ht="15.75" x14ac:dyDescent="0.25">
      <c r="B14" s="665" t="s">
        <v>4299</v>
      </c>
      <c r="C14" s="1645">
        <v>480</v>
      </c>
    </row>
    <row r="15" spans="1:3" x14ac:dyDescent="0.25"/>
    <row r="16" spans="1:3" x14ac:dyDescent="0.25"/>
  </sheetData>
  <mergeCells count="2">
    <mergeCell ref="B4:C4"/>
    <mergeCell ref="B1:C3"/>
  </mergeCells>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1:D15"/>
  <sheetViews>
    <sheetView showGridLines="0" workbookViewId="0"/>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1:3" x14ac:dyDescent="0.25">
      <c r="B1" s="2319"/>
      <c r="C1" s="2321"/>
    </row>
    <row r="2" spans="1:3" ht="15.75" customHeight="1" x14ac:dyDescent="0.25">
      <c r="B2" s="2322"/>
      <c r="C2" s="2324"/>
    </row>
    <row r="3" spans="1:3" ht="16.5" customHeight="1" thickBot="1" x14ac:dyDescent="0.3">
      <c r="B3" s="2325"/>
      <c r="C3" s="2327"/>
    </row>
    <row r="4" spans="1:3" ht="21.75" thickBot="1" x14ac:dyDescent="0.4">
      <c r="A4" s="4"/>
      <c r="B4" s="1789" t="s">
        <v>2728</v>
      </c>
      <c r="C4" s="1791"/>
    </row>
    <row r="5" spans="1:3" x14ac:dyDescent="0.25">
      <c r="B5" s="112"/>
    </row>
    <row r="6" spans="1:3" ht="18.75" customHeight="1" x14ac:dyDescent="0.25">
      <c r="B6" s="579" t="s">
        <v>2515</v>
      </c>
      <c r="C6" s="579" t="s">
        <v>2516</v>
      </c>
    </row>
    <row r="7" spans="1:3" ht="18.75" customHeight="1" x14ac:dyDescent="0.25">
      <c r="B7" s="665" t="s">
        <v>359</v>
      </c>
      <c r="C7" s="697">
        <v>22</v>
      </c>
    </row>
    <row r="8" spans="1:3" ht="18.75" customHeight="1" x14ac:dyDescent="0.25">
      <c r="B8" s="665" t="s">
        <v>362</v>
      </c>
      <c r="C8" s="697">
        <v>2</v>
      </c>
    </row>
    <row r="9" spans="1:3" ht="18.75" customHeight="1" x14ac:dyDescent="0.25">
      <c r="B9" s="665" t="s">
        <v>748</v>
      </c>
      <c r="C9" s="697">
        <v>3</v>
      </c>
    </row>
    <row r="10" spans="1:3" ht="18.75" customHeight="1" x14ac:dyDescent="0.25">
      <c r="B10" s="665" t="s">
        <v>360</v>
      </c>
      <c r="C10" s="697">
        <v>2</v>
      </c>
    </row>
    <row r="11" spans="1:3" ht="18.75" customHeight="1" x14ac:dyDescent="0.25">
      <c r="B11" s="579" t="s">
        <v>2579</v>
      </c>
      <c r="C11" s="579">
        <f>SUM(C7:C10)</f>
        <v>29</v>
      </c>
    </row>
    <row r="12" spans="1:3" ht="18.75" customHeight="1" x14ac:dyDescent="0.25">
      <c r="B12" s="579" t="s">
        <v>4300</v>
      </c>
      <c r="C12" s="579">
        <v>654</v>
      </c>
    </row>
    <row r="13" spans="1:3" x14ac:dyDescent="0.25"/>
    <row r="14" spans="1:3" x14ac:dyDescent="0.25"/>
    <row r="15" spans="1:3" x14ac:dyDescent="0.25"/>
  </sheetData>
  <mergeCells count="2">
    <mergeCell ref="B4:C4"/>
    <mergeCell ref="B1:C3"/>
  </mergeCells>
  <pageMargins left="0.7" right="0.7" top="0.75" bottom="0.75" header="0.3" footer="0.3"/>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A1:G30"/>
  <sheetViews>
    <sheetView showGridLines="0" workbookViewId="0"/>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s>
  <sheetData>
    <row r="1" spans="1:7" x14ac:dyDescent="0.25">
      <c r="B1" s="2319"/>
      <c r="C1" s="2320"/>
      <c r="D1" s="2320"/>
      <c r="E1" s="2320"/>
      <c r="F1" s="2320"/>
      <c r="G1" s="2321"/>
    </row>
    <row r="2" spans="1:7" x14ac:dyDescent="0.25">
      <c r="B2" s="2322"/>
      <c r="C2" s="2323"/>
      <c r="D2" s="2323"/>
      <c r="E2" s="2323"/>
      <c r="F2" s="2323"/>
      <c r="G2" s="2324"/>
    </row>
    <row r="3" spans="1:7" ht="15.75" thickBot="1" x14ac:dyDescent="0.3">
      <c r="B3" s="2325"/>
      <c r="C3" s="2326"/>
      <c r="D3" s="2326"/>
      <c r="E3" s="2326"/>
      <c r="F3" s="2326"/>
      <c r="G3" s="2327"/>
    </row>
    <row r="4" spans="1:7" ht="21.75" thickBot="1" x14ac:dyDescent="0.4">
      <c r="A4" s="4"/>
      <c r="B4" s="1789" t="s">
        <v>2729</v>
      </c>
      <c r="C4" s="1790"/>
      <c r="D4" s="1790"/>
      <c r="E4" s="1790"/>
      <c r="F4" s="1790"/>
      <c r="G4" s="1791"/>
    </row>
    <row r="5" spans="1:7" x14ac:dyDescent="0.25"/>
    <row r="6" spans="1:7" ht="15" customHeight="1" x14ac:dyDescent="0.25">
      <c r="B6" s="2466" t="s">
        <v>2580</v>
      </c>
      <c r="C6" s="2467"/>
      <c r="D6" s="2467"/>
      <c r="E6" s="2467"/>
      <c r="F6" s="2467"/>
      <c r="G6" s="2468"/>
    </row>
    <row r="7" spans="1:7" x14ac:dyDescent="0.25">
      <c r="B7" s="2469"/>
      <c r="C7" s="2470"/>
      <c r="D7" s="2470"/>
      <c r="E7" s="2470"/>
      <c r="F7" s="2470"/>
      <c r="G7" s="2471"/>
    </row>
    <row r="8" spans="1:7" x14ac:dyDescent="0.25">
      <c r="B8" s="2469"/>
      <c r="C8" s="2470"/>
      <c r="D8" s="2470"/>
      <c r="E8" s="2470"/>
      <c r="F8" s="2470"/>
      <c r="G8" s="2471"/>
    </row>
    <row r="9" spans="1:7" x14ac:dyDescent="0.25">
      <c r="B9" s="2469"/>
      <c r="C9" s="2470"/>
      <c r="D9" s="2470"/>
      <c r="E9" s="2470"/>
      <c r="F9" s="2470"/>
      <c r="G9" s="2471"/>
    </row>
    <row r="10" spans="1:7" x14ac:dyDescent="0.25">
      <c r="B10" s="2469"/>
      <c r="C10" s="2470"/>
      <c r="D10" s="2470"/>
      <c r="E10" s="2470"/>
      <c r="F10" s="2470"/>
      <c r="G10" s="2471"/>
    </row>
    <row r="11" spans="1:7" x14ac:dyDescent="0.25">
      <c r="B11" s="2469"/>
      <c r="C11" s="2470"/>
      <c r="D11" s="2470"/>
      <c r="E11" s="2470"/>
      <c r="F11" s="2470"/>
      <c r="G11" s="2471"/>
    </row>
    <row r="12" spans="1:7" x14ac:dyDescent="0.25">
      <c r="B12" s="2469"/>
      <c r="C12" s="2470"/>
      <c r="D12" s="2470"/>
      <c r="E12" s="2470"/>
      <c r="F12" s="2470"/>
      <c r="G12" s="2471"/>
    </row>
    <row r="13" spans="1:7" x14ac:dyDescent="0.25">
      <c r="B13" s="2469"/>
      <c r="C13" s="2470"/>
      <c r="D13" s="2470"/>
      <c r="E13" s="2470"/>
      <c r="F13" s="2470"/>
      <c r="G13" s="2471"/>
    </row>
    <row r="14" spans="1:7" x14ac:dyDescent="0.25">
      <c r="B14" s="2469"/>
      <c r="C14" s="2470"/>
      <c r="D14" s="2470"/>
      <c r="E14" s="2470"/>
      <c r="F14" s="2470"/>
      <c r="G14" s="2471"/>
    </row>
    <row r="15" spans="1:7" x14ac:dyDescent="0.25">
      <c r="B15" s="2469"/>
      <c r="C15" s="2470"/>
      <c r="D15" s="2470"/>
      <c r="E15" s="2470"/>
      <c r="F15" s="2470"/>
      <c r="G15" s="2471"/>
    </row>
    <row r="16" spans="1:7" x14ac:dyDescent="0.25">
      <c r="B16" s="2469"/>
      <c r="C16" s="2470"/>
      <c r="D16" s="2470"/>
      <c r="E16" s="2470"/>
      <c r="F16" s="2470"/>
      <c r="G16" s="2471"/>
    </row>
    <row r="17" spans="2:7" ht="15.75" customHeight="1" x14ac:dyDescent="0.25">
      <c r="B17" s="2469"/>
      <c r="C17" s="2470"/>
      <c r="D17" s="2470"/>
      <c r="E17" s="2470"/>
      <c r="F17" s="2470"/>
      <c r="G17" s="2471"/>
    </row>
    <row r="18" spans="2:7" x14ac:dyDescent="0.25">
      <c r="B18" s="2469"/>
      <c r="C18" s="2470"/>
      <c r="D18" s="2470"/>
      <c r="E18" s="2470"/>
      <c r="F18" s="2470"/>
      <c r="G18" s="2471"/>
    </row>
    <row r="19" spans="2:7" x14ac:dyDescent="0.25">
      <c r="B19" s="2469"/>
      <c r="C19" s="2470"/>
      <c r="D19" s="2470"/>
      <c r="E19" s="2470"/>
      <c r="F19" s="2470"/>
      <c r="G19" s="2471"/>
    </row>
    <row r="20" spans="2:7" x14ac:dyDescent="0.25">
      <c r="B20" s="2469"/>
      <c r="C20" s="2470"/>
      <c r="D20" s="2470"/>
      <c r="E20" s="2470"/>
      <c r="F20" s="2470"/>
      <c r="G20" s="2471"/>
    </row>
    <row r="21" spans="2:7" x14ac:dyDescent="0.25">
      <c r="B21" s="2469"/>
      <c r="C21" s="2470"/>
      <c r="D21" s="2470"/>
      <c r="E21" s="2470"/>
      <c r="F21" s="2470"/>
      <c r="G21" s="2471"/>
    </row>
    <row r="22" spans="2:7" x14ac:dyDescent="0.25">
      <c r="B22" s="2469"/>
      <c r="C22" s="2470"/>
      <c r="D22" s="2470"/>
      <c r="E22" s="2470"/>
      <c r="F22" s="2470"/>
      <c r="G22" s="2471"/>
    </row>
    <row r="23" spans="2:7" x14ac:dyDescent="0.25">
      <c r="B23" s="2469"/>
      <c r="C23" s="2470"/>
      <c r="D23" s="2470"/>
      <c r="E23" s="2470"/>
      <c r="F23" s="2470"/>
      <c r="G23" s="2471"/>
    </row>
    <row r="24" spans="2:7" x14ac:dyDescent="0.25">
      <c r="B24" s="2469"/>
      <c r="C24" s="2470"/>
      <c r="D24" s="2470"/>
      <c r="E24" s="2470"/>
      <c r="F24" s="2470"/>
      <c r="G24" s="2471"/>
    </row>
    <row r="25" spans="2:7" x14ac:dyDescent="0.25">
      <c r="B25" s="2469"/>
      <c r="C25" s="2470"/>
      <c r="D25" s="2470"/>
      <c r="E25" s="2470"/>
      <c r="F25" s="2470"/>
      <c r="G25" s="2471"/>
    </row>
    <row r="26" spans="2:7" x14ac:dyDescent="0.25">
      <c r="B26" s="2472"/>
      <c r="C26" s="2473"/>
      <c r="D26" s="2473"/>
      <c r="E26" s="2473"/>
      <c r="F26" s="2473"/>
      <c r="G26" s="2474"/>
    </row>
    <row r="27" spans="2:7" x14ac:dyDescent="0.25">
      <c r="B27" s="666"/>
      <c r="C27" s="666"/>
      <c r="D27" s="666"/>
      <c r="E27" s="666"/>
      <c r="F27" s="666"/>
      <c r="G27" s="666"/>
    </row>
    <row r="28" spans="2:7" x14ac:dyDescent="0.25">
      <c r="B28" s="666"/>
      <c r="C28" s="666"/>
      <c r="D28" s="666"/>
      <c r="E28" s="666"/>
      <c r="F28" s="666"/>
      <c r="G28" s="666"/>
    </row>
    <row r="29" spans="2:7" x14ac:dyDescent="0.25"/>
    <row r="30" spans="2:7" x14ac:dyDescent="0.25"/>
  </sheetData>
  <mergeCells count="3">
    <mergeCell ref="B1:G3"/>
    <mergeCell ref="B4:G4"/>
    <mergeCell ref="B6:G26"/>
  </mergeCells>
  <pageMargins left="0.7" right="0.7" top="0.75" bottom="0.75" header="0.3" footer="0.3"/>
  <drawing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1:C18"/>
  <sheetViews>
    <sheetView showGridLines="0" workbookViewId="0"/>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2730</v>
      </c>
      <c r="C4" s="1791"/>
    </row>
    <row r="5" spans="1:3" x14ac:dyDescent="0.25"/>
    <row r="6" spans="1:3" ht="18.75" x14ac:dyDescent="0.3">
      <c r="B6" s="676" t="s">
        <v>2540</v>
      </c>
      <c r="C6" s="676" t="s">
        <v>2541</v>
      </c>
    </row>
    <row r="7" spans="1:3" ht="18.75" customHeight="1" x14ac:dyDescent="0.25">
      <c r="B7" s="677" t="s">
        <v>2542</v>
      </c>
      <c r="C7" s="675">
        <v>2</v>
      </c>
    </row>
    <row r="8" spans="1:3" ht="18.75" customHeight="1" x14ac:dyDescent="0.25">
      <c r="B8" s="677" t="s">
        <v>2121</v>
      </c>
      <c r="C8" s="675">
        <f>'Movilidad DocenteProgra'!B148</f>
        <v>141</v>
      </c>
    </row>
    <row r="9" spans="1:3" ht="18.75" customHeight="1" x14ac:dyDescent="0.25">
      <c r="B9" s="677" t="s">
        <v>2543</v>
      </c>
      <c r="C9" s="675">
        <v>4</v>
      </c>
    </row>
    <row r="10" spans="1:3" ht="18.75" customHeight="1" x14ac:dyDescent="0.25">
      <c r="B10" s="677" t="s">
        <v>1834</v>
      </c>
      <c r="C10" s="675">
        <f>'Movilidad EstudPrograma'!B69</f>
        <v>62</v>
      </c>
    </row>
    <row r="11" spans="1:3" ht="18.75" customHeight="1" x14ac:dyDescent="0.25">
      <c r="B11" s="677" t="s">
        <v>2544</v>
      </c>
      <c r="C11" s="675">
        <v>4</v>
      </c>
    </row>
    <row r="12" spans="1:3" ht="18.75" customHeight="1" x14ac:dyDescent="0.25">
      <c r="B12" s="677" t="s">
        <v>2545</v>
      </c>
      <c r="C12" s="675">
        <v>7</v>
      </c>
    </row>
    <row r="13" spans="1:3" ht="18.75" customHeight="1" x14ac:dyDescent="0.25">
      <c r="B13" s="677" t="s">
        <v>4710</v>
      </c>
      <c r="C13" s="675">
        <v>65</v>
      </c>
    </row>
    <row r="14" spans="1:3" ht="18.75" customHeight="1" x14ac:dyDescent="0.25">
      <c r="B14" s="260" t="s">
        <v>211</v>
      </c>
      <c r="C14" s="260">
        <f>SUM(C7:C13)</f>
        <v>285</v>
      </c>
    </row>
    <row r="15" spans="1:3" x14ac:dyDescent="0.25"/>
    <row r="16" spans="1:3" x14ac:dyDescent="0.25"/>
    <row r="17" x14ac:dyDescent="0.25"/>
    <row r="18" x14ac:dyDescent="0.25"/>
  </sheetData>
  <mergeCells count="2">
    <mergeCell ref="B4:C4"/>
    <mergeCell ref="B1:C3"/>
  </mergeCells>
  <pageMargins left="0.7" right="0.7" top="0.75" bottom="0.75" header="0.3" footer="0.3"/>
  <drawing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1:J32"/>
  <sheetViews>
    <sheetView showGridLines="0" workbookViewId="0"/>
  </sheetViews>
  <sheetFormatPr baseColWidth="10" defaultColWidth="0" defaultRowHeight="15" x14ac:dyDescent="0.25"/>
  <cols>
    <col min="1" max="1" width="3.5703125" customWidth="1"/>
    <col min="2" max="9" width="15" customWidth="1"/>
    <col min="10" max="10" width="5" customWidth="1"/>
  </cols>
  <sheetData>
    <row r="1" spans="1:10" x14ac:dyDescent="0.25">
      <c r="B1" s="2319"/>
      <c r="C1" s="2320"/>
      <c r="D1" s="2320"/>
      <c r="E1" s="2320"/>
      <c r="F1" s="2320"/>
      <c r="G1" s="2320"/>
      <c r="H1" s="2320"/>
      <c r="I1" s="2321"/>
    </row>
    <row r="2" spans="1:10" x14ac:dyDescent="0.25">
      <c r="B2" s="2322"/>
      <c r="C2" s="2323"/>
      <c r="D2" s="2323"/>
      <c r="E2" s="2323"/>
      <c r="F2" s="2323"/>
      <c r="G2" s="2323"/>
      <c r="H2" s="2323"/>
      <c r="I2" s="2324"/>
    </row>
    <row r="3" spans="1:10" ht="15.75" thickBot="1" x14ac:dyDescent="0.3">
      <c r="B3" s="2325"/>
      <c r="C3" s="2326"/>
      <c r="D3" s="2326"/>
      <c r="E3" s="2326"/>
      <c r="F3" s="2326"/>
      <c r="G3" s="2326"/>
      <c r="H3" s="2326"/>
      <c r="I3" s="2327"/>
    </row>
    <row r="4" spans="1:10" ht="21.75" thickBot="1" x14ac:dyDescent="0.4">
      <c r="A4" s="4"/>
      <c r="B4" s="1668" t="s">
        <v>2731</v>
      </c>
      <c r="C4" s="1669"/>
      <c r="D4" s="1669"/>
      <c r="E4" s="1669"/>
      <c r="F4" s="1669"/>
      <c r="G4" s="1669"/>
      <c r="H4" s="1669"/>
      <c r="I4" s="1670"/>
      <c r="J4" s="3"/>
    </row>
    <row r="6" spans="1:10" x14ac:dyDescent="0.25">
      <c r="B6" s="623"/>
      <c r="C6" s="624"/>
      <c r="D6" s="624"/>
      <c r="E6" s="624"/>
      <c r="F6" s="624"/>
      <c r="G6" s="624"/>
      <c r="H6" s="624"/>
      <c r="I6" s="625"/>
    </row>
    <row r="7" spans="1:10" x14ac:dyDescent="0.25">
      <c r="B7" s="617"/>
      <c r="C7" s="614"/>
      <c r="D7" s="614"/>
      <c r="E7" s="614"/>
      <c r="F7" s="614"/>
      <c r="G7" s="614"/>
      <c r="H7" s="614"/>
      <c r="I7" s="618"/>
    </row>
    <row r="8" spans="1:10" x14ac:dyDescent="0.25">
      <c r="B8" s="617"/>
      <c r="C8" s="614"/>
      <c r="D8" s="614"/>
      <c r="E8" s="614"/>
      <c r="F8" s="614"/>
      <c r="G8" s="614"/>
      <c r="H8" s="614"/>
      <c r="I8" s="618"/>
    </row>
    <row r="9" spans="1:10" x14ac:dyDescent="0.25">
      <c r="B9" s="617"/>
      <c r="C9" s="614"/>
      <c r="D9" s="614"/>
      <c r="E9" s="614"/>
      <c r="F9" s="614"/>
      <c r="G9" s="614"/>
      <c r="H9" s="614"/>
      <c r="I9" s="618"/>
    </row>
    <row r="10" spans="1:10" x14ac:dyDescent="0.25">
      <c r="B10" s="617"/>
      <c r="C10" s="614"/>
      <c r="D10" s="614"/>
      <c r="E10" s="614"/>
      <c r="F10" s="614"/>
      <c r="G10" s="614"/>
      <c r="H10" s="614"/>
      <c r="I10" s="618"/>
    </row>
    <row r="11" spans="1:10" x14ac:dyDescent="0.25">
      <c r="B11" s="617"/>
      <c r="C11" s="614"/>
      <c r="D11" s="614"/>
      <c r="E11" s="614"/>
      <c r="F11" s="614"/>
      <c r="G11" s="614"/>
      <c r="H11" s="614"/>
      <c r="I11" s="618"/>
    </row>
    <row r="12" spans="1:10" x14ac:dyDescent="0.25">
      <c r="B12" s="617"/>
      <c r="C12" s="614"/>
      <c r="D12" s="614"/>
      <c r="E12" s="614"/>
      <c r="F12" s="614"/>
      <c r="G12" s="614"/>
      <c r="H12" s="614"/>
      <c r="I12" s="618"/>
    </row>
    <row r="13" spans="1:10" x14ac:dyDescent="0.25">
      <c r="B13" s="617"/>
      <c r="C13" s="614"/>
      <c r="D13" s="614"/>
      <c r="E13" s="614"/>
      <c r="F13" s="614"/>
      <c r="G13" s="614"/>
      <c r="H13" s="614"/>
      <c r="I13" s="618"/>
    </row>
    <row r="14" spans="1:10" x14ac:dyDescent="0.25">
      <c r="B14" s="617"/>
      <c r="C14" s="614"/>
      <c r="D14" s="614"/>
      <c r="E14" s="614"/>
      <c r="F14" s="614"/>
      <c r="G14" s="614"/>
      <c r="H14" s="614"/>
      <c r="I14" s="618"/>
    </row>
    <row r="15" spans="1:10" x14ac:dyDescent="0.25">
      <c r="B15" s="617"/>
      <c r="C15" s="614"/>
      <c r="D15" s="614"/>
      <c r="E15" s="614"/>
      <c r="F15" s="614"/>
      <c r="G15" s="614"/>
      <c r="H15" s="614"/>
      <c r="I15" s="618"/>
    </row>
    <row r="16" spans="1:10" x14ac:dyDescent="0.25">
      <c r="B16" s="617"/>
      <c r="C16" s="614"/>
      <c r="D16" s="614"/>
      <c r="E16" s="614"/>
      <c r="F16" s="614"/>
      <c r="G16" s="614"/>
      <c r="H16" s="614"/>
      <c r="I16" s="618"/>
    </row>
    <row r="17" spans="2:9" x14ac:dyDescent="0.25">
      <c r="B17" s="617"/>
      <c r="C17" s="614"/>
      <c r="D17" s="614"/>
      <c r="E17" s="614"/>
      <c r="F17" s="614"/>
      <c r="G17" s="614"/>
      <c r="H17" s="614"/>
      <c r="I17" s="618"/>
    </row>
    <row r="18" spans="2:9" x14ac:dyDescent="0.25">
      <c r="B18" s="617"/>
      <c r="C18" s="614"/>
      <c r="D18" s="614"/>
      <c r="E18" s="614"/>
      <c r="F18" s="614"/>
      <c r="G18" s="614"/>
      <c r="H18" s="614"/>
      <c r="I18" s="618"/>
    </row>
    <row r="19" spans="2:9" x14ac:dyDescent="0.25">
      <c r="B19" s="617"/>
      <c r="C19" s="614"/>
      <c r="D19" s="614"/>
      <c r="E19" s="614"/>
      <c r="F19" s="614"/>
      <c r="G19" s="614"/>
      <c r="H19" s="614"/>
      <c r="I19" s="618"/>
    </row>
    <row r="20" spans="2:9" x14ac:dyDescent="0.25">
      <c r="B20" s="617"/>
      <c r="C20" s="614"/>
      <c r="D20" s="614"/>
      <c r="E20" s="614"/>
      <c r="F20" s="614"/>
      <c r="G20" s="614"/>
      <c r="H20" s="614"/>
      <c r="I20" s="618"/>
    </row>
    <row r="21" spans="2:9" x14ac:dyDescent="0.25">
      <c r="B21" s="617"/>
      <c r="C21" s="614"/>
      <c r="D21" s="614"/>
      <c r="E21" s="614"/>
      <c r="F21" s="614"/>
      <c r="G21" s="614"/>
      <c r="H21" s="614"/>
      <c r="I21" s="618"/>
    </row>
    <row r="22" spans="2:9" x14ac:dyDescent="0.25">
      <c r="B22" s="617"/>
      <c r="C22" s="614"/>
      <c r="D22" s="614"/>
      <c r="E22" s="614"/>
      <c r="F22" s="614"/>
      <c r="G22" s="614"/>
      <c r="H22" s="614"/>
      <c r="I22" s="618"/>
    </row>
    <row r="23" spans="2:9" x14ac:dyDescent="0.25">
      <c r="B23" s="617"/>
      <c r="C23" s="614"/>
      <c r="D23" s="614"/>
      <c r="E23" s="614"/>
      <c r="F23" s="614"/>
      <c r="G23" s="614"/>
      <c r="H23" s="614"/>
      <c r="I23" s="618"/>
    </row>
    <row r="24" spans="2:9" x14ac:dyDescent="0.25">
      <c r="B24" s="617"/>
      <c r="C24" s="614"/>
      <c r="D24" s="614"/>
      <c r="E24" s="614"/>
      <c r="F24" s="614"/>
      <c r="G24" s="614"/>
      <c r="H24" s="614"/>
      <c r="I24" s="618"/>
    </row>
    <row r="25" spans="2:9" x14ac:dyDescent="0.25">
      <c r="B25" s="617"/>
      <c r="C25" s="614"/>
      <c r="D25" s="614"/>
      <c r="E25" s="614"/>
      <c r="F25" s="614"/>
      <c r="G25" s="614"/>
      <c r="H25" s="614"/>
      <c r="I25" s="618"/>
    </row>
    <row r="26" spans="2:9" x14ac:dyDescent="0.25">
      <c r="B26" s="617"/>
      <c r="C26" s="614"/>
      <c r="D26" s="614"/>
      <c r="E26" s="614"/>
      <c r="F26" s="614"/>
      <c r="G26" s="614"/>
      <c r="H26" s="614"/>
      <c r="I26" s="618"/>
    </row>
    <row r="27" spans="2:9" x14ac:dyDescent="0.25">
      <c r="B27" s="617"/>
      <c r="C27" s="614"/>
      <c r="D27" s="614"/>
      <c r="E27" s="614"/>
      <c r="F27" s="614"/>
      <c r="G27" s="614"/>
      <c r="H27" s="614"/>
      <c r="I27" s="618"/>
    </row>
    <row r="28" spans="2:9" x14ac:dyDescent="0.25">
      <c r="B28" s="617"/>
      <c r="C28" s="614"/>
      <c r="D28" s="614"/>
      <c r="E28" s="614"/>
      <c r="F28" s="614"/>
      <c r="G28" s="614"/>
      <c r="H28" s="614"/>
      <c r="I28" s="618"/>
    </row>
    <row r="29" spans="2:9" x14ac:dyDescent="0.25">
      <c r="B29" s="617"/>
      <c r="C29" s="614"/>
      <c r="D29" s="614"/>
      <c r="E29" s="614"/>
      <c r="F29" s="614"/>
      <c r="G29" s="614"/>
      <c r="H29" s="614"/>
      <c r="I29" s="618"/>
    </row>
    <row r="30" spans="2:9" x14ac:dyDescent="0.25">
      <c r="B30" s="617"/>
      <c r="C30" s="614"/>
      <c r="D30" s="614"/>
      <c r="E30" s="614"/>
      <c r="F30" s="614"/>
      <c r="G30" s="614"/>
      <c r="H30" s="614"/>
      <c r="I30" s="618"/>
    </row>
    <row r="31" spans="2:9" x14ac:dyDescent="0.25">
      <c r="B31" s="617"/>
      <c r="C31" s="614"/>
      <c r="D31" s="614"/>
      <c r="E31" s="614"/>
      <c r="F31" s="614"/>
      <c r="G31" s="614"/>
      <c r="H31" s="614"/>
      <c r="I31" s="618"/>
    </row>
    <row r="32" spans="2:9" x14ac:dyDescent="0.25">
      <c r="B32" s="619"/>
      <c r="C32" s="620"/>
      <c r="D32" s="620"/>
      <c r="E32" s="620"/>
      <c r="F32" s="620"/>
      <c r="G32" s="620"/>
      <c r="H32" s="620"/>
      <c r="I32" s="621"/>
    </row>
  </sheetData>
  <mergeCells count="2">
    <mergeCell ref="B4:I4"/>
    <mergeCell ref="B1:I3"/>
  </mergeCells>
  <pageMargins left="0.7" right="0.7" top="0.75" bottom="0.75" header="0.3" footer="0.3"/>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I70"/>
  <sheetViews>
    <sheetView showGridLines="0" workbookViewId="0">
      <pane xSplit="1" ySplit="6" topLeftCell="B7"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5703125" customWidth="1"/>
    <col min="2" max="3" width="23" customWidth="1"/>
    <col min="4" max="4" width="15" customWidth="1"/>
    <col min="5" max="5" width="26.85546875" customWidth="1"/>
    <col min="6" max="6" width="14.7109375" customWidth="1"/>
    <col min="7" max="7" width="31" customWidth="1"/>
    <col min="8" max="8" width="19.85546875" customWidth="1"/>
    <col min="9" max="9" width="6.140625" style="206" customWidth="1"/>
    <col min="10" max="16384" width="11.42578125" hidden="1"/>
  </cols>
  <sheetData>
    <row r="1" spans="1:9" x14ac:dyDescent="0.25">
      <c r="B1" s="2319"/>
      <c r="C1" s="2320"/>
      <c r="D1" s="2320"/>
      <c r="E1" s="2320"/>
      <c r="F1" s="2320"/>
      <c r="G1" s="2320"/>
      <c r="H1" s="2321"/>
    </row>
    <row r="2" spans="1:9" x14ac:dyDescent="0.25">
      <c r="B2" s="2322"/>
      <c r="C2" s="2323"/>
      <c r="D2" s="2323"/>
      <c r="E2" s="2323"/>
      <c r="F2" s="2323"/>
      <c r="G2" s="2323"/>
      <c r="H2" s="2324"/>
    </row>
    <row r="3" spans="1:9" ht="15.75" thickBot="1" x14ac:dyDescent="0.3">
      <c r="B3" s="2325"/>
      <c r="C3" s="2326"/>
      <c r="D3" s="2326"/>
      <c r="E3" s="2326"/>
      <c r="F3" s="2326"/>
      <c r="G3" s="2326"/>
      <c r="H3" s="2327"/>
    </row>
    <row r="4" spans="1:9" ht="21.75" thickBot="1" x14ac:dyDescent="0.4">
      <c r="A4" s="4"/>
      <c r="B4" s="1789" t="s">
        <v>2732</v>
      </c>
      <c r="C4" s="1790"/>
      <c r="D4" s="1790"/>
      <c r="E4" s="1790"/>
      <c r="F4" s="1790"/>
      <c r="G4" s="1790"/>
      <c r="H4" s="1791"/>
    </row>
    <row r="5" spans="1:9" x14ac:dyDescent="0.25">
      <c r="B5" s="113"/>
      <c r="E5" s="114"/>
      <c r="H5" s="15"/>
      <c r="I5" s="205"/>
    </row>
    <row r="6" spans="1:9" ht="37.5" x14ac:dyDescent="0.25">
      <c r="B6" s="578" t="s">
        <v>1961</v>
      </c>
      <c r="C6" s="578" t="s">
        <v>726</v>
      </c>
      <c r="D6" s="588" t="s">
        <v>2517</v>
      </c>
      <c r="E6" s="588" t="s">
        <v>2518</v>
      </c>
      <c r="F6" s="588" t="s">
        <v>2519</v>
      </c>
      <c r="G6" s="588" t="s">
        <v>2520</v>
      </c>
      <c r="H6" s="588" t="s">
        <v>2521</v>
      </c>
      <c r="I6" s="678"/>
    </row>
    <row r="7" spans="1:9" ht="47.25" x14ac:dyDescent="0.25">
      <c r="B7" s="600" t="s">
        <v>4301</v>
      </c>
      <c r="C7" s="46" t="s">
        <v>4302</v>
      </c>
      <c r="D7" s="69">
        <v>91340</v>
      </c>
      <c r="E7" s="604" t="s">
        <v>4303</v>
      </c>
      <c r="F7" s="482">
        <v>1</v>
      </c>
      <c r="G7" s="46" t="s">
        <v>4304</v>
      </c>
      <c r="H7" s="482" t="s">
        <v>2526</v>
      </c>
      <c r="I7" s="679"/>
    </row>
    <row r="8" spans="1:9" ht="47.25" x14ac:dyDescent="0.25">
      <c r="B8" s="681" t="s">
        <v>4305</v>
      </c>
      <c r="C8" s="601" t="s">
        <v>4306</v>
      </c>
      <c r="D8" s="482">
        <v>10658</v>
      </c>
      <c r="E8" s="604" t="s">
        <v>4303</v>
      </c>
      <c r="F8" s="482">
        <v>2</v>
      </c>
      <c r="G8" s="46" t="s">
        <v>4304</v>
      </c>
      <c r="H8" s="482" t="s">
        <v>2526</v>
      </c>
      <c r="I8" s="679"/>
    </row>
    <row r="9" spans="1:9" ht="63" x14ac:dyDescent="0.25">
      <c r="B9" s="681" t="s">
        <v>4307</v>
      </c>
      <c r="C9" s="601" t="s">
        <v>4308</v>
      </c>
      <c r="D9" s="1348">
        <v>10661</v>
      </c>
      <c r="E9" s="604" t="s">
        <v>4309</v>
      </c>
      <c r="F9" s="1348">
        <v>2</v>
      </c>
      <c r="G9" s="46" t="s">
        <v>4310</v>
      </c>
      <c r="H9" s="1348" t="s">
        <v>2526</v>
      </c>
      <c r="I9" s="679"/>
    </row>
    <row r="10" spans="1:9" ht="31.5" x14ac:dyDescent="0.25">
      <c r="B10" s="681" t="s">
        <v>4311</v>
      </c>
      <c r="C10" s="601" t="s">
        <v>4312</v>
      </c>
      <c r="D10" s="1348">
        <v>4899</v>
      </c>
      <c r="E10" s="604" t="s">
        <v>4313</v>
      </c>
      <c r="F10" s="1348">
        <v>1</v>
      </c>
      <c r="G10" s="46" t="s">
        <v>4314</v>
      </c>
      <c r="H10" s="1348" t="s">
        <v>2528</v>
      </c>
      <c r="I10" s="679"/>
    </row>
    <row r="11" spans="1:9" ht="47.25" x14ac:dyDescent="0.25">
      <c r="B11" s="681" t="s">
        <v>4315</v>
      </c>
      <c r="C11" s="601" t="s">
        <v>4316</v>
      </c>
      <c r="D11" s="1348">
        <v>106080</v>
      </c>
      <c r="E11" s="604" t="s">
        <v>4303</v>
      </c>
      <c r="F11" s="1348">
        <v>1</v>
      </c>
      <c r="G11" s="46" t="s">
        <v>4317</v>
      </c>
      <c r="H11" s="1348" t="s">
        <v>2528</v>
      </c>
      <c r="I11" s="679"/>
    </row>
    <row r="12" spans="1:9" ht="47.25" x14ac:dyDescent="0.25">
      <c r="B12" s="681" t="s">
        <v>4318</v>
      </c>
      <c r="C12" s="601" t="s">
        <v>4312</v>
      </c>
      <c r="D12" s="1348">
        <v>4899</v>
      </c>
      <c r="E12" s="604" t="s">
        <v>4303</v>
      </c>
      <c r="F12" s="1348">
        <v>2</v>
      </c>
      <c r="G12" s="46" t="s">
        <v>4319</v>
      </c>
      <c r="H12" s="1348" t="s">
        <v>2528</v>
      </c>
      <c r="I12" s="679"/>
    </row>
    <row r="13" spans="1:9" ht="47.25" x14ac:dyDescent="0.25">
      <c r="B13" s="681" t="s">
        <v>4320</v>
      </c>
      <c r="C13" s="601" t="s">
        <v>4321</v>
      </c>
      <c r="D13" s="1348">
        <v>340</v>
      </c>
      <c r="E13" s="604" t="s">
        <v>4322</v>
      </c>
      <c r="F13" s="1348">
        <v>2</v>
      </c>
      <c r="G13" s="46" t="s">
        <v>4319</v>
      </c>
      <c r="H13" s="1348" t="s">
        <v>2528</v>
      </c>
      <c r="I13" s="679"/>
    </row>
    <row r="14" spans="1:9" ht="78.75" x14ac:dyDescent="0.25">
      <c r="B14" s="681" t="s">
        <v>4323</v>
      </c>
      <c r="C14" s="601" t="s">
        <v>4324</v>
      </c>
      <c r="D14" s="1348">
        <v>53836</v>
      </c>
      <c r="E14" s="604" t="s">
        <v>4309</v>
      </c>
      <c r="F14" s="1348">
        <v>1</v>
      </c>
      <c r="G14" s="46" t="s">
        <v>4325</v>
      </c>
      <c r="H14" s="1348" t="s">
        <v>2528</v>
      </c>
      <c r="I14" s="679"/>
    </row>
    <row r="15" spans="1:9" ht="31.5" x14ac:dyDescent="0.25">
      <c r="B15" s="681" t="s">
        <v>4326</v>
      </c>
      <c r="C15" s="601" t="s">
        <v>4312</v>
      </c>
      <c r="D15" s="1348">
        <v>4899</v>
      </c>
      <c r="E15" s="604" t="s">
        <v>4309</v>
      </c>
      <c r="F15" s="1348">
        <v>2</v>
      </c>
      <c r="G15" s="46" t="s">
        <v>4327</v>
      </c>
      <c r="H15" s="1348" t="s">
        <v>2528</v>
      </c>
      <c r="I15" s="679"/>
    </row>
    <row r="16" spans="1:9" ht="31.5" x14ac:dyDescent="0.25">
      <c r="B16" s="681" t="s">
        <v>4328</v>
      </c>
      <c r="C16" s="601" t="s">
        <v>4329</v>
      </c>
      <c r="D16" s="1348">
        <v>338</v>
      </c>
      <c r="E16" s="604" t="s">
        <v>4303</v>
      </c>
      <c r="F16" s="1348">
        <v>1</v>
      </c>
      <c r="G16" s="46" t="s">
        <v>4330</v>
      </c>
      <c r="H16" s="1348" t="s">
        <v>4331</v>
      </c>
      <c r="I16" s="679"/>
    </row>
    <row r="17" spans="2:9" ht="31.5" x14ac:dyDescent="0.25">
      <c r="B17" s="681" t="s">
        <v>4332</v>
      </c>
      <c r="C17" s="601" t="s">
        <v>4312</v>
      </c>
      <c r="D17" s="1348">
        <v>4899</v>
      </c>
      <c r="E17" s="604" t="s">
        <v>4313</v>
      </c>
      <c r="F17" s="1348">
        <v>1</v>
      </c>
      <c r="G17" s="46" t="s">
        <v>4333</v>
      </c>
      <c r="H17" s="1348" t="s">
        <v>2524</v>
      </c>
      <c r="I17" s="679"/>
    </row>
    <row r="18" spans="2:9" ht="31.5" x14ac:dyDescent="0.25">
      <c r="B18" s="681" t="s">
        <v>4334</v>
      </c>
      <c r="C18" s="601" t="s">
        <v>4335</v>
      </c>
      <c r="D18" s="1348">
        <v>3655</v>
      </c>
      <c r="E18" s="604" t="s">
        <v>4303</v>
      </c>
      <c r="F18" s="1348">
        <v>1</v>
      </c>
      <c r="G18" s="46" t="s">
        <v>4336</v>
      </c>
      <c r="H18" s="1348" t="s">
        <v>2524</v>
      </c>
      <c r="I18" s="679"/>
    </row>
    <row r="19" spans="2:9" ht="47.25" x14ac:dyDescent="0.25">
      <c r="B19" s="681" t="s">
        <v>4337</v>
      </c>
      <c r="C19" s="601" t="s">
        <v>4316</v>
      </c>
      <c r="D19" s="1348">
        <v>106080</v>
      </c>
      <c r="E19" s="604" t="s">
        <v>4313</v>
      </c>
      <c r="F19" s="1348">
        <v>1</v>
      </c>
      <c r="G19" s="46" t="s">
        <v>4338</v>
      </c>
      <c r="H19" s="1348" t="s">
        <v>2524</v>
      </c>
      <c r="I19" s="679"/>
    </row>
    <row r="20" spans="2:9" ht="31.5" x14ac:dyDescent="0.25">
      <c r="B20" s="681" t="s">
        <v>4339</v>
      </c>
      <c r="C20" s="601" t="s">
        <v>4335</v>
      </c>
      <c r="D20" s="1348">
        <v>3655</v>
      </c>
      <c r="E20" s="604" t="s">
        <v>4303</v>
      </c>
      <c r="F20" s="1348">
        <v>1</v>
      </c>
      <c r="G20" s="46" t="s">
        <v>4336</v>
      </c>
      <c r="H20" s="1348" t="s">
        <v>2524</v>
      </c>
      <c r="I20" s="679"/>
    </row>
    <row r="21" spans="2:9" ht="78.75" x14ac:dyDescent="0.25">
      <c r="B21" s="681" t="s">
        <v>4340</v>
      </c>
      <c r="C21" s="601" t="s">
        <v>4341</v>
      </c>
      <c r="D21" s="1348">
        <v>10659</v>
      </c>
      <c r="E21" s="604" t="s">
        <v>4313</v>
      </c>
      <c r="F21" s="1348">
        <v>1</v>
      </c>
      <c r="G21" s="46" t="s">
        <v>4342</v>
      </c>
      <c r="H21" s="1348" t="s">
        <v>2524</v>
      </c>
      <c r="I21" s="679"/>
    </row>
    <row r="22" spans="2:9" ht="31.5" x14ac:dyDescent="0.25">
      <c r="B22" s="681" t="s">
        <v>4343</v>
      </c>
      <c r="C22" s="601" t="s">
        <v>4344</v>
      </c>
      <c r="D22" s="1348">
        <v>101598</v>
      </c>
      <c r="E22" s="604" t="s">
        <v>4303</v>
      </c>
      <c r="F22" s="1348">
        <v>2</v>
      </c>
      <c r="G22" s="46" t="s">
        <v>4345</v>
      </c>
      <c r="H22" s="1348" t="s">
        <v>2524</v>
      </c>
      <c r="I22" s="679"/>
    </row>
    <row r="23" spans="2:9" ht="47.25" x14ac:dyDescent="0.25">
      <c r="B23" s="681" t="s">
        <v>4346</v>
      </c>
      <c r="C23" s="601" t="s">
        <v>4316</v>
      </c>
      <c r="D23" s="482">
        <v>106080</v>
      </c>
      <c r="E23" s="604" t="s">
        <v>4313</v>
      </c>
      <c r="F23" s="482">
        <v>2</v>
      </c>
      <c r="G23" s="46" t="s">
        <v>4338</v>
      </c>
      <c r="H23" s="482" t="s">
        <v>2524</v>
      </c>
      <c r="I23" s="679"/>
    </row>
    <row r="24" spans="2:9" ht="31.5" x14ac:dyDescent="0.25">
      <c r="B24" s="681" t="s">
        <v>4347</v>
      </c>
      <c r="C24" s="601" t="s">
        <v>4335</v>
      </c>
      <c r="D24" s="69">
        <v>3655</v>
      </c>
      <c r="E24" s="604" t="s">
        <v>4303</v>
      </c>
      <c r="F24" s="482">
        <v>2</v>
      </c>
      <c r="G24" s="46" t="s">
        <v>4336</v>
      </c>
      <c r="H24" s="482" t="s">
        <v>2524</v>
      </c>
      <c r="I24" s="679"/>
    </row>
    <row r="25" spans="2:9" ht="31.5" x14ac:dyDescent="0.25">
      <c r="B25" s="681" t="s">
        <v>4348</v>
      </c>
      <c r="C25" s="601" t="s">
        <v>4335</v>
      </c>
      <c r="D25" s="69">
        <v>3655</v>
      </c>
      <c r="E25" s="604" t="s">
        <v>4303</v>
      </c>
      <c r="F25" s="482">
        <v>2</v>
      </c>
      <c r="G25" s="46" t="s">
        <v>4336</v>
      </c>
      <c r="H25" s="482" t="s">
        <v>2524</v>
      </c>
      <c r="I25" s="679"/>
    </row>
    <row r="26" spans="2:9" ht="63" x14ac:dyDescent="0.25">
      <c r="B26" s="681" t="s">
        <v>4349</v>
      </c>
      <c r="C26" s="601" t="s">
        <v>4329</v>
      </c>
      <c r="D26" s="69">
        <v>338</v>
      </c>
      <c r="E26" s="604" t="s">
        <v>4309</v>
      </c>
      <c r="F26" s="482">
        <v>2</v>
      </c>
      <c r="G26" s="46" t="s">
        <v>4350</v>
      </c>
      <c r="H26" s="482" t="s">
        <v>2524</v>
      </c>
      <c r="I26" s="679"/>
    </row>
    <row r="27" spans="2:9" ht="31.5" x14ac:dyDescent="0.25">
      <c r="B27" s="600" t="s">
        <v>4351</v>
      </c>
      <c r="C27" s="601" t="s">
        <v>4312</v>
      </c>
      <c r="D27" s="69">
        <v>4899</v>
      </c>
      <c r="E27" s="604" t="s">
        <v>4309</v>
      </c>
      <c r="F27" s="482">
        <v>2</v>
      </c>
      <c r="G27" s="46" t="s">
        <v>4352</v>
      </c>
      <c r="H27" s="482" t="s">
        <v>2523</v>
      </c>
      <c r="I27" s="679"/>
    </row>
    <row r="28" spans="2:9" ht="63" x14ac:dyDescent="0.25">
      <c r="B28" s="681" t="s">
        <v>4353</v>
      </c>
      <c r="C28" s="601" t="s">
        <v>4354</v>
      </c>
      <c r="D28" s="482">
        <v>106081</v>
      </c>
      <c r="E28" s="604" t="s">
        <v>4309</v>
      </c>
      <c r="F28" s="482">
        <v>2</v>
      </c>
      <c r="G28" s="601" t="s">
        <v>4355</v>
      </c>
      <c r="H28" s="482" t="s">
        <v>2531</v>
      </c>
      <c r="I28" s="679"/>
    </row>
    <row r="29" spans="2:9" ht="78.75" x14ac:dyDescent="0.25">
      <c r="B29" s="681" t="s">
        <v>4356</v>
      </c>
      <c r="C29" s="601" t="s">
        <v>4344</v>
      </c>
      <c r="D29" s="482">
        <v>101598</v>
      </c>
      <c r="E29" s="604" t="s">
        <v>4357</v>
      </c>
      <c r="F29" s="482">
        <v>1</v>
      </c>
      <c r="G29" s="46" t="s">
        <v>4358</v>
      </c>
      <c r="H29" s="482" t="s">
        <v>4359</v>
      </c>
      <c r="I29" s="679"/>
    </row>
    <row r="30" spans="2:9" ht="31.5" x14ac:dyDescent="0.25">
      <c r="B30" s="600" t="s">
        <v>4360</v>
      </c>
      <c r="C30" s="601" t="s">
        <v>4361</v>
      </c>
      <c r="D30" s="69">
        <v>337</v>
      </c>
      <c r="E30" s="604" t="s">
        <v>4303</v>
      </c>
      <c r="F30" s="482">
        <v>2</v>
      </c>
      <c r="G30" s="46" t="s">
        <v>4362</v>
      </c>
      <c r="H30" s="482" t="s">
        <v>2527</v>
      </c>
      <c r="I30" s="679"/>
    </row>
    <row r="31" spans="2:9" ht="31.5" x14ac:dyDescent="0.25">
      <c r="B31" s="681" t="s">
        <v>4363</v>
      </c>
      <c r="C31" s="601" t="s">
        <v>4364</v>
      </c>
      <c r="D31" s="69">
        <v>9395</v>
      </c>
      <c r="E31" s="600" t="s">
        <v>4365</v>
      </c>
      <c r="F31" s="482">
        <v>2</v>
      </c>
      <c r="G31" s="601" t="s">
        <v>4366</v>
      </c>
      <c r="H31" s="482" t="s">
        <v>2527</v>
      </c>
      <c r="I31" s="679"/>
    </row>
    <row r="32" spans="2:9" ht="78.75" x14ac:dyDescent="0.25">
      <c r="B32" s="681" t="s">
        <v>4367</v>
      </c>
      <c r="C32" s="601" t="s">
        <v>4368</v>
      </c>
      <c r="D32" s="69">
        <v>3204</v>
      </c>
      <c r="E32" s="604" t="s">
        <v>4369</v>
      </c>
      <c r="F32" s="482">
        <v>1</v>
      </c>
      <c r="G32" s="46" t="s">
        <v>4370</v>
      </c>
      <c r="H32" s="482" t="s">
        <v>2527</v>
      </c>
      <c r="I32" s="679"/>
    </row>
    <row r="33" spans="2:9" ht="31.5" x14ac:dyDescent="0.25">
      <c r="B33" s="681" t="s">
        <v>4371</v>
      </c>
      <c r="C33" s="601" t="s">
        <v>4372</v>
      </c>
      <c r="D33" s="69">
        <v>342</v>
      </c>
      <c r="E33" s="604" t="s">
        <v>4365</v>
      </c>
      <c r="F33" s="482">
        <v>2</v>
      </c>
      <c r="G33" s="46" t="s">
        <v>4373</v>
      </c>
      <c r="H33" s="482" t="s">
        <v>2525</v>
      </c>
      <c r="I33" s="679"/>
    </row>
    <row r="34" spans="2:9" ht="31.5" x14ac:dyDescent="0.25">
      <c r="B34" s="681" t="s">
        <v>4374</v>
      </c>
      <c r="C34" s="601" t="s">
        <v>4364</v>
      </c>
      <c r="D34" s="482">
        <v>9395</v>
      </c>
      <c r="E34" s="600" t="s">
        <v>4303</v>
      </c>
      <c r="F34" s="482">
        <v>2</v>
      </c>
      <c r="G34" s="601" t="s">
        <v>4373</v>
      </c>
      <c r="H34" s="482" t="s">
        <v>2525</v>
      </c>
      <c r="I34" s="679"/>
    </row>
    <row r="35" spans="2:9" ht="31.5" x14ac:dyDescent="0.25">
      <c r="B35" s="681" t="s">
        <v>4375</v>
      </c>
      <c r="C35" s="601" t="s">
        <v>4364</v>
      </c>
      <c r="D35" s="482">
        <v>9395</v>
      </c>
      <c r="E35" s="604" t="s">
        <v>4309</v>
      </c>
      <c r="F35" s="482">
        <v>1</v>
      </c>
      <c r="G35" s="46" t="s">
        <v>4376</v>
      </c>
      <c r="H35" s="482" t="s">
        <v>2525</v>
      </c>
      <c r="I35" s="679"/>
    </row>
    <row r="36" spans="2:9" ht="31.5" x14ac:dyDescent="0.25">
      <c r="B36" s="681" t="s">
        <v>4377</v>
      </c>
      <c r="C36" s="601" t="s">
        <v>4364</v>
      </c>
      <c r="D36" s="482">
        <v>9395</v>
      </c>
      <c r="E36" s="604" t="s">
        <v>4309</v>
      </c>
      <c r="F36" s="482">
        <v>1</v>
      </c>
      <c r="G36" s="46" t="s">
        <v>4376</v>
      </c>
      <c r="H36" s="482" t="s">
        <v>2525</v>
      </c>
      <c r="I36" s="679"/>
    </row>
    <row r="37" spans="2:9" ht="31.5" x14ac:dyDescent="0.25">
      <c r="B37" s="681" t="s">
        <v>4378</v>
      </c>
      <c r="C37" s="601" t="s">
        <v>4364</v>
      </c>
      <c r="D37" s="69">
        <v>9395</v>
      </c>
      <c r="E37" s="604" t="s">
        <v>4309</v>
      </c>
      <c r="F37" s="482">
        <v>1</v>
      </c>
      <c r="G37" s="46" t="s">
        <v>4379</v>
      </c>
      <c r="H37" s="482" t="s">
        <v>2525</v>
      </c>
      <c r="I37" s="679"/>
    </row>
    <row r="38" spans="2:9" ht="63" x14ac:dyDescent="0.25">
      <c r="B38" s="600" t="s">
        <v>4380</v>
      </c>
      <c r="C38" s="601" t="s">
        <v>4354</v>
      </c>
      <c r="D38" s="69">
        <v>106081</v>
      </c>
      <c r="E38" s="604" t="s">
        <v>4309</v>
      </c>
      <c r="F38" s="482">
        <v>1</v>
      </c>
      <c r="G38" s="46" t="s">
        <v>4381</v>
      </c>
      <c r="H38" s="482" t="s">
        <v>4382</v>
      </c>
      <c r="I38" s="679"/>
    </row>
    <row r="39" spans="2:9" ht="63" x14ac:dyDescent="0.25">
      <c r="B39" s="600" t="s">
        <v>4383</v>
      </c>
      <c r="C39" s="601" t="s">
        <v>4354</v>
      </c>
      <c r="D39" s="69">
        <v>106081</v>
      </c>
      <c r="E39" s="604" t="s">
        <v>4309</v>
      </c>
      <c r="F39" s="482">
        <v>1</v>
      </c>
      <c r="G39" s="46" t="s">
        <v>4384</v>
      </c>
      <c r="H39" s="482" t="s">
        <v>4382</v>
      </c>
      <c r="I39" s="679"/>
    </row>
    <row r="40" spans="2:9" ht="31.5" x14ac:dyDescent="0.25">
      <c r="B40" s="681" t="s">
        <v>4385</v>
      </c>
      <c r="C40" s="601" t="s">
        <v>4372</v>
      </c>
      <c r="D40" s="482">
        <v>342</v>
      </c>
      <c r="E40" s="600" t="s">
        <v>4303</v>
      </c>
      <c r="F40" s="482">
        <v>1</v>
      </c>
      <c r="G40" s="601" t="s">
        <v>4386</v>
      </c>
      <c r="H40" s="482" t="s">
        <v>2522</v>
      </c>
      <c r="I40" s="679"/>
    </row>
    <row r="41" spans="2:9" ht="31.5" x14ac:dyDescent="0.25">
      <c r="B41" s="681" t="s">
        <v>4387</v>
      </c>
      <c r="C41" s="601" t="s">
        <v>4388</v>
      </c>
      <c r="D41" s="482">
        <v>102526</v>
      </c>
      <c r="E41" s="604" t="s">
        <v>4303</v>
      </c>
      <c r="F41" s="482">
        <v>1</v>
      </c>
      <c r="G41" s="601" t="s">
        <v>4386</v>
      </c>
      <c r="H41" s="482" t="s">
        <v>2522</v>
      </c>
      <c r="I41" s="679"/>
    </row>
    <row r="42" spans="2:9" ht="31.5" x14ac:dyDescent="0.25">
      <c r="B42" s="681" t="s">
        <v>4389</v>
      </c>
      <c r="C42" s="601" t="s">
        <v>4312</v>
      </c>
      <c r="D42" s="482">
        <v>4899</v>
      </c>
      <c r="E42" s="604" t="s">
        <v>4303</v>
      </c>
      <c r="F42" s="482">
        <v>2</v>
      </c>
      <c r="G42" s="46" t="s">
        <v>4390</v>
      </c>
      <c r="H42" s="482" t="s">
        <v>2522</v>
      </c>
      <c r="I42" s="679"/>
    </row>
    <row r="43" spans="2:9" ht="63" x14ac:dyDescent="0.25">
      <c r="B43" s="600" t="s">
        <v>4391</v>
      </c>
      <c r="C43" s="601" t="s">
        <v>4354</v>
      </c>
      <c r="D43" s="482">
        <v>106081</v>
      </c>
      <c r="E43" s="604" t="s">
        <v>4303</v>
      </c>
      <c r="F43" s="482">
        <v>2</v>
      </c>
      <c r="G43" s="46" t="s">
        <v>4390</v>
      </c>
      <c r="H43" s="482" t="s">
        <v>2522</v>
      </c>
      <c r="I43" s="679"/>
    </row>
    <row r="44" spans="2:9" ht="31.5" x14ac:dyDescent="0.25">
      <c r="B44" s="681" t="s">
        <v>4392</v>
      </c>
      <c r="C44" s="601" t="s">
        <v>4393</v>
      </c>
      <c r="D44" s="482">
        <v>90980</v>
      </c>
      <c r="E44" s="604" t="s">
        <v>4303</v>
      </c>
      <c r="F44" s="482">
        <v>2</v>
      </c>
      <c r="G44" s="46" t="s">
        <v>4386</v>
      </c>
      <c r="H44" s="482" t="s">
        <v>2522</v>
      </c>
      <c r="I44" s="679"/>
    </row>
    <row r="45" spans="2:9" ht="31.5" x14ac:dyDescent="0.25">
      <c r="B45" s="681" t="s">
        <v>4394</v>
      </c>
      <c r="C45" s="601" t="s">
        <v>4395</v>
      </c>
      <c r="D45" s="69">
        <v>341</v>
      </c>
      <c r="E45" s="604" t="s">
        <v>4303</v>
      </c>
      <c r="F45" s="482">
        <v>2</v>
      </c>
      <c r="G45" s="46" t="s">
        <v>4386</v>
      </c>
      <c r="H45" s="482" t="s">
        <v>2522</v>
      </c>
      <c r="I45" s="679"/>
    </row>
    <row r="46" spans="2:9" ht="31.5" x14ac:dyDescent="0.25">
      <c r="B46" s="681" t="s">
        <v>4396</v>
      </c>
      <c r="C46" s="601" t="s">
        <v>4397</v>
      </c>
      <c r="D46" s="69">
        <v>341</v>
      </c>
      <c r="E46" s="604" t="s">
        <v>4303</v>
      </c>
      <c r="F46" s="482">
        <v>1</v>
      </c>
      <c r="G46" s="46" t="s">
        <v>4398</v>
      </c>
      <c r="H46" s="482" t="s">
        <v>2522</v>
      </c>
      <c r="I46" s="679"/>
    </row>
    <row r="47" spans="2:9" ht="31.5" x14ac:dyDescent="0.25">
      <c r="B47" s="681" t="s">
        <v>4399</v>
      </c>
      <c r="C47" s="601" t="s">
        <v>4344</v>
      </c>
      <c r="D47" s="69">
        <v>101598</v>
      </c>
      <c r="E47" s="604" t="s">
        <v>4309</v>
      </c>
      <c r="F47" s="482">
        <v>2</v>
      </c>
      <c r="G47" s="46" t="s">
        <v>4400</v>
      </c>
      <c r="H47" s="482" t="s">
        <v>2522</v>
      </c>
      <c r="I47" s="679"/>
    </row>
    <row r="48" spans="2:9" ht="31.5" x14ac:dyDescent="0.25">
      <c r="B48" s="681" t="s">
        <v>4401</v>
      </c>
      <c r="C48" s="601" t="s">
        <v>4344</v>
      </c>
      <c r="D48" s="69">
        <v>101598</v>
      </c>
      <c r="E48" s="604" t="s">
        <v>4309</v>
      </c>
      <c r="F48" s="482">
        <v>2</v>
      </c>
      <c r="G48" s="46" t="s">
        <v>4402</v>
      </c>
      <c r="H48" s="482" t="s">
        <v>2522</v>
      </c>
      <c r="I48" s="679"/>
    </row>
    <row r="49" spans="2:9" ht="31.5" x14ac:dyDescent="0.25">
      <c r="B49" s="681" t="s">
        <v>4403</v>
      </c>
      <c r="C49" s="601" t="s">
        <v>4344</v>
      </c>
      <c r="D49" s="69">
        <v>101598</v>
      </c>
      <c r="E49" s="604" t="s">
        <v>4309</v>
      </c>
      <c r="F49" s="482">
        <v>2</v>
      </c>
      <c r="G49" s="46" t="s">
        <v>4404</v>
      </c>
      <c r="H49" s="482" t="s">
        <v>2522</v>
      </c>
      <c r="I49" s="679"/>
    </row>
    <row r="50" spans="2:9" ht="31.5" x14ac:dyDescent="0.25">
      <c r="B50" s="681" t="s">
        <v>4405</v>
      </c>
      <c r="C50" s="601" t="s">
        <v>4344</v>
      </c>
      <c r="D50" s="69">
        <v>101598</v>
      </c>
      <c r="E50" s="604" t="s">
        <v>4309</v>
      </c>
      <c r="F50" s="482">
        <v>2</v>
      </c>
      <c r="G50" s="46" t="s">
        <v>4406</v>
      </c>
      <c r="H50" s="482" t="s">
        <v>2522</v>
      </c>
      <c r="I50" s="679"/>
    </row>
    <row r="51" spans="2:9" ht="31.5" x14ac:dyDescent="0.25">
      <c r="B51" s="681" t="s">
        <v>4407</v>
      </c>
      <c r="C51" s="601" t="s">
        <v>4344</v>
      </c>
      <c r="D51" s="69">
        <v>101598</v>
      </c>
      <c r="E51" s="604" t="s">
        <v>4309</v>
      </c>
      <c r="F51" s="482">
        <v>2</v>
      </c>
      <c r="G51" s="46" t="s">
        <v>4408</v>
      </c>
      <c r="H51" s="482" t="s">
        <v>2522</v>
      </c>
      <c r="I51" s="679"/>
    </row>
    <row r="52" spans="2:9" ht="78.75" x14ac:dyDescent="0.25">
      <c r="B52" s="681" t="s">
        <v>4409</v>
      </c>
      <c r="C52" s="601" t="s">
        <v>4341</v>
      </c>
      <c r="D52" s="69">
        <v>10659</v>
      </c>
      <c r="E52" s="604" t="s">
        <v>4309</v>
      </c>
      <c r="F52" s="482">
        <v>2</v>
      </c>
      <c r="G52" s="46" t="s">
        <v>4410</v>
      </c>
      <c r="H52" s="482" t="s">
        <v>2522</v>
      </c>
      <c r="I52" s="679"/>
    </row>
    <row r="53" spans="2:9" ht="78.75" x14ac:dyDescent="0.25">
      <c r="B53" s="600" t="s">
        <v>4411</v>
      </c>
      <c r="C53" s="601" t="s">
        <v>4341</v>
      </c>
      <c r="D53" s="69">
        <v>10659</v>
      </c>
      <c r="E53" s="604" t="s">
        <v>4309</v>
      </c>
      <c r="F53" s="482">
        <v>2</v>
      </c>
      <c r="G53" s="46" t="s">
        <v>4410</v>
      </c>
      <c r="H53" s="482" t="s">
        <v>2522</v>
      </c>
      <c r="I53" s="679"/>
    </row>
    <row r="54" spans="2:9" ht="78.75" x14ac:dyDescent="0.25">
      <c r="B54" s="681" t="s">
        <v>4412</v>
      </c>
      <c r="C54" s="601" t="s">
        <v>4341</v>
      </c>
      <c r="D54" s="69">
        <v>10659</v>
      </c>
      <c r="E54" s="604" t="s">
        <v>4309</v>
      </c>
      <c r="F54" s="482">
        <v>2</v>
      </c>
      <c r="G54" s="46" t="s">
        <v>4410</v>
      </c>
      <c r="H54" s="482" t="s">
        <v>2522</v>
      </c>
      <c r="I54" s="679"/>
    </row>
    <row r="55" spans="2:9" ht="63" x14ac:dyDescent="0.25">
      <c r="B55" s="681" t="s">
        <v>4413</v>
      </c>
      <c r="C55" s="601" t="s">
        <v>4354</v>
      </c>
      <c r="D55" s="69">
        <v>106081</v>
      </c>
      <c r="E55" s="604" t="s">
        <v>4309</v>
      </c>
      <c r="F55" s="482">
        <v>2</v>
      </c>
      <c r="G55" s="46" t="s">
        <v>4410</v>
      </c>
      <c r="H55" s="482" t="s">
        <v>2522</v>
      </c>
      <c r="I55" s="679"/>
    </row>
    <row r="56" spans="2:9" ht="63" x14ac:dyDescent="0.25">
      <c r="B56" s="681" t="s">
        <v>4414</v>
      </c>
      <c r="C56" s="601" t="s">
        <v>4354</v>
      </c>
      <c r="D56" s="69">
        <v>106081</v>
      </c>
      <c r="E56" s="604" t="s">
        <v>4309</v>
      </c>
      <c r="F56" s="482">
        <v>2</v>
      </c>
      <c r="G56" s="46" t="s">
        <v>4415</v>
      </c>
      <c r="H56" s="482" t="s">
        <v>2522</v>
      </c>
      <c r="I56" s="679"/>
    </row>
    <row r="57" spans="2:9" ht="31.5" x14ac:dyDescent="0.25">
      <c r="B57" s="681" t="s">
        <v>4416</v>
      </c>
      <c r="C57" s="601" t="s">
        <v>4393</v>
      </c>
      <c r="D57" s="69">
        <v>90980</v>
      </c>
      <c r="E57" s="604" t="s">
        <v>4309</v>
      </c>
      <c r="F57" s="482">
        <v>2</v>
      </c>
      <c r="G57" s="46" t="s">
        <v>4417</v>
      </c>
      <c r="H57" s="482" t="s">
        <v>2522</v>
      </c>
      <c r="I57" s="679"/>
    </row>
    <row r="58" spans="2:9" ht="31.5" x14ac:dyDescent="0.25">
      <c r="B58" s="681" t="s">
        <v>4418</v>
      </c>
      <c r="C58" s="601" t="s">
        <v>4393</v>
      </c>
      <c r="D58" s="69">
        <v>90980</v>
      </c>
      <c r="E58" s="604" t="s">
        <v>4309</v>
      </c>
      <c r="F58" s="482">
        <v>2</v>
      </c>
      <c r="G58" s="46" t="s">
        <v>4417</v>
      </c>
      <c r="H58" s="482" t="s">
        <v>2522</v>
      </c>
      <c r="I58" s="679"/>
    </row>
    <row r="59" spans="2:9" ht="63" x14ac:dyDescent="0.25">
      <c r="B59" s="681" t="s">
        <v>4419</v>
      </c>
      <c r="C59" s="601" t="s">
        <v>4308</v>
      </c>
      <c r="D59" s="69">
        <v>10661</v>
      </c>
      <c r="E59" s="604" t="s">
        <v>4309</v>
      </c>
      <c r="F59" s="482">
        <v>2</v>
      </c>
      <c r="G59" s="46" t="s">
        <v>4420</v>
      </c>
      <c r="H59" s="482" t="s">
        <v>2522</v>
      </c>
      <c r="I59" s="679"/>
    </row>
    <row r="60" spans="2:9" ht="47.25" x14ac:dyDescent="0.25">
      <c r="B60" s="681" t="s">
        <v>4421</v>
      </c>
      <c r="C60" s="601" t="s">
        <v>4422</v>
      </c>
      <c r="D60" s="69">
        <v>9446</v>
      </c>
      <c r="E60" s="604" t="s">
        <v>2128</v>
      </c>
      <c r="F60" s="482">
        <v>2</v>
      </c>
      <c r="G60" s="46" t="s">
        <v>4423</v>
      </c>
      <c r="H60" s="482" t="s">
        <v>2522</v>
      </c>
      <c r="I60" s="679"/>
    </row>
    <row r="61" spans="2:9" ht="31.5" x14ac:dyDescent="0.25">
      <c r="B61" s="681" t="s">
        <v>4424</v>
      </c>
      <c r="C61" s="601" t="s">
        <v>4372</v>
      </c>
      <c r="D61" s="69">
        <v>342</v>
      </c>
      <c r="E61" s="604" t="s">
        <v>2128</v>
      </c>
      <c r="F61" s="482">
        <v>2</v>
      </c>
      <c r="G61" s="46" t="s">
        <v>4425</v>
      </c>
      <c r="H61" s="482" t="s">
        <v>4426</v>
      </c>
      <c r="I61" s="679"/>
    </row>
    <row r="62" spans="2:9" ht="78.75" x14ac:dyDescent="0.25">
      <c r="B62" s="681" t="s">
        <v>4427</v>
      </c>
      <c r="C62" s="601" t="s">
        <v>4344</v>
      </c>
      <c r="D62" s="69">
        <v>101598</v>
      </c>
      <c r="E62" s="604" t="s">
        <v>4369</v>
      </c>
      <c r="F62" s="482">
        <v>2</v>
      </c>
      <c r="G62" s="46" t="s">
        <v>4428</v>
      </c>
      <c r="H62" s="482" t="s">
        <v>2534</v>
      </c>
      <c r="I62" s="679"/>
    </row>
    <row r="63" spans="2:9" ht="31.5" x14ac:dyDescent="0.25">
      <c r="B63" s="681" t="s">
        <v>4429</v>
      </c>
      <c r="C63" s="601" t="s">
        <v>4344</v>
      </c>
      <c r="D63" s="69">
        <v>101598</v>
      </c>
      <c r="E63" s="604" t="s">
        <v>4309</v>
      </c>
      <c r="F63" s="482">
        <v>2</v>
      </c>
      <c r="G63" s="46" t="s">
        <v>4430</v>
      </c>
      <c r="H63" s="482" t="s">
        <v>2539</v>
      </c>
      <c r="I63" s="679"/>
    </row>
    <row r="64" spans="2:9" ht="31.5" x14ac:dyDescent="0.25">
      <c r="B64" s="681" t="s">
        <v>4431</v>
      </c>
      <c r="C64" s="601" t="s">
        <v>4344</v>
      </c>
      <c r="D64" s="69">
        <v>101598</v>
      </c>
      <c r="E64" s="604" t="s">
        <v>4309</v>
      </c>
      <c r="F64" s="482">
        <v>2</v>
      </c>
      <c r="G64" s="46" t="s">
        <v>4432</v>
      </c>
      <c r="H64" s="482" t="s">
        <v>2539</v>
      </c>
      <c r="I64" s="679"/>
    </row>
    <row r="65" spans="2:9" ht="31.5" x14ac:dyDescent="0.25">
      <c r="B65" s="681" t="s">
        <v>4433</v>
      </c>
      <c r="C65" s="601" t="s">
        <v>4335</v>
      </c>
      <c r="D65" s="69">
        <v>3655</v>
      </c>
      <c r="E65" s="604" t="s">
        <v>4309</v>
      </c>
      <c r="F65" s="482">
        <v>2</v>
      </c>
      <c r="G65" s="46" t="s">
        <v>4434</v>
      </c>
      <c r="H65" s="482" t="s">
        <v>2539</v>
      </c>
      <c r="I65" s="679"/>
    </row>
    <row r="66" spans="2:9" ht="31.5" x14ac:dyDescent="0.25">
      <c r="B66" s="681" t="s">
        <v>4435</v>
      </c>
      <c r="C66" s="601" t="s">
        <v>4344</v>
      </c>
      <c r="D66" s="69">
        <v>101598</v>
      </c>
      <c r="E66" s="604" t="s">
        <v>4309</v>
      </c>
      <c r="F66" s="482">
        <v>2</v>
      </c>
      <c r="G66" s="46" t="s">
        <v>4434</v>
      </c>
      <c r="H66" s="482" t="s">
        <v>2539</v>
      </c>
      <c r="I66" s="679"/>
    </row>
    <row r="67" spans="2:9" ht="31.5" x14ac:dyDescent="0.25">
      <c r="B67" s="681" t="s">
        <v>4436</v>
      </c>
      <c r="C67" s="601" t="s">
        <v>4344</v>
      </c>
      <c r="D67" s="69">
        <v>101598</v>
      </c>
      <c r="E67" s="604" t="s">
        <v>4309</v>
      </c>
      <c r="F67" s="482">
        <v>2</v>
      </c>
      <c r="G67" s="46" t="s">
        <v>4432</v>
      </c>
      <c r="H67" s="482" t="s">
        <v>2539</v>
      </c>
      <c r="I67" s="679"/>
    </row>
    <row r="68" spans="2:9" ht="31.5" x14ac:dyDescent="0.25">
      <c r="B68" s="681" t="s">
        <v>4437</v>
      </c>
      <c r="C68" s="601" t="s">
        <v>4329</v>
      </c>
      <c r="D68" s="69">
        <v>338</v>
      </c>
      <c r="E68" s="604" t="s">
        <v>4309</v>
      </c>
      <c r="F68" s="1348">
        <v>2</v>
      </c>
      <c r="G68" s="46" t="s">
        <v>4438</v>
      </c>
      <c r="H68" s="1348" t="s">
        <v>2539</v>
      </c>
    </row>
    <row r="69" spans="2:9" ht="18.75" x14ac:dyDescent="0.25">
      <c r="B69" s="1345">
        <f>COUNTA(B7:B68)</f>
        <v>62</v>
      </c>
      <c r="C69" s="1345"/>
      <c r="D69" s="1346"/>
      <c r="E69" s="1346"/>
      <c r="F69" s="1346"/>
      <c r="G69" s="1346"/>
      <c r="H69" s="1346"/>
    </row>
    <row r="70" spans="2:9" x14ac:dyDescent="0.25"/>
  </sheetData>
  <mergeCells count="2">
    <mergeCell ref="B4:H4"/>
    <mergeCell ref="B1:H3"/>
  </mergeCells>
  <pageMargins left="0.7" right="0.7" top="0.75" bottom="0.75" header="0.3" footer="0.3"/>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H151"/>
  <sheetViews>
    <sheetView showGridLines="0" workbookViewId="0">
      <pane xSplit="1" ySplit="6" topLeftCell="B7" activePane="bottomRight" state="frozen"/>
      <selection activeCell="C5" sqref="C5"/>
      <selection pane="topRight" activeCell="C5" sqref="C5"/>
      <selection pane="bottomLeft" activeCell="C5" sqref="C5"/>
      <selection pane="bottomRight" activeCell="F143" sqref="F143"/>
    </sheetView>
  </sheetViews>
  <sheetFormatPr baseColWidth="10" defaultColWidth="0" defaultRowHeight="15" zeroHeight="1" x14ac:dyDescent="0.25"/>
  <cols>
    <col min="1" max="1" width="3.5703125" customWidth="1"/>
    <col min="2" max="2" width="33.7109375" customWidth="1"/>
    <col min="3" max="3" width="30.28515625" customWidth="1"/>
    <col min="4" max="4" width="31" customWidth="1"/>
    <col min="5" max="5" width="12.28515625" customWidth="1"/>
    <col min="6" max="6" width="29.85546875" customWidth="1"/>
    <col min="7" max="7" width="21.5703125" customWidth="1"/>
    <col min="8" max="8" width="6.7109375" customWidth="1"/>
    <col min="9" max="16384" width="11.42578125" hidden="1"/>
  </cols>
  <sheetData>
    <row r="1" spans="1:7" x14ac:dyDescent="0.25">
      <c r="B1" s="2319"/>
      <c r="C1" s="2320"/>
      <c r="D1" s="2320"/>
      <c r="E1" s="2320"/>
      <c r="F1" s="2320"/>
      <c r="G1" s="2321"/>
    </row>
    <row r="2" spans="1:7" x14ac:dyDescent="0.25">
      <c r="B2" s="2322"/>
      <c r="C2" s="2323"/>
      <c r="D2" s="2323"/>
      <c r="E2" s="2323"/>
      <c r="F2" s="2323"/>
      <c r="G2" s="2324"/>
    </row>
    <row r="3" spans="1:7" ht="15" customHeight="1" thickBot="1" x14ac:dyDescent="0.3">
      <c r="B3" s="2325"/>
      <c r="C3" s="2326"/>
      <c r="D3" s="2326"/>
      <c r="E3" s="2326"/>
      <c r="F3" s="2326"/>
      <c r="G3" s="2327"/>
    </row>
    <row r="4" spans="1:7" ht="21.75" thickBot="1" x14ac:dyDescent="0.4">
      <c r="A4" s="4"/>
      <c r="B4" s="1789" t="s">
        <v>2734</v>
      </c>
      <c r="C4" s="1790"/>
      <c r="D4" s="1790"/>
      <c r="E4" s="1790"/>
      <c r="F4" s="1790"/>
      <c r="G4" s="1791"/>
    </row>
    <row r="5" spans="1:7" x14ac:dyDescent="0.25"/>
    <row r="6" spans="1:7" ht="38.25" thickBot="1" x14ac:dyDescent="0.3">
      <c r="B6" s="682" t="s">
        <v>1961</v>
      </c>
      <c r="C6" s="683" t="s">
        <v>726</v>
      </c>
      <c r="D6" s="588" t="s">
        <v>2518</v>
      </c>
      <c r="E6" s="680" t="s">
        <v>2529</v>
      </c>
      <c r="F6" s="588" t="s">
        <v>2520</v>
      </c>
      <c r="G6" s="578" t="s">
        <v>2530</v>
      </c>
    </row>
    <row r="7" spans="1:7" ht="24.75" thickBot="1" x14ac:dyDescent="0.3">
      <c r="B7" s="1444" t="s">
        <v>4439</v>
      </c>
      <c r="C7" s="1445" t="s">
        <v>4440</v>
      </c>
      <c r="D7" s="1445" t="s">
        <v>2129</v>
      </c>
      <c r="E7" s="1446">
        <v>1</v>
      </c>
      <c r="F7" s="1447" t="s">
        <v>4441</v>
      </c>
      <c r="G7" s="1647" t="s">
        <v>2526</v>
      </c>
    </row>
    <row r="8" spans="1:7" ht="26.25" thickBot="1" x14ac:dyDescent="0.3">
      <c r="B8" s="1448" t="s">
        <v>4442</v>
      </c>
      <c r="C8" s="1449" t="s">
        <v>4443</v>
      </c>
      <c r="D8" s="1449" t="s">
        <v>4309</v>
      </c>
      <c r="E8" s="1450">
        <v>1</v>
      </c>
      <c r="F8" s="1451" t="s">
        <v>4444</v>
      </c>
      <c r="G8" s="1648" t="s">
        <v>2526</v>
      </c>
    </row>
    <row r="9" spans="1:7" ht="24.75" thickBot="1" x14ac:dyDescent="0.3">
      <c r="B9" s="1448" t="s">
        <v>4445</v>
      </c>
      <c r="C9" s="1449" t="s">
        <v>4446</v>
      </c>
      <c r="D9" s="1449" t="s">
        <v>4313</v>
      </c>
      <c r="E9" s="1450">
        <v>1</v>
      </c>
      <c r="F9" s="1451" t="s">
        <v>4447</v>
      </c>
      <c r="G9" s="1648" t="s">
        <v>2526</v>
      </c>
    </row>
    <row r="10" spans="1:7" ht="26.25" thickBot="1" x14ac:dyDescent="0.3">
      <c r="B10" s="1448" t="s">
        <v>4448</v>
      </c>
      <c r="C10" s="1449" t="s">
        <v>4449</v>
      </c>
      <c r="D10" s="1449" t="s">
        <v>4450</v>
      </c>
      <c r="E10" s="1450">
        <v>2</v>
      </c>
      <c r="F10" s="1451" t="s">
        <v>4451</v>
      </c>
      <c r="G10" s="1648" t="s">
        <v>2526</v>
      </c>
    </row>
    <row r="11" spans="1:7" ht="26.25" thickBot="1" x14ac:dyDescent="0.3">
      <c r="B11" s="1448" t="s">
        <v>4452</v>
      </c>
      <c r="C11" s="1449" t="s">
        <v>4449</v>
      </c>
      <c r="D11" s="1449" t="s">
        <v>4309</v>
      </c>
      <c r="E11" s="1450">
        <v>2</v>
      </c>
      <c r="F11" s="1451" t="s">
        <v>4453</v>
      </c>
      <c r="G11" s="1648" t="s">
        <v>2526</v>
      </c>
    </row>
    <row r="12" spans="1:7" ht="36.75" thickBot="1" x14ac:dyDescent="0.3">
      <c r="B12" s="1448" t="s">
        <v>4454</v>
      </c>
      <c r="C12" s="1449" t="s">
        <v>4440</v>
      </c>
      <c r="D12" s="1449" t="s">
        <v>4455</v>
      </c>
      <c r="E12" s="1450">
        <v>2</v>
      </c>
      <c r="F12" s="1451" t="s">
        <v>4456</v>
      </c>
      <c r="G12" s="1648" t="s">
        <v>2537</v>
      </c>
    </row>
    <row r="13" spans="1:7" ht="26.25" thickBot="1" x14ac:dyDescent="0.3">
      <c r="B13" s="1448" t="s">
        <v>4457</v>
      </c>
      <c r="C13" s="1449" t="s">
        <v>4458</v>
      </c>
      <c r="D13" s="1449" t="s">
        <v>4309</v>
      </c>
      <c r="E13" s="1450">
        <v>2</v>
      </c>
      <c r="F13" s="1451" t="s">
        <v>4459</v>
      </c>
      <c r="G13" s="1648" t="s">
        <v>2537</v>
      </c>
    </row>
    <row r="14" spans="1:7" ht="26.25" thickBot="1" x14ac:dyDescent="0.3">
      <c r="B14" s="1448" t="s">
        <v>4460</v>
      </c>
      <c r="C14" s="1449" t="s">
        <v>4461</v>
      </c>
      <c r="D14" s="1449" t="s">
        <v>4309</v>
      </c>
      <c r="E14" s="1450">
        <v>2</v>
      </c>
      <c r="F14" s="1451" t="s">
        <v>4459</v>
      </c>
      <c r="G14" s="1648" t="s">
        <v>2537</v>
      </c>
    </row>
    <row r="15" spans="1:7" ht="26.25" thickBot="1" x14ac:dyDescent="0.3">
      <c r="B15" s="1448" t="s">
        <v>4462</v>
      </c>
      <c r="C15" s="1449" t="s">
        <v>4463</v>
      </c>
      <c r="D15" s="1449" t="s">
        <v>4309</v>
      </c>
      <c r="E15" s="1450">
        <v>1</v>
      </c>
      <c r="F15" s="1451" t="s">
        <v>4464</v>
      </c>
      <c r="G15" s="1648" t="s">
        <v>2528</v>
      </c>
    </row>
    <row r="16" spans="1:7" ht="51.75" thickBot="1" x14ac:dyDescent="0.3">
      <c r="B16" s="1448" t="s">
        <v>4465</v>
      </c>
      <c r="C16" s="1449" t="s">
        <v>4466</v>
      </c>
      <c r="D16" s="1449" t="s">
        <v>4357</v>
      </c>
      <c r="E16" s="1450">
        <v>1</v>
      </c>
      <c r="F16" s="1451" t="s">
        <v>4467</v>
      </c>
      <c r="G16" s="1648" t="s">
        <v>2528</v>
      </c>
    </row>
    <row r="17" spans="2:7" ht="36.75" thickBot="1" x14ac:dyDescent="0.3">
      <c r="B17" s="1448" t="s">
        <v>4468</v>
      </c>
      <c r="C17" s="1449" t="s">
        <v>4469</v>
      </c>
      <c r="D17" s="1449" t="s">
        <v>2129</v>
      </c>
      <c r="E17" s="1450">
        <v>1</v>
      </c>
      <c r="F17" s="1451" t="s">
        <v>4470</v>
      </c>
      <c r="G17" s="1648" t="s">
        <v>2528</v>
      </c>
    </row>
    <row r="18" spans="2:7" ht="48.75" thickBot="1" x14ac:dyDescent="0.3">
      <c r="B18" s="1448" t="s">
        <v>4471</v>
      </c>
      <c r="C18" s="1449" t="s">
        <v>4463</v>
      </c>
      <c r="D18" s="1449" t="s">
        <v>2128</v>
      </c>
      <c r="E18" s="1450">
        <v>1</v>
      </c>
      <c r="F18" s="1451" t="s">
        <v>4472</v>
      </c>
      <c r="G18" s="1648" t="s">
        <v>2528</v>
      </c>
    </row>
    <row r="19" spans="2:7" ht="24.75" thickBot="1" x14ac:dyDescent="0.3">
      <c r="B19" s="1448" t="s">
        <v>4473</v>
      </c>
      <c r="C19" s="1449" t="s">
        <v>4446</v>
      </c>
      <c r="D19" s="1449" t="s">
        <v>4309</v>
      </c>
      <c r="E19" s="1450">
        <v>2</v>
      </c>
      <c r="F19" s="1451" t="s">
        <v>4327</v>
      </c>
      <c r="G19" s="1648" t="s">
        <v>2528</v>
      </c>
    </row>
    <row r="20" spans="2:7" ht="51.75" thickBot="1" x14ac:dyDescent="0.3">
      <c r="B20" s="1448" t="s">
        <v>4465</v>
      </c>
      <c r="C20" s="1449" t="s">
        <v>4466</v>
      </c>
      <c r="D20" s="1449" t="s">
        <v>4357</v>
      </c>
      <c r="E20" s="1450">
        <v>2</v>
      </c>
      <c r="F20" s="1451" t="s">
        <v>4474</v>
      </c>
      <c r="G20" s="1648" t="s">
        <v>2528</v>
      </c>
    </row>
    <row r="21" spans="2:7" ht="26.25" thickBot="1" x14ac:dyDescent="0.3">
      <c r="B21" s="1448" t="s">
        <v>4475</v>
      </c>
      <c r="C21" s="1449" t="s">
        <v>4476</v>
      </c>
      <c r="D21" s="1449" t="s">
        <v>4309</v>
      </c>
      <c r="E21" s="1450">
        <v>2</v>
      </c>
      <c r="F21" s="1451" t="s">
        <v>4477</v>
      </c>
      <c r="G21" s="1648" t="s">
        <v>2528</v>
      </c>
    </row>
    <row r="22" spans="2:7" ht="24.75" thickBot="1" x14ac:dyDescent="0.3">
      <c r="B22" s="1448" t="s">
        <v>4478</v>
      </c>
      <c r="C22" s="1449"/>
      <c r="D22" s="1449" t="s">
        <v>4479</v>
      </c>
      <c r="E22" s="1450">
        <v>2</v>
      </c>
      <c r="F22" s="1451" t="s">
        <v>4327</v>
      </c>
      <c r="G22" s="1648" t="s">
        <v>2528</v>
      </c>
    </row>
    <row r="23" spans="2:7" ht="26.25" thickBot="1" x14ac:dyDescent="0.3">
      <c r="B23" s="1448" t="s">
        <v>4480</v>
      </c>
      <c r="C23" s="1449" t="s">
        <v>4481</v>
      </c>
      <c r="D23" s="1449" t="s">
        <v>4309</v>
      </c>
      <c r="E23" s="1450">
        <v>2</v>
      </c>
      <c r="F23" s="1451" t="s">
        <v>4482</v>
      </c>
      <c r="G23" s="1648" t="s">
        <v>2528</v>
      </c>
    </row>
    <row r="24" spans="2:7" ht="26.25" thickBot="1" x14ac:dyDescent="0.3">
      <c r="B24" s="1448" t="s">
        <v>4483</v>
      </c>
      <c r="C24" s="1449" t="s">
        <v>4484</v>
      </c>
      <c r="D24" s="1449" t="s">
        <v>4309</v>
      </c>
      <c r="E24" s="1450">
        <v>2</v>
      </c>
      <c r="F24" s="1451" t="s">
        <v>4485</v>
      </c>
      <c r="G24" s="1648" t="s">
        <v>2528</v>
      </c>
    </row>
    <row r="25" spans="2:7" ht="15.75" thickBot="1" x14ac:dyDescent="0.3">
      <c r="B25" s="1448" t="s">
        <v>4486</v>
      </c>
      <c r="C25" s="1449" t="s">
        <v>4469</v>
      </c>
      <c r="D25" s="1449" t="s">
        <v>4309</v>
      </c>
      <c r="E25" s="1450">
        <v>2</v>
      </c>
      <c r="F25" s="1451" t="s">
        <v>4477</v>
      </c>
      <c r="G25" s="1648" t="s">
        <v>2528</v>
      </c>
    </row>
    <row r="26" spans="2:7" ht="26.25" thickBot="1" x14ac:dyDescent="0.3">
      <c r="B26" s="1448" t="s">
        <v>4471</v>
      </c>
      <c r="C26" s="1449" t="s">
        <v>4463</v>
      </c>
      <c r="D26" s="1449" t="s">
        <v>2128</v>
      </c>
      <c r="E26" s="1450">
        <v>2</v>
      </c>
      <c r="F26" s="1451" t="s">
        <v>4487</v>
      </c>
      <c r="G26" s="1648" t="s">
        <v>2528</v>
      </c>
    </row>
    <row r="27" spans="2:7" ht="26.25" thickBot="1" x14ac:dyDescent="0.3">
      <c r="B27" s="1448" t="s">
        <v>4488</v>
      </c>
      <c r="C27" s="1449" t="s">
        <v>4463</v>
      </c>
      <c r="D27" s="1449" t="s">
        <v>4309</v>
      </c>
      <c r="E27" s="1450">
        <v>1</v>
      </c>
      <c r="F27" s="1451" t="s">
        <v>4489</v>
      </c>
      <c r="G27" s="1648" t="s">
        <v>4490</v>
      </c>
    </row>
    <row r="28" spans="2:7" ht="51.75" thickBot="1" x14ac:dyDescent="0.3">
      <c r="B28" s="1448" t="s">
        <v>4491</v>
      </c>
      <c r="C28" s="1449" t="s">
        <v>4461</v>
      </c>
      <c r="D28" s="1449" t="s">
        <v>4357</v>
      </c>
      <c r="E28" s="1450">
        <v>2</v>
      </c>
      <c r="F28" s="1451" t="s">
        <v>4492</v>
      </c>
      <c r="G28" s="1648" t="s">
        <v>4490</v>
      </c>
    </row>
    <row r="29" spans="2:7" ht="26.25" thickBot="1" x14ac:dyDescent="0.3">
      <c r="B29" s="1448" t="s">
        <v>4493</v>
      </c>
      <c r="C29" s="1449" t="s">
        <v>4494</v>
      </c>
      <c r="D29" s="1449" t="s">
        <v>4309</v>
      </c>
      <c r="E29" s="1450">
        <v>2</v>
      </c>
      <c r="F29" s="1451" t="s">
        <v>4495</v>
      </c>
      <c r="G29" s="1648" t="s">
        <v>2524</v>
      </c>
    </row>
    <row r="30" spans="2:7" ht="26.25" thickBot="1" x14ac:dyDescent="0.3">
      <c r="B30" s="1448" t="s">
        <v>4496</v>
      </c>
      <c r="C30" s="1449" t="s">
        <v>4494</v>
      </c>
      <c r="D30" s="1449" t="s">
        <v>4309</v>
      </c>
      <c r="E30" s="1450">
        <v>2</v>
      </c>
      <c r="F30" s="1451" t="s">
        <v>4497</v>
      </c>
      <c r="G30" s="1648" t="s">
        <v>4498</v>
      </c>
    </row>
    <row r="31" spans="2:7" ht="48.75" thickBot="1" x14ac:dyDescent="0.3">
      <c r="B31" s="1448" t="s">
        <v>4499</v>
      </c>
      <c r="C31" s="1449" t="s">
        <v>4494</v>
      </c>
      <c r="D31" s="1449" t="s">
        <v>4309</v>
      </c>
      <c r="E31" s="1450">
        <v>1</v>
      </c>
      <c r="F31" s="1451" t="s">
        <v>4500</v>
      </c>
      <c r="G31" s="1648" t="s">
        <v>2538</v>
      </c>
    </row>
    <row r="32" spans="2:7" ht="26.25" thickBot="1" x14ac:dyDescent="0.3">
      <c r="B32" s="1448" t="s">
        <v>4501</v>
      </c>
      <c r="C32" s="1449" t="s">
        <v>4494</v>
      </c>
      <c r="D32" s="1449" t="s">
        <v>4309</v>
      </c>
      <c r="E32" s="1450">
        <v>1</v>
      </c>
      <c r="F32" s="1451" t="s">
        <v>4502</v>
      </c>
      <c r="G32" s="1648" t="s">
        <v>2538</v>
      </c>
    </row>
    <row r="33" spans="2:7" ht="48.75" thickBot="1" x14ac:dyDescent="0.3">
      <c r="B33" s="1448" t="s">
        <v>4503</v>
      </c>
      <c r="C33" s="1449" t="s">
        <v>4463</v>
      </c>
      <c r="D33" s="1449" t="s">
        <v>4303</v>
      </c>
      <c r="E33" s="1450">
        <v>2</v>
      </c>
      <c r="F33" s="1451" t="s">
        <v>4504</v>
      </c>
      <c r="G33" s="1648" t="s">
        <v>2523</v>
      </c>
    </row>
    <row r="34" spans="2:7" ht="36.75" thickBot="1" x14ac:dyDescent="0.3">
      <c r="B34" s="1448" t="s">
        <v>4505</v>
      </c>
      <c r="C34" s="1449" t="s">
        <v>4506</v>
      </c>
      <c r="D34" s="1449" t="s">
        <v>2128</v>
      </c>
      <c r="E34" s="1450">
        <v>1</v>
      </c>
      <c r="F34" s="1451" t="s">
        <v>4507</v>
      </c>
      <c r="G34" s="1648" t="s">
        <v>2531</v>
      </c>
    </row>
    <row r="35" spans="2:7" ht="15.75" thickBot="1" x14ac:dyDescent="0.3">
      <c r="B35" s="1448" t="s">
        <v>4508</v>
      </c>
      <c r="C35" s="1449" t="s">
        <v>4509</v>
      </c>
      <c r="D35" s="1449" t="s">
        <v>4309</v>
      </c>
      <c r="E35" s="1450">
        <v>1</v>
      </c>
      <c r="F35" s="1451" t="s">
        <v>4510</v>
      </c>
      <c r="G35" s="1648" t="s">
        <v>2531</v>
      </c>
    </row>
    <row r="36" spans="2:7" ht="39" thickBot="1" x14ac:dyDescent="0.3">
      <c r="B36" s="1448" t="s">
        <v>4511</v>
      </c>
      <c r="C36" s="1449" t="s">
        <v>4512</v>
      </c>
      <c r="D36" s="1449" t="s">
        <v>4309</v>
      </c>
      <c r="E36" s="1450">
        <v>2</v>
      </c>
      <c r="F36" s="1451" t="s">
        <v>4513</v>
      </c>
      <c r="G36" s="1648" t="s">
        <v>2531</v>
      </c>
    </row>
    <row r="37" spans="2:7" ht="48.75" thickBot="1" x14ac:dyDescent="0.3">
      <c r="B37" s="1448" t="s">
        <v>4514</v>
      </c>
      <c r="C37" s="1449" t="s">
        <v>4469</v>
      </c>
      <c r="D37" s="1449" t="s">
        <v>4303</v>
      </c>
      <c r="E37" s="1450">
        <v>2</v>
      </c>
      <c r="F37" s="1451" t="s">
        <v>4515</v>
      </c>
      <c r="G37" s="1648" t="s">
        <v>2531</v>
      </c>
    </row>
    <row r="38" spans="2:7" ht="26.25" thickBot="1" x14ac:dyDescent="0.3">
      <c r="B38" s="1448" t="s">
        <v>4516</v>
      </c>
      <c r="C38" s="1449" t="s">
        <v>4517</v>
      </c>
      <c r="D38" s="1449" t="s">
        <v>2128</v>
      </c>
      <c r="E38" s="1450">
        <v>2</v>
      </c>
      <c r="F38" s="1451" t="s">
        <v>4518</v>
      </c>
      <c r="G38" s="1648" t="s">
        <v>2531</v>
      </c>
    </row>
    <row r="39" spans="2:7" ht="39" thickBot="1" x14ac:dyDescent="0.3">
      <c r="B39" s="1448" t="s">
        <v>4519</v>
      </c>
      <c r="C39" s="1449" t="s">
        <v>4512</v>
      </c>
      <c r="D39" s="1449" t="s">
        <v>2129</v>
      </c>
      <c r="E39" s="1450">
        <v>1</v>
      </c>
      <c r="F39" s="1451" t="s">
        <v>4520</v>
      </c>
      <c r="G39" s="1648" t="s">
        <v>2527</v>
      </c>
    </row>
    <row r="40" spans="2:7" ht="26.25" thickBot="1" x14ac:dyDescent="0.3">
      <c r="B40" s="1448" t="s">
        <v>4521</v>
      </c>
      <c r="C40" s="1449" t="s">
        <v>4522</v>
      </c>
      <c r="D40" s="1449" t="s">
        <v>2129</v>
      </c>
      <c r="E40" s="1450">
        <v>1</v>
      </c>
      <c r="F40" s="1451" t="s">
        <v>4523</v>
      </c>
      <c r="G40" s="1648" t="s">
        <v>2527</v>
      </c>
    </row>
    <row r="41" spans="2:7" ht="51.75" thickBot="1" x14ac:dyDescent="0.3">
      <c r="B41" s="1448" t="s">
        <v>4524</v>
      </c>
      <c r="C41" s="1449" t="s">
        <v>4469</v>
      </c>
      <c r="D41" s="1449" t="s">
        <v>4357</v>
      </c>
      <c r="E41" s="1450">
        <v>1</v>
      </c>
      <c r="F41" s="1451" t="s">
        <v>4362</v>
      </c>
      <c r="G41" s="1648" t="s">
        <v>2527</v>
      </c>
    </row>
    <row r="42" spans="2:7" ht="51.75" thickBot="1" x14ac:dyDescent="0.3">
      <c r="B42" s="1448" t="s">
        <v>4525</v>
      </c>
      <c r="C42" s="1449" t="s">
        <v>4526</v>
      </c>
      <c r="D42" s="1449" t="s">
        <v>4357</v>
      </c>
      <c r="E42" s="1450">
        <v>1</v>
      </c>
      <c r="F42" s="1451" t="s">
        <v>4362</v>
      </c>
      <c r="G42" s="1648" t="s">
        <v>2527</v>
      </c>
    </row>
    <row r="43" spans="2:7" ht="26.25" thickBot="1" x14ac:dyDescent="0.3">
      <c r="B43" s="1448" t="s">
        <v>4527</v>
      </c>
      <c r="C43" s="1449" t="s">
        <v>4449</v>
      </c>
      <c r="D43" s="1449" t="s">
        <v>2129</v>
      </c>
      <c r="E43" s="1450">
        <v>1</v>
      </c>
      <c r="F43" s="1451" t="s">
        <v>4528</v>
      </c>
      <c r="G43" s="1648" t="s">
        <v>2527</v>
      </c>
    </row>
    <row r="44" spans="2:7" ht="36.75" thickBot="1" x14ac:dyDescent="0.3">
      <c r="B44" s="1448" t="s">
        <v>4529</v>
      </c>
      <c r="C44" s="1449" t="s">
        <v>4469</v>
      </c>
      <c r="D44" s="1449" t="s">
        <v>4309</v>
      </c>
      <c r="E44" s="1450">
        <v>1</v>
      </c>
      <c r="F44" s="1451" t="s">
        <v>4530</v>
      </c>
      <c r="G44" s="1648" t="s">
        <v>2527</v>
      </c>
    </row>
    <row r="45" spans="2:7" ht="24.75" thickBot="1" x14ac:dyDescent="0.3">
      <c r="B45" s="1448" t="s">
        <v>4531</v>
      </c>
      <c r="C45" s="1449" t="s">
        <v>4469</v>
      </c>
      <c r="D45" s="1449" t="s">
        <v>4309</v>
      </c>
      <c r="E45" s="1450">
        <v>1</v>
      </c>
      <c r="F45" s="1451" t="s">
        <v>4532</v>
      </c>
      <c r="G45" s="1648" t="s">
        <v>2527</v>
      </c>
    </row>
    <row r="46" spans="2:7" ht="15.75" thickBot="1" x14ac:dyDescent="0.3">
      <c r="B46" s="1448" t="s">
        <v>4533</v>
      </c>
      <c r="C46" s="1449" t="s">
        <v>4526</v>
      </c>
      <c r="D46" s="1449" t="s">
        <v>4313</v>
      </c>
      <c r="E46" s="1450">
        <v>1</v>
      </c>
      <c r="F46" s="1451" t="s">
        <v>4534</v>
      </c>
      <c r="G46" s="1648" t="s">
        <v>2527</v>
      </c>
    </row>
    <row r="47" spans="2:7" ht="24.75" thickBot="1" x14ac:dyDescent="0.3">
      <c r="B47" s="1448" t="s">
        <v>4535</v>
      </c>
      <c r="C47" s="1449" t="s">
        <v>4446</v>
      </c>
      <c r="D47" s="1449" t="s">
        <v>4309</v>
      </c>
      <c r="E47" s="1450">
        <v>1</v>
      </c>
      <c r="F47" s="1451" t="s">
        <v>4536</v>
      </c>
      <c r="G47" s="1648" t="s">
        <v>2527</v>
      </c>
    </row>
    <row r="48" spans="2:7" ht="51.75" thickBot="1" x14ac:dyDescent="0.3">
      <c r="B48" s="1448" t="s">
        <v>4537</v>
      </c>
      <c r="C48" s="1449" t="s">
        <v>4538</v>
      </c>
      <c r="D48" s="1449" t="s">
        <v>4357</v>
      </c>
      <c r="E48" s="1450">
        <v>1</v>
      </c>
      <c r="F48" s="1451" t="s">
        <v>4539</v>
      </c>
      <c r="G48" s="1648" t="s">
        <v>2527</v>
      </c>
    </row>
    <row r="49" spans="2:7" ht="15.75" thickBot="1" x14ac:dyDescent="0.3">
      <c r="B49" s="1448" t="s">
        <v>4454</v>
      </c>
      <c r="C49" s="1449" t="s">
        <v>4440</v>
      </c>
      <c r="D49" s="1449" t="s">
        <v>4309</v>
      </c>
      <c r="E49" s="1450">
        <v>1</v>
      </c>
      <c r="F49" s="1451" t="s">
        <v>4540</v>
      </c>
      <c r="G49" s="1648" t="s">
        <v>2527</v>
      </c>
    </row>
    <row r="50" spans="2:7" ht="26.25" thickBot="1" x14ac:dyDescent="0.3">
      <c r="B50" s="1448" t="s">
        <v>4541</v>
      </c>
      <c r="C50" s="1449" t="s">
        <v>4542</v>
      </c>
      <c r="D50" s="1449" t="s">
        <v>4309</v>
      </c>
      <c r="E50" s="1450">
        <v>1</v>
      </c>
      <c r="F50" s="1451" t="s">
        <v>4543</v>
      </c>
      <c r="G50" s="1648" t="s">
        <v>2527</v>
      </c>
    </row>
    <row r="51" spans="2:7" ht="26.25" thickBot="1" x14ac:dyDescent="0.3">
      <c r="B51" s="1448" t="s">
        <v>4544</v>
      </c>
      <c r="C51" s="1449" t="s">
        <v>4506</v>
      </c>
      <c r="D51" s="1449" t="s">
        <v>4309</v>
      </c>
      <c r="E51" s="1450">
        <v>1</v>
      </c>
      <c r="F51" s="1451" t="s">
        <v>4545</v>
      </c>
      <c r="G51" s="1648" t="s">
        <v>2527</v>
      </c>
    </row>
    <row r="52" spans="2:7" ht="51.75" thickBot="1" x14ac:dyDescent="0.3">
      <c r="B52" s="1448" t="s">
        <v>4546</v>
      </c>
      <c r="C52" s="1449" t="s">
        <v>4461</v>
      </c>
      <c r="D52" s="1449" t="s">
        <v>4357</v>
      </c>
      <c r="E52" s="1450">
        <v>1</v>
      </c>
      <c r="F52" s="1451" t="s">
        <v>4370</v>
      </c>
      <c r="G52" s="1648" t="s">
        <v>2527</v>
      </c>
    </row>
    <row r="53" spans="2:7" ht="26.25" thickBot="1" x14ac:dyDescent="0.3">
      <c r="B53" s="1448" t="s">
        <v>4488</v>
      </c>
      <c r="C53" s="1449" t="s">
        <v>4463</v>
      </c>
      <c r="D53" s="1449" t="s">
        <v>2128</v>
      </c>
      <c r="E53" s="1450">
        <v>1</v>
      </c>
      <c r="F53" s="1451" t="s">
        <v>4547</v>
      </c>
      <c r="G53" s="1648" t="s">
        <v>2527</v>
      </c>
    </row>
    <row r="54" spans="2:7" ht="26.25" thickBot="1" x14ac:dyDescent="0.3">
      <c r="B54" s="1448" t="s">
        <v>4548</v>
      </c>
      <c r="C54" s="1449" t="s">
        <v>4463</v>
      </c>
      <c r="D54" s="1449" t="s">
        <v>4309</v>
      </c>
      <c r="E54" s="1450">
        <v>1</v>
      </c>
      <c r="F54" s="1451" t="s">
        <v>4549</v>
      </c>
      <c r="G54" s="1648" t="s">
        <v>2527</v>
      </c>
    </row>
    <row r="55" spans="2:7" ht="26.25" thickBot="1" x14ac:dyDescent="0.3">
      <c r="B55" s="1448" t="s">
        <v>4462</v>
      </c>
      <c r="C55" s="1449" t="s">
        <v>4463</v>
      </c>
      <c r="D55" s="1449" t="s">
        <v>4309</v>
      </c>
      <c r="E55" s="1450">
        <v>1</v>
      </c>
      <c r="F55" s="1451" t="s">
        <v>4549</v>
      </c>
      <c r="G55" s="1648" t="s">
        <v>2527</v>
      </c>
    </row>
    <row r="56" spans="2:7" ht="26.25" thickBot="1" x14ac:dyDescent="0.3">
      <c r="B56" s="1448" t="s">
        <v>4550</v>
      </c>
      <c r="C56" s="1449" t="s">
        <v>4494</v>
      </c>
      <c r="D56" s="1449" t="s">
        <v>4309</v>
      </c>
      <c r="E56" s="1450">
        <v>1</v>
      </c>
      <c r="F56" s="1451" t="s">
        <v>4551</v>
      </c>
      <c r="G56" s="1648" t="s">
        <v>2527</v>
      </c>
    </row>
    <row r="57" spans="2:7" ht="26.25" thickBot="1" x14ac:dyDescent="0.3">
      <c r="B57" s="1448" t="s">
        <v>4552</v>
      </c>
      <c r="C57" s="1449" t="s">
        <v>4494</v>
      </c>
      <c r="D57" s="1449" t="s">
        <v>4309</v>
      </c>
      <c r="E57" s="1450">
        <v>1</v>
      </c>
      <c r="F57" s="1451" t="s">
        <v>4551</v>
      </c>
      <c r="G57" s="1648" t="s">
        <v>2527</v>
      </c>
    </row>
    <row r="58" spans="2:7" ht="26.25" thickBot="1" x14ac:dyDescent="0.3">
      <c r="B58" s="1448" t="s">
        <v>4553</v>
      </c>
      <c r="C58" s="1449" t="s">
        <v>4554</v>
      </c>
      <c r="D58" s="1449" t="s">
        <v>4309</v>
      </c>
      <c r="E58" s="1450">
        <v>1</v>
      </c>
      <c r="F58" s="1451" t="s">
        <v>4555</v>
      </c>
      <c r="G58" s="1648" t="s">
        <v>2527</v>
      </c>
    </row>
    <row r="59" spans="2:7" ht="26.25" thickBot="1" x14ac:dyDescent="0.3">
      <c r="B59" s="1448" t="s">
        <v>4556</v>
      </c>
      <c r="C59" s="1449" t="s">
        <v>4554</v>
      </c>
      <c r="D59" s="1449" t="s">
        <v>4309</v>
      </c>
      <c r="E59" s="1450">
        <v>1</v>
      </c>
      <c r="F59" s="1451" t="s">
        <v>4557</v>
      </c>
      <c r="G59" s="1648" t="s">
        <v>2527</v>
      </c>
    </row>
    <row r="60" spans="2:7" ht="36.75" thickBot="1" x14ac:dyDescent="0.3">
      <c r="B60" s="1448" t="s">
        <v>4544</v>
      </c>
      <c r="C60" s="1449" t="s">
        <v>4506</v>
      </c>
      <c r="D60" s="1449" t="s">
        <v>4309</v>
      </c>
      <c r="E60" s="1450">
        <v>1</v>
      </c>
      <c r="F60" s="1451" t="s">
        <v>4558</v>
      </c>
      <c r="G60" s="1648" t="s">
        <v>2527</v>
      </c>
    </row>
    <row r="61" spans="2:7" ht="15.75" thickBot="1" x14ac:dyDescent="0.3">
      <c r="B61" s="1448" t="s">
        <v>4533</v>
      </c>
      <c r="C61" s="1449" t="s">
        <v>4526</v>
      </c>
      <c r="D61" s="1449" t="s">
        <v>4313</v>
      </c>
      <c r="E61" s="1450">
        <v>2</v>
      </c>
      <c r="F61" s="1451" t="s">
        <v>4559</v>
      </c>
      <c r="G61" s="1648" t="s">
        <v>2527</v>
      </c>
    </row>
    <row r="62" spans="2:7" ht="39" thickBot="1" x14ac:dyDescent="0.3">
      <c r="B62" s="1448" t="s">
        <v>4519</v>
      </c>
      <c r="C62" s="1449" t="s">
        <v>4512</v>
      </c>
      <c r="D62" s="1449" t="s">
        <v>4309</v>
      </c>
      <c r="E62" s="1450">
        <v>2</v>
      </c>
      <c r="F62" s="1451" t="s">
        <v>4560</v>
      </c>
      <c r="G62" s="1648" t="s">
        <v>2527</v>
      </c>
    </row>
    <row r="63" spans="2:7" ht="26.25" thickBot="1" x14ac:dyDescent="0.3">
      <c r="B63" s="1448" t="s">
        <v>4561</v>
      </c>
      <c r="C63" s="1449" t="s">
        <v>4542</v>
      </c>
      <c r="D63" s="1449" t="s">
        <v>4309</v>
      </c>
      <c r="E63" s="1450">
        <v>2</v>
      </c>
      <c r="F63" s="1451" t="s">
        <v>4562</v>
      </c>
      <c r="G63" s="1648" t="s">
        <v>2527</v>
      </c>
    </row>
    <row r="64" spans="2:7" ht="26.25" thickBot="1" x14ac:dyDescent="0.3">
      <c r="B64" s="1448" t="s">
        <v>4563</v>
      </c>
      <c r="C64" s="1449" t="s">
        <v>4542</v>
      </c>
      <c r="D64" s="1449" t="s">
        <v>4309</v>
      </c>
      <c r="E64" s="1450">
        <v>2</v>
      </c>
      <c r="F64" s="1451" t="s">
        <v>4562</v>
      </c>
      <c r="G64" s="1648" t="s">
        <v>2527</v>
      </c>
    </row>
    <row r="65" spans="2:7" ht="15.75" thickBot="1" x14ac:dyDescent="0.3">
      <c r="B65" s="1448" t="s">
        <v>4564</v>
      </c>
      <c r="C65" s="1449" t="s">
        <v>4446</v>
      </c>
      <c r="D65" s="1449" t="s">
        <v>4303</v>
      </c>
      <c r="E65" s="1450">
        <v>2</v>
      </c>
      <c r="F65" s="1451" t="s">
        <v>4565</v>
      </c>
      <c r="G65" s="1648" t="s">
        <v>2527</v>
      </c>
    </row>
    <row r="66" spans="2:7" ht="26.25" thickBot="1" x14ac:dyDescent="0.3">
      <c r="B66" s="1448" t="s">
        <v>4566</v>
      </c>
      <c r="C66" s="1449" t="s">
        <v>4463</v>
      </c>
      <c r="D66" s="1449" t="s">
        <v>4309</v>
      </c>
      <c r="E66" s="1450">
        <v>2</v>
      </c>
      <c r="F66" s="1451" t="s">
        <v>4567</v>
      </c>
      <c r="G66" s="1648" t="s">
        <v>2527</v>
      </c>
    </row>
    <row r="67" spans="2:7" ht="26.25" thickBot="1" x14ac:dyDescent="0.3">
      <c r="B67" s="1448" t="s">
        <v>4471</v>
      </c>
      <c r="C67" s="1449" t="s">
        <v>4463</v>
      </c>
      <c r="D67" s="1449" t="s">
        <v>2128</v>
      </c>
      <c r="E67" s="1450">
        <v>2</v>
      </c>
      <c r="F67" s="1451" t="s">
        <v>4568</v>
      </c>
      <c r="G67" s="1648" t="s">
        <v>2527</v>
      </c>
    </row>
    <row r="68" spans="2:7" ht="26.25" thickBot="1" x14ac:dyDescent="0.3">
      <c r="B68" s="1448" t="s">
        <v>4569</v>
      </c>
      <c r="C68" s="1449" t="s">
        <v>4463</v>
      </c>
      <c r="D68" s="1449" t="s">
        <v>2128</v>
      </c>
      <c r="E68" s="1450">
        <v>2</v>
      </c>
      <c r="F68" s="1451" t="s">
        <v>4570</v>
      </c>
      <c r="G68" s="1648" t="s">
        <v>2527</v>
      </c>
    </row>
    <row r="69" spans="2:7" ht="26.25" thickBot="1" x14ac:dyDescent="0.3">
      <c r="B69" s="1448" t="s">
        <v>4571</v>
      </c>
      <c r="C69" s="1449" t="s">
        <v>4463</v>
      </c>
      <c r="D69" s="1449" t="s">
        <v>4309</v>
      </c>
      <c r="E69" s="1450">
        <v>2</v>
      </c>
      <c r="F69" s="1451" t="s">
        <v>4572</v>
      </c>
      <c r="G69" s="1648" t="s">
        <v>2527</v>
      </c>
    </row>
    <row r="70" spans="2:7" ht="26.25" thickBot="1" x14ac:dyDescent="0.3">
      <c r="B70" s="1448" t="s">
        <v>4573</v>
      </c>
      <c r="C70" s="1449" t="s">
        <v>4443</v>
      </c>
      <c r="D70" s="1449" t="s">
        <v>2129</v>
      </c>
      <c r="E70" s="1450">
        <v>2</v>
      </c>
      <c r="F70" s="1451" t="s">
        <v>4574</v>
      </c>
      <c r="G70" s="1648" t="s">
        <v>2527</v>
      </c>
    </row>
    <row r="71" spans="2:7" ht="26.25" thickBot="1" x14ac:dyDescent="0.3">
      <c r="B71" s="1448" t="s">
        <v>4575</v>
      </c>
      <c r="C71" s="1449" t="s">
        <v>4576</v>
      </c>
      <c r="D71" s="1449" t="s">
        <v>4577</v>
      </c>
      <c r="E71" s="1450">
        <v>1</v>
      </c>
      <c r="F71" s="1451" t="s">
        <v>4578</v>
      </c>
      <c r="G71" s="1648" t="s">
        <v>2525</v>
      </c>
    </row>
    <row r="72" spans="2:7" ht="51.75" thickBot="1" x14ac:dyDescent="0.3">
      <c r="B72" s="1448" t="s">
        <v>4579</v>
      </c>
      <c r="C72" s="1449" t="s">
        <v>4481</v>
      </c>
      <c r="D72" s="1449" t="s">
        <v>4357</v>
      </c>
      <c r="E72" s="1450">
        <v>1</v>
      </c>
      <c r="F72" s="1451" t="s">
        <v>4580</v>
      </c>
      <c r="G72" s="1648" t="s">
        <v>2525</v>
      </c>
    </row>
    <row r="73" spans="2:7" ht="24.75" thickBot="1" x14ac:dyDescent="0.3">
      <c r="B73" s="1448" t="s">
        <v>4581</v>
      </c>
      <c r="C73" s="1449" t="s">
        <v>4440</v>
      </c>
      <c r="D73" s="1449" t="s">
        <v>4309</v>
      </c>
      <c r="E73" s="1450">
        <v>1</v>
      </c>
      <c r="F73" s="1451" t="s">
        <v>4582</v>
      </c>
      <c r="G73" s="1648" t="s">
        <v>2525</v>
      </c>
    </row>
    <row r="74" spans="2:7" ht="36.75" thickBot="1" x14ac:dyDescent="0.3">
      <c r="B74" s="1448" t="s">
        <v>4571</v>
      </c>
      <c r="C74" s="1449" t="s">
        <v>4463</v>
      </c>
      <c r="D74" s="1449" t="s">
        <v>4309</v>
      </c>
      <c r="E74" s="1450">
        <v>1</v>
      </c>
      <c r="F74" s="1451" t="s">
        <v>4583</v>
      </c>
      <c r="G74" s="1648" t="s">
        <v>2525</v>
      </c>
    </row>
    <row r="75" spans="2:7" ht="26.25" thickBot="1" x14ac:dyDescent="0.3">
      <c r="B75" s="1448" t="s">
        <v>4584</v>
      </c>
      <c r="C75" s="1449" t="s">
        <v>4463</v>
      </c>
      <c r="D75" s="1449" t="s">
        <v>4309</v>
      </c>
      <c r="E75" s="1450">
        <v>1</v>
      </c>
      <c r="F75" s="1451" t="s">
        <v>4585</v>
      </c>
      <c r="G75" s="1648" t="s">
        <v>2525</v>
      </c>
    </row>
    <row r="76" spans="2:7" ht="15.75" thickBot="1" x14ac:dyDescent="0.3">
      <c r="B76" s="1448" t="s">
        <v>4586</v>
      </c>
      <c r="C76" s="1449" t="s">
        <v>4587</v>
      </c>
      <c r="D76" s="1449" t="s">
        <v>4309</v>
      </c>
      <c r="E76" s="1450">
        <v>2</v>
      </c>
      <c r="F76" s="1451" t="s">
        <v>4588</v>
      </c>
      <c r="G76" s="1648" t="s">
        <v>2525</v>
      </c>
    </row>
    <row r="77" spans="2:7" ht="26.25" thickBot="1" x14ac:dyDescent="0.3">
      <c r="B77" s="1448" t="s">
        <v>4589</v>
      </c>
      <c r="C77" s="1449" t="s">
        <v>4463</v>
      </c>
      <c r="D77" s="1449" t="s">
        <v>4309</v>
      </c>
      <c r="E77" s="1450">
        <v>2</v>
      </c>
      <c r="F77" s="1451" t="s">
        <v>4590</v>
      </c>
      <c r="G77" s="1648" t="s">
        <v>2525</v>
      </c>
    </row>
    <row r="78" spans="2:7" ht="26.25" thickBot="1" x14ac:dyDescent="0.3">
      <c r="B78" s="1448" t="s">
        <v>4591</v>
      </c>
      <c r="C78" s="1449" t="s">
        <v>4463</v>
      </c>
      <c r="D78" s="1449" t="s">
        <v>2128</v>
      </c>
      <c r="E78" s="1450">
        <v>2</v>
      </c>
      <c r="F78" s="1451" t="s">
        <v>4592</v>
      </c>
      <c r="G78" s="1648" t="s">
        <v>2525</v>
      </c>
    </row>
    <row r="79" spans="2:7" ht="26.25" thickBot="1" x14ac:dyDescent="0.3">
      <c r="B79" s="1448" t="s">
        <v>4571</v>
      </c>
      <c r="C79" s="1449" t="s">
        <v>4463</v>
      </c>
      <c r="D79" s="1449" t="s">
        <v>4309</v>
      </c>
      <c r="E79" s="1450">
        <v>2</v>
      </c>
      <c r="F79" s="1451" t="s">
        <v>4593</v>
      </c>
      <c r="G79" s="1648" t="s">
        <v>2525</v>
      </c>
    </row>
    <row r="80" spans="2:7" ht="26.25" thickBot="1" x14ac:dyDescent="0.3">
      <c r="B80" s="1448" t="s">
        <v>4575</v>
      </c>
      <c r="C80" s="1449" t="s">
        <v>4576</v>
      </c>
      <c r="D80" s="1449" t="s">
        <v>4309</v>
      </c>
      <c r="E80" s="1450">
        <v>2</v>
      </c>
      <c r="F80" s="1451" t="s">
        <v>4594</v>
      </c>
      <c r="G80" s="1648" t="s">
        <v>2525</v>
      </c>
    </row>
    <row r="81" spans="2:7" ht="26.25" thickBot="1" x14ac:dyDescent="0.3">
      <c r="B81" s="1448" t="s">
        <v>4595</v>
      </c>
      <c r="C81" s="1449" t="s">
        <v>4463</v>
      </c>
      <c r="D81" s="1449" t="s">
        <v>2128</v>
      </c>
      <c r="E81" s="1450">
        <v>2</v>
      </c>
      <c r="F81" s="1451" t="s">
        <v>4596</v>
      </c>
      <c r="G81" s="1648" t="s">
        <v>2525</v>
      </c>
    </row>
    <row r="82" spans="2:7" ht="26.25" thickBot="1" x14ac:dyDescent="0.3">
      <c r="B82" s="1448" t="s">
        <v>4597</v>
      </c>
      <c r="C82" s="1449" t="s">
        <v>4463</v>
      </c>
      <c r="D82" s="1449" t="s">
        <v>2128</v>
      </c>
      <c r="E82" s="1450">
        <v>2</v>
      </c>
      <c r="F82" s="1451" t="s">
        <v>4598</v>
      </c>
      <c r="G82" s="1648" t="s">
        <v>2525</v>
      </c>
    </row>
    <row r="83" spans="2:7" ht="26.25" thickBot="1" x14ac:dyDescent="0.3">
      <c r="B83" s="1448" t="s">
        <v>4599</v>
      </c>
      <c r="C83" s="1449" t="s">
        <v>4481</v>
      </c>
      <c r="D83" s="1449" t="s">
        <v>4309</v>
      </c>
      <c r="E83" s="1450">
        <v>1</v>
      </c>
      <c r="F83" s="1451" t="s">
        <v>4600</v>
      </c>
      <c r="G83" s="1648" t="s">
        <v>4601</v>
      </c>
    </row>
    <row r="84" spans="2:7" ht="24.75" thickBot="1" x14ac:dyDescent="0.3">
      <c r="B84" s="1448" t="s">
        <v>4508</v>
      </c>
      <c r="C84" s="1449" t="s">
        <v>4509</v>
      </c>
      <c r="D84" s="1449" t="s">
        <v>4309</v>
      </c>
      <c r="E84" s="1450">
        <v>2</v>
      </c>
      <c r="F84" s="1451" t="s">
        <v>4602</v>
      </c>
      <c r="G84" s="1648" t="s">
        <v>2532</v>
      </c>
    </row>
    <row r="85" spans="2:7" ht="15.75" thickBot="1" x14ac:dyDescent="0.3">
      <c r="B85" s="1448" t="s">
        <v>4508</v>
      </c>
      <c r="C85" s="1449" t="s">
        <v>4509</v>
      </c>
      <c r="D85" s="1449" t="s">
        <v>4309</v>
      </c>
      <c r="E85" s="1450">
        <v>1</v>
      </c>
      <c r="F85" s="1451" t="s">
        <v>4603</v>
      </c>
      <c r="G85" s="1648" t="s">
        <v>2532</v>
      </c>
    </row>
    <row r="86" spans="2:7" ht="26.25" thickBot="1" x14ac:dyDescent="0.3">
      <c r="B86" s="1448" t="s">
        <v>4604</v>
      </c>
      <c r="C86" s="1449" t="s">
        <v>4449</v>
      </c>
      <c r="D86" s="1449" t="s">
        <v>4309</v>
      </c>
      <c r="E86" s="1450">
        <v>1</v>
      </c>
      <c r="F86" s="1451" t="s">
        <v>4605</v>
      </c>
      <c r="G86" s="1648" t="s">
        <v>4606</v>
      </c>
    </row>
    <row r="87" spans="2:7" ht="15.75" thickBot="1" x14ac:dyDescent="0.3">
      <c r="B87" s="1448" t="s">
        <v>4525</v>
      </c>
      <c r="C87" s="1449" t="s">
        <v>4526</v>
      </c>
      <c r="D87" s="1449" t="s">
        <v>4309</v>
      </c>
      <c r="E87" s="1450">
        <v>2</v>
      </c>
      <c r="F87" s="1451" t="s">
        <v>4607</v>
      </c>
      <c r="G87" s="1648" t="s">
        <v>2535</v>
      </c>
    </row>
    <row r="88" spans="2:7" ht="36.75" thickBot="1" x14ac:dyDescent="0.3">
      <c r="B88" s="1448" t="s">
        <v>4608</v>
      </c>
      <c r="C88" s="1449" t="s">
        <v>4609</v>
      </c>
      <c r="D88" s="1449" t="s">
        <v>4309</v>
      </c>
      <c r="E88" s="1450">
        <v>2</v>
      </c>
      <c r="F88" s="1451" t="s">
        <v>4610</v>
      </c>
      <c r="G88" s="1648" t="s">
        <v>2535</v>
      </c>
    </row>
    <row r="89" spans="2:7" ht="24.75" thickBot="1" x14ac:dyDescent="0.3">
      <c r="B89" s="1448" t="s">
        <v>4468</v>
      </c>
      <c r="C89" s="1449" t="s">
        <v>4469</v>
      </c>
      <c r="D89" s="1449" t="s">
        <v>2129</v>
      </c>
      <c r="E89" s="1450">
        <v>2</v>
      </c>
      <c r="F89" s="1451" t="s">
        <v>4611</v>
      </c>
      <c r="G89" s="1648" t="s">
        <v>4612</v>
      </c>
    </row>
    <row r="90" spans="2:7" ht="26.25" thickBot="1" x14ac:dyDescent="0.3">
      <c r="B90" s="1448" t="s">
        <v>4613</v>
      </c>
      <c r="C90" s="1449" t="s">
        <v>4481</v>
      </c>
      <c r="D90" s="1449" t="s">
        <v>4455</v>
      </c>
      <c r="E90" s="1450">
        <v>1</v>
      </c>
      <c r="F90" s="1451" t="s">
        <v>4614</v>
      </c>
      <c r="G90" s="1648" t="s">
        <v>4615</v>
      </c>
    </row>
    <row r="91" spans="2:7" ht="26.25" thickBot="1" x14ac:dyDescent="0.3">
      <c r="B91" s="1448" t="s">
        <v>4616</v>
      </c>
      <c r="C91" s="1449" t="s">
        <v>4443</v>
      </c>
      <c r="D91" s="1449" t="s">
        <v>4303</v>
      </c>
      <c r="E91" s="1450">
        <v>1</v>
      </c>
      <c r="F91" s="1451" t="s">
        <v>4617</v>
      </c>
      <c r="G91" s="1648" t="s">
        <v>4382</v>
      </c>
    </row>
    <row r="92" spans="2:7" ht="51.75" thickBot="1" x14ac:dyDescent="0.3">
      <c r="B92" s="1448" t="s">
        <v>4527</v>
      </c>
      <c r="C92" s="1449" t="s">
        <v>4449</v>
      </c>
      <c r="D92" s="1449" t="s">
        <v>4357</v>
      </c>
      <c r="E92" s="1450">
        <v>1</v>
      </c>
      <c r="F92" s="1451" t="s">
        <v>4618</v>
      </c>
      <c r="G92" s="1648" t="s">
        <v>4382</v>
      </c>
    </row>
    <row r="93" spans="2:7" ht="26.25" thickBot="1" x14ac:dyDescent="0.3">
      <c r="B93" s="1448" t="s">
        <v>4619</v>
      </c>
      <c r="C93" s="1449" t="s">
        <v>4449</v>
      </c>
      <c r="D93" s="1449" t="s">
        <v>4309</v>
      </c>
      <c r="E93" s="1450">
        <v>1</v>
      </c>
      <c r="F93" s="1451" t="s">
        <v>4620</v>
      </c>
      <c r="G93" s="1648" t="s">
        <v>4382</v>
      </c>
    </row>
    <row r="94" spans="2:7" ht="15.75" thickBot="1" x14ac:dyDescent="0.3">
      <c r="B94" s="1448" t="s">
        <v>4508</v>
      </c>
      <c r="C94" s="1449" t="s">
        <v>4509</v>
      </c>
      <c r="D94" s="1449" t="s">
        <v>4309</v>
      </c>
      <c r="E94" s="1450">
        <v>2</v>
      </c>
      <c r="F94" s="1451" t="s">
        <v>4621</v>
      </c>
      <c r="G94" s="1648" t="s">
        <v>4382</v>
      </c>
    </row>
    <row r="95" spans="2:7" ht="24.75" thickBot="1" x14ac:dyDescent="0.3">
      <c r="B95" s="1448" t="s">
        <v>4508</v>
      </c>
      <c r="C95" s="1449" t="s">
        <v>4509</v>
      </c>
      <c r="D95" s="1449" t="s">
        <v>4309</v>
      </c>
      <c r="E95" s="1450">
        <v>1</v>
      </c>
      <c r="F95" s="1451" t="s">
        <v>4622</v>
      </c>
      <c r="G95" s="1648" t="s">
        <v>2522</v>
      </c>
    </row>
    <row r="96" spans="2:7" ht="51.75" thickBot="1" x14ac:dyDescent="0.3">
      <c r="B96" s="1448" t="s">
        <v>4573</v>
      </c>
      <c r="C96" s="1449" t="s">
        <v>4443</v>
      </c>
      <c r="D96" s="1449" t="s">
        <v>4357</v>
      </c>
      <c r="E96" s="1450">
        <v>1</v>
      </c>
      <c r="F96" s="1451" t="s">
        <v>4622</v>
      </c>
      <c r="G96" s="1648" t="s">
        <v>2522</v>
      </c>
    </row>
    <row r="97" spans="2:7" ht="26.25" thickBot="1" x14ac:dyDescent="0.3">
      <c r="B97" s="1448" t="s">
        <v>4623</v>
      </c>
      <c r="C97" s="1449" t="s">
        <v>4466</v>
      </c>
      <c r="D97" s="1449" t="s">
        <v>4309</v>
      </c>
      <c r="E97" s="1450">
        <v>1</v>
      </c>
      <c r="F97" s="1451" t="s">
        <v>4622</v>
      </c>
      <c r="G97" s="1648" t="s">
        <v>2522</v>
      </c>
    </row>
    <row r="98" spans="2:7" ht="51.75" thickBot="1" x14ac:dyDescent="0.3">
      <c r="B98" s="1448" t="s">
        <v>4624</v>
      </c>
      <c r="C98" s="1449" t="s">
        <v>4625</v>
      </c>
      <c r="D98" s="1449" t="s">
        <v>4357</v>
      </c>
      <c r="E98" s="1450">
        <v>2</v>
      </c>
      <c r="F98" s="1451" t="s">
        <v>4626</v>
      </c>
      <c r="G98" s="1648" t="s">
        <v>2522</v>
      </c>
    </row>
    <row r="99" spans="2:7" ht="51.75" thickBot="1" x14ac:dyDescent="0.3">
      <c r="B99" s="1448" t="s">
        <v>4627</v>
      </c>
      <c r="C99" s="1449" t="s">
        <v>4494</v>
      </c>
      <c r="D99" s="1449" t="s">
        <v>4357</v>
      </c>
      <c r="E99" s="1450">
        <v>2</v>
      </c>
      <c r="F99" s="1451" t="s">
        <v>4626</v>
      </c>
      <c r="G99" s="1648" t="s">
        <v>2522</v>
      </c>
    </row>
    <row r="100" spans="2:7" ht="24.75" thickBot="1" x14ac:dyDescent="0.3">
      <c r="B100" s="1448" t="s">
        <v>4628</v>
      </c>
      <c r="C100" s="1449" t="s">
        <v>4440</v>
      </c>
      <c r="D100" s="1449" t="s">
        <v>4309</v>
      </c>
      <c r="E100" s="1450">
        <v>1</v>
      </c>
      <c r="F100" s="1451" t="s">
        <v>4629</v>
      </c>
      <c r="G100" s="1648" t="s">
        <v>2522</v>
      </c>
    </row>
    <row r="101" spans="2:7" ht="36.75" thickBot="1" x14ac:dyDescent="0.3">
      <c r="B101" s="1448" t="s">
        <v>4630</v>
      </c>
      <c r="C101" s="1449" t="s">
        <v>4469</v>
      </c>
      <c r="D101" s="1449" t="s">
        <v>4309</v>
      </c>
      <c r="E101" s="1450">
        <v>1</v>
      </c>
      <c r="F101" s="1451" t="s">
        <v>4631</v>
      </c>
      <c r="G101" s="1648" t="s">
        <v>2522</v>
      </c>
    </row>
    <row r="102" spans="2:7" ht="15.75" thickBot="1" x14ac:dyDescent="0.3">
      <c r="B102" s="1448" t="s">
        <v>4632</v>
      </c>
      <c r="C102" s="1449" t="s">
        <v>4469</v>
      </c>
      <c r="D102" s="1449" t="s">
        <v>4309</v>
      </c>
      <c r="E102" s="1450">
        <v>1</v>
      </c>
      <c r="F102" s="1451" t="s">
        <v>4633</v>
      </c>
      <c r="G102" s="1648" t="s">
        <v>2522</v>
      </c>
    </row>
    <row r="103" spans="2:7" ht="15.75" thickBot="1" x14ac:dyDescent="0.3">
      <c r="B103" s="1448" t="s">
        <v>4634</v>
      </c>
      <c r="C103" s="1449" t="s">
        <v>4469</v>
      </c>
      <c r="D103" s="1449" t="s">
        <v>4309</v>
      </c>
      <c r="E103" s="1450">
        <v>1</v>
      </c>
      <c r="F103" s="1451" t="s">
        <v>4633</v>
      </c>
      <c r="G103" s="1648" t="s">
        <v>2522</v>
      </c>
    </row>
    <row r="104" spans="2:7" ht="26.25" thickBot="1" x14ac:dyDescent="0.3">
      <c r="B104" s="1448" t="s">
        <v>4635</v>
      </c>
      <c r="C104" s="1449" t="s">
        <v>4463</v>
      </c>
      <c r="D104" s="1449" t="s">
        <v>4309</v>
      </c>
      <c r="E104" s="1450">
        <v>1</v>
      </c>
      <c r="F104" s="1451" t="s">
        <v>4636</v>
      </c>
      <c r="G104" s="1648" t="s">
        <v>2522</v>
      </c>
    </row>
    <row r="105" spans="2:7" ht="26.25" thickBot="1" x14ac:dyDescent="0.3">
      <c r="B105" s="1448" t="s">
        <v>4637</v>
      </c>
      <c r="C105" s="1449" t="s">
        <v>4463</v>
      </c>
      <c r="D105" s="1449" t="s">
        <v>2128</v>
      </c>
      <c r="E105" s="1450">
        <v>1</v>
      </c>
      <c r="F105" s="1451" t="s">
        <v>4638</v>
      </c>
      <c r="G105" s="1648" t="s">
        <v>2522</v>
      </c>
    </row>
    <row r="106" spans="2:7" ht="26.25" thickBot="1" x14ac:dyDescent="0.3">
      <c r="B106" s="1448" t="s">
        <v>4639</v>
      </c>
      <c r="C106" s="1449" t="s">
        <v>4466</v>
      </c>
      <c r="D106" s="1449" t="s">
        <v>4309</v>
      </c>
      <c r="E106" s="1450">
        <v>1</v>
      </c>
      <c r="F106" s="1451" t="s">
        <v>4640</v>
      </c>
      <c r="G106" s="1648" t="s">
        <v>2522</v>
      </c>
    </row>
    <row r="107" spans="2:7" ht="48.75" thickBot="1" x14ac:dyDescent="0.3">
      <c r="B107" s="1448" t="s">
        <v>4564</v>
      </c>
      <c r="C107" s="1449" t="s">
        <v>4446</v>
      </c>
      <c r="D107" s="1449" t="s">
        <v>4309</v>
      </c>
      <c r="E107" s="1450">
        <v>2</v>
      </c>
      <c r="F107" s="1451" t="s">
        <v>4641</v>
      </c>
      <c r="G107" s="1648" t="s">
        <v>2522</v>
      </c>
    </row>
    <row r="108" spans="2:7" ht="51.75" thickBot="1" x14ac:dyDescent="0.3">
      <c r="B108" s="1448" t="s">
        <v>4537</v>
      </c>
      <c r="C108" s="1449" t="s">
        <v>4538</v>
      </c>
      <c r="D108" s="1449" t="s">
        <v>4309</v>
      </c>
      <c r="E108" s="1450">
        <v>2</v>
      </c>
      <c r="F108" s="1451" t="s">
        <v>4642</v>
      </c>
      <c r="G108" s="1648" t="s">
        <v>2522</v>
      </c>
    </row>
    <row r="109" spans="2:7" ht="26.25" thickBot="1" x14ac:dyDescent="0.3">
      <c r="B109" s="1448" t="s">
        <v>4527</v>
      </c>
      <c r="C109" s="1449" t="s">
        <v>4449</v>
      </c>
      <c r="D109" s="1449" t="s">
        <v>4309</v>
      </c>
      <c r="E109" s="1450">
        <v>2</v>
      </c>
      <c r="F109" s="1451" t="s">
        <v>4410</v>
      </c>
      <c r="G109" s="1648" t="s">
        <v>2522</v>
      </c>
    </row>
    <row r="110" spans="2:7" ht="26.25" thickBot="1" x14ac:dyDescent="0.3">
      <c r="B110" s="1448" t="s">
        <v>4579</v>
      </c>
      <c r="C110" s="1449" t="s">
        <v>4481</v>
      </c>
      <c r="D110" s="1449" t="s">
        <v>4309</v>
      </c>
      <c r="E110" s="1450">
        <v>2</v>
      </c>
      <c r="F110" s="1451" t="s">
        <v>4643</v>
      </c>
      <c r="G110" s="1648" t="s">
        <v>2522</v>
      </c>
    </row>
    <row r="111" spans="2:7" ht="26.25" thickBot="1" x14ac:dyDescent="0.3">
      <c r="B111" s="1448" t="s">
        <v>4516</v>
      </c>
      <c r="C111" s="1449" t="s">
        <v>4517</v>
      </c>
      <c r="D111" s="1449" t="s">
        <v>4309</v>
      </c>
      <c r="E111" s="1450">
        <v>2</v>
      </c>
      <c r="F111" s="1451" t="s">
        <v>4644</v>
      </c>
      <c r="G111" s="1648" t="s">
        <v>2522</v>
      </c>
    </row>
    <row r="112" spans="2:7" ht="26.25" thickBot="1" x14ac:dyDescent="0.3">
      <c r="B112" s="1448" t="s">
        <v>4448</v>
      </c>
      <c r="C112" s="1449" t="s">
        <v>4449</v>
      </c>
      <c r="D112" s="1449" t="s">
        <v>4309</v>
      </c>
      <c r="E112" s="1450">
        <v>2</v>
      </c>
      <c r="F112" s="1451" t="s">
        <v>4410</v>
      </c>
      <c r="G112" s="1648" t="s">
        <v>2522</v>
      </c>
    </row>
    <row r="113" spans="2:7" ht="36.75" thickBot="1" x14ac:dyDescent="0.3">
      <c r="B113" s="1448" t="s">
        <v>4645</v>
      </c>
      <c r="C113" s="1449" t="s">
        <v>4466</v>
      </c>
      <c r="D113" s="1449" t="s">
        <v>4309</v>
      </c>
      <c r="E113" s="1450">
        <v>2</v>
      </c>
      <c r="F113" s="1451" t="s">
        <v>4646</v>
      </c>
      <c r="G113" s="1648" t="s">
        <v>2522</v>
      </c>
    </row>
    <row r="114" spans="2:7" ht="26.25" thickBot="1" x14ac:dyDescent="0.3">
      <c r="B114" s="1448" t="s">
        <v>4647</v>
      </c>
      <c r="C114" s="1449" t="s">
        <v>4449</v>
      </c>
      <c r="D114" s="1449" t="s">
        <v>4309</v>
      </c>
      <c r="E114" s="1450">
        <v>2</v>
      </c>
      <c r="F114" s="1451" t="s">
        <v>4648</v>
      </c>
      <c r="G114" s="1648" t="s">
        <v>2522</v>
      </c>
    </row>
    <row r="115" spans="2:7" ht="26.25" thickBot="1" x14ac:dyDescent="0.3">
      <c r="B115" s="1448" t="s">
        <v>4649</v>
      </c>
      <c r="C115" s="1449" t="s">
        <v>4517</v>
      </c>
      <c r="D115" s="1449" t="s">
        <v>4309</v>
      </c>
      <c r="E115" s="1450">
        <v>2</v>
      </c>
      <c r="F115" s="1451" t="s">
        <v>4650</v>
      </c>
      <c r="G115" s="1648" t="s">
        <v>2522</v>
      </c>
    </row>
    <row r="116" spans="2:7" ht="26.25" thickBot="1" x14ac:dyDescent="0.3">
      <c r="B116" s="1448" t="s">
        <v>4651</v>
      </c>
      <c r="C116" s="1449" t="s">
        <v>4463</v>
      </c>
      <c r="D116" s="1449" t="s">
        <v>2128</v>
      </c>
      <c r="E116" s="1450">
        <v>2</v>
      </c>
      <c r="F116" s="1451" t="s">
        <v>4652</v>
      </c>
      <c r="G116" s="1648" t="s">
        <v>2522</v>
      </c>
    </row>
    <row r="117" spans="2:7" ht="26.25" thickBot="1" x14ac:dyDescent="0.3">
      <c r="B117" s="1448" t="s">
        <v>4653</v>
      </c>
      <c r="C117" s="1449" t="s">
        <v>4654</v>
      </c>
      <c r="D117" s="1449" t="s">
        <v>4309</v>
      </c>
      <c r="E117" s="1450">
        <v>2</v>
      </c>
      <c r="F117" s="1451" t="s">
        <v>4648</v>
      </c>
      <c r="G117" s="1648" t="s">
        <v>2522</v>
      </c>
    </row>
    <row r="118" spans="2:7" ht="26.25" thickBot="1" x14ac:dyDescent="0.3">
      <c r="B118" s="1448" t="s">
        <v>4655</v>
      </c>
      <c r="C118" s="1449" t="s">
        <v>4654</v>
      </c>
      <c r="D118" s="1449" t="s">
        <v>4309</v>
      </c>
      <c r="E118" s="1450">
        <v>2</v>
      </c>
      <c r="F118" s="1451" t="s">
        <v>4648</v>
      </c>
      <c r="G118" s="1648" t="s">
        <v>2522</v>
      </c>
    </row>
    <row r="119" spans="2:7" ht="26.25" thickBot="1" x14ac:dyDescent="0.3">
      <c r="B119" s="1448" t="s">
        <v>4442</v>
      </c>
      <c r="C119" s="1449" t="s">
        <v>4443</v>
      </c>
      <c r="D119" s="1449" t="s">
        <v>4309</v>
      </c>
      <c r="E119" s="1450">
        <v>2</v>
      </c>
      <c r="F119" s="1451" t="s">
        <v>4648</v>
      </c>
      <c r="G119" s="1648" t="s">
        <v>2522</v>
      </c>
    </row>
    <row r="120" spans="2:7" ht="26.25" thickBot="1" x14ac:dyDescent="0.3">
      <c r="B120" s="1448" t="s">
        <v>4550</v>
      </c>
      <c r="C120" s="1449" t="s">
        <v>4494</v>
      </c>
      <c r="D120" s="1449" t="s">
        <v>4309</v>
      </c>
      <c r="E120" s="1450">
        <v>2</v>
      </c>
      <c r="F120" s="1451" t="s">
        <v>4656</v>
      </c>
      <c r="G120" s="1648" t="s">
        <v>4657</v>
      </c>
    </row>
    <row r="121" spans="2:7" ht="26.25" thickBot="1" x14ac:dyDescent="0.3">
      <c r="B121" s="1448" t="s">
        <v>4658</v>
      </c>
      <c r="C121" s="1449" t="s">
        <v>4481</v>
      </c>
      <c r="D121" s="1449" t="s">
        <v>4309</v>
      </c>
      <c r="E121" s="1450">
        <v>1</v>
      </c>
      <c r="F121" s="1451" t="s">
        <v>4659</v>
      </c>
      <c r="G121" s="1648" t="s">
        <v>2533</v>
      </c>
    </row>
    <row r="122" spans="2:7" ht="26.25" thickBot="1" x14ac:dyDescent="0.3">
      <c r="B122" s="1448" t="s">
        <v>4660</v>
      </c>
      <c r="C122" s="1449" t="s">
        <v>4463</v>
      </c>
      <c r="D122" s="1449" t="s">
        <v>4309</v>
      </c>
      <c r="E122" s="1450">
        <v>1</v>
      </c>
      <c r="F122" s="1451" t="s">
        <v>4661</v>
      </c>
      <c r="G122" s="1648" t="s">
        <v>2533</v>
      </c>
    </row>
    <row r="123" spans="2:7" ht="26.25" thickBot="1" x14ac:dyDescent="0.3">
      <c r="B123" s="1448" t="s">
        <v>4662</v>
      </c>
      <c r="C123" s="1449" t="s">
        <v>4494</v>
      </c>
      <c r="D123" s="1449" t="s">
        <v>4309</v>
      </c>
      <c r="E123" s="1450">
        <v>1</v>
      </c>
      <c r="F123" s="1451" t="s">
        <v>4663</v>
      </c>
      <c r="G123" s="1648" t="s">
        <v>2533</v>
      </c>
    </row>
    <row r="124" spans="2:7" ht="26.25" thickBot="1" x14ac:dyDescent="0.3">
      <c r="B124" s="1448" t="s">
        <v>4664</v>
      </c>
      <c r="C124" s="1449" t="s">
        <v>4494</v>
      </c>
      <c r="D124" s="1449" t="s">
        <v>4309</v>
      </c>
      <c r="E124" s="1450">
        <v>1</v>
      </c>
      <c r="F124" s="1451" t="s">
        <v>4665</v>
      </c>
      <c r="G124" s="1648" t="s">
        <v>2533</v>
      </c>
    </row>
    <row r="125" spans="2:7" ht="26.25" thickBot="1" x14ac:dyDescent="0.3">
      <c r="B125" s="1448" t="s">
        <v>4666</v>
      </c>
      <c r="C125" s="1449" t="s">
        <v>4517</v>
      </c>
      <c r="D125" s="1449" t="s">
        <v>4309</v>
      </c>
      <c r="E125" s="1450">
        <v>2</v>
      </c>
      <c r="F125" s="1451" t="s">
        <v>4667</v>
      </c>
      <c r="G125" s="1648" t="s">
        <v>2533</v>
      </c>
    </row>
    <row r="126" spans="2:7" ht="24.75" thickBot="1" x14ac:dyDescent="0.3">
      <c r="B126" s="1448" t="s">
        <v>4668</v>
      </c>
      <c r="C126" s="1449" t="s">
        <v>4669</v>
      </c>
      <c r="D126" s="1449" t="s">
        <v>4309</v>
      </c>
      <c r="E126" s="1450">
        <v>2</v>
      </c>
      <c r="F126" s="1451" t="s">
        <v>4670</v>
      </c>
      <c r="G126" s="1648" t="s">
        <v>2536</v>
      </c>
    </row>
    <row r="127" spans="2:7" ht="26.25" thickBot="1" x14ac:dyDescent="0.3">
      <c r="B127" s="1448" t="s">
        <v>4471</v>
      </c>
      <c r="C127" s="1449" t="s">
        <v>4463</v>
      </c>
      <c r="D127" s="1449" t="s">
        <v>4309</v>
      </c>
      <c r="E127" s="1450">
        <v>1</v>
      </c>
      <c r="F127" s="1451" t="s">
        <v>4671</v>
      </c>
      <c r="G127" s="1648" t="s">
        <v>2534</v>
      </c>
    </row>
    <row r="128" spans="2:7" ht="26.25" thickBot="1" x14ac:dyDescent="0.3">
      <c r="B128" s="1448" t="s">
        <v>4672</v>
      </c>
      <c r="C128" s="1449" t="s">
        <v>4449</v>
      </c>
      <c r="D128" s="1449" t="s">
        <v>2129</v>
      </c>
      <c r="E128" s="1450">
        <v>1</v>
      </c>
      <c r="F128" s="1451" t="s">
        <v>4673</v>
      </c>
      <c r="G128" s="1648" t="s">
        <v>2534</v>
      </c>
    </row>
    <row r="129" spans="2:7" ht="26.25" thickBot="1" x14ac:dyDescent="0.3">
      <c r="B129" s="1448" t="s">
        <v>4674</v>
      </c>
      <c r="C129" s="1449" t="s">
        <v>4675</v>
      </c>
      <c r="D129" s="1449" t="s">
        <v>4309</v>
      </c>
      <c r="E129" s="1450">
        <v>2</v>
      </c>
      <c r="F129" s="1451" t="s">
        <v>4676</v>
      </c>
      <c r="G129" s="1648" t="s">
        <v>2534</v>
      </c>
    </row>
    <row r="130" spans="2:7" ht="26.25" thickBot="1" x14ac:dyDescent="0.3">
      <c r="B130" s="1448" t="s">
        <v>4496</v>
      </c>
      <c r="C130" s="1449" t="s">
        <v>4494</v>
      </c>
      <c r="D130" s="1449" t="s">
        <v>4309</v>
      </c>
      <c r="E130" s="1450">
        <v>2</v>
      </c>
      <c r="F130" s="1451" t="s">
        <v>4677</v>
      </c>
      <c r="G130" s="1648" t="s">
        <v>2534</v>
      </c>
    </row>
    <row r="131" spans="2:7" ht="24.75" thickBot="1" x14ac:dyDescent="0.3">
      <c r="B131" s="1448" t="s">
        <v>4564</v>
      </c>
      <c r="C131" s="1449" t="s">
        <v>4446</v>
      </c>
      <c r="D131" s="1449" t="s">
        <v>4303</v>
      </c>
      <c r="E131" s="1450">
        <v>2</v>
      </c>
      <c r="F131" s="1451" t="s">
        <v>4678</v>
      </c>
      <c r="G131" s="1648" t="s">
        <v>2534</v>
      </c>
    </row>
    <row r="132" spans="2:7" ht="26.25" thickBot="1" x14ac:dyDescent="0.3">
      <c r="B132" s="1448" t="s">
        <v>4679</v>
      </c>
      <c r="C132" s="1449" t="s">
        <v>4554</v>
      </c>
      <c r="D132" s="1449" t="s">
        <v>2128</v>
      </c>
      <c r="E132" s="1450">
        <v>2</v>
      </c>
      <c r="F132" s="1451" t="s">
        <v>4680</v>
      </c>
      <c r="G132" s="1648" t="s">
        <v>2534</v>
      </c>
    </row>
    <row r="133" spans="2:7" ht="26.25" thickBot="1" x14ac:dyDescent="0.3">
      <c r="B133" s="1448" t="s">
        <v>4672</v>
      </c>
      <c r="C133" s="1449" t="s">
        <v>4449</v>
      </c>
      <c r="D133" s="1449" t="s">
        <v>2129</v>
      </c>
      <c r="E133" s="1450">
        <v>2</v>
      </c>
      <c r="F133" s="1451" t="s">
        <v>4428</v>
      </c>
      <c r="G133" s="1646" t="s">
        <v>2534</v>
      </c>
    </row>
    <row r="134" spans="2:7" ht="26.25" thickBot="1" x14ac:dyDescent="0.3">
      <c r="B134" s="1448" t="s">
        <v>4681</v>
      </c>
      <c r="C134" s="1449" t="s">
        <v>4461</v>
      </c>
      <c r="D134" s="1449" t="s">
        <v>4309</v>
      </c>
      <c r="E134" s="1450">
        <v>2</v>
      </c>
      <c r="F134" s="1451" t="s">
        <v>4682</v>
      </c>
      <c r="G134" s="1646" t="s">
        <v>2534</v>
      </c>
    </row>
    <row r="135" spans="2:7" ht="26.25" thickBot="1" x14ac:dyDescent="0.3">
      <c r="B135" s="1448" t="s">
        <v>4683</v>
      </c>
      <c r="C135" s="1449" t="s">
        <v>4461</v>
      </c>
      <c r="D135" s="1449" t="s">
        <v>4309</v>
      </c>
      <c r="E135" s="1450">
        <v>2</v>
      </c>
      <c r="F135" s="1451" t="s">
        <v>4684</v>
      </c>
      <c r="G135" s="1646" t="s">
        <v>2534</v>
      </c>
    </row>
    <row r="136" spans="2:7" ht="15.75" thickBot="1" x14ac:dyDescent="0.3">
      <c r="B136" s="1448" t="s">
        <v>4685</v>
      </c>
      <c r="C136" s="1449" t="s">
        <v>4446</v>
      </c>
      <c r="D136" s="1449" t="s">
        <v>4309</v>
      </c>
      <c r="E136" s="1450">
        <v>1</v>
      </c>
      <c r="F136" s="1451" t="s">
        <v>4686</v>
      </c>
      <c r="G136" s="1646" t="s">
        <v>4687</v>
      </c>
    </row>
    <row r="137" spans="2:7" ht="24.75" thickBot="1" x14ac:dyDescent="0.3">
      <c r="B137" s="1448" t="s">
        <v>4524</v>
      </c>
      <c r="C137" s="1449" t="s">
        <v>4469</v>
      </c>
      <c r="D137" s="1449" t="s">
        <v>4309</v>
      </c>
      <c r="E137" s="1450">
        <v>1</v>
      </c>
      <c r="F137" s="1451" t="s">
        <v>4688</v>
      </c>
      <c r="G137" s="1646" t="s">
        <v>4687</v>
      </c>
    </row>
    <row r="138" spans="2:7" ht="26.25" thickBot="1" x14ac:dyDescent="0.3">
      <c r="B138" s="1448" t="s">
        <v>4689</v>
      </c>
      <c r="C138" s="1449" t="s">
        <v>4463</v>
      </c>
      <c r="D138" s="1449" t="s">
        <v>4309</v>
      </c>
      <c r="E138" s="1450">
        <v>2</v>
      </c>
      <c r="F138" s="1451" t="s">
        <v>4690</v>
      </c>
      <c r="G138" s="1646" t="s">
        <v>4691</v>
      </c>
    </row>
    <row r="139" spans="2:7" ht="26.25" thickBot="1" x14ac:dyDescent="0.3">
      <c r="B139" s="1448" t="s">
        <v>4692</v>
      </c>
      <c r="C139" s="1449" t="s">
        <v>4463</v>
      </c>
      <c r="D139" s="1449" t="s">
        <v>4309</v>
      </c>
      <c r="E139" s="1450">
        <v>2</v>
      </c>
      <c r="F139" s="1451" t="s">
        <v>4693</v>
      </c>
      <c r="G139" s="1646" t="s">
        <v>4691</v>
      </c>
    </row>
    <row r="140" spans="2:7" ht="26.25" thickBot="1" x14ac:dyDescent="0.3">
      <c r="B140" s="1448" t="s">
        <v>4460</v>
      </c>
      <c r="C140" s="1449" t="s">
        <v>4461</v>
      </c>
      <c r="D140" s="1449" t="s">
        <v>4309</v>
      </c>
      <c r="E140" s="1450">
        <v>2</v>
      </c>
      <c r="F140" s="1451" t="s">
        <v>4694</v>
      </c>
      <c r="G140" s="1646" t="s">
        <v>4695</v>
      </c>
    </row>
    <row r="141" spans="2:7" ht="36.75" thickBot="1" x14ac:dyDescent="0.3">
      <c r="B141" s="1448" t="s">
        <v>4696</v>
      </c>
      <c r="C141" s="1449" t="s">
        <v>4697</v>
      </c>
      <c r="D141" s="1449" t="s">
        <v>4309</v>
      </c>
      <c r="E141" s="1450">
        <v>2</v>
      </c>
      <c r="F141" s="1451" t="s">
        <v>4698</v>
      </c>
      <c r="G141" s="1646" t="s">
        <v>2539</v>
      </c>
    </row>
    <row r="142" spans="2:7" ht="26.25" thickBot="1" x14ac:dyDescent="0.3">
      <c r="B142" s="1448" t="s">
        <v>4699</v>
      </c>
      <c r="C142" s="1449" t="s">
        <v>4449</v>
      </c>
      <c r="D142" s="1449" t="s">
        <v>4309</v>
      </c>
      <c r="E142" s="1450">
        <v>2</v>
      </c>
      <c r="F142" s="1451" t="s">
        <v>4700</v>
      </c>
      <c r="G142" s="1646" t="s">
        <v>2539</v>
      </c>
    </row>
    <row r="143" spans="2:7" ht="26.25" thickBot="1" x14ac:dyDescent="0.3">
      <c r="B143" s="1448" t="s">
        <v>4701</v>
      </c>
      <c r="C143" s="1449" t="s">
        <v>4449</v>
      </c>
      <c r="D143" s="1449" t="s">
        <v>4309</v>
      </c>
      <c r="E143" s="1450">
        <v>2</v>
      </c>
      <c r="F143" s="1451" t="s">
        <v>4702</v>
      </c>
      <c r="G143" s="1646" t="s">
        <v>2539</v>
      </c>
    </row>
    <row r="144" spans="2:7" ht="26.25" thickBot="1" x14ac:dyDescent="0.3">
      <c r="B144" s="1448" t="s">
        <v>4703</v>
      </c>
      <c r="C144" s="1449" t="s">
        <v>4554</v>
      </c>
      <c r="D144" s="1449" t="s">
        <v>2128</v>
      </c>
      <c r="E144" s="1450">
        <v>2</v>
      </c>
      <c r="F144" s="1451" t="s">
        <v>4704</v>
      </c>
      <c r="G144" s="1646" t="s">
        <v>4705</v>
      </c>
    </row>
    <row r="145" spans="2:7" ht="26.25" thickBot="1" x14ac:dyDescent="0.3">
      <c r="B145" s="1448" t="s">
        <v>4706</v>
      </c>
      <c r="C145" s="1449" t="s">
        <v>4554</v>
      </c>
      <c r="D145" s="1449" t="s">
        <v>4309</v>
      </c>
      <c r="E145" s="1450">
        <v>2</v>
      </c>
      <c r="F145" s="1451" t="s">
        <v>4704</v>
      </c>
      <c r="G145" s="1646" t="s">
        <v>4705</v>
      </c>
    </row>
    <row r="146" spans="2:7" ht="26.25" thickBot="1" x14ac:dyDescent="0.3">
      <c r="B146" s="1448" t="s">
        <v>4707</v>
      </c>
      <c r="C146" s="1449" t="s">
        <v>4554</v>
      </c>
      <c r="D146" s="1449" t="s">
        <v>2128</v>
      </c>
      <c r="E146" s="1450">
        <v>2</v>
      </c>
      <c r="F146" s="1451" t="s">
        <v>4704</v>
      </c>
      <c r="G146" s="1646" t="s">
        <v>4705</v>
      </c>
    </row>
    <row r="147" spans="2:7" ht="36.75" thickBot="1" x14ac:dyDescent="0.3">
      <c r="B147" s="1448" t="s">
        <v>4552</v>
      </c>
      <c r="C147" s="1449" t="s">
        <v>4494</v>
      </c>
      <c r="D147" s="1449" t="s">
        <v>4309</v>
      </c>
      <c r="E147" s="1450">
        <v>2</v>
      </c>
      <c r="F147" s="1451" t="s">
        <v>4708</v>
      </c>
      <c r="G147" s="1646" t="s">
        <v>4709</v>
      </c>
    </row>
    <row r="148" spans="2:7" ht="18.75" x14ac:dyDescent="0.25">
      <c r="B148" s="1345">
        <f>COUNTA(B7:B147)</f>
        <v>141</v>
      </c>
      <c r="C148" s="1356"/>
      <c r="D148" s="1356"/>
      <c r="E148" s="1356"/>
      <c r="F148" s="1356"/>
      <c r="G148" s="1356"/>
    </row>
    <row r="149" spans="2:7" x14ac:dyDescent="0.25"/>
    <row r="150" spans="2:7" x14ac:dyDescent="0.25"/>
    <row r="151" spans="2:7" x14ac:dyDescent="0.25"/>
  </sheetData>
  <sortState ref="B7:G147">
    <sortCondition ref="E7:E147"/>
  </sortState>
  <mergeCells count="2">
    <mergeCell ref="B4:G4"/>
    <mergeCell ref="B1:G3"/>
  </mergeCells>
  <pageMargins left="0.7" right="0.7" top="0.75" bottom="0.75" header="0.3" footer="0.3"/>
  <drawing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1:D37"/>
  <sheetViews>
    <sheetView showGridLines="0" workbookViewId="0">
      <pane xSplit="1" ySplit="6" topLeftCell="B19" activePane="bottomRight" state="frozen"/>
      <selection activeCell="C5" sqref="C5"/>
      <selection pane="topRight" activeCell="C5" sqref="C5"/>
      <selection pane="bottomLeft" activeCell="C5" sqref="C5"/>
      <selection pane="bottomRight"/>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1:4" x14ac:dyDescent="0.25">
      <c r="B1" s="2319"/>
      <c r="C1" s="2321"/>
    </row>
    <row r="2" spans="1:4" x14ac:dyDescent="0.25">
      <c r="B2" s="2322"/>
      <c r="C2" s="2324"/>
    </row>
    <row r="3" spans="1:4" ht="15.75" thickBot="1" x14ac:dyDescent="0.3">
      <c r="B3" s="2325"/>
      <c r="C3" s="2327"/>
    </row>
    <row r="4" spans="1:4" ht="21.75" thickBot="1" x14ac:dyDescent="0.4">
      <c r="A4" s="4"/>
      <c r="B4" s="1789" t="s">
        <v>2733</v>
      </c>
      <c r="C4" s="1791"/>
    </row>
    <row r="5" spans="1:4" x14ac:dyDescent="0.25"/>
    <row r="6" spans="1:4" ht="18.75" x14ac:dyDescent="0.25">
      <c r="B6" s="685" t="s">
        <v>2581</v>
      </c>
      <c r="C6" s="685" t="s">
        <v>2583</v>
      </c>
    </row>
    <row r="7" spans="1:4" ht="18.75" customHeight="1" x14ac:dyDescent="0.25">
      <c r="B7" s="686" t="s">
        <v>2526</v>
      </c>
      <c r="C7" s="684">
        <v>5</v>
      </c>
      <c r="D7" s="1432"/>
    </row>
    <row r="8" spans="1:4" ht="18.75" customHeight="1" x14ac:dyDescent="0.25">
      <c r="B8" s="686" t="s">
        <v>2537</v>
      </c>
      <c r="C8" s="684">
        <v>3</v>
      </c>
      <c r="D8" s="1432"/>
    </row>
    <row r="9" spans="1:4" ht="18.75" customHeight="1" x14ac:dyDescent="0.25">
      <c r="B9" s="686" t="s">
        <v>2528</v>
      </c>
      <c r="C9" s="684">
        <v>12</v>
      </c>
      <c r="D9" s="1432"/>
    </row>
    <row r="10" spans="1:4" ht="18.75" customHeight="1" x14ac:dyDescent="0.25">
      <c r="B10" s="686" t="s">
        <v>2546</v>
      </c>
      <c r="C10" s="684">
        <v>2</v>
      </c>
      <c r="D10" s="1432"/>
    </row>
    <row r="11" spans="1:4" ht="18.75" customHeight="1" x14ac:dyDescent="0.25">
      <c r="B11" s="686" t="s">
        <v>2524</v>
      </c>
      <c r="C11" s="684">
        <v>1</v>
      </c>
      <c r="D11" s="1432"/>
    </row>
    <row r="12" spans="1:4" ht="18.75" customHeight="1" x14ac:dyDescent="0.25">
      <c r="B12" s="686" t="s">
        <v>4498</v>
      </c>
      <c r="C12" s="684">
        <v>1</v>
      </c>
      <c r="D12" s="1432"/>
    </row>
    <row r="13" spans="1:4" ht="18.75" customHeight="1" x14ac:dyDescent="0.25">
      <c r="B13" s="686" t="s">
        <v>2538</v>
      </c>
      <c r="C13" s="684">
        <v>2</v>
      </c>
      <c r="D13" s="1432"/>
    </row>
    <row r="14" spans="1:4" ht="18.75" customHeight="1" x14ac:dyDescent="0.25">
      <c r="B14" s="686" t="s">
        <v>2523</v>
      </c>
      <c r="C14" s="684">
        <v>1</v>
      </c>
      <c r="D14" s="1432"/>
    </row>
    <row r="15" spans="1:4" ht="18.75" customHeight="1" x14ac:dyDescent="0.25">
      <c r="B15" s="686" t="s">
        <v>2531</v>
      </c>
      <c r="C15" s="684">
        <v>5</v>
      </c>
      <c r="D15" s="1432"/>
    </row>
    <row r="16" spans="1:4" ht="18.75" customHeight="1" x14ac:dyDescent="0.25">
      <c r="B16" s="686" t="s">
        <v>2547</v>
      </c>
      <c r="C16" s="684">
        <v>12</v>
      </c>
      <c r="D16" s="1432"/>
    </row>
    <row r="17" spans="2:4" ht="18.75" customHeight="1" x14ac:dyDescent="0.25">
      <c r="B17" s="686" t="s">
        <v>2527</v>
      </c>
      <c r="C17" s="684">
        <v>32</v>
      </c>
      <c r="D17" s="1432"/>
    </row>
    <row r="18" spans="2:4" ht="18.75" customHeight="1" x14ac:dyDescent="0.25">
      <c r="B18" s="686" t="s">
        <v>4601</v>
      </c>
      <c r="C18" s="684">
        <v>1</v>
      </c>
      <c r="D18" s="1432"/>
    </row>
    <row r="19" spans="2:4" ht="18.75" customHeight="1" x14ac:dyDescent="0.25">
      <c r="B19" s="686" t="s">
        <v>2532</v>
      </c>
      <c r="C19" s="684">
        <v>2</v>
      </c>
      <c r="D19" s="1432"/>
    </row>
    <row r="20" spans="2:4" ht="18.75" customHeight="1" x14ac:dyDescent="0.25">
      <c r="B20" s="686" t="s">
        <v>4606</v>
      </c>
      <c r="C20" s="684">
        <v>1</v>
      </c>
      <c r="D20" s="1432"/>
    </row>
    <row r="21" spans="2:4" ht="18.75" customHeight="1" x14ac:dyDescent="0.25">
      <c r="B21" s="686" t="s">
        <v>2535</v>
      </c>
      <c r="C21" s="684">
        <v>2</v>
      </c>
      <c r="D21" s="1432"/>
    </row>
    <row r="22" spans="2:4" ht="18.75" customHeight="1" x14ac:dyDescent="0.25">
      <c r="B22" s="686" t="s">
        <v>4612</v>
      </c>
      <c r="C22" s="684">
        <v>1</v>
      </c>
      <c r="D22" s="1432"/>
    </row>
    <row r="23" spans="2:4" ht="18.75" customHeight="1" x14ac:dyDescent="0.25">
      <c r="B23" s="686" t="s">
        <v>4615</v>
      </c>
      <c r="C23" s="684">
        <v>1</v>
      </c>
      <c r="D23" s="1432"/>
    </row>
    <row r="24" spans="2:4" ht="18.75" customHeight="1" x14ac:dyDescent="0.25">
      <c r="B24" s="686" t="s">
        <v>4382</v>
      </c>
      <c r="C24" s="684">
        <v>4</v>
      </c>
      <c r="D24" s="1432"/>
    </row>
    <row r="25" spans="2:4" ht="18.75" customHeight="1" x14ac:dyDescent="0.25">
      <c r="B25" s="686" t="s">
        <v>2522</v>
      </c>
      <c r="C25" s="684">
        <v>25</v>
      </c>
      <c r="D25" s="1432"/>
    </row>
    <row r="26" spans="2:4" ht="18.75" customHeight="1" x14ac:dyDescent="0.25">
      <c r="B26" s="686" t="s">
        <v>2533</v>
      </c>
      <c r="C26" s="684">
        <v>5</v>
      </c>
      <c r="D26" s="1432"/>
    </row>
    <row r="27" spans="2:4" ht="18.75" customHeight="1" x14ac:dyDescent="0.25">
      <c r="B27" s="686" t="s">
        <v>2536</v>
      </c>
      <c r="C27" s="684">
        <v>1</v>
      </c>
      <c r="D27" s="1432"/>
    </row>
    <row r="28" spans="2:4" ht="18.75" customHeight="1" x14ac:dyDescent="0.25">
      <c r="B28" s="686" t="s">
        <v>2534</v>
      </c>
      <c r="C28" s="684">
        <v>9</v>
      </c>
      <c r="D28" s="1432"/>
    </row>
    <row r="29" spans="2:4" ht="18.75" customHeight="1" x14ac:dyDescent="0.25">
      <c r="B29" s="686" t="s">
        <v>4687</v>
      </c>
      <c r="C29" s="684">
        <v>2</v>
      </c>
      <c r="D29" s="1432"/>
    </row>
    <row r="30" spans="2:4" ht="18.75" customHeight="1" x14ac:dyDescent="0.25">
      <c r="B30" s="686" t="s">
        <v>4691</v>
      </c>
      <c r="C30" s="684">
        <v>2</v>
      </c>
      <c r="D30" s="1432"/>
    </row>
    <row r="31" spans="2:4" ht="18.75" customHeight="1" x14ac:dyDescent="0.25">
      <c r="B31" s="686" t="s">
        <v>4695</v>
      </c>
      <c r="C31" s="684">
        <v>2</v>
      </c>
      <c r="D31" s="1432"/>
    </row>
    <row r="32" spans="2:4" ht="18.75" customHeight="1" x14ac:dyDescent="0.25">
      <c r="B32" s="686" t="s">
        <v>2539</v>
      </c>
      <c r="C32" s="684">
        <v>3</v>
      </c>
      <c r="D32" s="1432"/>
    </row>
    <row r="33" spans="2:4" ht="18.75" customHeight="1" x14ac:dyDescent="0.25">
      <c r="B33" s="686" t="s">
        <v>4705</v>
      </c>
      <c r="C33" s="684">
        <v>3</v>
      </c>
      <c r="D33" s="1432"/>
    </row>
    <row r="34" spans="2:4" ht="18.75" customHeight="1" x14ac:dyDescent="0.25">
      <c r="B34" s="686" t="s">
        <v>4709</v>
      </c>
      <c r="C34" s="684">
        <v>1</v>
      </c>
      <c r="D34" s="1432"/>
    </row>
    <row r="35" spans="2:4" ht="18.75" x14ac:dyDescent="0.3">
      <c r="B35" s="687" t="s">
        <v>211</v>
      </c>
      <c r="C35" s="688">
        <f>SUM(C7:C34)</f>
        <v>141</v>
      </c>
    </row>
    <row r="36" spans="2:4" x14ac:dyDescent="0.25"/>
    <row r="37" spans="2:4" x14ac:dyDescent="0.25"/>
  </sheetData>
  <mergeCells count="2">
    <mergeCell ref="B4:C4"/>
    <mergeCell ref="B1:C3"/>
  </mergeCells>
  <pageMargins left="0.7" right="0.7" top="0.75" bottom="0.75" header="0.3" footer="0.3"/>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1:D23"/>
  <sheetViews>
    <sheetView showGridLines="0" workbookViewId="0"/>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1:3" x14ac:dyDescent="0.25">
      <c r="B1" s="2319"/>
      <c r="C1" s="2321"/>
    </row>
    <row r="2" spans="1:3" x14ac:dyDescent="0.25">
      <c r="B2" s="2322"/>
      <c r="C2" s="2324"/>
    </row>
    <row r="3" spans="1:3" ht="15.75" thickBot="1" x14ac:dyDescent="0.3">
      <c r="B3" s="2325"/>
      <c r="C3" s="2327"/>
    </row>
    <row r="4" spans="1:3" ht="21.75" thickBot="1" x14ac:dyDescent="0.4">
      <c r="A4" s="4"/>
      <c r="B4" s="1789" t="s">
        <v>2735</v>
      </c>
      <c r="C4" s="1791"/>
    </row>
    <row r="5" spans="1:3" x14ac:dyDescent="0.25"/>
    <row r="6" spans="1:3" ht="18.75" x14ac:dyDescent="0.25">
      <c r="B6" s="685" t="s">
        <v>2581</v>
      </c>
      <c r="C6" s="685" t="s">
        <v>2583</v>
      </c>
    </row>
    <row r="7" spans="1:3" ht="15.75" x14ac:dyDescent="0.25">
      <c r="B7" s="686" t="s">
        <v>2526</v>
      </c>
      <c r="C7" s="684">
        <v>3</v>
      </c>
    </row>
    <row r="8" spans="1:3" ht="15.75" x14ac:dyDescent="0.25">
      <c r="B8" s="686" t="s">
        <v>2528</v>
      </c>
      <c r="C8" s="684">
        <v>6</v>
      </c>
    </row>
    <row r="9" spans="1:3" ht="15.75" x14ac:dyDescent="0.25">
      <c r="B9" s="686" t="s">
        <v>4331</v>
      </c>
      <c r="C9" s="684">
        <v>1</v>
      </c>
    </row>
    <row r="10" spans="1:3" ht="15.75" x14ac:dyDescent="0.25">
      <c r="B10" s="686" t="s">
        <v>2524</v>
      </c>
      <c r="C10" s="684">
        <v>10</v>
      </c>
    </row>
    <row r="11" spans="1:3" ht="15.75" x14ac:dyDescent="0.25">
      <c r="B11" s="686" t="s">
        <v>2523</v>
      </c>
      <c r="C11" s="684">
        <v>1</v>
      </c>
    </row>
    <row r="12" spans="1:3" ht="15.75" x14ac:dyDescent="0.25">
      <c r="B12" s="686" t="s">
        <v>2531</v>
      </c>
      <c r="C12" s="684">
        <v>1</v>
      </c>
    </row>
    <row r="13" spans="1:3" ht="15.75" x14ac:dyDescent="0.25">
      <c r="B13" s="686" t="s">
        <v>4359</v>
      </c>
      <c r="C13" s="684">
        <v>1</v>
      </c>
    </row>
    <row r="14" spans="1:3" ht="15.75" x14ac:dyDescent="0.25">
      <c r="B14" s="686" t="s">
        <v>2527</v>
      </c>
      <c r="C14" s="684">
        <v>3</v>
      </c>
    </row>
    <row r="15" spans="1:3" ht="15.75" x14ac:dyDescent="0.25">
      <c r="B15" s="686" t="s">
        <v>2525</v>
      </c>
      <c r="C15" s="684">
        <v>5</v>
      </c>
    </row>
    <row r="16" spans="1:3" ht="15.75" x14ac:dyDescent="0.25">
      <c r="B16" s="686" t="s">
        <v>4382</v>
      </c>
      <c r="C16" s="684">
        <v>2</v>
      </c>
    </row>
    <row r="17" spans="2:3" ht="15.75" x14ac:dyDescent="0.25">
      <c r="B17" s="686" t="s">
        <v>2548</v>
      </c>
      <c r="C17" s="684">
        <v>21</v>
      </c>
    </row>
    <row r="18" spans="2:3" ht="15.75" x14ac:dyDescent="0.25">
      <c r="B18" s="686" t="s">
        <v>4426</v>
      </c>
      <c r="C18" s="684">
        <v>1</v>
      </c>
    </row>
    <row r="19" spans="2:3" ht="15.75" x14ac:dyDescent="0.25">
      <c r="B19" s="686" t="s">
        <v>2534</v>
      </c>
      <c r="C19" s="684">
        <v>1</v>
      </c>
    </row>
    <row r="20" spans="2:3" ht="15.75" x14ac:dyDescent="0.25">
      <c r="B20" s="686" t="s">
        <v>2539</v>
      </c>
      <c r="C20" s="684">
        <v>6</v>
      </c>
    </row>
    <row r="21" spans="2:3" ht="18.75" x14ac:dyDescent="0.3">
      <c r="B21" s="687" t="s">
        <v>211</v>
      </c>
      <c r="C21" s="688">
        <f>SUM(C7:C20)</f>
        <v>62</v>
      </c>
    </row>
    <row r="22" spans="2:3" x14ac:dyDescent="0.25"/>
    <row r="23" spans="2:3" x14ac:dyDescent="0.25"/>
  </sheetData>
  <mergeCells count="2">
    <mergeCell ref="B4:C4"/>
    <mergeCell ref="B1:C3"/>
  </mergeCells>
  <pageMargins left="0.7" right="0.7" top="0.75" bottom="0.75" header="0.3" footer="0.3"/>
  <drawing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1:D14"/>
  <sheetViews>
    <sheetView showGridLines="0" workbookViewId="0">
      <selection activeCell="C7" sqref="C7"/>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1:3" x14ac:dyDescent="0.25">
      <c r="B1" s="2449"/>
      <c r="C1" s="2451"/>
    </row>
    <row r="2" spans="1:3" x14ac:dyDescent="0.25">
      <c r="B2" s="2452"/>
      <c r="C2" s="2454"/>
    </row>
    <row r="3" spans="1:3" ht="15.75" thickBot="1" x14ac:dyDescent="0.3">
      <c r="B3" s="2455"/>
      <c r="C3" s="2457"/>
    </row>
    <row r="4" spans="1:3" ht="21.75" thickBot="1" x14ac:dyDescent="0.4">
      <c r="A4" s="4"/>
      <c r="B4" s="1789" t="s">
        <v>2736</v>
      </c>
      <c r="C4" s="1791"/>
    </row>
    <row r="5" spans="1:3" x14ac:dyDescent="0.25"/>
    <row r="6" spans="1:3" ht="18.75" x14ac:dyDescent="0.25">
      <c r="B6" s="685" t="s">
        <v>2581</v>
      </c>
      <c r="C6" s="685" t="s">
        <v>2583</v>
      </c>
    </row>
    <row r="7" spans="1:3" ht="14.25" customHeight="1" x14ac:dyDescent="0.25">
      <c r="B7" s="686" t="s">
        <v>5195</v>
      </c>
      <c r="C7" s="684">
        <v>2</v>
      </c>
    </row>
    <row r="8" spans="1:3" ht="14.25" customHeight="1" x14ac:dyDescent="0.25">
      <c r="B8" s="686"/>
      <c r="C8" s="684"/>
    </row>
    <row r="9" spans="1:3" ht="14.25" customHeight="1" x14ac:dyDescent="0.25">
      <c r="B9" s="686"/>
      <c r="C9" s="684"/>
    </row>
    <row r="10" spans="1:3" ht="15.75" x14ac:dyDescent="0.25">
      <c r="B10" s="686"/>
      <c r="C10" s="684"/>
    </row>
    <row r="11" spans="1:3" ht="18.75" x14ac:dyDescent="0.3">
      <c r="B11" s="687" t="s">
        <v>211</v>
      </c>
      <c r="C11" s="688">
        <f>SUM(C7:C10)</f>
        <v>2</v>
      </c>
    </row>
    <row r="12" spans="1:3" x14ac:dyDescent="0.25"/>
    <row r="13" spans="1:3" x14ac:dyDescent="0.25">
      <c r="B13" s="1452"/>
    </row>
    <row r="14" spans="1:3" hidden="1" x14ac:dyDescent="0.25"/>
  </sheetData>
  <mergeCells count="2">
    <mergeCell ref="B4:C4"/>
    <mergeCell ref="B1:C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L292"/>
  <sheetViews>
    <sheetView showGridLines="0" zoomScaleNormal="100" workbookViewId="0"/>
  </sheetViews>
  <sheetFormatPr baseColWidth="10" defaultColWidth="0" defaultRowHeight="15" customHeight="1" zeroHeight="1" x14ac:dyDescent="0.25"/>
  <cols>
    <col min="1" max="1" width="3.5703125" style="775" customWidth="1"/>
    <col min="2" max="2" width="30.28515625" style="775" customWidth="1"/>
    <col min="3" max="7" width="7.140625" style="775" customWidth="1"/>
    <col min="8" max="8" width="15.28515625" style="775" bestFit="1" customWidth="1"/>
    <col min="9" max="11" width="15" style="775" customWidth="1"/>
    <col min="12" max="12" width="5" style="775" customWidth="1"/>
    <col min="13" max="16384" width="9.140625" style="775" hidden="1"/>
  </cols>
  <sheetData>
    <row r="1" spans="2:11" x14ac:dyDescent="0.25">
      <c r="B1" s="1804"/>
      <c r="C1" s="1805"/>
      <c r="D1" s="1805"/>
      <c r="E1" s="1805"/>
      <c r="F1" s="1805"/>
      <c r="G1" s="1805"/>
      <c r="H1" s="1805"/>
      <c r="I1" s="1805"/>
      <c r="J1" s="1805"/>
      <c r="K1" s="1806"/>
    </row>
    <row r="2" spans="2:11" x14ac:dyDescent="0.25">
      <c r="B2" s="1807"/>
      <c r="C2" s="1808"/>
      <c r="D2" s="1808"/>
      <c r="E2" s="1808"/>
      <c r="F2" s="1808"/>
      <c r="G2" s="1808"/>
      <c r="H2" s="1808"/>
      <c r="I2" s="1808"/>
      <c r="J2" s="1808"/>
      <c r="K2" s="1809"/>
    </row>
    <row r="3" spans="2:11" ht="15.75" thickBot="1" x14ac:dyDescent="0.3">
      <c r="B3" s="1810"/>
      <c r="C3" s="1811"/>
      <c r="D3" s="1811"/>
      <c r="E3" s="1811"/>
      <c r="F3" s="1811"/>
      <c r="G3" s="1811"/>
      <c r="H3" s="1811"/>
      <c r="I3" s="1811"/>
      <c r="J3" s="1811"/>
      <c r="K3" s="1812"/>
    </row>
    <row r="4" spans="2:11" ht="21.75" thickBot="1" x14ac:dyDescent="0.4">
      <c r="B4" s="1813" t="s">
        <v>2598</v>
      </c>
      <c r="C4" s="1814"/>
      <c r="D4" s="1814"/>
      <c r="E4" s="1814"/>
      <c r="F4" s="1814"/>
      <c r="G4" s="1814"/>
      <c r="H4" s="1814"/>
      <c r="I4" s="1814"/>
      <c r="J4" s="1814"/>
      <c r="K4" s="1815"/>
    </row>
    <row r="5" spans="2:11" s="778" customFormat="1" ht="15.75" x14ac:dyDescent="0.25">
      <c r="B5" s="1859"/>
      <c r="C5" s="1859"/>
      <c r="D5" s="1859"/>
      <c r="E5" s="1859"/>
      <c r="F5" s="1859"/>
      <c r="G5" s="1859"/>
      <c r="H5" s="1859"/>
      <c r="I5" s="777"/>
      <c r="J5" s="777"/>
    </row>
    <row r="6" spans="2:11" s="778" customFormat="1" ht="47.25" x14ac:dyDescent="0.25">
      <c r="B6" s="836" t="s">
        <v>239</v>
      </c>
      <c r="C6" s="836" t="s">
        <v>251</v>
      </c>
      <c r="D6" s="836" t="s">
        <v>252</v>
      </c>
      <c r="E6" s="836" t="s">
        <v>253</v>
      </c>
      <c r="F6" s="836" t="s">
        <v>254</v>
      </c>
      <c r="G6" s="836" t="s">
        <v>255</v>
      </c>
      <c r="H6" s="837" t="s">
        <v>256</v>
      </c>
      <c r="I6" s="838" t="s">
        <v>257</v>
      </c>
      <c r="J6" s="838" t="s">
        <v>258</v>
      </c>
      <c r="K6" s="836" t="s">
        <v>211</v>
      </c>
    </row>
    <row r="7" spans="2:11" s="778" customFormat="1" ht="18.75" customHeight="1" x14ac:dyDescent="0.25">
      <c r="B7" s="839" t="s">
        <v>243</v>
      </c>
      <c r="C7" s="785">
        <v>0</v>
      </c>
      <c r="D7" s="785">
        <v>3</v>
      </c>
      <c r="E7" s="785">
        <v>4</v>
      </c>
      <c r="F7" s="785">
        <v>1</v>
      </c>
      <c r="G7" s="785"/>
      <c r="H7" s="840">
        <v>2</v>
      </c>
      <c r="I7" s="840">
        <v>0</v>
      </c>
      <c r="J7" s="840">
        <v>17</v>
      </c>
      <c r="K7" s="825">
        <f>SUM(C7:J7)</f>
        <v>27</v>
      </c>
    </row>
    <row r="8" spans="2:11" ht="18.75" customHeight="1" x14ac:dyDescent="0.25">
      <c r="B8" s="839" t="s">
        <v>244</v>
      </c>
      <c r="C8" s="785">
        <v>0</v>
      </c>
      <c r="D8" s="785">
        <v>1</v>
      </c>
      <c r="E8" s="785">
        <v>2</v>
      </c>
      <c r="F8" s="785">
        <v>4</v>
      </c>
      <c r="G8" s="785"/>
      <c r="H8" s="840">
        <v>1</v>
      </c>
      <c r="I8" s="840">
        <v>0</v>
      </c>
      <c r="J8" s="840">
        <v>9</v>
      </c>
      <c r="K8" s="825">
        <f t="shared" ref="K8:K13" si="0">SUM(C8:J8)</f>
        <v>17</v>
      </c>
    </row>
    <row r="9" spans="2:11" ht="18.75" customHeight="1" x14ac:dyDescent="0.25">
      <c r="B9" s="839" t="s">
        <v>245</v>
      </c>
      <c r="C9" s="785">
        <v>3</v>
      </c>
      <c r="D9" s="785">
        <v>1</v>
      </c>
      <c r="E9" s="785">
        <v>4</v>
      </c>
      <c r="F9" s="785">
        <v>2</v>
      </c>
      <c r="G9" s="785"/>
      <c r="H9" s="840">
        <v>2</v>
      </c>
      <c r="I9" s="840">
        <v>0</v>
      </c>
      <c r="J9" s="840">
        <v>4</v>
      </c>
      <c r="K9" s="825">
        <f t="shared" si="0"/>
        <v>16</v>
      </c>
    </row>
    <row r="10" spans="2:11" ht="18.75" customHeight="1" x14ac:dyDescent="0.25">
      <c r="B10" s="839" t="s">
        <v>246</v>
      </c>
      <c r="C10" s="785">
        <v>0</v>
      </c>
      <c r="D10" s="785">
        <v>0</v>
      </c>
      <c r="E10" s="785">
        <v>1</v>
      </c>
      <c r="F10" s="785">
        <v>2</v>
      </c>
      <c r="G10" s="785"/>
      <c r="H10" s="840">
        <v>0</v>
      </c>
      <c r="I10" s="840">
        <v>0</v>
      </c>
      <c r="J10" s="840">
        <v>8</v>
      </c>
      <c r="K10" s="825">
        <f t="shared" si="0"/>
        <v>11</v>
      </c>
    </row>
    <row r="11" spans="2:11" ht="18.75" customHeight="1" x14ac:dyDescent="0.25">
      <c r="B11" s="839" t="s">
        <v>247</v>
      </c>
      <c r="C11" s="785">
        <v>0</v>
      </c>
      <c r="D11" s="785">
        <v>0</v>
      </c>
      <c r="E11" s="785">
        <v>1</v>
      </c>
      <c r="F11" s="785">
        <v>1</v>
      </c>
      <c r="G11" s="785"/>
      <c r="H11" s="840">
        <v>1</v>
      </c>
      <c r="I11" s="840">
        <v>0</v>
      </c>
      <c r="J11" s="840">
        <v>3</v>
      </c>
      <c r="K11" s="825">
        <f t="shared" si="0"/>
        <v>6</v>
      </c>
    </row>
    <row r="12" spans="2:11" ht="18.75" customHeight="1" x14ac:dyDescent="0.25">
      <c r="B12" s="839" t="s">
        <v>248</v>
      </c>
      <c r="C12" s="785">
        <v>0</v>
      </c>
      <c r="D12" s="785">
        <v>0</v>
      </c>
      <c r="E12" s="785">
        <v>0</v>
      </c>
      <c r="F12" s="785">
        <v>2</v>
      </c>
      <c r="G12" s="785"/>
      <c r="H12" s="840">
        <v>1</v>
      </c>
      <c r="I12" s="840">
        <v>0</v>
      </c>
      <c r="J12" s="840">
        <v>6</v>
      </c>
      <c r="K12" s="825">
        <f t="shared" si="0"/>
        <v>9</v>
      </c>
    </row>
    <row r="13" spans="2:11" ht="18.75" customHeight="1" x14ac:dyDescent="0.25">
      <c r="B13" s="839" t="s">
        <v>249</v>
      </c>
      <c r="C13" s="785">
        <v>0</v>
      </c>
      <c r="D13" s="785">
        <v>1</v>
      </c>
      <c r="E13" s="785">
        <v>0</v>
      </c>
      <c r="F13" s="785">
        <v>1</v>
      </c>
      <c r="G13" s="785"/>
      <c r="H13" s="840">
        <v>1</v>
      </c>
      <c r="I13" s="840">
        <v>0</v>
      </c>
      <c r="J13" s="840">
        <v>5</v>
      </c>
      <c r="K13" s="825">
        <f t="shared" si="0"/>
        <v>8</v>
      </c>
    </row>
    <row r="14" spans="2:11" ht="18.75" customHeight="1" x14ac:dyDescent="0.3">
      <c r="B14" s="835" t="s">
        <v>211</v>
      </c>
      <c r="C14" s="841">
        <f>SUM(C7:C13)</f>
        <v>3</v>
      </c>
      <c r="D14" s="841">
        <f t="shared" ref="D14:K14" si="1">SUM(D7:D13)</f>
        <v>6</v>
      </c>
      <c r="E14" s="841">
        <f t="shared" si="1"/>
        <v>12</v>
      </c>
      <c r="F14" s="841">
        <f t="shared" si="1"/>
        <v>13</v>
      </c>
      <c r="G14" s="841">
        <f t="shared" si="1"/>
        <v>0</v>
      </c>
      <c r="H14" s="841">
        <f t="shared" si="1"/>
        <v>8</v>
      </c>
      <c r="I14" s="841">
        <f t="shared" si="1"/>
        <v>0</v>
      </c>
      <c r="J14" s="841">
        <f t="shared" si="1"/>
        <v>52</v>
      </c>
      <c r="K14" s="841">
        <f t="shared" si="1"/>
        <v>94</v>
      </c>
    </row>
    <row r="15" spans="2:11" ht="18.75" customHeight="1" x14ac:dyDescent="0.25">
      <c r="B15" s="1881" t="s">
        <v>2549</v>
      </c>
      <c r="C15" s="1881"/>
      <c r="D15" s="1881"/>
      <c r="E15" s="1881"/>
      <c r="F15" s="1881"/>
      <c r="G15" s="1881"/>
      <c r="H15" s="1881"/>
      <c r="I15" s="1881"/>
      <c r="J15" s="1881"/>
      <c r="K15" s="1881"/>
    </row>
    <row r="16" spans="2:11" ht="16.5"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sheetData>
  <sheetProtection sheet="1" objects="1" scenarios="1" formatCells="0" formatColumns="0" formatRows="0" insertColumns="0" insertRows="0" deleteColumns="0" deleteRows="0" sort="0"/>
  <mergeCells count="4">
    <mergeCell ref="B5:H5"/>
    <mergeCell ref="B4:K4"/>
    <mergeCell ref="B1:K3"/>
    <mergeCell ref="B15:K1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J49"/>
  <sheetViews>
    <sheetView showGridLines="0" zoomScaleNormal="100" workbookViewId="0">
      <pane ySplit="6" topLeftCell="A7" activePane="bottomLeft" state="frozen"/>
      <selection activeCell="C5" sqref="C5"/>
      <selection pane="bottomLeft"/>
    </sheetView>
  </sheetViews>
  <sheetFormatPr baseColWidth="10" defaultColWidth="0" defaultRowHeight="15" customHeight="1" zeroHeight="1" x14ac:dyDescent="0.25"/>
  <cols>
    <col min="1" max="1" width="3.5703125" style="775" customWidth="1"/>
    <col min="2" max="4" width="24.28515625" style="775" customWidth="1"/>
    <col min="5" max="5" width="17.28515625" style="775" customWidth="1"/>
    <col min="6" max="7" width="15" style="775" customWidth="1"/>
    <col min="8" max="8" width="18.5703125" style="775" customWidth="1"/>
    <col min="9" max="9" width="5" style="775" customWidth="1"/>
    <col min="10" max="10" width="0" style="775" hidden="1" customWidth="1"/>
    <col min="11" max="16384" width="9.140625" style="775" hidden="1"/>
  </cols>
  <sheetData>
    <row r="1" spans="2:10" x14ac:dyDescent="0.25">
      <c r="B1" s="1804"/>
      <c r="C1" s="1805"/>
      <c r="D1" s="1805"/>
      <c r="E1" s="1805"/>
      <c r="F1" s="1805"/>
      <c r="G1" s="1805"/>
      <c r="H1" s="1806"/>
    </row>
    <row r="2" spans="2:10" x14ac:dyDescent="0.25">
      <c r="B2" s="1807"/>
      <c r="C2" s="1808"/>
      <c r="D2" s="1808"/>
      <c r="E2" s="1808"/>
      <c r="F2" s="1808"/>
      <c r="G2" s="1808"/>
      <c r="H2" s="1809"/>
    </row>
    <row r="3" spans="2:10" ht="16.5" thickBot="1" x14ac:dyDescent="0.3">
      <c r="B3" s="1810"/>
      <c r="C3" s="1811"/>
      <c r="D3" s="1811"/>
      <c r="E3" s="1811"/>
      <c r="F3" s="1811"/>
      <c r="G3" s="1811"/>
      <c r="H3" s="1812"/>
      <c r="I3" s="776"/>
      <c r="J3" s="776"/>
    </row>
    <row r="4" spans="2:10" ht="21.75" thickBot="1" x14ac:dyDescent="0.4">
      <c r="B4" s="1855" t="s">
        <v>2765</v>
      </c>
      <c r="C4" s="1856"/>
      <c r="D4" s="1856"/>
      <c r="E4" s="1856"/>
      <c r="F4" s="1856"/>
      <c r="G4" s="1856"/>
      <c r="H4" s="1858"/>
      <c r="I4" s="776"/>
      <c r="J4" s="776"/>
    </row>
    <row r="5" spans="2:10" s="778" customFormat="1" ht="15.75" x14ac:dyDescent="0.25">
      <c r="B5" s="1859"/>
      <c r="C5" s="1859"/>
      <c r="D5" s="1859"/>
      <c r="E5" s="1859"/>
      <c r="F5" s="1859"/>
      <c r="G5" s="1859"/>
      <c r="H5" s="1859"/>
      <c r="I5" s="777"/>
      <c r="J5" s="777"/>
    </row>
    <row r="6" spans="2:10" s="778" customFormat="1" ht="45" customHeight="1" x14ac:dyDescent="0.25">
      <c r="B6" s="1883" t="s">
        <v>353</v>
      </c>
      <c r="C6" s="1883"/>
      <c r="D6" s="1883"/>
      <c r="E6" s="842" t="s">
        <v>354</v>
      </c>
      <c r="F6" s="842" t="s">
        <v>355</v>
      </c>
      <c r="G6" s="843" t="s">
        <v>356</v>
      </c>
      <c r="H6" s="843" t="s">
        <v>357</v>
      </c>
      <c r="I6" s="777"/>
      <c r="J6" s="777"/>
    </row>
    <row r="7" spans="2:10" s="778" customFormat="1" ht="18.75" customHeight="1" x14ac:dyDescent="0.3">
      <c r="B7" s="1885" t="s">
        <v>358</v>
      </c>
      <c r="C7" s="1885"/>
      <c r="D7" s="1885"/>
      <c r="E7" s="844">
        <f>SUM(E8:E12)</f>
        <v>46</v>
      </c>
      <c r="F7" s="844">
        <f>SUM(F8:F12)</f>
        <v>5932</v>
      </c>
      <c r="G7" s="844">
        <f>SUM(G8:G12)</f>
        <v>5685</v>
      </c>
      <c r="H7" s="844">
        <f>SUM(H8:H12)</f>
        <v>11617</v>
      </c>
    </row>
    <row r="8" spans="2:10" ht="18.75" customHeight="1" x14ac:dyDescent="0.25">
      <c r="B8" s="1884" t="s">
        <v>359</v>
      </c>
      <c r="C8" s="1884"/>
      <c r="D8" s="1884"/>
      <c r="E8" s="840">
        <v>30</v>
      </c>
      <c r="F8" s="840">
        <v>4444</v>
      </c>
      <c r="G8" s="840">
        <v>4662</v>
      </c>
      <c r="H8" s="850">
        <f>SUM(F8:G8)</f>
        <v>9106</v>
      </c>
    </row>
    <row r="9" spans="2:10" ht="18.75" customHeight="1" x14ac:dyDescent="0.25">
      <c r="B9" s="1884" t="s">
        <v>360</v>
      </c>
      <c r="C9" s="1884"/>
      <c r="D9" s="1884"/>
      <c r="E9" s="840">
        <v>3</v>
      </c>
      <c r="F9" s="840">
        <v>218</v>
      </c>
      <c r="G9" s="840">
        <v>197</v>
      </c>
      <c r="H9" s="850">
        <f t="shared" ref="H9:H17" si="0">SUM(F9:G9)</f>
        <v>415</v>
      </c>
    </row>
    <row r="10" spans="2:10" ht="18.75" customHeight="1" x14ac:dyDescent="0.25">
      <c r="B10" s="1884" t="s">
        <v>361</v>
      </c>
      <c r="C10" s="1884"/>
      <c r="D10" s="1884"/>
      <c r="E10" s="840">
        <v>4</v>
      </c>
      <c r="F10" s="840">
        <v>387</v>
      </c>
      <c r="G10" s="840">
        <v>242</v>
      </c>
      <c r="H10" s="850">
        <f t="shared" si="0"/>
        <v>629</v>
      </c>
    </row>
    <row r="11" spans="2:10" ht="18.75" customHeight="1" x14ac:dyDescent="0.25">
      <c r="B11" s="1884" t="s">
        <v>362</v>
      </c>
      <c r="C11" s="1884"/>
      <c r="D11" s="1884"/>
      <c r="E11" s="840">
        <v>5</v>
      </c>
      <c r="F11" s="840">
        <v>777</v>
      </c>
      <c r="G11" s="840">
        <v>532</v>
      </c>
      <c r="H11" s="850">
        <f t="shared" si="0"/>
        <v>1309</v>
      </c>
    </row>
    <row r="12" spans="2:10" ht="18.75" customHeight="1" x14ac:dyDescent="0.25">
      <c r="B12" s="1884" t="s">
        <v>363</v>
      </c>
      <c r="C12" s="1884"/>
      <c r="D12" s="1884"/>
      <c r="E12" s="840">
        <v>4</v>
      </c>
      <c r="F12" s="840">
        <v>106</v>
      </c>
      <c r="G12" s="840">
        <v>52</v>
      </c>
      <c r="H12" s="850">
        <f t="shared" si="0"/>
        <v>158</v>
      </c>
    </row>
    <row r="13" spans="2:10" ht="18.75" customHeight="1" x14ac:dyDescent="0.3">
      <c r="B13" s="1885" t="s">
        <v>364</v>
      </c>
      <c r="C13" s="1885"/>
      <c r="D13" s="1885"/>
      <c r="E13" s="844">
        <f>SUM(E14:E17)</f>
        <v>34</v>
      </c>
      <c r="F13" s="844">
        <f>SUM(F14:F17)</f>
        <v>469</v>
      </c>
      <c r="G13" s="844">
        <f>SUM(G14:G17)</f>
        <v>386</v>
      </c>
      <c r="H13" s="844">
        <f>SUM(H14:H17)</f>
        <v>855</v>
      </c>
    </row>
    <row r="14" spans="2:10" ht="18.75" customHeight="1" x14ac:dyDescent="0.25">
      <c r="B14" s="1884" t="s">
        <v>365</v>
      </c>
      <c r="C14" s="1884"/>
      <c r="D14" s="1884"/>
      <c r="E14" s="840">
        <v>3</v>
      </c>
      <c r="F14" s="840">
        <v>12</v>
      </c>
      <c r="G14" s="840">
        <v>10</v>
      </c>
      <c r="H14" s="850">
        <f t="shared" si="0"/>
        <v>22</v>
      </c>
    </row>
    <row r="15" spans="2:10" ht="18.75" customHeight="1" x14ac:dyDescent="0.25">
      <c r="B15" s="1884" t="s">
        <v>366</v>
      </c>
      <c r="C15" s="1884"/>
      <c r="D15" s="1884"/>
      <c r="E15" s="840">
        <v>15</v>
      </c>
      <c r="F15" s="840">
        <v>252</v>
      </c>
      <c r="G15" s="840">
        <v>237</v>
      </c>
      <c r="H15" s="850">
        <f t="shared" si="0"/>
        <v>489</v>
      </c>
    </row>
    <row r="16" spans="2:10" ht="18.75" customHeight="1" x14ac:dyDescent="0.25">
      <c r="B16" s="1884" t="s">
        <v>368</v>
      </c>
      <c r="C16" s="1884"/>
      <c r="D16" s="1884"/>
      <c r="E16" s="840">
        <v>5</v>
      </c>
      <c r="F16" s="840">
        <v>27</v>
      </c>
      <c r="G16" s="840">
        <v>34</v>
      </c>
      <c r="H16" s="850">
        <f t="shared" si="0"/>
        <v>61</v>
      </c>
    </row>
    <row r="17" spans="2:8" ht="18.75" customHeight="1" x14ac:dyDescent="0.25">
      <c r="B17" s="1884" t="s">
        <v>367</v>
      </c>
      <c r="C17" s="1884"/>
      <c r="D17" s="1884"/>
      <c r="E17" s="840">
        <v>11</v>
      </c>
      <c r="F17" s="840">
        <v>178</v>
      </c>
      <c r="G17" s="840">
        <v>105</v>
      </c>
      <c r="H17" s="850">
        <f t="shared" si="0"/>
        <v>283</v>
      </c>
    </row>
    <row r="18" spans="2:8" ht="18.75" customHeight="1" x14ac:dyDescent="0.3">
      <c r="B18" s="1882" t="s">
        <v>211</v>
      </c>
      <c r="C18" s="1882"/>
      <c r="D18" s="1882"/>
      <c r="E18" s="844">
        <f>E13+E7</f>
        <v>80</v>
      </c>
      <c r="F18" s="844">
        <f t="shared" ref="F18:H18" si="1">F13+F7</f>
        <v>6401</v>
      </c>
      <c r="G18" s="844">
        <f t="shared" si="1"/>
        <v>6071</v>
      </c>
      <c r="H18" s="844">
        <f t="shared" si="1"/>
        <v>12472</v>
      </c>
    </row>
    <row r="19" spans="2:8" ht="15" customHeight="1" x14ac:dyDescent="0.25"/>
    <row r="20" spans="2:8" ht="15" hidden="1" customHeight="1" x14ac:dyDescent="0.25"/>
    <row r="21" spans="2:8" ht="15" hidden="1" customHeight="1" x14ac:dyDescent="0.25"/>
    <row r="22" spans="2:8" ht="15" hidden="1" customHeight="1" x14ac:dyDescent="0.25"/>
    <row r="23" spans="2:8" ht="15" hidden="1"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sheetProtection sheet="1" objects="1" scenarios="1" formatCells="0" formatColumns="0" formatRows="0" insertColumns="0" insertRows="0" deleteColumns="0" deleteRows="0" sort="0"/>
  <mergeCells count="16">
    <mergeCell ref="B18:D18"/>
    <mergeCell ref="B1:H3"/>
    <mergeCell ref="B4:H4"/>
    <mergeCell ref="B5:H5"/>
    <mergeCell ref="B6:D6"/>
    <mergeCell ref="B8:D8"/>
    <mergeCell ref="B7:D7"/>
    <mergeCell ref="B14:D14"/>
    <mergeCell ref="B15:D15"/>
    <mergeCell ref="B16:D16"/>
    <mergeCell ref="B17:D17"/>
    <mergeCell ref="B9:D9"/>
    <mergeCell ref="B10:D10"/>
    <mergeCell ref="B11:D11"/>
    <mergeCell ref="B12:D12"/>
    <mergeCell ref="B13:D1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1:J49"/>
  <sheetViews>
    <sheetView showGridLines="0" zoomScaleNormal="100" workbookViewId="0">
      <pane ySplit="6" topLeftCell="A7" activePane="bottomLeft" state="frozen"/>
      <selection activeCell="C5" sqref="C5"/>
      <selection pane="bottomLeft"/>
    </sheetView>
  </sheetViews>
  <sheetFormatPr baseColWidth="10" defaultColWidth="0" defaultRowHeight="15" customHeight="1" zeroHeight="1" x14ac:dyDescent="0.25"/>
  <cols>
    <col min="1" max="1" width="3.5703125" style="775" customWidth="1"/>
    <col min="2" max="4" width="24.28515625" style="775" customWidth="1"/>
    <col min="5" max="5" width="17.28515625" style="775" customWidth="1"/>
    <col min="6" max="7" width="15" style="775" customWidth="1"/>
    <col min="8" max="8" width="18.5703125" style="775" customWidth="1"/>
    <col min="9" max="9" width="5" style="775" customWidth="1"/>
    <col min="10" max="10" width="0" style="775" hidden="1" customWidth="1"/>
    <col min="11" max="16384" width="9.140625" style="775" hidden="1"/>
  </cols>
  <sheetData>
    <row r="1" spans="2:10" x14ac:dyDescent="0.25">
      <c r="B1" s="1804"/>
      <c r="C1" s="1805"/>
      <c r="D1" s="1805"/>
      <c r="E1" s="1805"/>
      <c r="F1" s="1805"/>
      <c r="G1" s="1805"/>
      <c r="H1" s="1806"/>
    </row>
    <row r="2" spans="2:10" x14ac:dyDescent="0.25">
      <c r="B2" s="1807"/>
      <c r="C2" s="1808"/>
      <c r="D2" s="1808"/>
      <c r="E2" s="1808"/>
      <c r="F2" s="1808"/>
      <c r="G2" s="1808"/>
      <c r="H2" s="1809"/>
    </row>
    <row r="3" spans="2:10" ht="16.5" thickBot="1" x14ac:dyDescent="0.3">
      <c r="B3" s="1810"/>
      <c r="C3" s="1811"/>
      <c r="D3" s="1811"/>
      <c r="E3" s="1811"/>
      <c r="F3" s="1811"/>
      <c r="G3" s="1811"/>
      <c r="H3" s="1812"/>
      <c r="I3" s="776"/>
      <c r="J3" s="776"/>
    </row>
    <row r="4" spans="2:10" ht="21.75" thickBot="1" x14ac:dyDescent="0.4">
      <c r="B4" s="1855" t="s">
        <v>2766</v>
      </c>
      <c r="C4" s="1856"/>
      <c r="D4" s="1856"/>
      <c r="E4" s="1856"/>
      <c r="F4" s="1856"/>
      <c r="G4" s="1856"/>
      <c r="H4" s="1858"/>
      <c r="I4" s="776"/>
      <c r="J4" s="776"/>
    </row>
    <row r="5" spans="2:10" s="778" customFormat="1" ht="15.75" x14ac:dyDescent="0.25">
      <c r="B5" s="1859"/>
      <c r="C5" s="1859"/>
      <c r="D5" s="1859"/>
      <c r="E5" s="1859"/>
      <c r="F5" s="1859"/>
      <c r="G5" s="1859"/>
      <c r="H5" s="1859"/>
      <c r="I5" s="777"/>
      <c r="J5" s="777"/>
    </row>
    <row r="6" spans="2:10" s="778" customFormat="1" ht="45" customHeight="1" x14ac:dyDescent="0.25">
      <c r="B6" s="1883" t="s">
        <v>353</v>
      </c>
      <c r="C6" s="1883"/>
      <c r="D6" s="1883"/>
      <c r="E6" s="842" t="s">
        <v>354</v>
      </c>
      <c r="F6" s="842" t="s">
        <v>355</v>
      </c>
      <c r="G6" s="843" t="s">
        <v>356</v>
      </c>
      <c r="H6" s="843" t="s">
        <v>357</v>
      </c>
      <c r="I6" s="777"/>
      <c r="J6" s="777"/>
    </row>
    <row r="7" spans="2:10" s="778" customFormat="1" ht="18.75" customHeight="1" x14ac:dyDescent="0.3">
      <c r="B7" s="1885" t="s">
        <v>358</v>
      </c>
      <c r="C7" s="1885"/>
      <c r="D7" s="1885"/>
      <c r="E7" s="844">
        <f>SUM(E8:E12)</f>
        <v>41</v>
      </c>
      <c r="F7" s="844">
        <f>SUM(F8:F12)</f>
        <v>5847</v>
      </c>
      <c r="G7" s="844">
        <f>SUM(G8:G12)</f>
        <v>5690</v>
      </c>
      <c r="H7" s="844">
        <f>SUM(H8:H12)</f>
        <v>11537</v>
      </c>
    </row>
    <row r="8" spans="2:10" ht="18.75" customHeight="1" x14ac:dyDescent="0.25">
      <c r="B8" s="1884" t="s">
        <v>359</v>
      </c>
      <c r="C8" s="1884"/>
      <c r="D8" s="1884"/>
      <c r="E8" s="840">
        <v>28</v>
      </c>
      <c r="F8" s="840">
        <v>4383</v>
      </c>
      <c r="G8" s="840">
        <v>4692</v>
      </c>
      <c r="H8" s="850">
        <f>SUM(F8:G8)</f>
        <v>9075</v>
      </c>
    </row>
    <row r="9" spans="2:10" ht="18.75" customHeight="1" x14ac:dyDescent="0.25">
      <c r="B9" s="1884" t="s">
        <v>360</v>
      </c>
      <c r="C9" s="1884"/>
      <c r="D9" s="1884"/>
      <c r="E9" s="840">
        <v>2</v>
      </c>
      <c r="F9" s="840">
        <v>218</v>
      </c>
      <c r="G9" s="840">
        <v>199</v>
      </c>
      <c r="H9" s="850">
        <f t="shared" ref="H9:H17" si="0">SUM(F9:G9)</f>
        <v>417</v>
      </c>
    </row>
    <row r="10" spans="2:10" ht="18.75" customHeight="1" x14ac:dyDescent="0.25">
      <c r="B10" s="1884" t="s">
        <v>361</v>
      </c>
      <c r="C10" s="1884"/>
      <c r="D10" s="1884"/>
      <c r="E10" s="840">
        <v>4</v>
      </c>
      <c r="F10" s="840">
        <v>369</v>
      </c>
      <c r="G10" s="840">
        <v>228</v>
      </c>
      <c r="H10" s="850">
        <f t="shared" si="0"/>
        <v>597</v>
      </c>
    </row>
    <row r="11" spans="2:10" ht="18.75" customHeight="1" x14ac:dyDescent="0.25">
      <c r="B11" s="1884" t="s">
        <v>362</v>
      </c>
      <c r="C11" s="1884"/>
      <c r="D11" s="1884"/>
      <c r="E11" s="840">
        <v>5</v>
      </c>
      <c r="F11" s="840">
        <v>778</v>
      </c>
      <c r="G11" s="840">
        <v>529</v>
      </c>
      <c r="H11" s="850">
        <f t="shared" si="0"/>
        <v>1307</v>
      </c>
    </row>
    <row r="12" spans="2:10" ht="18.75" customHeight="1" x14ac:dyDescent="0.25">
      <c r="B12" s="1884" t="s">
        <v>363</v>
      </c>
      <c r="C12" s="1884"/>
      <c r="D12" s="1884"/>
      <c r="E12" s="840">
        <v>2</v>
      </c>
      <c r="F12" s="840">
        <v>99</v>
      </c>
      <c r="G12" s="840">
        <v>42</v>
      </c>
      <c r="H12" s="850">
        <f t="shared" si="0"/>
        <v>141</v>
      </c>
    </row>
    <row r="13" spans="2:10" ht="18.75" customHeight="1" x14ac:dyDescent="0.3">
      <c r="B13" s="1885" t="s">
        <v>364</v>
      </c>
      <c r="C13" s="1885"/>
      <c r="D13" s="1885"/>
      <c r="E13" s="844">
        <f>SUM(E14:E17)</f>
        <v>32</v>
      </c>
      <c r="F13" s="844">
        <f>SUM(F14:F17)</f>
        <v>432</v>
      </c>
      <c r="G13" s="844">
        <f>SUM(G14:G17)</f>
        <v>361</v>
      </c>
      <c r="H13" s="844">
        <f>SUM(H14:H17)</f>
        <v>793</v>
      </c>
    </row>
    <row r="14" spans="2:10" ht="18.75" customHeight="1" x14ac:dyDescent="0.25">
      <c r="B14" s="1884" t="s">
        <v>365</v>
      </c>
      <c r="C14" s="1884"/>
      <c r="D14" s="1884"/>
      <c r="E14" s="840">
        <v>3</v>
      </c>
      <c r="F14" s="840">
        <v>11</v>
      </c>
      <c r="G14" s="840">
        <v>8</v>
      </c>
      <c r="H14" s="850">
        <f t="shared" si="0"/>
        <v>19</v>
      </c>
    </row>
    <row r="15" spans="2:10" ht="18.75" customHeight="1" x14ac:dyDescent="0.25">
      <c r="B15" s="1884" t="s">
        <v>366</v>
      </c>
      <c r="C15" s="1884"/>
      <c r="D15" s="1884"/>
      <c r="E15" s="840">
        <v>15</v>
      </c>
      <c r="F15" s="840">
        <v>247</v>
      </c>
      <c r="G15" s="840">
        <v>228</v>
      </c>
      <c r="H15" s="850">
        <f t="shared" si="0"/>
        <v>475</v>
      </c>
    </row>
    <row r="16" spans="2:10" ht="18.75" customHeight="1" x14ac:dyDescent="0.25">
      <c r="B16" s="1884" t="s">
        <v>368</v>
      </c>
      <c r="C16" s="1884"/>
      <c r="D16" s="1884"/>
      <c r="E16" s="840">
        <v>5</v>
      </c>
      <c r="F16" s="840">
        <v>27</v>
      </c>
      <c r="G16" s="840">
        <v>35</v>
      </c>
      <c r="H16" s="850">
        <f t="shared" si="0"/>
        <v>62</v>
      </c>
    </row>
    <row r="17" spans="2:8" ht="18.75" customHeight="1" x14ac:dyDescent="0.25">
      <c r="B17" s="1884" t="s">
        <v>367</v>
      </c>
      <c r="C17" s="1884"/>
      <c r="D17" s="1884"/>
      <c r="E17" s="840">
        <v>9</v>
      </c>
      <c r="F17" s="840">
        <v>147</v>
      </c>
      <c r="G17" s="840">
        <v>90</v>
      </c>
      <c r="H17" s="850">
        <f t="shared" si="0"/>
        <v>237</v>
      </c>
    </row>
    <row r="18" spans="2:8" ht="18.75" customHeight="1" x14ac:dyDescent="0.3">
      <c r="B18" s="1882" t="s">
        <v>211</v>
      </c>
      <c r="C18" s="1882"/>
      <c r="D18" s="1882"/>
      <c r="E18" s="844">
        <f>E13+E7</f>
        <v>73</v>
      </c>
      <c r="F18" s="844">
        <f t="shared" ref="F18:H18" si="1">F13+F7</f>
        <v>6279</v>
      </c>
      <c r="G18" s="844">
        <f t="shared" si="1"/>
        <v>6051</v>
      </c>
      <c r="H18" s="844">
        <f t="shared" si="1"/>
        <v>12330</v>
      </c>
    </row>
    <row r="19" spans="2:8" ht="15" customHeight="1" x14ac:dyDescent="0.25"/>
    <row r="20" spans="2:8" ht="15" hidden="1" customHeight="1" x14ac:dyDescent="0.25"/>
    <row r="21" spans="2:8" ht="15" hidden="1" customHeight="1" x14ac:dyDescent="0.25"/>
    <row r="22" spans="2:8" ht="15" hidden="1" customHeight="1" x14ac:dyDescent="0.25"/>
    <row r="23" spans="2:8" ht="15" hidden="1"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sheetProtection sheet="1" objects="1" scenarios="1" formatCells="0" formatColumns="0" formatRows="0" insertColumns="0" insertRows="0" deleteColumns="0" deleteRows="0" sort="0"/>
  <mergeCells count="16">
    <mergeCell ref="B18:D18"/>
    <mergeCell ref="B8:D8"/>
    <mergeCell ref="B1:H3"/>
    <mergeCell ref="B4:H4"/>
    <mergeCell ref="B5:H5"/>
    <mergeCell ref="B6:D6"/>
    <mergeCell ref="B7:D7"/>
    <mergeCell ref="B15:D15"/>
    <mergeCell ref="B16:D16"/>
    <mergeCell ref="B17:D17"/>
    <mergeCell ref="B9:D9"/>
    <mergeCell ref="B10:D10"/>
    <mergeCell ref="B11:D11"/>
    <mergeCell ref="B12:D12"/>
    <mergeCell ref="B13:D13"/>
    <mergeCell ref="B14:D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J49"/>
  <sheetViews>
    <sheetView showGridLines="0" zoomScaleNormal="100" workbookViewId="0">
      <pane ySplit="7" topLeftCell="A8" activePane="bottomLeft" state="frozen"/>
      <selection activeCell="C5" sqref="C5"/>
      <selection pane="bottomLeft" activeCell="H8" sqref="H8:H19"/>
    </sheetView>
  </sheetViews>
  <sheetFormatPr baseColWidth="10" defaultColWidth="0" defaultRowHeight="15" customHeight="1" zeroHeight="1" x14ac:dyDescent="0.25"/>
  <cols>
    <col min="1" max="1" width="3.5703125" style="846" customWidth="1"/>
    <col min="2" max="4" width="24.28515625" style="846" customWidth="1"/>
    <col min="5" max="5" width="17.28515625" style="846" customWidth="1"/>
    <col min="6" max="7" width="15" style="846" customWidth="1"/>
    <col min="8" max="8" width="18.5703125" style="846" customWidth="1"/>
    <col min="9" max="9" width="5" style="846" customWidth="1"/>
    <col min="10" max="10" width="0" style="846" hidden="1" customWidth="1"/>
    <col min="11" max="16384" width="9.140625" style="846" hidden="1"/>
  </cols>
  <sheetData>
    <row r="1" spans="2:10" x14ac:dyDescent="0.25">
      <c r="B1" s="1804"/>
      <c r="C1" s="1805"/>
      <c r="D1" s="1805"/>
      <c r="E1" s="1805"/>
      <c r="F1" s="1805"/>
      <c r="G1" s="1805"/>
      <c r="H1" s="1806"/>
    </row>
    <row r="2" spans="2:10" x14ac:dyDescent="0.25">
      <c r="B2" s="1807"/>
      <c r="C2" s="1808"/>
      <c r="D2" s="1808"/>
      <c r="E2" s="1808"/>
      <c r="F2" s="1808"/>
      <c r="G2" s="1808"/>
      <c r="H2" s="1809"/>
    </row>
    <row r="3" spans="2:10" ht="16.5" thickBot="1" x14ac:dyDescent="0.3">
      <c r="B3" s="1810"/>
      <c r="C3" s="1811"/>
      <c r="D3" s="1811"/>
      <c r="E3" s="1811"/>
      <c r="F3" s="1811"/>
      <c r="G3" s="1811"/>
      <c r="H3" s="1812"/>
      <c r="I3" s="776"/>
      <c r="J3" s="776"/>
    </row>
    <row r="4" spans="2:10" s="775" customFormat="1" ht="21.75" thickBot="1" x14ac:dyDescent="0.4">
      <c r="B4" s="1855" t="s">
        <v>2599</v>
      </c>
      <c r="C4" s="1856"/>
      <c r="D4" s="1856"/>
      <c r="E4" s="1856"/>
      <c r="F4" s="1856"/>
      <c r="G4" s="1856"/>
      <c r="H4" s="1858"/>
      <c r="I4" s="776"/>
      <c r="J4" s="776"/>
    </row>
    <row r="5" spans="2:10" s="778" customFormat="1" ht="15.75" x14ac:dyDescent="0.25">
      <c r="B5" s="1859"/>
      <c r="C5" s="1859"/>
      <c r="D5" s="1859"/>
      <c r="E5" s="1859"/>
      <c r="F5" s="1859"/>
      <c r="G5" s="1859"/>
      <c r="H5" s="1859"/>
      <c r="I5" s="777"/>
      <c r="J5" s="777"/>
    </row>
    <row r="6" spans="2:10" s="778" customFormat="1" ht="18.75" x14ac:dyDescent="0.25">
      <c r="B6" s="1891" t="s">
        <v>353</v>
      </c>
      <c r="C6" s="1892"/>
      <c r="D6" s="1893"/>
      <c r="E6" s="1887" t="s">
        <v>369</v>
      </c>
      <c r="F6" s="1887" t="s">
        <v>370</v>
      </c>
      <c r="G6" s="1889" t="s">
        <v>211</v>
      </c>
      <c r="H6" s="1890"/>
      <c r="I6" s="777"/>
      <c r="J6" s="777"/>
    </row>
    <row r="7" spans="2:10" s="778" customFormat="1" ht="18.75" x14ac:dyDescent="0.25">
      <c r="B7" s="1894"/>
      <c r="C7" s="1895"/>
      <c r="D7" s="1896"/>
      <c r="E7" s="1888"/>
      <c r="F7" s="1888"/>
      <c r="G7" s="843" t="s">
        <v>371</v>
      </c>
      <c r="H7" s="843" t="s">
        <v>372</v>
      </c>
      <c r="I7" s="777"/>
      <c r="J7" s="777"/>
    </row>
    <row r="8" spans="2:10" s="847" customFormat="1" ht="18.75" customHeight="1" x14ac:dyDescent="0.3">
      <c r="B8" s="1886" t="s">
        <v>358</v>
      </c>
      <c r="C8" s="1886"/>
      <c r="D8" s="1886"/>
      <c r="E8" s="848">
        <f>SUM(E9:E13)</f>
        <v>440</v>
      </c>
      <c r="F8" s="848">
        <f>SUM(F9:F13)</f>
        <v>620</v>
      </c>
      <c r="G8" s="848">
        <f>SUM(G9:G13)</f>
        <v>1060</v>
      </c>
      <c r="H8" s="849">
        <f>IFERROR((G8/$G$19),0)</f>
        <v>0.76204169662113586</v>
      </c>
    </row>
    <row r="9" spans="2:10" ht="18.75" customHeight="1" x14ac:dyDescent="0.25">
      <c r="B9" s="1884" t="s">
        <v>359</v>
      </c>
      <c r="C9" s="1884"/>
      <c r="D9" s="1884"/>
      <c r="E9" s="840">
        <v>410</v>
      </c>
      <c r="F9" s="840">
        <v>545</v>
      </c>
      <c r="G9" s="850">
        <f>SUM(E9:F9)</f>
        <v>955</v>
      </c>
      <c r="H9" s="1171">
        <f>IFERROR((G9/$G$19),0)</f>
        <v>0.68655643421998558</v>
      </c>
    </row>
    <row r="10" spans="2:10" ht="18.75" customHeight="1" x14ac:dyDescent="0.25">
      <c r="B10" s="1884" t="s">
        <v>360</v>
      </c>
      <c r="C10" s="1884"/>
      <c r="D10" s="1884"/>
      <c r="E10" s="840">
        <v>12</v>
      </c>
      <c r="F10" s="840">
        <v>13</v>
      </c>
      <c r="G10" s="850">
        <f t="shared" ref="G10:G18" si="0">SUM(E10:F10)</f>
        <v>25</v>
      </c>
      <c r="H10" s="1171">
        <f t="shared" ref="H10:H18" si="1">IFERROR((G10/$G$19),0)</f>
        <v>1.7972681524083392E-2</v>
      </c>
    </row>
    <row r="11" spans="2:10" ht="18.75" customHeight="1" x14ac:dyDescent="0.25">
      <c r="B11" s="1884" t="s">
        <v>361</v>
      </c>
      <c r="C11" s="1884"/>
      <c r="D11" s="1884"/>
      <c r="E11" s="840">
        <v>6</v>
      </c>
      <c r="F11" s="840">
        <v>7</v>
      </c>
      <c r="G11" s="850">
        <f t="shared" si="0"/>
        <v>13</v>
      </c>
      <c r="H11" s="1171">
        <f t="shared" si="1"/>
        <v>9.3457943925233638E-3</v>
      </c>
    </row>
    <row r="12" spans="2:10" ht="18.75" customHeight="1" x14ac:dyDescent="0.25">
      <c r="B12" s="1884" t="s">
        <v>362</v>
      </c>
      <c r="C12" s="1884"/>
      <c r="D12" s="1884"/>
      <c r="E12" s="840">
        <v>3</v>
      </c>
      <c r="F12" s="840">
        <v>29</v>
      </c>
      <c r="G12" s="850">
        <f t="shared" si="0"/>
        <v>32</v>
      </c>
      <c r="H12" s="1171">
        <f t="shared" si="1"/>
        <v>2.3005032350826744E-2</v>
      </c>
    </row>
    <row r="13" spans="2:10" ht="18.75" customHeight="1" x14ac:dyDescent="0.25">
      <c r="B13" s="1884" t="s">
        <v>363</v>
      </c>
      <c r="C13" s="1884"/>
      <c r="D13" s="1884"/>
      <c r="E13" s="840">
        <v>9</v>
      </c>
      <c r="F13" s="840">
        <v>26</v>
      </c>
      <c r="G13" s="850">
        <f t="shared" si="0"/>
        <v>35</v>
      </c>
      <c r="H13" s="1171">
        <f t="shared" si="1"/>
        <v>2.5161754133716751E-2</v>
      </c>
    </row>
    <row r="14" spans="2:10" ht="18.75" customHeight="1" x14ac:dyDescent="0.3">
      <c r="B14" s="1886" t="s">
        <v>364</v>
      </c>
      <c r="C14" s="1886"/>
      <c r="D14" s="1886"/>
      <c r="E14" s="848">
        <f>SUM(E15:E18)</f>
        <v>167</v>
      </c>
      <c r="F14" s="848">
        <f t="shared" ref="F14:G14" si="2">SUM(F15:F18)</f>
        <v>164</v>
      </c>
      <c r="G14" s="848">
        <f t="shared" si="2"/>
        <v>331</v>
      </c>
      <c r="H14" s="849">
        <f t="shared" si="1"/>
        <v>0.23795830337886412</v>
      </c>
    </row>
    <row r="15" spans="2:10" ht="18.75" customHeight="1" x14ac:dyDescent="0.25">
      <c r="B15" s="1884" t="s">
        <v>365</v>
      </c>
      <c r="C15" s="1884"/>
      <c r="D15" s="1884"/>
      <c r="E15" s="840"/>
      <c r="F15" s="840"/>
      <c r="G15" s="813">
        <f t="shared" si="0"/>
        <v>0</v>
      </c>
      <c r="H15" s="1171">
        <f t="shared" si="1"/>
        <v>0</v>
      </c>
    </row>
    <row r="16" spans="2:10" ht="18.75" customHeight="1" x14ac:dyDescent="0.25">
      <c r="B16" s="1884" t="s">
        <v>366</v>
      </c>
      <c r="C16" s="1884"/>
      <c r="D16" s="1884"/>
      <c r="E16" s="840">
        <v>31</v>
      </c>
      <c r="F16" s="840">
        <v>46</v>
      </c>
      <c r="G16" s="813">
        <f t="shared" si="0"/>
        <v>77</v>
      </c>
      <c r="H16" s="1171">
        <f t="shared" si="1"/>
        <v>5.5355859094176854E-2</v>
      </c>
    </row>
    <row r="17" spans="2:8" ht="18.75" customHeight="1" x14ac:dyDescent="0.25">
      <c r="B17" s="1884" t="s">
        <v>368</v>
      </c>
      <c r="C17" s="1884"/>
      <c r="D17" s="1884"/>
      <c r="E17" s="840">
        <v>20</v>
      </c>
      <c r="F17" s="840">
        <v>3</v>
      </c>
      <c r="G17" s="813">
        <f t="shared" si="0"/>
        <v>23</v>
      </c>
      <c r="H17" s="1171">
        <f t="shared" si="1"/>
        <v>1.6534867002156721E-2</v>
      </c>
    </row>
    <row r="18" spans="2:8" ht="18.75" customHeight="1" x14ac:dyDescent="0.25">
      <c r="B18" s="1884" t="s">
        <v>367</v>
      </c>
      <c r="C18" s="1884"/>
      <c r="D18" s="1884"/>
      <c r="E18" s="840">
        <v>116</v>
      </c>
      <c r="F18" s="840">
        <v>115</v>
      </c>
      <c r="G18" s="813">
        <f t="shared" si="0"/>
        <v>231</v>
      </c>
      <c r="H18" s="1171">
        <f t="shared" si="1"/>
        <v>0.16606757728253055</v>
      </c>
    </row>
    <row r="19" spans="2:8" ht="18.75" customHeight="1" x14ac:dyDescent="0.3">
      <c r="B19" s="1897" t="s">
        <v>211</v>
      </c>
      <c r="C19" s="1897"/>
      <c r="D19" s="1897"/>
      <c r="E19" s="851">
        <f>E8+E14</f>
        <v>607</v>
      </c>
      <c r="F19" s="851">
        <f>F8+F14</f>
        <v>784</v>
      </c>
      <c r="G19" s="851">
        <f>G8+G14</f>
        <v>1391</v>
      </c>
      <c r="H19" s="852">
        <f>H8+H14</f>
        <v>1</v>
      </c>
    </row>
    <row r="20" spans="2:8" ht="15" customHeight="1" x14ac:dyDescent="0.25"/>
    <row r="21" spans="2:8" ht="15" hidden="1" customHeight="1" x14ac:dyDescent="0.25"/>
    <row r="22" spans="2:8" ht="15" hidden="1" customHeight="1" x14ac:dyDescent="0.25"/>
    <row r="23" spans="2:8" ht="15" hidden="1"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sheetProtection sheet="1" objects="1" scenarios="1" formatCells="0" formatColumns="0" formatRows="0" insertColumns="0" insertRows="0" deleteColumns="0" deleteRows="0" sort="0"/>
  <mergeCells count="19">
    <mergeCell ref="B15:D15"/>
    <mergeCell ref="B16:D16"/>
    <mergeCell ref="B17:D17"/>
    <mergeCell ref="B18:D18"/>
    <mergeCell ref="B19:D19"/>
    <mergeCell ref="B10:D10"/>
    <mergeCell ref="B11:D11"/>
    <mergeCell ref="B12:D12"/>
    <mergeCell ref="B13:D13"/>
    <mergeCell ref="B14:D14"/>
    <mergeCell ref="B1:H3"/>
    <mergeCell ref="B4:H4"/>
    <mergeCell ref="B5:H5"/>
    <mergeCell ref="B8:D8"/>
    <mergeCell ref="B9:D9"/>
    <mergeCell ref="E6:E7"/>
    <mergeCell ref="F6:F7"/>
    <mergeCell ref="G6:H6"/>
    <mergeCell ref="B6:D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295"/>
  <sheetViews>
    <sheetView showGridLines="0" zoomScaleNormal="100" workbookViewId="0">
      <pane ySplit="4" topLeftCell="A5" activePane="bottomLeft" state="frozen"/>
      <selection activeCell="C5" sqref="C5"/>
      <selection pane="bottomLeft"/>
    </sheetView>
  </sheetViews>
  <sheetFormatPr baseColWidth="10" defaultColWidth="0" defaultRowHeight="15" customHeight="1" zeroHeight="1" x14ac:dyDescent="0.25"/>
  <cols>
    <col min="1" max="1" width="3.5703125" style="1" customWidth="1"/>
    <col min="2" max="9" width="15" style="1" customWidth="1"/>
    <col min="10" max="10" width="5" style="1" customWidth="1"/>
    <col min="11" max="11" width="0" style="1" hidden="1" customWidth="1"/>
    <col min="12" max="16384" width="9.140625" style="1" hidden="1"/>
  </cols>
  <sheetData>
    <row r="1" spans="2:11" x14ac:dyDescent="0.25">
      <c r="B1" s="1777"/>
      <c r="C1" s="1778"/>
      <c r="D1" s="1778"/>
      <c r="E1" s="1778"/>
      <c r="F1" s="1778"/>
      <c r="G1" s="1778"/>
      <c r="H1" s="1778"/>
      <c r="I1" s="1779"/>
    </row>
    <row r="2" spans="2:11" x14ac:dyDescent="0.25">
      <c r="B2" s="1780"/>
      <c r="C2" s="1781"/>
      <c r="D2" s="1781"/>
      <c r="E2" s="1781"/>
      <c r="F2" s="1781"/>
      <c r="G2" s="1781"/>
      <c r="H2" s="1781"/>
      <c r="I2" s="1782"/>
    </row>
    <row r="3" spans="2:11" ht="16.5" thickBot="1" x14ac:dyDescent="0.3">
      <c r="B3" s="1783"/>
      <c r="C3" s="1784"/>
      <c r="D3" s="1784"/>
      <c r="E3" s="1784"/>
      <c r="F3" s="1784"/>
      <c r="G3" s="1784"/>
      <c r="H3" s="1784"/>
      <c r="I3" s="1785"/>
      <c r="J3" s="3"/>
      <c r="K3" s="3"/>
    </row>
    <row r="4" spans="2:11" s="4" customFormat="1" ht="21.75" thickBot="1" x14ac:dyDescent="0.4">
      <c r="B4" s="1786" t="s">
        <v>2600</v>
      </c>
      <c r="C4" s="1787"/>
      <c r="D4" s="1787"/>
      <c r="E4" s="1787"/>
      <c r="F4" s="1787"/>
      <c r="G4" s="1787"/>
      <c r="H4" s="1787"/>
      <c r="I4" s="1788"/>
      <c r="J4" s="3"/>
      <c r="K4" s="3"/>
    </row>
    <row r="5" spans="2:11" s="5" customFormat="1" ht="15.75" x14ac:dyDescent="0.25">
      <c r="B5" s="1671"/>
      <c r="C5" s="1671"/>
      <c r="D5" s="1671"/>
      <c r="E5" s="1671"/>
      <c r="F5" s="1671"/>
      <c r="G5" s="1671"/>
      <c r="H5" s="1671"/>
      <c r="I5" s="1671"/>
      <c r="J5" s="22"/>
      <c r="K5" s="22"/>
    </row>
    <row r="6" spans="2:11" s="5" customFormat="1" ht="19.5" customHeight="1" x14ac:dyDescent="0.25">
      <c r="B6" s="122"/>
      <c r="C6" s="123"/>
      <c r="D6" s="123"/>
      <c r="E6" s="123"/>
      <c r="F6" s="123"/>
      <c r="G6" s="123"/>
      <c r="H6" s="123"/>
      <c r="I6" s="124"/>
      <c r="J6" s="22"/>
      <c r="K6" s="22"/>
    </row>
    <row r="7" spans="2:11" s="5" customFormat="1" ht="18.75" customHeight="1" x14ac:dyDescent="0.25">
      <c r="B7" s="125"/>
      <c r="C7" s="121"/>
      <c r="D7" s="121"/>
      <c r="E7" s="121"/>
      <c r="F7" s="121"/>
      <c r="G7" s="121"/>
      <c r="H7" s="121"/>
      <c r="I7" s="126"/>
      <c r="J7" s="22"/>
      <c r="K7" s="22"/>
    </row>
    <row r="8" spans="2:11" s="5" customFormat="1" ht="18.75" customHeight="1" x14ac:dyDescent="0.25">
      <c r="B8" s="125"/>
      <c r="C8" s="121"/>
      <c r="D8" s="121"/>
      <c r="E8" s="121"/>
      <c r="F8" s="121"/>
      <c r="G8" s="121"/>
      <c r="H8" s="121"/>
      <c r="I8" s="126"/>
      <c r="J8" s="22"/>
      <c r="K8" s="22"/>
    </row>
    <row r="9" spans="2:11" s="6" customFormat="1" ht="18.75" customHeight="1" x14ac:dyDescent="0.25">
      <c r="B9" s="125"/>
      <c r="C9" s="121"/>
      <c r="D9" s="121"/>
      <c r="E9" s="121"/>
      <c r="F9" s="121"/>
      <c r="G9" s="121"/>
      <c r="H9" s="121"/>
      <c r="I9" s="126"/>
    </row>
    <row r="10" spans="2:11" ht="18.75" customHeight="1" x14ac:dyDescent="0.25">
      <c r="B10" s="125"/>
      <c r="C10" s="121"/>
      <c r="D10" s="121"/>
      <c r="E10" s="121"/>
      <c r="F10" s="121"/>
      <c r="G10" s="121"/>
      <c r="H10" s="121"/>
      <c r="I10" s="126"/>
    </row>
    <row r="11" spans="2:11" ht="18.75" customHeight="1" x14ac:dyDescent="0.25">
      <c r="B11" s="125"/>
      <c r="C11" s="121"/>
      <c r="D11" s="121"/>
      <c r="E11" s="121"/>
      <c r="F11" s="121"/>
      <c r="G11" s="121"/>
      <c r="H11" s="121"/>
      <c r="I11" s="126"/>
    </row>
    <row r="12" spans="2:11" ht="18.75" customHeight="1" x14ac:dyDescent="0.25">
      <c r="B12" s="125"/>
      <c r="C12" s="121"/>
      <c r="D12" s="121"/>
      <c r="E12" s="121"/>
      <c r="F12" s="121"/>
      <c r="G12" s="121"/>
      <c r="H12" s="121"/>
      <c r="I12" s="126"/>
    </row>
    <row r="13" spans="2:11" ht="18.75" customHeight="1" x14ac:dyDescent="0.25">
      <c r="B13" s="125"/>
      <c r="C13" s="121"/>
      <c r="D13" s="121"/>
      <c r="E13" s="121"/>
      <c r="F13" s="121"/>
      <c r="G13" s="121"/>
      <c r="H13" s="121"/>
      <c r="I13" s="126"/>
    </row>
    <row r="14" spans="2:11" ht="18.75" customHeight="1" x14ac:dyDescent="0.25">
      <c r="B14" s="125"/>
      <c r="C14" s="121"/>
      <c r="D14" s="121"/>
      <c r="E14" s="121"/>
      <c r="F14" s="121"/>
      <c r="G14" s="121"/>
      <c r="H14" s="121"/>
      <c r="I14" s="126"/>
    </row>
    <row r="15" spans="2:11" ht="18.75" customHeight="1" x14ac:dyDescent="0.25">
      <c r="B15" s="125"/>
      <c r="C15" s="121"/>
      <c r="D15" s="121"/>
      <c r="E15" s="121"/>
      <c r="F15" s="121"/>
      <c r="G15" s="121"/>
      <c r="H15" s="121"/>
      <c r="I15" s="126"/>
    </row>
    <row r="16" spans="2:11" s="4" customFormat="1" ht="18.75" customHeight="1" x14ac:dyDescent="0.25">
      <c r="B16" s="125"/>
      <c r="C16" s="121"/>
      <c r="D16" s="121"/>
      <c r="E16" s="121"/>
      <c r="F16" s="121"/>
      <c r="G16" s="121"/>
      <c r="H16" s="121"/>
      <c r="I16" s="126"/>
    </row>
    <row r="17" spans="2:9" ht="18.75" customHeight="1" x14ac:dyDescent="0.25">
      <c r="B17" s="125"/>
      <c r="C17" s="121"/>
      <c r="D17" s="121"/>
      <c r="E17" s="121"/>
      <c r="F17" s="121"/>
      <c r="G17" s="121"/>
      <c r="H17" s="121"/>
      <c r="I17" s="126"/>
    </row>
    <row r="18" spans="2:9" ht="18.75" customHeight="1" x14ac:dyDescent="0.25">
      <c r="B18" s="125"/>
      <c r="C18" s="121"/>
      <c r="D18" s="121"/>
      <c r="E18" s="121"/>
      <c r="F18" s="121"/>
      <c r="G18" s="121"/>
      <c r="H18" s="121"/>
      <c r="I18" s="126"/>
    </row>
    <row r="19" spans="2:9" ht="18.75" customHeight="1" x14ac:dyDescent="0.25">
      <c r="B19" s="125"/>
      <c r="C19" s="121"/>
      <c r="D19" s="121"/>
      <c r="E19" s="121"/>
      <c r="F19" s="121"/>
      <c r="G19" s="121"/>
      <c r="H19" s="121"/>
      <c r="I19" s="126"/>
    </row>
    <row r="20" spans="2:9" ht="18.75" customHeight="1" x14ac:dyDescent="0.25">
      <c r="B20" s="125"/>
      <c r="C20" s="121"/>
      <c r="D20" s="121"/>
      <c r="E20" s="121"/>
      <c r="F20" s="121"/>
      <c r="G20" s="121"/>
      <c r="H20" s="121"/>
      <c r="I20" s="126"/>
    </row>
    <row r="21" spans="2:9" ht="18.75" customHeight="1" x14ac:dyDescent="0.25">
      <c r="B21" s="125"/>
      <c r="C21" s="121"/>
      <c r="D21" s="121"/>
      <c r="E21" s="121"/>
      <c r="F21" s="121"/>
      <c r="G21" s="121"/>
      <c r="H21" s="121"/>
      <c r="I21" s="126"/>
    </row>
    <row r="22" spans="2:9" ht="18.75" customHeight="1" x14ac:dyDescent="0.25">
      <c r="B22" s="127"/>
      <c r="C22" s="128"/>
      <c r="D22" s="128"/>
      <c r="E22" s="128"/>
      <c r="F22" s="128"/>
      <c r="G22" s="128"/>
      <c r="H22" s="128"/>
      <c r="I22" s="129"/>
    </row>
    <row r="23" spans="2:9" ht="15" customHeight="1" x14ac:dyDescent="0.25"/>
    <row r="24" spans="2:9" ht="15" hidden="1" customHeight="1" x14ac:dyDescent="0.25"/>
    <row r="25" spans="2:9" ht="15" hidden="1" customHeight="1" x14ac:dyDescent="0.25"/>
    <row r="26" spans="2:9" ht="15" hidden="1" customHeight="1" x14ac:dyDescent="0.25"/>
    <row r="27" spans="2:9" ht="15" hidden="1" customHeight="1" x14ac:dyDescent="0.25"/>
    <row r="28" spans="2:9" ht="15" hidden="1" customHeight="1" x14ac:dyDescent="0.25"/>
    <row r="29" spans="2:9" ht="15" hidden="1" customHeight="1" x14ac:dyDescent="0.25"/>
    <row r="30" spans="2:9" ht="15" hidden="1" customHeight="1" x14ac:dyDescent="0.25"/>
    <row r="31" spans="2:9" ht="15" hidden="1" customHeight="1" x14ac:dyDescent="0.25"/>
    <row r="32" spans="2: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I3"/>
    <mergeCell ref="B4:I4"/>
    <mergeCell ref="B5:I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EU342"/>
  <sheetViews>
    <sheetView showGridLines="0" zoomScaleNormal="100" workbookViewId="0"/>
  </sheetViews>
  <sheetFormatPr baseColWidth="10" defaultColWidth="0" defaultRowHeight="0" customHeight="1" zeroHeight="1" x14ac:dyDescent="0.25"/>
  <cols>
    <col min="1" max="1" width="1.85546875" style="1" customWidth="1"/>
    <col min="2" max="3" width="58.28515625" style="1" customWidth="1"/>
    <col min="4" max="4" width="1.85546875" style="1" customWidth="1"/>
    <col min="5" max="16374" width="9.140625" style="1" hidden="1"/>
    <col min="16375" max="16375" width="0" style="1" hidden="1"/>
    <col min="16376" max="16384" width="9.140625" style="1" hidden="1"/>
  </cols>
  <sheetData>
    <row r="1" spans="2:4" ht="15" customHeight="1" thickBot="1" x14ac:dyDescent="0.3">
      <c r="B1" s="2"/>
      <c r="C1" s="2"/>
    </row>
    <row r="2" spans="2:4" ht="18.75" customHeight="1" thickBot="1" x14ac:dyDescent="0.3">
      <c r="B2" s="1678"/>
      <c r="C2" s="1680"/>
      <c r="D2" s="89"/>
    </row>
    <row r="3" spans="2:4" s="4" customFormat="1" ht="15" customHeight="1" x14ac:dyDescent="0.25">
      <c r="B3" s="311"/>
      <c r="C3" s="312"/>
    </row>
    <row r="4" spans="2:4" s="4" customFormat="1" ht="15" customHeight="1" x14ac:dyDescent="0.25">
      <c r="B4" s="313" t="s">
        <v>138</v>
      </c>
      <c r="C4" s="314" t="s">
        <v>139</v>
      </c>
    </row>
    <row r="5" spans="2:4" s="4" customFormat="1" ht="15" customHeight="1" x14ac:dyDescent="0.25">
      <c r="B5" s="315"/>
      <c r="C5" s="316"/>
    </row>
    <row r="6" spans="2:4" s="4" customFormat="1" ht="15" customHeight="1" x14ac:dyDescent="0.25">
      <c r="B6" s="317" t="s">
        <v>140</v>
      </c>
      <c r="C6" s="318" t="s">
        <v>141</v>
      </c>
    </row>
    <row r="7" spans="2:4" s="4" customFormat="1" ht="15" customHeight="1" x14ac:dyDescent="0.25">
      <c r="B7" s="319" t="s">
        <v>142</v>
      </c>
      <c r="C7" s="320" t="s">
        <v>175</v>
      </c>
    </row>
    <row r="8" spans="2:4" s="4" customFormat="1" ht="15" customHeight="1" x14ac:dyDescent="0.25">
      <c r="B8" s="321"/>
      <c r="C8" s="322"/>
    </row>
    <row r="9" spans="2:4" s="4" customFormat="1" ht="15" customHeight="1" x14ac:dyDescent="0.25">
      <c r="B9" s="317" t="s">
        <v>143</v>
      </c>
      <c r="C9" s="318" t="s">
        <v>144</v>
      </c>
    </row>
    <row r="10" spans="2:4" s="4" customFormat="1" ht="15" customHeight="1" x14ac:dyDescent="0.25">
      <c r="B10" s="319" t="s">
        <v>145</v>
      </c>
      <c r="C10" s="320" t="s">
        <v>146</v>
      </c>
    </row>
    <row r="11" spans="2:4" s="4" customFormat="1" ht="15" customHeight="1" x14ac:dyDescent="0.25">
      <c r="B11" s="321"/>
      <c r="C11" s="322"/>
    </row>
    <row r="12" spans="2:4" s="4" customFormat="1" ht="15" customHeight="1" x14ac:dyDescent="0.25">
      <c r="B12" s="317" t="s">
        <v>147</v>
      </c>
      <c r="C12" s="318" t="s">
        <v>148</v>
      </c>
    </row>
    <row r="13" spans="2:4" s="4" customFormat="1" ht="15" customHeight="1" x14ac:dyDescent="0.25">
      <c r="B13" s="319" t="s">
        <v>149</v>
      </c>
      <c r="C13" s="320" t="s">
        <v>150</v>
      </c>
    </row>
    <row r="14" spans="2:4" s="4" customFormat="1" ht="15" customHeight="1" x14ac:dyDescent="0.25">
      <c r="B14" s="321"/>
      <c r="C14" s="322"/>
    </row>
    <row r="15" spans="2:4" s="4" customFormat="1" ht="15" customHeight="1" x14ac:dyDescent="0.25">
      <c r="B15" s="317" t="s">
        <v>151</v>
      </c>
      <c r="C15" s="318" t="s">
        <v>152</v>
      </c>
    </row>
    <row r="16" spans="2:4" s="4" customFormat="1" ht="15" customHeight="1" x14ac:dyDescent="0.25">
      <c r="B16" s="319" t="s">
        <v>153</v>
      </c>
      <c r="C16" s="320" t="s">
        <v>154</v>
      </c>
    </row>
    <row r="17" spans="2:3" s="4" customFormat="1" ht="15" customHeight="1" x14ac:dyDescent="0.25">
      <c r="B17" s="321"/>
      <c r="C17" s="323"/>
    </row>
    <row r="18" spans="2:3" s="4" customFormat="1" ht="15" customHeight="1" x14ac:dyDescent="0.25">
      <c r="B18" s="317" t="s">
        <v>155</v>
      </c>
      <c r="C18" s="318" t="s">
        <v>156</v>
      </c>
    </row>
    <row r="19" spans="2:3" s="4" customFormat="1" ht="15" customHeight="1" x14ac:dyDescent="0.25">
      <c r="B19" s="319" t="s">
        <v>157</v>
      </c>
      <c r="C19" s="320" t="s">
        <v>158</v>
      </c>
    </row>
    <row r="20" spans="2:3" s="4" customFormat="1" ht="15" customHeight="1" x14ac:dyDescent="0.25">
      <c r="B20" s="321"/>
      <c r="C20" s="322"/>
    </row>
    <row r="21" spans="2:3" s="4" customFormat="1" ht="15" customHeight="1" x14ac:dyDescent="0.25">
      <c r="B21" s="317" t="s">
        <v>159</v>
      </c>
      <c r="C21" s="318" t="s">
        <v>160</v>
      </c>
    </row>
    <row r="22" spans="2:3" s="4" customFormat="1" ht="15" customHeight="1" x14ac:dyDescent="0.25">
      <c r="B22" s="319" t="s">
        <v>161</v>
      </c>
      <c r="C22" s="320" t="s">
        <v>162</v>
      </c>
    </row>
    <row r="23" spans="2:3" s="4" customFormat="1" ht="15" customHeight="1" x14ac:dyDescent="0.25">
      <c r="B23" s="321"/>
      <c r="C23" s="323"/>
    </row>
    <row r="24" spans="2:3" s="4" customFormat="1" ht="15" customHeight="1" x14ac:dyDescent="0.25">
      <c r="B24" s="317" t="s">
        <v>163</v>
      </c>
      <c r="C24" s="318" t="s">
        <v>164</v>
      </c>
    </row>
    <row r="25" spans="2:3" s="4" customFormat="1" ht="15" customHeight="1" x14ac:dyDescent="0.25">
      <c r="B25" s="319" t="s">
        <v>165</v>
      </c>
      <c r="C25" s="320" t="s">
        <v>166</v>
      </c>
    </row>
    <row r="26" spans="2:3" s="4" customFormat="1" ht="15" customHeight="1" x14ac:dyDescent="0.25">
      <c r="B26" s="321"/>
      <c r="C26" s="323"/>
    </row>
    <row r="27" spans="2:3" s="4" customFormat="1" ht="15" customHeight="1" x14ac:dyDescent="0.25">
      <c r="B27" s="317" t="s">
        <v>1880</v>
      </c>
      <c r="C27" s="318" t="s">
        <v>167</v>
      </c>
    </row>
    <row r="28" spans="2:3" s="4" customFormat="1" ht="15" customHeight="1" x14ac:dyDescent="0.25">
      <c r="B28" s="319" t="s">
        <v>168</v>
      </c>
      <c r="C28" s="320" t="s">
        <v>169</v>
      </c>
    </row>
    <row r="29" spans="2:3" s="4" customFormat="1" ht="15" customHeight="1" x14ac:dyDescent="0.25">
      <c r="B29" s="324"/>
      <c r="C29" s="322"/>
    </row>
    <row r="30" spans="2:3" s="4" customFormat="1" ht="15" customHeight="1" x14ac:dyDescent="0.25">
      <c r="B30" s="317" t="s">
        <v>170</v>
      </c>
      <c r="C30" s="318" t="s">
        <v>171</v>
      </c>
    </row>
    <row r="31" spans="2:3" s="4" customFormat="1" ht="15" customHeight="1" x14ac:dyDescent="0.25">
      <c r="B31" s="319" t="s">
        <v>1881</v>
      </c>
      <c r="C31" s="320" t="s">
        <v>172</v>
      </c>
    </row>
    <row r="32" spans="2:3" s="4" customFormat="1" ht="15" customHeight="1" x14ac:dyDescent="0.25">
      <c r="B32" s="319"/>
      <c r="C32" s="320"/>
    </row>
    <row r="33" spans="2:4" s="4" customFormat="1" ht="15" customHeight="1" x14ac:dyDescent="0.25">
      <c r="B33" s="317" t="s">
        <v>141</v>
      </c>
      <c r="C33" s="318" t="s">
        <v>173</v>
      </c>
    </row>
    <row r="34" spans="2:4" s="4" customFormat="1" ht="15" customHeight="1" x14ac:dyDescent="0.25">
      <c r="B34" s="319" t="s">
        <v>175</v>
      </c>
      <c r="C34" s="320" t="s">
        <v>174</v>
      </c>
    </row>
    <row r="35" spans="2:4" s="4" customFormat="1" ht="15" customHeight="1" x14ac:dyDescent="0.25">
      <c r="B35" s="319"/>
      <c r="C35" s="322"/>
    </row>
    <row r="36" spans="2:4" s="4" customFormat="1" ht="15" customHeight="1" x14ac:dyDescent="0.25">
      <c r="B36" s="324"/>
      <c r="C36" s="318" t="s">
        <v>176</v>
      </c>
    </row>
    <row r="37" spans="2:4" s="4" customFormat="1" ht="15" customHeight="1" x14ac:dyDescent="0.25">
      <c r="B37" s="324"/>
      <c r="C37" s="320" t="s">
        <v>177</v>
      </c>
    </row>
    <row r="38" spans="2:4" s="4" customFormat="1" ht="15" customHeight="1" x14ac:dyDescent="0.25">
      <c r="B38" s="325"/>
      <c r="C38" s="326"/>
    </row>
    <row r="39" spans="2:4" s="4" customFormat="1" ht="15" customHeight="1" x14ac:dyDescent="0.25">
      <c r="B39" s="327"/>
      <c r="C39" s="299"/>
    </row>
    <row r="40" spans="2:4" s="4" customFormat="1" ht="15" customHeight="1" x14ac:dyDescent="0.25">
      <c r="B40" s="297"/>
      <c r="C40" s="299"/>
    </row>
    <row r="41" spans="2:4" s="4" customFormat="1" ht="15" customHeight="1" x14ac:dyDescent="0.25">
      <c r="B41" s="1689" t="s">
        <v>1</v>
      </c>
      <c r="C41" s="1690"/>
    </row>
    <row r="42" spans="2:4" s="5" customFormat="1" ht="15" customHeight="1" x14ac:dyDescent="0.25">
      <c r="B42" s="1687" t="s">
        <v>133</v>
      </c>
      <c r="C42" s="1688"/>
      <c r="D42" s="71"/>
    </row>
    <row r="43" spans="2:4" s="5" customFormat="1" ht="15" customHeight="1" x14ac:dyDescent="0.25">
      <c r="B43" s="1687" t="s">
        <v>183</v>
      </c>
      <c r="C43" s="1688"/>
      <c r="D43" s="71"/>
    </row>
    <row r="44" spans="2:4" s="6" customFormat="1" ht="15" customHeight="1" x14ac:dyDescent="0.25">
      <c r="B44" s="1687" t="s">
        <v>182</v>
      </c>
      <c r="C44" s="1688"/>
    </row>
    <row r="45" spans="2:4" s="6" customFormat="1" ht="15" customHeight="1" x14ac:dyDescent="0.25">
      <c r="B45" s="1687" t="s">
        <v>181</v>
      </c>
      <c r="C45" s="1688"/>
    </row>
    <row r="46" spans="2:4" s="6" customFormat="1" ht="15" customHeight="1" x14ac:dyDescent="0.25">
      <c r="B46" s="1687" t="s">
        <v>180</v>
      </c>
      <c r="C46" s="1688"/>
    </row>
    <row r="47" spans="2:4" s="6" customFormat="1" ht="15" customHeight="1" x14ac:dyDescent="0.25">
      <c r="B47" s="1687" t="s">
        <v>179</v>
      </c>
      <c r="C47" s="1688"/>
    </row>
    <row r="48" spans="2:4" s="6" customFormat="1" ht="15" customHeight="1" x14ac:dyDescent="0.25">
      <c r="B48" s="1687" t="s">
        <v>178</v>
      </c>
      <c r="C48" s="1688"/>
    </row>
    <row r="49" spans="2:3" ht="15" customHeight="1" x14ac:dyDescent="0.25">
      <c r="B49" s="297"/>
      <c r="C49" s="299"/>
    </row>
    <row r="50" spans="2:3" ht="18.75" customHeight="1" thickBot="1" x14ac:dyDescent="0.3">
      <c r="B50" s="328"/>
      <c r="C50" s="329"/>
    </row>
    <row r="51" spans="2:3" ht="18.75" customHeight="1" x14ac:dyDescent="0.25">
      <c r="B51" s="89"/>
      <c r="C51" s="89"/>
    </row>
    <row r="52" spans="2:3" ht="18.75" hidden="1" customHeight="1" x14ac:dyDescent="0.25">
      <c r="B52" s="89"/>
      <c r="C52" s="89"/>
    </row>
    <row r="53" spans="2:3" ht="18.75" hidden="1" customHeight="1" x14ac:dyDescent="0.25">
      <c r="B53" s="89"/>
      <c r="C53" s="89"/>
    </row>
    <row r="54" spans="2:3" ht="18.75" hidden="1" customHeight="1" x14ac:dyDescent="0.25">
      <c r="B54" s="89"/>
      <c r="C54" s="89"/>
    </row>
    <row r="55" spans="2:3" ht="18.75" hidden="1" customHeight="1" x14ac:dyDescent="0.25">
      <c r="B55" s="89"/>
      <c r="C55" s="89"/>
    </row>
    <row r="56" spans="2:3" ht="18.75" hidden="1" customHeight="1" x14ac:dyDescent="0.25">
      <c r="B56" s="89"/>
      <c r="C56" s="89"/>
    </row>
    <row r="57" spans="2:3" ht="18.75" hidden="1" customHeight="1" x14ac:dyDescent="0.25">
      <c r="B57" s="89"/>
      <c r="C57" s="89"/>
    </row>
    <row r="58" spans="2:3" ht="18.75" hidden="1" customHeight="1" x14ac:dyDescent="0.25">
      <c r="B58" s="89"/>
      <c r="C58" s="89"/>
    </row>
    <row r="59" spans="2:3" ht="18.75" hidden="1" customHeight="1" x14ac:dyDescent="0.25">
      <c r="B59" s="89"/>
      <c r="C59" s="89"/>
    </row>
    <row r="60" spans="2:3" ht="18.75" hidden="1" customHeight="1" x14ac:dyDescent="0.25">
      <c r="B60" s="89"/>
      <c r="C60" s="89"/>
    </row>
    <row r="61" spans="2:3" ht="18.75" hidden="1" customHeight="1" x14ac:dyDescent="0.25">
      <c r="B61" s="89"/>
      <c r="C61" s="89"/>
    </row>
    <row r="62" spans="2:3" ht="18.75" hidden="1" customHeight="1" x14ac:dyDescent="0.25">
      <c r="B62" s="89"/>
      <c r="C62" s="89"/>
    </row>
    <row r="63" spans="2:3" ht="18.75" hidden="1" customHeight="1" x14ac:dyDescent="0.25">
      <c r="B63" s="89"/>
      <c r="C63" s="89"/>
    </row>
    <row r="64" spans="2:3" ht="18.75" hidden="1" customHeight="1" x14ac:dyDescent="0.25">
      <c r="B64" s="89"/>
      <c r="C64" s="89"/>
    </row>
    <row r="65" spans="2:3" ht="18.75" hidden="1" customHeight="1" x14ac:dyDescent="0.25">
      <c r="B65" s="89"/>
      <c r="C65" s="89"/>
    </row>
    <row r="66" spans="2:3" ht="18.75" hidden="1" customHeight="1" x14ac:dyDescent="0.25">
      <c r="B66" s="89"/>
      <c r="C66" s="89"/>
    </row>
    <row r="67" spans="2:3" ht="18.75" hidden="1" customHeight="1" x14ac:dyDescent="0.25">
      <c r="B67" s="89"/>
      <c r="C67" s="89"/>
    </row>
    <row r="68" spans="2:3" ht="18.75" hidden="1" customHeight="1" x14ac:dyDescent="0.25">
      <c r="B68" s="89"/>
      <c r="C68" s="89"/>
    </row>
    <row r="69" spans="2:3" ht="18.75" hidden="1" customHeight="1" x14ac:dyDescent="0.25">
      <c r="B69" s="89"/>
      <c r="C69" s="89"/>
    </row>
    <row r="70" spans="2:3" ht="18.75" hidden="1" customHeight="1" x14ac:dyDescent="0.25">
      <c r="B70" s="89"/>
      <c r="C70" s="89"/>
    </row>
    <row r="71" spans="2:3" ht="18.75" hidden="1" customHeight="1" x14ac:dyDescent="0.25">
      <c r="B71" s="89"/>
      <c r="C71" s="89"/>
    </row>
    <row r="72" spans="2:3" ht="18.75" hidden="1" customHeight="1" x14ac:dyDescent="0.25">
      <c r="B72" s="89"/>
      <c r="C72" s="89"/>
    </row>
    <row r="73" spans="2:3" ht="18.75" hidden="1" customHeight="1" x14ac:dyDescent="0.25">
      <c r="B73" s="89"/>
      <c r="C73" s="89"/>
    </row>
    <row r="74" spans="2:3" ht="18.75" hidden="1" customHeight="1" x14ac:dyDescent="0.25">
      <c r="B74" s="89"/>
      <c r="C74" s="89"/>
    </row>
    <row r="75" spans="2:3" ht="18.75" hidden="1" customHeight="1" x14ac:dyDescent="0.25">
      <c r="B75" s="89"/>
      <c r="C75" s="89"/>
    </row>
    <row r="76" spans="2:3" ht="18.75" hidden="1" customHeight="1" x14ac:dyDescent="0.25">
      <c r="B76" s="89"/>
      <c r="C76" s="89"/>
    </row>
    <row r="77" spans="2:3" ht="18.75" hidden="1" customHeight="1" x14ac:dyDescent="0.25">
      <c r="B77" s="89"/>
      <c r="C77" s="89"/>
    </row>
    <row r="78" spans="2:3" ht="18.75" hidden="1" customHeight="1" x14ac:dyDescent="0.25">
      <c r="B78" s="89"/>
      <c r="C78" s="89"/>
    </row>
    <row r="79" spans="2:3" ht="18.75" hidden="1" customHeight="1" x14ac:dyDescent="0.25">
      <c r="B79" s="89"/>
      <c r="C79" s="89"/>
    </row>
    <row r="80" spans="2:3" ht="18.75" hidden="1" customHeight="1" x14ac:dyDescent="0.25">
      <c r="B80" s="89"/>
      <c r="C80" s="89"/>
    </row>
    <row r="81" spans="2:3" ht="18.75" hidden="1" customHeight="1" x14ac:dyDescent="0.25">
      <c r="B81" s="89"/>
      <c r="C81" s="89"/>
    </row>
    <row r="82" spans="2:3" ht="18.75" hidden="1" customHeight="1" x14ac:dyDescent="0.25">
      <c r="B82" s="89"/>
      <c r="C82" s="89"/>
    </row>
    <row r="83" spans="2:3" ht="18.75" hidden="1" customHeight="1" x14ac:dyDescent="0.25">
      <c r="B83" s="89"/>
      <c r="C83" s="89"/>
    </row>
    <row r="84" spans="2:3" ht="18.75" hidden="1" customHeight="1" x14ac:dyDescent="0.25">
      <c r="B84" s="89"/>
      <c r="C84" s="89"/>
    </row>
    <row r="85" spans="2:3" ht="18.75" hidden="1" customHeight="1" x14ac:dyDescent="0.25">
      <c r="B85" s="89"/>
      <c r="C85" s="89"/>
    </row>
    <row r="86" spans="2:3" ht="18.75" hidden="1" customHeight="1" x14ac:dyDescent="0.25">
      <c r="B86" s="89"/>
      <c r="C86" s="89"/>
    </row>
    <row r="87" spans="2:3" ht="18.75" hidden="1" customHeight="1" x14ac:dyDescent="0.25">
      <c r="B87" s="89"/>
      <c r="C87" s="89"/>
    </row>
    <row r="88" spans="2:3" ht="18.75" hidden="1" customHeight="1" x14ac:dyDescent="0.25">
      <c r="B88" s="89"/>
      <c r="C88" s="89"/>
    </row>
    <row r="89" spans="2:3" ht="18.75" hidden="1" customHeight="1" x14ac:dyDescent="0.25">
      <c r="B89" s="89"/>
      <c r="C89" s="89"/>
    </row>
    <row r="90" spans="2:3" ht="18.75" hidden="1" customHeight="1" x14ac:dyDescent="0.25">
      <c r="B90" s="89"/>
      <c r="C90" s="89"/>
    </row>
    <row r="91" spans="2:3" ht="18.75" hidden="1" customHeight="1" x14ac:dyDescent="0.25">
      <c r="B91" s="89"/>
      <c r="C91" s="89"/>
    </row>
    <row r="92" spans="2:3" ht="18.75" hidden="1" customHeight="1" x14ac:dyDescent="0.25">
      <c r="B92" s="89"/>
      <c r="C92" s="89"/>
    </row>
    <row r="93" spans="2:3" ht="18.75" hidden="1" customHeight="1" x14ac:dyDescent="0.25">
      <c r="B93" s="89"/>
      <c r="C93" s="89"/>
    </row>
    <row r="94" spans="2:3" ht="18.75" hidden="1" customHeight="1" x14ac:dyDescent="0.25">
      <c r="B94" s="89"/>
      <c r="C94" s="89"/>
    </row>
    <row r="95" spans="2:3" ht="18.75" hidden="1" customHeight="1" x14ac:dyDescent="0.25">
      <c r="B95" s="89"/>
      <c r="C95" s="89"/>
    </row>
    <row r="96" spans="2:3" ht="18.75" hidden="1" customHeight="1" x14ac:dyDescent="0.25">
      <c r="B96" s="89"/>
      <c r="C96" s="89"/>
    </row>
    <row r="97" spans="2:3" ht="18.75" hidden="1" customHeight="1" x14ac:dyDescent="0.25">
      <c r="B97" s="89"/>
      <c r="C97" s="89"/>
    </row>
    <row r="98" spans="2:3" ht="18.75" hidden="1" customHeight="1" x14ac:dyDescent="0.25">
      <c r="B98" s="89"/>
      <c r="C98" s="89"/>
    </row>
    <row r="99" spans="2:3" ht="18.75" hidden="1" customHeight="1" x14ac:dyDescent="0.25">
      <c r="B99" s="89"/>
      <c r="C99" s="89"/>
    </row>
    <row r="100" spans="2:3" ht="18.75" hidden="1" customHeight="1" x14ac:dyDescent="0.25">
      <c r="B100" s="89"/>
      <c r="C100" s="89"/>
    </row>
    <row r="101" spans="2:3" ht="18.75" hidden="1" customHeight="1" x14ac:dyDescent="0.25">
      <c r="B101" s="89"/>
      <c r="C101" s="89"/>
    </row>
    <row r="102" spans="2:3" ht="18.75" hidden="1" customHeight="1" x14ac:dyDescent="0.25">
      <c r="B102" s="89"/>
      <c r="C102" s="89"/>
    </row>
    <row r="103" spans="2:3" ht="18.75" hidden="1" customHeight="1" x14ac:dyDescent="0.25">
      <c r="B103" s="89"/>
      <c r="C103" s="89"/>
    </row>
    <row r="104" spans="2:3" ht="18.75" hidden="1" customHeight="1" x14ac:dyDescent="0.25">
      <c r="B104" s="89"/>
      <c r="C104" s="89"/>
    </row>
    <row r="105" spans="2:3" ht="18.75" hidden="1" customHeight="1" x14ac:dyDescent="0.25">
      <c r="B105" s="89"/>
      <c r="C105" s="89"/>
    </row>
    <row r="106" spans="2:3" ht="18.75" hidden="1" customHeight="1" x14ac:dyDescent="0.25">
      <c r="B106" s="89"/>
      <c r="C106" s="89"/>
    </row>
    <row r="107" spans="2:3" ht="18.75" hidden="1" customHeight="1" x14ac:dyDescent="0.25">
      <c r="B107" s="89"/>
      <c r="C107" s="89"/>
    </row>
    <row r="108" spans="2:3" ht="18.75" hidden="1" customHeight="1" x14ac:dyDescent="0.25">
      <c r="B108" s="89"/>
      <c r="C108" s="89"/>
    </row>
    <row r="109" spans="2:3" ht="18.75" hidden="1" customHeight="1" x14ac:dyDescent="0.25">
      <c r="B109" s="89"/>
      <c r="C109" s="89"/>
    </row>
    <row r="110" spans="2:3" ht="18.75" hidden="1" customHeight="1" x14ac:dyDescent="0.25">
      <c r="B110" s="89"/>
      <c r="C110" s="89"/>
    </row>
    <row r="111" spans="2:3" ht="15" hidden="1" customHeight="1" x14ac:dyDescent="0.25">
      <c r="B111" s="4"/>
      <c r="C111" s="4"/>
    </row>
    <row r="112" spans="2:3" ht="15" hidden="1" customHeight="1" x14ac:dyDescent="0.25">
      <c r="B112" s="4"/>
      <c r="C112" s="4"/>
    </row>
    <row r="113" spans="2:3" ht="15" hidden="1" customHeight="1" x14ac:dyDescent="0.25">
      <c r="B113" s="4"/>
      <c r="C113" s="4"/>
    </row>
    <row r="114" spans="2:3" ht="15" hidden="1" customHeight="1" x14ac:dyDescent="0.25">
      <c r="B114" s="4"/>
      <c r="C114" s="4"/>
    </row>
    <row r="115" spans="2:3" ht="15" hidden="1" customHeight="1" x14ac:dyDescent="0.25">
      <c r="B115" s="4"/>
      <c r="C115" s="4"/>
    </row>
    <row r="116" spans="2:3" ht="15" hidden="1" customHeight="1" x14ac:dyDescent="0.25">
      <c r="B116" s="4"/>
      <c r="C116" s="4"/>
    </row>
    <row r="117" spans="2:3" ht="15" hidden="1" customHeight="1" x14ac:dyDescent="0.25">
      <c r="B117" s="4"/>
      <c r="C117" s="4"/>
    </row>
    <row r="118" spans="2:3" ht="15" hidden="1" customHeight="1" x14ac:dyDescent="0.25">
      <c r="B118" s="4"/>
      <c r="C118" s="4"/>
    </row>
    <row r="119" spans="2:3" ht="15" hidden="1" customHeight="1" x14ac:dyDescent="0.25">
      <c r="B119" s="4"/>
      <c r="C119" s="4"/>
    </row>
    <row r="120" spans="2:3" ht="15" hidden="1" customHeight="1" x14ac:dyDescent="0.25">
      <c r="B120" s="4"/>
      <c r="C120" s="4"/>
    </row>
    <row r="121" spans="2:3" ht="15" hidden="1" customHeight="1" x14ac:dyDescent="0.25">
      <c r="B121" s="4"/>
      <c r="C121" s="4"/>
    </row>
    <row r="122" spans="2:3" ht="15" hidden="1" customHeight="1" x14ac:dyDescent="0.25">
      <c r="B122" s="4"/>
      <c r="C122" s="4"/>
    </row>
    <row r="123" spans="2:3" ht="15" hidden="1" customHeight="1" x14ac:dyDescent="0.25">
      <c r="B123" s="4"/>
      <c r="C123" s="4"/>
    </row>
    <row r="124" spans="2:3" ht="15" hidden="1" customHeight="1" x14ac:dyDescent="0.25"/>
    <row r="125" spans="2:3" ht="15" hidden="1" customHeight="1" x14ac:dyDescent="0.25"/>
    <row r="126" spans="2:3" ht="15" hidden="1" customHeight="1" x14ac:dyDescent="0.25"/>
    <row r="127" spans="2:3" ht="15" hidden="1" customHeight="1" x14ac:dyDescent="0.25"/>
    <row r="128" spans="2: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mergeCells count="9">
    <mergeCell ref="B45:C45"/>
    <mergeCell ref="B46:C46"/>
    <mergeCell ref="B47:C47"/>
    <mergeCell ref="B48:C48"/>
    <mergeCell ref="B2:C2"/>
    <mergeCell ref="B41:C41"/>
    <mergeCell ref="B42:C42"/>
    <mergeCell ref="B43:C43"/>
    <mergeCell ref="B44:C44"/>
  </mergeCells>
  <pageMargins left="0.31496062992125984" right="0.31496062992125984" top="0.35433070866141736" bottom="0.35433070866141736" header="0.31496062992125984" footer="0.31496062992125984"/>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K295"/>
  <sheetViews>
    <sheetView showGridLines="0" zoomScaleNormal="100" workbookViewId="0">
      <pane ySplit="4" topLeftCell="A5" activePane="bottomLeft" state="frozen"/>
      <selection activeCell="C5" sqref="C5"/>
      <selection pane="bottomLeft"/>
    </sheetView>
  </sheetViews>
  <sheetFormatPr baseColWidth="10" defaultColWidth="0" defaultRowHeight="15" customHeight="1" zeroHeight="1" x14ac:dyDescent="0.25"/>
  <cols>
    <col min="1" max="1" width="3.5703125" style="1" customWidth="1"/>
    <col min="2" max="9" width="15" style="1" customWidth="1"/>
    <col min="10" max="10" width="5" style="1" customWidth="1"/>
    <col min="11" max="11" width="0" style="1" hidden="1" customWidth="1"/>
    <col min="12" max="16384" width="9.140625" style="1" hidden="1"/>
  </cols>
  <sheetData>
    <row r="1" spans="2:11" x14ac:dyDescent="0.25">
      <c r="B1" s="1777"/>
      <c r="C1" s="1778"/>
      <c r="D1" s="1778"/>
      <c r="E1" s="1778"/>
      <c r="F1" s="1778"/>
      <c r="G1" s="1778"/>
      <c r="H1" s="1778"/>
      <c r="I1" s="1779"/>
    </row>
    <row r="2" spans="2:11" x14ac:dyDescent="0.25">
      <c r="B2" s="1780"/>
      <c r="C2" s="1781"/>
      <c r="D2" s="1781"/>
      <c r="E2" s="1781"/>
      <c r="F2" s="1781"/>
      <c r="G2" s="1781"/>
      <c r="H2" s="1781"/>
      <c r="I2" s="1782"/>
    </row>
    <row r="3" spans="2:11" ht="16.5" thickBot="1" x14ac:dyDescent="0.3">
      <c r="B3" s="1783"/>
      <c r="C3" s="1784"/>
      <c r="D3" s="1784"/>
      <c r="E3" s="1784"/>
      <c r="F3" s="1784"/>
      <c r="G3" s="1784"/>
      <c r="H3" s="1784"/>
      <c r="I3" s="1785"/>
      <c r="J3" s="3"/>
      <c r="K3" s="3"/>
    </row>
    <row r="4" spans="2:11" s="4" customFormat="1" ht="21.75" thickBot="1" x14ac:dyDescent="0.4">
      <c r="B4" s="1786" t="s">
        <v>4728</v>
      </c>
      <c r="C4" s="1787"/>
      <c r="D4" s="1787"/>
      <c r="E4" s="1787"/>
      <c r="F4" s="1787"/>
      <c r="G4" s="1787"/>
      <c r="H4" s="1787"/>
      <c r="I4" s="1788"/>
      <c r="J4" s="3"/>
      <c r="K4" s="3"/>
    </row>
    <row r="5" spans="2:11" s="5" customFormat="1" ht="15.75" x14ac:dyDescent="0.25">
      <c r="B5" s="1671"/>
      <c r="C5" s="1671"/>
      <c r="D5" s="1671"/>
      <c r="E5" s="1671"/>
      <c r="F5" s="1671"/>
      <c r="G5" s="1671"/>
      <c r="H5" s="1671"/>
      <c r="I5" s="1671"/>
      <c r="J5" s="22"/>
      <c r="K5" s="22"/>
    </row>
    <row r="6" spans="2:11" s="5" customFormat="1" ht="19.5" customHeight="1" x14ac:dyDescent="0.25">
      <c r="B6" s="122"/>
      <c r="C6" s="123"/>
      <c r="D6" s="123"/>
      <c r="E6" s="123"/>
      <c r="F6" s="123"/>
      <c r="G6" s="123"/>
      <c r="H6" s="123"/>
      <c r="I6" s="124"/>
      <c r="J6" s="22"/>
      <c r="K6" s="22"/>
    </row>
    <row r="7" spans="2:11" s="5" customFormat="1" ht="18.75" customHeight="1" x14ac:dyDescent="0.25">
      <c r="B7" s="125"/>
      <c r="C7" s="121"/>
      <c r="D7" s="121"/>
      <c r="E7" s="121"/>
      <c r="F7" s="121"/>
      <c r="G7" s="121"/>
      <c r="H7" s="121"/>
      <c r="I7" s="126"/>
      <c r="J7" s="22"/>
      <c r="K7" s="22"/>
    </row>
    <row r="8" spans="2:11" s="5" customFormat="1" ht="18.75" customHeight="1" x14ac:dyDescent="0.25">
      <c r="B8" s="125"/>
      <c r="C8" s="121"/>
      <c r="D8" s="121"/>
      <c r="E8" s="121"/>
      <c r="F8" s="121"/>
      <c r="G8" s="121"/>
      <c r="H8" s="121"/>
      <c r="I8" s="126"/>
      <c r="J8" s="22"/>
      <c r="K8" s="22"/>
    </row>
    <row r="9" spans="2:11" s="6" customFormat="1" ht="18.75" customHeight="1" x14ac:dyDescent="0.25">
      <c r="B9" s="125"/>
      <c r="C9" s="121"/>
      <c r="D9" s="121"/>
      <c r="E9" s="121"/>
      <c r="F9" s="121"/>
      <c r="G9" s="121"/>
      <c r="H9" s="121"/>
      <c r="I9" s="126"/>
    </row>
    <row r="10" spans="2:11" ht="18.75" customHeight="1" x14ac:dyDescent="0.25">
      <c r="B10" s="125"/>
      <c r="C10" s="121"/>
      <c r="D10" s="121"/>
      <c r="E10" s="121"/>
      <c r="F10" s="121"/>
      <c r="G10" s="121"/>
      <c r="H10" s="121"/>
      <c r="I10" s="126"/>
    </row>
    <row r="11" spans="2:11" ht="18.75" customHeight="1" x14ac:dyDescent="0.25">
      <c r="B11" s="125"/>
      <c r="C11" s="121"/>
      <c r="D11" s="121"/>
      <c r="E11" s="121"/>
      <c r="F11" s="121"/>
      <c r="G11" s="121"/>
      <c r="H11" s="121"/>
      <c r="I11" s="126"/>
    </row>
    <row r="12" spans="2:11" ht="18.75" customHeight="1" x14ac:dyDescent="0.25">
      <c r="B12" s="125"/>
      <c r="C12" s="121"/>
      <c r="D12" s="121"/>
      <c r="E12" s="121"/>
      <c r="F12" s="121"/>
      <c r="G12" s="121"/>
      <c r="H12" s="121"/>
      <c r="I12" s="126"/>
    </row>
    <row r="13" spans="2:11" ht="18.75" customHeight="1" x14ac:dyDescent="0.25">
      <c r="B13" s="125"/>
      <c r="C13" s="121"/>
      <c r="D13" s="121"/>
      <c r="E13" s="121"/>
      <c r="F13" s="121"/>
      <c r="G13" s="121"/>
      <c r="H13" s="121"/>
      <c r="I13" s="126"/>
    </row>
    <row r="14" spans="2:11" ht="18.75" customHeight="1" x14ac:dyDescent="0.25">
      <c r="B14" s="125"/>
      <c r="C14" s="121"/>
      <c r="D14" s="121"/>
      <c r="E14" s="121"/>
      <c r="F14" s="121"/>
      <c r="G14" s="121"/>
      <c r="H14" s="121"/>
      <c r="I14" s="126"/>
    </row>
    <row r="15" spans="2:11" ht="18.75" customHeight="1" x14ac:dyDescent="0.25">
      <c r="B15" s="125"/>
      <c r="C15" s="121"/>
      <c r="D15" s="121"/>
      <c r="E15" s="121"/>
      <c r="F15" s="121"/>
      <c r="G15" s="121"/>
      <c r="H15" s="121"/>
      <c r="I15" s="126"/>
    </row>
    <row r="16" spans="2:11" s="4" customFormat="1" ht="18.75" customHeight="1" x14ac:dyDescent="0.25">
      <c r="B16" s="125"/>
      <c r="C16" s="121"/>
      <c r="D16" s="121"/>
      <c r="E16" s="121"/>
      <c r="F16" s="121"/>
      <c r="G16" s="121"/>
      <c r="H16" s="121"/>
      <c r="I16" s="126"/>
    </row>
    <row r="17" spans="2:9" ht="18.75" customHeight="1" x14ac:dyDescent="0.25">
      <c r="B17" s="125"/>
      <c r="C17" s="121"/>
      <c r="D17" s="121"/>
      <c r="E17" s="121"/>
      <c r="F17" s="121"/>
      <c r="G17" s="121"/>
      <c r="H17" s="121"/>
      <c r="I17" s="126"/>
    </row>
    <row r="18" spans="2:9" ht="18.75" customHeight="1" x14ac:dyDescent="0.25">
      <c r="B18" s="125"/>
      <c r="C18" s="121"/>
      <c r="D18" s="121"/>
      <c r="E18" s="121"/>
      <c r="F18" s="121"/>
      <c r="G18" s="121"/>
      <c r="H18" s="121"/>
      <c r="I18" s="126"/>
    </row>
    <row r="19" spans="2:9" ht="18.75" customHeight="1" x14ac:dyDescent="0.25">
      <c r="B19" s="125"/>
      <c r="C19" s="121"/>
      <c r="D19" s="121"/>
      <c r="E19" s="121"/>
      <c r="F19" s="121"/>
      <c r="G19" s="121"/>
      <c r="H19" s="121"/>
      <c r="I19" s="126"/>
    </row>
    <row r="20" spans="2:9" ht="18.75" customHeight="1" x14ac:dyDescent="0.25">
      <c r="B20" s="125"/>
      <c r="C20" s="121"/>
      <c r="D20" s="121"/>
      <c r="E20" s="121"/>
      <c r="F20" s="121"/>
      <c r="G20" s="121"/>
      <c r="H20" s="121"/>
      <c r="I20" s="126"/>
    </row>
    <row r="21" spans="2:9" ht="18.75" customHeight="1" x14ac:dyDescent="0.25">
      <c r="B21" s="125"/>
      <c r="C21" s="121"/>
      <c r="D21" s="121"/>
      <c r="E21" s="121"/>
      <c r="F21" s="121"/>
      <c r="G21" s="121"/>
      <c r="H21" s="121"/>
      <c r="I21" s="126"/>
    </row>
    <row r="22" spans="2:9" ht="18.75" customHeight="1" x14ac:dyDescent="0.25">
      <c r="B22" s="127"/>
      <c r="C22" s="128"/>
      <c r="D22" s="128"/>
      <c r="E22" s="128"/>
      <c r="F22" s="128"/>
      <c r="G22" s="128"/>
      <c r="H22" s="128"/>
      <c r="I22" s="129"/>
    </row>
    <row r="23" spans="2:9" ht="15" customHeight="1" x14ac:dyDescent="0.25"/>
    <row r="24" spans="2:9" ht="15" hidden="1" customHeight="1" x14ac:dyDescent="0.25"/>
    <row r="25" spans="2:9" ht="15" hidden="1" customHeight="1" x14ac:dyDescent="0.25"/>
    <row r="26" spans="2:9" ht="15" hidden="1" customHeight="1" x14ac:dyDescent="0.25"/>
    <row r="27" spans="2:9" ht="15" hidden="1" customHeight="1" x14ac:dyDescent="0.25"/>
    <row r="28" spans="2:9" ht="15" hidden="1" customHeight="1" x14ac:dyDescent="0.25"/>
    <row r="29" spans="2:9" ht="15" hidden="1" customHeight="1" x14ac:dyDescent="0.25"/>
    <row r="30" spans="2:9" ht="15" hidden="1" customHeight="1" x14ac:dyDescent="0.25"/>
    <row r="31" spans="2:9" ht="15" hidden="1" customHeight="1" x14ac:dyDescent="0.25"/>
    <row r="32" spans="2: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I3"/>
    <mergeCell ref="B4:I4"/>
    <mergeCell ref="B5:I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M61"/>
  <sheetViews>
    <sheetView showGridLines="0" zoomScaleNormal="100" workbookViewId="0">
      <pane xSplit="1" ySplit="8" topLeftCell="B48"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846" customWidth="1"/>
    <col min="2" max="2" width="56.28515625" style="846" customWidth="1"/>
    <col min="3" max="3" width="8.5703125" style="846" bestFit="1" customWidth="1"/>
    <col min="4" max="7" width="8.85546875" style="846" customWidth="1"/>
    <col min="8" max="8" width="8.5703125" style="846" bestFit="1" customWidth="1"/>
    <col min="9" max="12" width="8.85546875" style="846" customWidth="1"/>
    <col min="13" max="13" width="5" style="846" customWidth="1"/>
    <col min="14" max="16384" width="9.140625" style="846" hidden="1"/>
  </cols>
  <sheetData>
    <row r="1" spans="2:12" ht="15" x14ac:dyDescent="0.25">
      <c r="B1" s="1804"/>
      <c r="C1" s="1805"/>
      <c r="D1" s="1805"/>
      <c r="E1" s="1805"/>
      <c r="F1" s="1805"/>
      <c r="G1" s="1805"/>
      <c r="H1" s="1805"/>
      <c r="I1" s="1805"/>
      <c r="J1" s="1805"/>
      <c r="K1" s="1805"/>
      <c r="L1" s="1806"/>
    </row>
    <row r="2" spans="2:12" ht="15" x14ac:dyDescent="0.25">
      <c r="B2" s="1807"/>
      <c r="C2" s="1808"/>
      <c r="D2" s="1808"/>
      <c r="E2" s="1808"/>
      <c r="F2" s="1808"/>
      <c r="G2" s="1808"/>
      <c r="H2" s="1808"/>
      <c r="I2" s="1808"/>
      <c r="J2" s="1808"/>
      <c r="K2" s="1808"/>
      <c r="L2" s="1809"/>
    </row>
    <row r="3" spans="2:12" ht="15.75" thickBot="1" x14ac:dyDescent="0.3">
      <c r="B3" s="1810"/>
      <c r="C3" s="1811"/>
      <c r="D3" s="1811"/>
      <c r="E3" s="1811"/>
      <c r="F3" s="1811"/>
      <c r="G3" s="1811"/>
      <c r="H3" s="1811"/>
      <c r="I3" s="1811"/>
      <c r="J3" s="1811"/>
      <c r="K3" s="1811"/>
      <c r="L3" s="1812"/>
    </row>
    <row r="4" spans="2:12" s="775" customFormat="1" ht="21.75" thickBot="1" x14ac:dyDescent="0.4">
      <c r="B4" s="1813" t="s">
        <v>386</v>
      </c>
      <c r="C4" s="1814"/>
      <c r="D4" s="1814"/>
      <c r="E4" s="1814"/>
      <c r="F4" s="1814"/>
      <c r="G4" s="1814"/>
      <c r="H4" s="1814"/>
      <c r="I4" s="1814"/>
      <c r="J4" s="1814"/>
      <c r="K4" s="1814"/>
      <c r="L4" s="1815"/>
    </row>
    <row r="5" spans="2:12" s="778" customFormat="1" ht="15.75" x14ac:dyDescent="0.25">
      <c r="B5" s="1859"/>
      <c r="C5" s="1859"/>
      <c r="D5" s="1859"/>
      <c r="E5" s="1859"/>
      <c r="F5" s="1859"/>
      <c r="G5" s="1859"/>
      <c r="H5" s="1859"/>
      <c r="I5" s="803"/>
      <c r="J5" s="803"/>
      <c r="K5" s="803"/>
    </row>
    <row r="6" spans="2:12" s="778" customFormat="1" ht="18.75" customHeight="1" x14ac:dyDescent="0.25">
      <c r="B6" s="1903" t="s">
        <v>387</v>
      </c>
      <c r="C6" s="1901" t="s">
        <v>4726</v>
      </c>
      <c r="D6" s="1901"/>
      <c r="E6" s="1901"/>
      <c r="F6" s="1901"/>
      <c r="G6" s="1901"/>
      <c r="H6" s="1902" t="s">
        <v>4727</v>
      </c>
      <c r="I6" s="1902"/>
      <c r="J6" s="1902"/>
      <c r="K6" s="1902"/>
      <c r="L6" s="1902"/>
    </row>
    <row r="7" spans="2:12" s="778" customFormat="1" ht="18.75" customHeight="1" x14ac:dyDescent="0.25">
      <c r="B7" s="1903"/>
      <c r="C7" s="1900" t="s">
        <v>211</v>
      </c>
      <c r="D7" s="1901" t="s">
        <v>388</v>
      </c>
      <c r="E7" s="1901"/>
      <c r="F7" s="1901" t="s">
        <v>389</v>
      </c>
      <c r="G7" s="1901"/>
      <c r="H7" s="1900" t="s">
        <v>211</v>
      </c>
      <c r="I7" s="1902" t="s">
        <v>388</v>
      </c>
      <c r="J7" s="1902"/>
      <c r="K7" s="1902" t="s">
        <v>389</v>
      </c>
      <c r="L7" s="1902"/>
    </row>
    <row r="8" spans="2:12" s="778" customFormat="1" ht="18.75" customHeight="1" x14ac:dyDescent="0.25">
      <c r="B8" s="1903"/>
      <c r="C8" s="1900"/>
      <c r="D8" s="942" t="s">
        <v>390</v>
      </c>
      <c r="E8" s="942" t="s">
        <v>391</v>
      </c>
      <c r="F8" s="942" t="s">
        <v>390</v>
      </c>
      <c r="G8" s="942" t="s">
        <v>391</v>
      </c>
      <c r="H8" s="1900"/>
      <c r="I8" s="942" t="s">
        <v>390</v>
      </c>
      <c r="J8" s="942" t="s">
        <v>391</v>
      </c>
      <c r="K8" s="942" t="s">
        <v>390</v>
      </c>
      <c r="L8" s="942" t="s">
        <v>391</v>
      </c>
    </row>
    <row r="9" spans="2:12" ht="18.75" customHeight="1" x14ac:dyDescent="0.25">
      <c r="B9" s="945" t="s">
        <v>392</v>
      </c>
      <c r="C9" s="1206">
        <f>SUM(C10:C22)</f>
        <v>902</v>
      </c>
      <c r="D9" s="1206">
        <f t="shared" ref="D9:G9" si="0">SUM(D10:D22)</f>
        <v>262</v>
      </c>
      <c r="E9" s="1206">
        <f t="shared" si="0"/>
        <v>165</v>
      </c>
      <c r="F9" s="1206">
        <f t="shared" si="0"/>
        <v>290</v>
      </c>
      <c r="G9" s="1206">
        <f t="shared" si="0"/>
        <v>185</v>
      </c>
      <c r="H9" s="1206">
        <f>SUM(H10:H22)</f>
        <v>251</v>
      </c>
      <c r="I9" s="1206">
        <f t="shared" ref="I9" si="1">SUM(I10:I22)</f>
        <v>38</v>
      </c>
      <c r="J9" s="1206">
        <f t="shared" ref="J9" si="2">SUM(J10:J22)</f>
        <v>23</v>
      </c>
      <c r="K9" s="1206">
        <f t="shared" ref="K9" si="3">SUM(K10:K22)</f>
        <v>118</v>
      </c>
      <c r="L9" s="1206">
        <f t="shared" ref="L9" si="4">SUM(L10:L22)</f>
        <v>72</v>
      </c>
    </row>
    <row r="10" spans="2:12" ht="18.75" customHeight="1" x14ac:dyDescent="0.25">
      <c r="B10" s="1198" t="s">
        <v>393</v>
      </c>
      <c r="C10" s="1207">
        <f t="shared" ref="C10:C15" si="5">SUM(D10:G10)</f>
        <v>115</v>
      </c>
      <c r="D10" s="785">
        <v>33</v>
      </c>
      <c r="E10" s="785">
        <v>18</v>
      </c>
      <c r="F10" s="785">
        <v>37</v>
      </c>
      <c r="G10" s="785">
        <v>27</v>
      </c>
      <c r="H10" s="1207">
        <f t="shared" ref="H10:H15" si="6">SUM(I10:L10)</f>
        <v>37</v>
      </c>
      <c r="I10" s="785">
        <v>6</v>
      </c>
      <c r="J10" s="785">
        <v>4</v>
      </c>
      <c r="K10" s="785">
        <v>17</v>
      </c>
      <c r="L10" s="785">
        <v>10</v>
      </c>
    </row>
    <row r="11" spans="2:12" ht="18.75" customHeight="1" x14ac:dyDescent="0.25">
      <c r="B11" s="1198" t="s">
        <v>394</v>
      </c>
      <c r="C11" s="1207">
        <f t="shared" si="5"/>
        <v>91</v>
      </c>
      <c r="D11" s="785">
        <v>23</v>
      </c>
      <c r="E11" s="785">
        <v>17</v>
      </c>
      <c r="F11" s="785">
        <v>29</v>
      </c>
      <c r="G11" s="785">
        <v>22</v>
      </c>
      <c r="H11" s="1207">
        <f t="shared" si="6"/>
        <v>19</v>
      </c>
      <c r="I11" s="785">
        <v>3</v>
      </c>
      <c r="J11" s="785"/>
      <c r="K11" s="785">
        <v>10</v>
      </c>
      <c r="L11" s="785">
        <v>6</v>
      </c>
    </row>
    <row r="12" spans="2:12" ht="18.75" customHeight="1" x14ac:dyDescent="0.25">
      <c r="B12" s="1198" t="s">
        <v>395</v>
      </c>
      <c r="C12" s="1207">
        <f t="shared" si="5"/>
        <v>53</v>
      </c>
      <c r="D12" s="785">
        <v>14</v>
      </c>
      <c r="E12" s="785">
        <v>13</v>
      </c>
      <c r="F12" s="785">
        <v>16</v>
      </c>
      <c r="G12" s="785">
        <v>10</v>
      </c>
      <c r="H12" s="1207">
        <f t="shared" si="6"/>
        <v>9</v>
      </c>
      <c r="I12" s="785">
        <v>1</v>
      </c>
      <c r="J12" s="785">
        <v>2</v>
      </c>
      <c r="K12" s="785">
        <v>2</v>
      </c>
      <c r="L12" s="785">
        <v>4</v>
      </c>
    </row>
    <row r="13" spans="2:12" ht="18.75" customHeight="1" x14ac:dyDescent="0.25">
      <c r="B13" s="1198" t="s">
        <v>396</v>
      </c>
      <c r="C13" s="1207">
        <f t="shared" si="5"/>
        <v>5</v>
      </c>
      <c r="D13" s="785">
        <v>2</v>
      </c>
      <c r="E13" s="785"/>
      <c r="F13" s="785">
        <v>1</v>
      </c>
      <c r="G13" s="785">
        <v>2</v>
      </c>
      <c r="H13" s="1207">
        <f t="shared" si="6"/>
        <v>2</v>
      </c>
      <c r="I13" s="785"/>
      <c r="J13" s="785"/>
      <c r="K13" s="785">
        <v>2</v>
      </c>
      <c r="L13" s="785"/>
    </row>
    <row r="14" spans="2:12" ht="18.75" customHeight="1" x14ac:dyDescent="0.25">
      <c r="B14" s="1198" t="s">
        <v>397</v>
      </c>
      <c r="C14" s="1207">
        <f t="shared" si="5"/>
        <v>51</v>
      </c>
      <c r="D14" s="1199">
        <v>11</v>
      </c>
      <c r="E14" s="1199">
        <v>5</v>
      </c>
      <c r="F14" s="1199">
        <v>19</v>
      </c>
      <c r="G14" s="1199">
        <v>16</v>
      </c>
      <c r="H14" s="1207">
        <f t="shared" si="6"/>
        <v>2</v>
      </c>
      <c r="I14" s="1199">
        <v>1</v>
      </c>
      <c r="J14" s="1199"/>
      <c r="K14" s="1199">
        <v>1</v>
      </c>
      <c r="L14" s="1199"/>
    </row>
    <row r="15" spans="2:12" ht="18.75" customHeight="1" x14ac:dyDescent="0.25">
      <c r="B15" s="1198" t="s">
        <v>398</v>
      </c>
      <c r="C15" s="1207">
        <f t="shared" si="5"/>
        <v>128</v>
      </c>
      <c r="D15" s="785">
        <v>41</v>
      </c>
      <c r="E15" s="785">
        <v>21</v>
      </c>
      <c r="F15" s="785">
        <v>44</v>
      </c>
      <c r="G15" s="785">
        <v>22</v>
      </c>
      <c r="H15" s="1207">
        <f t="shared" si="6"/>
        <v>42</v>
      </c>
      <c r="I15" s="785">
        <v>3</v>
      </c>
      <c r="J15" s="785">
        <v>4</v>
      </c>
      <c r="K15" s="785">
        <v>18</v>
      </c>
      <c r="L15" s="785">
        <v>17</v>
      </c>
    </row>
    <row r="16" spans="2:12" ht="18.75" customHeight="1" x14ac:dyDescent="0.25">
      <c r="B16" s="1198" t="s">
        <v>399</v>
      </c>
      <c r="C16" s="1207">
        <f t="shared" ref="C16:C22" si="7">SUM(D16:G16)</f>
        <v>119</v>
      </c>
      <c r="D16" s="785">
        <v>30</v>
      </c>
      <c r="E16" s="785">
        <v>24</v>
      </c>
      <c r="F16" s="785">
        <v>39</v>
      </c>
      <c r="G16" s="785">
        <v>26</v>
      </c>
      <c r="H16" s="1207">
        <f t="shared" ref="H16:H22" si="8">SUM(I16:L16)</f>
        <v>37</v>
      </c>
      <c r="I16" s="785">
        <v>7</v>
      </c>
      <c r="J16" s="785">
        <v>3</v>
      </c>
      <c r="K16" s="785">
        <v>17</v>
      </c>
      <c r="L16" s="785">
        <v>10</v>
      </c>
    </row>
    <row r="17" spans="2:12" ht="18.75" customHeight="1" x14ac:dyDescent="0.25">
      <c r="B17" s="1198" t="s">
        <v>400</v>
      </c>
      <c r="C17" s="1207">
        <f t="shared" si="7"/>
        <v>4</v>
      </c>
      <c r="D17" s="785">
        <v>3</v>
      </c>
      <c r="E17" s="785">
        <v>1</v>
      </c>
      <c r="F17" s="785"/>
      <c r="G17" s="785"/>
      <c r="H17" s="1207">
        <f t="shared" si="8"/>
        <v>2</v>
      </c>
      <c r="I17" s="785"/>
      <c r="J17" s="785"/>
      <c r="K17" s="785">
        <v>1</v>
      </c>
      <c r="L17" s="785">
        <v>1</v>
      </c>
    </row>
    <row r="18" spans="2:12" ht="18.75" customHeight="1" x14ac:dyDescent="0.25">
      <c r="B18" s="1198" t="s">
        <v>401</v>
      </c>
      <c r="C18" s="1207">
        <f t="shared" si="7"/>
        <v>35</v>
      </c>
      <c r="D18" s="785">
        <v>4</v>
      </c>
      <c r="E18" s="785">
        <v>12</v>
      </c>
      <c r="F18" s="785">
        <v>12</v>
      </c>
      <c r="G18" s="785">
        <v>7</v>
      </c>
      <c r="H18" s="1207">
        <f t="shared" si="8"/>
        <v>9</v>
      </c>
      <c r="I18" s="785">
        <v>4</v>
      </c>
      <c r="J18" s="785"/>
      <c r="K18" s="785">
        <v>2</v>
      </c>
      <c r="L18" s="785">
        <v>3</v>
      </c>
    </row>
    <row r="19" spans="2:12" ht="18.75" customHeight="1" x14ac:dyDescent="0.25">
      <c r="B19" s="1198" t="s">
        <v>402</v>
      </c>
      <c r="C19" s="1207">
        <f t="shared" si="7"/>
        <v>85</v>
      </c>
      <c r="D19" s="785">
        <v>32</v>
      </c>
      <c r="E19" s="785">
        <v>9</v>
      </c>
      <c r="F19" s="785">
        <v>36</v>
      </c>
      <c r="G19" s="785">
        <v>8</v>
      </c>
      <c r="H19" s="1207">
        <f t="shared" si="8"/>
        <v>22</v>
      </c>
      <c r="I19" s="785">
        <v>1</v>
      </c>
      <c r="J19" s="785"/>
      <c r="K19" s="785">
        <v>14</v>
      </c>
      <c r="L19" s="785">
        <v>7</v>
      </c>
    </row>
    <row r="20" spans="2:12" ht="18.75" customHeight="1" x14ac:dyDescent="0.25">
      <c r="B20" s="1200" t="s">
        <v>427</v>
      </c>
      <c r="C20" s="1207">
        <f t="shared" si="7"/>
        <v>86</v>
      </c>
      <c r="D20" s="785">
        <v>27</v>
      </c>
      <c r="E20" s="785">
        <v>22</v>
      </c>
      <c r="F20" s="785">
        <v>13</v>
      </c>
      <c r="G20" s="785">
        <v>24</v>
      </c>
      <c r="H20" s="1207">
        <f t="shared" si="8"/>
        <v>35</v>
      </c>
      <c r="I20" s="785">
        <v>8</v>
      </c>
      <c r="J20" s="785">
        <v>5</v>
      </c>
      <c r="K20" s="785">
        <v>14</v>
      </c>
      <c r="L20" s="785">
        <v>8</v>
      </c>
    </row>
    <row r="21" spans="2:12" ht="18.75" customHeight="1" x14ac:dyDescent="0.25">
      <c r="B21" s="1200" t="s">
        <v>428</v>
      </c>
      <c r="C21" s="1207">
        <f t="shared" si="7"/>
        <v>38</v>
      </c>
      <c r="D21" s="785">
        <v>9</v>
      </c>
      <c r="E21" s="785">
        <v>2</v>
      </c>
      <c r="F21" s="785">
        <v>22</v>
      </c>
      <c r="G21" s="785">
        <v>5</v>
      </c>
      <c r="H21" s="1207">
        <f t="shared" si="8"/>
        <v>12</v>
      </c>
      <c r="I21" s="785">
        <v>1</v>
      </c>
      <c r="J21" s="785">
        <v>1</v>
      </c>
      <c r="K21" s="785">
        <v>8</v>
      </c>
      <c r="L21" s="785">
        <v>2</v>
      </c>
    </row>
    <row r="22" spans="2:12" ht="18.75" customHeight="1" x14ac:dyDescent="0.25">
      <c r="B22" s="1200" t="s">
        <v>429</v>
      </c>
      <c r="C22" s="1207">
        <f t="shared" si="7"/>
        <v>92</v>
      </c>
      <c r="D22" s="785">
        <v>33</v>
      </c>
      <c r="E22" s="785">
        <v>21</v>
      </c>
      <c r="F22" s="785">
        <v>22</v>
      </c>
      <c r="G22" s="785">
        <v>16</v>
      </c>
      <c r="H22" s="1207">
        <f t="shared" si="8"/>
        <v>23</v>
      </c>
      <c r="I22" s="785">
        <v>3</v>
      </c>
      <c r="J22" s="785">
        <v>4</v>
      </c>
      <c r="K22" s="785">
        <v>12</v>
      </c>
      <c r="L22" s="785">
        <v>4</v>
      </c>
    </row>
    <row r="23" spans="2:12" ht="18.75" customHeight="1" x14ac:dyDescent="0.25">
      <c r="B23" s="945" t="s">
        <v>280</v>
      </c>
      <c r="C23" s="1207">
        <f>SUM(C24:C25)</f>
        <v>0</v>
      </c>
      <c r="D23" s="825">
        <f t="shared" ref="D23:L23" si="9">SUM(D24:D25)</f>
        <v>0</v>
      </c>
      <c r="E23" s="825">
        <f t="shared" si="9"/>
        <v>0</v>
      </c>
      <c r="F23" s="825">
        <f t="shared" si="9"/>
        <v>0</v>
      </c>
      <c r="G23" s="825">
        <f t="shared" si="9"/>
        <v>0</v>
      </c>
      <c r="H23" s="1207">
        <f t="shared" si="9"/>
        <v>116</v>
      </c>
      <c r="I23" s="825">
        <f t="shared" si="9"/>
        <v>23</v>
      </c>
      <c r="J23" s="825">
        <f t="shared" si="9"/>
        <v>25</v>
      </c>
      <c r="K23" s="825">
        <f t="shared" si="9"/>
        <v>37</v>
      </c>
      <c r="L23" s="825">
        <f t="shared" si="9"/>
        <v>31</v>
      </c>
    </row>
    <row r="24" spans="2:12" ht="18.75" customHeight="1" x14ac:dyDescent="0.25">
      <c r="B24" s="1200" t="s">
        <v>403</v>
      </c>
      <c r="C24" s="1207">
        <f>SUM(D24:G24)</f>
        <v>0</v>
      </c>
      <c r="D24" s="1201"/>
      <c r="E24" s="1201"/>
      <c r="F24" s="1201"/>
      <c r="G24" s="1201"/>
      <c r="H24" s="1207">
        <f>SUM(I24:L24)</f>
        <v>54</v>
      </c>
      <c r="I24" s="1201">
        <v>14</v>
      </c>
      <c r="J24" s="1201">
        <v>8</v>
      </c>
      <c r="K24" s="1201">
        <v>22</v>
      </c>
      <c r="L24" s="1201">
        <v>10</v>
      </c>
    </row>
    <row r="25" spans="2:12" ht="18.75" customHeight="1" x14ac:dyDescent="0.25">
      <c r="B25" s="1200" t="s">
        <v>404</v>
      </c>
      <c r="C25" s="1207">
        <f>SUM(D25:G25)</f>
        <v>0</v>
      </c>
      <c r="D25" s="1201"/>
      <c r="E25" s="1201"/>
      <c r="F25" s="1201"/>
      <c r="G25" s="1201"/>
      <c r="H25" s="1207">
        <f>SUM(I25:L25)</f>
        <v>62</v>
      </c>
      <c r="I25" s="1201">
        <v>9</v>
      </c>
      <c r="J25" s="1201">
        <v>17</v>
      </c>
      <c r="K25" s="1201">
        <v>15</v>
      </c>
      <c r="L25" s="1201">
        <v>21</v>
      </c>
    </row>
    <row r="26" spans="2:12" ht="18.75" customHeight="1" x14ac:dyDescent="0.25">
      <c r="B26" s="945" t="s">
        <v>272</v>
      </c>
      <c r="C26" s="1207">
        <f>SUM(C27:C32)</f>
        <v>224</v>
      </c>
      <c r="D26" s="825">
        <f t="shared" ref="D26:L26" si="10">SUM(D27:D32)</f>
        <v>27</v>
      </c>
      <c r="E26" s="825">
        <f t="shared" si="10"/>
        <v>85</v>
      </c>
      <c r="F26" s="825">
        <f t="shared" si="10"/>
        <v>27</v>
      </c>
      <c r="G26" s="825">
        <f t="shared" si="10"/>
        <v>85</v>
      </c>
      <c r="H26" s="1207">
        <f t="shared" si="10"/>
        <v>214</v>
      </c>
      <c r="I26" s="825">
        <f t="shared" si="10"/>
        <v>25</v>
      </c>
      <c r="J26" s="825">
        <f t="shared" si="10"/>
        <v>77</v>
      </c>
      <c r="K26" s="825">
        <f t="shared" si="10"/>
        <v>35</v>
      </c>
      <c r="L26" s="825">
        <f t="shared" si="10"/>
        <v>77</v>
      </c>
    </row>
    <row r="27" spans="2:12" ht="18.75" customHeight="1" x14ac:dyDescent="0.25">
      <c r="B27" s="1200" t="s">
        <v>405</v>
      </c>
      <c r="C27" s="1207">
        <f t="shared" ref="C27:C32" si="11">SUM(D27:G27)</f>
        <v>15</v>
      </c>
      <c r="D27" s="1201">
        <v>3</v>
      </c>
      <c r="E27" s="1201">
        <v>6</v>
      </c>
      <c r="F27" s="1201">
        <v>2</v>
      </c>
      <c r="G27" s="1201">
        <v>4</v>
      </c>
      <c r="H27" s="1207">
        <f t="shared" ref="H27:H32" si="12">SUM(I27:L27)</f>
        <v>47</v>
      </c>
      <c r="I27" s="1201">
        <v>9</v>
      </c>
      <c r="J27" s="1201">
        <v>14</v>
      </c>
      <c r="K27" s="1201">
        <v>8</v>
      </c>
      <c r="L27" s="1201">
        <v>16</v>
      </c>
    </row>
    <row r="28" spans="2:12" ht="18.75" customHeight="1" x14ac:dyDescent="0.25">
      <c r="B28" s="1200" t="s">
        <v>406</v>
      </c>
      <c r="C28" s="1207">
        <f t="shared" si="11"/>
        <v>8</v>
      </c>
      <c r="D28" s="1201"/>
      <c r="E28" s="1201">
        <v>1</v>
      </c>
      <c r="F28" s="1201">
        <v>3</v>
      </c>
      <c r="G28" s="1201">
        <v>4</v>
      </c>
      <c r="H28" s="1207">
        <f t="shared" si="12"/>
        <v>72</v>
      </c>
      <c r="I28" s="1201">
        <v>6</v>
      </c>
      <c r="J28" s="1201">
        <v>21</v>
      </c>
      <c r="K28" s="1201">
        <v>14</v>
      </c>
      <c r="L28" s="1201">
        <v>31</v>
      </c>
    </row>
    <row r="29" spans="2:12" ht="18.75" customHeight="1" x14ac:dyDescent="0.25">
      <c r="B29" s="1200" t="s">
        <v>407</v>
      </c>
      <c r="C29" s="1207">
        <f t="shared" si="11"/>
        <v>178</v>
      </c>
      <c r="D29" s="1201">
        <v>22</v>
      </c>
      <c r="E29" s="1201">
        <v>71</v>
      </c>
      <c r="F29" s="1201">
        <v>19</v>
      </c>
      <c r="G29" s="1201">
        <v>66</v>
      </c>
      <c r="H29" s="1207">
        <f t="shared" si="12"/>
        <v>43</v>
      </c>
      <c r="I29" s="1201">
        <v>5</v>
      </c>
      <c r="J29" s="1201">
        <v>21</v>
      </c>
      <c r="K29" s="1201">
        <v>4</v>
      </c>
      <c r="L29" s="1201">
        <v>13</v>
      </c>
    </row>
    <row r="30" spans="2:12" ht="18.75" customHeight="1" x14ac:dyDescent="0.25">
      <c r="B30" s="1200" t="s">
        <v>2010</v>
      </c>
      <c r="C30" s="1207">
        <f t="shared" si="11"/>
        <v>4</v>
      </c>
      <c r="D30" s="1201"/>
      <c r="E30" s="1201">
        <v>1</v>
      </c>
      <c r="F30" s="1201"/>
      <c r="G30" s="1201">
        <v>3</v>
      </c>
      <c r="H30" s="1207">
        <f t="shared" si="12"/>
        <v>1</v>
      </c>
      <c r="I30" s="1201"/>
      <c r="J30" s="1201"/>
      <c r="K30" s="1201"/>
      <c r="L30" s="1201">
        <v>1</v>
      </c>
    </row>
    <row r="31" spans="2:12" ht="18.75" customHeight="1" x14ac:dyDescent="0.25">
      <c r="B31" s="1200" t="s">
        <v>408</v>
      </c>
      <c r="C31" s="1207">
        <f t="shared" si="11"/>
        <v>17</v>
      </c>
      <c r="D31" s="1201">
        <v>2</v>
      </c>
      <c r="E31" s="1201">
        <v>5</v>
      </c>
      <c r="F31" s="1201">
        <v>2</v>
      </c>
      <c r="G31" s="1201">
        <v>8</v>
      </c>
      <c r="H31" s="1207">
        <f t="shared" si="12"/>
        <v>22</v>
      </c>
      <c r="I31" s="1201">
        <v>1</v>
      </c>
      <c r="J31" s="1201">
        <v>12</v>
      </c>
      <c r="K31" s="1201">
        <v>4</v>
      </c>
      <c r="L31" s="1201">
        <v>5</v>
      </c>
    </row>
    <row r="32" spans="2:12" ht="18.75" customHeight="1" x14ac:dyDescent="0.25">
      <c r="B32" s="1200" t="s">
        <v>3037</v>
      </c>
      <c r="C32" s="1207">
        <f t="shared" si="11"/>
        <v>2</v>
      </c>
      <c r="D32" s="1201"/>
      <c r="E32" s="1201">
        <v>1</v>
      </c>
      <c r="F32" s="1201">
        <v>1</v>
      </c>
      <c r="G32" s="1201"/>
      <c r="H32" s="1207">
        <f t="shared" si="12"/>
        <v>29</v>
      </c>
      <c r="I32" s="1201">
        <v>4</v>
      </c>
      <c r="J32" s="1201">
        <v>9</v>
      </c>
      <c r="K32" s="1201">
        <v>5</v>
      </c>
      <c r="L32" s="1201">
        <v>11</v>
      </c>
    </row>
    <row r="33" spans="2:12" ht="18.75" customHeight="1" x14ac:dyDescent="0.25">
      <c r="B33" s="945" t="s">
        <v>410</v>
      </c>
      <c r="C33" s="1207">
        <f>SUM(C34:C45)</f>
        <v>366</v>
      </c>
      <c r="D33" s="1207">
        <f t="shared" ref="D33:L33" si="13">SUM(D34:D45)</f>
        <v>102</v>
      </c>
      <c r="E33" s="1207">
        <f t="shared" si="13"/>
        <v>88</v>
      </c>
      <c r="F33" s="1207">
        <f t="shared" si="13"/>
        <v>98</v>
      </c>
      <c r="G33" s="1207">
        <f t="shared" si="13"/>
        <v>78</v>
      </c>
      <c r="H33" s="1207">
        <f t="shared" si="13"/>
        <v>315</v>
      </c>
      <c r="I33" s="1207">
        <f t="shared" si="13"/>
        <v>105</v>
      </c>
      <c r="J33" s="1207">
        <f t="shared" si="13"/>
        <v>51</v>
      </c>
      <c r="K33" s="1207">
        <f t="shared" si="13"/>
        <v>99</v>
      </c>
      <c r="L33" s="1207">
        <f t="shared" si="13"/>
        <v>60</v>
      </c>
    </row>
    <row r="34" spans="2:12" ht="31.5" x14ac:dyDescent="0.25">
      <c r="B34" s="1200" t="s">
        <v>3038</v>
      </c>
      <c r="C34" s="1207">
        <f>SUM(D34:G34)</f>
        <v>3</v>
      </c>
      <c r="D34" s="1201">
        <v>1</v>
      </c>
      <c r="E34" s="1201">
        <v>1</v>
      </c>
      <c r="F34" s="1201">
        <v>1</v>
      </c>
      <c r="G34" s="1201"/>
      <c r="H34" s="1207">
        <f>SUM(I34:L34)</f>
        <v>4</v>
      </c>
      <c r="I34" s="1201">
        <v>2</v>
      </c>
      <c r="J34" s="1201">
        <v>1</v>
      </c>
      <c r="K34" s="1201">
        <v>1</v>
      </c>
      <c r="L34" s="1201"/>
    </row>
    <row r="35" spans="2:12" ht="18.75" customHeight="1" x14ac:dyDescent="0.25">
      <c r="B35" s="1198" t="s">
        <v>3039</v>
      </c>
      <c r="C35" s="1207">
        <f t="shared" ref="C35:C45" si="14">SUM(D35:G35)</f>
        <v>2</v>
      </c>
      <c r="D35" s="1201">
        <v>1</v>
      </c>
      <c r="E35" s="1201"/>
      <c r="F35" s="1201">
        <v>1</v>
      </c>
      <c r="G35" s="1201"/>
      <c r="H35" s="1207">
        <f t="shared" ref="H35:H45" si="15">SUM(I35:L35)</f>
        <v>4</v>
      </c>
      <c r="I35" s="1201">
        <v>2</v>
      </c>
      <c r="J35" s="1201">
        <v>1</v>
      </c>
      <c r="K35" s="1201">
        <v>1</v>
      </c>
      <c r="L35" s="1201"/>
    </row>
    <row r="36" spans="2:12" ht="18.75" customHeight="1" x14ac:dyDescent="0.25">
      <c r="B36" s="1198" t="s">
        <v>3040</v>
      </c>
      <c r="C36" s="1207">
        <f t="shared" si="14"/>
        <v>0</v>
      </c>
      <c r="D36" s="1201"/>
      <c r="E36" s="1201"/>
      <c r="F36" s="1201"/>
      <c r="G36" s="1201"/>
      <c r="H36" s="1207">
        <f t="shared" si="15"/>
        <v>1</v>
      </c>
      <c r="I36" s="1201">
        <v>1</v>
      </c>
      <c r="J36" s="1201"/>
      <c r="K36" s="1201"/>
      <c r="L36" s="1201"/>
    </row>
    <row r="37" spans="2:12" ht="18.75" customHeight="1" x14ac:dyDescent="0.25">
      <c r="B37" s="1198" t="s">
        <v>3041</v>
      </c>
      <c r="C37" s="1207">
        <f t="shared" si="14"/>
        <v>1</v>
      </c>
      <c r="D37" s="1201">
        <v>1</v>
      </c>
      <c r="E37" s="1201"/>
      <c r="F37" s="1201"/>
      <c r="G37" s="1201"/>
      <c r="H37" s="1207">
        <f t="shared" si="15"/>
        <v>0</v>
      </c>
      <c r="I37" s="1201"/>
      <c r="J37" s="1201"/>
      <c r="K37" s="1201"/>
      <c r="L37" s="1201"/>
    </row>
    <row r="38" spans="2:12" ht="18.75" customHeight="1" x14ac:dyDescent="0.25">
      <c r="B38" s="1200" t="s">
        <v>411</v>
      </c>
      <c r="C38" s="1207">
        <f t="shared" si="14"/>
        <v>25</v>
      </c>
      <c r="D38" s="1201">
        <v>6</v>
      </c>
      <c r="E38" s="1201">
        <v>8</v>
      </c>
      <c r="F38" s="1201">
        <v>4</v>
      </c>
      <c r="G38" s="1201">
        <v>7</v>
      </c>
      <c r="H38" s="1207">
        <f t="shared" si="15"/>
        <v>12</v>
      </c>
      <c r="I38" s="1201">
        <v>3</v>
      </c>
      <c r="J38" s="1201">
        <v>4</v>
      </c>
      <c r="K38" s="1201">
        <v>2</v>
      </c>
      <c r="L38" s="1201">
        <v>3</v>
      </c>
    </row>
    <row r="39" spans="2:12" ht="31.5" x14ac:dyDescent="0.25">
      <c r="B39" s="1200" t="s">
        <v>412</v>
      </c>
      <c r="C39" s="1207">
        <f t="shared" si="14"/>
        <v>103</v>
      </c>
      <c r="D39" s="1201">
        <v>25</v>
      </c>
      <c r="E39" s="1201">
        <v>20</v>
      </c>
      <c r="F39" s="1201">
        <v>35</v>
      </c>
      <c r="G39" s="1201">
        <v>23</v>
      </c>
      <c r="H39" s="1207">
        <f t="shared" si="15"/>
        <v>60</v>
      </c>
      <c r="I39" s="1201">
        <v>17</v>
      </c>
      <c r="J39" s="1201">
        <v>11</v>
      </c>
      <c r="K39" s="1201">
        <v>19</v>
      </c>
      <c r="L39" s="1201">
        <v>13</v>
      </c>
    </row>
    <row r="40" spans="2:12" ht="18.75" customHeight="1" x14ac:dyDescent="0.25">
      <c r="B40" s="1202" t="s">
        <v>413</v>
      </c>
      <c r="C40" s="1207">
        <f t="shared" si="14"/>
        <v>74</v>
      </c>
      <c r="D40" s="1201">
        <v>20</v>
      </c>
      <c r="E40" s="1201">
        <v>18</v>
      </c>
      <c r="F40" s="1201">
        <v>23</v>
      </c>
      <c r="G40" s="1201">
        <v>13</v>
      </c>
      <c r="H40" s="1207">
        <f t="shared" si="15"/>
        <v>30</v>
      </c>
      <c r="I40" s="1201">
        <v>12</v>
      </c>
      <c r="J40" s="1201">
        <v>3</v>
      </c>
      <c r="K40" s="1201">
        <v>7</v>
      </c>
      <c r="L40" s="1201">
        <v>8</v>
      </c>
    </row>
    <row r="41" spans="2:12" ht="31.5" x14ac:dyDescent="0.25">
      <c r="B41" s="1200" t="s">
        <v>414</v>
      </c>
      <c r="C41" s="1207">
        <f t="shared" si="14"/>
        <v>0</v>
      </c>
      <c r="D41" s="1201"/>
      <c r="E41" s="1201"/>
      <c r="F41" s="1201"/>
      <c r="G41" s="1201"/>
      <c r="H41" s="1207">
        <f t="shared" si="15"/>
        <v>45</v>
      </c>
      <c r="I41" s="1201">
        <v>9</v>
      </c>
      <c r="J41" s="1201">
        <v>14</v>
      </c>
      <c r="K41" s="1201">
        <v>1</v>
      </c>
      <c r="L41" s="1201">
        <v>21</v>
      </c>
    </row>
    <row r="42" spans="2:12" ht="31.5" x14ac:dyDescent="0.25">
      <c r="B42" s="1200" t="s">
        <v>415</v>
      </c>
      <c r="C42" s="1207">
        <f t="shared" si="14"/>
        <v>0</v>
      </c>
      <c r="D42" s="1201"/>
      <c r="E42" s="1201"/>
      <c r="F42" s="1201"/>
      <c r="G42" s="1201"/>
      <c r="H42" s="1207">
        <f t="shared" si="15"/>
        <v>1</v>
      </c>
      <c r="I42" s="1201"/>
      <c r="J42" s="1201">
        <v>1</v>
      </c>
      <c r="K42" s="1201"/>
      <c r="L42" s="1201"/>
    </row>
    <row r="43" spans="2:12" ht="18.75" customHeight="1" x14ac:dyDescent="0.25">
      <c r="B43" s="1200" t="s">
        <v>416</v>
      </c>
      <c r="C43" s="1207">
        <f t="shared" si="14"/>
        <v>96</v>
      </c>
      <c r="D43" s="1201">
        <v>36</v>
      </c>
      <c r="E43" s="1201">
        <v>22</v>
      </c>
      <c r="F43" s="1201">
        <v>25</v>
      </c>
      <c r="G43" s="1201">
        <v>13</v>
      </c>
      <c r="H43" s="1207">
        <f t="shared" si="15"/>
        <v>60</v>
      </c>
      <c r="I43" s="1201">
        <v>20</v>
      </c>
      <c r="J43" s="1201">
        <v>10</v>
      </c>
      <c r="K43" s="1201">
        <v>23</v>
      </c>
      <c r="L43" s="1201">
        <v>7</v>
      </c>
    </row>
    <row r="44" spans="2:12" ht="18.75" customHeight="1" x14ac:dyDescent="0.25">
      <c r="B44" s="1200" t="s">
        <v>417</v>
      </c>
      <c r="C44" s="1207">
        <f t="shared" si="14"/>
        <v>55</v>
      </c>
      <c r="D44" s="1201">
        <v>8</v>
      </c>
      <c r="E44" s="1201">
        <v>18</v>
      </c>
      <c r="F44" s="1201">
        <v>7</v>
      </c>
      <c r="G44" s="1201">
        <v>22</v>
      </c>
      <c r="H44" s="1207">
        <f t="shared" si="15"/>
        <v>30</v>
      </c>
      <c r="I44" s="1201">
        <v>6</v>
      </c>
      <c r="J44" s="1201">
        <v>6</v>
      </c>
      <c r="K44" s="1201">
        <v>10</v>
      </c>
      <c r="L44" s="1201">
        <v>8</v>
      </c>
    </row>
    <row r="45" spans="2:12" ht="18.75" customHeight="1" x14ac:dyDescent="0.25">
      <c r="B45" s="1200" t="s">
        <v>418</v>
      </c>
      <c r="C45" s="1207">
        <f t="shared" si="14"/>
        <v>7</v>
      </c>
      <c r="D45" s="1201">
        <v>4</v>
      </c>
      <c r="E45" s="1201">
        <v>1</v>
      </c>
      <c r="F45" s="1201">
        <v>2</v>
      </c>
      <c r="G45" s="1201"/>
      <c r="H45" s="1207">
        <f t="shared" si="15"/>
        <v>68</v>
      </c>
      <c r="I45" s="1201">
        <v>33</v>
      </c>
      <c r="J45" s="1201"/>
      <c r="K45" s="1201">
        <v>35</v>
      </c>
      <c r="L45" s="1201"/>
    </row>
    <row r="46" spans="2:12" ht="18.75" customHeight="1" x14ac:dyDescent="0.25">
      <c r="B46" s="945" t="s">
        <v>315</v>
      </c>
      <c r="C46" s="1207">
        <f>SUM(C47:C48)</f>
        <v>91</v>
      </c>
      <c r="D46" s="825">
        <f t="shared" ref="D46:L46" si="16">SUM(D47:D48)</f>
        <v>15</v>
      </c>
      <c r="E46" s="825">
        <f t="shared" si="16"/>
        <v>6</v>
      </c>
      <c r="F46" s="825">
        <f t="shared" si="16"/>
        <v>52</v>
      </c>
      <c r="G46" s="825">
        <f t="shared" si="16"/>
        <v>18</v>
      </c>
      <c r="H46" s="1207">
        <f t="shared" si="16"/>
        <v>87</v>
      </c>
      <c r="I46" s="825">
        <f t="shared" si="16"/>
        <v>29</v>
      </c>
      <c r="J46" s="825">
        <f t="shared" si="16"/>
        <v>15</v>
      </c>
      <c r="K46" s="825">
        <f t="shared" si="16"/>
        <v>33</v>
      </c>
      <c r="L46" s="825">
        <f t="shared" si="16"/>
        <v>10</v>
      </c>
    </row>
    <row r="47" spans="2:12" ht="18.75" customHeight="1" x14ac:dyDescent="0.25">
      <c r="B47" s="1200" t="s">
        <v>419</v>
      </c>
      <c r="C47" s="1207">
        <f>SUM(D47:G47)</f>
        <v>11</v>
      </c>
      <c r="D47" s="1201"/>
      <c r="E47" s="1201"/>
      <c r="F47" s="1201">
        <v>8</v>
      </c>
      <c r="G47" s="1201">
        <v>3</v>
      </c>
      <c r="H47" s="1207">
        <f>SUM(I47:L47)</f>
        <v>27</v>
      </c>
      <c r="I47" s="1201">
        <v>9</v>
      </c>
      <c r="J47" s="1201">
        <v>3</v>
      </c>
      <c r="K47" s="1201">
        <v>10</v>
      </c>
      <c r="L47" s="1201">
        <v>5</v>
      </c>
    </row>
    <row r="48" spans="2:12" ht="18.75" customHeight="1" x14ac:dyDescent="0.25">
      <c r="B48" s="1200" t="s">
        <v>420</v>
      </c>
      <c r="C48" s="1207">
        <f>SUM(D48:G48)</f>
        <v>80</v>
      </c>
      <c r="D48" s="1201">
        <v>15</v>
      </c>
      <c r="E48" s="1201">
        <v>6</v>
      </c>
      <c r="F48" s="1201">
        <v>44</v>
      </c>
      <c r="G48" s="1201">
        <v>15</v>
      </c>
      <c r="H48" s="1207">
        <f>SUM(I48:L48)</f>
        <v>60</v>
      </c>
      <c r="I48" s="1201">
        <v>20</v>
      </c>
      <c r="J48" s="1201">
        <v>12</v>
      </c>
      <c r="K48" s="1201">
        <v>23</v>
      </c>
      <c r="L48" s="1201">
        <v>5</v>
      </c>
    </row>
    <row r="49" spans="2:12" ht="18.75" customHeight="1" x14ac:dyDescent="0.25">
      <c r="B49" s="945" t="s">
        <v>297</v>
      </c>
      <c r="C49" s="1207">
        <f>SUM(C50:C52)</f>
        <v>25</v>
      </c>
      <c r="D49" s="825">
        <f t="shared" ref="D49:L49" si="17">SUM(D50:D52)</f>
        <v>4</v>
      </c>
      <c r="E49" s="825">
        <f t="shared" si="17"/>
        <v>12</v>
      </c>
      <c r="F49" s="825">
        <f t="shared" si="17"/>
        <v>3</v>
      </c>
      <c r="G49" s="825">
        <f t="shared" si="17"/>
        <v>6</v>
      </c>
      <c r="H49" s="1207">
        <f t="shared" si="17"/>
        <v>17</v>
      </c>
      <c r="I49" s="825">
        <f t="shared" si="17"/>
        <v>2</v>
      </c>
      <c r="J49" s="825">
        <f t="shared" si="17"/>
        <v>4</v>
      </c>
      <c r="K49" s="825">
        <f t="shared" si="17"/>
        <v>2</v>
      </c>
      <c r="L49" s="825">
        <f t="shared" si="17"/>
        <v>9</v>
      </c>
    </row>
    <row r="50" spans="2:12" ht="18.75" customHeight="1" x14ac:dyDescent="0.25">
      <c r="B50" s="1200" t="s">
        <v>421</v>
      </c>
      <c r="C50" s="1207">
        <f>SUM(D50:G50)</f>
        <v>1</v>
      </c>
      <c r="D50" s="1201"/>
      <c r="E50" s="1201"/>
      <c r="F50" s="1201"/>
      <c r="G50" s="1201">
        <v>1</v>
      </c>
      <c r="H50" s="1207">
        <f>SUM(I50:L50)</f>
        <v>0</v>
      </c>
      <c r="I50" s="1201"/>
      <c r="J50" s="1201"/>
      <c r="K50" s="1201"/>
      <c r="L50" s="1201"/>
    </row>
    <row r="51" spans="2:12" ht="18.75" customHeight="1" x14ac:dyDescent="0.25">
      <c r="B51" s="1200" t="s">
        <v>422</v>
      </c>
      <c r="C51" s="1207">
        <f>SUM(D51:G51)</f>
        <v>16</v>
      </c>
      <c r="D51" s="1201">
        <v>3</v>
      </c>
      <c r="E51" s="1201">
        <v>9</v>
      </c>
      <c r="F51" s="1201">
        <v>2</v>
      </c>
      <c r="G51" s="1201">
        <v>2</v>
      </c>
      <c r="H51" s="1207">
        <f>SUM(I51:L51)</f>
        <v>15</v>
      </c>
      <c r="I51" s="1201">
        <v>2</v>
      </c>
      <c r="J51" s="1201">
        <v>3</v>
      </c>
      <c r="K51" s="1201">
        <v>2</v>
      </c>
      <c r="L51" s="1201">
        <v>8</v>
      </c>
    </row>
    <row r="52" spans="2:12" ht="18.75" customHeight="1" x14ac:dyDescent="0.25">
      <c r="B52" s="1200" t="s">
        <v>423</v>
      </c>
      <c r="C52" s="1207">
        <f>SUM(D52:G52)</f>
        <v>8</v>
      </c>
      <c r="D52" s="1201">
        <v>1</v>
      </c>
      <c r="E52" s="1201">
        <v>3</v>
      </c>
      <c r="F52" s="1201">
        <v>1</v>
      </c>
      <c r="G52" s="1201">
        <v>3</v>
      </c>
      <c r="H52" s="1207">
        <f>SUM(I52:L52)</f>
        <v>2</v>
      </c>
      <c r="I52" s="1201"/>
      <c r="J52" s="1201">
        <v>1</v>
      </c>
      <c r="K52" s="1201"/>
      <c r="L52" s="1201">
        <v>1</v>
      </c>
    </row>
    <row r="53" spans="2:12" ht="18.75" customHeight="1" x14ac:dyDescent="0.25">
      <c r="B53" s="945" t="s">
        <v>424</v>
      </c>
      <c r="C53" s="1207">
        <f>SUM(C54:C55)</f>
        <v>161</v>
      </c>
      <c r="D53" s="825">
        <f t="shared" ref="D53:G53" si="18">SUM(D54:D55)</f>
        <v>36</v>
      </c>
      <c r="E53" s="825">
        <f t="shared" si="18"/>
        <v>43</v>
      </c>
      <c r="F53" s="825">
        <f t="shared" si="18"/>
        <v>44</v>
      </c>
      <c r="G53" s="825">
        <f t="shared" si="18"/>
        <v>38</v>
      </c>
      <c r="H53" s="1207">
        <f t="shared" ref="H53" si="19">SUM(H54:H55)</f>
        <v>60</v>
      </c>
      <c r="I53" s="825">
        <f t="shared" ref="I53" si="20">SUM(I54:I55)</f>
        <v>11</v>
      </c>
      <c r="J53" s="825">
        <f t="shared" ref="J53" si="21">SUM(J54:J55)</f>
        <v>12</v>
      </c>
      <c r="K53" s="825">
        <f t="shared" ref="K53" si="22">SUM(K54:K55)</f>
        <v>13</v>
      </c>
      <c r="L53" s="825">
        <f t="shared" ref="L53" si="23">SUM(L54:L55)</f>
        <v>24</v>
      </c>
    </row>
    <row r="54" spans="2:12" ht="18.75" customHeight="1" x14ac:dyDescent="0.25">
      <c r="B54" s="1200" t="s">
        <v>1823</v>
      </c>
      <c r="C54" s="1207">
        <f>SUM(D54:G54)</f>
        <v>3</v>
      </c>
      <c r="D54" s="1201"/>
      <c r="E54" s="1201"/>
      <c r="F54" s="1201">
        <v>3</v>
      </c>
      <c r="G54" s="1201"/>
      <c r="H54" s="1207">
        <f>SUM(I54:L54)</f>
        <v>0</v>
      </c>
      <c r="I54" s="1201"/>
      <c r="J54" s="1201"/>
      <c r="K54" s="1201"/>
      <c r="L54" s="1201"/>
    </row>
    <row r="55" spans="2:12" ht="18.75" customHeight="1" x14ac:dyDescent="0.25">
      <c r="B55" s="1200" t="s">
        <v>425</v>
      </c>
      <c r="C55" s="1207">
        <f>SUM(D55:G55)</f>
        <v>158</v>
      </c>
      <c r="D55" s="1201">
        <v>36</v>
      </c>
      <c r="E55" s="1201">
        <v>43</v>
      </c>
      <c r="F55" s="1201">
        <v>41</v>
      </c>
      <c r="G55" s="1201">
        <v>38</v>
      </c>
      <c r="H55" s="1207">
        <f>SUM(I55:L55)</f>
        <v>60</v>
      </c>
      <c r="I55" s="1201">
        <v>11</v>
      </c>
      <c r="J55" s="1201">
        <v>12</v>
      </c>
      <c r="K55" s="1201">
        <v>13</v>
      </c>
      <c r="L55" s="1201">
        <v>24</v>
      </c>
    </row>
    <row r="56" spans="2:12" ht="18.75" customHeight="1" x14ac:dyDescent="0.3">
      <c r="B56" s="1203" t="s">
        <v>436</v>
      </c>
      <c r="C56" s="1899">
        <f t="shared" ref="C56:L56" si="24">C9+C23+C26+C33+C46+C49+C53</f>
        <v>1769</v>
      </c>
      <c r="D56" s="941">
        <f t="shared" si="24"/>
        <v>446</v>
      </c>
      <c r="E56" s="941">
        <f t="shared" si="24"/>
        <v>399</v>
      </c>
      <c r="F56" s="941">
        <f t="shared" si="24"/>
        <v>514</v>
      </c>
      <c r="G56" s="941">
        <f t="shared" si="24"/>
        <v>410</v>
      </c>
      <c r="H56" s="1899">
        <f t="shared" si="24"/>
        <v>1060</v>
      </c>
      <c r="I56" s="941">
        <f t="shared" si="24"/>
        <v>233</v>
      </c>
      <c r="J56" s="941">
        <f t="shared" si="24"/>
        <v>207</v>
      </c>
      <c r="K56" s="941">
        <f t="shared" si="24"/>
        <v>337</v>
      </c>
      <c r="L56" s="941">
        <f t="shared" si="24"/>
        <v>283</v>
      </c>
    </row>
    <row r="57" spans="2:12" ht="18.75" customHeight="1" x14ac:dyDescent="0.3">
      <c r="B57" s="1203" t="s">
        <v>430</v>
      </c>
      <c r="C57" s="1899"/>
      <c r="D57" s="1898">
        <f>SUM(D56:E56)</f>
        <v>845</v>
      </c>
      <c r="E57" s="1898"/>
      <c r="F57" s="1898">
        <f>SUM(F56:G56)</f>
        <v>924</v>
      </c>
      <c r="G57" s="1898"/>
      <c r="H57" s="1899"/>
      <c r="I57" s="1898">
        <f>SUM(I56:J56)</f>
        <v>440</v>
      </c>
      <c r="J57" s="1898"/>
      <c r="K57" s="1898">
        <f>SUM(K56:L56)</f>
        <v>620</v>
      </c>
      <c r="L57" s="1898"/>
    </row>
    <row r="58" spans="2:12" ht="18.75" hidden="1" customHeight="1" x14ac:dyDescent="0.3">
      <c r="B58" s="1203"/>
      <c r="C58" s="1208"/>
      <c r="D58" s="1210">
        <f>IFERROR(D57/$C$56,0)</f>
        <v>0.4776710005652911</v>
      </c>
      <c r="E58" s="941"/>
      <c r="F58" s="1210">
        <f>IFERROR(F57/$C$56,0)</f>
        <v>0.5223289994347089</v>
      </c>
      <c r="G58" s="941"/>
      <c r="H58" s="1208"/>
      <c r="I58" s="1210">
        <f>IFERROR(I57/$H$56,0)</f>
        <v>0.41509433962264153</v>
      </c>
      <c r="J58" s="1210"/>
      <c r="K58" s="1210">
        <f>IFERROR(K57/$H$56,0)</f>
        <v>0.58490566037735847</v>
      </c>
      <c r="L58" s="941"/>
    </row>
    <row r="59" spans="2:12" ht="18.75" customHeight="1" x14ac:dyDescent="0.3">
      <c r="B59" s="1204" t="s">
        <v>470</v>
      </c>
      <c r="C59" s="1209">
        <f>C56+EgresadoGraduadoPostgraGenero!C45</f>
        <v>2030</v>
      </c>
      <c r="D59" s="1209">
        <f>D56+EgresadoGraduadoPostgraGenero!D45</f>
        <v>517</v>
      </c>
      <c r="E59" s="1209">
        <f>E56+EgresadoGraduadoPostgraGenero!E45</f>
        <v>446</v>
      </c>
      <c r="F59" s="1209">
        <f>F56+EgresadoGraduadoPostgraGenero!F45</f>
        <v>610</v>
      </c>
      <c r="G59" s="1209">
        <f>G56+EgresadoGraduadoPostgraGenero!G45</f>
        <v>457</v>
      </c>
      <c r="H59" s="1209">
        <f>H56+EgresadoGraduadoPostgraGenero!H45</f>
        <v>1391</v>
      </c>
      <c r="I59" s="1209">
        <f>I56+EgresadoGraduadoPostgraGenero!I45</f>
        <v>339</v>
      </c>
      <c r="J59" s="1209">
        <f>J56+EgresadoGraduadoPostgraGenero!J45</f>
        <v>268</v>
      </c>
      <c r="K59" s="1209">
        <f>K56+EgresadoGraduadoPostgraGenero!K45</f>
        <v>439</v>
      </c>
      <c r="L59" s="1209">
        <f>L56+EgresadoGraduadoPostgraGenero!L45</f>
        <v>345</v>
      </c>
    </row>
    <row r="60" spans="2:12" ht="18.75" customHeight="1" x14ac:dyDescent="0.25">
      <c r="B60" s="1205" t="s">
        <v>431</v>
      </c>
      <c r="C60" s="775"/>
      <c r="D60" s="775"/>
      <c r="E60" s="775"/>
      <c r="F60" s="775"/>
      <c r="G60" s="775"/>
      <c r="H60" s="775"/>
      <c r="I60" s="775"/>
      <c r="J60" s="775"/>
      <c r="K60" s="775"/>
      <c r="L60" s="775"/>
    </row>
    <row r="61" spans="2:12" ht="15" customHeight="1" x14ac:dyDescent="0.25"/>
  </sheetData>
  <sheetProtection sheet="1" objects="1" scenarios="1" formatCells="0" formatColumns="0" formatRows="0" insertColumns="0" insertRows="0" deleteColumns="0" deleteRows="0" sort="0"/>
  <mergeCells count="18">
    <mergeCell ref="B1:L3"/>
    <mergeCell ref="B4:L4"/>
    <mergeCell ref="B5:H5"/>
    <mergeCell ref="C7:C8"/>
    <mergeCell ref="D7:E7"/>
    <mergeCell ref="F7:G7"/>
    <mergeCell ref="H7:H8"/>
    <mergeCell ref="C6:G6"/>
    <mergeCell ref="H6:L6"/>
    <mergeCell ref="I7:J7"/>
    <mergeCell ref="K7:L7"/>
    <mergeCell ref="B6:B8"/>
    <mergeCell ref="K57:L57"/>
    <mergeCell ref="C56:C57"/>
    <mergeCell ref="H56:H57"/>
    <mergeCell ref="D57:E57"/>
    <mergeCell ref="F57:G57"/>
    <mergeCell ref="I57:J5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J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1" customWidth="1"/>
    <col min="2" max="8" width="15" style="1" customWidth="1"/>
    <col min="9" max="9" width="5" style="1" customWidth="1"/>
    <col min="10" max="10" width="0" style="1" hidden="1" customWidth="1"/>
    <col min="11" max="16384" width="9.140625" style="1" hidden="1"/>
  </cols>
  <sheetData>
    <row r="1" spans="2:10" x14ac:dyDescent="0.25">
      <c r="B1" s="1777"/>
      <c r="C1" s="1778"/>
      <c r="D1" s="1778"/>
      <c r="E1" s="1778"/>
      <c r="F1" s="1778"/>
      <c r="G1" s="1778"/>
      <c r="H1" s="1779"/>
      <c r="I1" s="4"/>
    </row>
    <row r="2" spans="2:10" x14ac:dyDescent="0.25">
      <c r="B2" s="1780"/>
      <c r="C2" s="1781"/>
      <c r="D2" s="1781"/>
      <c r="E2" s="1781"/>
      <c r="F2" s="1781"/>
      <c r="G2" s="1781"/>
      <c r="H2" s="1782"/>
      <c r="I2" s="4"/>
    </row>
    <row r="3" spans="2:10" ht="16.5" thickBot="1" x14ac:dyDescent="0.3">
      <c r="B3" s="1783"/>
      <c r="C3" s="1784"/>
      <c r="D3" s="1784"/>
      <c r="E3" s="1784"/>
      <c r="F3" s="1784"/>
      <c r="G3" s="1784"/>
      <c r="H3" s="1785"/>
      <c r="I3" s="3"/>
      <c r="J3" s="3"/>
    </row>
    <row r="4" spans="2:10" s="4" customFormat="1" ht="21.75" thickBot="1" x14ac:dyDescent="0.4">
      <c r="B4" s="1786" t="s">
        <v>2602</v>
      </c>
      <c r="C4" s="1787"/>
      <c r="D4" s="1787"/>
      <c r="E4" s="1787"/>
      <c r="F4" s="1787"/>
      <c r="G4" s="1787"/>
      <c r="H4" s="1788"/>
      <c r="I4" s="3"/>
      <c r="J4" s="3"/>
    </row>
    <row r="5" spans="2:10" s="5" customFormat="1" ht="15.75" x14ac:dyDescent="0.25">
      <c r="B5" s="1671"/>
      <c r="C5" s="1671"/>
      <c r="D5" s="1671"/>
      <c r="E5" s="1671"/>
      <c r="F5" s="1671"/>
      <c r="G5" s="1671"/>
      <c r="H5" s="1671"/>
      <c r="I5" s="158"/>
      <c r="J5" s="9"/>
    </row>
    <row r="6" spans="2:10" s="5" customFormat="1" ht="19.5" customHeight="1" x14ac:dyDescent="0.25">
      <c r="B6" s="122"/>
      <c r="C6" s="123"/>
      <c r="D6" s="123"/>
      <c r="E6" s="123"/>
      <c r="F6" s="123"/>
      <c r="G6" s="123"/>
      <c r="H6" s="124"/>
      <c r="I6" s="158"/>
      <c r="J6" s="9"/>
    </row>
    <row r="7" spans="2:10" s="5" customFormat="1" ht="18.75" customHeight="1" x14ac:dyDescent="0.25">
      <c r="B7" s="125"/>
      <c r="C7" s="121"/>
      <c r="D7" s="121"/>
      <c r="E7" s="121"/>
      <c r="F7" s="121"/>
      <c r="G7" s="121"/>
      <c r="H7" s="126"/>
      <c r="I7" s="158"/>
      <c r="J7" s="9"/>
    </row>
    <row r="8" spans="2:10" s="5" customFormat="1" ht="18.75" customHeight="1" x14ac:dyDescent="0.25">
      <c r="B8" s="125"/>
      <c r="C8" s="121"/>
      <c r="D8" s="121"/>
      <c r="E8" s="121"/>
      <c r="F8" s="121"/>
      <c r="G8" s="121"/>
      <c r="H8" s="126"/>
      <c r="I8" s="158"/>
      <c r="J8" s="9"/>
    </row>
    <row r="9" spans="2:10" s="6" customFormat="1" ht="18.75" customHeight="1" x14ac:dyDescent="0.25">
      <c r="B9" s="125"/>
      <c r="C9" s="121"/>
      <c r="D9" s="121"/>
      <c r="E9" s="121"/>
      <c r="F9" s="121"/>
      <c r="G9" s="121"/>
      <c r="H9" s="126"/>
      <c r="I9" s="5"/>
    </row>
    <row r="10" spans="2:10" ht="18.75" customHeight="1" x14ac:dyDescent="0.25">
      <c r="B10" s="125"/>
      <c r="C10" s="121"/>
      <c r="D10" s="121"/>
      <c r="E10" s="121"/>
      <c r="F10" s="121"/>
      <c r="G10" s="121"/>
      <c r="H10" s="126"/>
      <c r="I10" s="4"/>
    </row>
    <row r="11" spans="2:10" ht="18.75" customHeight="1" x14ac:dyDescent="0.25">
      <c r="B11" s="125"/>
      <c r="C11" s="121"/>
      <c r="D11" s="121"/>
      <c r="E11" s="121"/>
      <c r="F11" s="121"/>
      <c r="G11" s="121"/>
      <c r="H11" s="126"/>
      <c r="I11" s="4"/>
    </row>
    <row r="12" spans="2:10" ht="18.75" customHeight="1" x14ac:dyDescent="0.25">
      <c r="B12" s="125"/>
      <c r="C12" s="121"/>
      <c r="D12" s="121"/>
      <c r="E12" s="121"/>
      <c r="F12" s="121"/>
      <c r="G12" s="121"/>
      <c r="H12" s="126"/>
      <c r="I12" s="4"/>
    </row>
    <row r="13" spans="2:10" ht="18.75" customHeight="1" x14ac:dyDescent="0.25">
      <c r="B13" s="125"/>
      <c r="C13" s="121"/>
      <c r="D13" s="121"/>
      <c r="E13" s="121"/>
      <c r="F13" s="121"/>
      <c r="G13" s="121"/>
      <c r="H13" s="126"/>
      <c r="I13" s="4"/>
    </row>
    <row r="14" spans="2:10" ht="18.75" customHeight="1" x14ac:dyDescent="0.25">
      <c r="B14" s="125"/>
      <c r="C14" s="121"/>
      <c r="D14" s="121"/>
      <c r="E14" s="121"/>
      <c r="F14" s="121"/>
      <c r="G14" s="121"/>
      <c r="H14" s="126"/>
      <c r="I14" s="4"/>
    </row>
    <row r="15" spans="2:10" ht="18.75" customHeight="1" x14ac:dyDescent="0.25">
      <c r="B15" s="125"/>
      <c r="C15" s="121"/>
      <c r="D15" s="121"/>
      <c r="E15" s="121"/>
      <c r="F15" s="121"/>
      <c r="G15" s="121"/>
      <c r="H15" s="126"/>
      <c r="I15" s="4"/>
    </row>
    <row r="16" spans="2:10" s="4" customFormat="1" ht="18.75" customHeight="1" x14ac:dyDescent="0.25">
      <c r="B16" s="125"/>
      <c r="C16" s="121"/>
      <c r="D16" s="121"/>
      <c r="E16" s="121"/>
      <c r="F16" s="121"/>
      <c r="G16" s="121"/>
      <c r="H16" s="126"/>
    </row>
    <row r="17" spans="2:9" ht="18.75" customHeight="1" x14ac:dyDescent="0.25">
      <c r="B17" s="125"/>
      <c r="C17" s="121"/>
      <c r="D17" s="121"/>
      <c r="E17" s="121"/>
      <c r="F17" s="121"/>
      <c r="G17" s="121"/>
      <c r="H17" s="126"/>
      <c r="I17" s="4"/>
    </row>
    <row r="18" spans="2:9" ht="18.75" customHeight="1" x14ac:dyDescent="0.25">
      <c r="B18" s="125"/>
      <c r="C18" s="121"/>
      <c r="D18" s="121"/>
      <c r="E18" s="121"/>
      <c r="F18" s="121"/>
      <c r="G18" s="121"/>
      <c r="H18" s="126"/>
      <c r="I18" s="4"/>
    </row>
    <row r="19" spans="2:9" ht="18.75" customHeight="1" x14ac:dyDescent="0.25">
      <c r="B19" s="125"/>
      <c r="C19" s="121"/>
      <c r="D19" s="121"/>
      <c r="E19" s="121"/>
      <c r="F19" s="121"/>
      <c r="G19" s="121"/>
      <c r="H19" s="126"/>
      <c r="I19" s="4"/>
    </row>
    <row r="20" spans="2:9" ht="18.75" customHeight="1" x14ac:dyDescent="0.25">
      <c r="B20" s="125"/>
      <c r="C20" s="121"/>
      <c r="D20" s="121"/>
      <c r="E20" s="121"/>
      <c r="F20" s="121"/>
      <c r="G20" s="121"/>
      <c r="H20" s="126"/>
      <c r="I20" s="4"/>
    </row>
    <row r="21" spans="2:9" ht="18.75" customHeight="1" x14ac:dyDescent="0.25">
      <c r="B21" s="125"/>
      <c r="C21" s="121"/>
      <c r="D21" s="121"/>
      <c r="E21" s="121"/>
      <c r="F21" s="121"/>
      <c r="G21" s="121"/>
      <c r="H21" s="126"/>
      <c r="I21" s="4"/>
    </row>
    <row r="22" spans="2:9" ht="18.75" customHeight="1" x14ac:dyDescent="0.25">
      <c r="B22" s="127"/>
      <c r="C22" s="128"/>
      <c r="D22" s="128"/>
      <c r="E22" s="128"/>
      <c r="F22" s="128"/>
      <c r="G22" s="128"/>
      <c r="H22" s="129"/>
      <c r="I22" s="4"/>
    </row>
    <row r="23" spans="2:9" ht="15" customHeight="1" x14ac:dyDescent="0.25">
      <c r="B23" s="4"/>
      <c r="C23" s="4"/>
      <c r="D23" s="4"/>
      <c r="E23" s="4"/>
      <c r="F23" s="4"/>
      <c r="G23" s="4"/>
      <c r="H23" s="4"/>
      <c r="I23" s="4"/>
    </row>
    <row r="24" spans="2:9" ht="15" hidden="1" customHeight="1" x14ac:dyDescent="0.25">
      <c r="B24" s="4"/>
      <c r="C24" s="4"/>
      <c r="D24" s="4"/>
      <c r="E24" s="4"/>
      <c r="F24" s="4"/>
      <c r="G24" s="4"/>
      <c r="H24" s="4"/>
      <c r="I24" s="4"/>
    </row>
    <row r="25" spans="2:9" ht="15" hidden="1" customHeight="1" x14ac:dyDescent="0.25">
      <c r="B25" s="4"/>
      <c r="C25" s="4"/>
      <c r="D25" s="4"/>
      <c r="E25" s="4"/>
      <c r="F25" s="4"/>
      <c r="G25" s="4"/>
      <c r="H25" s="4"/>
      <c r="I25" s="4"/>
    </row>
    <row r="26" spans="2:9" ht="15" hidden="1" customHeight="1" x14ac:dyDescent="0.25">
      <c r="B26" s="4"/>
      <c r="C26" s="4"/>
      <c r="D26" s="4"/>
      <c r="E26" s="4"/>
      <c r="F26" s="4"/>
      <c r="G26" s="4"/>
      <c r="H26" s="4"/>
      <c r="I26" s="4"/>
    </row>
    <row r="27" spans="2:9" ht="15" hidden="1" customHeight="1" x14ac:dyDescent="0.25">
      <c r="B27" s="4"/>
      <c r="C27" s="4"/>
      <c r="D27" s="4"/>
      <c r="E27" s="4"/>
      <c r="F27" s="4"/>
      <c r="G27" s="4"/>
      <c r="H27" s="4"/>
      <c r="I27" s="4"/>
    </row>
    <row r="28" spans="2:9" ht="15" hidden="1" customHeight="1" x14ac:dyDescent="0.25">
      <c r="B28" s="4"/>
      <c r="C28" s="4"/>
      <c r="D28" s="4"/>
      <c r="E28" s="4"/>
      <c r="F28" s="4"/>
      <c r="G28" s="4"/>
      <c r="H28" s="4"/>
      <c r="I28" s="4"/>
    </row>
    <row r="29" spans="2:9" ht="15" hidden="1" customHeight="1" x14ac:dyDescent="0.25">
      <c r="B29" s="4"/>
      <c r="C29" s="4"/>
      <c r="D29" s="4"/>
      <c r="E29" s="4"/>
      <c r="F29" s="4"/>
      <c r="G29" s="4"/>
      <c r="H29" s="4"/>
      <c r="I29" s="4"/>
    </row>
    <row r="30" spans="2:9" ht="15" hidden="1" customHeight="1" x14ac:dyDescent="0.25">
      <c r="B30" s="4"/>
      <c r="C30" s="4"/>
      <c r="D30" s="4"/>
      <c r="E30" s="4"/>
      <c r="F30" s="4"/>
      <c r="G30" s="4"/>
      <c r="H30" s="4"/>
      <c r="I30" s="4"/>
    </row>
    <row r="31" spans="2:9" ht="15" hidden="1" customHeight="1" x14ac:dyDescent="0.25">
      <c r="B31" s="4"/>
      <c r="C31" s="4"/>
      <c r="D31" s="4"/>
      <c r="E31" s="4"/>
      <c r="F31" s="4"/>
      <c r="G31" s="4"/>
      <c r="H31" s="4"/>
      <c r="I31" s="4"/>
    </row>
    <row r="32" spans="2:9" ht="15" hidden="1" customHeight="1" x14ac:dyDescent="0.25">
      <c r="B32" s="4"/>
      <c r="C32" s="4"/>
      <c r="D32" s="4"/>
      <c r="E32" s="4"/>
      <c r="F32" s="4"/>
      <c r="G32" s="4"/>
      <c r="H32" s="4"/>
      <c r="I32" s="4"/>
    </row>
    <row r="33" spans="2:9" ht="15" hidden="1" customHeight="1" x14ac:dyDescent="0.25">
      <c r="B33" s="4"/>
      <c r="C33" s="4"/>
      <c r="D33" s="4"/>
      <c r="E33" s="4"/>
      <c r="F33" s="4"/>
      <c r="G33" s="4"/>
      <c r="H33" s="4"/>
      <c r="I33" s="4"/>
    </row>
    <row r="34" spans="2:9" ht="15" hidden="1" customHeight="1" x14ac:dyDescent="0.25">
      <c r="B34" s="4"/>
      <c r="C34" s="4"/>
      <c r="D34" s="4"/>
      <c r="E34" s="4"/>
      <c r="F34" s="4"/>
      <c r="G34" s="4"/>
      <c r="H34" s="4"/>
      <c r="I34" s="4"/>
    </row>
    <row r="35" spans="2:9" ht="15" hidden="1" customHeight="1" x14ac:dyDescent="0.25">
      <c r="B35" s="4"/>
      <c r="C35" s="4"/>
      <c r="D35" s="4"/>
      <c r="E35" s="4"/>
      <c r="F35" s="4"/>
      <c r="G35" s="4"/>
      <c r="H35" s="4"/>
      <c r="I35" s="4"/>
    </row>
    <row r="36" spans="2:9" ht="15" hidden="1" customHeight="1" x14ac:dyDescent="0.25">
      <c r="B36" s="4"/>
      <c r="C36" s="4"/>
      <c r="D36" s="4"/>
      <c r="E36" s="4"/>
      <c r="F36" s="4"/>
      <c r="G36" s="4"/>
      <c r="H36" s="4"/>
      <c r="I36" s="4"/>
    </row>
    <row r="37" spans="2:9" ht="15" hidden="1" customHeight="1" x14ac:dyDescent="0.25">
      <c r="B37" s="4"/>
      <c r="C37" s="4"/>
      <c r="D37" s="4"/>
      <c r="E37" s="4"/>
      <c r="F37" s="4"/>
      <c r="G37" s="4"/>
      <c r="H37" s="4"/>
      <c r="I37" s="4"/>
    </row>
    <row r="38" spans="2:9" ht="15" hidden="1" customHeight="1" x14ac:dyDescent="0.25">
      <c r="B38" s="4"/>
      <c r="C38" s="4"/>
      <c r="D38" s="4"/>
      <c r="E38" s="4"/>
      <c r="F38" s="4"/>
      <c r="G38" s="4"/>
      <c r="H38" s="4"/>
      <c r="I38" s="4"/>
    </row>
    <row r="39" spans="2:9" ht="15" hidden="1" customHeight="1" x14ac:dyDescent="0.25">
      <c r="B39" s="4"/>
      <c r="C39" s="4"/>
      <c r="D39" s="4"/>
      <c r="E39" s="4"/>
      <c r="F39" s="4"/>
      <c r="G39" s="4"/>
      <c r="H39" s="4"/>
      <c r="I39" s="4"/>
    </row>
    <row r="40" spans="2:9" ht="15" hidden="1" customHeight="1" x14ac:dyDescent="0.25">
      <c r="B40" s="4"/>
      <c r="C40" s="4"/>
      <c r="D40" s="4"/>
      <c r="E40" s="4"/>
      <c r="F40" s="4"/>
      <c r="G40" s="4"/>
      <c r="H40" s="4"/>
      <c r="I40" s="4"/>
    </row>
    <row r="41" spans="2:9" ht="15" hidden="1" customHeight="1" x14ac:dyDescent="0.25">
      <c r="B41" s="4"/>
      <c r="C41" s="4"/>
      <c r="D41" s="4"/>
      <c r="E41" s="4"/>
      <c r="F41" s="4"/>
      <c r="G41" s="4"/>
      <c r="H41" s="4"/>
      <c r="I41" s="4"/>
    </row>
    <row r="42" spans="2:9" ht="15" hidden="1" customHeight="1" x14ac:dyDescent="0.25">
      <c r="B42" s="4"/>
      <c r="C42" s="4"/>
      <c r="D42" s="4"/>
      <c r="E42" s="4"/>
      <c r="F42" s="4"/>
      <c r="G42" s="4"/>
      <c r="H42" s="4"/>
      <c r="I42" s="4"/>
    </row>
    <row r="43" spans="2:9" ht="15" hidden="1" customHeight="1" x14ac:dyDescent="0.25">
      <c r="B43" s="4"/>
      <c r="C43" s="4"/>
      <c r="D43" s="4"/>
      <c r="E43" s="4"/>
      <c r="F43" s="4"/>
      <c r="G43" s="4"/>
      <c r="H43" s="4"/>
      <c r="I43" s="4"/>
    </row>
    <row r="44" spans="2:9" ht="15" hidden="1" customHeight="1" x14ac:dyDescent="0.25">
      <c r="B44" s="4"/>
      <c r="C44" s="4"/>
      <c r="D44" s="4"/>
      <c r="E44" s="4"/>
      <c r="F44" s="4"/>
      <c r="G44" s="4"/>
      <c r="H44" s="4"/>
      <c r="I44" s="4"/>
    </row>
    <row r="45" spans="2:9" ht="15" hidden="1" customHeight="1" x14ac:dyDescent="0.25">
      <c r="B45" s="4"/>
      <c r="C45" s="4"/>
      <c r="D45" s="4"/>
      <c r="E45" s="4"/>
      <c r="F45" s="4"/>
      <c r="G45" s="4"/>
      <c r="H45" s="4"/>
      <c r="I45" s="4"/>
    </row>
    <row r="46" spans="2:9" ht="15" hidden="1" customHeight="1" x14ac:dyDescent="0.25">
      <c r="B46" s="4"/>
      <c r="C46" s="4"/>
      <c r="D46" s="4"/>
      <c r="E46" s="4"/>
      <c r="F46" s="4"/>
      <c r="G46" s="4"/>
      <c r="H46" s="4"/>
      <c r="I46" s="4"/>
    </row>
    <row r="47" spans="2:9" ht="15" hidden="1" customHeight="1" x14ac:dyDescent="0.25">
      <c r="B47" s="4"/>
      <c r="C47" s="4"/>
      <c r="D47" s="4"/>
      <c r="E47" s="4"/>
      <c r="F47" s="4"/>
      <c r="G47" s="4"/>
      <c r="H47" s="4"/>
      <c r="I47" s="4"/>
    </row>
    <row r="48" spans="2:9" ht="15" hidden="1" customHeight="1" x14ac:dyDescent="0.25">
      <c r="B48" s="4"/>
      <c r="C48" s="4"/>
      <c r="D48" s="4"/>
      <c r="E48" s="4"/>
      <c r="F48" s="4"/>
      <c r="G48" s="4"/>
      <c r="H48" s="4"/>
      <c r="I48" s="4"/>
    </row>
    <row r="49" spans="2:9" ht="15" hidden="1" customHeight="1" x14ac:dyDescent="0.25">
      <c r="B49" s="4"/>
      <c r="C49" s="4"/>
      <c r="D49" s="4"/>
      <c r="E49" s="4"/>
      <c r="F49" s="4"/>
      <c r="G49" s="4"/>
      <c r="H49" s="4"/>
      <c r="I49" s="4"/>
    </row>
    <row r="50" spans="2:9" ht="15" hidden="1" customHeight="1" x14ac:dyDescent="0.25">
      <c r="B50" s="4"/>
      <c r="C50" s="4"/>
      <c r="D50" s="4"/>
      <c r="E50" s="4"/>
      <c r="F50" s="4"/>
      <c r="G50" s="4"/>
      <c r="H50" s="4"/>
      <c r="I50" s="4"/>
    </row>
    <row r="51" spans="2:9" ht="15" hidden="1" customHeight="1" x14ac:dyDescent="0.25">
      <c r="B51" s="4"/>
      <c r="C51" s="4"/>
      <c r="D51" s="4"/>
      <c r="E51" s="4"/>
      <c r="F51" s="4"/>
      <c r="G51" s="4"/>
      <c r="H51" s="4"/>
      <c r="I51" s="4"/>
    </row>
    <row r="52" spans="2:9" ht="15" hidden="1" customHeight="1" x14ac:dyDescent="0.25">
      <c r="B52" s="4"/>
      <c r="C52" s="4"/>
      <c r="D52" s="4"/>
      <c r="E52" s="4"/>
      <c r="F52" s="4"/>
      <c r="G52" s="4"/>
      <c r="H52" s="4"/>
      <c r="I52" s="4"/>
    </row>
    <row r="53" spans="2:9" ht="15" hidden="1" customHeight="1" x14ac:dyDescent="0.25">
      <c r="B53" s="4"/>
      <c r="C53" s="4"/>
      <c r="D53" s="4"/>
      <c r="E53" s="4"/>
      <c r="F53" s="4"/>
      <c r="G53" s="4"/>
      <c r="H53" s="4"/>
      <c r="I53" s="4"/>
    </row>
    <row r="54" spans="2:9" ht="15" hidden="1" customHeight="1" x14ac:dyDescent="0.25">
      <c r="B54" s="4"/>
      <c r="C54" s="4"/>
      <c r="D54" s="4"/>
      <c r="E54" s="4"/>
      <c r="F54" s="4"/>
      <c r="G54" s="4"/>
      <c r="H54" s="4"/>
      <c r="I54" s="4"/>
    </row>
    <row r="55" spans="2:9" ht="15" hidden="1" customHeight="1" x14ac:dyDescent="0.25">
      <c r="B55" s="4"/>
      <c r="C55" s="4"/>
      <c r="D55" s="4"/>
      <c r="E55" s="4"/>
      <c r="F55" s="4"/>
      <c r="G55" s="4"/>
      <c r="H55" s="4"/>
      <c r="I55" s="4"/>
    </row>
    <row r="56" spans="2:9" ht="15" hidden="1" customHeight="1" x14ac:dyDescent="0.25">
      <c r="B56" s="4"/>
      <c r="C56" s="4"/>
      <c r="D56" s="4"/>
      <c r="E56" s="4"/>
      <c r="F56" s="4"/>
      <c r="G56" s="4"/>
      <c r="H56" s="4"/>
      <c r="I56" s="4"/>
    </row>
    <row r="57" spans="2:9" ht="15" hidden="1" customHeight="1" x14ac:dyDescent="0.25">
      <c r="B57" s="4"/>
      <c r="C57" s="4"/>
      <c r="D57" s="4"/>
      <c r="E57" s="4"/>
      <c r="F57" s="4"/>
      <c r="G57" s="4"/>
      <c r="H57" s="4"/>
      <c r="I57" s="4"/>
    </row>
    <row r="58" spans="2:9" ht="15" hidden="1" customHeight="1" x14ac:dyDescent="0.25">
      <c r="B58" s="4"/>
      <c r="C58" s="4"/>
      <c r="D58" s="4"/>
      <c r="E58" s="4"/>
      <c r="F58" s="4"/>
      <c r="G58" s="4"/>
      <c r="H58" s="4"/>
      <c r="I58" s="4"/>
    </row>
    <row r="59" spans="2:9" ht="15" hidden="1" customHeight="1" x14ac:dyDescent="0.25">
      <c r="B59" s="4"/>
      <c r="C59" s="4"/>
      <c r="D59" s="4"/>
      <c r="E59" s="4"/>
      <c r="F59" s="4"/>
      <c r="G59" s="4"/>
      <c r="H59" s="4"/>
      <c r="I59" s="4"/>
    </row>
    <row r="60" spans="2:9" ht="15" hidden="1" customHeight="1" x14ac:dyDescent="0.25">
      <c r="B60" s="4"/>
      <c r="C60" s="4"/>
      <c r="D60" s="4"/>
      <c r="E60" s="4"/>
      <c r="F60" s="4"/>
      <c r="G60" s="4"/>
      <c r="H60" s="4"/>
      <c r="I60" s="4"/>
    </row>
    <row r="61" spans="2:9" ht="15" hidden="1" customHeight="1" x14ac:dyDescent="0.25">
      <c r="B61" s="4"/>
      <c r="C61" s="4"/>
      <c r="D61" s="4"/>
      <c r="E61" s="4"/>
      <c r="F61" s="4"/>
      <c r="G61" s="4"/>
      <c r="H61" s="4"/>
      <c r="I61" s="4"/>
    </row>
    <row r="62" spans="2:9" ht="15" hidden="1" customHeight="1" x14ac:dyDescent="0.25">
      <c r="B62" s="4"/>
      <c r="C62" s="4"/>
      <c r="D62" s="4"/>
      <c r="E62" s="4"/>
      <c r="F62" s="4"/>
      <c r="G62" s="4"/>
      <c r="H62" s="4"/>
      <c r="I62" s="4"/>
    </row>
    <row r="63" spans="2:9" ht="15" hidden="1" customHeight="1" x14ac:dyDescent="0.25">
      <c r="B63" s="4"/>
      <c r="C63" s="4"/>
      <c r="D63" s="4"/>
      <c r="E63" s="4"/>
      <c r="F63" s="4"/>
      <c r="G63" s="4"/>
      <c r="H63" s="4"/>
      <c r="I63" s="4"/>
    </row>
    <row r="64" spans="2:9" ht="15" hidden="1" customHeight="1" x14ac:dyDescent="0.25">
      <c r="B64" s="4"/>
      <c r="C64" s="4"/>
      <c r="D64" s="4"/>
      <c r="E64" s="4"/>
      <c r="F64" s="4"/>
      <c r="G64" s="4"/>
      <c r="H64" s="4"/>
      <c r="I64" s="4"/>
    </row>
    <row r="65" spans="2:9" ht="15" hidden="1" customHeight="1" x14ac:dyDescent="0.25">
      <c r="B65" s="4"/>
      <c r="C65" s="4"/>
      <c r="D65" s="4"/>
      <c r="E65" s="4"/>
      <c r="F65" s="4"/>
      <c r="G65" s="4"/>
      <c r="H65" s="4"/>
      <c r="I65" s="4"/>
    </row>
    <row r="66" spans="2:9" ht="15" hidden="1" customHeight="1" x14ac:dyDescent="0.25">
      <c r="B66" s="4"/>
      <c r="C66" s="4"/>
      <c r="D66" s="4"/>
      <c r="E66" s="4"/>
      <c r="F66" s="4"/>
      <c r="G66" s="4"/>
      <c r="H66" s="4"/>
      <c r="I66" s="4"/>
    </row>
    <row r="67" spans="2:9" ht="15" hidden="1" customHeight="1" x14ac:dyDescent="0.25">
      <c r="B67" s="4"/>
      <c r="C67" s="4"/>
      <c r="D67" s="4"/>
      <c r="E67" s="4"/>
      <c r="F67" s="4"/>
      <c r="G67" s="4"/>
      <c r="H67" s="4"/>
      <c r="I67" s="4"/>
    </row>
    <row r="68" spans="2:9" ht="15" hidden="1" customHeight="1" x14ac:dyDescent="0.25">
      <c r="B68" s="4"/>
      <c r="C68" s="4"/>
      <c r="D68" s="4"/>
      <c r="E68" s="4"/>
      <c r="F68" s="4"/>
      <c r="G68" s="4"/>
      <c r="H68" s="4"/>
      <c r="I68" s="4"/>
    </row>
    <row r="69" spans="2:9" ht="15" hidden="1" customHeight="1" x14ac:dyDescent="0.25">
      <c r="B69" s="4"/>
      <c r="C69" s="4"/>
      <c r="D69" s="4"/>
      <c r="E69" s="4"/>
      <c r="F69" s="4"/>
      <c r="G69" s="4"/>
      <c r="H69" s="4"/>
      <c r="I69" s="4"/>
    </row>
    <row r="70" spans="2:9" ht="15" hidden="1" customHeight="1" x14ac:dyDescent="0.25">
      <c r="B70" s="4"/>
      <c r="C70" s="4"/>
      <c r="D70" s="4"/>
      <c r="E70" s="4"/>
      <c r="F70" s="4"/>
      <c r="G70" s="4"/>
      <c r="H70" s="4"/>
      <c r="I70" s="4"/>
    </row>
    <row r="71" spans="2:9" ht="15" hidden="1" customHeight="1" x14ac:dyDescent="0.25">
      <c r="B71" s="4"/>
      <c r="C71" s="4"/>
      <c r="D71" s="4"/>
      <c r="E71" s="4"/>
      <c r="F71" s="4"/>
      <c r="G71" s="4"/>
      <c r="H71" s="4"/>
      <c r="I71" s="4"/>
    </row>
    <row r="72" spans="2:9" ht="15" hidden="1" customHeight="1" x14ac:dyDescent="0.25">
      <c r="B72" s="4"/>
      <c r="C72" s="4"/>
      <c r="D72" s="4"/>
      <c r="E72" s="4"/>
      <c r="F72" s="4"/>
      <c r="G72" s="4"/>
      <c r="H72" s="4"/>
      <c r="I72" s="4"/>
    </row>
    <row r="73" spans="2:9" ht="15" hidden="1" customHeight="1" x14ac:dyDescent="0.25">
      <c r="B73" s="4"/>
      <c r="C73" s="4"/>
      <c r="D73" s="4"/>
      <c r="E73" s="4"/>
      <c r="F73" s="4"/>
      <c r="G73" s="4"/>
      <c r="H73" s="4"/>
      <c r="I73" s="4"/>
    </row>
    <row r="74" spans="2:9" ht="15" hidden="1" customHeight="1" x14ac:dyDescent="0.25">
      <c r="B74" s="4"/>
      <c r="C74" s="4"/>
      <c r="D74" s="4"/>
      <c r="E74" s="4"/>
      <c r="F74" s="4"/>
      <c r="G74" s="4"/>
      <c r="H74" s="4"/>
      <c r="I74" s="4"/>
    </row>
    <row r="75" spans="2:9" ht="15" hidden="1" customHeight="1" x14ac:dyDescent="0.25">
      <c r="B75" s="4"/>
      <c r="C75" s="4"/>
      <c r="D75" s="4"/>
      <c r="E75" s="4"/>
      <c r="F75" s="4"/>
      <c r="G75" s="4"/>
      <c r="H75" s="4"/>
      <c r="I75" s="4"/>
    </row>
    <row r="76" spans="2:9" ht="15" hidden="1" customHeight="1" x14ac:dyDescent="0.25">
      <c r="B76" s="4"/>
      <c r="C76" s="4"/>
      <c r="D76" s="4"/>
      <c r="E76" s="4"/>
      <c r="F76" s="4"/>
      <c r="G76" s="4"/>
      <c r="H76" s="4"/>
      <c r="I76" s="4"/>
    </row>
    <row r="77" spans="2:9" ht="15" hidden="1" customHeight="1" x14ac:dyDescent="0.25">
      <c r="B77" s="4"/>
      <c r="C77" s="4"/>
      <c r="D77" s="4"/>
      <c r="E77" s="4"/>
      <c r="F77" s="4"/>
      <c r="G77" s="4"/>
      <c r="H77" s="4"/>
      <c r="I77" s="4"/>
    </row>
    <row r="78" spans="2:9" ht="15" hidden="1" customHeight="1" x14ac:dyDescent="0.25">
      <c r="B78" s="4"/>
      <c r="C78" s="4"/>
      <c r="D78" s="4"/>
      <c r="E78" s="4"/>
      <c r="F78" s="4"/>
      <c r="G78" s="4"/>
      <c r="H78" s="4"/>
      <c r="I78" s="4"/>
    </row>
    <row r="79" spans="2:9" ht="15" hidden="1" customHeight="1" x14ac:dyDescent="0.25">
      <c r="B79" s="4"/>
      <c r="C79" s="4"/>
      <c r="D79" s="4"/>
      <c r="E79" s="4"/>
      <c r="F79" s="4"/>
      <c r="G79" s="4"/>
      <c r="H79" s="4"/>
      <c r="I79" s="4"/>
    </row>
    <row r="80" spans="2:9" ht="15" hidden="1" customHeight="1" x14ac:dyDescent="0.25">
      <c r="B80" s="4"/>
      <c r="C80" s="4"/>
      <c r="D80" s="4"/>
      <c r="E80" s="4"/>
      <c r="F80" s="4"/>
      <c r="G80" s="4"/>
      <c r="H80" s="4"/>
      <c r="I80" s="4"/>
    </row>
    <row r="81" spans="2:9" ht="15" hidden="1" customHeight="1" x14ac:dyDescent="0.25">
      <c r="B81" s="4"/>
      <c r="C81" s="4"/>
      <c r="D81" s="4"/>
      <c r="E81" s="4"/>
      <c r="F81" s="4"/>
      <c r="G81" s="4"/>
      <c r="H81" s="4"/>
      <c r="I81" s="4"/>
    </row>
    <row r="82" spans="2:9" ht="15" hidden="1" customHeight="1" x14ac:dyDescent="0.25">
      <c r="B82" s="4"/>
      <c r="C82" s="4"/>
      <c r="D82" s="4"/>
      <c r="E82" s="4"/>
      <c r="F82" s="4"/>
      <c r="G82" s="4"/>
      <c r="H82" s="4"/>
      <c r="I82" s="4"/>
    </row>
    <row r="83" spans="2:9" ht="15" hidden="1" customHeight="1" x14ac:dyDescent="0.25">
      <c r="B83" s="4"/>
      <c r="C83" s="4"/>
      <c r="D83" s="4"/>
      <c r="E83" s="4"/>
      <c r="F83" s="4"/>
      <c r="G83" s="4"/>
      <c r="H83" s="4"/>
      <c r="I83" s="4"/>
    </row>
    <row r="84" spans="2:9" ht="15" hidden="1" customHeight="1" x14ac:dyDescent="0.25">
      <c r="B84" s="4"/>
      <c r="C84" s="4"/>
      <c r="D84" s="4"/>
      <c r="E84" s="4"/>
      <c r="F84" s="4"/>
      <c r="G84" s="4"/>
      <c r="H84" s="4"/>
      <c r="I84" s="4"/>
    </row>
    <row r="85" spans="2:9" ht="15" hidden="1" customHeight="1" x14ac:dyDescent="0.25">
      <c r="B85" s="4"/>
      <c r="C85" s="4"/>
      <c r="D85" s="4"/>
      <c r="E85" s="4"/>
      <c r="F85" s="4"/>
      <c r="G85" s="4"/>
      <c r="H85" s="4"/>
      <c r="I85" s="4"/>
    </row>
    <row r="86" spans="2:9" ht="15" hidden="1" customHeight="1" x14ac:dyDescent="0.25">
      <c r="B86" s="4"/>
      <c r="C86" s="4"/>
      <c r="D86" s="4"/>
      <c r="E86" s="4"/>
      <c r="F86" s="4"/>
      <c r="G86" s="4"/>
      <c r="H86" s="4"/>
      <c r="I86" s="4"/>
    </row>
    <row r="87" spans="2:9" ht="15" hidden="1" customHeight="1" x14ac:dyDescent="0.25">
      <c r="B87" s="4"/>
      <c r="C87" s="4"/>
      <c r="D87" s="4"/>
      <c r="E87" s="4"/>
      <c r="F87" s="4"/>
      <c r="G87" s="4"/>
      <c r="H87" s="4"/>
      <c r="I87" s="4"/>
    </row>
    <row r="88" spans="2:9" ht="15" hidden="1" customHeight="1" x14ac:dyDescent="0.25">
      <c r="B88" s="4"/>
      <c r="C88" s="4"/>
      <c r="D88" s="4"/>
      <c r="E88" s="4"/>
      <c r="F88" s="4"/>
      <c r="G88" s="4"/>
      <c r="H88" s="4"/>
      <c r="I88" s="4"/>
    </row>
    <row r="89" spans="2:9" ht="15" hidden="1" customHeight="1" x14ac:dyDescent="0.25">
      <c r="B89" s="4"/>
      <c r="C89" s="4"/>
      <c r="D89" s="4"/>
      <c r="E89" s="4"/>
      <c r="F89" s="4"/>
      <c r="G89" s="4"/>
      <c r="H89" s="4"/>
      <c r="I89" s="4"/>
    </row>
    <row r="90" spans="2:9" ht="15" hidden="1" customHeight="1" x14ac:dyDescent="0.25">
      <c r="B90" s="4"/>
      <c r="C90" s="4"/>
      <c r="D90" s="4"/>
      <c r="E90" s="4"/>
      <c r="F90" s="4"/>
      <c r="G90" s="4"/>
      <c r="H90" s="4"/>
      <c r="I90" s="4"/>
    </row>
    <row r="91" spans="2:9" ht="15" hidden="1" customHeight="1" x14ac:dyDescent="0.25">
      <c r="B91" s="4"/>
      <c r="C91" s="4"/>
      <c r="D91" s="4"/>
      <c r="E91" s="4"/>
      <c r="F91" s="4"/>
      <c r="G91" s="4"/>
      <c r="H91" s="4"/>
      <c r="I91" s="4"/>
    </row>
    <row r="92" spans="2:9" ht="15" hidden="1" customHeight="1" x14ac:dyDescent="0.25">
      <c r="B92" s="4"/>
      <c r="C92" s="4"/>
      <c r="D92" s="4"/>
      <c r="E92" s="4"/>
      <c r="F92" s="4"/>
      <c r="G92" s="4"/>
      <c r="H92" s="4"/>
      <c r="I92" s="4"/>
    </row>
    <row r="93" spans="2:9" ht="15" hidden="1" customHeight="1" x14ac:dyDescent="0.25">
      <c r="B93" s="4"/>
      <c r="C93" s="4"/>
      <c r="D93" s="4"/>
      <c r="E93" s="4"/>
      <c r="F93" s="4"/>
      <c r="G93" s="4"/>
      <c r="H93" s="4"/>
      <c r="I93" s="4"/>
    </row>
    <row r="94" spans="2:9" ht="15" hidden="1" customHeight="1" x14ac:dyDescent="0.25">
      <c r="B94" s="4"/>
      <c r="C94" s="4"/>
      <c r="D94" s="4"/>
      <c r="E94" s="4"/>
      <c r="F94" s="4"/>
      <c r="G94" s="4"/>
      <c r="H94" s="4"/>
      <c r="I94" s="4"/>
    </row>
    <row r="95" spans="2:9" ht="15" hidden="1" customHeight="1" x14ac:dyDescent="0.25">
      <c r="B95" s="4"/>
      <c r="C95" s="4"/>
      <c r="D95" s="4"/>
      <c r="E95" s="4"/>
      <c r="F95" s="4"/>
      <c r="G95" s="4"/>
      <c r="H95" s="4"/>
      <c r="I95" s="4"/>
    </row>
    <row r="96" spans="2:9" ht="15" hidden="1" customHeight="1" x14ac:dyDescent="0.25">
      <c r="B96" s="4"/>
      <c r="C96" s="4"/>
      <c r="D96" s="4"/>
      <c r="E96" s="4"/>
      <c r="F96" s="4"/>
      <c r="G96" s="4"/>
      <c r="H96" s="4"/>
      <c r="I96" s="4"/>
    </row>
    <row r="97" spans="2:9" ht="15" hidden="1" customHeight="1" x14ac:dyDescent="0.25">
      <c r="B97" s="4"/>
      <c r="C97" s="4"/>
      <c r="D97" s="4"/>
      <c r="E97" s="4"/>
      <c r="F97" s="4"/>
      <c r="G97" s="4"/>
      <c r="H97" s="4"/>
      <c r="I97" s="4"/>
    </row>
    <row r="98" spans="2:9" ht="15" hidden="1" customHeight="1" x14ac:dyDescent="0.25">
      <c r="B98" s="4"/>
      <c r="C98" s="4"/>
      <c r="D98" s="4"/>
      <c r="E98" s="4"/>
      <c r="F98" s="4"/>
      <c r="G98" s="4"/>
      <c r="H98" s="4"/>
      <c r="I98" s="4"/>
    </row>
    <row r="99" spans="2:9" ht="15" hidden="1" customHeight="1" x14ac:dyDescent="0.25">
      <c r="B99" s="4"/>
      <c r="C99" s="4"/>
      <c r="D99" s="4"/>
      <c r="E99" s="4"/>
      <c r="F99" s="4"/>
      <c r="G99" s="4"/>
      <c r="H99" s="4"/>
      <c r="I99" s="4"/>
    </row>
    <row r="100" spans="2:9" ht="15" hidden="1" customHeight="1" x14ac:dyDescent="0.25">
      <c r="B100" s="4"/>
      <c r="C100" s="4"/>
      <c r="D100" s="4"/>
      <c r="E100" s="4"/>
      <c r="F100" s="4"/>
      <c r="G100" s="4"/>
      <c r="H100" s="4"/>
      <c r="I100" s="4"/>
    </row>
    <row r="101" spans="2:9" ht="15" hidden="1" customHeight="1" x14ac:dyDescent="0.25">
      <c r="B101" s="4"/>
      <c r="C101" s="4"/>
      <c r="D101" s="4"/>
      <c r="E101" s="4"/>
      <c r="F101" s="4"/>
      <c r="G101" s="4"/>
      <c r="H101" s="4"/>
      <c r="I101" s="4"/>
    </row>
    <row r="102" spans="2:9" ht="15" hidden="1" customHeight="1" x14ac:dyDescent="0.25">
      <c r="B102" s="4"/>
      <c r="C102" s="4"/>
      <c r="D102" s="4"/>
      <c r="E102" s="4"/>
      <c r="F102" s="4"/>
      <c r="G102" s="4"/>
      <c r="H102" s="4"/>
      <c r="I102" s="4"/>
    </row>
    <row r="103" spans="2:9" ht="15" hidden="1" customHeight="1" x14ac:dyDescent="0.25">
      <c r="B103" s="4"/>
      <c r="C103" s="4"/>
      <c r="D103" s="4"/>
      <c r="E103" s="4"/>
      <c r="F103" s="4"/>
      <c r="G103" s="4"/>
      <c r="H103" s="4"/>
      <c r="I103" s="4"/>
    </row>
    <row r="104" spans="2:9" ht="15" hidden="1" customHeight="1" x14ac:dyDescent="0.25">
      <c r="B104" s="4"/>
      <c r="C104" s="4"/>
      <c r="D104" s="4"/>
      <c r="E104" s="4"/>
      <c r="F104" s="4"/>
      <c r="G104" s="4"/>
      <c r="H104" s="4"/>
      <c r="I104" s="4"/>
    </row>
    <row r="105" spans="2:9" ht="15" hidden="1" customHeight="1" x14ac:dyDescent="0.25">
      <c r="B105" s="4"/>
      <c r="C105" s="4"/>
      <c r="D105" s="4"/>
      <c r="E105" s="4"/>
      <c r="F105" s="4"/>
      <c r="G105" s="4"/>
      <c r="H105" s="4"/>
      <c r="I105" s="4"/>
    </row>
    <row r="106" spans="2:9" ht="15" hidden="1" customHeight="1" x14ac:dyDescent="0.25">
      <c r="B106" s="4"/>
      <c r="C106" s="4"/>
      <c r="D106" s="4"/>
      <c r="E106" s="4"/>
      <c r="F106" s="4"/>
      <c r="G106" s="4"/>
      <c r="H106" s="4"/>
      <c r="I106" s="4"/>
    </row>
    <row r="107" spans="2:9" ht="15" hidden="1" customHeight="1" x14ac:dyDescent="0.25">
      <c r="B107" s="4"/>
      <c r="C107" s="4"/>
      <c r="D107" s="4"/>
      <c r="E107" s="4"/>
      <c r="F107" s="4"/>
      <c r="G107" s="4"/>
      <c r="H107" s="4"/>
      <c r="I107" s="4"/>
    </row>
    <row r="108" spans="2:9" ht="15" hidden="1" customHeight="1" x14ac:dyDescent="0.25">
      <c r="B108" s="4"/>
      <c r="C108" s="4"/>
      <c r="D108" s="4"/>
      <c r="E108" s="4"/>
      <c r="F108" s="4"/>
      <c r="G108" s="4"/>
      <c r="H108" s="4"/>
      <c r="I108" s="4"/>
    </row>
    <row r="109" spans="2:9" ht="15" hidden="1" customHeight="1" x14ac:dyDescent="0.25">
      <c r="B109" s="4"/>
      <c r="C109" s="4"/>
      <c r="D109" s="4"/>
      <c r="E109" s="4"/>
      <c r="F109" s="4"/>
      <c r="G109" s="4"/>
      <c r="H109" s="4"/>
      <c r="I109" s="4"/>
    </row>
    <row r="110" spans="2:9" ht="15" hidden="1" customHeight="1" x14ac:dyDescent="0.25">
      <c r="B110" s="4"/>
      <c r="C110" s="4"/>
      <c r="D110" s="4"/>
      <c r="E110" s="4"/>
      <c r="F110" s="4"/>
      <c r="G110" s="4"/>
      <c r="H110" s="4"/>
      <c r="I110" s="4"/>
    </row>
    <row r="111" spans="2:9" ht="15" hidden="1" customHeight="1" x14ac:dyDescent="0.25">
      <c r="B111" s="4"/>
      <c r="C111" s="4"/>
      <c r="D111" s="4"/>
      <c r="E111" s="4"/>
      <c r="F111" s="4"/>
      <c r="G111" s="4"/>
      <c r="H111" s="4"/>
      <c r="I111" s="4"/>
    </row>
    <row r="112" spans="2:9" ht="15" hidden="1" customHeight="1" x14ac:dyDescent="0.25">
      <c r="B112" s="4"/>
      <c r="C112" s="4"/>
      <c r="D112" s="4"/>
      <c r="E112" s="4"/>
      <c r="F112" s="4"/>
      <c r="G112" s="4"/>
      <c r="H112" s="4"/>
      <c r="I112" s="4"/>
    </row>
    <row r="113" spans="2:9" ht="15" hidden="1" customHeight="1" x14ac:dyDescent="0.25">
      <c r="B113" s="4"/>
      <c r="C113" s="4"/>
      <c r="D113" s="4"/>
      <c r="E113" s="4"/>
      <c r="F113" s="4"/>
      <c r="G113" s="4"/>
      <c r="H113" s="4"/>
      <c r="I113" s="4"/>
    </row>
    <row r="114" spans="2:9" ht="15" hidden="1" customHeight="1" x14ac:dyDescent="0.25">
      <c r="B114" s="4"/>
      <c r="C114" s="4"/>
      <c r="D114" s="4"/>
      <c r="E114" s="4"/>
      <c r="F114" s="4"/>
      <c r="G114" s="4"/>
      <c r="H114" s="4"/>
      <c r="I114" s="4"/>
    </row>
    <row r="115" spans="2:9" ht="15" hidden="1" customHeight="1" x14ac:dyDescent="0.25">
      <c r="B115" s="4"/>
      <c r="C115" s="4"/>
      <c r="D115" s="4"/>
      <c r="E115" s="4"/>
      <c r="F115" s="4"/>
      <c r="G115" s="4"/>
      <c r="H115" s="4"/>
      <c r="I115" s="4"/>
    </row>
    <row r="116" spans="2:9" ht="15" hidden="1" customHeight="1" x14ac:dyDescent="0.25">
      <c r="B116" s="4"/>
      <c r="C116" s="4"/>
      <c r="D116" s="4"/>
      <c r="E116" s="4"/>
      <c r="F116" s="4"/>
      <c r="G116" s="4"/>
      <c r="H116" s="4"/>
      <c r="I116" s="4"/>
    </row>
    <row r="117" spans="2:9" ht="15" hidden="1" customHeight="1" x14ac:dyDescent="0.25">
      <c r="B117" s="4"/>
      <c r="C117" s="4"/>
      <c r="D117" s="4"/>
      <c r="E117" s="4"/>
      <c r="F117" s="4"/>
      <c r="G117" s="4"/>
      <c r="H117" s="4"/>
      <c r="I117" s="4"/>
    </row>
    <row r="118" spans="2:9" ht="15" hidden="1" customHeight="1" x14ac:dyDescent="0.25">
      <c r="B118" s="4"/>
      <c r="C118" s="4"/>
      <c r="D118" s="4"/>
      <c r="E118" s="4"/>
      <c r="F118" s="4"/>
      <c r="G118" s="4"/>
      <c r="H118" s="4"/>
      <c r="I118" s="4"/>
    </row>
    <row r="119" spans="2:9" ht="15" hidden="1" customHeight="1" x14ac:dyDescent="0.25">
      <c r="B119" s="4"/>
      <c r="C119" s="4"/>
      <c r="D119" s="4"/>
      <c r="E119" s="4"/>
      <c r="F119" s="4"/>
      <c r="G119" s="4"/>
      <c r="H119" s="4"/>
      <c r="I119" s="4"/>
    </row>
    <row r="120" spans="2:9" ht="15" hidden="1" customHeight="1" x14ac:dyDescent="0.25">
      <c r="B120" s="4"/>
      <c r="C120" s="4"/>
      <c r="D120" s="4"/>
      <c r="E120" s="4"/>
      <c r="F120" s="4"/>
      <c r="G120" s="4"/>
      <c r="H120" s="4"/>
      <c r="I120" s="4"/>
    </row>
    <row r="121" spans="2:9" ht="15" hidden="1" customHeight="1" x14ac:dyDescent="0.25">
      <c r="B121" s="4"/>
      <c r="C121" s="4"/>
      <c r="D121" s="4"/>
      <c r="E121" s="4"/>
      <c r="F121" s="4"/>
      <c r="G121" s="4"/>
      <c r="H121" s="4"/>
      <c r="I121" s="4"/>
    </row>
    <row r="122" spans="2:9" ht="15" hidden="1" customHeight="1" x14ac:dyDescent="0.25">
      <c r="B122" s="4"/>
      <c r="C122" s="4"/>
      <c r="D122" s="4"/>
      <c r="E122" s="4"/>
      <c r="F122" s="4"/>
      <c r="G122" s="4"/>
      <c r="H122" s="4"/>
      <c r="I122" s="4"/>
    </row>
    <row r="123" spans="2:9" ht="15" hidden="1" customHeight="1" x14ac:dyDescent="0.25">
      <c r="B123" s="4"/>
      <c r="C123" s="4"/>
      <c r="D123" s="4"/>
      <c r="E123" s="4"/>
      <c r="F123" s="4"/>
      <c r="G123" s="4"/>
      <c r="H123" s="4"/>
      <c r="I123" s="4"/>
    </row>
    <row r="124" spans="2:9" ht="15" hidden="1" customHeight="1" x14ac:dyDescent="0.25">
      <c r="B124" s="4"/>
      <c r="C124" s="4"/>
      <c r="D124" s="4"/>
      <c r="E124" s="4"/>
      <c r="F124" s="4"/>
      <c r="G124" s="4"/>
      <c r="H124" s="4"/>
      <c r="I124" s="4"/>
    </row>
    <row r="125" spans="2:9" ht="15" hidden="1" customHeight="1" x14ac:dyDescent="0.25">
      <c r="B125" s="4"/>
      <c r="C125" s="4"/>
      <c r="D125" s="4"/>
      <c r="E125" s="4"/>
      <c r="F125" s="4"/>
      <c r="G125" s="4"/>
      <c r="H125" s="4"/>
      <c r="I125" s="4"/>
    </row>
    <row r="126" spans="2:9" ht="15" hidden="1" customHeight="1" x14ac:dyDescent="0.25">
      <c r="B126" s="4"/>
      <c r="C126" s="4"/>
      <c r="D126" s="4"/>
      <c r="E126" s="4"/>
      <c r="F126" s="4"/>
      <c r="G126" s="4"/>
      <c r="H126" s="4"/>
      <c r="I126" s="4"/>
    </row>
    <row r="127" spans="2:9" ht="15" hidden="1" customHeight="1" x14ac:dyDescent="0.25">
      <c r="B127" s="4"/>
      <c r="C127" s="4"/>
      <c r="D127" s="4"/>
      <c r="E127" s="4"/>
      <c r="F127" s="4"/>
      <c r="G127" s="4"/>
      <c r="H127" s="4"/>
      <c r="I127" s="4"/>
    </row>
    <row r="128" spans="2:9" ht="15" hidden="1" customHeight="1" x14ac:dyDescent="0.25">
      <c r="B128" s="4"/>
      <c r="C128" s="4"/>
      <c r="D128" s="4"/>
      <c r="E128" s="4"/>
      <c r="F128" s="4"/>
      <c r="G128" s="4"/>
      <c r="H128" s="4"/>
      <c r="I128" s="4"/>
    </row>
    <row r="129" spans="2:9" ht="15" hidden="1" customHeight="1" x14ac:dyDescent="0.25">
      <c r="B129" s="4"/>
      <c r="C129" s="4"/>
      <c r="D129" s="4"/>
      <c r="E129" s="4"/>
      <c r="F129" s="4"/>
      <c r="G129" s="4"/>
      <c r="H129" s="4"/>
      <c r="I129" s="4"/>
    </row>
    <row r="130" spans="2:9" ht="15" hidden="1" customHeight="1" x14ac:dyDescent="0.25">
      <c r="B130" s="4"/>
      <c r="C130" s="4"/>
      <c r="D130" s="4"/>
      <c r="E130" s="4"/>
      <c r="F130" s="4"/>
      <c r="G130" s="4"/>
      <c r="H130" s="4"/>
      <c r="I130" s="4"/>
    </row>
    <row r="131" spans="2:9" ht="15" hidden="1" customHeight="1" x14ac:dyDescent="0.25">
      <c r="B131" s="4"/>
      <c r="C131" s="4"/>
      <c r="D131" s="4"/>
      <c r="E131" s="4"/>
      <c r="F131" s="4"/>
      <c r="G131" s="4"/>
      <c r="H131" s="4"/>
      <c r="I131" s="4"/>
    </row>
    <row r="132" spans="2:9" ht="15" hidden="1" customHeight="1" x14ac:dyDescent="0.25">
      <c r="B132" s="4"/>
      <c r="C132" s="4"/>
      <c r="D132" s="4"/>
      <c r="E132" s="4"/>
      <c r="F132" s="4"/>
      <c r="G132" s="4"/>
      <c r="H132" s="4"/>
      <c r="I132" s="4"/>
    </row>
    <row r="133" spans="2:9" ht="15" hidden="1" customHeight="1" x14ac:dyDescent="0.25">
      <c r="B133" s="4"/>
      <c r="C133" s="4"/>
      <c r="D133" s="4"/>
      <c r="E133" s="4"/>
      <c r="F133" s="4"/>
      <c r="G133" s="4"/>
      <c r="H133" s="4"/>
      <c r="I133" s="4"/>
    </row>
    <row r="134" spans="2:9" ht="15" hidden="1" customHeight="1" x14ac:dyDescent="0.25">
      <c r="B134" s="4"/>
      <c r="C134" s="4"/>
      <c r="D134" s="4"/>
      <c r="E134" s="4"/>
      <c r="F134" s="4"/>
      <c r="G134" s="4"/>
      <c r="H134" s="4"/>
      <c r="I134" s="4"/>
    </row>
    <row r="135" spans="2:9" ht="15" hidden="1" customHeight="1" x14ac:dyDescent="0.25">
      <c r="B135" s="4"/>
      <c r="C135" s="4"/>
      <c r="D135" s="4"/>
      <c r="E135" s="4"/>
      <c r="F135" s="4"/>
      <c r="G135" s="4"/>
      <c r="H135" s="4"/>
      <c r="I135" s="4"/>
    </row>
    <row r="136" spans="2:9" ht="15" hidden="1" customHeight="1" x14ac:dyDescent="0.25">
      <c r="B136" s="4"/>
      <c r="C136" s="4"/>
      <c r="D136" s="4"/>
      <c r="E136" s="4"/>
      <c r="F136" s="4"/>
      <c r="G136" s="4"/>
      <c r="H136" s="4"/>
      <c r="I136" s="4"/>
    </row>
    <row r="137" spans="2:9" ht="15" hidden="1" customHeight="1" x14ac:dyDescent="0.25">
      <c r="B137" s="4"/>
      <c r="C137" s="4"/>
      <c r="D137" s="4"/>
      <c r="E137" s="4"/>
      <c r="F137" s="4"/>
      <c r="G137" s="4"/>
      <c r="H137" s="4"/>
      <c r="I137" s="4"/>
    </row>
    <row r="138" spans="2:9" ht="15" hidden="1" customHeight="1" x14ac:dyDescent="0.25">
      <c r="B138" s="4"/>
      <c r="C138" s="4"/>
      <c r="D138" s="4"/>
      <c r="E138" s="4"/>
      <c r="F138" s="4"/>
      <c r="G138" s="4"/>
      <c r="H138" s="4"/>
      <c r="I138" s="4"/>
    </row>
    <row r="139" spans="2:9" ht="15" hidden="1" customHeight="1" x14ac:dyDescent="0.25">
      <c r="B139" s="4"/>
      <c r="C139" s="4"/>
      <c r="D139" s="4"/>
      <c r="E139" s="4"/>
      <c r="F139" s="4"/>
      <c r="G139" s="4"/>
      <c r="H139" s="4"/>
      <c r="I139" s="4"/>
    </row>
    <row r="140" spans="2:9" ht="15" hidden="1" customHeight="1" x14ac:dyDescent="0.25">
      <c r="B140" s="4"/>
      <c r="C140" s="4"/>
      <c r="D140" s="4"/>
      <c r="E140" s="4"/>
      <c r="F140" s="4"/>
      <c r="G140" s="4"/>
      <c r="H140" s="4"/>
      <c r="I140" s="4"/>
    </row>
    <row r="141" spans="2:9" ht="15" hidden="1" customHeight="1" x14ac:dyDescent="0.25">
      <c r="B141" s="4"/>
      <c r="C141" s="4"/>
      <c r="D141" s="4"/>
      <c r="E141" s="4"/>
      <c r="F141" s="4"/>
      <c r="G141" s="4"/>
      <c r="H141" s="4"/>
      <c r="I141" s="4"/>
    </row>
    <row r="142" spans="2:9" ht="15" hidden="1" customHeight="1" x14ac:dyDescent="0.25">
      <c r="B142" s="4"/>
      <c r="C142" s="4"/>
      <c r="D142" s="4"/>
      <c r="E142" s="4"/>
      <c r="F142" s="4"/>
      <c r="G142" s="4"/>
      <c r="H142" s="4"/>
      <c r="I142" s="4"/>
    </row>
    <row r="143" spans="2:9" ht="15" hidden="1" customHeight="1" x14ac:dyDescent="0.25">
      <c r="B143" s="4"/>
      <c r="C143" s="4"/>
      <c r="D143" s="4"/>
      <c r="E143" s="4"/>
      <c r="F143" s="4"/>
      <c r="G143" s="4"/>
      <c r="H143" s="4"/>
      <c r="I143" s="4"/>
    </row>
    <row r="144" spans="2:9" ht="15" hidden="1" customHeight="1" x14ac:dyDescent="0.25">
      <c r="B144" s="4"/>
      <c r="C144" s="4"/>
      <c r="D144" s="4"/>
      <c r="E144" s="4"/>
      <c r="F144" s="4"/>
      <c r="G144" s="4"/>
      <c r="H144" s="4"/>
      <c r="I144" s="4"/>
    </row>
    <row r="145" spans="2:9" ht="15" hidden="1" customHeight="1" x14ac:dyDescent="0.25">
      <c r="B145" s="4"/>
      <c r="C145" s="4"/>
      <c r="D145" s="4"/>
      <c r="E145" s="4"/>
      <c r="F145" s="4"/>
      <c r="G145" s="4"/>
      <c r="H145" s="4"/>
      <c r="I145" s="4"/>
    </row>
    <row r="146" spans="2:9" ht="15" hidden="1" customHeight="1" x14ac:dyDescent="0.25">
      <c r="B146" s="4"/>
      <c r="C146" s="4"/>
      <c r="D146" s="4"/>
      <c r="E146" s="4"/>
      <c r="F146" s="4"/>
      <c r="G146" s="4"/>
      <c r="H146" s="4"/>
      <c r="I146" s="4"/>
    </row>
    <row r="147" spans="2:9" ht="15" hidden="1" customHeight="1" x14ac:dyDescent="0.25">
      <c r="B147" s="4"/>
      <c r="C147" s="4"/>
      <c r="D147" s="4"/>
      <c r="E147" s="4"/>
      <c r="F147" s="4"/>
      <c r="G147" s="4"/>
      <c r="H147" s="4"/>
      <c r="I147" s="4"/>
    </row>
    <row r="148" spans="2:9" ht="15" hidden="1" customHeight="1" x14ac:dyDescent="0.25">
      <c r="B148" s="4"/>
      <c r="C148" s="4"/>
      <c r="D148" s="4"/>
      <c r="E148" s="4"/>
      <c r="F148" s="4"/>
      <c r="G148" s="4"/>
      <c r="H148" s="4"/>
      <c r="I148" s="4"/>
    </row>
    <row r="149" spans="2:9" ht="15" hidden="1" customHeight="1" x14ac:dyDescent="0.25">
      <c r="B149" s="4"/>
      <c r="C149" s="4"/>
      <c r="D149" s="4"/>
      <c r="E149" s="4"/>
      <c r="F149" s="4"/>
      <c r="G149" s="4"/>
      <c r="H149" s="4"/>
      <c r="I149" s="4"/>
    </row>
    <row r="150" spans="2:9" ht="15" hidden="1" customHeight="1" x14ac:dyDescent="0.25">
      <c r="B150" s="4"/>
      <c r="C150" s="4"/>
      <c r="D150" s="4"/>
      <c r="E150" s="4"/>
      <c r="F150" s="4"/>
      <c r="G150" s="4"/>
      <c r="H150" s="4"/>
      <c r="I150" s="4"/>
    </row>
    <row r="151" spans="2:9" ht="15" hidden="1" customHeight="1" x14ac:dyDescent="0.25">
      <c r="B151" s="4"/>
      <c r="C151" s="4"/>
      <c r="D151" s="4"/>
      <c r="E151" s="4"/>
      <c r="F151" s="4"/>
      <c r="G151" s="4"/>
      <c r="H151" s="4"/>
      <c r="I151" s="4"/>
    </row>
    <row r="152" spans="2:9" ht="15" hidden="1" customHeight="1" x14ac:dyDescent="0.25">
      <c r="B152" s="4"/>
      <c r="C152" s="4"/>
      <c r="D152" s="4"/>
      <c r="E152" s="4"/>
      <c r="F152" s="4"/>
      <c r="G152" s="4"/>
      <c r="H152" s="4"/>
      <c r="I152" s="4"/>
    </row>
    <row r="153" spans="2:9" ht="15" hidden="1" customHeight="1" x14ac:dyDescent="0.25">
      <c r="B153" s="4"/>
      <c r="C153" s="4"/>
      <c r="D153" s="4"/>
      <c r="E153" s="4"/>
      <c r="F153" s="4"/>
      <c r="G153" s="4"/>
      <c r="H153" s="4"/>
      <c r="I153" s="4"/>
    </row>
    <row r="154" spans="2:9" ht="15" hidden="1" customHeight="1" x14ac:dyDescent="0.25">
      <c r="B154" s="4"/>
      <c r="C154" s="4"/>
      <c r="D154" s="4"/>
      <c r="E154" s="4"/>
      <c r="F154" s="4"/>
      <c r="G154" s="4"/>
      <c r="H154" s="4"/>
      <c r="I154" s="4"/>
    </row>
    <row r="155" spans="2:9" ht="15" hidden="1" customHeight="1" x14ac:dyDescent="0.25">
      <c r="B155" s="4"/>
      <c r="C155" s="4"/>
      <c r="D155" s="4"/>
      <c r="E155" s="4"/>
      <c r="F155" s="4"/>
      <c r="G155" s="4"/>
      <c r="H155" s="4"/>
      <c r="I155" s="4"/>
    </row>
    <row r="156" spans="2:9" ht="15" hidden="1" customHeight="1" x14ac:dyDescent="0.25">
      <c r="B156" s="4"/>
      <c r="C156" s="4"/>
      <c r="D156" s="4"/>
      <c r="E156" s="4"/>
      <c r="F156" s="4"/>
      <c r="G156" s="4"/>
      <c r="H156" s="4"/>
      <c r="I156" s="4"/>
    </row>
    <row r="157" spans="2:9" ht="15" hidden="1" customHeight="1" x14ac:dyDescent="0.25">
      <c r="B157" s="4"/>
      <c r="C157" s="4"/>
      <c r="D157" s="4"/>
      <c r="E157" s="4"/>
      <c r="F157" s="4"/>
      <c r="G157" s="4"/>
      <c r="H157" s="4"/>
      <c r="I157" s="4"/>
    </row>
    <row r="158" spans="2:9" ht="15" hidden="1" customHeight="1" x14ac:dyDescent="0.25">
      <c r="B158" s="4"/>
      <c r="C158" s="4"/>
      <c r="D158" s="4"/>
      <c r="E158" s="4"/>
      <c r="F158" s="4"/>
      <c r="G158" s="4"/>
      <c r="H158" s="4"/>
      <c r="I158" s="4"/>
    </row>
    <row r="159" spans="2:9" ht="15" hidden="1" customHeight="1" x14ac:dyDescent="0.25">
      <c r="B159" s="4"/>
      <c r="C159" s="4"/>
      <c r="D159" s="4"/>
      <c r="E159" s="4"/>
      <c r="F159" s="4"/>
      <c r="G159" s="4"/>
      <c r="H159" s="4"/>
      <c r="I159" s="4"/>
    </row>
    <row r="160" spans="2:9" ht="15" hidden="1" customHeight="1" x14ac:dyDescent="0.25">
      <c r="B160" s="4"/>
      <c r="C160" s="4"/>
      <c r="D160" s="4"/>
      <c r="E160" s="4"/>
      <c r="F160" s="4"/>
      <c r="G160" s="4"/>
      <c r="H160" s="4"/>
      <c r="I160" s="4"/>
    </row>
    <row r="161" spans="2:9" ht="15" hidden="1" customHeight="1" x14ac:dyDescent="0.25">
      <c r="B161" s="4"/>
      <c r="C161" s="4"/>
      <c r="D161" s="4"/>
      <c r="E161" s="4"/>
      <c r="F161" s="4"/>
      <c r="G161" s="4"/>
      <c r="H161" s="4"/>
      <c r="I161" s="4"/>
    </row>
    <row r="162" spans="2:9" ht="15" hidden="1" customHeight="1" x14ac:dyDescent="0.25">
      <c r="B162" s="4"/>
      <c r="C162" s="4"/>
      <c r="D162" s="4"/>
      <c r="E162" s="4"/>
      <c r="F162" s="4"/>
      <c r="G162" s="4"/>
      <c r="H162" s="4"/>
      <c r="I162" s="4"/>
    </row>
    <row r="163" spans="2:9" ht="15" hidden="1" customHeight="1" x14ac:dyDescent="0.25">
      <c r="B163" s="4"/>
      <c r="C163" s="4"/>
      <c r="D163" s="4"/>
      <c r="E163" s="4"/>
      <c r="F163" s="4"/>
      <c r="G163" s="4"/>
      <c r="H163" s="4"/>
      <c r="I163" s="4"/>
    </row>
    <row r="164" spans="2:9" ht="15" hidden="1" customHeight="1" x14ac:dyDescent="0.25">
      <c r="B164" s="4"/>
      <c r="C164" s="4"/>
      <c r="D164" s="4"/>
      <c r="E164" s="4"/>
      <c r="F164" s="4"/>
      <c r="G164" s="4"/>
      <c r="H164" s="4"/>
      <c r="I164" s="4"/>
    </row>
    <row r="165" spans="2:9" ht="15" hidden="1" customHeight="1" x14ac:dyDescent="0.25">
      <c r="B165" s="4"/>
      <c r="C165" s="4"/>
      <c r="D165" s="4"/>
      <c r="E165" s="4"/>
      <c r="F165" s="4"/>
      <c r="G165" s="4"/>
      <c r="H165" s="4"/>
      <c r="I165" s="4"/>
    </row>
    <row r="166" spans="2:9" ht="15" hidden="1" customHeight="1" x14ac:dyDescent="0.25">
      <c r="B166" s="4"/>
      <c r="C166" s="4"/>
      <c r="D166" s="4"/>
      <c r="E166" s="4"/>
      <c r="F166" s="4"/>
      <c r="G166" s="4"/>
      <c r="H166" s="4"/>
      <c r="I166" s="4"/>
    </row>
    <row r="167" spans="2:9" ht="15" hidden="1" customHeight="1" x14ac:dyDescent="0.25">
      <c r="B167" s="4"/>
      <c r="C167" s="4"/>
      <c r="D167" s="4"/>
      <c r="E167" s="4"/>
      <c r="F167" s="4"/>
      <c r="G167" s="4"/>
      <c r="H167" s="4"/>
      <c r="I167" s="4"/>
    </row>
    <row r="168" spans="2:9" ht="15" hidden="1" customHeight="1" x14ac:dyDescent="0.25">
      <c r="B168" s="4"/>
      <c r="C168" s="4"/>
      <c r="D168" s="4"/>
      <c r="E168" s="4"/>
      <c r="F168" s="4"/>
      <c r="G168" s="4"/>
      <c r="H168" s="4"/>
      <c r="I168" s="4"/>
    </row>
    <row r="169" spans="2:9" ht="15" hidden="1" customHeight="1" x14ac:dyDescent="0.25">
      <c r="B169" s="4"/>
      <c r="C169" s="4"/>
      <c r="D169" s="4"/>
      <c r="E169" s="4"/>
      <c r="F169" s="4"/>
      <c r="G169" s="4"/>
      <c r="H169" s="4"/>
      <c r="I169" s="4"/>
    </row>
    <row r="170" spans="2:9" ht="15" hidden="1" customHeight="1" x14ac:dyDescent="0.25">
      <c r="B170" s="4"/>
      <c r="C170" s="4"/>
      <c r="D170" s="4"/>
      <c r="E170" s="4"/>
      <c r="F170" s="4"/>
      <c r="G170" s="4"/>
      <c r="H170" s="4"/>
      <c r="I170" s="4"/>
    </row>
    <row r="171" spans="2:9" ht="15" hidden="1" customHeight="1" x14ac:dyDescent="0.25">
      <c r="B171" s="4"/>
      <c r="C171" s="4"/>
      <c r="D171" s="4"/>
      <c r="E171" s="4"/>
      <c r="F171" s="4"/>
      <c r="G171" s="4"/>
      <c r="H171" s="4"/>
      <c r="I171" s="4"/>
    </row>
    <row r="172" spans="2:9" ht="15" hidden="1" customHeight="1" x14ac:dyDescent="0.25">
      <c r="B172" s="4"/>
      <c r="C172" s="4"/>
      <c r="D172" s="4"/>
      <c r="E172" s="4"/>
      <c r="F172" s="4"/>
      <c r="G172" s="4"/>
      <c r="H172" s="4"/>
      <c r="I172" s="4"/>
    </row>
    <row r="173" spans="2:9" ht="15" hidden="1" customHeight="1" x14ac:dyDescent="0.25">
      <c r="B173" s="4"/>
      <c r="C173" s="4"/>
      <c r="D173" s="4"/>
      <c r="E173" s="4"/>
      <c r="F173" s="4"/>
      <c r="G173" s="4"/>
      <c r="H173" s="4"/>
      <c r="I173" s="4"/>
    </row>
    <row r="174" spans="2:9" ht="15" hidden="1" customHeight="1" x14ac:dyDescent="0.25">
      <c r="B174" s="4"/>
      <c r="C174" s="4"/>
      <c r="D174" s="4"/>
      <c r="E174" s="4"/>
      <c r="F174" s="4"/>
      <c r="G174" s="4"/>
      <c r="H174" s="4"/>
      <c r="I174" s="4"/>
    </row>
    <row r="175" spans="2:9" ht="15" hidden="1" customHeight="1" x14ac:dyDescent="0.25">
      <c r="B175" s="4"/>
      <c r="C175" s="4"/>
      <c r="D175" s="4"/>
      <c r="E175" s="4"/>
      <c r="F175" s="4"/>
      <c r="G175" s="4"/>
      <c r="H175" s="4"/>
      <c r="I175" s="4"/>
    </row>
    <row r="176" spans="2:9" ht="15" hidden="1" customHeight="1" x14ac:dyDescent="0.25">
      <c r="B176" s="4"/>
      <c r="C176" s="4"/>
      <c r="D176" s="4"/>
      <c r="E176" s="4"/>
      <c r="F176" s="4"/>
      <c r="G176" s="4"/>
      <c r="H176" s="4"/>
      <c r="I176" s="4"/>
    </row>
    <row r="177" spans="2:9" ht="15" hidden="1" customHeight="1" x14ac:dyDescent="0.25">
      <c r="B177" s="4"/>
      <c r="C177" s="4"/>
      <c r="D177" s="4"/>
      <c r="E177" s="4"/>
      <c r="F177" s="4"/>
      <c r="G177" s="4"/>
      <c r="H177" s="4"/>
      <c r="I177" s="4"/>
    </row>
    <row r="178" spans="2:9" ht="15" hidden="1" customHeight="1" x14ac:dyDescent="0.25">
      <c r="B178" s="4"/>
      <c r="C178" s="4"/>
      <c r="D178" s="4"/>
      <c r="E178" s="4"/>
      <c r="F178" s="4"/>
      <c r="G178" s="4"/>
      <c r="H178" s="4"/>
      <c r="I178" s="4"/>
    </row>
    <row r="179" spans="2:9" ht="15" hidden="1" customHeight="1" x14ac:dyDescent="0.25">
      <c r="B179" s="4"/>
      <c r="C179" s="4"/>
      <c r="D179" s="4"/>
      <c r="E179" s="4"/>
      <c r="F179" s="4"/>
      <c r="G179" s="4"/>
      <c r="H179" s="4"/>
      <c r="I179" s="4"/>
    </row>
    <row r="180" spans="2:9" ht="15" hidden="1" customHeight="1" x14ac:dyDescent="0.25">
      <c r="B180" s="4"/>
      <c r="C180" s="4"/>
      <c r="D180" s="4"/>
      <c r="E180" s="4"/>
      <c r="F180" s="4"/>
      <c r="G180" s="4"/>
      <c r="H180" s="4"/>
      <c r="I180" s="4"/>
    </row>
    <row r="181" spans="2:9" ht="15" hidden="1" customHeight="1" x14ac:dyDescent="0.25">
      <c r="B181" s="4"/>
      <c r="C181" s="4"/>
      <c r="D181" s="4"/>
      <c r="E181" s="4"/>
      <c r="F181" s="4"/>
      <c r="G181" s="4"/>
      <c r="H181" s="4"/>
      <c r="I181" s="4"/>
    </row>
    <row r="182" spans="2:9" ht="15" hidden="1" customHeight="1" x14ac:dyDescent="0.25">
      <c r="B182" s="4"/>
      <c r="C182" s="4"/>
      <c r="D182" s="4"/>
      <c r="E182" s="4"/>
      <c r="F182" s="4"/>
      <c r="G182" s="4"/>
      <c r="H182" s="4"/>
      <c r="I182" s="4"/>
    </row>
    <row r="183" spans="2:9" ht="15" hidden="1" customHeight="1" x14ac:dyDescent="0.25">
      <c r="B183" s="4"/>
      <c r="C183" s="4"/>
      <c r="D183" s="4"/>
      <c r="E183" s="4"/>
      <c r="F183" s="4"/>
      <c r="G183" s="4"/>
      <c r="H183" s="4"/>
      <c r="I183" s="4"/>
    </row>
    <row r="184" spans="2:9" ht="15" hidden="1" customHeight="1" x14ac:dyDescent="0.25">
      <c r="B184" s="4"/>
      <c r="C184" s="4"/>
      <c r="D184" s="4"/>
      <c r="E184" s="4"/>
      <c r="F184" s="4"/>
      <c r="G184" s="4"/>
      <c r="H184" s="4"/>
      <c r="I184" s="4"/>
    </row>
    <row r="185" spans="2:9" ht="15" hidden="1" customHeight="1" x14ac:dyDescent="0.25">
      <c r="B185" s="4"/>
      <c r="C185" s="4"/>
      <c r="D185" s="4"/>
      <c r="E185" s="4"/>
      <c r="F185" s="4"/>
      <c r="G185" s="4"/>
      <c r="H185" s="4"/>
      <c r="I185" s="4"/>
    </row>
    <row r="186" spans="2:9" ht="15" hidden="1" customHeight="1" x14ac:dyDescent="0.25">
      <c r="B186" s="4"/>
      <c r="C186" s="4"/>
      <c r="D186" s="4"/>
      <c r="E186" s="4"/>
      <c r="F186" s="4"/>
      <c r="G186" s="4"/>
      <c r="H186" s="4"/>
      <c r="I186" s="4"/>
    </row>
    <row r="187" spans="2:9" ht="15" hidden="1" customHeight="1" x14ac:dyDescent="0.25">
      <c r="B187" s="4"/>
      <c r="C187" s="4"/>
      <c r="D187" s="4"/>
      <c r="E187" s="4"/>
      <c r="F187" s="4"/>
      <c r="G187" s="4"/>
      <c r="H187" s="4"/>
      <c r="I187" s="4"/>
    </row>
    <row r="188" spans="2:9" ht="15" hidden="1" customHeight="1" x14ac:dyDescent="0.25">
      <c r="B188" s="4"/>
      <c r="C188" s="4"/>
      <c r="D188" s="4"/>
      <c r="E188" s="4"/>
      <c r="F188" s="4"/>
      <c r="G188" s="4"/>
      <c r="H188" s="4"/>
      <c r="I188" s="4"/>
    </row>
    <row r="189" spans="2:9" ht="15" hidden="1" customHeight="1" x14ac:dyDescent="0.25">
      <c r="B189" s="4"/>
      <c r="C189" s="4"/>
      <c r="D189" s="4"/>
      <c r="E189" s="4"/>
      <c r="F189" s="4"/>
      <c r="G189" s="4"/>
      <c r="H189" s="4"/>
      <c r="I189" s="4"/>
    </row>
    <row r="190" spans="2:9" ht="15" hidden="1" customHeight="1" x14ac:dyDescent="0.25">
      <c r="B190" s="4"/>
      <c r="C190" s="4"/>
      <c r="D190" s="4"/>
      <c r="E190" s="4"/>
      <c r="F190" s="4"/>
      <c r="G190" s="4"/>
      <c r="H190" s="4"/>
      <c r="I190" s="4"/>
    </row>
    <row r="191" spans="2:9" ht="15" hidden="1" customHeight="1" x14ac:dyDescent="0.25">
      <c r="B191" s="4"/>
      <c r="C191" s="4"/>
      <c r="D191" s="4"/>
      <c r="E191" s="4"/>
      <c r="F191" s="4"/>
      <c r="G191" s="4"/>
      <c r="H191" s="4"/>
      <c r="I191" s="4"/>
    </row>
    <row r="192" spans="2:9" ht="15" hidden="1" customHeight="1" x14ac:dyDescent="0.25">
      <c r="B192" s="4"/>
      <c r="C192" s="4"/>
      <c r="D192" s="4"/>
      <c r="E192" s="4"/>
      <c r="F192" s="4"/>
      <c r="G192" s="4"/>
      <c r="H192" s="4"/>
      <c r="I192" s="4"/>
    </row>
    <row r="193" spans="2:9" ht="15" hidden="1" customHeight="1" x14ac:dyDescent="0.25">
      <c r="B193" s="4"/>
      <c r="C193" s="4"/>
      <c r="D193" s="4"/>
      <c r="E193" s="4"/>
      <c r="F193" s="4"/>
      <c r="G193" s="4"/>
      <c r="H193" s="4"/>
      <c r="I193" s="4"/>
    </row>
    <row r="194" spans="2:9" ht="15" hidden="1" customHeight="1" x14ac:dyDescent="0.25">
      <c r="B194" s="4"/>
      <c r="C194" s="4"/>
      <c r="D194" s="4"/>
      <c r="E194" s="4"/>
      <c r="F194" s="4"/>
      <c r="G194" s="4"/>
      <c r="H194" s="4"/>
      <c r="I194" s="4"/>
    </row>
    <row r="195" spans="2:9" ht="15" hidden="1" customHeight="1" x14ac:dyDescent="0.25">
      <c r="B195" s="4"/>
      <c r="C195" s="4"/>
      <c r="D195" s="4"/>
      <c r="E195" s="4"/>
      <c r="F195" s="4"/>
      <c r="G195" s="4"/>
      <c r="H195" s="4"/>
      <c r="I195" s="4"/>
    </row>
    <row r="196" spans="2:9" ht="15" hidden="1" customHeight="1" x14ac:dyDescent="0.25">
      <c r="B196" s="4"/>
      <c r="C196" s="4"/>
      <c r="D196" s="4"/>
      <c r="E196" s="4"/>
      <c r="F196" s="4"/>
      <c r="G196" s="4"/>
      <c r="H196" s="4"/>
      <c r="I196" s="4"/>
    </row>
    <row r="197" spans="2:9" ht="15" hidden="1" customHeight="1" x14ac:dyDescent="0.25">
      <c r="B197" s="4"/>
      <c r="C197" s="4"/>
      <c r="D197" s="4"/>
      <c r="E197" s="4"/>
      <c r="F197" s="4"/>
      <c r="G197" s="4"/>
      <c r="H197" s="4"/>
      <c r="I197" s="4"/>
    </row>
    <row r="198" spans="2:9" ht="15" hidden="1" customHeight="1" x14ac:dyDescent="0.25">
      <c r="B198" s="4"/>
      <c r="C198" s="4"/>
      <c r="D198" s="4"/>
      <c r="E198" s="4"/>
      <c r="F198" s="4"/>
      <c r="G198" s="4"/>
      <c r="H198" s="4"/>
      <c r="I198" s="4"/>
    </row>
    <row r="199" spans="2:9" ht="15" hidden="1" customHeight="1" x14ac:dyDescent="0.25">
      <c r="B199" s="4"/>
      <c r="C199" s="4"/>
      <c r="D199" s="4"/>
      <c r="E199" s="4"/>
      <c r="F199" s="4"/>
      <c r="G199" s="4"/>
      <c r="H199" s="4"/>
      <c r="I199" s="4"/>
    </row>
    <row r="200" spans="2:9" ht="15" hidden="1" customHeight="1" x14ac:dyDescent="0.25">
      <c r="B200" s="4"/>
      <c r="C200" s="4"/>
      <c r="D200" s="4"/>
      <c r="E200" s="4"/>
      <c r="F200" s="4"/>
      <c r="G200" s="4"/>
      <c r="H200" s="4"/>
      <c r="I200" s="4"/>
    </row>
    <row r="201" spans="2:9" ht="15" hidden="1" customHeight="1" x14ac:dyDescent="0.25">
      <c r="B201" s="4"/>
      <c r="C201" s="4"/>
      <c r="D201" s="4"/>
      <c r="E201" s="4"/>
      <c r="F201" s="4"/>
      <c r="G201" s="4"/>
      <c r="H201" s="4"/>
      <c r="I201" s="4"/>
    </row>
    <row r="202" spans="2:9" ht="15" hidden="1" customHeight="1" x14ac:dyDescent="0.25">
      <c r="B202" s="4"/>
      <c r="C202" s="4"/>
      <c r="D202" s="4"/>
      <c r="E202" s="4"/>
      <c r="F202" s="4"/>
      <c r="G202" s="4"/>
      <c r="H202" s="4"/>
      <c r="I202" s="4"/>
    </row>
    <row r="203" spans="2:9" ht="15" hidden="1" customHeight="1" x14ac:dyDescent="0.25">
      <c r="B203" s="4"/>
      <c r="C203" s="4"/>
      <c r="D203" s="4"/>
      <c r="E203" s="4"/>
      <c r="F203" s="4"/>
      <c r="G203" s="4"/>
      <c r="H203" s="4"/>
      <c r="I203" s="4"/>
    </row>
    <row r="204" spans="2:9" ht="15" hidden="1" customHeight="1" x14ac:dyDescent="0.25">
      <c r="B204" s="4"/>
      <c r="C204" s="4"/>
      <c r="D204" s="4"/>
      <c r="E204" s="4"/>
      <c r="F204" s="4"/>
      <c r="G204" s="4"/>
      <c r="H204" s="4"/>
      <c r="I204" s="4"/>
    </row>
    <row r="205" spans="2:9" ht="15" hidden="1" customHeight="1" x14ac:dyDescent="0.25">
      <c r="B205" s="4"/>
      <c r="C205" s="4"/>
      <c r="D205" s="4"/>
      <c r="E205" s="4"/>
      <c r="F205" s="4"/>
      <c r="G205" s="4"/>
      <c r="H205" s="4"/>
      <c r="I205" s="4"/>
    </row>
    <row r="206" spans="2:9" ht="15" hidden="1" customHeight="1" x14ac:dyDescent="0.25">
      <c r="B206" s="4"/>
      <c r="C206" s="4"/>
      <c r="D206" s="4"/>
      <c r="E206" s="4"/>
      <c r="F206" s="4"/>
      <c r="G206" s="4"/>
      <c r="H206" s="4"/>
      <c r="I206" s="4"/>
    </row>
    <row r="207" spans="2:9" ht="15" hidden="1" customHeight="1" x14ac:dyDescent="0.25">
      <c r="B207" s="4"/>
      <c r="C207" s="4"/>
      <c r="D207" s="4"/>
      <c r="E207" s="4"/>
      <c r="F207" s="4"/>
      <c r="G207" s="4"/>
      <c r="H207" s="4"/>
      <c r="I207" s="4"/>
    </row>
    <row r="208" spans="2:9" ht="15" hidden="1" customHeight="1" x14ac:dyDescent="0.25">
      <c r="B208" s="4"/>
      <c r="C208" s="4"/>
      <c r="D208" s="4"/>
      <c r="E208" s="4"/>
      <c r="F208" s="4"/>
      <c r="G208" s="4"/>
      <c r="H208" s="4"/>
      <c r="I208" s="4"/>
    </row>
    <row r="209" spans="2:9" ht="15" hidden="1" customHeight="1" x14ac:dyDescent="0.25">
      <c r="B209" s="4"/>
      <c r="C209" s="4"/>
      <c r="D209" s="4"/>
      <c r="E209" s="4"/>
      <c r="F209" s="4"/>
      <c r="G209" s="4"/>
      <c r="H209" s="4"/>
      <c r="I209" s="4"/>
    </row>
    <row r="210" spans="2:9" ht="15" hidden="1" customHeight="1" x14ac:dyDescent="0.25">
      <c r="B210" s="4"/>
      <c r="C210" s="4"/>
      <c r="D210" s="4"/>
      <c r="E210" s="4"/>
      <c r="F210" s="4"/>
      <c r="G210" s="4"/>
      <c r="H210" s="4"/>
      <c r="I210" s="4"/>
    </row>
    <row r="211" spans="2:9" ht="15" hidden="1" customHeight="1" x14ac:dyDescent="0.25">
      <c r="B211" s="4"/>
      <c r="C211" s="4"/>
      <c r="D211" s="4"/>
      <c r="E211" s="4"/>
      <c r="F211" s="4"/>
      <c r="G211" s="4"/>
      <c r="H211" s="4"/>
      <c r="I211" s="4"/>
    </row>
    <row r="212" spans="2:9" ht="15" hidden="1" customHeight="1" x14ac:dyDescent="0.25">
      <c r="B212" s="4"/>
      <c r="C212" s="4"/>
      <c r="D212" s="4"/>
      <c r="E212" s="4"/>
      <c r="F212" s="4"/>
      <c r="G212" s="4"/>
      <c r="H212" s="4"/>
      <c r="I212" s="4"/>
    </row>
    <row r="213" spans="2:9" ht="15" hidden="1" customHeight="1" x14ac:dyDescent="0.25">
      <c r="B213" s="4"/>
      <c r="C213" s="4"/>
      <c r="D213" s="4"/>
      <c r="E213" s="4"/>
      <c r="F213" s="4"/>
      <c r="G213" s="4"/>
      <c r="H213" s="4"/>
      <c r="I213" s="4"/>
    </row>
    <row r="214" spans="2:9" ht="15" hidden="1" customHeight="1" x14ac:dyDescent="0.25">
      <c r="B214" s="4"/>
      <c r="C214" s="4"/>
      <c r="D214" s="4"/>
      <c r="E214" s="4"/>
      <c r="F214" s="4"/>
      <c r="G214" s="4"/>
      <c r="H214" s="4"/>
      <c r="I214" s="4"/>
    </row>
    <row r="215" spans="2:9" ht="15" hidden="1" customHeight="1" x14ac:dyDescent="0.25">
      <c r="B215" s="4"/>
      <c r="C215" s="4"/>
      <c r="D215" s="4"/>
      <c r="E215" s="4"/>
      <c r="F215" s="4"/>
      <c r="G215" s="4"/>
      <c r="H215" s="4"/>
      <c r="I215" s="4"/>
    </row>
    <row r="216" spans="2:9" ht="15" hidden="1" customHeight="1" x14ac:dyDescent="0.25">
      <c r="B216" s="4"/>
      <c r="C216" s="4"/>
      <c r="D216" s="4"/>
      <c r="E216" s="4"/>
      <c r="F216" s="4"/>
      <c r="G216" s="4"/>
      <c r="H216" s="4"/>
      <c r="I216" s="4"/>
    </row>
    <row r="217" spans="2:9" ht="15" hidden="1" customHeight="1" x14ac:dyDescent="0.25">
      <c r="B217" s="4"/>
      <c r="C217" s="4"/>
      <c r="D217" s="4"/>
      <c r="E217" s="4"/>
      <c r="F217" s="4"/>
      <c r="G217" s="4"/>
      <c r="H217" s="4"/>
      <c r="I217" s="4"/>
    </row>
    <row r="218" spans="2:9" ht="15" hidden="1" customHeight="1" x14ac:dyDescent="0.25">
      <c r="B218" s="4"/>
      <c r="C218" s="4"/>
      <c r="D218" s="4"/>
      <c r="E218" s="4"/>
      <c r="F218" s="4"/>
      <c r="G218" s="4"/>
      <c r="H218" s="4"/>
      <c r="I218" s="4"/>
    </row>
    <row r="219" spans="2:9" ht="15" hidden="1" customHeight="1" x14ac:dyDescent="0.25">
      <c r="B219" s="4"/>
      <c r="C219" s="4"/>
      <c r="D219" s="4"/>
      <c r="E219" s="4"/>
      <c r="F219" s="4"/>
      <c r="G219" s="4"/>
      <c r="H219" s="4"/>
      <c r="I219" s="4"/>
    </row>
    <row r="220" spans="2:9" ht="15" hidden="1" customHeight="1" x14ac:dyDescent="0.25">
      <c r="B220" s="4"/>
      <c r="C220" s="4"/>
      <c r="D220" s="4"/>
      <c r="E220" s="4"/>
      <c r="F220" s="4"/>
      <c r="G220" s="4"/>
      <c r="H220" s="4"/>
      <c r="I220" s="4"/>
    </row>
    <row r="221" spans="2:9" ht="15" hidden="1" customHeight="1" x14ac:dyDescent="0.25">
      <c r="B221" s="4"/>
      <c r="C221" s="4"/>
      <c r="D221" s="4"/>
      <c r="E221" s="4"/>
      <c r="F221" s="4"/>
      <c r="G221" s="4"/>
      <c r="H221" s="4"/>
      <c r="I221" s="4"/>
    </row>
    <row r="222" spans="2:9" ht="15" hidden="1" customHeight="1" x14ac:dyDescent="0.25">
      <c r="B222" s="4"/>
      <c r="C222" s="4"/>
      <c r="D222" s="4"/>
      <c r="E222" s="4"/>
      <c r="F222" s="4"/>
      <c r="G222" s="4"/>
      <c r="H222" s="4"/>
      <c r="I222" s="4"/>
    </row>
    <row r="223" spans="2:9" ht="15" hidden="1" customHeight="1" x14ac:dyDescent="0.25">
      <c r="B223" s="4"/>
      <c r="C223" s="4"/>
      <c r="D223" s="4"/>
      <c r="E223" s="4"/>
      <c r="F223" s="4"/>
      <c r="G223" s="4"/>
      <c r="H223" s="4"/>
      <c r="I223" s="4"/>
    </row>
    <row r="224" spans="2:9" ht="15" hidden="1" customHeight="1" x14ac:dyDescent="0.25">
      <c r="B224" s="4"/>
      <c r="C224" s="4"/>
      <c r="D224" s="4"/>
      <c r="E224" s="4"/>
      <c r="F224" s="4"/>
      <c r="G224" s="4"/>
      <c r="H224" s="4"/>
      <c r="I224" s="4"/>
    </row>
    <row r="225" spans="2:9" ht="15" hidden="1" customHeight="1" x14ac:dyDescent="0.25">
      <c r="B225" s="4"/>
      <c r="C225" s="4"/>
      <c r="D225" s="4"/>
      <c r="E225" s="4"/>
      <c r="F225" s="4"/>
      <c r="G225" s="4"/>
      <c r="H225" s="4"/>
      <c r="I225" s="4"/>
    </row>
    <row r="226" spans="2:9" ht="15" hidden="1" customHeight="1" x14ac:dyDescent="0.25">
      <c r="B226" s="4"/>
      <c r="C226" s="4"/>
      <c r="D226" s="4"/>
      <c r="E226" s="4"/>
      <c r="F226" s="4"/>
      <c r="G226" s="4"/>
      <c r="H226" s="4"/>
      <c r="I226" s="4"/>
    </row>
    <row r="227" spans="2:9" ht="15" hidden="1" customHeight="1" x14ac:dyDescent="0.25">
      <c r="B227" s="4"/>
      <c r="C227" s="4"/>
      <c r="D227" s="4"/>
      <c r="E227" s="4"/>
      <c r="F227" s="4"/>
      <c r="G227" s="4"/>
      <c r="H227" s="4"/>
      <c r="I227" s="4"/>
    </row>
    <row r="228" spans="2:9" ht="15" hidden="1" customHeight="1" x14ac:dyDescent="0.25">
      <c r="B228" s="4"/>
      <c r="C228" s="4"/>
      <c r="D228" s="4"/>
      <c r="E228" s="4"/>
      <c r="F228" s="4"/>
      <c r="G228" s="4"/>
      <c r="H228" s="4"/>
      <c r="I228" s="4"/>
    </row>
    <row r="229" spans="2:9" ht="15" hidden="1" customHeight="1" x14ac:dyDescent="0.25">
      <c r="B229" s="4"/>
      <c r="C229" s="4"/>
      <c r="D229" s="4"/>
      <c r="E229" s="4"/>
      <c r="F229" s="4"/>
      <c r="G229" s="4"/>
      <c r="H229" s="4"/>
      <c r="I229" s="4"/>
    </row>
    <row r="230" spans="2:9" ht="15" hidden="1" customHeight="1" x14ac:dyDescent="0.25">
      <c r="B230" s="4"/>
      <c r="C230" s="4"/>
      <c r="D230" s="4"/>
      <c r="E230" s="4"/>
      <c r="F230" s="4"/>
      <c r="G230" s="4"/>
      <c r="H230" s="4"/>
      <c r="I230" s="4"/>
    </row>
    <row r="231" spans="2:9" ht="15" hidden="1" customHeight="1" x14ac:dyDescent="0.25">
      <c r="B231" s="4"/>
      <c r="C231" s="4"/>
      <c r="D231" s="4"/>
      <c r="E231" s="4"/>
      <c r="F231" s="4"/>
      <c r="G231" s="4"/>
      <c r="H231" s="4"/>
      <c r="I231" s="4"/>
    </row>
    <row r="232" spans="2:9" ht="15" hidden="1" customHeight="1" x14ac:dyDescent="0.25">
      <c r="B232" s="4"/>
      <c r="C232" s="4"/>
      <c r="D232" s="4"/>
      <c r="E232" s="4"/>
      <c r="F232" s="4"/>
      <c r="G232" s="4"/>
      <c r="H232" s="4"/>
      <c r="I232" s="4"/>
    </row>
    <row r="233" spans="2:9" ht="15" hidden="1" customHeight="1" x14ac:dyDescent="0.25">
      <c r="B233" s="4"/>
      <c r="C233" s="4"/>
      <c r="D233" s="4"/>
      <c r="E233" s="4"/>
      <c r="F233" s="4"/>
      <c r="G233" s="4"/>
      <c r="H233" s="4"/>
      <c r="I233" s="4"/>
    </row>
    <row r="234" spans="2:9" ht="15" hidden="1" customHeight="1" x14ac:dyDescent="0.25">
      <c r="B234" s="4"/>
      <c r="C234" s="4"/>
      <c r="D234" s="4"/>
      <c r="E234" s="4"/>
      <c r="F234" s="4"/>
      <c r="G234" s="4"/>
      <c r="H234" s="4"/>
      <c r="I234" s="4"/>
    </row>
    <row r="235" spans="2:9" ht="15" hidden="1" customHeight="1" x14ac:dyDescent="0.25">
      <c r="B235" s="4"/>
      <c r="C235" s="4"/>
      <c r="D235" s="4"/>
      <c r="E235" s="4"/>
      <c r="F235" s="4"/>
      <c r="G235" s="4"/>
      <c r="H235" s="4"/>
      <c r="I235" s="4"/>
    </row>
    <row r="236" spans="2:9" ht="15" hidden="1" customHeight="1" x14ac:dyDescent="0.25">
      <c r="B236" s="4"/>
      <c r="C236" s="4"/>
      <c r="D236" s="4"/>
      <c r="E236" s="4"/>
      <c r="F236" s="4"/>
      <c r="G236" s="4"/>
      <c r="H236" s="4"/>
      <c r="I236" s="4"/>
    </row>
    <row r="237" spans="2:9" ht="15" hidden="1" customHeight="1" x14ac:dyDescent="0.25">
      <c r="B237" s="4"/>
      <c r="C237" s="4"/>
      <c r="D237" s="4"/>
      <c r="E237" s="4"/>
      <c r="F237" s="4"/>
      <c r="G237" s="4"/>
      <c r="H237" s="4"/>
      <c r="I237" s="4"/>
    </row>
    <row r="238" spans="2:9" ht="15" hidden="1" customHeight="1" x14ac:dyDescent="0.25">
      <c r="B238" s="4"/>
      <c r="C238" s="4"/>
      <c r="D238" s="4"/>
      <c r="E238" s="4"/>
      <c r="F238" s="4"/>
      <c r="G238" s="4"/>
      <c r="H238" s="4"/>
      <c r="I238" s="4"/>
    </row>
    <row r="239" spans="2:9" ht="15" hidden="1" customHeight="1" x14ac:dyDescent="0.25">
      <c r="B239" s="4"/>
      <c r="C239" s="4"/>
      <c r="D239" s="4"/>
      <c r="E239" s="4"/>
      <c r="F239" s="4"/>
      <c r="G239" s="4"/>
      <c r="H239" s="4"/>
      <c r="I239" s="4"/>
    </row>
    <row r="240" spans="2:9" ht="15" hidden="1" customHeight="1" x14ac:dyDescent="0.25">
      <c r="B240" s="4"/>
      <c r="C240" s="4"/>
      <c r="D240" s="4"/>
      <c r="E240" s="4"/>
      <c r="F240" s="4"/>
      <c r="G240" s="4"/>
      <c r="H240" s="4"/>
      <c r="I240" s="4"/>
    </row>
    <row r="241" spans="2:9" ht="15" hidden="1" customHeight="1" x14ac:dyDescent="0.25">
      <c r="B241" s="4"/>
      <c r="C241" s="4"/>
      <c r="D241" s="4"/>
      <c r="E241" s="4"/>
      <c r="F241" s="4"/>
      <c r="G241" s="4"/>
      <c r="H241" s="4"/>
      <c r="I241" s="4"/>
    </row>
    <row r="242" spans="2:9" ht="15" hidden="1" customHeight="1" x14ac:dyDescent="0.25">
      <c r="B242" s="4"/>
      <c r="C242" s="4"/>
      <c r="D242" s="4"/>
      <c r="E242" s="4"/>
      <c r="F242" s="4"/>
      <c r="G242" s="4"/>
      <c r="H242" s="4"/>
      <c r="I242" s="4"/>
    </row>
    <row r="243" spans="2:9" ht="15" hidden="1" customHeight="1" x14ac:dyDescent="0.25">
      <c r="B243" s="4"/>
      <c r="C243" s="4"/>
      <c r="D243" s="4"/>
      <c r="E243" s="4"/>
      <c r="F243" s="4"/>
      <c r="G243" s="4"/>
      <c r="H243" s="4"/>
      <c r="I243" s="4"/>
    </row>
    <row r="244" spans="2:9" ht="15" hidden="1" customHeight="1" x14ac:dyDescent="0.25">
      <c r="B244" s="4"/>
      <c r="C244" s="4"/>
      <c r="D244" s="4"/>
      <c r="E244" s="4"/>
      <c r="F244" s="4"/>
      <c r="G244" s="4"/>
      <c r="H244" s="4"/>
      <c r="I244" s="4"/>
    </row>
    <row r="245" spans="2:9" ht="15" hidden="1" customHeight="1" x14ac:dyDescent="0.25">
      <c r="B245" s="4"/>
      <c r="C245" s="4"/>
      <c r="D245" s="4"/>
      <c r="E245" s="4"/>
      <c r="F245" s="4"/>
      <c r="G245" s="4"/>
      <c r="H245" s="4"/>
      <c r="I245" s="4"/>
    </row>
    <row r="246" spans="2:9" ht="15" hidden="1" customHeight="1" x14ac:dyDescent="0.25">
      <c r="B246" s="4"/>
      <c r="C246" s="4"/>
      <c r="D246" s="4"/>
      <c r="E246" s="4"/>
      <c r="F246" s="4"/>
      <c r="G246" s="4"/>
      <c r="H246" s="4"/>
      <c r="I246" s="4"/>
    </row>
    <row r="247" spans="2:9" ht="15" hidden="1" customHeight="1" x14ac:dyDescent="0.25">
      <c r="B247" s="4"/>
      <c r="C247" s="4"/>
      <c r="D247" s="4"/>
      <c r="E247" s="4"/>
      <c r="F247" s="4"/>
      <c r="G247" s="4"/>
      <c r="H247" s="4"/>
      <c r="I247" s="4"/>
    </row>
    <row r="248" spans="2:9" ht="15" hidden="1" customHeight="1" x14ac:dyDescent="0.25">
      <c r="B248" s="4"/>
      <c r="C248" s="4"/>
      <c r="D248" s="4"/>
      <c r="E248" s="4"/>
      <c r="F248" s="4"/>
      <c r="G248" s="4"/>
      <c r="H248" s="4"/>
      <c r="I248" s="4"/>
    </row>
    <row r="249" spans="2:9" ht="15" hidden="1" customHeight="1" x14ac:dyDescent="0.25">
      <c r="B249" s="4"/>
      <c r="C249" s="4"/>
      <c r="D249" s="4"/>
      <c r="E249" s="4"/>
      <c r="F249" s="4"/>
      <c r="G249" s="4"/>
      <c r="H249" s="4"/>
      <c r="I249" s="4"/>
    </row>
    <row r="250" spans="2:9" ht="15" hidden="1" customHeight="1" x14ac:dyDescent="0.25">
      <c r="B250" s="4"/>
      <c r="C250" s="4"/>
      <c r="D250" s="4"/>
      <c r="E250" s="4"/>
      <c r="F250" s="4"/>
      <c r="G250" s="4"/>
      <c r="H250" s="4"/>
      <c r="I250" s="4"/>
    </row>
    <row r="251" spans="2:9" ht="15" hidden="1" customHeight="1" x14ac:dyDescent="0.25">
      <c r="B251" s="4"/>
      <c r="C251" s="4"/>
      <c r="D251" s="4"/>
      <c r="E251" s="4"/>
      <c r="F251" s="4"/>
      <c r="G251" s="4"/>
      <c r="H251" s="4"/>
      <c r="I251" s="4"/>
    </row>
    <row r="252" spans="2:9" ht="15" hidden="1" customHeight="1" x14ac:dyDescent="0.25">
      <c r="B252" s="4"/>
      <c r="C252" s="4"/>
      <c r="D252" s="4"/>
      <c r="E252" s="4"/>
      <c r="F252" s="4"/>
      <c r="G252" s="4"/>
      <c r="H252" s="4"/>
      <c r="I252" s="4"/>
    </row>
    <row r="253" spans="2:9" ht="15" hidden="1" customHeight="1" x14ac:dyDescent="0.25">
      <c r="B253" s="4"/>
      <c r="C253" s="4"/>
      <c r="D253" s="4"/>
      <c r="E253" s="4"/>
      <c r="F253" s="4"/>
      <c r="G253" s="4"/>
      <c r="H253" s="4"/>
      <c r="I253" s="4"/>
    </row>
    <row r="254" spans="2:9" ht="15" hidden="1" customHeight="1" x14ac:dyDescent="0.25">
      <c r="B254" s="4"/>
      <c r="C254" s="4"/>
      <c r="D254" s="4"/>
      <c r="E254" s="4"/>
      <c r="F254" s="4"/>
      <c r="G254" s="4"/>
      <c r="H254" s="4"/>
      <c r="I254" s="4"/>
    </row>
    <row r="255" spans="2:9" ht="15" hidden="1" customHeight="1" x14ac:dyDescent="0.25">
      <c r="B255" s="4"/>
      <c r="C255" s="4"/>
      <c r="D255" s="4"/>
      <c r="E255" s="4"/>
      <c r="F255" s="4"/>
      <c r="G255" s="4"/>
      <c r="H255" s="4"/>
      <c r="I255" s="4"/>
    </row>
    <row r="256" spans="2:9" ht="15" hidden="1" customHeight="1" x14ac:dyDescent="0.25">
      <c r="B256" s="4"/>
      <c r="C256" s="4"/>
      <c r="D256" s="4"/>
      <c r="E256" s="4"/>
      <c r="F256" s="4"/>
      <c r="G256" s="4"/>
      <c r="H256" s="4"/>
      <c r="I256" s="4"/>
    </row>
    <row r="257" spans="2:9" ht="15" hidden="1" customHeight="1" x14ac:dyDescent="0.25">
      <c r="B257" s="4"/>
      <c r="C257" s="4"/>
      <c r="D257" s="4"/>
      <c r="E257" s="4"/>
      <c r="F257" s="4"/>
      <c r="G257" s="4"/>
      <c r="H257" s="4"/>
      <c r="I257" s="4"/>
    </row>
    <row r="258" spans="2:9" ht="15" hidden="1" customHeight="1" x14ac:dyDescent="0.25">
      <c r="B258" s="4"/>
      <c r="C258" s="4"/>
      <c r="D258" s="4"/>
      <c r="E258" s="4"/>
      <c r="F258" s="4"/>
      <c r="G258" s="4"/>
      <c r="H258" s="4"/>
      <c r="I258" s="4"/>
    </row>
    <row r="259" spans="2:9" ht="15" hidden="1" customHeight="1" x14ac:dyDescent="0.25">
      <c r="B259" s="4"/>
      <c r="C259" s="4"/>
      <c r="D259" s="4"/>
      <c r="E259" s="4"/>
      <c r="F259" s="4"/>
      <c r="G259" s="4"/>
      <c r="H259" s="4"/>
      <c r="I259" s="4"/>
    </row>
    <row r="260" spans="2:9" ht="15" hidden="1" customHeight="1" x14ac:dyDescent="0.25">
      <c r="B260" s="4"/>
      <c r="C260" s="4"/>
      <c r="D260" s="4"/>
      <c r="E260" s="4"/>
      <c r="F260" s="4"/>
      <c r="G260" s="4"/>
      <c r="H260" s="4"/>
      <c r="I260" s="4"/>
    </row>
    <row r="261" spans="2:9" ht="15" hidden="1" customHeight="1" x14ac:dyDescent="0.25">
      <c r="B261" s="4"/>
      <c r="C261" s="4"/>
      <c r="D261" s="4"/>
      <c r="E261" s="4"/>
      <c r="F261" s="4"/>
      <c r="G261" s="4"/>
      <c r="H261" s="4"/>
      <c r="I261" s="4"/>
    </row>
    <row r="262" spans="2:9" ht="15" hidden="1" customHeight="1" x14ac:dyDescent="0.25">
      <c r="B262" s="4"/>
      <c r="C262" s="4"/>
      <c r="D262" s="4"/>
      <c r="E262" s="4"/>
      <c r="F262" s="4"/>
      <c r="G262" s="4"/>
      <c r="H262" s="4"/>
      <c r="I262" s="4"/>
    </row>
    <row r="263" spans="2:9" ht="15" hidden="1" customHeight="1" x14ac:dyDescent="0.25">
      <c r="B263" s="4"/>
      <c r="C263" s="4"/>
      <c r="D263" s="4"/>
      <c r="E263" s="4"/>
      <c r="F263" s="4"/>
      <c r="G263" s="4"/>
      <c r="H263" s="4"/>
      <c r="I263" s="4"/>
    </row>
    <row r="264" spans="2:9" ht="15" hidden="1" customHeight="1" x14ac:dyDescent="0.25">
      <c r="B264" s="4"/>
      <c r="C264" s="4"/>
      <c r="D264" s="4"/>
      <c r="E264" s="4"/>
      <c r="F264" s="4"/>
      <c r="G264" s="4"/>
      <c r="H264" s="4"/>
      <c r="I264" s="4"/>
    </row>
    <row r="265" spans="2:9" ht="15" hidden="1" customHeight="1" x14ac:dyDescent="0.25">
      <c r="B265" s="4"/>
      <c r="C265" s="4"/>
      <c r="D265" s="4"/>
      <c r="E265" s="4"/>
      <c r="F265" s="4"/>
      <c r="G265" s="4"/>
      <c r="H265" s="4"/>
      <c r="I265" s="4"/>
    </row>
    <row r="266" spans="2:9" ht="15" hidden="1" customHeight="1" x14ac:dyDescent="0.25">
      <c r="B266" s="4"/>
      <c r="C266" s="4"/>
      <c r="D266" s="4"/>
      <c r="E266" s="4"/>
      <c r="F266" s="4"/>
      <c r="G266" s="4"/>
      <c r="H266" s="4"/>
      <c r="I266" s="4"/>
    </row>
    <row r="267" spans="2:9" ht="15" hidden="1" customHeight="1" x14ac:dyDescent="0.25">
      <c r="B267" s="4"/>
      <c r="C267" s="4"/>
      <c r="D267" s="4"/>
      <c r="E267" s="4"/>
      <c r="F267" s="4"/>
      <c r="G267" s="4"/>
      <c r="H267" s="4"/>
      <c r="I267" s="4"/>
    </row>
    <row r="268" spans="2:9" ht="15" hidden="1" customHeight="1" x14ac:dyDescent="0.25">
      <c r="B268" s="4"/>
      <c r="C268" s="4"/>
      <c r="D268" s="4"/>
      <c r="E268" s="4"/>
      <c r="F268" s="4"/>
      <c r="G268" s="4"/>
      <c r="H268" s="4"/>
      <c r="I268" s="4"/>
    </row>
    <row r="269" spans="2:9" ht="15" hidden="1" customHeight="1" x14ac:dyDescent="0.25">
      <c r="B269" s="4"/>
      <c r="C269" s="4"/>
      <c r="D269" s="4"/>
      <c r="E269" s="4"/>
      <c r="F269" s="4"/>
      <c r="G269" s="4"/>
      <c r="H269" s="4"/>
      <c r="I269" s="4"/>
    </row>
    <row r="270" spans="2:9" ht="15" hidden="1" customHeight="1" x14ac:dyDescent="0.25">
      <c r="B270" s="4"/>
      <c r="C270" s="4"/>
      <c r="D270" s="4"/>
      <c r="E270" s="4"/>
      <c r="F270" s="4"/>
      <c r="G270" s="4"/>
      <c r="H270" s="4"/>
      <c r="I270" s="4"/>
    </row>
    <row r="271" spans="2:9" ht="15" hidden="1" customHeight="1" x14ac:dyDescent="0.25">
      <c r="B271" s="4"/>
      <c r="C271" s="4"/>
      <c r="D271" s="4"/>
      <c r="E271" s="4"/>
      <c r="F271" s="4"/>
      <c r="G271" s="4"/>
      <c r="H271" s="4"/>
      <c r="I271" s="4"/>
    </row>
    <row r="272" spans="2:9" ht="15" hidden="1" customHeight="1" x14ac:dyDescent="0.25">
      <c r="B272" s="4"/>
      <c r="C272" s="4"/>
      <c r="D272" s="4"/>
      <c r="E272" s="4"/>
      <c r="F272" s="4"/>
      <c r="G272" s="4"/>
      <c r="H272" s="4"/>
      <c r="I272" s="4"/>
    </row>
    <row r="273" spans="2:9" ht="15" hidden="1" customHeight="1" x14ac:dyDescent="0.25">
      <c r="B273" s="4"/>
      <c r="C273" s="4"/>
      <c r="D273" s="4"/>
      <c r="E273" s="4"/>
      <c r="F273" s="4"/>
      <c r="G273" s="4"/>
      <c r="H273" s="4"/>
      <c r="I273" s="4"/>
    </row>
    <row r="274" spans="2:9" ht="15" hidden="1" customHeight="1" x14ac:dyDescent="0.25">
      <c r="B274" s="4"/>
      <c r="C274" s="4"/>
      <c r="D274" s="4"/>
      <c r="E274" s="4"/>
      <c r="F274" s="4"/>
      <c r="G274" s="4"/>
      <c r="H274" s="4"/>
      <c r="I274" s="4"/>
    </row>
    <row r="275" spans="2:9" ht="15" hidden="1" customHeight="1" x14ac:dyDescent="0.25">
      <c r="B275" s="4"/>
      <c r="C275" s="4"/>
      <c r="D275" s="4"/>
      <c r="E275" s="4"/>
      <c r="F275" s="4"/>
      <c r="G275" s="4"/>
      <c r="H275" s="4"/>
      <c r="I275" s="4"/>
    </row>
    <row r="276" spans="2:9" ht="15" hidden="1" customHeight="1" x14ac:dyDescent="0.25">
      <c r="B276" s="4"/>
      <c r="C276" s="4"/>
      <c r="D276" s="4"/>
      <c r="E276" s="4"/>
      <c r="F276" s="4"/>
      <c r="G276" s="4"/>
      <c r="H276" s="4"/>
      <c r="I276" s="4"/>
    </row>
    <row r="277" spans="2:9" ht="15" hidden="1" customHeight="1" x14ac:dyDescent="0.25">
      <c r="B277" s="4"/>
      <c r="C277" s="4"/>
      <c r="D277" s="4"/>
      <c r="E277" s="4"/>
      <c r="F277" s="4"/>
      <c r="G277" s="4"/>
      <c r="H277" s="4"/>
      <c r="I277" s="4"/>
    </row>
    <row r="278" spans="2:9" ht="15" hidden="1" customHeight="1" x14ac:dyDescent="0.25">
      <c r="B278" s="4"/>
      <c r="C278" s="4"/>
      <c r="D278" s="4"/>
      <c r="E278" s="4"/>
      <c r="F278" s="4"/>
      <c r="G278" s="4"/>
      <c r="H278" s="4"/>
      <c r="I278" s="4"/>
    </row>
    <row r="279" spans="2:9" ht="15" hidden="1" customHeight="1" x14ac:dyDescent="0.25">
      <c r="B279" s="4"/>
      <c r="C279" s="4"/>
      <c r="D279" s="4"/>
      <c r="E279" s="4"/>
      <c r="F279" s="4"/>
      <c r="G279" s="4"/>
      <c r="H279" s="4"/>
      <c r="I279" s="4"/>
    </row>
    <row r="280" spans="2:9" ht="15" hidden="1" customHeight="1" x14ac:dyDescent="0.25">
      <c r="B280" s="4"/>
      <c r="C280" s="4"/>
      <c r="D280" s="4"/>
      <c r="E280" s="4"/>
      <c r="F280" s="4"/>
      <c r="G280" s="4"/>
      <c r="H280" s="4"/>
      <c r="I280" s="4"/>
    </row>
    <row r="281" spans="2:9" ht="15" hidden="1" customHeight="1" x14ac:dyDescent="0.25">
      <c r="B281" s="4"/>
      <c r="C281" s="4"/>
      <c r="D281" s="4"/>
      <c r="E281" s="4"/>
      <c r="F281" s="4"/>
      <c r="G281" s="4"/>
      <c r="H281" s="4"/>
      <c r="I281" s="4"/>
    </row>
    <row r="282" spans="2:9" ht="15" hidden="1" customHeight="1" x14ac:dyDescent="0.25">
      <c r="B282" s="4"/>
      <c r="C282" s="4"/>
      <c r="D282" s="4"/>
      <c r="E282" s="4"/>
      <c r="F282" s="4"/>
      <c r="G282" s="4"/>
      <c r="H282" s="4"/>
      <c r="I282" s="4"/>
    </row>
    <row r="283" spans="2:9" ht="15" hidden="1" customHeight="1" x14ac:dyDescent="0.25">
      <c r="B283" s="4"/>
      <c r="C283" s="4"/>
      <c r="D283" s="4"/>
      <c r="E283" s="4"/>
      <c r="F283" s="4"/>
      <c r="G283" s="4"/>
      <c r="H283" s="4"/>
      <c r="I283" s="4"/>
    </row>
    <row r="284" spans="2:9" ht="15" hidden="1" customHeight="1" x14ac:dyDescent="0.25">
      <c r="B284" s="4"/>
      <c r="C284" s="4"/>
      <c r="D284" s="4"/>
      <c r="E284" s="4"/>
      <c r="F284" s="4"/>
      <c r="G284" s="4"/>
      <c r="H284" s="4"/>
      <c r="I284" s="4"/>
    </row>
    <row r="285" spans="2:9" ht="15" hidden="1" customHeight="1" x14ac:dyDescent="0.25">
      <c r="B285" s="4"/>
      <c r="C285" s="4"/>
      <c r="D285" s="4"/>
      <c r="E285" s="4"/>
      <c r="F285" s="4"/>
      <c r="G285" s="4"/>
      <c r="H285" s="4"/>
      <c r="I285" s="4"/>
    </row>
    <row r="286" spans="2:9" ht="15" hidden="1" customHeight="1" x14ac:dyDescent="0.25">
      <c r="B286" s="4"/>
      <c r="C286" s="4"/>
      <c r="D286" s="4"/>
      <c r="E286" s="4"/>
      <c r="F286" s="4"/>
      <c r="G286" s="4"/>
      <c r="H286" s="4"/>
      <c r="I286" s="4"/>
    </row>
    <row r="287" spans="2:9" ht="15" hidden="1" customHeight="1" x14ac:dyDescent="0.25">
      <c r="B287" s="4"/>
      <c r="C287" s="4"/>
      <c r="D287" s="4"/>
      <c r="E287" s="4"/>
      <c r="F287" s="4"/>
      <c r="G287" s="4"/>
      <c r="H287" s="4"/>
      <c r="I287" s="4"/>
    </row>
    <row r="288" spans="2:9" ht="15" hidden="1" customHeight="1" x14ac:dyDescent="0.25">
      <c r="B288" s="4"/>
      <c r="C288" s="4"/>
      <c r="D288" s="4"/>
      <c r="E288" s="4"/>
      <c r="F288" s="4"/>
      <c r="G288" s="4"/>
      <c r="H288" s="4"/>
      <c r="I288" s="4"/>
    </row>
    <row r="289" spans="2:9" ht="15" hidden="1" customHeight="1" x14ac:dyDescent="0.25">
      <c r="B289" s="4"/>
      <c r="C289" s="4"/>
      <c r="D289" s="4"/>
      <c r="E289" s="4"/>
      <c r="F289" s="4"/>
      <c r="G289" s="4"/>
      <c r="H289" s="4"/>
      <c r="I289" s="4"/>
    </row>
    <row r="290" spans="2:9" ht="15" hidden="1" customHeight="1" x14ac:dyDescent="0.25">
      <c r="B290" s="4"/>
      <c r="C290" s="4"/>
      <c r="D290" s="4"/>
      <c r="E290" s="4"/>
      <c r="F290" s="4"/>
      <c r="G290" s="4"/>
      <c r="H290" s="4"/>
      <c r="I290" s="4"/>
    </row>
    <row r="291" spans="2:9" ht="15" hidden="1" customHeight="1" x14ac:dyDescent="0.25">
      <c r="B291" s="4"/>
      <c r="C291" s="4"/>
      <c r="D291" s="4"/>
      <c r="E291" s="4"/>
      <c r="F291" s="4"/>
      <c r="G291" s="4"/>
      <c r="H291" s="4"/>
      <c r="I291" s="4"/>
    </row>
    <row r="292" spans="2:9" ht="15" hidden="1" customHeight="1" x14ac:dyDescent="0.25">
      <c r="B292" s="4"/>
      <c r="C292" s="4"/>
      <c r="D292" s="4"/>
      <c r="E292" s="4"/>
      <c r="F292" s="4"/>
      <c r="G292" s="4"/>
      <c r="H292" s="4"/>
      <c r="I292" s="4"/>
    </row>
    <row r="293" spans="2:9" ht="15" hidden="1" customHeight="1" x14ac:dyDescent="0.25">
      <c r="B293" s="4"/>
      <c r="C293" s="4"/>
      <c r="D293" s="4"/>
      <c r="E293" s="4"/>
      <c r="F293" s="4"/>
      <c r="G293" s="4"/>
      <c r="H293" s="4"/>
      <c r="I293" s="4"/>
    </row>
    <row r="294" spans="2:9" ht="15" customHeight="1" x14ac:dyDescent="0.25">
      <c r="B294" s="4"/>
      <c r="C294" s="4"/>
      <c r="D294" s="4"/>
      <c r="E294" s="4"/>
      <c r="F294" s="4"/>
      <c r="G294" s="4"/>
      <c r="H294" s="4"/>
      <c r="I294" s="4"/>
    </row>
    <row r="295" spans="2:9"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J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6" t="s">
        <v>2601</v>
      </c>
      <c r="C4" s="1787"/>
      <c r="D4" s="1787"/>
      <c r="E4" s="1787"/>
      <c r="F4" s="1787"/>
      <c r="G4" s="1787"/>
      <c r="H4" s="1788"/>
      <c r="I4" s="3"/>
      <c r="J4" s="3"/>
    </row>
    <row r="5" spans="2:10" s="5" customFormat="1" ht="15.75" x14ac:dyDescent="0.25">
      <c r="B5" s="1671"/>
      <c r="C5" s="1671"/>
      <c r="D5" s="1671"/>
      <c r="E5" s="1671"/>
      <c r="F5" s="1671"/>
      <c r="G5" s="1671"/>
      <c r="H5" s="1671"/>
      <c r="I5" s="158"/>
      <c r="J5" s="158"/>
    </row>
    <row r="6" spans="2:10" s="5" customFormat="1" ht="19.5" customHeight="1" x14ac:dyDescent="0.25">
      <c r="B6" s="122"/>
      <c r="C6" s="123"/>
      <c r="D6" s="123"/>
      <c r="E6" s="123"/>
      <c r="F6" s="123"/>
      <c r="G6" s="123"/>
      <c r="H6" s="124"/>
      <c r="I6" s="158"/>
      <c r="J6" s="158"/>
    </row>
    <row r="7" spans="2:10" s="5" customFormat="1" ht="18.75" customHeight="1" x14ac:dyDescent="0.25">
      <c r="B7" s="125"/>
      <c r="C7" s="121"/>
      <c r="D7" s="121"/>
      <c r="E7" s="121"/>
      <c r="F7" s="121"/>
      <c r="G7" s="121"/>
      <c r="H7" s="126"/>
      <c r="I7" s="158"/>
      <c r="J7" s="158"/>
    </row>
    <row r="8" spans="2:10" s="5" customFormat="1" ht="18.75" customHeight="1" x14ac:dyDescent="0.25">
      <c r="B8" s="125"/>
      <c r="C8" s="121"/>
      <c r="D8" s="121"/>
      <c r="E8" s="121"/>
      <c r="F8" s="121"/>
      <c r="G8" s="121"/>
      <c r="H8" s="126"/>
      <c r="I8" s="158"/>
      <c r="J8" s="158"/>
    </row>
    <row r="9" spans="2:10" s="5" customFormat="1" ht="18.75" customHeight="1" x14ac:dyDescent="0.25">
      <c r="B9" s="125"/>
      <c r="C9" s="121"/>
      <c r="D9" s="121"/>
      <c r="E9" s="121"/>
      <c r="F9" s="121"/>
      <c r="G9" s="121"/>
      <c r="H9" s="126"/>
    </row>
    <row r="10" spans="2:10" ht="18.75" customHeight="1" x14ac:dyDescent="0.25">
      <c r="B10" s="125"/>
      <c r="C10" s="121"/>
      <c r="D10" s="121"/>
      <c r="E10" s="121"/>
      <c r="F10" s="121"/>
      <c r="G10" s="121"/>
      <c r="H10" s="126"/>
    </row>
    <row r="11" spans="2:10" ht="18.75" customHeight="1" x14ac:dyDescent="0.25">
      <c r="B11" s="125"/>
      <c r="C11" s="121"/>
      <c r="D11" s="121"/>
      <c r="E11" s="121"/>
      <c r="F11" s="121"/>
      <c r="G11" s="121"/>
      <c r="H11" s="126"/>
    </row>
    <row r="12" spans="2:10" ht="18.75" customHeight="1" x14ac:dyDescent="0.25">
      <c r="B12" s="125"/>
      <c r="C12" s="121"/>
      <c r="D12" s="121"/>
      <c r="E12" s="121"/>
      <c r="F12" s="121"/>
      <c r="G12" s="121"/>
      <c r="H12" s="126"/>
    </row>
    <row r="13" spans="2:10" ht="18.75" customHeight="1" x14ac:dyDescent="0.25">
      <c r="B13" s="125"/>
      <c r="C13" s="121"/>
      <c r="D13" s="121"/>
      <c r="E13" s="121"/>
      <c r="F13" s="121"/>
      <c r="G13" s="121"/>
      <c r="H13" s="126"/>
    </row>
    <row r="14" spans="2:10" ht="18.75" customHeight="1" x14ac:dyDescent="0.25">
      <c r="B14" s="125"/>
      <c r="C14" s="121"/>
      <c r="D14" s="121"/>
      <c r="E14" s="121"/>
      <c r="F14" s="121"/>
      <c r="G14" s="121"/>
      <c r="H14" s="126"/>
    </row>
    <row r="15" spans="2:10" ht="18.75" customHeight="1" x14ac:dyDescent="0.25">
      <c r="B15" s="125"/>
      <c r="C15" s="121"/>
      <c r="D15" s="121"/>
      <c r="E15" s="121"/>
      <c r="F15" s="121"/>
      <c r="G15" s="121"/>
      <c r="H15" s="126"/>
    </row>
    <row r="16" spans="2:10" ht="18.75" customHeight="1" x14ac:dyDescent="0.25">
      <c r="B16" s="125"/>
      <c r="C16" s="121"/>
      <c r="D16" s="121"/>
      <c r="E16" s="121"/>
      <c r="F16" s="121"/>
      <c r="G16" s="121"/>
      <c r="H16" s="126"/>
    </row>
    <row r="17" spans="2:8" ht="18.75" customHeight="1" x14ac:dyDescent="0.25">
      <c r="B17" s="125"/>
      <c r="C17" s="121"/>
      <c r="D17" s="121"/>
      <c r="E17" s="121"/>
      <c r="F17" s="121"/>
      <c r="G17" s="121"/>
      <c r="H17" s="126"/>
    </row>
    <row r="18" spans="2:8" ht="18.75" customHeight="1" x14ac:dyDescent="0.25">
      <c r="B18" s="125"/>
      <c r="C18" s="121"/>
      <c r="D18" s="121"/>
      <c r="E18" s="121"/>
      <c r="F18" s="121"/>
      <c r="G18" s="121"/>
      <c r="H18" s="126"/>
    </row>
    <row r="19" spans="2:8" ht="18.75" customHeight="1" x14ac:dyDescent="0.25">
      <c r="B19" s="125"/>
      <c r="C19" s="121"/>
      <c r="D19" s="121"/>
      <c r="E19" s="121"/>
      <c r="F19" s="121"/>
      <c r="G19" s="121"/>
      <c r="H19" s="126"/>
    </row>
    <row r="20" spans="2:8" ht="18.75" customHeight="1" x14ac:dyDescent="0.25">
      <c r="B20" s="125"/>
      <c r="C20" s="121"/>
      <c r="D20" s="121"/>
      <c r="E20" s="121"/>
      <c r="F20" s="121"/>
      <c r="G20" s="121"/>
      <c r="H20" s="126"/>
    </row>
    <row r="21" spans="2:8" ht="18.75" customHeight="1" x14ac:dyDescent="0.25">
      <c r="B21" s="125"/>
      <c r="C21" s="121"/>
      <c r="D21" s="121"/>
      <c r="E21" s="121"/>
      <c r="F21" s="121"/>
      <c r="G21" s="121"/>
      <c r="H21" s="126"/>
    </row>
    <row r="22" spans="2:8" ht="18.75" customHeight="1" x14ac:dyDescent="0.25">
      <c r="B22" s="127"/>
      <c r="C22" s="128"/>
      <c r="D22" s="128"/>
      <c r="E22" s="128"/>
      <c r="F22" s="128"/>
      <c r="G22" s="128"/>
      <c r="H22" s="129"/>
    </row>
    <row r="23" spans="2:8" ht="15"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customHeight="1" x14ac:dyDescent="0.25"/>
    <row r="295"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M54"/>
  <sheetViews>
    <sheetView showGridLines="0" zoomScaleNormal="100" workbookViewId="0">
      <pane xSplit="1" ySplit="8" topLeftCell="B29"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846" customWidth="1"/>
    <col min="2" max="2" width="56.28515625" style="846" customWidth="1"/>
    <col min="3" max="3" width="8.5703125" style="1219" bestFit="1" customWidth="1"/>
    <col min="4" max="7" width="8.85546875" style="846" customWidth="1"/>
    <col min="8" max="8" width="8.5703125" style="1219" bestFit="1" customWidth="1"/>
    <col min="9" max="12" width="8.85546875" style="846" customWidth="1"/>
    <col min="13" max="13" width="5" style="846" customWidth="1"/>
    <col min="14" max="16384" width="9.140625" style="846" hidden="1"/>
  </cols>
  <sheetData>
    <row r="1" spans="2:12" x14ac:dyDescent="0.25">
      <c r="B1" s="1804"/>
      <c r="C1" s="1805"/>
      <c r="D1" s="1805"/>
      <c r="E1" s="1805"/>
      <c r="F1" s="1805"/>
      <c r="G1" s="1805"/>
      <c r="H1" s="1805"/>
      <c r="I1" s="1805"/>
      <c r="J1" s="1805"/>
      <c r="K1" s="1805"/>
      <c r="L1" s="1806"/>
    </row>
    <row r="2" spans="2:12" x14ac:dyDescent="0.25">
      <c r="B2" s="1807"/>
      <c r="C2" s="1808"/>
      <c r="D2" s="1808"/>
      <c r="E2" s="1808"/>
      <c r="F2" s="1808"/>
      <c r="G2" s="1808"/>
      <c r="H2" s="1808"/>
      <c r="I2" s="1808"/>
      <c r="J2" s="1808"/>
      <c r="K2" s="1808"/>
      <c r="L2" s="1809"/>
    </row>
    <row r="3" spans="2:12" ht="15.75" thickBot="1" x14ac:dyDescent="0.3">
      <c r="B3" s="1810"/>
      <c r="C3" s="1811"/>
      <c r="D3" s="1811"/>
      <c r="E3" s="1811"/>
      <c r="F3" s="1811"/>
      <c r="G3" s="1811"/>
      <c r="H3" s="1811"/>
      <c r="I3" s="1811"/>
      <c r="J3" s="1811"/>
      <c r="K3" s="1811"/>
      <c r="L3" s="1812"/>
    </row>
    <row r="4" spans="2:12" s="775" customFormat="1" ht="21.75" thickBot="1" x14ac:dyDescent="0.4">
      <c r="B4" s="1813" t="s">
        <v>1321</v>
      </c>
      <c r="C4" s="1814"/>
      <c r="D4" s="1814"/>
      <c r="E4" s="1814"/>
      <c r="F4" s="1814"/>
      <c r="G4" s="1814"/>
      <c r="H4" s="1814"/>
      <c r="I4" s="1814"/>
      <c r="J4" s="1814"/>
      <c r="K4" s="1814"/>
      <c r="L4" s="1815"/>
    </row>
    <row r="5" spans="2:12" s="778" customFormat="1" ht="15.75" x14ac:dyDescent="0.25">
      <c r="B5" s="1859"/>
      <c r="C5" s="1859"/>
      <c r="D5" s="1859"/>
      <c r="E5" s="1859"/>
      <c r="F5" s="1859"/>
      <c r="G5" s="1859"/>
      <c r="H5" s="1859"/>
      <c r="I5" s="803"/>
      <c r="J5" s="803"/>
      <c r="K5" s="803"/>
    </row>
    <row r="6" spans="2:12" s="778" customFormat="1" ht="18.75" customHeight="1" x14ac:dyDescent="0.25">
      <c r="B6" s="1903" t="s">
        <v>387</v>
      </c>
      <c r="C6" s="1901" t="s">
        <v>4724</v>
      </c>
      <c r="D6" s="1901"/>
      <c r="E6" s="1901"/>
      <c r="F6" s="1901"/>
      <c r="G6" s="1901"/>
      <c r="H6" s="1902" t="s">
        <v>4725</v>
      </c>
      <c r="I6" s="1902"/>
      <c r="J6" s="1902"/>
      <c r="K6" s="1902"/>
      <c r="L6" s="1902"/>
    </row>
    <row r="7" spans="2:12" s="778" customFormat="1" ht="18.75" customHeight="1" x14ac:dyDescent="0.25">
      <c r="B7" s="1903"/>
      <c r="C7" s="1900" t="s">
        <v>211</v>
      </c>
      <c r="D7" s="1901" t="s">
        <v>388</v>
      </c>
      <c r="E7" s="1901"/>
      <c r="F7" s="1901" t="s">
        <v>389</v>
      </c>
      <c r="G7" s="1901"/>
      <c r="H7" s="1900" t="s">
        <v>211</v>
      </c>
      <c r="I7" s="1902" t="s">
        <v>388</v>
      </c>
      <c r="J7" s="1902"/>
      <c r="K7" s="1902" t="s">
        <v>389</v>
      </c>
      <c r="L7" s="1902"/>
    </row>
    <row r="8" spans="2:12" s="778" customFormat="1" ht="18.75" customHeight="1" x14ac:dyDescent="0.25">
      <c r="B8" s="1903"/>
      <c r="C8" s="1900"/>
      <c r="D8" s="942" t="s">
        <v>390</v>
      </c>
      <c r="E8" s="942" t="s">
        <v>391</v>
      </c>
      <c r="F8" s="942" t="s">
        <v>390</v>
      </c>
      <c r="G8" s="942" t="s">
        <v>391</v>
      </c>
      <c r="H8" s="1900"/>
      <c r="I8" s="942" t="s">
        <v>390</v>
      </c>
      <c r="J8" s="942" t="s">
        <v>391</v>
      </c>
      <c r="K8" s="942" t="s">
        <v>390</v>
      </c>
      <c r="L8" s="942" t="s">
        <v>391</v>
      </c>
    </row>
    <row r="9" spans="2:12" ht="18.75" customHeight="1" x14ac:dyDescent="0.25">
      <c r="B9" s="945" t="s">
        <v>437</v>
      </c>
      <c r="C9" s="1206">
        <f>SUM(C10:C14)</f>
        <v>124</v>
      </c>
      <c r="D9" s="1220">
        <f t="shared" ref="D9:L9" si="0">SUM(D10:D14)</f>
        <v>35</v>
      </c>
      <c r="E9" s="1220">
        <f t="shared" si="0"/>
        <v>20</v>
      </c>
      <c r="F9" s="1220">
        <f t="shared" si="0"/>
        <v>50</v>
      </c>
      <c r="G9" s="1220">
        <f t="shared" si="0"/>
        <v>19</v>
      </c>
      <c r="H9" s="1206">
        <f t="shared" si="0"/>
        <v>168</v>
      </c>
      <c r="I9" s="1220">
        <f t="shared" si="0"/>
        <v>64</v>
      </c>
      <c r="J9" s="1220">
        <f t="shared" si="0"/>
        <v>28</v>
      </c>
      <c r="K9" s="1220">
        <f t="shared" si="0"/>
        <v>48</v>
      </c>
      <c r="L9" s="1220">
        <f t="shared" si="0"/>
        <v>28</v>
      </c>
    </row>
    <row r="10" spans="2:12" ht="18.75" customHeight="1" x14ac:dyDescent="0.25">
      <c r="B10" s="1198" t="s">
        <v>438</v>
      </c>
      <c r="C10" s="1207">
        <f>SUM(D10:G10)</f>
        <v>55</v>
      </c>
      <c r="D10" s="840">
        <v>35</v>
      </c>
      <c r="E10" s="840">
        <v>20</v>
      </c>
      <c r="F10" s="840"/>
      <c r="G10" s="840"/>
      <c r="H10" s="1207">
        <f>SUM(I10:L10)</f>
        <v>57</v>
      </c>
      <c r="I10" s="840"/>
      <c r="J10" s="840"/>
      <c r="K10" s="840">
        <v>36</v>
      </c>
      <c r="L10" s="840">
        <v>21</v>
      </c>
    </row>
    <row r="11" spans="2:12" ht="18.75" customHeight="1" x14ac:dyDescent="0.25">
      <c r="B11" s="1198" t="s">
        <v>439</v>
      </c>
      <c r="C11" s="1207">
        <f>SUM(D11:G11)</f>
        <v>0</v>
      </c>
      <c r="D11" s="840"/>
      <c r="E11" s="840"/>
      <c r="F11" s="840"/>
      <c r="G11" s="840"/>
      <c r="H11" s="1207">
        <f>SUM(I11:L11)</f>
        <v>20</v>
      </c>
      <c r="I11" s="840"/>
      <c r="J11" s="840">
        <v>1</v>
      </c>
      <c r="K11" s="840">
        <v>12</v>
      </c>
      <c r="L11" s="840">
        <v>7</v>
      </c>
    </row>
    <row r="12" spans="2:12" ht="18.75" customHeight="1" x14ac:dyDescent="0.25">
      <c r="B12" s="1198" t="s">
        <v>440</v>
      </c>
      <c r="C12" s="1207">
        <f>SUM(D12:G12)</f>
        <v>0</v>
      </c>
      <c r="D12" s="840"/>
      <c r="E12" s="840"/>
      <c r="F12" s="840"/>
      <c r="G12" s="840"/>
      <c r="H12" s="1207">
        <f>SUM(I12:L12)</f>
        <v>23</v>
      </c>
      <c r="I12" s="840">
        <v>17</v>
      </c>
      <c r="J12" s="840">
        <v>6</v>
      </c>
      <c r="K12" s="840"/>
      <c r="L12" s="840"/>
    </row>
    <row r="13" spans="2:12" ht="18.75" customHeight="1" x14ac:dyDescent="0.25">
      <c r="B13" s="1198" t="s">
        <v>441</v>
      </c>
      <c r="C13" s="1207">
        <f>SUM(D13:G13)</f>
        <v>34</v>
      </c>
      <c r="D13" s="840"/>
      <c r="E13" s="840"/>
      <c r="F13" s="840">
        <v>26</v>
      </c>
      <c r="G13" s="840">
        <v>8</v>
      </c>
      <c r="H13" s="1207">
        <f>SUM(I13:L13)</f>
        <v>34</v>
      </c>
      <c r="I13" s="840">
        <v>23</v>
      </c>
      <c r="J13" s="840">
        <v>11</v>
      </c>
      <c r="K13" s="840"/>
      <c r="L13" s="840"/>
    </row>
    <row r="14" spans="2:12" ht="18.75" customHeight="1" x14ac:dyDescent="0.25">
      <c r="B14" s="1198" t="s">
        <v>442</v>
      </c>
      <c r="C14" s="1207">
        <f>SUM(D14:G14)</f>
        <v>35</v>
      </c>
      <c r="D14" s="840"/>
      <c r="E14" s="840"/>
      <c r="F14" s="840">
        <v>24</v>
      </c>
      <c r="G14" s="840">
        <v>11</v>
      </c>
      <c r="H14" s="1207">
        <f>SUM(I14:L14)</f>
        <v>34</v>
      </c>
      <c r="I14" s="840">
        <v>24</v>
      </c>
      <c r="J14" s="840">
        <v>10</v>
      </c>
      <c r="K14" s="840"/>
      <c r="L14" s="840"/>
    </row>
    <row r="15" spans="2:12" ht="18.75" customHeight="1" x14ac:dyDescent="0.25">
      <c r="B15" s="1211" t="s">
        <v>443</v>
      </c>
      <c r="C15" s="1367">
        <f>SUM(C16:C24)</f>
        <v>68</v>
      </c>
      <c r="D15" s="1368">
        <f t="shared" ref="D15:L15" si="1">SUM(D16:D24)</f>
        <v>28</v>
      </c>
      <c r="E15" s="1368">
        <f t="shared" si="1"/>
        <v>20</v>
      </c>
      <c r="F15" s="1368">
        <f t="shared" si="1"/>
        <v>10</v>
      </c>
      <c r="G15" s="1368">
        <f t="shared" si="1"/>
        <v>10</v>
      </c>
      <c r="H15" s="1367">
        <f t="shared" si="1"/>
        <v>65</v>
      </c>
      <c r="I15" s="1368">
        <f t="shared" si="1"/>
        <v>9</v>
      </c>
      <c r="J15" s="1368">
        <f t="shared" si="1"/>
        <v>14</v>
      </c>
      <c r="K15" s="1368">
        <f t="shared" si="1"/>
        <v>31</v>
      </c>
      <c r="L15" s="1368">
        <f t="shared" si="1"/>
        <v>11</v>
      </c>
    </row>
    <row r="16" spans="2:12" ht="18.75" customHeight="1" x14ac:dyDescent="0.25">
      <c r="B16" s="1198" t="s">
        <v>3042</v>
      </c>
      <c r="C16" s="1369">
        <f t="shared" ref="C16:C24" si="2">SUM(D16:G16)</f>
        <v>5</v>
      </c>
      <c r="D16" s="1370">
        <v>3</v>
      </c>
      <c r="E16" s="1370">
        <v>2</v>
      </c>
      <c r="F16" s="1370"/>
      <c r="G16" s="1370"/>
      <c r="H16" s="1369">
        <f t="shared" ref="H16:H24" si="3">SUM(I16:L16)</f>
        <v>5</v>
      </c>
      <c r="I16" s="1370"/>
      <c r="J16" s="1370"/>
      <c r="K16" s="1370">
        <v>3</v>
      </c>
      <c r="L16" s="1370">
        <v>2</v>
      </c>
    </row>
    <row r="17" spans="2:12" ht="18.75" customHeight="1" x14ac:dyDescent="0.25">
      <c r="B17" s="1198" t="s">
        <v>444</v>
      </c>
      <c r="C17" s="1369">
        <f t="shared" si="2"/>
        <v>34</v>
      </c>
      <c r="D17" s="840">
        <v>18</v>
      </c>
      <c r="E17" s="840">
        <v>11</v>
      </c>
      <c r="F17" s="840">
        <v>4</v>
      </c>
      <c r="G17" s="840">
        <v>1</v>
      </c>
      <c r="H17" s="1369">
        <f t="shared" si="3"/>
        <v>40</v>
      </c>
      <c r="I17" s="840">
        <v>1</v>
      </c>
      <c r="J17" s="840">
        <v>6</v>
      </c>
      <c r="K17" s="840">
        <v>26</v>
      </c>
      <c r="L17" s="840">
        <v>7</v>
      </c>
    </row>
    <row r="18" spans="2:12" ht="18.75" customHeight="1" x14ac:dyDescent="0.25">
      <c r="B18" s="1198" t="s">
        <v>445</v>
      </c>
      <c r="C18" s="1369">
        <f t="shared" si="2"/>
        <v>1</v>
      </c>
      <c r="D18" s="840">
        <v>1</v>
      </c>
      <c r="E18" s="840"/>
      <c r="F18" s="840"/>
      <c r="G18" s="840"/>
      <c r="H18" s="1369">
        <f t="shared" si="3"/>
        <v>1</v>
      </c>
      <c r="I18" s="840"/>
      <c r="J18" s="840"/>
      <c r="K18" s="840">
        <v>1</v>
      </c>
      <c r="L18" s="840"/>
    </row>
    <row r="19" spans="2:12" ht="18.75" customHeight="1" x14ac:dyDescent="0.25">
      <c r="B19" s="1198" t="s">
        <v>446</v>
      </c>
      <c r="C19" s="1207">
        <f t="shared" si="2"/>
        <v>5</v>
      </c>
      <c r="D19" s="840"/>
      <c r="E19" s="840">
        <v>2</v>
      </c>
      <c r="F19" s="840"/>
      <c r="G19" s="840">
        <v>3</v>
      </c>
      <c r="H19" s="1207">
        <f t="shared" si="3"/>
        <v>2</v>
      </c>
      <c r="I19" s="840">
        <v>1</v>
      </c>
      <c r="J19" s="840">
        <v>1</v>
      </c>
      <c r="K19" s="840"/>
      <c r="L19" s="840"/>
    </row>
    <row r="20" spans="2:12" ht="18.75" customHeight="1" x14ac:dyDescent="0.25">
      <c r="B20" s="1198" t="s">
        <v>447</v>
      </c>
      <c r="C20" s="1207">
        <f t="shared" si="2"/>
        <v>0</v>
      </c>
      <c r="D20" s="840"/>
      <c r="E20" s="840"/>
      <c r="F20" s="840"/>
      <c r="G20" s="840"/>
      <c r="H20" s="1207">
        <f t="shared" si="3"/>
        <v>3</v>
      </c>
      <c r="I20" s="840"/>
      <c r="J20" s="840">
        <v>2</v>
      </c>
      <c r="K20" s="840"/>
      <c r="L20" s="840">
        <v>1</v>
      </c>
    </row>
    <row r="21" spans="2:12" ht="18.75" customHeight="1" x14ac:dyDescent="0.25">
      <c r="B21" s="1198" t="s">
        <v>448</v>
      </c>
      <c r="C21" s="1207">
        <f t="shared" si="2"/>
        <v>8</v>
      </c>
      <c r="D21" s="840"/>
      <c r="E21" s="840">
        <v>4</v>
      </c>
      <c r="F21" s="840"/>
      <c r="G21" s="840">
        <v>4</v>
      </c>
      <c r="H21" s="1207">
        <f t="shared" si="3"/>
        <v>5</v>
      </c>
      <c r="I21" s="840">
        <v>1</v>
      </c>
      <c r="J21" s="840">
        <v>4</v>
      </c>
      <c r="K21" s="840"/>
      <c r="L21" s="840"/>
    </row>
    <row r="22" spans="2:12" ht="18.75" customHeight="1" x14ac:dyDescent="0.25">
      <c r="B22" s="1198" t="s">
        <v>449</v>
      </c>
      <c r="C22" s="1207">
        <f t="shared" si="2"/>
        <v>1</v>
      </c>
      <c r="D22" s="840">
        <v>1</v>
      </c>
      <c r="E22" s="840"/>
      <c r="F22" s="840"/>
      <c r="G22" s="840"/>
      <c r="H22" s="1207">
        <f t="shared" si="3"/>
        <v>3</v>
      </c>
      <c r="I22" s="840">
        <v>1</v>
      </c>
      <c r="J22" s="840">
        <v>1</v>
      </c>
      <c r="K22" s="840">
        <v>1</v>
      </c>
      <c r="L22" s="840"/>
    </row>
    <row r="23" spans="2:12" ht="18.75" customHeight="1" x14ac:dyDescent="0.25">
      <c r="B23" s="1198" t="s">
        <v>450</v>
      </c>
      <c r="C23" s="1207">
        <f t="shared" si="2"/>
        <v>12</v>
      </c>
      <c r="D23" s="840">
        <v>5</v>
      </c>
      <c r="E23" s="840">
        <v>1</v>
      </c>
      <c r="F23" s="840">
        <v>5</v>
      </c>
      <c r="G23" s="840">
        <v>1</v>
      </c>
      <c r="H23" s="1207">
        <f t="shared" si="3"/>
        <v>6</v>
      </c>
      <c r="I23" s="840">
        <v>5</v>
      </c>
      <c r="J23" s="840"/>
      <c r="K23" s="840"/>
      <c r="L23" s="840">
        <v>1</v>
      </c>
    </row>
    <row r="24" spans="2:12" ht="18.75" customHeight="1" x14ac:dyDescent="0.25">
      <c r="B24" s="1198" t="s">
        <v>3043</v>
      </c>
      <c r="C24" s="1207">
        <f t="shared" si="2"/>
        <v>2</v>
      </c>
      <c r="D24" s="840"/>
      <c r="E24" s="840"/>
      <c r="F24" s="840">
        <v>1</v>
      </c>
      <c r="G24" s="840">
        <v>1</v>
      </c>
      <c r="H24" s="1207">
        <f t="shared" si="3"/>
        <v>0</v>
      </c>
      <c r="I24" s="840"/>
      <c r="J24" s="840"/>
      <c r="K24" s="840"/>
      <c r="L24" s="840"/>
    </row>
    <row r="25" spans="2:12" ht="18.75" customHeight="1" x14ac:dyDescent="0.25">
      <c r="B25" s="945" t="s">
        <v>272</v>
      </c>
      <c r="C25" s="1207">
        <f>SUM(C26:C29)</f>
        <v>0</v>
      </c>
      <c r="D25" s="825">
        <f t="shared" ref="D25:L25" si="4">SUM(D26:D29)</f>
        <v>0</v>
      </c>
      <c r="E25" s="825">
        <f t="shared" si="4"/>
        <v>0</v>
      </c>
      <c r="F25" s="825">
        <f t="shared" si="4"/>
        <v>0</v>
      </c>
      <c r="G25" s="825">
        <f t="shared" si="4"/>
        <v>0</v>
      </c>
      <c r="H25" s="1207">
        <f t="shared" si="4"/>
        <v>10</v>
      </c>
      <c r="I25" s="825">
        <f t="shared" si="4"/>
        <v>2</v>
      </c>
      <c r="J25" s="825">
        <f t="shared" si="4"/>
        <v>1</v>
      </c>
      <c r="K25" s="825">
        <f t="shared" si="4"/>
        <v>2</v>
      </c>
      <c r="L25" s="825">
        <f t="shared" si="4"/>
        <v>5</v>
      </c>
    </row>
    <row r="26" spans="2:12" ht="18.75" customHeight="1" x14ac:dyDescent="0.25">
      <c r="B26" s="1212" t="s">
        <v>451</v>
      </c>
      <c r="C26" s="1207">
        <f>SUM(D26:G26)</f>
        <v>0</v>
      </c>
      <c r="D26" s="840"/>
      <c r="E26" s="840"/>
      <c r="F26" s="840"/>
      <c r="G26" s="840"/>
      <c r="H26" s="1207">
        <f>SUM(I26:L26)</f>
        <v>0</v>
      </c>
      <c r="I26" s="840"/>
      <c r="J26" s="840"/>
      <c r="K26" s="840"/>
      <c r="L26" s="840"/>
    </row>
    <row r="27" spans="2:12" ht="31.5" x14ac:dyDescent="0.25">
      <c r="B27" s="1213" t="s">
        <v>452</v>
      </c>
      <c r="C27" s="1207">
        <f>SUM(D27:G27)</f>
        <v>0</v>
      </c>
      <c r="D27" s="840"/>
      <c r="E27" s="840"/>
      <c r="F27" s="840"/>
      <c r="G27" s="840"/>
      <c r="H27" s="1207">
        <f>SUM(I27:L27)</f>
        <v>5</v>
      </c>
      <c r="I27" s="840">
        <v>1</v>
      </c>
      <c r="J27" s="840"/>
      <c r="K27" s="840">
        <v>1</v>
      </c>
      <c r="L27" s="840">
        <v>3</v>
      </c>
    </row>
    <row r="28" spans="2:12" ht="18.75" customHeight="1" x14ac:dyDescent="0.25">
      <c r="B28" s="1212" t="s">
        <v>3044</v>
      </c>
      <c r="C28" s="1207">
        <f>SUM(D28:G28)</f>
        <v>0</v>
      </c>
      <c r="D28" s="840"/>
      <c r="E28" s="840"/>
      <c r="F28" s="840"/>
      <c r="G28" s="840"/>
      <c r="H28" s="1207">
        <f>SUM(I28:L28)</f>
        <v>5</v>
      </c>
      <c r="I28" s="840">
        <v>1</v>
      </c>
      <c r="J28" s="840">
        <v>1</v>
      </c>
      <c r="K28" s="840">
        <v>1</v>
      </c>
      <c r="L28" s="840">
        <v>2</v>
      </c>
    </row>
    <row r="29" spans="2:12" ht="31.5" x14ac:dyDescent="0.25">
      <c r="B29" s="1213" t="s">
        <v>453</v>
      </c>
      <c r="C29" s="1207">
        <f>SUM(D29:G29)</f>
        <v>0</v>
      </c>
      <c r="D29" s="840"/>
      <c r="E29" s="840"/>
      <c r="F29" s="840"/>
      <c r="G29" s="840"/>
      <c r="H29" s="1207">
        <f>SUM(I29:L29)</f>
        <v>0</v>
      </c>
      <c r="I29" s="840"/>
      <c r="J29" s="840"/>
      <c r="K29" s="840"/>
      <c r="L29" s="840"/>
    </row>
    <row r="30" spans="2:12" ht="18.75" customHeight="1" x14ac:dyDescent="0.25">
      <c r="B30" s="1214" t="s">
        <v>454</v>
      </c>
      <c r="C30" s="1207">
        <f>SUM(C31:C40)</f>
        <v>63</v>
      </c>
      <c r="D30" s="825">
        <f t="shared" ref="D30:L30" si="5">SUM(D31:D40)</f>
        <v>5</v>
      </c>
      <c r="E30" s="825">
        <f t="shared" si="5"/>
        <v>6</v>
      </c>
      <c r="F30" s="825">
        <f t="shared" si="5"/>
        <v>34</v>
      </c>
      <c r="G30" s="825">
        <f t="shared" si="5"/>
        <v>18</v>
      </c>
      <c r="H30" s="1207">
        <f t="shared" si="5"/>
        <v>72</v>
      </c>
      <c r="I30" s="825">
        <f t="shared" si="5"/>
        <v>28</v>
      </c>
      <c r="J30" s="825">
        <f t="shared" si="5"/>
        <v>16</v>
      </c>
      <c r="K30" s="825">
        <f t="shared" si="5"/>
        <v>15</v>
      </c>
      <c r="L30" s="825">
        <f t="shared" si="5"/>
        <v>13</v>
      </c>
    </row>
    <row r="31" spans="2:12" ht="18.75" customHeight="1" x14ac:dyDescent="0.25">
      <c r="B31" s="1198" t="s">
        <v>455</v>
      </c>
      <c r="C31" s="1207">
        <f>SUM(D31:G31)</f>
        <v>10</v>
      </c>
      <c r="D31" s="840"/>
      <c r="E31" s="840"/>
      <c r="F31" s="840">
        <v>5</v>
      </c>
      <c r="G31" s="840">
        <v>5</v>
      </c>
      <c r="H31" s="1207">
        <f>SUM(I31:L31)</f>
        <v>12</v>
      </c>
      <c r="I31" s="840">
        <v>10</v>
      </c>
      <c r="J31" s="840">
        <v>2</v>
      </c>
      <c r="K31" s="840"/>
      <c r="L31" s="840"/>
    </row>
    <row r="32" spans="2:12" ht="18.75" customHeight="1" x14ac:dyDescent="0.25">
      <c r="B32" s="1198" t="s">
        <v>456</v>
      </c>
      <c r="C32" s="1207">
        <f t="shared" ref="C32:C40" si="6">SUM(D32:G32)</f>
        <v>0</v>
      </c>
      <c r="D32" s="840"/>
      <c r="E32" s="840"/>
      <c r="F32" s="840"/>
      <c r="G32" s="840"/>
      <c r="H32" s="1207">
        <f t="shared" ref="H32:H40" si="7">SUM(I32:L32)</f>
        <v>0</v>
      </c>
      <c r="I32" s="840"/>
      <c r="J32" s="840"/>
      <c r="K32" s="840"/>
      <c r="L32" s="840"/>
    </row>
    <row r="33" spans="2:12" ht="18.75" customHeight="1" x14ac:dyDescent="0.25">
      <c r="B33" s="1198" t="s">
        <v>457</v>
      </c>
      <c r="C33" s="1207">
        <f t="shared" si="6"/>
        <v>8</v>
      </c>
      <c r="D33" s="840"/>
      <c r="E33" s="840"/>
      <c r="F33" s="840">
        <v>6</v>
      </c>
      <c r="G33" s="840">
        <v>2</v>
      </c>
      <c r="H33" s="1207">
        <f t="shared" si="7"/>
        <v>9</v>
      </c>
      <c r="I33" s="840">
        <v>4</v>
      </c>
      <c r="J33" s="840">
        <v>5</v>
      </c>
      <c r="K33" s="840"/>
      <c r="L33" s="840"/>
    </row>
    <row r="34" spans="2:12" ht="31.5" x14ac:dyDescent="0.25">
      <c r="B34" s="1215" t="s">
        <v>458</v>
      </c>
      <c r="C34" s="1207">
        <f t="shared" si="6"/>
        <v>0</v>
      </c>
      <c r="D34" s="840"/>
      <c r="E34" s="840"/>
      <c r="F34" s="840"/>
      <c r="G34" s="840"/>
      <c r="H34" s="1207">
        <f t="shared" si="7"/>
        <v>7</v>
      </c>
      <c r="I34" s="840">
        <v>1</v>
      </c>
      <c r="J34" s="840">
        <v>3</v>
      </c>
      <c r="K34" s="840"/>
      <c r="L34" s="840">
        <v>3</v>
      </c>
    </row>
    <row r="35" spans="2:12" ht="31.5" x14ac:dyDescent="0.25">
      <c r="B35" s="1215" t="s">
        <v>459</v>
      </c>
      <c r="C35" s="1207">
        <f t="shared" si="6"/>
        <v>14</v>
      </c>
      <c r="D35" s="840">
        <v>3</v>
      </c>
      <c r="E35" s="840">
        <v>4</v>
      </c>
      <c r="F35" s="840">
        <v>3</v>
      </c>
      <c r="G35" s="840">
        <v>4</v>
      </c>
      <c r="H35" s="1207">
        <f t="shared" si="7"/>
        <v>11</v>
      </c>
      <c r="I35" s="840">
        <v>3</v>
      </c>
      <c r="J35" s="840">
        <v>2</v>
      </c>
      <c r="K35" s="840">
        <v>2</v>
      </c>
      <c r="L35" s="840">
        <v>4</v>
      </c>
    </row>
    <row r="36" spans="2:12" ht="18.75" customHeight="1" x14ac:dyDescent="0.25">
      <c r="B36" s="1198" t="s">
        <v>460</v>
      </c>
      <c r="C36" s="1207">
        <f t="shared" si="6"/>
        <v>31</v>
      </c>
      <c r="D36" s="840">
        <v>2</v>
      </c>
      <c r="E36" s="840">
        <v>2</v>
      </c>
      <c r="F36" s="840">
        <v>20</v>
      </c>
      <c r="G36" s="840">
        <v>7</v>
      </c>
      <c r="H36" s="1207">
        <f t="shared" si="7"/>
        <v>4</v>
      </c>
      <c r="I36" s="840"/>
      <c r="J36" s="840">
        <v>1</v>
      </c>
      <c r="K36" s="840">
        <v>2</v>
      </c>
      <c r="L36" s="840">
        <v>1</v>
      </c>
    </row>
    <row r="37" spans="2:12" ht="18.75" customHeight="1" x14ac:dyDescent="0.25">
      <c r="B37" s="1198" t="s">
        <v>461</v>
      </c>
      <c r="C37" s="1207">
        <f t="shared" si="6"/>
        <v>0</v>
      </c>
      <c r="D37" s="840"/>
      <c r="E37" s="840"/>
      <c r="F37" s="840"/>
      <c r="G37" s="840"/>
      <c r="H37" s="1207">
        <f t="shared" si="7"/>
        <v>0</v>
      </c>
      <c r="I37" s="840"/>
      <c r="J37" s="840"/>
      <c r="K37" s="840"/>
      <c r="L37" s="840"/>
    </row>
    <row r="38" spans="2:12" ht="18.75" customHeight="1" x14ac:dyDescent="0.25">
      <c r="B38" s="1198" t="s">
        <v>462</v>
      </c>
      <c r="C38" s="1207">
        <f t="shared" si="6"/>
        <v>0</v>
      </c>
      <c r="D38" s="840"/>
      <c r="E38" s="840"/>
      <c r="F38" s="840"/>
      <c r="G38" s="840"/>
      <c r="H38" s="1207">
        <f t="shared" si="7"/>
        <v>15</v>
      </c>
      <c r="I38" s="840">
        <v>3</v>
      </c>
      <c r="J38" s="840">
        <v>2</v>
      </c>
      <c r="K38" s="840">
        <v>7</v>
      </c>
      <c r="L38" s="840">
        <v>3</v>
      </c>
    </row>
    <row r="39" spans="2:12" ht="18.75" customHeight="1" x14ac:dyDescent="0.25">
      <c r="B39" s="1198" t="s">
        <v>463</v>
      </c>
      <c r="C39" s="1207">
        <f t="shared" si="6"/>
        <v>0</v>
      </c>
      <c r="D39" s="840"/>
      <c r="E39" s="840"/>
      <c r="F39" s="840"/>
      <c r="G39" s="840"/>
      <c r="H39" s="1207">
        <f t="shared" si="7"/>
        <v>14</v>
      </c>
      <c r="I39" s="840">
        <v>7</v>
      </c>
      <c r="J39" s="840">
        <v>1</v>
      </c>
      <c r="K39" s="840">
        <v>4</v>
      </c>
      <c r="L39" s="840">
        <v>2</v>
      </c>
    </row>
    <row r="40" spans="2:12" ht="18.75" customHeight="1" x14ac:dyDescent="0.25">
      <c r="B40" s="1198" t="s">
        <v>464</v>
      </c>
      <c r="C40" s="1207">
        <f t="shared" si="6"/>
        <v>0</v>
      </c>
      <c r="D40" s="840"/>
      <c r="E40" s="840"/>
      <c r="F40" s="840"/>
      <c r="G40" s="840"/>
      <c r="H40" s="1207">
        <f t="shared" si="7"/>
        <v>0</v>
      </c>
      <c r="I40" s="840"/>
      <c r="J40" s="840"/>
      <c r="K40" s="840"/>
      <c r="L40" s="840"/>
    </row>
    <row r="41" spans="2:12" ht="15.75" x14ac:dyDescent="0.25">
      <c r="B41" s="1214" t="s">
        <v>465</v>
      </c>
      <c r="C41" s="1207">
        <f>SUM(C42)</f>
        <v>6</v>
      </c>
      <c r="D41" s="825">
        <f t="shared" ref="D41:L41" si="8">SUM(D42)</f>
        <v>3</v>
      </c>
      <c r="E41" s="825">
        <f t="shared" si="8"/>
        <v>1</v>
      </c>
      <c r="F41" s="825">
        <f t="shared" si="8"/>
        <v>2</v>
      </c>
      <c r="G41" s="825">
        <f t="shared" si="8"/>
        <v>0</v>
      </c>
      <c r="H41" s="1207">
        <f t="shared" si="8"/>
        <v>7</v>
      </c>
      <c r="I41" s="825">
        <f t="shared" si="8"/>
        <v>3</v>
      </c>
      <c r="J41" s="825">
        <f t="shared" si="8"/>
        <v>2</v>
      </c>
      <c r="K41" s="825">
        <f t="shared" si="8"/>
        <v>1</v>
      </c>
      <c r="L41" s="825">
        <f t="shared" si="8"/>
        <v>1</v>
      </c>
    </row>
    <row r="42" spans="2:12" ht="18.75" customHeight="1" x14ac:dyDescent="0.25">
      <c r="B42" s="1202" t="s">
        <v>466</v>
      </c>
      <c r="C42" s="1207">
        <f>SUM(D42:G42)</f>
        <v>6</v>
      </c>
      <c r="D42" s="840">
        <v>3</v>
      </c>
      <c r="E42" s="840">
        <v>1</v>
      </c>
      <c r="F42" s="840">
        <v>2</v>
      </c>
      <c r="G42" s="840"/>
      <c r="H42" s="1207">
        <f>SUM(I42:L42)</f>
        <v>7</v>
      </c>
      <c r="I42" s="840">
        <v>3</v>
      </c>
      <c r="J42" s="840">
        <v>2</v>
      </c>
      <c r="K42" s="840">
        <v>1</v>
      </c>
      <c r="L42" s="840">
        <v>1</v>
      </c>
    </row>
    <row r="43" spans="2:12" ht="15.75" x14ac:dyDescent="0.25">
      <c r="B43" s="1214" t="s">
        <v>467</v>
      </c>
      <c r="C43" s="1207">
        <f>SUM(C44)</f>
        <v>0</v>
      </c>
      <c r="D43" s="825">
        <f t="shared" ref="D43:L43" si="9">SUM(D44)</f>
        <v>0</v>
      </c>
      <c r="E43" s="825">
        <f t="shared" si="9"/>
        <v>0</v>
      </c>
      <c r="F43" s="825">
        <f t="shared" si="9"/>
        <v>0</v>
      </c>
      <c r="G43" s="825">
        <f t="shared" si="9"/>
        <v>0</v>
      </c>
      <c r="H43" s="1207">
        <f t="shared" si="9"/>
        <v>9</v>
      </c>
      <c r="I43" s="825">
        <f t="shared" si="9"/>
        <v>0</v>
      </c>
      <c r="J43" s="825">
        <f t="shared" si="9"/>
        <v>0</v>
      </c>
      <c r="K43" s="825">
        <f t="shared" si="9"/>
        <v>5</v>
      </c>
      <c r="L43" s="825">
        <f t="shared" si="9"/>
        <v>4</v>
      </c>
    </row>
    <row r="44" spans="2:12" ht="15.75" x14ac:dyDescent="0.25">
      <c r="B44" s="1200" t="s">
        <v>468</v>
      </c>
      <c r="C44" s="1207">
        <f>SUM(D44:G44)</f>
        <v>0</v>
      </c>
      <c r="D44" s="840"/>
      <c r="E44" s="840"/>
      <c r="F44" s="840"/>
      <c r="G44" s="840"/>
      <c r="H44" s="1207">
        <f>SUM(I44:L44)</f>
        <v>9</v>
      </c>
      <c r="I44" s="840"/>
      <c r="J44" s="840"/>
      <c r="K44" s="840">
        <v>5</v>
      </c>
      <c r="L44" s="840">
        <v>4</v>
      </c>
    </row>
    <row r="45" spans="2:12" ht="18.75" customHeight="1" x14ac:dyDescent="0.3">
      <c r="B45" s="1216" t="s">
        <v>436</v>
      </c>
      <c r="C45" s="1904">
        <f>C9+C15+C25+C30+C41+C43</f>
        <v>261</v>
      </c>
      <c r="D45" s="1362">
        <f t="shared" ref="D45:L45" si="10">D9+D15+D25+D30+D41+D43</f>
        <v>71</v>
      </c>
      <c r="E45" s="1362">
        <f t="shared" si="10"/>
        <v>47</v>
      </c>
      <c r="F45" s="1362">
        <f t="shared" si="10"/>
        <v>96</v>
      </c>
      <c r="G45" s="1362">
        <f t="shared" si="10"/>
        <v>47</v>
      </c>
      <c r="H45" s="1904">
        <f t="shared" si="10"/>
        <v>331</v>
      </c>
      <c r="I45" s="1362">
        <f t="shared" si="10"/>
        <v>106</v>
      </c>
      <c r="J45" s="1362">
        <f t="shared" si="10"/>
        <v>61</v>
      </c>
      <c r="K45" s="1362">
        <f t="shared" si="10"/>
        <v>102</v>
      </c>
      <c r="L45" s="1362">
        <f t="shared" si="10"/>
        <v>62</v>
      </c>
    </row>
    <row r="46" spans="2:12" ht="18.75" customHeight="1" x14ac:dyDescent="0.3">
      <c r="B46" s="1216" t="s">
        <v>469</v>
      </c>
      <c r="C46" s="1904"/>
      <c r="D46" s="1898">
        <f>SUM(D45:E45)</f>
        <v>118</v>
      </c>
      <c r="E46" s="1898"/>
      <c r="F46" s="1898">
        <f>SUM(F45:G45)</f>
        <v>143</v>
      </c>
      <c r="G46" s="1898"/>
      <c r="H46" s="1904"/>
      <c r="I46" s="1898">
        <f>SUM(I45:J45)</f>
        <v>167</v>
      </c>
      <c r="J46" s="1898"/>
      <c r="K46" s="1898">
        <f>SUM(K45:L45)</f>
        <v>164</v>
      </c>
      <c r="L46" s="1898"/>
    </row>
    <row r="47" spans="2:12" ht="18.75" hidden="1" customHeight="1" x14ac:dyDescent="0.3">
      <c r="B47" s="1216"/>
      <c r="C47" s="1371"/>
      <c r="D47" s="1210">
        <f>IFERROR(D46/$C$45,0)</f>
        <v>0.45210727969348657</v>
      </c>
      <c r="E47" s="1362"/>
      <c r="F47" s="1210">
        <f>IFERROR(F46/$C$45,0)</f>
        <v>0.54789272030651337</v>
      </c>
      <c r="G47" s="1362"/>
      <c r="H47" s="1371"/>
      <c r="I47" s="1210">
        <f>IFERROR(I46/$H$45,0)</f>
        <v>0.50453172205438068</v>
      </c>
      <c r="J47" s="1362"/>
      <c r="K47" s="1210">
        <f>IFERROR(K46/$H$45,0)</f>
        <v>0.49546827794561932</v>
      </c>
      <c r="L47" s="1362"/>
    </row>
    <row r="48" spans="2:12" ht="18.75" customHeight="1" x14ac:dyDescent="0.3">
      <c r="B48" s="1204" t="s">
        <v>470</v>
      </c>
      <c r="C48" s="1371">
        <f>C45+'Egresado Graduado PregradGenero'!C56</f>
        <v>2030</v>
      </c>
      <c r="D48" s="1362">
        <f>D45+'Egresado Graduado PregradGenero'!D56</f>
        <v>517</v>
      </c>
      <c r="E48" s="1362">
        <f>E45+'Egresado Graduado PregradGenero'!E56</f>
        <v>446</v>
      </c>
      <c r="F48" s="1362">
        <f>F45+'Egresado Graduado PregradGenero'!F56</f>
        <v>610</v>
      </c>
      <c r="G48" s="1362">
        <f>G45+'Egresado Graduado PregradGenero'!G56</f>
        <v>457</v>
      </c>
      <c r="H48" s="1371">
        <f>H45+'Egresado Graduado PregradGenero'!H56</f>
        <v>1391</v>
      </c>
      <c r="I48" s="1362">
        <f>I45+'Egresado Graduado PregradGenero'!I56</f>
        <v>339</v>
      </c>
      <c r="J48" s="1362">
        <f>J45+'Egresado Graduado PregradGenero'!J56</f>
        <v>268</v>
      </c>
      <c r="K48" s="1362">
        <f>K45+'Egresado Graduado PregradGenero'!K56</f>
        <v>439</v>
      </c>
      <c r="L48" s="1362">
        <f>L45+'Egresado Graduado PregradGenero'!L56</f>
        <v>345</v>
      </c>
    </row>
    <row r="49" spans="2:12" ht="18.75" customHeight="1" x14ac:dyDescent="0.25">
      <c r="B49" s="1217" t="s">
        <v>431</v>
      </c>
      <c r="C49" s="1218"/>
      <c r="D49" s="775"/>
      <c r="E49" s="775"/>
      <c r="F49" s="775"/>
      <c r="G49" s="775"/>
      <c r="H49" s="1218"/>
      <c r="I49" s="775"/>
      <c r="J49" s="775"/>
      <c r="K49" s="775"/>
      <c r="L49" s="775"/>
    </row>
    <row r="50" spans="2:12" ht="15" customHeight="1" x14ac:dyDescent="0.25"/>
    <row r="51" spans="2:12" ht="15" hidden="1" customHeight="1" x14ac:dyDescent="0.25"/>
    <row r="52" spans="2:12" ht="15" hidden="1" customHeight="1" x14ac:dyDescent="0.25"/>
    <row r="53" spans="2:12" ht="15" hidden="1" customHeight="1" x14ac:dyDescent="0.25"/>
    <row r="54" spans="2:12" ht="15" hidden="1" customHeight="1" x14ac:dyDescent="0.25"/>
  </sheetData>
  <sheetProtection sheet="1" objects="1" scenarios="1" formatCells="0" formatColumns="0" formatRows="0" insertColumns="0" insertRows="0" deleteColumns="0" deleteRows="0" sort="0"/>
  <mergeCells count="18">
    <mergeCell ref="D46:E46"/>
    <mergeCell ref="F46:G46"/>
    <mergeCell ref="I46:J46"/>
    <mergeCell ref="K46:L46"/>
    <mergeCell ref="C45:C46"/>
    <mergeCell ref="H45:H46"/>
    <mergeCell ref="I7:J7"/>
    <mergeCell ref="K7:L7"/>
    <mergeCell ref="B1:L3"/>
    <mergeCell ref="B4:L4"/>
    <mergeCell ref="B5:H5"/>
    <mergeCell ref="B6:B8"/>
    <mergeCell ref="C6:G6"/>
    <mergeCell ref="H6:L6"/>
    <mergeCell ref="C7:C8"/>
    <mergeCell ref="D7:E7"/>
    <mergeCell ref="F7:G7"/>
    <mergeCell ref="H7:H8"/>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J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6" t="s">
        <v>2625</v>
      </c>
      <c r="C4" s="1787"/>
      <c r="D4" s="1787"/>
      <c r="E4" s="1787"/>
      <c r="F4" s="1787"/>
      <c r="G4" s="1787"/>
      <c r="H4" s="1788"/>
      <c r="I4" s="3"/>
      <c r="J4" s="3"/>
    </row>
    <row r="5" spans="2:10" s="5" customFormat="1" ht="15.75" x14ac:dyDescent="0.25">
      <c r="B5" s="1671"/>
      <c r="C5" s="1671"/>
      <c r="D5" s="1671"/>
      <c r="E5" s="1671"/>
      <c r="F5" s="1671"/>
      <c r="G5" s="1671"/>
      <c r="H5" s="1671"/>
      <c r="I5" s="158"/>
      <c r="J5" s="158"/>
    </row>
    <row r="6" spans="2:10" s="5" customFormat="1" ht="19.5" customHeight="1" x14ac:dyDescent="0.25">
      <c r="B6" s="122"/>
      <c r="C6" s="123"/>
      <c r="D6" s="123"/>
      <c r="E6" s="123"/>
      <c r="F6" s="123"/>
      <c r="G6" s="123"/>
      <c r="H6" s="124"/>
      <c r="I6" s="158"/>
      <c r="J6" s="158"/>
    </row>
    <row r="7" spans="2:10" s="5" customFormat="1" ht="18.75" customHeight="1" x14ac:dyDescent="0.25">
      <c r="B7" s="125"/>
      <c r="C7" s="121"/>
      <c r="D7" s="121"/>
      <c r="E7" s="121"/>
      <c r="F7" s="121"/>
      <c r="G7" s="121"/>
      <c r="H7" s="126"/>
      <c r="I7" s="158"/>
      <c r="J7" s="158"/>
    </row>
    <row r="8" spans="2:10" s="5" customFormat="1" ht="18.75" customHeight="1" x14ac:dyDescent="0.25">
      <c r="B8" s="125"/>
      <c r="C8" s="121"/>
      <c r="D8" s="121"/>
      <c r="E8" s="121"/>
      <c r="F8" s="121"/>
      <c r="G8" s="121"/>
      <c r="H8" s="126"/>
      <c r="I8" s="158"/>
      <c r="J8" s="158"/>
    </row>
    <row r="9" spans="2:10" s="5" customFormat="1" ht="18.75" customHeight="1" x14ac:dyDescent="0.25">
      <c r="B9" s="125"/>
      <c r="C9" s="121"/>
      <c r="D9" s="121"/>
      <c r="E9" s="121"/>
      <c r="F9" s="121"/>
      <c r="G9" s="121"/>
      <c r="H9" s="126"/>
    </row>
    <row r="10" spans="2:10" ht="18.75" customHeight="1" x14ac:dyDescent="0.25">
      <c r="B10" s="125"/>
      <c r="C10" s="121"/>
      <c r="D10" s="121"/>
      <c r="E10" s="121"/>
      <c r="F10" s="121"/>
      <c r="G10" s="121"/>
      <c r="H10" s="126"/>
    </row>
    <row r="11" spans="2:10" ht="18.75" customHeight="1" x14ac:dyDescent="0.25">
      <c r="B11" s="125"/>
      <c r="C11" s="121"/>
      <c r="D11" s="121"/>
      <c r="E11" s="121"/>
      <c r="F11" s="121"/>
      <c r="G11" s="121"/>
      <c r="H11" s="126"/>
    </row>
    <row r="12" spans="2:10" ht="18.75" customHeight="1" x14ac:dyDescent="0.25">
      <c r="B12" s="125"/>
      <c r="C12" s="121"/>
      <c r="D12" s="121"/>
      <c r="E12" s="121"/>
      <c r="F12" s="121"/>
      <c r="G12" s="121"/>
      <c r="H12" s="126"/>
    </row>
    <row r="13" spans="2:10" ht="18.75" customHeight="1" x14ac:dyDescent="0.25">
      <c r="B13" s="125"/>
      <c r="C13" s="121"/>
      <c r="D13" s="121"/>
      <c r="E13" s="121"/>
      <c r="F13" s="121"/>
      <c r="G13" s="121"/>
      <c r="H13" s="126"/>
    </row>
    <row r="14" spans="2:10" ht="18.75" customHeight="1" x14ac:dyDescent="0.25">
      <c r="B14" s="125"/>
      <c r="C14" s="121"/>
      <c r="D14" s="121"/>
      <c r="E14" s="121"/>
      <c r="F14" s="121"/>
      <c r="G14" s="121"/>
      <c r="H14" s="126"/>
    </row>
    <row r="15" spans="2:10" ht="18.75" customHeight="1" x14ac:dyDescent="0.25">
      <c r="B15" s="125"/>
      <c r="C15" s="121"/>
      <c r="D15" s="121"/>
      <c r="E15" s="121"/>
      <c r="F15" s="121"/>
      <c r="G15" s="121"/>
      <c r="H15" s="126"/>
    </row>
    <row r="16" spans="2:10" ht="18.75" customHeight="1" x14ac:dyDescent="0.25">
      <c r="B16" s="125"/>
      <c r="C16" s="121"/>
      <c r="D16" s="121"/>
      <c r="E16" s="121"/>
      <c r="F16" s="121"/>
      <c r="G16" s="121"/>
      <c r="H16" s="126"/>
    </row>
    <row r="17" spans="2:8" ht="18.75" customHeight="1" x14ac:dyDescent="0.25">
      <c r="B17" s="125"/>
      <c r="C17" s="121"/>
      <c r="D17" s="121"/>
      <c r="E17" s="121"/>
      <c r="F17" s="121"/>
      <c r="G17" s="121"/>
      <c r="H17" s="126"/>
    </row>
    <row r="18" spans="2:8" ht="18.75" customHeight="1" x14ac:dyDescent="0.25">
      <c r="B18" s="125"/>
      <c r="C18" s="121"/>
      <c r="D18" s="121"/>
      <c r="E18" s="121"/>
      <c r="F18" s="121"/>
      <c r="G18" s="121"/>
      <c r="H18" s="126"/>
    </row>
    <row r="19" spans="2:8" ht="18.75" customHeight="1" x14ac:dyDescent="0.25">
      <c r="B19" s="125"/>
      <c r="C19" s="121"/>
      <c r="D19" s="121"/>
      <c r="E19" s="121"/>
      <c r="F19" s="121"/>
      <c r="G19" s="121"/>
      <c r="H19" s="126"/>
    </row>
    <row r="20" spans="2:8" ht="18.75" customHeight="1" x14ac:dyDescent="0.25">
      <c r="B20" s="125"/>
      <c r="C20" s="121"/>
      <c r="D20" s="121"/>
      <c r="E20" s="121"/>
      <c r="F20" s="121"/>
      <c r="G20" s="121"/>
      <c r="H20" s="126"/>
    </row>
    <row r="21" spans="2:8" ht="18.75" customHeight="1" x14ac:dyDescent="0.25">
      <c r="B21" s="125"/>
      <c r="C21" s="121"/>
      <c r="D21" s="121"/>
      <c r="E21" s="121"/>
      <c r="F21" s="121"/>
      <c r="G21" s="121"/>
      <c r="H21" s="126"/>
    </row>
    <row r="22" spans="2:8" ht="18.75" customHeight="1" x14ac:dyDescent="0.25">
      <c r="B22" s="127"/>
      <c r="C22" s="128"/>
      <c r="D22" s="128"/>
      <c r="E22" s="128"/>
      <c r="F22" s="128"/>
      <c r="G22" s="128"/>
      <c r="H22" s="129"/>
    </row>
    <row r="23" spans="2:8" ht="15"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J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6" t="s">
        <v>2624</v>
      </c>
      <c r="C4" s="1787"/>
      <c r="D4" s="1787"/>
      <c r="E4" s="1787"/>
      <c r="F4" s="1787"/>
      <c r="G4" s="1787"/>
      <c r="H4" s="1788"/>
      <c r="I4" s="3"/>
      <c r="J4" s="3"/>
    </row>
    <row r="5" spans="2:10" s="5" customFormat="1" ht="15.75" x14ac:dyDescent="0.25">
      <c r="B5" s="1671"/>
      <c r="C5" s="1671"/>
      <c r="D5" s="1671"/>
      <c r="E5" s="1671"/>
      <c r="F5" s="1671"/>
      <c r="G5" s="1671"/>
      <c r="H5" s="1671"/>
      <c r="I5" s="158"/>
      <c r="J5" s="158"/>
    </row>
    <row r="6" spans="2:10" s="5" customFormat="1" ht="19.5" customHeight="1" x14ac:dyDescent="0.25">
      <c r="B6" s="122"/>
      <c r="C6" s="123"/>
      <c r="D6" s="123"/>
      <c r="E6" s="123"/>
      <c r="F6" s="123"/>
      <c r="G6" s="123"/>
      <c r="H6" s="124"/>
      <c r="I6" s="158"/>
      <c r="J6" s="158"/>
    </row>
    <row r="7" spans="2:10" s="5" customFormat="1" ht="18.75" customHeight="1" x14ac:dyDescent="0.25">
      <c r="B7" s="125"/>
      <c r="C7" s="121"/>
      <c r="D7" s="121"/>
      <c r="E7" s="121"/>
      <c r="F7" s="121"/>
      <c r="G7" s="121"/>
      <c r="H7" s="126"/>
      <c r="I7" s="158"/>
      <c r="J7" s="158"/>
    </row>
    <row r="8" spans="2:10" s="5" customFormat="1" ht="18.75" customHeight="1" x14ac:dyDescent="0.25">
      <c r="B8" s="125"/>
      <c r="C8" s="121"/>
      <c r="D8" s="121"/>
      <c r="E8" s="121"/>
      <c r="F8" s="121"/>
      <c r="G8" s="121"/>
      <c r="H8" s="126"/>
      <c r="I8" s="158"/>
      <c r="J8" s="158"/>
    </row>
    <row r="9" spans="2:10" s="5" customFormat="1" ht="18.75" customHeight="1" x14ac:dyDescent="0.25">
      <c r="B9" s="125"/>
      <c r="C9" s="121"/>
      <c r="D9" s="121"/>
      <c r="E9" s="121"/>
      <c r="F9" s="121"/>
      <c r="G9" s="121"/>
      <c r="H9" s="126"/>
    </row>
    <row r="10" spans="2:10" ht="18.75" customHeight="1" x14ac:dyDescent="0.25">
      <c r="B10" s="125"/>
      <c r="C10" s="121"/>
      <c r="D10" s="121"/>
      <c r="E10" s="121"/>
      <c r="F10" s="121"/>
      <c r="G10" s="121"/>
      <c r="H10" s="126"/>
    </row>
    <row r="11" spans="2:10" ht="18.75" customHeight="1" x14ac:dyDescent="0.25">
      <c r="B11" s="125"/>
      <c r="C11" s="121"/>
      <c r="D11" s="121"/>
      <c r="E11" s="121"/>
      <c r="F11" s="121"/>
      <c r="G11" s="121"/>
      <c r="H11" s="126"/>
    </row>
    <row r="12" spans="2:10" ht="18.75" customHeight="1" x14ac:dyDescent="0.25">
      <c r="B12" s="125"/>
      <c r="C12" s="121"/>
      <c r="D12" s="121"/>
      <c r="E12" s="121"/>
      <c r="F12" s="121"/>
      <c r="G12" s="121"/>
      <c r="H12" s="126"/>
    </row>
    <row r="13" spans="2:10" ht="18.75" customHeight="1" x14ac:dyDescent="0.25">
      <c r="B13" s="125"/>
      <c r="C13" s="121"/>
      <c r="D13" s="121"/>
      <c r="E13" s="121"/>
      <c r="F13" s="121"/>
      <c r="G13" s="121"/>
      <c r="H13" s="126"/>
    </row>
    <row r="14" spans="2:10" ht="18.75" customHeight="1" x14ac:dyDescent="0.25">
      <c r="B14" s="125"/>
      <c r="C14" s="121"/>
      <c r="D14" s="121"/>
      <c r="E14" s="121"/>
      <c r="F14" s="121"/>
      <c r="G14" s="121"/>
      <c r="H14" s="126"/>
    </row>
    <row r="15" spans="2:10" ht="18.75" customHeight="1" x14ac:dyDescent="0.25">
      <c r="B15" s="125"/>
      <c r="C15" s="121"/>
      <c r="D15" s="121"/>
      <c r="E15" s="121"/>
      <c r="F15" s="121"/>
      <c r="G15" s="121"/>
      <c r="H15" s="126"/>
    </row>
    <row r="16" spans="2:10" ht="18.75" customHeight="1" x14ac:dyDescent="0.25">
      <c r="B16" s="125"/>
      <c r="C16" s="121"/>
      <c r="D16" s="121"/>
      <c r="E16" s="121"/>
      <c r="F16" s="121"/>
      <c r="G16" s="121"/>
      <c r="H16" s="126"/>
    </row>
    <row r="17" spans="2:8" ht="18.75" customHeight="1" x14ac:dyDescent="0.25">
      <c r="B17" s="125"/>
      <c r="C17" s="121"/>
      <c r="D17" s="121"/>
      <c r="E17" s="121"/>
      <c r="F17" s="121"/>
      <c r="G17" s="121"/>
      <c r="H17" s="126"/>
    </row>
    <row r="18" spans="2:8" ht="18.75" customHeight="1" x14ac:dyDescent="0.25">
      <c r="B18" s="125"/>
      <c r="C18" s="121"/>
      <c r="D18" s="121"/>
      <c r="E18" s="121"/>
      <c r="F18" s="121"/>
      <c r="G18" s="121"/>
      <c r="H18" s="126"/>
    </row>
    <row r="19" spans="2:8" ht="18.75" customHeight="1" x14ac:dyDescent="0.25">
      <c r="B19" s="125"/>
      <c r="C19" s="121"/>
      <c r="D19" s="121"/>
      <c r="E19" s="121"/>
      <c r="F19" s="121"/>
      <c r="G19" s="121"/>
      <c r="H19" s="126"/>
    </row>
    <row r="20" spans="2:8" ht="18.75" customHeight="1" x14ac:dyDescent="0.25">
      <c r="B20" s="125"/>
      <c r="C20" s="121"/>
      <c r="D20" s="121"/>
      <c r="E20" s="121"/>
      <c r="F20" s="121"/>
      <c r="G20" s="121"/>
      <c r="H20" s="126"/>
    </row>
    <row r="21" spans="2:8" ht="18.75" customHeight="1" x14ac:dyDescent="0.25">
      <c r="B21" s="125"/>
      <c r="C21" s="121"/>
      <c r="D21" s="121"/>
      <c r="E21" s="121"/>
      <c r="F21" s="121"/>
      <c r="G21" s="121"/>
      <c r="H21" s="126"/>
    </row>
    <row r="22" spans="2:8" ht="18.75" customHeight="1" x14ac:dyDescent="0.25">
      <c r="B22" s="127"/>
      <c r="C22" s="128"/>
      <c r="D22" s="128"/>
      <c r="E22" s="128"/>
      <c r="F22" s="128"/>
      <c r="G22" s="128"/>
      <c r="H22" s="129"/>
    </row>
    <row r="23" spans="2:8" ht="15" customHeight="1" x14ac:dyDescent="0.25"/>
    <row r="24" spans="2:8" ht="15" hidden="1" customHeight="1" x14ac:dyDescent="0.25"/>
    <row r="25" spans="2:8" ht="15" hidden="1"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K49"/>
  <sheetViews>
    <sheetView showGridLines="0" zoomScaleNormal="100" workbookViewId="0"/>
  </sheetViews>
  <sheetFormatPr baseColWidth="10" defaultColWidth="0" defaultRowHeight="0" customHeight="1" zeroHeight="1" x14ac:dyDescent="0.25"/>
  <cols>
    <col min="1" max="1" width="3.5703125" style="4" customWidth="1"/>
    <col min="2" max="3" width="32.28515625" style="4" customWidth="1"/>
    <col min="4" max="9" width="15.140625" style="4" customWidth="1"/>
    <col min="10" max="10" width="5" style="4" customWidth="1"/>
    <col min="11" max="11" width="0" style="4" hidden="1" customWidth="1"/>
    <col min="12" max="16384" width="9.140625" style="4" hidden="1"/>
  </cols>
  <sheetData>
    <row r="1" spans="2:11" ht="15" x14ac:dyDescent="0.25">
      <c r="B1" s="1777"/>
      <c r="C1" s="1778"/>
      <c r="D1" s="1778"/>
      <c r="E1" s="1778"/>
      <c r="F1" s="1778"/>
      <c r="G1" s="1778"/>
      <c r="H1" s="1778"/>
      <c r="I1" s="1779"/>
    </row>
    <row r="2" spans="2:11" ht="15" x14ac:dyDescent="0.25">
      <c r="B2" s="1780"/>
      <c r="C2" s="1781"/>
      <c r="D2" s="1781"/>
      <c r="E2" s="1781"/>
      <c r="F2" s="1781"/>
      <c r="G2" s="1781"/>
      <c r="H2" s="1781"/>
      <c r="I2" s="1782"/>
    </row>
    <row r="3" spans="2:11" ht="16.5" thickBot="1" x14ac:dyDescent="0.3">
      <c r="B3" s="1783"/>
      <c r="C3" s="1784"/>
      <c r="D3" s="1784"/>
      <c r="E3" s="1784"/>
      <c r="F3" s="1784"/>
      <c r="G3" s="1784"/>
      <c r="H3" s="1784"/>
      <c r="I3" s="1785"/>
      <c r="J3" s="3"/>
      <c r="K3" s="3"/>
    </row>
    <row r="4" spans="2:11" ht="21.75" thickBot="1" x14ac:dyDescent="0.4">
      <c r="B4" s="1668" t="s">
        <v>385</v>
      </c>
      <c r="C4" s="1669"/>
      <c r="D4" s="1669"/>
      <c r="E4" s="1669"/>
      <c r="F4" s="1669"/>
      <c r="G4" s="1669"/>
      <c r="H4" s="1854"/>
      <c r="I4" s="1670"/>
      <c r="J4" s="3"/>
      <c r="K4" s="3"/>
    </row>
    <row r="5" spans="2:11" s="5" customFormat="1" ht="15.75" x14ac:dyDescent="0.25">
      <c r="B5" s="1671"/>
      <c r="C5" s="1671"/>
      <c r="D5" s="1671"/>
      <c r="E5" s="1671"/>
      <c r="F5" s="1671"/>
      <c r="G5" s="1671"/>
      <c r="H5" s="1671"/>
      <c r="I5" s="1671"/>
      <c r="J5" s="158"/>
      <c r="K5" s="158"/>
    </row>
    <row r="6" spans="2:11" s="5" customFormat="1" ht="18.75" customHeight="1" x14ac:dyDescent="0.25">
      <c r="B6" s="1907" t="s">
        <v>374</v>
      </c>
      <c r="C6" s="1907"/>
      <c r="D6" s="1906" t="s">
        <v>373</v>
      </c>
      <c r="E6" s="1906"/>
      <c r="F6" s="1906"/>
      <c r="G6" s="1906"/>
      <c r="H6" s="1906"/>
      <c r="I6" s="1906"/>
      <c r="J6" s="158"/>
      <c r="K6" s="158"/>
    </row>
    <row r="7" spans="2:11" s="5" customFormat="1" ht="18.75" customHeight="1" x14ac:dyDescent="0.3">
      <c r="B7" s="1907"/>
      <c r="C7" s="1907"/>
      <c r="D7" s="138">
        <v>2012</v>
      </c>
      <c r="E7" s="159">
        <v>2013</v>
      </c>
      <c r="F7" s="159">
        <v>2014</v>
      </c>
      <c r="G7" s="138">
        <v>2015</v>
      </c>
      <c r="H7" s="692">
        <v>2016</v>
      </c>
      <c r="I7" s="157">
        <v>2017</v>
      </c>
      <c r="J7" s="158"/>
      <c r="K7" s="158"/>
    </row>
    <row r="8" spans="2:11" ht="18.75" customHeight="1" x14ac:dyDescent="0.25">
      <c r="B8" s="1905" t="s">
        <v>379</v>
      </c>
      <c r="C8" s="1905"/>
      <c r="D8" s="1363">
        <v>0.40185777371707021</v>
      </c>
      <c r="E8" s="1364">
        <v>0.35893931109896116</v>
      </c>
      <c r="F8" s="1364">
        <v>0.39065292096219933</v>
      </c>
      <c r="G8" s="1365">
        <v>0.32952204367531934</v>
      </c>
      <c r="H8" s="1363">
        <v>0.39101039188681608</v>
      </c>
      <c r="I8" s="1363">
        <v>0.35499999999999998</v>
      </c>
    </row>
    <row r="9" spans="2:11" ht="18.75" customHeight="1" x14ac:dyDescent="0.25">
      <c r="B9" s="1905" t="s">
        <v>375</v>
      </c>
      <c r="C9" s="1905"/>
      <c r="D9" s="1363">
        <v>0.27739999999999998</v>
      </c>
      <c r="E9" s="1366">
        <v>0.27739999999999998</v>
      </c>
      <c r="F9" s="1366">
        <v>0.27739999999999998</v>
      </c>
      <c r="G9" s="1363">
        <v>0.27739999999999998</v>
      </c>
      <c r="H9" s="1363">
        <v>0.27739999999999998</v>
      </c>
      <c r="I9" s="1363">
        <v>0.24010000000000001</v>
      </c>
    </row>
    <row r="10" spans="2:11" ht="18.75" customHeight="1" x14ac:dyDescent="0.25">
      <c r="B10" s="1905" t="s">
        <v>376</v>
      </c>
      <c r="C10" s="1905"/>
      <c r="D10" s="1363">
        <v>0.1847</v>
      </c>
      <c r="E10" s="1363">
        <v>0.1847</v>
      </c>
      <c r="F10" s="1363">
        <v>0.1847</v>
      </c>
      <c r="G10" s="1363">
        <v>0.1847</v>
      </c>
      <c r="H10" s="1363">
        <v>0.1847</v>
      </c>
      <c r="I10" s="1363">
        <v>0.3211</v>
      </c>
    </row>
    <row r="11" spans="2:11" ht="18.75" customHeight="1" x14ac:dyDescent="0.25">
      <c r="B11" s="1905" t="s">
        <v>377</v>
      </c>
      <c r="C11" s="1905"/>
      <c r="D11" s="1363">
        <v>8.2561052631578927E-3</v>
      </c>
      <c r="E11" s="1363">
        <v>7.1774193548387096E-3</v>
      </c>
      <c r="F11" s="1363">
        <v>7.4641791044776119E-3</v>
      </c>
      <c r="G11" s="1363">
        <v>8.1431334622823984E-3</v>
      </c>
      <c r="H11" s="1363">
        <v>7.8594276094276095E-3</v>
      </c>
      <c r="I11" s="1363">
        <v>1.3299999999999999E-2</v>
      </c>
    </row>
    <row r="12" spans="2:11" ht="18.75" customHeight="1" x14ac:dyDescent="0.25">
      <c r="B12" s="1905" t="s">
        <v>378</v>
      </c>
      <c r="C12" s="1905"/>
      <c r="D12" s="1363">
        <v>0.11550000000000001</v>
      </c>
      <c r="E12" s="1363">
        <v>0.11550000000000001</v>
      </c>
      <c r="F12" s="1363">
        <v>0.11550000000000001</v>
      </c>
      <c r="G12" s="1363">
        <v>0.11550000000000001</v>
      </c>
      <c r="H12" s="1363">
        <v>0.11550000000000001</v>
      </c>
      <c r="I12" s="1363">
        <v>0.13739999999999999</v>
      </c>
    </row>
    <row r="13" spans="2:11" ht="13.5" customHeight="1" x14ac:dyDescent="0.25">
      <c r="B13" s="172" t="s">
        <v>384</v>
      </c>
    </row>
    <row r="14" spans="2:11" ht="13.5" customHeight="1" x14ac:dyDescent="0.25">
      <c r="B14" s="172" t="s">
        <v>380</v>
      </c>
    </row>
    <row r="15" spans="2:11" ht="13.5" customHeight="1" x14ac:dyDescent="0.25">
      <c r="B15" s="172" t="s">
        <v>381</v>
      </c>
    </row>
    <row r="16" spans="2:11" ht="13.5" customHeight="1" x14ac:dyDescent="0.25">
      <c r="B16" s="172" t="s">
        <v>382</v>
      </c>
    </row>
    <row r="17" spans="2:2" ht="13.5" customHeight="1" x14ac:dyDescent="0.25">
      <c r="B17" s="172" t="s">
        <v>383</v>
      </c>
    </row>
    <row r="18" spans="2:2" ht="15" customHeight="1" x14ac:dyDescent="0.25"/>
    <row r="19" spans="2:2" ht="15" hidden="1" customHeight="1" x14ac:dyDescent="0.25"/>
    <row r="20" spans="2:2" ht="15" hidden="1" customHeight="1" x14ac:dyDescent="0.25"/>
    <row r="21" spans="2:2" ht="15" hidden="1" customHeight="1" x14ac:dyDescent="0.25"/>
    <row r="22" spans="2:2" ht="15" hidden="1" customHeight="1" x14ac:dyDescent="0.25"/>
    <row r="23" spans="2:2" ht="15" hidden="1" customHeight="1" x14ac:dyDescent="0.25"/>
    <row r="24" spans="2:2" ht="15" hidden="1" customHeight="1" x14ac:dyDescent="0.25"/>
    <row r="25" spans="2:2" ht="15" hidden="1" customHeight="1" x14ac:dyDescent="0.25"/>
    <row r="26" spans="2:2" ht="15" hidden="1" customHeight="1" x14ac:dyDescent="0.25"/>
    <row r="27" spans="2:2" ht="15" hidden="1" customHeight="1" x14ac:dyDescent="0.25"/>
    <row r="28" spans="2:2" ht="15" hidden="1" customHeight="1" x14ac:dyDescent="0.25"/>
    <row r="29" spans="2:2" ht="15" hidden="1" customHeight="1" x14ac:dyDescent="0.25"/>
    <row r="30" spans="2:2" ht="15" hidden="1" customHeight="1" x14ac:dyDescent="0.25"/>
    <row r="31" spans="2:2" ht="15" hidden="1" customHeight="1" x14ac:dyDescent="0.25"/>
    <row r="32" spans="2: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mergeCells count="10">
    <mergeCell ref="B1:I3"/>
    <mergeCell ref="B4:I4"/>
    <mergeCell ref="B5:I5"/>
    <mergeCell ref="D6:I6"/>
    <mergeCell ref="B6:C7"/>
    <mergeCell ref="B8:C8"/>
    <mergeCell ref="B9:C9"/>
    <mergeCell ref="B10:C10"/>
    <mergeCell ref="B11:C11"/>
    <mergeCell ref="B12:C1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P4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baseColWidth="10" defaultColWidth="0" defaultRowHeight="0" customHeight="1" zeroHeight="1" x14ac:dyDescent="0.25"/>
  <cols>
    <col min="1" max="1" width="3.5703125" style="775" customWidth="1"/>
    <col min="2" max="2" width="32.28515625" style="775" customWidth="1"/>
    <col min="3" max="14" width="14.28515625" style="775" customWidth="1"/>
    <col min="15" max="15" width="5" style="775" customWidth="1"/>
    <col min="16" max="16" width="0" style="775" hidden="1" customWidth="1"/>
    <col min="17" max="16384" width="9.140625" style="775" hidden="1"/>
  </cols>
  <sheetData>
    <row r="1" spans="2:16" ht="15" x14ac:dyDescent="0.25">
      <c r="B1" s="1804"/>
      <c r="C1" s="1805"/>
      <c r="D1" s="1805"/>
      <c r="E1" s="1805"/>
      <c r="F1" s="1805"/>
      <c r="G1" s="1805"/>
      <c r="H1" s="1805"/>
      <c r="I1" s="1805"/>
      <c r="J1" s="1805"/>
      <c r="K1" s="1805"/>
      <c r="L1" s="1805"/>
      <c r="M1" s="1805"/>
      <c r="N1" s="1806"/>
    </row>
    <row r="2" spans="2:16" ht="15" x14ac:dyDescent="0.25">
      <c r="B2" s="1807"/>
      <c r="C2" s="1808"/>
      <c r="D2" s="1808"/>
      <c r="E2" s="1808"/>
      <c r="F2" s="1808"/>
      <c r="G2" s="1808"/>
      <c r="H2" s="1808"/>
      <c r="I2" s="1808"/>
      <c r="J2" s="1808"/>
      <c r="K2" s="1808"/>
      <c r="L2" s="1808"/>
      <c r="M2" s="1808"/>
      <c r="N2" s="1809"/>
    </row>
    <row r="3" spans="2:16" ht="16.5" thickBot="1" x14ac:dyDescent="0.3">
      <c r="B3" s="1810"/>
      <c r="C3" s="1811"/>
      <c r="D3" s="1811"/>
      <c r="E3" s="1811"/>
      <c r="F3" s="1811"/>
      <c r="G3" s="1811"/>
      <c r="H3" s="1811"/>
      <c r="I3" s="1811"/>
      <c r="J3" s="1811"/>
      <c r="K3" s="1811"/>
      <c r="L3" s="1811"/>
      <c r="M3" s="1811"/>
      <c r="N3" s="1812"/>
      <c r="O3" s="776"/>
      <c r="P3" s="776"/>
    </row>
    <row r="4" spans="2:16" ht="21.75" thickBot="1" x14ac:dyDescent="0.4">
      <c r="B4" s="1855" t="s">
        <v>3047</v>
      </c>
      <c r="C4" s="1856"/>
      <c r="D4" s="1856"/>
      <c r="E4" s="1856"/>
      <c r="F4" s="1856"/>
      <c r="G4" s="1856"/>
      <c r="H4" s="1856"/>
      <c r="I4" s="1856"/>
      <c r="J4" s="1856"/>
      <c r="K4" s="1856"/>
      <c r="L4" s="1856"/>
      <c r="M4" s="1857"/>
      <c r="N4" s="1858"/>
      <c r="O4" s="776"/>
      <c r="P4" s="776"/>
    </row>
    <row r="5" spans="2:16" s="778" customFormat="1" ht="15.75" x14ac:dyDescent="0.25">
      <c r="B5" s="1859"/>
      <c r="C5" s="1859"/>
      <c r="D5" s="1859"/>
      <c r="E5" s="1859"/>
      <c r="F5" s="1859"/>
      <c r="G5" s="1859"/>
      <c r="H5" s="1859"/>
      <c r="I5" s="1859"/>
      <c r="J5" s="1859"/>
      <c r="K5" s="1859"/>
      <c r="L5" s="1859"/>
      <c r="M5" s="1859"/>
      <c r="N5" s="1859"/>
      <c r="O5" s="803"/>
      <c r="P5" s="803"/>
    </row>
    <row r="6" spans="2:16" s="778" customFormat="1" ht="18.75" x14ac:dyDescent="0.25">
      <c r="B6" s="1221"/>
      <c r="C6" s="943">
        <v>2012</v>
      </c>
      <c r="D6" s="943" t="s">
        <v>3051</v>
      </c>
      <c r="E6" s="943">
        <v>2013</v>
      </c>
      <c r="F6" s="943" t="s">
        <v>3051</v>
      </c>
      <c r="G6" s="943">
        <v>2014</v>
      </c>
      <c r="H6" s="943" t="s">
        <v>3051</v>
      </c>
      <c r="I6" s="943">
        <v>2015</v>
      </c>
      <c r="J6" s="943" t="s">
        <v>3051</v>
      </c>
      <c r="K6" s="943">
        <v>2016</v>
      </c>
      <c r="L6" s="943" t="s">
        <v>3051</v>
      </c>
      <c r="M6" s="943">
        <v>2017</v>
      </c>
      <c r="N6" s="1169" t="s">
        <v>3051</v>
      </c>
      <c r="O6" s="803"/>
      <c r="P6" s="803"/>
    </row>
    <row r="7" spans="2:16" ht="18.75" customHeight="1" x14ac:dyDescent="0.25">
      <c r="B7" s="1222" t="s">
        <v>3048</v>
      </c>
      <c r="C7" s="1223">
        <v>14083</v>
      </c>
      <c r="D7" s="1224"/>
      <c r="E7" s="1225">
        <v>12862</v>
      </c>
      <c r="F7" s="1224"/>
      <c r="G7" s="1225">
        <v>14261</v>
      </c>
      <c r="H7" s="1224"/>
      <c r="I7" s="1225">
        <v>13838</v>
      </c>
      <c r="J7" s="1226"/>
      <c r="K7" s="1227">
        <v>14255</v>
      </c>
      <c r="L7" s="1226"/>
      <c r="M7" s="1228">
        <v>10819</v>
      </c>
      <c r="N7" s="1229"/>
    </row>
    <row r="8" spans="2:16" ht="18.75" customHeight="1" x14ac:dyDescent="0.25">
      <c r="B8" s="1222" t="s">
        <v>3049</v>
      </c>
      <c r="C8" s="1223">
        <v>6567</v>
      </c>
      <c r="D8" s="713">
        <f>IFERROR(C8/C7,0)</f>
        <v>0.46630689483774762</v>
      </c>
      <c r="E8" s="1225">
        <v>7316</v>
      </c>
      <c r="F8" s="713">
        <f>IFERROR(E8/E7,0)</f>
        <v>0.56880733944954132</v>
      </c>
      <c r="G8" s="1225">
        <v>7275</v>
      </c>
      <c r="H8" s="713">
        <f>IFERROR(G8/G7,0)</f>
        <v>0.5101325292756469</v>
      </c>
      <c r="I8" s="1225">
        <v>9708</v>
      </c>
      <c r="J8" s="713">
        <f>IFERROR(I8/I7,0)</f>
        <v>0.70154646625234862</v>
      </c>
      <c r="K8" s="1227">
        <v>7987</v>
      </c>
      <c r="L8" s="713">
        <f>IFERROR(K8/K7,0)</f>
        <v>0.56029463346194319</v>
      </c>
      <c r="M8" s="1228">
        <v>8945</v>
      </c>
      <c r="N8" s="713">
        <f>IFERROR(M8/M7,0)</f>
        <v>0.8267862094463444</v>
      </c>
    </row>
    <row r="9" spans="2:16" ht="18.75" customHeight="1" x14ac:dyDescent="0.25">
      <c r="B9" s="1222" t="s">
        <v>3050</v>
      </c>
      <c r="C9" s="1223">
        <v>2639</v>
      </c>
      <c r="D9" s="713">
        <f>IFERROR(C9/C7,0)</f>
        <v>0.18738905062841724</v>
      </c>
      <c r="E9" s="1225">
        <v>2626</v>
      </c>
      <c r="F9" s="713">
        <f>IFERROR(E9/E7,0)</f>
        <v>0.2041673145700513</v>
      </c>
      <c r="G9" s="1225">
        <v>2842</v>
      </c>
      <c r="H9" s="713">
        <f>IFERROR(G9/G7,0)</f>
        <v>0.19928476263936609</v>
      </c>
      <c r="I9" s="1225">
        <v>3112</v>
      </c>
      <c r="J9" s="713">
        <f>IFERROR(I9/I7,0)</f>
        <v>0.22488798959387193</v>
      </c>
      <c r="K9" s="1227">
        <v>3123</v>
      </c>
      <c r="L9" s="713">
        <f>IFERROR(K9/K7,0)</f>
        <v>0.21908102420203437</v>
      </c>
      <c r="M9" s="1228">
        <v>3176</v>
      </c>
      <c r="N9" s="713">
        <f>IFERROR(M9/M7,0)</f>
        <v>0.29355763009520286</v>
      </c>
    </row>
    <row r="10" spans="2:16" ht="18.75" customHeight="1" x14ac:dyDescent="0.25"/>
    <row r="11" spans="2:16" ht="15" customHeight="1" x14ac:dyDescent="0.25"/>
    <row r="12" spans="2:16" ht="15" hidden="1" customHeight="1" x14ac:dyDescent="0.25"/>
    <row r="13" spans="2:16" ht="15" hidden="1" customHeight="1" x14ac:dyDescent="0.25"/>
    <row r="14" spans="2:16" ht="15" hidden="1" customHeight="1" x14ac:dyDescent="0.25"/>
    <row r="15" spans="2:16" ht="15" hidden="1" customHeight="1" x14ac:dyDescent="0.25"/>
    <row r="16" spans="2:16"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sheetData>
  <sheetProtection sheet="1" objects="1" scenarios="1" formatCells="0" formatColumns="0" formatRows="0" insertColumns="0" insertRows="0" deleteColumns="0" deleteRows="0" sort="0"/>
  <mergeCells count="3">
    <mergeCell ref="B1:N3"/>
    <mergeCell ref="B4:N4"/>
    <mergeCell ref="B5:N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T308"/>
  <sheetViews>
    <sheetView showGridLines="0" zoomScale="85" zoomScaleNormal="85"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2" width="15" style="4" customWidth="1"/>
    <col min="13" max="13" width="5" style="4" customWidth="1"/>
    <col min="14" max="20" width="0" style="4" hidden="1" customWidth="1"/>
    <col min="21" max="16384" width="9.140625" style="4"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9" t="s">
        <v>3052</v>
      </c>
      <c r="C4" s="1790"/>
      <c r="D4" s="1790"/>
      <c r="E4" s="1790"/>
      <c r="F4" s="1790"/>
      <c r="G4" s="1790"/>
      <c r="H4" s="1790"/>
      <c r="I4" s="1790"/>
      <c r="J4" s="1790"/>
      <c r="K4" s="1790"/>
      <c r="L4" s="1791"/>
      <c r="M4" s="3"/>
      <c r="N4" s="3"/>
    </row>
    <row r="5" spans="2:14" s="5" customFormat="1" ht="15.75" x14ac:dyDescent="0.25">
      <c r="B5" s="1671"/>
      <c r="C5" s="1671"/>
      <c r="D5" s="1671"/>
      <c r="E5" s="1671"/>
      <c r="F5" s="1671"/>
      <c r="G5" s="1671"/>
      <c r="H5" s="1671"/>
      <c r="I5" s="1671"/>
      <c r="J5" s="1671"/>
      <c r="K5" s="1671"/>
      <c r="L5" s="1671"/>
      <c r="M5" s="710"/>
      <c r="N5" s="710"/>
    </row>
    <row r="6" spans="2:14" s="5" customFormat="1" ht="19.5" customHeight="1" x14ac:dyDescent="0.25">
      <c r="B6" s="122"/>
      <c r="C6" s="123"/>
      <c r="D6" s="123"/>
      <c r="E6" s="123"/>
      <c r="F6" s="123"/>
      <c r="G6" s="123"/>
      <c r="H6" s="123"/>
      <c r="I6" s="123"/>
      <c r="J6" s="123"/>
      <c r="K6" s="123"/>
      <c r="L6" s="124"/>
      <c r="M6" s="710"/>
      <c r="N6" s="710"/>
    </row>
    <row r="7" spans="2:14" s="5" customFormat="1" ht="18.75" customHeight="1" x14ac:dyDescent="0.25">
      <c r="B7" s="125"/>
      <c r="C7" s="121"/>
      <c r="D7" s="121"/>
      <c r="E7" s="121"/>
      <c r="F7" s="121"/>
      <c r="G7" s="121"/>
      <c r="H7" s="121"/>
      <c r="I7" s="121"/>
      <c r="J7" s="121"/>
      <c r="K7" s="121"/>
      <c r="L7" s="126"/>
      <c r="M7" s="710"/>
      <c r="N7" s="710"/>
    </row>
    <row r="8" spans="2:14" s="5" customFormat="1" ht="18.75" customHeight="1" x14ac:dyDescent="0.25">
      <c r="B8" s="125"/>
      <c r="C8" s="121"/>
      <c r="D8" s="121"/>
      <c r="E8" s="121"/>
      <c r="F8" s="121"/>
      <c r="G8" s="121"/>
      <c r="H8" s="121"/>
      <c r="I8" s="121"/>
      <c r="J8" s="121"/>
      <c r="K8" s="121"/>
      <c r="L8" s="126"/>
      <c r="M8" s="710"/>
      <c r="N8" s="710"/>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5"/>
      <c r="C31" s="121"/>
      <c r="D31" s="121"/>
      <c r="E31" s="121"/>
      <c r="F31" s="121"/>
      <c r="G31" s="121"/>
      <c r="H31" s="121"/>
      <c r="I31" s="121"/>
      <c r="J31" s="121"/>
      <c r="K31" s="121"/>
      <c r="L31" s="126"/>
    </row>
    <row r="32" spans="2:12" ht="18.75" customHeight="1" x14ac:dyDescent="0.25">
      <c r="B32" s="125"/>
      <c r="C32" s="121"/>
      <c r="D32" s="121"/>
      <c r="E32" s="121"/>
      <c r="F32" s="121"/>
      <c r="G32" s="121"/>
      <c r="H32" s="121"/>
      <c r="I32" s="121"/>
      <c r="J32" s="121"/>
      <c r="K32" s="121"/>
      <c r="L32" s="126"/>
    </row>
    <row r="33" spans="2:12" ht="18.75" customHeight="1" x14ac:dyDescent="0.25">
      <c r="B33" s="125"/>
      <c r="C33" s="121"/>
      <c r="D33" s="121"/>
      <c r="E33" s="121"/>
      <c r="F33" s="121"/>
      <c r="G33" s="121"/>
      <c r="H33" s="121"/>
      <c r="I33" s="121"/>
      <c r="J33" s="121"/>
      <c r="K33" s="121"/>
      <c r="L33" s="126"/>
    </row>
    <row r="34" spans="2:12" ht="18.75" customHeight="1" x14ac:dyDescent="0.25">
      <c r="B34" s="125"/>
      <c r="C34" s="121"/>
      <c r="D34" s="121"/>
      <c r="E34" s="121"/>
      <c r="F34" s="121"/>
      <c r="G34" s="121"/>
      <c r="H34" s="121"/>
      <c r="I34" s="121"/>
      <c r="J34" s="121"/>
      <c r="K34" s="121"/>
      <c r="L34" s="126"/>
    </row>
    <row r="35" spans="2:12" ht="18.75" customHeight="1" x14ac:dyDescent="0.25">
      <c r="B35" s="125"/>
      <c r="C35" s="121"/>
      <c r="D35" s="121"/>
      <c r="E35" s="121"/>
      <c r="F35" s="121"/>
      <c r="G35" s="121"/>
      <c r="H35" s="121"/>
      <c r="I35" s="121"/>
      <c r="J35" s="121"/>
      <c r="K35" s="121"/>
      <c r="L35" s="126"/>
    </row>
    <row r="36" spans="2:12" ht="18.75" customHeight="1" x14ac:dyDescent="0.25">
      <c r="B36" s="125"/>
      <c r="C36" s="121"/>
      <c r="D36" s="121"/>
      <c r="E36" s="121"/>
      <c r="F36" s="121"/>
      <c r="G36" s="121"/>
      <c r="H36" s="121"/>
      <c r="I36" s="121"/>
      <c r="J36" s="121"/>
      <c r="K36" s="121"/>
      <c r="L36" s="126"/>
    </row>
    <row r="37" spans="2:12" ht="18.75" customHeight="1" x14ac:dyDescent="0.25">
      <c r="B37" s="127"/>
      <c r="C37" s="128"/>
      <c r="D37" s="128"/>
      <c r="E37" s="128"/>
      <c r="F37" s="128"/>
      <c r="G37" s="128"/>
      <c r="H37" s="128"/>
      <c r="I37" s="128"/>
      <c r="J37" s="128"/>
      <c r="K37" s="128"/>
      <c r="L37" s="129"/>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EU342"/>
  <sheetViews>
    <sheetView showGridLines="0" zoomScaleNormal="100" workbookViewId="0"/>
  </sheetViews>
  <sheetFormatPr baseColWidth="10" defaultColWidth="0" defaultRowHeight="0" customHeight="1" zeroHeight="1" x14ac:dyDescent="0.25"/>
  <cols>
    <col min="1" max="1" width="1.85546875" style="1" customWidth="1"/>
    <col min="2" max="3" width="58.42578125" style="1" customWidth="1"/>
    <col min="4" max="4" width="1.85546875" style="1" customWidth="1"/>
    <col min="5" max="16374" width="9.140625" style="1" hidden="1"/>
    <col min="16375" max="16375" width="0" style="1" hidden="1"/>
    <col min="16376" max="16384" width="9.140625" style="1" hidden="1"/>
  </cols>
  <sheetData>
    <row r="1" spans="2:4" ht="15" customHeight="1" thickBot="1" x14ac:dyDescent="0.3">
      <c r="B1" s="2"/>
      <c r="C1" s="2"/>
    </row>
    <row r="2" spans="2:4" ht="18.75" customHeight="1" thickBot="1" x14ac:dyDescent="0.3">
      <c r="B2" s="1678"/>
      <c r="C2" s="1680"/>
      <c r="D2" s="89"/>
    </row>
    <row r="3" spans="2:4" s="4" customFormat="1" ht="15" customHeight="1" x14ac:dyDescent="0.25">
      <c r="B3" s="311"/>
      <c r="C3" s="312"/>
    </row>
    <row r="4" spans="2:4" s="4" customFormat="1" ht="15" customHeight="1" x14ac:dyDescent="0.25">
      <c r="B4" s="1695"/>
      <c r="C4" s="1696"/>
    </row>
    <row r="5" spans="2:4" s="4" customFormat="1" ht="15" customHeight="1" x14ac:dyDescent="0.25">
      <c r="B5" s="1695"/>
      <c r="C5" s="1696"/>
    </row>
    <row r="6" spans="2:4" s="4" customFormat="1" ht="15" customHeight="1" x14ac:dyDescent="0.25">
      <c r="B6" s="1695"/>
      <c r="C6" s="1696"/>
    </row>
    <row r="7" spans="2:4" s="4" customFormat="1" ht="15" customHeight="1" x14ac:dyDescent="0.25">
      <c r="B7" s="1695"/>
      <c r="C7" s="1696"/>
    </row>
    <row r="8" spans="2:4" s="4" customFormat="1" ht="15" customHeight="1" x14ac:dyDescent="0.25">
      <c r="B8" s="1695"/>
      <c r="C8" s="1696"/>
    </row>
    <row r="9" spans="2:4" s="4" customFormat="1" ht="15" customHeight="1" x14ac:dyDescent="0.25">
      <c r="B9" s="1695"/>
      <c r="C9" s="1696"/>
    </row>
    <row r="10" spans="2:4" s="4" customFormat="1" ht="15" customHeight="1" x14ac:dyDescent="0.25">
      <c r="B10" s="1695"/>
      <c r="C10" s="1696"/>
    </row>
    <row r="11" spans="2:4" s="4" customFormat="1" ht="15" customHeight="1" x14ac:dyDescent="0.25">
      <c r="B11" s="1695"/>
      <c r="C11" s="1696"/>
    </row>
    <row r="12" spans="2:4" s="4" customFormat="1" ht="15" customHeight="1" x14ac:dyDescent="0.25">
      <c r="B12" s="1699"/>
      <c r="C12" s="1698"/>
    </row>
    <row r="13" spans="2:4" s="4" customFormat="1" ht="15" customHeight="1" x14ac:dyDescent="0.25">
      <c r="B13" s="1695"/>
      <c r="C13" s="1696"/>
    </row>
    <row r="14" spans="2:4" s="4" customFormat="1" ht="15" customHeight="1" x14ac:dyDescent="0.25">
      <c r="B14" s="1697" t="s">
        <v>126</v>
      </c>
      <c r="C14" s="1698"/>
    </row>
    <row r="15" spans="2:4" s="4" customFormat="1" ht="15" customHeight="1" x14ac:dyDescent="0.25">
      <c r="B15" s="1697"/>
      <c r="C15" s="1698"/>
    </row>
    <row r="16" spans="2:4" s="4" customFormat="1" ht="15" customHeight="1" x14ac:dyDescent="0.25">
      <c r="B16" s="1695"/>
      <c r="C16" s="1696"/>
    </row>
    <row r="17" spans="2:3" s="4" customFormat="1" ht="15" customHeight="1" x14ac:dyDescent="0.25">
      <c r="B17" s="1695"/>
      <c r="C17" s="1696"/>
    </row>
    <row r="18" spans="2:3" s="4" customFormat="1" ht="15" customHeight="1" x14ac:dyDescent="0.25">
      <c r="B18" s="1695" t="s">
        <v>185</v>
      </c>
      <c r="C18" s="1696"/>
    </row>
    <row r="19" spans="2:3" s="4" customFormat="1" ht="15" customHeight="1" x14ac:dyDescent="0.25">
      <c r="B19" s="1695" t="s">
        <v>186</v>
      </c>
      <c r="C19" s="1696"/>
    </row>
    <row r="20" spans="2:3" s="4" customFormat="1" ht="15" customHeight="1" x14ac:dyDescent="0.25">
      <c r="B20" s="1695"/>
      <c r="C20" s="1696"/>
    </row>
    <row r="21" spans="2:3" s="4" customFormat="1" ht="15" customHeight="1" x14ac:dyDescent="0.25">
      <c r="B21" s="327"/>
      <c r="C21" s="330"/>
    </row>
    <row r="22" spans="2:3" s="4" customFormat="1" ht="15" customHeight="1" x14ac:dyDescent="0.25">
      <c r="B22" s="1695" t="s">
        <v>189</v>
      </c>
      <c r="C22" s="1696"/>
    </row>
    <row r="23" spans="2:3" s="4" customFormat="1" ht="15" customHeight="1" x14ac:dyDescent="0.25">
      <c r="B23" s="1695" t="s">
        <v>187</v>
      </c>
      <c r="C23" s="1696"/>
    </row>
    <row r="24" spans="2:3" s="4" customFormat="1" ht="15" customHeight="1" x14ac:dyDescent="0.25">
      <c r="B24" s="1691"/>
      <c r="C24" s="1692"/>
    </row>
    <row r="25" spans="2:3" s="4" customFormat="1" ht="15" customHeight="1" x14ac:dyDescent="0.25">
      <c r="B25" s="1695" t="s">
        <v>190</v>
      </c>
      <c r="C25" s="1696"/>
    </row>
    <row r="26" spans="2:3" s="4" customFormat="1" ht="15" customHeight="1" x14ac:dyDescent="0.25">
      <c r="B26" s="1695" t="s">
        <v>191</v>
      </c>
      <c r="C26" s="1696"/>
    </row>
    <row r="27" spans="2:3" s="4" customFormat="1" ht="15" customHeight="1" x14ac:dyDescent="0.25">
      <c r="B27" s="1691" t="s">
        <v>188</v>
      </c>
      <c r="C27" s="1692"/>
    </row>
    <row r="28" spans="2:3" s="4" customFormat="1" ht="15" customHeight="1" x14ac:dyDescent="0.25">
      <c r="B28" s="1691" t="s">
        <v>192</v>
      </c>
      <c r="C28" s="1692"/>
    </row>
    <row r="29" spans="2:3" s="4" customFormat="1" ht="15" customHeight="1" x14ac:dyDescent="0.25">
      <c r="B29" s="1691" t="s">
        <v>193</v>
      </c>
      <c r="C29" s="1692"/>
    </row>
    <row r="30" spans="2:3" s="4" customFormat="1" ht="15" customHeight="1" x14ac:dyDescent="0.25">
      <c r="B30" s="1691" t="s">
        <v>194</v>
      </c>
      <c r="C30" s="1692"/>
    </row>
    <row r="31" spans="2:3" s="4" customFormat="1" ht="15" customHeight="1" x14ac:dyDescent="0.25">
      <c r="B31" s="1691"/>
      <c r="C31" s="1692"/>
    </row>
    <row r="32" spans="2:3" s="4" customFormat="1" ht="15" customHeight="1" x14ac:dyDescent="0.25">
      <c r="B32" s="1691"/>
      <c r="C32" s="1692"/>
    </row>
    <row r="33" spans="2:4" s="4" customFormat="1" ht="15" customHeight="1" x14ac:dyDescent="0.25">
      <c r="B33" s="1691" t="s">
        <v>1882</v>
      </c>
      <c r="C33" s="1692"/>
    </row>
    <row r="34" spans="2:4" s="4" customFormat="1" ht="15" customHeight="1" x14ac:dyDescent="0.25">
      <c r="B34" s="1691" t="s">
        <v>195</v>
      </c>
      <c r="C34" s="1692"/>
    </row>
    <row r="35" spans="2:4" s="4" customFormat="1" ht="15" customHeight="1" x14ac:dyDescent="0.25">
      <c r="B35" s="1691" t="s">
        <v>196</v>
      </c>
      <c r="C35" s="1692"/>
    </row>
    <row r="36" spans="2:4" s="4" customFormat="1" ht="15" customHeight="1" x14ac:dyDescent="0.25">
      <c r="B36" s="1691" t="s">
        <v>197</v>
      </c>
      <c r="C36" s="1692"/>
    </row>
    <row r="37" spans="2:4" s="4" customFormat="1" ht="15" customHeight="1" x14ac:dyDescent="0.25">
      <c r="B37" s="1691" t="s">
        <v>198</v>
      </c>
      <c r="C37" s="1692"/>
    </row>
    <row r="38" spans="2:4" s="4" customFormat="1" ht="15" customHeight="1" x14ac:dyDescent="0.25">
      <c r="B38" s="1691"/>
      <c r="C38" s="1692"/>
    </row>
    <row r="39" spans="2:4" s="4" customFormat="1" ht="15" customHeight="1" x14ac:dyDescent="0.25">
      <c r="B39" s="1691"/>
      <c r="C39" s="1692"/>
    </row>
    <row r="40" spans="2:4" s="4" customFormat="1" ht="15" customHeight="1" x14ac:dyDescent="0.25">
      <c r="B40" s="1691" t="s">
        <v>184</v>
      </c>
      <c r="C40" s="1692"/>
    </row>
    <row r="41" spans="2:4" s="4" customFormat="1" ht="15" customHeight="1" x14ac:dyDescent="0.25">
      <c r="B41" s="1691">
        <v>2017</v>
      </c>
      <c r="C41" s="1692"/>
    </row>
    <row r="42" spans="2:4" s="5" customFormat="1" ht="15" customHeight="1" x14ac:dyDescent="0.25">
      <c r="B42" s="1691"/>
      <c r="C42" s="1692"/>
      <c r="D42" s="71"/>
    </row>
    <row r="43" spans="2:4" s="5" customFormat="1" ht="15" customHeight="1" x14ac:dyDescent="0.25">
      <c r="B43" s="1695"/>
      <c r="C43" s="1696"/>
      <c r="D43" s="71"/>
    </row>
    <row r="44" spans="2:4" s="6" customFormat="1" ht="15" customHeight="1" x14ac:dyDescent="0.25">
      <c r="B44" s="1695"/>
      <c r="C44" s="1696"/>
    </row>
    <row r="45" spans="2:4" s="6" customFormat="1" ht="15" customHeight="1" x14ac:dyDescent="0.25">
      <c r="B45" s="1695"/>
      <c r="C45" s="1696"/>
    </row>
    <row r="46" spans="2:4" s="6" customFormat="1" ht="15" customHeight="1" x14ac:dyDescent="0.25">
      <c r="B46" s="1695"/>
      <c r="C46" s="1696"/>
    </row>
    <row r="47" spans="2:4" s="6" customFormat="1" ht="15" customHeight="1" x14ac:dyDescent="0.25">
      <c r="B47" s="1695"/>
      <c r="C47" s="1696"/>
    </row>
    <row r="48" spans="2:4" s="6" customFormat="1" ht="15" customHeight="1" x14ac:dyDescent="0.25">
      <c r="B48" s="1695"/>
      <c r="C48" s="1696"/>
    </row>
    <row r="49" spans="2:3" ht="15" customHeight="1" x14ac:dyDescent="0.25">
      <c r="B49" s="1695"/>
      <c r="C49" s="1696"/>
    </row>
    <row r="50" spans="2:3" ht="18.75" customHeight="1" thickBot="1" x14ac:dyDescent="0.3">
      <c r="B50" s="1693"/>
      <c r="C50" s="1694"/>
    </row>
    <row r="51" spans="2:3" ht="18.75" customHeight="1" x14ac:dyDescent="0.25">
      <c r="B51" s="89"/>
      <c r="C51" s="89"/>
    </row>
    <row r="52" spans="2:3" ht="18.75" hidden="1" customHeight="1" x14ac:dyDescent="0.25">
      <c r="B52" s="89"/>
      <c r="C52" s="89"/>
    </row>
    <row r="53" spans="2:3" ht="18.75" hidden="1" customHeight="1" x14ac:dyDescent="0.25">
      <c r="B53" s="89"/>
      <c r="C53" s="89"/>
    </row>
    <row r="54" spans="2:3" ht="18.75" hidden="1" customHeight="1" x14ac:dyDescent="0.25">
      <c r="B54" s="89"/>
      <c r="C54" s="89"/>
    </row>
    <row r="55" spans="2:3" ht="18.75" hidden="1" customHeight="1" x14ac:dyDescent="0.25">
      <c r="B55" s="89"/>
      <c r="C55" s="89"/>
    </row>
    <row r="56" spans="2:3" ht="18.75" hidden="1" customHeight="1" x14ac:dyDescent="0.25">
      <c r="B56" s="89"/>
      <c r="C56" s="89"/>
    </row>
    <row r="57" spans="2:3" ht="18.75" hidden="1" customHeight="1" x14ac:dyDescent="0.25">
      <c r="B57" s="89"/>
      <c r="C57" s="89"/>
    </row>
    <row r="58" spans="2:3" ht="18.75" hidden="1" customHeight="1" x14ac:dyDescent="0.25">
      <c r="B58" s="89"/>
      <c r="C58" s="89"/>
    </row>
    <row r="59" spans="2:3" ht="18.75" hidden="1" customHeight="1" x14ac:dyDescent="0.25">
      <c r="B59" s="89"/>
      <c r="C59" s="89"/>
    </row>
    <row r="60" spans="2:3" ht="18.75" hidden="1" customHeight="1" x14ac:dyDescent="0.25">
      <c r="B60" s="89"/>
      <c r="C60" s="89"/>
    </row>
    <row r="61" spans="2:3" ht="18.75" hidden="1" customHeight="1" x14ac:dyDescent="0.25">
      <c r="B61" s="89"/>
      <c r="C61" s="89"/>
    </row>
    <row r="62" spans="2:3" ht="18.75" hidden="1" customHeight="1" x14ac:dyDescent="0.25">
      <c r="B62" s="89"/>
      <c r="C62" s="89"/>
    </row>
    <row r="63" spans="2:3" ht="18.75" hidden="1" customHeight="1" x14ac:dyDescent="0.25">
      <c r="B63" s="89"/>
      <c r="C63" s="89"/>
    </row>
    <row r="64" spans="2:3" ht="18.75" hidden="1" customHeight="1" x14ac:dyDescent="0.25">
      <c r="B64" s="89"/>
      <c r="C64" s="89"/>
    </row>
    <row r="65" spans="2:3" ht="18.75" hidden="1" customHeight="1" x14ac:dyDescent="0.25">
      <c r="B65" s="89"/>
      <c r="C65" s="89"/>
    </row>
    <row r="66" spans="2:3" ht="18.75" hidden="1" customHeight="1" x14ac:dyDescent="0.25">
      <c r="B66" s="89"/>
      <c r="C66" s="89"/>
    </row>
    <row r="67" spans="2:3" ht="18.75" hidden="1" customHeight="1" x14ac:dyDescent="0.25">
      <c r="B67" s="89"/>
      <c r="C67" s="89"/>
    </row>
    <row r="68" spans="2:3" ht="18.75" hidden="1" customHeight="1" x14ac:dyDescent="0.25">
      <c r="B68" s="89"/>
      <c r="C68" s="89"/>
    </row>
    <row r="69" spans="2:3" ht="18.75" hidden="1" customHeight="1" x14ac:dyDescent="0.25">
      <c r="B69" s="89"/>
      <c r="C69" s="89"/>
    </row>
    <row r="70" spans="2:3" ht="18.75" hidden="1" customHeight="1" x14ac:dyDescent="0.25">
      <c r="B70" s="89"/>
      <c r="C70" s="89"/>
    </row>
    <row r="71" spans="2:3" ht="18.75" hidden="1" customHeight="1" x14ac:dyDescent="0.25">
      <c r="B71" s="89"/>
      <c r="C71" s="89"/>
    </row>
    <row r="72" spans="2:3" ht="18.75" hidden="1" customHeight="1" x14ac:dyDescent="0.25">
      <c r="B72" s="89"/>
      <c r="C72" s="89"/>
    </row>
    <row r="73" spans="2:3" ht="18.75" hidden="1" customHeight="1" x14ac:dyDescent="0.25">
      <c r="B73" s="89"/>
      <c r="C73" s="89"/>
    </row>
    <row r="74" spans="2:3" ht="18.75" hidden="1" customHeight="1" x14ac:dyDescent="0.25">
      <c r="B74" s="89"/>
      <c r="C74" s="89"/>
    </row>
    <row r="75" spans="2:3" ht="18.75" hidden="1" customHeight="1" x14ac:dyDescent="0.25">
      <c r="B75" s="89"/>
      <c r="C75" s="89"/>
    </row>
    <row r="76" spans="2:3" ht="18.75" hidden="1" customHeight="1" x14ac:dyDescent="0.25">
      <c r="B76" s="89"/>
      <c r="C76" s="89"/>
    </row>
    <row r="77" spans="2:3" ht="18.75" hidden="1" customHeight="1" x14ac:dyDescent="0.25">
      <c r="B77" s="89"/>
      <c r="C77" s="89"/>
    </row>
    <row r="78" spans="2:3" ht="18.75" hidden="1" customHeight="1" x14ac:dyDescent="0.25">
      <c r="B78" s="89"/>
      <c r="C78" s="89"/>
    </row>
    <row r="79" spans="2:3" ht="18.75" hidden="1" customHeight="1" x14ac:dyDescent="0.25">
      <c r="B79" s="89"/>
      <c r="C79" s="89"/>
    </row>
    <row r="80" spans="2:3" ht="18.75" hidden="1" customHeight="1" x14ac:dyDescent="0.25">
      <c r="B80" s="89"/>
      <c r="C80" s="89"/>
    </row>
    <row r="81" spans="2:3" ht="18.75" hidden="1" customHeight="1" x14ac:dyDescent="0.25">
      <c r="B81" s="89"/>
      <c r="C81" s="89"/>
    </row>
    <row r="82" spans="2:3" ht="18.75" hidden="1" customHeight="1" x14ac:dyDescent="0.25">
      <c r="B82" s="89"/>
      <c r="C82" s="89"/>
    </row>
    <row r="83" spans="2:3" ht="18.75" hidden="1" customHeight="1" x14ac:dyDescent="0.25">
      <c r="B83" s="89"/>
      <c r="C83" s="89"/>
    </row>
    <row r="84" spans="2:3" ht="18.75" hidden="1" customHeight="1" x14ac:dyDescent="0.25">
      <c r="B84" s="89"/>
      <c r="C84" s="89"/>
    </row>
    <row r="85" spans="2:3" ht="18.75" hidden="1" customHeight="1" x14ac:dyDescent="0.25">
      <c r="B85" s="89"/>
      <c r="C85" s="89"/>
    </row>
    <row r="86" spans="2:3" ht="18.75" hidden="1" customHeight="1" x14ac:dyDescent="0.25">
      <c r="B86" s="89"/>
      <c r="C86" s="89"/>
    </row>
    <row r="87" spans="2:3" ht="18.75" hidden="1" customHeight="1" x14ac:dyDescent="0.25">
      <c r="B87" s="89"/>
      <c r="C87" s="89"/>
    </row>
    <row r="88" spans="2:3" ht="18.75" hidden="1" customHeight="1" x14ac:dyDescent="0.25">
      <c r="B88" s="89"/>
      <c r="C88" s="89"/>
    </row>
    <row r="89" spans="2:3" ht="18.75" hidden="1" customHeight="1" x14ac:dyDescent="0.25">
      <c r="B89" s="89"/>
      <c r="C89" s="89"/>
    </row>
    <row r="90" spans="2:3" ht="18.75" hidden="1" customHeight="1" x14ac:dyDescent="0.25">
      <c r="B90" s="89"/>
      <c r="C90" s="89"/>
    </row>
    <row r="91" spans="2:3" ht="18.75" hidden="1" customHeight="1" x14ac:dyDescent="0.25">
      <c r="B91" s="89"/>
      <c r="C91" s="89"/>
    </row>
    <row r="92" spans="2:3" ht="18.75" hidden="1" customHeight="1" x14ac:dyDescent="0.25">
      <c r="B92" s="89"/>
      <c r="C92" s="89"/>
    </row>
    <row r="93" spans="2:3" ht="18.75" hidden="1" customHeight="1" x14ac:dyDescent="0.25">
      <c r="B93" s="89"/>
      <c r="C93" s="89"/>
    </row>
    <row r="94" spans="2:3" ht="18.75" hidden="1" customHeight="1" x14ac:dyDescent="0.25">
      <c r="B94" s="89"/>
      <c r="C94" s="89"/>
    </row>
    <row r="95" spans="2:3" ht="18.75" hidden="1" customHeight="1" x14ac:dyDescent="0.25">
      <c r="B95" s="89"/>
      <c r="C95" s="89"/>
    </row>
    <row r="96" spans="2:3" ht="18.75" hidden="1" customHeight="1" x14ac:dyDescent="0.25">
      <c r="B96" s="89"/>
      <c r="C96" s="89"/>
    </row>
    <row r="97" spans="2:3" ht="18.75" hidden="1" customHeight="1" x14ac:dyDescent="0.25">
      <c r="B97" s="89"/>
      <c r="C97" s="89"/>
    </row>
    <row r="98" spans="2:3" ht="18.75" hidden="1" customHeight="1" x14ac:dyDescent="0.25">
      <c r="B98" s="89"/>
      <c r="C98" s="89"/>
    </row>
    <row r="99" spans="2:3" ht="18.75" hidden="1" customHeight="1" x14ac:dyDescent="0.25">
      <c r="B99" s="89"/>
      <c r="C99" s="89"/>
    </row>
    <row r="100" spans="2:3" ht="18.75" hidden="1" customHeight="1" x14ac:dyDescent="0.25">
      <c r="B100" s="89"/>
      <c r="C100" s="89"/>
    </row>
    <row r="101" spans="2:3" ht="18.75" hidden="1" customHeight="1" x14ac:dyDescent="0.25">
      <c r="B101" s="89"/>
      <c r="C101" s="89"/>
    </row>
    <row r="102" spans="2:3" ht="18.75" hidden="1" customHeight="1" x14ac:dyDescent="0.25">
      <c r="B102" s="89"/>
      <c r="C102" s="89"/>
    </row>
    <row r="103" spans="2:3" ht="18.75" hidden="1" customHeight="1" x14ac:dyDescent="0.25">
      <c r="B103" s="89"/>
      <c r="C103" s="89"/>
    </row>
    <row r="104" spans="2:3" ht="18.75" hidden="1" customHeight="1" x14ac:dyDescent="0.25">
      <c r="B104" s="89"/>
      <c r="C104" s="89"/>
    </row>
    <row r="105" spans="2:3" ht="18.75" hidden="1" customHeight="1" x14ac:dyDescent="0.25">
      <c r="B105" s="89"/>
      <c r="C105" s="89"/>
    </row>
    <row r="106" spans="2:3" ht="18.75" hidden="1" customHeight="1" x14ac:dyDescent="0.25">
      <c r="B106" s="89"/>
      <c r="C106" s="89"/>
    </row>
    <row r="107" spans="2:3" ht="18.75" hidden="1" customHeight="1" x14ac:dyDescent="0.25">
      <c r="B107" s="89"/>
      <c r="C107" s="89"/>
    </row>
    <row r="108" spans="2:3" ht="18.75" hidden="1" customHeight="1" x14ac:dyDescent="0.25">
      <c r="B108" s="89"/>
      <c r="C108" s="89"/>
    </row>
    <row r="109" spans="2:3" ht="18.75" hidden="1" customHeight="1" x14ac:dyDescent="0.25">
      <c r="B109" s="89"/>
      <c r="C109" s="89"/>
    </row>
    <row r="110" spans="2:3" ht="18.75" hidden="1" customHeight="1" x14ac:dyDescent="0.25">
      <c r="B110" s="89"/>
      <c r="C110" s="89"/>
    </row>
    <row r="111" spans="2:3" ht="15" hidden="1" customHeight="1" x14ac:dyDescent="0.25">
      <c r="B111" s="4"/>
      <c r="C111" s="4"/>
    </row>
    <row r="112" spans="2:3" ht="15" hidden="1" customHeight="1" x14ac:dyDescent="0.25">
      <c r="B112" s="4"/>
      <c r="C112" s="4"/>
    </row>
    <row r="113" spans="2:3" ht="15" hidden="1" customHeight="1" x14ac:dyDescent="0.25">
      <c r="B113" s="4"/>
      <c r="C113" s="4"/>
    </row>
    <row r="114" spans="2:3" ht="15" hidden="1" customHeight="1" x14ac:dyDescent="0.25">
      <c r="B114" s="4"/>
      <c r="C114" s="4"/>
    </row>
    <row r="115" spans="2:3" ht="15" hidden="1" customHeight="1" x14ac:dyDescent="0.25">
      <c r="B115" s="4"/>
      <c r="C115" s="4"/>
    </row>
    <row r="116" spans="2:3" ht="15" hidden="1" customHeight="1" x14ac:dyDescent="0.25">
      <c r="B116" s="4"/>
      <c r="C116" s="4"/>
    </row>
    <row r="117" spans="2:3" ht="15" hidden="1" customHeight="1" x14ac:dyDescent="0.25">
      <c r="B117" s="4"/>
      <c r="C117" s="4"/>
    </row>
    <row r="118" spans="2:3" ht="15" hidden="1" customHeight="1" x14ac:dyDescent="0.25">
      <c r="B118" s="4"/>
      <c r="C118" s="4"/>
    </row>
    <row r="119" spans="2:3" ht="15" hidden="1" customHeight="1" x14ac:dyDescent="0.25">
      <c r="B119" s="4"/>
      <c r="C119" s="4"/>
    </row>
    <row r="120" spans="2:3" ht="15" hidden="1" customHeight="1" x14ac:dyDescent="0.25">
      <c r="B120" s="4"/>
      <c r="C120" s="4"/>
    </row>
    <row r="121" spans="2:3" ht="15" hidden="1" customHeight="1" x14ac:dyDescent="0.25">
      <c r="B121" s="4"/>
      <c r="C121" s="4"/>
    </row>
    <row r="122" spans="2:3" ht="15" hidden="1" customHeight="1" x14ac:dyDescent="0.25">
      <c r="B122" s="4"/>
      <c r="C122" s="4"/>
    </row>
    <row r="123" spans="2:3" ht="15" hidden="1" customHeight="1" x14ac:dyDescent="0.25">
      <c r="B123" s="4"/>
      <c r="C123" s="4"/>
    </row>
    <row r="124" spans="2:3" ht="15" hidden="1" customHeight="1" x14ac:dyDescent="0.25"/>
    <row r="125" spans="2:3" ht="15" hidden="1" customHeight="1" x14ac:dyDescent="0.25"/>
    <row r="126" spans="2:3" ht="15" hidden="1" customHeight="1" x14ac:dyDescent="0.25"/>
    <row r="127" spans="2:3" ht="15" hidden="1" customHeight="1" x14ac:dyDescent="0.25"/>
    <row r="128" spans="2: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mergeCells count="47">
    <mergeCell ref="B31:C31"/>
    <mergeCell ref="B9:C9"/>
    <mergeCell ref="B33:C33"/>
    <mergeCell ref="B20:C20"/>
    <mergeCell ref="B10:C10"/>
    <mergeCell ref="B11:C11"/>
    <mergeCell ref="B23:C23"/>
    <mergeCell ref="B30:C30"/>
    <mergeCell ref="B12:C12"/>
    <mergeCell ref="B13:C13"/>
    <mergeCell ref="B4:C4"/>
    <mergeCell ref="B5:C5"/>
    <mergeCell ref="B6:C6"/>
    <mergeCell ref="B7:C7"/>
    <mergeCell ref="B8:C8"/>
    <mergeCell ref="B2:C2"/>
    <mergeCell ref="B41:C41"/>
    <mergeCell ref="B25:C25"/>
    <mergeCell ref="B26:C26"/>
    <mergeCell ref="B27:C27"/>
    <mergeCell ref="B28:C28"/>
    <mergeCell ref="B29:C29"/>
    <mergeCell ref="B24:C24"/>
    <mergeCell ref="B14:C14"/>
    <mergeCell ref="B15:C15"/>
    <mergeCell ref="B16:C16"/>
    <mergeCell ref="B17:C17"/>
    <mergeCell ref="B18:C18"/>
    <mergeCell ref="B19:C19"/>
    <mergeCell ref="B22:C22"/>
    <mergeCell ref="B32:C32"/>
    <mergeCell ref="B34:C34"/>
    <mergeCell ref="B50:C50"/>
    <mergeCell ref="B46:C46"/>
    <mergeCell ref="B47:C47"/>
    <mergeCell ref="B48:C48"/>
    <mergeCell ref="B44:C44"/>
    <mergeCell ref="B45:C45"/>
    <mergeCell ref="B38:C38"/>
    <mergeCell ref="B39:C39"/>
    <mergeCell ref="B40:C40"/>
    <mergeCell ref="B49:C49"/>
    <mergeCell ref="B36:C36"/>
    <mergeCell ref="B37:C37"/>
    <mergeCell ref="B35:C35"/>
    <mergeCell ref="B42:C42"/>
    <mergeCell ref="B43:C43"/>
  </mergeCells>
  <pageMargins left="0.31496062992125984" right="0.31496062992125984" top="0.35433070866141736" bottom="0.35433070866141736"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1:FA139"/>
  <sheetViews>
    <sheetView showGridLines="0" zoomScale="85" zoomScaleNormal="85" workbookViewId="0">
      <pane xSplit="2" ySplit="7" topLeftCell="EO122" activePane="bottomRight" state="frozen"/>
      <selection activeCell="C5" sqref="C5"/>
      <selection pane="topRight" activeCell="C5" sqref="C5"/>
      <selection pane="bottomLeft" activeCell="C5" sqref="C5"/>
      <selection pane="bottomRight"/>
    </sheetView>
  </sheetViews>
  <sheetFormatPr baseColWidth="10" defaultColWidth="9.140625" defaultRowHeight="15" customHeight="1" x14ac:dyDescent="0.25"/>
  <cols>
    <col min="1" max="1" width="3.5703125" style="3" customWidth="1"/>
    <col min="2" max="2" width="56.28515625" style="3" customWidth="1"/>
    <col min="3" max="157" width="11.140625" style="3" customWidth="1"/>
    <col min="158" max="16384" width="9.140625" style="3"/>
  </cols>
  <sheetData>
    <row r="1" spans="2:157" ht="15.75" x14ac:dyDescent="0.25">
      <c r="B1" s="1921"/>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2"/>
      <c r="BC1" s="1922"/>
      <c r="BD1" s="1922"/>
      <c r="BE1" s="1922"/>
      <c r="BF1" s="1922"/>
      <c r="BG1" s="1922"/>
      <c r="BH1" s="1922"/>
      <c r="BI1" s="1922"/>
      <c r="BJ1" s="1922"/>
      <c r="BK1" s="1922"/>
      <c r="BL1" s="1922"/>
      <c r="BM1" s="1922"/>
      <c r="BN1" s="1922"/>
      <c r="BO1" s="1922"/>
      <c r="BP1" s="1922"/>
      <c r="BQ1" s="1922"/>
      <c r="BR1" s="1922"/>
      <c r="BS1" s="1922"/>
      <c r="BT1" s="1922"/>
      <c r="BU1" s="1922"/>
      <c r="BV1" s="1922"/>
      <c r="BW1" s="1922"/>
      <c r="BX1" s="1922"/>
      <c r="BY1" s="1922"/>
      <c r="BZ1" s="1922"/>
      <c r="CA1" s="1922"/>
      <c r="CB1" s="1922"/>
      <c r="CC1" s="1922"/>
      <c r="CD1" s="1922"/>
      <c r="CE1" s="1922"/>
      <c r="CF1" s="1922"/>
      <c r="CG1" s="1922"/>
      <c r="CH1" s="1922"/>
      <c r="CI1" s="1922"/>
      <c r="CJ1" s="1922"/>
      <c r="CK1" s="1922"/>
      <c r="CL1" s="1922"/>
      <c r="CM1" s="1922"/>
      <c r="CN1" s="1922"/>
      <c r="CO1" s="1922"/>
      <c r="CP1" s="1922"/>
      <c r="CQ1" s="1922"/>
      <c r="CR1" s="1922"/>
      <c r="CS1" s="1922"/>
      <c r="CT1" s="1922"/>
      <c r="CU1" s="1922"/>
      <c r="CV1" s="1922"/>
      <c r="CW1" s="1922"/>
      <c r="CX1" s="1922"/>
      <c r="CY1" s="1922"/>
      <c r="CZ1" s="1922"/>
      <c r="DA1" s="1922"/>
      <c r="DB1" s="1922"/>
      <c r="DC1" s="1922"/>
      <c r="DD1" s="1922"/>
      <c r="DE1" s="1922"/>
      <c r="DF1" s="1922"/>
      <c r="DG1" s="1922"/>
      <c r="DH1" s="1922"/>
      <c r="DI1" s="1922"/>
      <c r="DJ1" s="1922"/>
      <c r="DK1" s="1922"/>
      <c r="DL1" s="1922"/>
      <c r="DM1" s="1922"/>
      <c r="DN1" s="1922"/>
      <c r="DO1" s="1922"/>
      <c r="DP1" s="1922"/>
      <c r="DQ1" s="1922"/>
      <c r="DR1" s="1922"/>
      <c r="DS1" s="1922"/>
      <c r="DT1" s="1922"/>
      <c r="DU1" s="1922"/>
      <c r="DV1" s="1922"/>
      <c r="DW1" s="1922"/>
      <c r="DX1" s="1922"/>
      <c r="DY1" s="1922"/>
      <c r="DZ1" s="1922"/>
      <c r="EA1" s="1922"/>
      <c r="EB1" s="1922"/>
      <c r="EC1" s="1922"/>
      <c r="ED1" s="1922"/>
      <c r="EE1" s="1922"/>
      <c r="EF1" s="1922"/>
      <c r="EG1" s="1922"/>
      <c r="EH1" s="1922"/>
      <c r="EI1" s="1922"/>
      <c r="EJ1" s="1922"/>
      <c r="EK1" s="1922"/>
      <c r="EL1" s="1922"/>
      <c r="EM1" s="1922"/>
      <c r="EN1" s="1922"/>
      <c r="EO1" s="1922"/>
      <c r="EP1" s="1922"/>
      <c r="EQ1" s="1922"/>
      <c r="ER1" s="1922"/>
      <c r="ES1" s="1922"/>
      <c r="ET1" s="1922"/>
      <c r="EU1" s="1922"/>
      <c r="EV1" s="1922"/>
      <c r="EW1" s="1922"/>
      <c r="EX1" s="1922"/>
      <c r="EY1" s="1922"/>
      <c r="EZ1" s="1922"/>
      <c r="FA1" s="1923"/>
    </row>
    <row r="2" spans="2:157" ht="15.75" x14ac:dyDescent="0.25">
      <c r="B2" s="1924"/>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5"/>
      <c r="AZ2" s="1925"/>
      <c r="BA2" s="1925"/>
      <c r="BB2" s="1925"/>
      <c r="BC2" s="1925"/>
      <c r="BD2" s="1925"/>
      <c r="BE2" s="1925"/>
      <c r="BF2" s="1925"/>
      <c r="BG2" s="1925"/>
      <c r="BH2" s="1925"/>
      <c r="BI2" s="1925"/>
      <c r="BJ2" s="1925"/>
      <c r="BK2" s="1925"/>
      <c r="BL2" s="1925"/>
      <c r="BM2" s="1925"/>
      <c r="BN2" s="1925"/>
      <c r="BO2" s="1925"/>
      <c r="BP2" s="1925"/>
      <c r="BQ2" s="1925"/>
      <c r="BR2" s="1925"/>
      <c r="BS2" s="1925"/>
      <c r="BT2" s="1925"/>
      <c r="BU2" s="1925"/>
      <c r="BV2" s="1925"/>
      <c r="BW2" s="1925"/>
      <c r="BX2" s="1925"/>
      <c r="BY2" s="1925"/>
      <c r="BZ2" s="1925"/>
      <c r="CA2" s="1925"/>
      <c r="CB2" s="1925"/>
      <c r="CC2" s="1925"/>
      <c r="CD2" s="1925"/>
      <c r="CE2" s="1925"/>
      <c r="CF2" s="1925"/>
      <c r="CG2" s="1925"/>
      <c r="CH2" s="1925"/>
      <c r="CI2" s="1925"/>
      <c r="CJ2" s="1925"/>
      <c r="CK2" s="1925"/>
      <c r="CL2" s="1925"/>
      <c r="CM2" s="1925"/>
      <c r="CN2" s="1925"/>
      <c r="CO2" s="1925"/>
      <c r="CP2" s="1925"/>
      <c r="CQ2" s="1925"/>
      <c r="CR2" s="1925"/>
      <c r="CS2" s="1925"/>
      <c r="CT2" s="1925"/>
      <c r="CU2" s="1925"/>
      <c r="CV2" s="1925"/>
      <c r="CW2" s="1925"/>
      <c r="CX2" s="1925"/>
      <c r="CY2" s="1925"/>
      <c r="CZ2" s="1925"/>
      <c r="DA2" s="1925"/>
      <c r="DB2" s="1925"/>
      <c r="DC2" s="1925"/>
      <c r="DD2" s="1925"/>
      <c r="DE2" s="1925"/>
      <c r="DF2" s="1925"/>
      <c r="DG2" s="1925"/>
      <c r="DH2" s="1925"/>
      <c r="DI2" s="1925"/>
      <c r="DJ2" s="1925"/>
      <c r="DK2" s="1925"/>
      <c r="DL2" s="1925"/>
      <c r="DM2" s="1925"/>
      <c r="DN2" s="1925"/>
      <c r="DO2" s="1925"/>
      <c r="DP2" s="1925"/>
      <c r="DQ2" s="1925"/>
      <c r="DR2" s="1925"/>
      <c r="DS2" s="1925"/>
      <c r="DT2" s="1925"/>
      <c r="DU2" s="1925"/>
      <c r="DV2" s="1925"/>
      <c r="DW2" s="1925"/>
      <c r="DX2" s="1925"/>
      <c r="DY2" s="1925"/>
      <c r="DZ2" s="1925"/>
      <c r="EA2" s="1925"/>
      <c r="EB2" s="1925"/>
      <c r="EC2" s="1925"/>
      <c r="ED2" s="1925"/>
      <c r="EE2" s="1925"/>
      <c r="EF2" s="1925"/>
      <c r="EG2" s="1925"/>
      <c r="EH2" s="1925"/>
      <c r="EI2" s="1925"/>
      <c r="EJ2" s="1925"/>
      <c r="EK2" s="1925"/>
      <c r="EL2" s="1925"/>
      <c r="EM2" s="1925"/>
      <c r="EN2" s="1925"/>
      <c r="EO2" s="1925"/>
      <c r="EP2" s="1925"/>
      <c r="EQ2" s="1925"/>
      <c r="ER2" s="1925"/>
      <c r="ES2" s="1925"/>
      <c r="ET2" s="1925"/>
      <c r="EU2" s="1925"/>
      <c r="EV2" s="1925"/>
      <c r="EW2" s="1925"/>
      <c r="EX2" s="1925"/>
      <c r="EY2" s="1925"/>
      <c r="EZ2" s="1925"/>
      <c r="FA2" s="1926"/>
    </row>
    <row r="3" spans="2:157" ht="16.5" thickBot="1" x14ac:dyDescent="0.3">
      <c r="B3" s="1927"/>
      <c r="C3" s="1928"/>
      <c r="D3" s="1928"/>
      <c r="E3" s="1928"/>
      <c r="F3" s="1928"/>
      <c r="G3" s="1928"/>
      <c r="H3" s="1928"/>
      <c r="I3" s="1928"/>
      <c r="J3" s="1928"/>
      <c r="K3" s="1928"/>
      <c r="L3" s="1928"/>
      <c r="M3" s="1928"/>
      <c r="N3" s="1928"/>
      <c r="O3" s="1928"/>
      <c r="P3" s="1928"/>
      <c r="Q3" s="1928"/>
      <c r="R3" s="1928"/>
      <c r="S3" s="1928"/>
      <c r="T3" s="1928"/>
      <c r="U3" s="1928"/>
      <c r="V3" s="1928"/>
      <c r="W3" s="1928"/>
      <c r="X3" s="1928"/>
      <c r="Y3" s="1928"/>
      <c r="Z3" s="1928"/>
      <c r="AA3" s="1928"/>
      <c r="AB3" s="1928"/>
      <c r="AC3" s="1928"/>
      <c r="AD3" s="1928"/>
      <c r="AE3" s="1928"/>
      <c r="AF3" s="1928"/>
      <c r="AG3" s="1928"/>
      <c r="AH3" s="1928"/>
      <c r="AI3" s="1928"/>
      <c r="AJ3" s="1928"/>
      <c r="AK3" s="1928"/>
      <c r="AL3" s="1928"/>
      <c r="AM3" s="1928"/>
      <c r="AN3" s="1928"/>
      <c r="AO3" s="1928"/>
      <c r="AP3" s="1928"/>
      <c r="AQ3" s="1928"/>
      <c r="AR3" s="1928"/>
      <c r="AS3" s="1928"/>
      <c r="AT3" s="1928"/>
      <c r="AU3" s="1928"/>
      <c r="AV3" s="1928"/>
      <c r="AW3" s="1928"/>
      <c r="AX3" s="1928"/>
      <c r="AY3" s="1928"/>
      <c r="AZ3" s="1928"/>
      <c r="BA3" s="1928"/>
      <c r="BB3" s="1928"/>
      <c r="BC3" s="1928"/>
      <c r="BD3" s="1928"/>
      <c r="BE3" s="1928"/>
      <c r="BF3" s="1928"/>
      <c r="BG3" s="1928"/>
      <c r="BH3" s="1928"/>
      <c r="BI3" s="1928"/>
      <c r="BJ3" s="1928"/>
      <c r="BK3" s="1928"/>
      <c r="BL3" s="1928"/>
      <c r="BM3" s="1928"/>
      <c r="BN3" s="1928"/>
      <c r="BO3" s="1928"/>
      <c r="BP3" s="1928"/>
      <c r="BQ3" s="1928"/>
      <c r="BR3" s="1928"/>
      <c r="BS3" s="1928"/>
      <c r="BT3" s="1928"/>
      <c r="BU3" s="1928"/>
      <c r="BV3" s="1928"/>
      <c r="BW3" s="1928"/>
      <c r="BX3" s="1928"/>
      <c r="BY3" s="1928"/>
      <c r="BZ3" s="1928"/>
      <c r="CA3" s="1928"/>
      <c r="CB3" s="1928"/>
      <c r="CC3" s="1928"/>
      <c r="CD3" s="1928"/>
      <c r="CE3" s="1928"/>
      <c r="CF3" s="1928"/>
      <c r="CG3" s="1928"/>
      <c r="CH3" s="1928"/>
      <c r="CI3" s="1928"/>
      <c r="CJ3" s="1928"/>
      <c r="CK3" s="1928"/>
      <c r="CL3" s="1928"/>
      <c r="CM3" s="1928"/>
      <c r="CN3" s="1928"/>
      <c r="CO3" s="1928"/>
      <c r="CP3" s="1928"/>
      <c r="CQ3" s="1928"/>
      <c r="CR3" s="1928"/>
      <c r="CS3" s="1928"/>
      <c r="CT3" s="1928"/>
      <c r="CU3" s="1928"/>
      <c r="CV3" s="1928"/>
      <c r="CW3" s="1928"/>
      <c r="CX3" s="1928"/>
      <c r="CY3" s="1928"/>
      <c r="CZ3" s="1928"/>
      <c r="DA3" s="1928"/>
      <c r="DB3" s="1928"/>
      <c r="DC3" s="1928"/>
      <c r="DD3" s="1928"/>
      <c r="DE3" s="1928"/>
      <c r="DF3" s="1928"/>
      <c r="DG3" s="1928"/>
      <c r="DH3" s="1928"/>
      <c r="DI3" s="1928"/>
      <c r="DJ3" s="1928"/>
      <c r="DK3" s="1928"/>
      <c r="DL3" s="1928"/>
      <c r="DM3" s="1928"/>
      <c r="DN3" s="1928"/>
      <c r="DO3" s="1928"/>
      <c r="DP3" s="1928"/>
      <c r="DQ3" s="1928"/>
      <c r="DR3" s="1928"/>
      <c r="DS3" s="1928"/>
      <c r="DT3" s="1928"/>
      <c r="DU3" s="1928"/>
      <c r="DV3" s="1928"/>
      <c r="DW3" s="1928"/>
      <c r="DX3" s="1928"/>
      <c r="DY3" s="1928"/>
      <c r="DZ3" s="1928"/>
      <c r="EA3" s="1928"/>
      <c r="EB3" s="1928"/>
      <c r="EC3" s="1928"/>
      <c r="ED3" s="1928"/>
      <c r="EE3" s="1928"/>
      <c r="EF3" s="1928"/>
      <c r="EG3" s="1928"/>
      <c r="EH3" s="1928"/>
      <c r="EI3" s="1928"/>
      <c r="EJ3" s="1928"/>
      <c r="EK3" s="1928"/>
      <c r="EL3" s="1928"/>
      <c r="EM3" s="1928"/>
      <c r="EN3" s="1928"/>
      <c r="EO3" s="1928"/>
      <c r="EP3" s="1928"/>
      <c r="EQ3" s="1928"/>
      <c r="ER3" s="1928"/>
      <c r="ES3" s="1928"/>
      <c r="ET3" s="1928"/>
      <c r="EU3" s="1928"/>
      <c r="EV3" s="1928"/>
      <c r="EW3" s="1928"/>
      <c r="EX3" s="1928"/>
      <c r="EY3" s="1928"/>
      <c r="EZ3" s="1928"/>
      <c r="FA3" s="1929"/>
    </row>
    <row r="4" spans="2:157" ht="21.75" thickBot="1" x14ac:dyDescent="0.4">
      <c r="B4" s="1789" t="s">
        <v>471</v>
      </c>
      <c r="C4" s="1790"/>
      <c r="D4" s="1790"/>
      <c r="E4" s="1790"/>
      <c r="F4" s="1790"/>
      <c r="G4" s="1790"/>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0"/>
      <c r="BC4" s="1790"/>
      <c r="BD4" s="1790"/>
      <c r="BE4" s="1790"/>
      <c r="BF4" s="1790"/>
      <c r="BG4" s="1790"/>
      <c r="BH4" s="1790"/>
      <c r="BI4" s="1790"/>
      <c r="BJ4" s="1790"/>
      <c r="BK4" s="1790"/>
      <c r="BL4" s="1790"/>
      <c r="BM4" s="1790"/>
      <c r="BN4" s="1790"/>
      <c r="BO4" s="1790"/>
      <c r="BP4" s="1790"/>
      <c r="BQ4" s="1790"/>
      <c r="BR4" s="1790"/>
      <c r="BS4" s="1790"/>
      <c r="BT4" s="1790"/>
      <c r="BU4" s="1790"/>
      <c r="BV4" s="1790"/>
      <c r="BW4" s="1790"/>
      <c r="BX4" s="1790"/>
      <c r="BY4" s="1790"/>
      <c r="BZ4" s="1790"/>
      <c r="CA4" s="1790"/>
      <c r="CB4" s="1790"/>
      <c r="CC4" s="1790"/>
      <c r="CD4" s="1790"/>
      <c r="CE4" s="1790"/>
      <c r="CF4" s="1790"/>
      <c r="CG4" s="1790"/>
      <c r="CH4" s="1790"/>
      <c r="CI4" s="1790"/>
      <c r="CJ4" s="1790"/>
      <c r="CK4" s="1790"/>
      <c r="CL4" s="1790"/>
      <c r="CM4" s="1790"/>
      <c r="CN4" s="1790"/>
      <c r="CO4" s="1790"/>
      <c r="CP4" s="1790"/>
      <c r="CQ4" s="1790"/>
      <c r="CR4" s="1790"/>
      <c r="CS4" s="1790"/>
      <c r="CT4" s="1790"/>
      <c r="CU4" s="1790"/>
      <c r="CV4" s="1790"/>
      <c r="CW4" s="1790"/>
      <c r="CX4" s="1790"/>
      <c r="CY4" s="1790"/>
      <c r="CZ4" s="1790"/>
      <c r="DA4" s="1790"/>
      <c r="DB4" s="1790"/>
      <c r="DC4" s="1790"/>
      <c r="DD4" s="1790"/>
      <c r="DE4" s="1790"/>
      <c r="DF4" s="1790"/>
      <c r="DG4" s="1790"/>
      <c r="DH4" s="1790"/>
      <c r="DI4" s="1790"/>
      <c r="DJ4" s="1790"/>
      <c r="DK4" s="1790"/>
      <c r="DL4" s="1790"/>
      <c r="DM4" s="1790"/>
      <c r="DN4" s="1790"/>
      <c r="DO4" s="1790"/>
      <c r="DP4" s="1790"/>
      <c r="DQ4" s="1790"/>
      <c r="DR4" s="1790"/>
      <c r="DS4" s="1790"/>
      <c r="DT4" s="1790"/>
      <c r="DU4" s="1790"/>
      <c r="DV4" s="1790"/>
      <c r="DW4" s="1790"/>
      <c r="DX4" s="1790"/>
      <c r="DY4" s="1790"/>
      <c r="DZ4" s="1790"/>
      <c r="EA4" s="1790"/>
      <c r="EB4" s="1790"/>
      <c r="EC4" s="1790"/>
      <c r="ED4" s="1790"/>
      <c r="EE4" s="1790"/>
      <c r="EF4" s="1790"/>
      <c r="EG4" s="1790"/>
      <c r="EH4" s="1790"/>
      <c r="EI4" s="1790"/>
      <c r="EJ4" s="1790"/>
      <c r="EK4" s="1790"/>
      <c r="EL4" s="1790"/>
      <c r="EM4" s="1790"/>
      <c r="EN4" s="1790"/>
      <c r="EO4" s="1790"/>
      <c r="EP4" s="1790"/>
      <c r="EQ4" s="1790"/>
      <c r="ER4" s="1790"/>
      <c r="ES4" s="1790"/>
      <c r="ET4" s="1790"/>
      <c r="EU4" s="1790"/>
      <c r="EV4" s="1790"/>
      <c r="EW4" s="1790"/>
      <c r="EX4" s="1790"/>
      <c r="EY4" s="1790"/>
      <c r="EZ4" s="1790"/>
      <c r="FA4" s="1791"/>
    </row>
    <row r="5" spans="2:157" s="158" customFormat="1" ht="16.5" thickBot="1" x14ac:dyDescent="0.3">
      <c r="B5" s="1671"/>
      <c r="C5" s="1671"/>
      <c r="D5" s="1671"/>
      <c r="E5" s="1671"/>
      <c r="F5" s="1671"/>
      <c r="G5" s="1671"/>
      <c r="H5" s="1671"/>
      <c r="ES5" s="691"/>
      <c r="ET5" s="691"/>
      <c r="EU5" s="691"/>
      <c r="EV5" s="691"/>
      <c r="EW5" s="691"/>
      <c r="EX5" s="691"/>
    </row>
    <row r="6" spans="2:157" s="14" customFormat="1" ht="18.75" customHeight="1" x14ac:dyDescent="0.35">
      <c r="B6" s="1930" t="s">
        <v>472</v>
      </c>
      <c r="C6" s="1914" t="s">
        <v>603</v>
      </c>
      <c r="D6" s="1915"/>
      <c r="E6" s="1916"/>
      <c r="F6" s="1917" t="s">
        <v>604</v>
      </c>
      <c r="G6" s="1915"/>
      <c r="H6" s="1918"/>
      <c r="I6" s="1914" t="s">
        <v>605</v>
      </c>
      <c r="J6" s="1915"/>
      <c r="K6" s="1916"/>
      <c r="L6" s="1917" t="s">
        <v>606</v>
      </c>
      <c r="M6" s="1915"/>
      <c r="N6" s="1918"/>
      <c r="O6" s="1914" t="s">
        <v>607</v>
      </c>
      <c r="P6" s="1915"/>
      <c r="Q6" s="1916"/>
      <c r="R6" s="1917" t="s">
        <v>608</v>
      </c>
      <c r="S6" s="1918"/>
      <c r="T6" s="1914" t="s">
        <v>609</v>
      </c>
      <c r="U6" s="1915"/>
      <c r="V6" s="1916"/>
      <c r="W6" s="1917" t="s">
        <v>610</v>
      </c>
      <c r="X6" s="1915"/>
      <c r="Y6" s="1918"/>
      <c r="Z6" s="1914" t="s">
        <v>611</v>
      </c>
      <c r="AA6" s="1915"/>
      <c r="AB6" s="1916"/>
      <c r="AC6" s="1917" t="s">
        <v>612</v>
      </c>
      <c r="AD6" s="1915"/>
      <c r="AE6" s="1918"/>
      <c r="AF6" s="1914" t="s">
        <v>613</v>
      </c>
      <c r="AG6" s="1915"/>
      <c r="AH6" s="1916"/>
      <c r="AI6" s="1917" t="s">
        <v>614</v>
      </c>
      <c r="AJ6" s="1915"/>
      <c r="AK6" s="1918"/>
      <c r="AL6" s="1914" t="s">
        <v>615</v>
      </c>
      <c r="AM6" s="1915"/>
      <c r="AN6" s="1916"/>
      <c r="AO6" s="1917" t="s">
        <v>616</v>
      </c>
      <c r="AP6" s="1915"/>
      <c r="AQ6" s="1918"/>
      <c r="AR6" s="1914" t="s">
        <v>617</v>
      </c>
      <c r="AS6" s="1915"/>
      <c r="AT6" s="1916"/>
      <c r="AU6" s="1917" t="s">
        <v>618</v>
      </c>
      <c r="AV6" s="1915"/>
      <c r="AW6" s="1918"/>
      <c r="AX6" s="1908" t="s">
        <v>619</v>
      </c>
      <c r="AY6" s="1909"/>
      <c r="AZ6" s="1910"/>
      <c r="BA6" s="1919" t="s">
        <v>620</v>
      </c>
      <c r="BB6" s="1909"/>
      <c r="BC6" s="1920"/>
      <c r="BD6" s="1908" t="s">
        <v>621</v>
      </c>
      <c r="BE6" s="1909"/>
      <c r="BF6" s="1910"/>
      <c r="BG6" s="1919" t="s">
        <v>622</v>
      </c>
      <c r="BH6" s="1909"/>
      <c r="BI6" s="1920"/>
      <c r="BJ6" s="1908" t="s">
        <v>623</v>
      </c>
      <c r="BK6" s="1909"/>
      <c r="BL6" s="1910"/>
      <c r="BM6" s="1919" t="s">
        <v>624</v>
      </c>
      <c r="BN6" s="1909"/>
      <c r="BO6" s="1920"/>
      <c r="BP6" s="1908" t="s">
        <v>625</v>
      </c>
      <c r="BQ6" s="1909"/>
      <c r="BR6" s="1910"/>
      <c r="BS6" s="1919" t="s">
        <v>626</v>
      </c>
      <c r="BT6" s="1909"/>
      <c r="BU6" s="1920"/>
      <c r="BV6" s="1908" t="s">
        <v>627</v>
      </c>
      <c r="BW6" s="1909"/>
      <c r="BX6" s="1910"/>
      <c r="BY6" s="1919" t="s">
        <v>628</v>
      </c>
      <c r="BZ6" s="1909"/>
      <c r="CA6" s="1920"/>
      <c r="CB6" s="1908" t="s">
        <v>629</v>
      </c>
      <c r="CC6" s="1909"/>
      <c r="CD6" s="1910"/>
      <c r="CE6" s="1919" t="s">
        <v>630</v>
      </c>
      <c r="CF6" s="1909"/>
      <c r="CG6" s="1920"/>
      <c r="CH6" s="1908" t="s">
        <v>631</v>
      </c>
      <c r="CI6" s="1909"/>
      <c r="CJ6" s="1910"/>
      <c r="CK6" s="1919" t="s">
        <v>632</v>
      </c>
      <c r="CL6" s="1909"/>
      <c r="CM6" s="1920"/>
      <c r="CN6" s="1908" t="s">
        <v>633</v>
      </c>
      <c r="CO6" s="1909"/>
      <c r="CP6" s="1910"/>
      <c r="CQ6" s="1919" t="s">
        <v>634</v>
      </c>
      <c r="CR6" s="1909"/>
      <c r="CS6" s="1920"/>
      <c r="CT6" s="1908" t="s">
        <v>635</v>
      </c>
      <c r="CU6" s="1909"/>
      <c r="CV6" s="1910"/>
      <c r="CW6" s="1919" t="s">
        <v>636</v>
      </c>
      <c r="CX6" s="1909"/>
      <c r="CY6" s="1920"/>
      <c r="CZ6" s="1908" t="s">
        <v>637</v>
      </c>
      <c r="DA6" s="1909"/>
      <c r="DB6" s="1910"/>
      <c r="DC6" s="1919" t="s">
        <v>638</v>
      </c>
      <c r="DD6" s="1909"/>
      <c r="DE6" s="1920"/>
      <c r="DF6" s="1908" t="s">
        <v>639</v>
      </c>
      <c r="DG6" s="1909"/>
      <c r="DH6" s="1910"/>
      <c r="DI6" s="1919" t="s">
        <v>640</v>
      </c>
      <c r="DJ6" s="1909"/>
      <c r="DK6" s="1920"/>
      <c r="DL6" s="1908" t="s">
        <v>641</v>
      </c>
      <c r="DM6" s="1909"/>
      <c r="DN6" s="1910"/>
      <c r="DO6" s="1919" t="s">
        <v>642</v>
      </c>
      <c r="DP6" s="1909"/>
      <c r="DQ6" s="1920"/>
      <c r="DR6" s="1908" t="s">
        <v>643</v>
      </c>
      <c r="DS6" s="1909"/>
      <c r="DT6" s="1910"/>
      <c r="DU6" s="1919" t="s">
        <v>644</v>
      </c>
      <c r="DV6" s="1909"/>
      <c r="DW6" s="1920"/>
      <c r="DX6" s="1908" t="s">
        <v>645</v>
      </c>
      <c r="DY6" s="1909"/>
      <c r="DZ6" s="1910"/>
      <c r="EA6" s="1919" t="s">
        <v>646</v>
      </c>
      <c r="EB6" s="1909"/>
      <c r="EC6" s="1920"/>
      <c r="ED6" s="1908" t="s">
        <v>647</v>
      </c>
      <c r="EE6" s="1909"/>
      <c r="EF6" s="1910"/>
      <c r="EG6" s="1919" t="s">
        <v>648</v>
      </c>
      <c r="EH6" s="1909"/>
      <c r="EI6" s="1920"/>
      <c r="EJ6" s="1908" t="s">
        <v>649</v>
      </c>
      <c r="EK6" s="1909"/>
      <c r="EL6" s="1910"/>
      <c r="EM6" s="1908" t="s">
        <v>650</v>
      </c>
      <c r="EN6" s="1909"/>
      <c r="EO6" s="1910"/>
      <c r="EP6" s="1908" t="s">
        <v>651</v>
      </c>
      <c r="EQ6" s="1909"/>
      <c r="ER6" s="1910"/>
      <c r="ES6" s="1908" t="s">
        <v>201</v>
      </c>
      <c r="ET6" s="1909"/>
      <c r="EU6" s="1910"/>
      <c r="EV6" s="1911" t="s">
        <v>1229</v>
      </c>
      <c r="EW6" s="1912"/>
      <c r="EX6" s="1913"/>
      <c r="EY6" s="1911" t="s">
        <v>2626</v>
      </c>
      <c r="EZ6" s="1912"/>
      <c r="FA6" s="1913"/>
    </row>
    <row r="7" spans="2:157" s="14" customFormat="1" ht="18.75" customHeight="1" thickBot="1" x14ac:dyDescent="0.4">
      <c r="B7" s="1931"/>
      <c r="C7" s="175" t="s">
        <v>652</v>
      </c>
      <c r="D7" s="176" t="s">
        <v>653</v>
      </c>
      <c r="E7" s="177" t="s">
        <v>654</v>
      </c>
      <c r="F7" s="178" t="s">
        <v>652</v>
      </c>
      <c r="G7" s="176" t="s">
        <v>653</v>
      </c>
      <c r="H7" s="179" t="s">
        <v>654</v>
      </c>
      <c r="I7" s="175" t="s">
        <v>652</v>
      </c>
      <c r="J7" s="176" t="s">
        <v>653</v>
      </c>
      <c r="K7" s="177" t="s">
        <v>654</v>
      </c>
      <c r="L7" s="178" t="s">
        <v>652</v>
      </c>
      <c r="M7" s="176" t="s">
        <v>653</v>
      </c>
      <c r="N7" s="179" t="s">
        <v>654</v>
      </c>
      <c r="O7" s="175" t="s">
        <v>652</v>
      </c>
      <c r="P7" s="176" t="s">
        <v>653</v>
      </c>
      <c r="Q7" s="177" t="s">
        <v>654</v>
      </c>
      <c r="R7" s="178" t="s">
        <v>652</v>
      </c>
      <c r="S7" s="179" t="s">
        <v>653</v>
      </c>
      <c r="T7" s="175" t="s">
        <v>652</v>
      </c>
      <c r="U7" s="176" t="s">
        <v>653</v>
      </c>
      <c r="V7" s="177" t="s">
        <v>654</v>
      </c>
      <c r="W7" s="178" t="s">
        <v>652</v>
      </c>
      <c r="X7" s="176" t="s">
        <v>653</v>
      </c>
      <c r="Y7" s="179" t="s">
        <v>654</v>
      </c>
      <c r="Z7" s="175" t="s">
        <v>652</v>
      </c>
      <c r="AA7" s="176" t="s">
        <v>653</v>
      </c>
      <c r="AB7" s="177" t="s">
        <v>654</v>
      </c>
      <c r="AC7" s="178" t="s">
        <v>652</v>
      </c>
      <c r="AD7" s="176" t="s">
        <v>653</v>
      </c>
      <c r="AE7" s="179" t="s">
        <v>654</v>
      </c>
      <c r="AF7" s="175" t="s">
        <v>652</v>
      </c>
      <c r="AG7" s="176" t="s">
        <v>653</v>
      </c>
      <c r="AH7" s="177" t="s">
        <v>654</v>
      </c>
      <c r="AI7" s="178" t="s">
        <v>652</v>
      </c>
      <c r="AJ7" s="176" t="s">
        <v>653</v>
      </c>
      <c r="AK7" s="179" t="s">
        <v>654</v>
      </c>
      <c r="AL7" s="175" t="s">
        <v>652</v>
      </c>
      <c r="AM7" s="176" t="s">
        <v>653</v>
      </c>
      <c r="AN7" s="177" t="s">
        <v>654</v>
      </c>
      <c r="AO7" s="178" t="s">
        <v>652</v>
      </c>
      <c r="AP7" s="176" t="s">
        <v>653</v>
      </c>
      <c r="AQ7" s="179" t="s">
        <v>654</v>
      </c>
      <c r="AR7" s="175" t="s">
        <v>652</v>
      </c>
      <c r="AS7" s="176" t="s">
        <v>653</v>
      </c>
      <c r="AT7" s="177" t="s">
        <v>654</v>
      </c>
      <c r="AU7" s="178" t="s">
        <v>652</v>
      </c>
      <c r="AV7" s="176" t="s">
        <v>653</v>
      </c>
      <c r="AW7" s="179" t="s">
        <v>654</v>
      </c>
      <c r="AX7" s="175" t="s">
        <v>652</v>
      </c>
      <c r="AY7" s="176" t="s">
        <v>653</v>
      </c>
      <c r="AZ7" s="177" t="s">
        <v>654</v>
      </c>
      <c r="BA7" s="178" t="s">
        <v>652</v>
      </c>
      <c r="BB7" s="176" t="s">
        <v>653</v>
      </c>
      <c r="BC7" s="179" t="s">
        <v>654</v>
      </c>
      <c r="BD7" s="175" t="s">
        <v>652</v>
      </c>
      <c r="BE7" s="176" t="s">
        <v>653</v>
      </c>
      <c r="BF7" s="177" t="s">
        <v>654</v>
      </c>
      <c r="BG7" s="178" t="s">
        <v>652</v>
      </c>
      <c r="BH7" s="176" t="s">
        <v>653</v>
      </c>
      <c r="BI7" s="179" t="s">
        <v>655</v>
      </c>
      <c r="BJ7" s="175" t="s">
        <v>652</v>
      </c>
      <c r="BK7" s="176" t="s">
        <v>653</v>
      </c>
      <c r="BL7" s="177" t="s">
        <v>655</v>
      </c>
      <c r="BM7" s="178" t="s">
        <v>652</v>
      </c>
      <c r="BN7" s="176" t="s">
        <v>653</v>
      </c>
      <c r="BO7" s="179" t="s">
        <v>655</v>
      </c>
      <c r="BP7" s="175" t="s">
        <v>656</v>
      </c>
      <c r="BQ7" s="176" t="s">
        <v>653</v>
      </c>
      <c r="BR7" s="177" t="s">
        <v>655</v>
      </c>
      <c r="BS7" s="178" t="s">
        <v>656</v>
      </c>
      <c r="BT7" s="176" t="s">
        <v>653</v>
      </c>
      <c r="BU7" s="179" t="s">
        <v>655</v>
      </c>
      <c r="BV7" s="175" t="s">
        <v>656</v>
      </c>
      <c r="BW7" s="176" t="s">
        <v>653</v>
      </c>
      <c r="BX7" s="177" t="s">
        <v>655</v>
      </c>
      <c r="BY7" s="178" t="s">
        <v>656</v>
      </c>
      <c r="BZ7" s="176" t="s">
        <v>653</v>
      </c>
      <c r="CA7" s="179" t="s">
        <v>655</v>
      </c>
      <c r="CB7" s="175" t="s">
        <v>652</v>
      </c>
      <c r="CC7" s="176" t="s">
        <v>653</v>
      </c>
      <c r="CD7" s="177" t="s">
        <v>655</v>
      </c>
      <c r="CE7" s="178" t="s">
        <v>652</v>
      </c>
      <c r="CF7" s="176" t="s">
        <v>653</v>
      </c>
      <c r="CG7" s="179" t="s">
        <v>655</v>
      </c>
      <c r="CH7" s="175" t="s">
        <v>652</v>
      </c>
      <c r="CI7" s="176" t="s">
        <v>653</v>
      </c>
      <c r="CJ7" s="177" t="s">
        <v>655</v>
      </c>
      <c r="CK7" s="178" t="s">
        <v>652</v>
      </c>
      <c r="CL7" s="176" t="s">
        <v>653</v>
      </c>
      <c r="CM7" s="179" t="s">
        <v>655</v>
      </c>
      <c r="CN7" s="175" t="s">
        <v>652</v>
      </c>
      <c r="CO7" s="176" t="s">
        <v>653</v>
      </c>
      <c r="CP7" s="177" t="s">
        <v>655</v>
      </c>
      <c r="CQ7" s="178" t="s">
        <v>652</v>
      </c>
      <c r="CR7" s="176" t="s">
        <v>653</v>
      </c>
      <c r="CS7" s="179" t="s">
        <v>655</v>
      </c>
      <c r="CT7" s="175" t="s">
        <v>652</v>
      </c>
      <c r="CU7" s="176" t="s">
        <v>653</v>
      </c>
      <c r="CV7" s="177" t="s">
        <v>655</v>
      </c>
      <c r="CW7" s="178" t="s">
        <v>652</v>
      </c>
      <c r="CX7" s="176" t="s">
        <v>653</v>
      </c>
      <c r="CY7" s="179" t="s">
        <v>655</v>
      </c>
      <c r="CZ7" s="175" t="s">
        <v>652</v>
      </c>
      <c r="DA7" s="176" t="s">
        <v>653</v>
      </c>
      <c r="DB7" s="177" t="s">
        <v>655</v>
      </c>
      <c r="DC7" s="178" t="s">
        <v>652</v>
      </c>
      <c r="DD7" s="176" t="s">
        <v>653</v>
      </c>
      <c r="DE7" s="179" t="s">
        <v>655</v>
      </c>
      <c r="DF7" s="180" t="s">
        <v>657</v>
      </c>
      <c r="DG7" s="181" t="s">
        <v>653</v>
      </c>
      <c r="DH7" s="182" t="s">
        <v>655</v>
      </c>
      <c r="DI7" s="183" t="s">
        <v>657</v>
      </c>
      <c r="DJ7" s="181" t="s">
        <v>653</v>
      </c>
      <c r="DK7" s="184" t="s">
        <v>655</v>
      </c>
      <c r="DL7" s="180" t="s">
        <v>657</v>
      </c>
      <c r="DM7" s="181" t="s">
        <v>653</v>
      </c>
      <c r="DN7" s="182" t="s">
        <v>655</v>
      </c>
      <c r="DO7" s="183" t="s">
        <v>657</v>
      </c>
      <c r="DP7" s="181" t="s">
        <v>653</v>
      </c>
      <c r="DQ7" s="184" t="s">
        <v>655</v>
      </c>
      <c r="DR7" s="180" t="s">
        <v>657</v>
      </c>
      <c r="DS7" s="181" t="s">
        <v>653</v>
      </c>
      <c r="DT7" s="182" t="s">
        <v>655</v>
      </c>
      <c r="DU7" s="183" t="s">
        <v>657</v>
      </c>
      <c r="DV7" s="181" t="s">
        <v>653</v>
      </c>
      <c r="DW7" s="184" t="s">
        <v>655</v>
      </c>
      <c r="DX7" s="180" t="s">
        <v>657</v>
      </c>
      <c r="DY7" s="181" t="s">
        <v>653</v>
      </c>
      <c r="DZ7" s="182" t="s">
        <v>655</v>
      </c>
      <c r="EA7" s="183" t="s">
        <v>657</v>
      </c>
      <c r="EB7" s="181" t="s">
        <v>653</v>
      </c>
      <c r="EC7" s="184" t="s">
        <v>655</v>
      </c>
      <c r="ED7" s="180" t="s">
        <v>657</v>
      </c>
      <c r="EE7" s="181" t="s">
        <v>653</v>
      </c>
      <c r="EF7" s="182" t="s">
        <v>655</v>
      </c>
      <c r="EG7" s="183" t="s">
        <v>657</v>
      </c>
      <c r="EH7" s="181" t="s">
        <v>653</v>
      </c>
      <c r="EI7" s="184" t="s">
        <v>655</v>
      </c>
      <c r="EJ7" s="180" t="s">
        <v>657</v>
      </c>
      <c r="EK7" s="181" t="s">
        <v>653</v>
      </c>
      <c r="EL7" s="182" t="s">
        <v>655</v>
      </c>
      <c r="EM7" s="180" t="s">
        <v>657</v>
      </c>
      <c r="EN7" s="181" t="s">
        <v>653</v>
      </c>
      <c r="EO7" s="182" t="s">
        <v>655</v>
      </c>
      <c r="EP7" s="180" t="s">
        <v>657</v>
      </c>
      <c r="EQ7" s="181" t="s">
        <v>653</v>
      </c>
      <c r="ER7" s="182" t="s">
        <v>655</v>
      </c>
      <c r="ES7" s="180" t="s">
        <v>657</v>
      </c>
      <c r="ET7" s="181" t="s">
        <v>653</v>
      </c>
      <c r="EU7" s="182" t="s">
        <v>655</v>
      </c>
      <c r="EV7" s="180" t="s">
        <v>657</v>
      </c>
      <c r="EW7" s="181" t="s">
        <v>653</v>
      </c>
      <c r="EX7" s="182" t="s">
        <v>655</v>
      </c>
      <c r="EY7" s="180" t="s">
        <v>657</v>
      </c>
      <c r="EZ7" s="181" t="s">
        <v>653</v>
      </c>
      <c r="FA7" s="182" t="s">
        <v>655</v>
      </c>
    </row>
    <row r="8" spans="2:157" s="13" customFormat="1" ht="18.75" customHeight="1" thickBot="1" x14ac:dyDescent="0.35">
      <c r="B8" s="185" t="s">
        <v>212</v>
      </c>
      <c r="C8" s="186">
        <f>SUM(C9:C112)</f>
        <v>1854</v>
      </c>
      <c r="D8" s="187">
        <f t="shared" ref="D8:BO8" si="0">SUM(D9:D112)</f>
        <v>609</v>
      </c>
      <c r="E8" s="188">
        <f t="shared" si="0"/>
        <v>563</v>
      </c>
      <c r="F8" s="189">
        <f t="shared" si="0"/>
        <v>1093</v>
      </c>
      <c r="G8" s="187">
        <f t="shared" si="0"/>
        <v>485</v>
      </c>
      <c r="H8" s="190">
        <f t="shared" si="0"/>
        <v>584</v>
      </c>
      <c r="I8" s="186">
        <f t="shared" si="0"/>
        <v>1316</v>
      </c>
      <c r="J8" s="187">
        <f t="shared" si="0"/>
        <v>361</v>
      </c>
      <c r="K8" s="188">
        <f t="shared" si="0"/>
        <v>312</v>
      </c>
      <c r="L8" s="189">
        <f t="shared" si="0"/>
        <v>763</v>
      </c>
      <c r="M8" s="187">
        <f t="shared" si="0"/>
        <v>302</v>
      </c>
      <c r="N8" s="190">
        <f t="shared" si="0"/>
        <v>309</v>
      </c>
      <c r="O8" s="186">
        <f t="shared" si="0"/>
        <v>1079</v>
      </c>
      <c r="P8" s="187">
        <f t="shared" si="0"/>
        <v>394</v>
      </c>
      <c r="Q8" s="188">
        <f t="shared" si="0"/>
        <v>318</v>
      </c>
      <c r="R8" s="189">
        <f t="shared" si="0"/>
        <v>262</v>
      </c>
      <c r="S8" s="190">
        <f t="shared" si="0"/>
        <v>125</v>
      </c>
      <c r="T8" s="186">
        <f t="shared" si="0"/>
        <v>1718</v>
      </c>
      <c r="U8" s="187">
        <f t="shared" si="0"/>
        <v>770</v>
      </c>
      <c r="V8" s="188">
        <f t="shared" si="0"/>
        <v>629</v>
      </c>
      <c r="W8" s="189">
        <f t="shared" si="0"/>
        <v>881</v>
      </c>
      <c r="X8" s="187">
        <f t="shared" si="0"/>
        <v>468</v>
      </c>
      <c r="Y8" s="190">
        <f t="shared" si="0"/>
        <v>430</v>
      </c>
      <c r="Z8" s="186">
        <f t="shared" si="0"/>
        <v>1887</v>
      </c>
      <c r="AA8" s="187">
        <f t="shared" si="0"/>
        <v>803</v>
      </c>
      <c r="AB8" s="188">
        <f t="shared" si="0"/>
        <v>725</v>
      </c>
      <c r="AC8" s="189">
        <f t="shared" si="0"/>
        <v>1693</v>
      </c>
      <c r="AD8" s="187">
        <f t="shared" si="0"/>
        <v>819</v>
      </c>
      <c r="AE8" s="190">
        <f t="shared" si="0"/>
        <v>748</v>
      </c>
      <c r="AF8" s="186">
        <f t="shared" si="0"/>
        <v>2222</v>
      </c>
      <c r="AG8" s="187">
        <f t="shared" si="0"/>
        <v>1032</v>
      </c>
      <c r="AH8" s="188">
        <f t="shared" si="0"/>
        <v>947</v>
      </c>
      <c r="AI8" s="189">
        <f t="shared" si="0"/>
        <v>1330</v>
      </c>
      <c r="AJ8" s="187">
        <f t="shared" si="0"/>
        <v>582</v>
      </c>
      <c r="AK8" s="190">
        <f t="shared" si="0"/>
        <v>578</v>
      </c>
      <c r="AL8" s="186">
        <f t="shared" si="0"/>
        <v>2213</v>
      </c>
      <c r="AM8" s="187">
        <f t="shared" si="0"/>
        <v>1125</v>
      </c>
      <c r="AN8" s="188">
        <f t="shared" si="0"/>
        <v>1039</v>
      </c>
      <c r="AO8" s="189">
        <f t="shared" si="0"/>
        <v>1317</v>
      </c>
      <c r="AP8" s="187">
        <f t="shared" si="0"/>
        <v>410</v>
      </c>
      <c r="AQ8" s="190">
        <f t="shared" si="0"/>
        <v>382</v>
      </c>
      <c r="AR8" s="186">
        <f t="shared" si="0"/>
        <v>1703</v>
      </c>
      <c r="AS8" s="187">
        <f t="shared" si="0"/>
        <v>737</v>
      </c>
      <c r="AT8" s="188">
        <f t="shared" si="0"/>
        <v>693</v>
      </c>
      <c r="AU8" s="189">
        <f t="shared" si="0"/>
        <v>1158</v>
      </c>
      <c r="AV8" s="187">
        <f t="shared" si="0"/>
        <v>394</v>
      </c>
      <c r="AW8" s="190">
        <f t="shared" si="0"/>
        <v>389</v>
      </c>
      <c r="AX8" s="186">
        <f t="shared" si="0"/>
        <v>2189</v>
      </c>
      <c r="AY8" s="187">
        <f t="shared" si="0"/>
        <v>823</v>
      </c>
      <c r="AZ8" s="188">
        <f t="shared" si="0"/>
        <v>787</v>
      </c>
      <c r="BA8" s="189">
        <f t="shared" si="0"/>
        <v>1101</v>
      </c>
      <c r="BB8" s="187">
        <f t="shared" si="0"/>
        <v>329</v>
      </c>
      <c r="BC8" s="190">
        <f t="shared" si="0"/>
        <v>283</v>
      </c>
      <c r="BD8" s="186">
        <f t="shared" si="0"/>
        <v>2527</v>
      </c>
      <c r="BE8" s="187">
        <f t="shared" si="0"/>
        <v>560</v>
      </c>
      <c r="BF8" s="188">
        <f t="shared" si="0"/>
        <v>657</v>
      </c>
      <c r="BG8" s="189">
        <f t="shared" si="0"/>
        <v>1709</v>
      </c>
      <c r="BH8" s="187">
        <f t="shared" si="0"/>
        <v>543</v>
      </c>
      <c r="BI8" s="190">
        <f t="shared" si="0"/>
        <v>544</v>
      </c>
      <c r="BJ8" s="186">
        <f t="shared" si="0"/>
        <v>3516</v>
      </c>
      <c r="BK8" s="187">
        <f t="shared" si="0"/>
        <v>985</v>
      </c>
      <c r="BL8" s="188">
        <f t="shared" si="0"/>
        <v>950</v>
      </c>
      <c r="BM8" s="189">
        <f t="shared" si="0"/>
        <v>2154</v>
      </c>
      <c r="BN8" s="187">
        <f t="shared" si="0"/>
        <v>483</v>
      </c>
      <c r="BO8" s="190">
        <f t="shared" si="0"/>
        <v>559</v>
      </c>
      <c r="BP8" s="186">
        <f t="shared" ref="BP8:EA8" si="1">SUM(BP9:BP112)</f>
        <v>2352</v>
      </c>
      <c r="BQ8" s="187">
        <f t="shared" si="1"/>
        <v>851</v>
      </c>
      <c r="BR8" s="188">
        <f t="shared" si="1"/>
        <v>817</v>
      </c>
      <c r="BS8" s="189">
        <f t="shared" si="1"/>
        <v>1752</v>
      </c>
      <c r="BT8" s="187">
        <f t="shared" si="1"/>
        <v>764</v>
      </c>
      <c r="BU8" s="190">
        <f t="shared" si="1"/>
        <v>654</v>
      </c>
      <c r="BV8" s="186">
        <f t="shared" si="1"/>
        <v>2342</v>
      </c>
      <c r="BW8" s="187">
        <f t="shared" si="1"/>
        <v>1152</v>
      </c>
      <c r="BX8" s="188">
        <f t="shared" si="1"/>
        <v>1104</v>
      </c>
      <c r="BY8" s="189">
        <f t="shared" si="1"/>
        <v>1905</v>
      </c>
      <c r="BZ8" s="187">
        <f t="shared" si="1"/>
        <v>646</v>
      </c>
      <c r="CA8" s="190">
        <f t="shared" si="1"/>
        <v>673</v>
      </c>
      <c r="CB8" s="186">
        <f t="shared" si="1"/>
        <v>3022</v>
      </c>
      <c r="CC8" s="187">
        <f t="shared" si="1"/>
        <v>1140</v>
      </c>
      <c r="CD8" s="188">
        <f t="shared" si="1"/>
        <v>874</v>
      </c>
      <c r="CE8" s="189">
        <f t="shared" si="1"/>
        <v>2707</v>
      </c>
      <c r="CF8" s="187">
        <f t="shared" si="1"/>
        <v>742</v>
      </c>
      <c r="CG8" s="190">
        <f t="shared" si="1"/>
        <v>873</v>
      </c>
      <c r="CH8" s="186">
        <f t="shared" si="1"/>
        <v>2868</v>
      </c>
      <c r="CI8" s="187">
        <f t="shared" si="1"/>
        <v>1435</v>
      </c>
      <c r="CJ8" s="188">
        <f t="shared" si="1"/>
        <v>976</v>
      </c>
      <c r="CK8" s="189">
        <f t="shared" si="1"/>
        <v>1943</v>
      </c>
      <c r="CL8" s="187">
        <f t="shared" si="1"/>
        <v>1070</v>
      </c>
      <c r="CM8" s="190">
        <f t="shared" si="1"/>
        <v>838</v>
      </c>
      <c r="CN8" s="186">
        <f t="shared" si="1"/>
        <v>3204</v>
      </c>
      <c r="CO8" s="187">
        <f t="shared" si="1"/>
        <v>1206</v>
      </c>
      <c r="CP8" s="188">
        <f t="shared" si="1"/>
        <v>984</v>
      </c>
      <c r="CQ8" s="189">
        <f t="shared" si="1"/>
        <v>2354</v>
      </c>
      <c r="CR8" s="187">
        <f t="shared" si="1"/>
        <v>1059</v>
      </c>
      <c r="CS8" s="190">
        <f t="shared" si="1"/>
        <v>823</v>
      </c>
      <c r="CT8" s="186">
        <f t="shared" si="1"/>
        <v>2545</v>
      </c>
      <c r="CU8" s="187">
        <f t="shared" si="1"/>
        <v>1311</v>
      </c>
      <c r="CV8" s="188">
        <f t="shared" si="1"/>
        <v>899</v>
      </c>
      <c r="CW8" s="189">
        <f t="shared" si="1"/>
        <v>2801</v>
      </c>
      <c r="CX8" s="187">
        <f t="shared" si="1"/>
        <v>1247</v>
      </c>
      <c r="CY8" s="190">
        <f t="shared" si="1"/>
        <v>1175</v>
      </c>
      <c r="CZ8" s="186">
        <f t="shared" si="1"/>
        <v>3472</v>
      </c>
      <c r="DA8" s="187">
        <f t="shared" si="1"/>
        <v>1806</v>
      </c>
      <c r="DB8" s="188">
        <f t="shared" si="1"/>
        <v>1347</v>
      </c>
      <c r="DC8" s="189">
        <f t="shared" si="1"/>
        <v>2877</v>
      </c>
      <c r="DD8" s="187">
        <f t="shared" si="1"/>
        <v>1388</v>
      </c>
      <c r="DE8" s="190">
        <f t="shared" si="1"/>
        <v>1017</v>
      </c>
      <c r="DF8" s="186">
        <f t="shared" si="1"/>
        <v>2969</v>
      </c>
      <c r="DG8" s="187">
        <f t="shared" si="1"/>
        <v>1631</v>
      </c>
      <c r="DH8" s="188">
        <f t="shared" si="1"/>
        <v>1176</v>
      </c>
      <c r="DI8" s="189">
        <f t="shared" si="1"/>
        <v>2364</v>
      </c>
      <c r="DJ8" s="187">
        <f t="shared" si="1"/>
        <v>1220</v>
      </c>
      <c r="DK8" s="190">
        <f t="shared" si="1"/>
        <v>1019</v>
      </c>
      <c r="DL8" s="186">
        <f t="shared" si="1"/>
        <v>4774</v>
      </c>
      <c r="DM8" s="187">
        <f t="shared" si="1"/>
        <v>1544</v>
      </c>
      <c r="DN8" s="188">
        <f t="shared" si="1"/>
        <v>1392</v>
      </c>
      <c r="DO8" s="189">
        <f t="shared" si="1"/>
        <v>3462</v>
      </c>
      <c r="DP8" s="187">
        <f t="shared" si="1"/>
        <v>1525</v>
      </c>
      <c r="DQ8" s="190">
        <f t="shared" si="1"/>
        <v>1216</v>
      </c>
      <c r="DR8" s="186">
        <f t="shared" si="1"/>
        <v>3651</v>
      </c>
      <c r="DS8" s="187">
        <f t="shared" si="1"/>
        <v>1707</v>
      </c>
      <c r="DT8" s="188">
        <f t="shared" si="1"/>
        <v>1354</v>
      </c>
      <c r="DU8" s="189">
        <f t="shared" si="1"/>
        <v>2916</v>
      </c>
      <c r="DV8" s="187">
        <f t="shared" si="1"/>
        <v>1607</v>
      </c>
      <c r="DW8" s="190">
        <f t="shared" si="1"/>
        <v>1285</v>
      </c>
      <c r="DX8" s="186">
        <f t="shared" si="1"/>
        <v>4116</v>
      </c>
      <c r="DY8" s="187">
        <f t="shared" si="1"/>
        <v>1739</v>
      </c>
      <c r="DZ8" s="188">
        <f t="shared" si="1"/>
        <v>1317</v>
      </c>
      <c r="EA8" s="189">
        <f t="shared" si="1"/>
        <v>3200</v>
      </c>
      <c r="EB8" s="187">
        <f t="shared" ref="EB8:FA8" si="2">SUM(EB9:EB112)</f>
        <v>1658</v>
      </c>
      <c r="EC8" s="190">
        <f t="shared" si="2"/>
        <v>1309</v>
      </c>
      <c r="ED8" s="186">
        <f t="shared" si="2"/>
        <v>3885</v>
      </c>
      <c r="EE8" s="187">
        <f t="shared" si="2"/>
        <v>1947</v>
      </c>
      <c r="EF8" s="188">
        <f t="shared" si="2"/>
        <v>1484</v>
      </c>
      <c r="EG8" s="189">
        <f t="shared" si="2"/>
        <v>3380</v>
      </c>
      <c r="EH8" s="187">
        <f t="shared" si="2"/>
        <v>1698</v>
      </c>
      <c r="EI8" s="190">
        <f t="shared" si="2"/>
        <v>1324</v>
      </c>
      <c r="EJ8" s="186">
        <f t="shared" si="2"/>
        <v>5464</v>
      </c>
      <c r="EK8" s="187">
        <f t="shared" si="2"/>
        <v>2287</v>
      </c>
      <c r="EL8" s="188">
        <f t="shared" si="2"/>
        <v>1776</v>
      </c>
      <c r="EM8" s="186">
        <f t="shared" si="2"/>
        <v>4244</v>
      </c>
      <c r="EN8" s="187">
        <f t="shared" si="2"/>
        <v>1823</v>
      </c>
      <c r="EO8" s="188">
        <f t="shared" si="2"/>
        <v>1423</v>
      </c>
      <c r="EP8" s="186">
        <f t="shared" si="2"/>
        <v>4832</v>
      </c>
      <c r="EQ8" s="187">
        <f t="shared" si="2"/>
        <v>2318</v>
      </c>
      <c r="ER8" s="188">
        <f t="shared" si="2"/>
        <v>1790</v>
      </c>
      <c r="ES8" s="186">
        <f t="shared" ref="ES8:EX8" si="3">SUM(ES9:ES112)</f>
        <v>3155</v>
      </c>
      <c r="ET8" s="187">
        <f t="shared" si="3"/>
        <v>1850</v>
      </c>
      <c r="EU8" s="188">
        <f t="shared" si="3"/>
        <v>1333</v>
      </c>
      <c r="EV8" s="186">
        <f t="shared" si="3"/>
        <v>5798</v>
      </c>
      <c r="EW8" s="187">
        <f t="shared" si="3"/>
        <v>2554</v>
      </c>
      <c r="EX8" s="188">
        <f t="shared" si="3"/>
        <v>1807</v>
      </c>
      <c r="EY8" s="186">
        <f t="shared" si="2"/>
        <v>3147</v>
      </c>
      <c r="EZ8" s="187">
        <f t="shared" si="2"/>
        <v>1808</v>
      </c>
      <c r="FA8" s="188">
        <f t="shared" si="2"/>
        <v>1369</v>
      </c>
    </row>
    <row r="9" spans="2:157" s="12" customFormat="1" ht="18.75" customHeight="1" x14ac:dyDescent="0.25">
      <c r="B9" s="348" t="s">
        <v>473</v>
      </c>
      <c r="C9" s="349"/>
      <c r="D9" s="350"/>
      <c r="E9" s="351"/>
      <c r="F9" s="352"/>
      <c r="G9" s="350"/>
      <c r="H9" s="353"/>
      <c r="I9" s="349"/>
      <c r="J9" s="350"/>
      <c r="K9" s="351"/>
      <c r="L9" s="352"/>
      <c r="M9" s="350"/>
      <c r="N9" s="353"/>
      <c r="O9" s="349"/>
      <c r="P9" s="350"/>
      <c r="Q9" s="351"/>
      <c r="R9" s="352"/>
      <c r="S9" s="353"/>
      <c r="T9" s="349"/>
      <c r="U9" s="350"/>
      <c r="V9" s="351"/>
      <c r="W9" s="352"/>
      <c r="X9" s="350"/>
      <c r="Y9" s="353"/>
      <c r="Z9" s="349"/>
      <c r="AA9" s="350"/>
      <c r="AB9" s="351"/>
      <c r="AC9" s="352"/>
      <c r="AD9" s="350"/>
      <c r="AE9" s="353"/>
      <c r="AF9" s="349"/>
      <c r="AG9" s="350"/>
      <c r="AH9" s="351"/>
      <c r="AI9" s="352"/>
      <c r="AJ9" s="350"/>
      <c r="AK9" s="353"/>
      <c r="AL9" s="349"/>
      <c r="AM9" s="350"/>
      <c r="AN9" s="351"/>
      <c r="AO9" s="352"/>
      <c r="AP9" s="350"/>
      <c r="AQ9" s="353"/>
      <c r="AR9" s="349"/>
      <c r="AS9" s="350"/>
      <c r="AT9" s="351"/>
      <c r="AU9" s="352"/>
      <c r="AV9" s="350"/>
      <c r="AW9" s="353"/>
      <c r="AX9" s="349"/>
      <c r="AY9" s="350"/>
      <c r="AZ9" s="351"/>
      <c r="BA9" s="352"/>
      <c r="BB9" s="350"/>
      <c r="BC9" s="353"/>
      <c r="BD9" s="354"/>
      <c r="BE9" s="355"/>
      <c r="BF9" s="356"/>
      <c r="BG9" s="357"/>
      <c r="BH9" s="355"/>
      <c r="BI9" s="358"/>
      <c r="BJ9" s="354"/>
      <c r="BK9" s="355"/>
      <c r="BL9" s="356"/>
      <c r="BM9" s="357"/>
      <c r="BN9" s="355"/>
      <c r="BO9" s="358"/>
      <c r="BP9" s="354"/>
      <c r="BQ9" s="355"/>
      <c r="BR9" s="356"/>
      <c r="BS9" s="357"/>
      <c r="BT9" s="355"/>
      <c r="BU9" s="358"/>
      <c r="BV9" s="354">
        <v>67</v>
      </c>
      <c r="BW9" s="355">
        <v>55</v>
      </c>
      <c r="BX9" s="356">
        <v>43</v>
      </c>
      <c r="BY9" s="357">
        <v>113</v>
      </c>
      <c r="BZ9" s="355">
        <v>45</v>
      </c>
      <c r="CA9" s="358">
        <v>45</v>
      </c>
      <c r="CB9" s="354">
        <v>140</v>
      </c>
      <c r="CC9" s="355">
        <v>64</v>
      </c>
      <c r="CD9" s="356">
        <v>47</v>
      </c>
      <c r="CE9" s="357">
        <v>109</v>
      </c>
      <c r="CF9" s="355">
        <v>40</v>
      </c>
      <c r="CG9" s="358">
        <v>47</v>
      </c>
      <c r="CH9" s="354">
        <v>97</v>
      </c>
      <c r="CI9" s="355">
        <v>73</v>
      </c>
      <c r="CJ9" s="356">
        <v>42</v>
      </c>
      <c r="CK9" s="357">
        <v>107</v>
      </c>
      <c r="CL9" s="355">
        <v>60</v>
      </c>
      <c r="CM9" s="358">
        <v>43</v>
      </c>
      <c r="CN9" s="354">
        <v>155</v>
      </c>
      <c r="CO9" s="355">
        <v>67</v>
      </c>
      <c r="CP9" s="356">
        <v>43</v>
      </c>
      <c r="CQ9" s="357">
        <v>125</v>
      </c>
      <c r="CR9" s="355">
        <v>62</v>
      </c>
      <c r="CS9" s="358">
        <v>45</v>
      </c>
      <c r="CT9" s="354">
        <v>111</v>
      </c>
      <c r="CU9" s="355">
        <v>72</v>
      </c>
      <c r="CV9" s="356">
        <v>42</v>
      </c>
      <c r="CW9" s="357">
        <v>105</v>
      </c>
      <c r="CX9" s="355">
        <v>57</v>
      </c>
      <c r="CY9" s="358">
        <v>43</v>
      </c>
      <c r="CZ9" s="354">
        <v>89</v>
      </c>
      <c r="DA9" s="355">
        <v>56</v>
      </c>
      <c r="DB9" s="356">
        <v>41</v>
      </c>
      <c r="DC9" s="357">
        <v>104</v>
      </c>
      <c r="DD9" s="355">
        <v>59</v>
      </c>
      <c r="DE9" s="358">
        <v>46</v>
      </c>
      <c r="DF9" s="354">
        <v>103</v>
      </c>
      <c r="DG9" s="355">
        <v>58</v>
      </c>
      <c r="DH9" s="356">
        <v>40</v>
      </c>
      <c r="DI9" s="357">
        <v>57</v>
      </c>
      <c r="DJ9" s="355">
        <v>53</v>
      </c>
      <c r="DK9" s="358">
        <v>43</v>
      </c>
      <c r="DL9" s="354">
        <v>136</v>
      </c>
      <c r="DM9" s="355">
        <v>54</v>
      </c>
      <c r="DN9" s="356">
        <v>46</v>
      </c>
      <c r="DO9" s="357">
        <v>102</v>
      </c>
      <c r="DP9" s="355">
        <v>55</v>
      </c>
      <c r="DQ9" s="358">
        <v>42</v>
      </c>
      <c r="DR9" s="354">
        <v>88</v>
      </c>
      <c r="DS9" s="355">
        <v>59</v>
      </c>
      <c r="DT9" s="356">
        <v>45</v>
      </c>
      <c r="DU9" s="357">
        <v>44</v>
      </c>
      <c r="DV9" s="355">
        <v>44</v>
      </c>
      <c r="DW9" s="358">
        <v>38</v>
      </c>
      <c r="DX9" s="354">
        <v>186</v>
      </c>
      <c r="DY9" s="355">
        <v>65</v>
      </c>
      <c r="DZ9" s="356">
        <v>44</v>
      </c>
      <c r="EA9" s="357">
        <v>77</v>
      </c>
      <c r="EB9" s="355">
        <v>61</v>
      </c>
      <c r="EC9" s="358">
        <v>41</v>
      </c>
      <c r="ED9" s="354">
        <v>72</v>
      </c>
      <c r="EE9" s="355">
        <v>58</v>
      </c>
      <c r="EF9" s="356">
        <v>42</v>
      </c>
      <c r="EG9" s="357">
        <v>79</v>
      </c>
      <c r="EH9" s="355">
        <v>60</v>
      </c>
      <c r="EI9" s="358">
        <v>43</v>
      </c>
      <c r="EJ9" s="359">
        <v>173</v>
      </c>
      <c r="EK9" s="360">
        <v>62</v>
      </c>
      <c r="EL9" s="361">
        <v>46</v>
      </c>
      <c r="EM9" s="359">
        <v>117</v>
      </c>
      <c r="EN9" s="360">
        <v>66</v>
      </c>
      <c r="EO9" s="361">
        <v>49</v>
      </c>
      <c r="EP9" s="362">
        <v>118</v>
      </c>
      <c r="EQ9" s="363">
        <v>61</v>
      </c>
      <c r="ER9" s="364">
        <v>47</v>
      </c>
      <c r="ES9" s="365">
        <v>94</v>
      </c>
      <c r="ET9" s="366">
        <v>74</v>
      </c>
      <c r="EU9" s="367">
        <v>46</v>
      </c>
      <c r="EV9" s="365">
        <v>147</v>
      </c>
      <c r="EW9" s="366">
        <v>79</v>
      </c>
      <c r="EX9" s="367">
        <v>48</v>
      </c>
      <c r="EY9" s="365">
        <v>82</v>
      </c>
      <c r="EZ9" s="366">
        <v>75</v>
      </c>
      <c r="FA9" s="367">
        <v>47</v>
      </c>
    </row>
    <row r="10" spans="2:157" s="12" customFormat="1" ht="18.75" customHeight="1" x14ac:dyDescent="0.25">
      <c r="B10" s="368" t="s">
        <v>474</v>
      </c>
      <c r="C10" s="369">
        <v>229</v>
      </c>
      <c r="D10" s="370">
        <v>60</v>
      </c>
      <c r="E10" s="371">
        <v>53</v>
      </c>
      <c r="F10" s="372">
        <v>256</v>
      </c>
      <c r="G10" s="370">
        <v>40</v>
      </c>
      <c r="H10" s="373">
        <v>256</v>
      </c>
      <c r="I10" s="369">
        <v>229</v>
      </c>
      <c r="J10" s="370">
        <v>39</v>
      </c>
      <c r="K10" s="371">
        <v>40</v>
      </c>
      <c r="L10" s="372">
        <v>230</v>
      </c>
      <c r="M10" s="370">
        <v>50</v>
      </c>
      <c r="N10" s="373">
        <v>48</v>
      </c>
      <c r="O10" s="369">
        <v>152</v>
      </c>
      <c r="P10" s="370">
        <v>45</v>
      </c>
      <c r="Q10" s="371">
        <v>45</v>
      </c>
      <c r="R10" s="372">
        <v>129</v>
      </c>
      <c r="S10" s="373">
        <v>63</v>
      </c>
      <c r="T10" s="369">
        <v>221</v>
      </c>
      <c r="U10" s="370">
        <v>60</v>
      </c>
      <c r="V10" s="371">
        <v>59</v>
      </c>
      <c r="W10" s="372">
        <v>202</v>
      </c>
      <c r="X10" s="370">
        <v>70</v>
      </c>
      <c r="Y10" s="373">
        <v>66</v>
      </c>
      <c r="Z10" s="369">
        <v>135</v>
      </c>
      <c r="AA10" s="370">
        <v>45</v>
      </c>
      <c r="AB10" s="371">
        <v>50</v>
      </c>
      <c r="AC10" s="372">
        <v>188</v>
      </c>
      <c r="AD10" s="370">
        <v>45</v>
      </c>
      <c r="AE10" s="373">
        <v>45</v>
      </c>
      <c r="AF10" s="369">
        <v>184</v>
      </c>
      <c r="AG10" s="370">
        <v>49</v>
      </c>
      <c r="AH10" s="371">
        <v>55</v>
      </c>
      <c r="AI10" s="372">
        <v>186</v>
      </c>
      <c r="AJ10" s="370">
        <v>43</v>
      </c>
      <c r="AK10" s="373">
        <v>45</v>
      </c>
      <c r="AL10" s="369">
        <v>169</v>
      </c>
      <c r="AM10" s="370">
        <v>70</v>
      </c>
      <c r="AN10" s="371">
        <v>64</v>
      </c>
      <c r="AO10" s="372">
        <v>193</v>
      </c>
      <c r="AP10" s="370">
        <v>43</v>
      </c>
      <c r="AQ10" s="373">
        <v>41</v>
      </c>
      <c r="AR10" s="369">
        <v>119</v>
      </c>
      <c r="AS10" s="370">
        <v>44</v>
      </c>
      <c r="AT10" s="371">
        <v>37</v>
      </c>
      <c r="AU10" s="372">
        <v>123</v>
      </c>
      <c r="AV10" s="370">
        <v>44</v>
      </c>
      <c r="AW10" s="373">
        <v>42</v>
      </c>
      <c r="AX10" s="369">
        <v>100</v>
      </c>
      <c r="AY10" s="370">
        <v>45</v>
      </c>
      <c r="AZ10" s="371">
        <v>44</v>
      </c>
      <c r="BA10" s="372">
        <v>174</v>
      </c>
      <c r="BB10" s="370">
        <v>49</v>
      </c>
      <c r="BC10" s="373">
        <v>43</v>
      </c>
      <c r="BD10" s="374">
        <v>160</v>
      </c>
      <c r="BE10" s="375">
        <v>54</v>
      </c>
      <c r="BF10" s="376">
        <v>47</v>
      </c>
      <c r="BG10" s="377">
        <v>173</v>
      </c>
      <c r="BH10" s="375">
        <v>44</v>
      </c>
      <c r="BI10" s="378">
        <v>46</v>
      </c>
      <c r="BJ10" s="374">
        <v>183</v>
      </c>
      <c r="BK10" s="375">
        <v>45</v>
      </c>
      <c r="BL10" s="376">
        <v>52</v>
      </c>
      <c r="BM10" s="377">
        <v>194</v>
      </c>
      <c r="BN10" s="375">
        <v>44</v>
      </c>
      <c r="BO10" s="378">
        <v>49</v>
      </c>
      <c r="BP10" s="374">
        <v>130</v>
      </c>
      <c r="BQ10" s="375">
        <v>47</v>
      </c>
      <c r="BR10" s="376">
        <v>53</v>
      </c>
      <c r="BS10" s="377">
        <v>155</v>
      </c>
      <c r="BT10" s="375">
        <v>62</v>
      </c>
      <c r="BU10" s="378">
        <v>48</v>
      </c>
      <c r="BV10" s="374">
        <v>84</v>
      </c>
      <c r="BW10" s="375">
        <v>48</v>
      </c>
      <c r="BX10" s="376">
        <v>46</v>
      </c>
      <c r="BY10" s="377">
        <v>123</v>
      </c>
      <c r="BZ10" s="375">
        <v>45</v>
      </c>
      <c r="CA10" s="378">
        <v>49</v>
      </c>
      <c r="CB10" s="374">
        <v>110</v>
      </c>
      <c r="CC10" s="375">
        <v>68</v>
      </c>
      <c r="CD10" s="376">
        <v>52</v>
      </c>
      <c r="CE10" s="377">
        <v>138</v>
      </c>
      <c r="CF10" s="375">
        <v>40</v>
      </c>
      <c r="CG10" s="378">
        <v>45</v>
      </c>
      <c r="CH10" s="374">
        <v>96</v>
      </c>
      <c r="CI10" s="375">
        <v>58</v>
      </c>
      <c r="CJ10" s="376">
        <v>45</v>
      </c>
      <c r="CK10" s="377">
        <v>100</v>
      </c>
      <c r="CL10" s="375">
        <v>56</v>
      </c>
      <c r="CM10" s="378">
        <v>48</v>
      </c>
      <c r="CN10" s="374">
        <v>109</v>
      </c>
      <c r="CO10" s="375">
        <v>56</v>
      </c>
      <c r="CP10" s="376">
        <v>47</v>
      </c>
      <c r="CQ10" s="377">
        <v>122</v>
      </c>
      <c r="CR10" s="375">
        <v>53</v>
      </c>
      <c r="CS10" s="378">
        <v>44</v>
      </c>
      <c r="CT10" s="374">
        <v>100</v>
      </c>
      <c r="CU10" s="375">
        <v>56</v>
      </c>
      <c r="CV10" s="376">
        <v>45</v>
      </c>
      <c r="CW10" s="377">
        <v>105</v>
      </c>
      <c r="CX10" s="375">
        <v>55</v>
      </c>
      <c r="CY10" s="378">
        <v>45</v>
      </c>
      <c r="CZ10" s="374">
        <v>106</v>
      </c>
      <c r="DA10" s="375">
        <v>59</v>
      </c>
      <c r="DB10" s="376">
        <v>45</v>
      </c>
      <c r="DC10" s="377">
        <v>129</v>
      </c>
      <c r="DD10" s="375">
        <v>60</v>
      </c>
      <c r="DE10" s="378">
        <v>46</v>
      </c>
      <c r="DF10" s="374">
        <v>43</v>
      </c>
      <c r="DG10" s="375">
        <v>40</v>
      </c>
      <c r="DH10" s="376">
        <v>29</v>
      </c>
      <c r="DI10" s="377">
        <v>173</v>
      </c>
      <c r="DJ10" s="375">
        <v>57</v>
      </c>
      <c r="DK10" s="378">
        <v>45</v>
      </c>
      <c r="DL10" s="374">
        <v>141</v>
      </c>
      <c r="DM10" s="375">
        <v>53</v>
      </c>
      <c r="DN10" s="376">
        <v>45</v>
      </c>
      <c r="DO10" s="377">
        <v>129</v>
      </c>
      <c r="DP10" s="375">
        <v>52</v>
      </c>
      <c r="DQ10" s="378">
        <v>44</v>
      </c>
      <c r="DR10" s="374">
        <v>72</v>
      </c>
      <c r="DS10" s="375">
        <v>56</v>
      </c>
      <c r="DT10" s="376">
        <v>43</v>
      </c>
      <c r="DU10" s="377">
        <v>75</v>
      </c>
      <c r="DV10" s="375">
        <v>55</v>
      </c>
      <c r="DW10" s="378">
        <v>45</v>
      </c>
      <c r="DX10" s="374">
        <v>91</v>
      </c>
      <c r="DY10" s="375">
        <v>58</v>
      </c>
      <c r="DZ10" s="376">
        <v>43</v>
      </c>
      <c r="EA10" s="377">
        <v>141</v>
      </c>
      <c r="EB10" s="375">
        <v>60</v>
      </c>
      <c r="EC10" s="378">
        <v>41</v>
      </c>
      <c r="ED10" s="374">
        <v>68</v>
      </c>
      <c r="EE10" s="375">
        <v>58</v>
      </c>
      <c r="EF10" s="376">
        <v>39</v>
      </c>
      <c r="EG10" s="377">
        <v>114</v>
      </c>
      <c r="EH10" s="375">
        <v>56</v>
      </c>
      <c r="EI10" s="378">
        <v>46</v>
      </c>
      <c r="EJ10" s="379">
        <v>164</v>
      </c>
      <c r="EK10" s="380">
        <v>64</v>
      </c>
      <c r="EL10" s="381">
        <v>49</v>
      </c>
      <c r="EM10" s="379">
        <v>216</v>
      </c>
      <c r="EN10" s="380">
        <v>66</v>
      </c>
      <c r="EO10" s="381">
        <v>48</v>
      </c>
      <c r="EP10" s="382">
        <v>88</v>
      </c>
      <c r="EQ10" s="383">
        <v>57</v>
      </c>
      <c r="ER10" s="384">
        <v>50</v>
      </c>
      <c r="ES10" s="385">
        <v>221</v>
      </c>
      <c r="ET10" s="386">
        <v>74</v>
      </c>
      <c r="EU10" s="387">
        <v>48</v>
      </c>
      <c r="EV10" s="385">
        <v>90</v>
      </c>
      <c r="EW10" s="386">
        <v>60</v>
      </c>
      <c r="EX10" s="387">
        <v>51</v>
      </c>
      <c r="EY10" s="385">
        <v>166</v>
      </c>
      <c r="EZ10" s="386">
        <v>66</v>
      </c>
      <c r="FA10" s="387">
        <v>48</v>
      </c>
    </row>
    <row r="11" spans="2:157" s="12" customFormat="1" ht="18.75" customHeight="1" x14ac:dyDescent="0.25">
      <c r="B11" s="368" t="s">
        <v>475</v>
      </c>
      <c r="C11" s="369"/>
      <c r="D11" s="370"/>
      <c r="E11" s="371"/>
      <c r="F11" s="372"/>
      <c r="G11" s="370"/>
      <c r="H11" s="373"/>
      <c r="I11" s="369"/>
      <c r="J11" s="370"/>
      <c r="K11" s="371"/>
      <c r="L11" s="372"/>
      <c r="M11" s="370"/>
      <c r="N11" s="373"/>
      <c r="O11" s="369"/>
      <c r="P11" s="370"/>
      <c r="Q11" s="371"/>
      <c r="R11" s="372"/>
      <c r="S11" s="373"/>
      <c r="T11" s="369">
        <v>56</v>
      </c>
      <c r="U11" s="370">
        <v>45</v>
      </c>
      <c r="V11" s="371">
        <v>35</v>
      </c>
      <c r="W11" s="372"/>
      <c r="X11" s="370"/>
      <c r="Y11" s="373"/>
      <c r="Z11" s="369"/>
      <c r="AA11" s="370"/>
      <c r="AB11" s="371"/>
      <c r="AC11" s="372"/>
      <c r="AD11" s="370"/>
      <c r="AE11" s="373"/>
      <c r="AF11" s="369">
        <v>40</v>
      </c>
      <c r="AG11" s="370">
        <v>40</v>
      </c>
      <c r="AH11" s="371">
        <v>33</v>
      </c>
      <c r="AI11" s="372"/>
      <c r="AJ11" s="370"/>
      <c r="AK11" s="373"/>
      <c r="AL11" s="369">
        <v>43</v>
      </c>
      <c r="AM11" s="370">
        <v>30</v>
      </c>
      <c r="AN11" s="371">
        <v>26</v>
      </c>
      <c r="AO11" s="372"/>
      <c r="AP11" s="370"/>
      <c r="AQ11" s="373"/>
      <c r="AR11" s="369"/>
      <c r="AS11" s="370"/>
      <c r="AT11" s="371"/>
      <c r="AU11" s="372"/>
      <c r="AV11" s="370"/>
      <c r="AW11" s="373"/>
      <c r="AX11" s="369"/>
      <c r="AY11" s="370"/>
      <c r="AZ11" s="371"/>
      <c r="BA11" s="372"/>
      <c r="BB11" s="370"/>
      <c r="BC11" s="373"/>
      <c r="BD11" s="374"/>
      <c r="BE11" s="375"/>
      <c r="BF11" s="376"/>
      <c r="BG11" s="377"/>
      <c r="BH11" s="375"/>
      <c r="BI11" s="378"/>
      <c r="BJ11" s="374"/>
      <c r="BK11" s="375"/>
      <c r="BL11" s="376"/>
      <c r="BM11" s="377"/>
      <c r="BN11" s="375"/>
      <c r="BO11" s="378"/>
      <c r="BP11" s="374"/>
      <c r="BQ11" s="375"/>
      <c r="BR11" s="376"/>
      <c r="BS11" s="377"/>
      <c r="BT11" s="375"/>
      <c r="BU11" s="378"/>
      <c r="BV11" s="374"/>
      <c r="BW11" s="375"/>
      <c r="BX11" s="376"/>
      <c r="BY11" s="377"/>
      <c r="BZ11" s="375"/>
      <c r="CA11" s="378"/>
      <c r="CB11" s="374"/>
      <c r="CC11" s="375"/>
      <c r="CD11" s="376"/>
      <c r="CE11" s="377"/>
      <c r="CF11" s="375"/>
      <c r="CG11" s="378"/>
      <c r="CH11" s="374"/>
      <c r="CI11" s="375"/>
      <c r="CJ11" s="376"/>
      <c r="CK11" s="377"/>
      <c r="CL11" s="375"/>
      <c r="CM11" s="378"/>
      <c r="CN11" s="374"/>
      <c r="CO11" s="375"/>
      <c r="CP11" s="376"/>
      <c r="CQ11" s="377"/>
      <c r="CR11" s="375"/>
      <c r="CS11" s="378"/>
      <c r="CT11" s="374"/>
      <c r="CU11" s="375"/>
      <c r="CV11" s="376"/>
      <c r="CW11" s="377"/>
      <c r="CX11" s="375"/>
      <c r="CY11" s="378"/>
      <c r="CZ11" s="374"/>
      <c r="DA11" s="375"/>
      <c r="DB11" s="376"/>
      <c r="DC11" s="377"/>
      <c r="DD11" s="375"/>
      <c r="DE11" s="378"/>
      <c r="DF11" s="374">
        <v>62</v>
      </c>
      <c r="DG11" s="375">
        <v>60</v>
      </c>
      <c r="DH11" s="376">
        <v>55</v>
      </c>
      <c r="DI11" s="377">
        <v>16</v>
      </c>
      <c r="DJ11" s="375"/>
      <c r="DK11" s="378"/>
      <c r="DL11" s="374">
        <v>44</v>
      </c>
      <c r="DM11" s="375">
        <v>43</v>
      </c>
      <c r="DN11" s="376">
        <v>38</v>
      </c>
      <c r="DO11" s="377">
        <v>55</v>
      </c>
      <c r="DP11" s="375">
        <v>54</v>
      </c>
      <c r="DQ11" s="378">
        <v>43</v>
      </c>
      <c r="DR11" s="374">
        <v>40</v>
      </c>
      <c r="DS11" s="375">
        <v>38</v>
      </c>
      <c r="DT11" s="376">
        <v>32</v>
      </c>
      <c r="DU11" s="377">
        <v>46</v>
      </c>
      <c r="DV11" s="375">
        <v>44</v>
      </c>
      <c r="DW11" s="378">
        <v>32</v>
      </c>
      <c r="DX11" s="374"/>
      <c r="DY11" s="375"/>
      <c r="DZ11" s="376"/>
      <c r="EA11" s="377">
        <v>37</v>
      </c>
      <c r="EB11" s="375">
        <v>37</v>
      </c>
      <c r="EC11" s="378">
        <v>33</v>
      </c>
      <c r="ED11" s="374">
        <v>28</v>
      </c>
      <c r="EE11" s="375"/>
      <c r="EF11" s="376"/>
      <c r="EG11" s="377">
        <v>47</v>
      </c>
      <c r="EH11" s="375">
        <v>46</v>
      </c>
      <c r="EI11" s="378">
        <v>37</v>
      </c>
      <c r="EJ11" s="379">
        <v>49</v>
      </c>
      <c r="EK11" s="380">
        <v>49</v>
      </c>
      <c r="EL11" s="381">
        <v>37</v>
      </c>
      <c r="EM11" s="379">
        <v>58</v>
      </c>
      <c r="EN11" s="380">
        <v>55</v>
      </c>
      <c r="EO11" s="381">
        <v>46</v>
      </c>
      <c r="EP11" s="382">
        <v>76</v>
      </c>
      <c r="EQ11" s="383">
        <v>74</v>
      </c>
      <c r="ER11" s="384">
        <v>53</v>
      </c>
      <c r="ES11" s="385">
        <v>47</v>
      </c>
      <c r="ET11" s="386">
        <v>46</v>
      </c>
      <c r="EU11" s="387">
        <v>40</v>
      </c>
      <c r="EV11" s="385">
        <v>98</v>
      </c>
      <c r="EW11" s="386">
        <v>94</v>
      </c>
      <c r="EX11" s="387">
        <v>49</v>
      </c>
      <c r="EY11" s="385">
        <v>53</v>
      </c>
      <c r="EZ11" s="386">
        <v>53</v>
      </c>
      <c r="FA11" s="387">
        <v>40</v>
      </c>
    </row>
    <row r="12" spans="2:157" s="12" customFormat="1" ht="18.75" customHeight="1" x14ac:dyDescent="0.25">
      <c r="B12" s="368" t="s">
        <v>476</v>
      </c>
      <c r="C12" s="369"/>
      <c r="D12" s="370"/>
      <c r="E12" s="371"/>
      <c r="F12" s="372"/>
      <c r="G12" s="370"/>
      <c r="H12" s="373"/>
      <c r="I12" s="369"/>
      <c r="J12" s="370"/>
      <c r="K12" s="371"/>
      <c r="L12" s="372"/>
      <c r="M12" s="370"/>
      <c r="N12" s="373"/>
      <c r="O12" s="369"/>
      <c r="P12" s="370"/>
      <c r="Q12" s="371"/>
      <c r="R12" s="372"/>
      <c r="S12" s="373"/>
      <c r="T12" s="369"/>
      <c r="U12" s="370"/>
      <c r="V12" s="371"/>
      <c r="W12" s="372">
        <v>31</v>
      </c>
      <c r="X12" s="370">
        <v>30</v>
      </c>
      <c r="Y12" s="373">
        <v>20</v>
      </c>
      <c r="Z12" s="369">
        <v>49</v>
      </c>
      <c r="AA12" s="370">
        <v>35</v>
      </c>
      <c r="AB12" s="371">
        <v>23</v>
      </c>
      <c r="AC12" s="372">
        <v>9</v>
      </c>
      <c r="AD12" s="370"/>
      <c r="AE12" s="373"/>
      <c r="AF12" s="369"/>
      <c r="AG12" s="370"/>
      <c r="AH12" s="371"/>
      <c r="AI12" s="372"/>
      <c r="AJ12" s="370"/>
      <c r="AK12" s="373"/>
      <c r="AL12" s="369"/>
      <c r="AM12" s="370"/>
      <c r="AN12" s="371"/>
      <c r="AO12" s="372"/>
      <c r="AP12" s="370"/>
      <c r="AQ12" s="373"/>
      <c r="AR12" s="369"/>
      <c r="AS12" s="370"/>
      <c r="AT12" s="371"/>
      <c r="AU12" s="372"/>
      <c r="AV12" s="370"/>
      <c r="AW12" s="373"/>
      <c r="AX12" s="369"/>
      <c r="AY12" s="370"/>
      <c r="AZ12" s="371"/>
      <c r="BA12" s="372"/>
      <c r="BB12" s="370"/>
      <c r="BC12" s="373"/>
      <c r="BD12" s="374"/>
      <c r="BE12" s="375"/>
      <c r="BF12" s="376"/>
      <c r="BG12" s="377"/>
      <c r="BH12" s="375"/>
      <c r="BI12" s="378"/>
      <c r="BJ12" s="374">
        <v>57</v>
      </c>
      <c r="BK12" s="375">
        <v>51</v>
      </c>
      <c r="BL12" s="376">
        <v>32</v>
      </c>
      <c r="BM12" s="377"/>
      <c r="BN12" s="375"/>
      <c r="BO12" s="378"/>
      <c r="BP12" s="374"/>
      <c r="BQ12" s="375"/>
      <c r="BR12" s="376"/>
      <c r="BS12" s="377"/>
      <c r="BT12" s="375"/>
      <c r="BU12" s="378"/>
      <c r="BV12" s="374"/>
      <c r="BW12" s="375"/>
      <c r="BX12" s="376"/>
      <c r="BY12" s="377"/>
      <c r="BZ12" s="375"/>
      <c r="CA12" s="378"/>
      <c r="CB12" s="374"/>
      <c r="CC12" s="375"/>
      <c r="CD12" s="376"/>
      <c r="CE12" s="377"/>
      <c r="CF12" s="375"/>
      <c r="CG12" s="378"/>
      <c r="CH12" s="374"/>
      <c r="CI12" s="375"/>
      <c r="CJ12" s="376"/>
      <c r="CK12" s="377"/>
      <c r="CL12" s="375"/>
      <c r="CM12" s="378"/>
      <c r="CN12" s="374"/>
      <c r="CO12" s="375"/>
      <c r="CP12" s="376"/>
      <c r="CQ12" s="377"/>
      <c r="CR12" s="375"/>
      <c r="CS12" s="378"/>
      <c r="CT12" s="374"/>
      <c r="CU12" s="375"/>
      <c r="CV12" s="376"/>
      <c r="CW12" s="377">
        <v>96</v>
      </c>
      <c r="CX12" s="375"/>
      <c r="CY12" s="378">
        <v>90</v>
      </c>
      <c r="CZ12" s="374">
        <v>53</v>
      </c>
      <c r="DA12" s="375">
        <v>53</v>
      </c>
      <c r="DB12" s="376">
        <v>47</v>
      </c>
      <c r="DC12" s="377"/>
      <c r="DD12" s="375"/>
      <c r="DE12" s="378"/>
      <c r="DF12" s="374"/>
      <c r="DG12" s="375"/>
      <c r="DH12" s="376"/>
      <c r="DI12" s="377">
        <v>42</v>
      </c>
      <c r="DJ12" s="375">
        <v>42</v>
      </c>
      <c r="DK12" s="378">
        <v>27</v>
      </c>
      <c r="DL12" s="374">
        <v>3</v>
      </c>
      <c r="DM12" s="375"/>
      <c r="DN12" s="376"/>
      <c r="DO12" s="377">
        <v>8</v>
      </c>
      <c r="DP12" s="375"/>
      <c r="DQ12" s="378"/>
      <c r="DR12" s="374"/>
      <c r="DS12" s="375"/>
      <c r="DT12" s="376"/>
      <c r="DU12" s="377">
        <v>1</v>
      </c>
      <c r="DV12" s="375"/>
      <c r="DW12" s="378"/>
      <c r="DX12" s="374">
        <v>7</v>
      </c>
      <c r="DY12" s="375"/>
      <c r="DZ12" s="376"/>
      <c r="EA12" s="377">
        <v>3</v>
      </c>
      <c r="EB12" s="375"/>
      <c r="EC12" s="378"/>
      <c r="ED12" s="374">
        <v>3</v>
      </c>
      <c r="EE12" s="375"/>
      <c r="EF12" s="376"/>
      <c r="EG12" s="377">
        <v>2</v>
      </c>
      <c r="EH12" s="375"/>
      <c r="EI12" s="378"/>
      <c r="EJ12" s="379">
        <v>9</v>
      </c>
      <c r="EK12" s="380"/>
      <c r="EL12" s="381"/>
      <c r="EM12" s="379">
        <v>44</v>
      </c>
      <c r="EN12" s="380">
        <v>44</v>
      </c>
      <c r="EO12" s="381">
        <v>36</v>
      </c>
      <c r="EP12" s="382">
        <v>48</v>
      </c>
      <c r="EQ12" s="383">
        <v>48</v>
      </c>
      <c r="ER12" s="384">
        <v>39</v>
      </c>
      <c r="ES12" s="385">
        <v>52</v>
      </c>
      <c r="ET12" s="386">
        <v>52</v>
      </c>
      <c r="EU12" s="387">
        <v>47</v>
      </c>
      <c r="EV12" s="385">
        <v>56</v>
      </c>
      <c r="EW12" s="386">
        <v>56</v>
      </c>
      <c r="EX12" s="387">
        <v>50</v>
      </c>
      <c r="EY12" s="385">
        <v>55</v>
      </c>
      <c r="EZ12" s="386">
        <v>55</v>
      </c>
      <c r="FA12" s="387">
        <v>43</v>
      </c>
    </row>
    <row r="13" spans="2:157" s="12" customFormat="1" ht="18.75" customHeight="1" x14ac:dyDescent="0.25">
      <c r="B13" s="368" t="s">
        <v>477</v>
      </c>
      <c r="C13" s="369"/>
      <c r="D13" s="370"/>
      <c r="E13" s="371"/>
      <c r="F13" s="372"/>
      <c r="G13" s="370"/>
      <c r="H13" s="373"/>
      <c r="I13" s="369"/>
      <c r="J13" s="370"/>
      <c r="K13" s="371"/>
      <c r="L13" s="372"/>
      <c r="M13" s="370"/>
      <c r="N13" s="373"/>
      <c r="O13" s="369"/>
      <c r="P13" s="370"/>
      <c r="Q13" s="371"/>
      <c r="R13" s="372"/>
      <c r="S13" s="373"/>
      <c r="T13" s="369"/>
      <c r="U13" s="370"/>
      <c r="V13" s="371"/>
      <c r="W13" s="372">
        <v>27</v>
      </c>
      <c r="X13" s="370">
        <v>27</v>
      </c>
      <c r="Y13" s="373">
        <v>38</v>
      </c>
      <c r="Z13" s="388"/>
      <c r="AA13" s="389"/>
      <c r="AB13" s="390"/>
      <c r="AC13" s="391">
        <v>38</v>
      </c>
      <c r="AD13" s="389">
        <v>35</v>
      </c>
      <c r="AE13" s="392">
        <v>28</v>
      </c>
      <c r="AF13" s="369">
        <v>24</v>
      </c>
      <c r="AG13" s="370">
        <v>24</v>
      </c>
      <c r="AH13" s="371">
        <v>21</v>
      </c>
      <c r="AI13" s="372"/>
      <c r="AJ13" s="370"/>
      <c r="AK13" s="373"/>
      <c r="AL13" s="369">
        <v>65</v>
      </c>
      <c r="AM13" s="370">
        <v>44</v>
      </c>
      <c r="AN13" s="371">
        <v>41</v>
      </c>
      <c r="AO13" s="372"/>
      <c r="AP13" s="370"/>
      <c r="AQ13" s="373"/>
      <c r="AR13" s="369"/>
      <c r="AS13" s="370"/>
      <c r="AT13" s="371"/>
      <c r="AU13" s="372"/>
      <c r="AV13" s="370"/>
      <c r="AW13" s="373"/>
      <c r="AX13" s="369"/>
      <c r="AY13" s="370"/>
      <c r="AZ13" s="371"/>
      <c r="BA13" s="372"/>
      <c r="BB13" s="370"/>
      <c r="BC13" s="373"/>
      <c r="BD13" s="374"/>
      <c r="BE13" s="375"/>
      <c r="BF13" s="376"/>
      <c r="BG13" s="377"/>
      <c r="BH13" s="375"/>
      <c r="BI13" s="378"/>
      <c r="BJ13" s="374">
        <v>63</v>
      </c>
      <c r="BK13" s="375">
        <v>60</v>
      </c>
      <c r="BL13" s="376">
        <v>38</v>
      </c>
      <c r="BM13" s="377"/>
      <c r="BN13" s="375"/>
      <c r="BO13" s="378"/>
      <c r="BP13" s="374"/>
      <c r="BQ13" s="375"/>
      <c r="BR13" s="376"/>
      <c r="BS13" s="377"/>
      <c r="BT13" s="375"/>
      <c r="BU13" s="378"/>
      <c r="BV13" s="374"/>
      <c r="BW13" s="375"/>
      <c r="BX13" s="376"/>
      <c r="BY13" s="377"/>
      <c r="BZ13" s="375"/>
      <c r="CA13" s="378"/>
      <c r="CB13" s="374"/>
      <c r="CC13" s="375"/>
      <c r="CD13" s="376"/>
      <c r="CE13" s="377"/>
      <c r="CF13" s="375"/>
      <c r="CG13" s="378"/>
      <c r="CH13" s="374">
        <v>63</v>
      </c>
      <c r="CI13" s="375">
        <v>63</v>
      </c>
      <c r="CJ13" s="376">
        <v>42</v>
      </c>
      <c r="CK13" s="377">
        <v>49</v>
      </c>
      <c r="CL13" s="375">
        <v>49</v>
      </c>
      <c r="CM13" s="378">
        <v>31</v>
      </c>
      <c r="CN13" s="374">
        <v>56</v>
      </c>
      <c r="CO13" s="375">
        <v>56</v>
      </c>
      <c r="CP13" s="376">
        <v>43</v>
      </c>
      <c r="CQ13" s="377"/>
      <c r="CR13" s="375"/>
      <c r="CS13" s="378"/>
      <c r="CT13" s="374"/>
      <c r="CU13" s="375"/>
      <c r="CV13" s="376"/>
      <c r="CW13" s="377">
        <v>86</v>
      </c>
      <c r="CX13" s="375"/>
      <c r="CY13" s="378">
        <v>64</v>
      </c>
      <c r="CZ13" s="374">
        <v>109</v>
      </c>
      <c r="DA13" s="375">
        <v>102</v>
      </c>
      <c r="DB13" s="376">
        <v>80</v>
      </c>
      <c r="DC13" s="377">
        <v>60</v>
      </c>
      <c r="DD13" s="375">
        <v>60</v>
      </c>
      <c r="DE13" s="378">
        <v>40</v>
      </c>
      <c r="DF13" s="374">
        <v>55</v>
      </c>
      <c r="DG13" s="375">
        <v>54</v>
      </c>
      <c r="DH13" s="376">
        <v>16</v>
      </c>
      <c r="DI13" s="377">
        <v>30</v>
      </c>
      <c r="DJ13" s="375"/>
      <c r="DK13" s="378">
        <v>1</v>
      </c>
      <c r="DL13" s="374">
        <v>58</v>
      </c>
      <c r="DM13" s="375">
        <v>57</v>
      </c>
      <c r="DN13" s="376">
        <v>41</v>
      </c>
      <c r="DO13" s="377">
        <v>57</v>
      </c>
      <c r="DP13" s="375">
        <v>55</v>
      </c>
      <c r="DQ13" s="378">
        <v>41</v>
      </c>
      <c r="DR13" s="374">
        <v>40</v>
      </c>
      <c r="DS13" s="375">
        <v>40</v>
      </c>
      <c r="DT13" s="376">
        <v>30</v>
      </c>
      <c r="DU13" s="377">
        <v>67</v>
      </c>
      <c r="DV13" s="375">
        <v>56</v>
      </c>
      <c r="DW13" s="378">
        <v>49</v>
      </c>
      <c r="DX13" s="374"/>
      <c r="DY13" s="375"/>
      <c r="DZ13" s="376"/>
      <c r="EA13" s="377"/>
      <c r="EB13" s="375"/>
      <c r="EC13" s="378"/>
      <c r="ED13" s="374">
        <v>70</v>
      </c>
      <c r="EE13" s="375">
        <v>63</v>
      </c>
      <c r="EF13" s="376">
        <v>46</v>
      </c>
      <c r="EG13" s="377">
        <v>52</v>
      </c>
      <c r="EH13" s="375">
        <v>51</v>
      </c>
      <c r="EI13" s="378">
        <v>41</v>
      </c>
      <c r="EJ13" s="379">
        <v>79</v>
      </c>
      <c r="EK13" s="380">
        <v>69</v>
      </c>
      <c r="EL13" s="381">
        <v>43</v>
      </c>
      <c r="EM13" s="379">
        <v>70</v>
      </c>
      <c r="EN13" s="380">
        <v>65</v>
      </c>
      <c r="EO13" s="381">
        <v>46</v>
      </c>
      <c r="EP13" s="382">
        <v>72</v>
      </c>
      <c r="EQ13" s="383">
        <v>71</v>
      </c>
      <c r="ER13" s="384">
        <v>45</v>
      </c>
      <c r="ES13" s="385">
        <v>68</v>
      </c>
      <c r="ET13" s="386">
        <v>68</v>
      </c>
      <c r="EU13" s="387">
        <v>49</v>
      </c>
      <c r="EV13" s="385">
        <v>78</v>
      </c>
      <c r="EW13" s="386">
        <v>76</v>
      </c>
      <c r="EX13" s="387">
        <v>51</v>
      </c>
      <c r="EY13" s="385">
        <v>58</v>
      </c>
      <c r="EZ13" s="386">
        <v>57</v>
      </c>
      <c r="FA13" s="387">
        <v>36</v>
      </c>
    </row>
    <row r="14" spans="2:157" s="12" customFormat="1" ht="18.75" customHeight="1" x14ac:dyDescent="0.25">
      <c r="B14" s="368" t="s">
        <v>478</v>
      </c>
      <c r="C14" s="369"/>
      <c r="D14" s="370"/>
      <c r="E14" s="371"/>
      <c r="F14" s="372"/>
      <c r="G14" s="370"/>
      <c r="H14" s="373"/>
      <c r="I14" s="369"/>
      <c r="J14" s="370"/>
      <c r="K14" s="371"/>
      <c r="L14" s="372"/>
      <c r="M14" s="370"/>
      <c r="N14" s="373"/>
      <c r="O14" s="369"/>
      <c r="P14" s="370"/>
      <c r="Q14" s="371"/>
      <c r="R14" s="372"/>
      <c r="S14" s="373"/>
      <c r="T14" s="369"/>
      <c r="U14" s="370"/>
      <c r="V14" s="371"/>
      <c r="W14" s="372"/>
      <c r="X14" s="370"/>
      <c r="Y14" s="373"/>
      <c r="Z14" s="393"/>
      <c r="AA14" s="394"/>
      <c r="AB14" s="395"/>
      <c r="AC14" s="396"/>
      <c r="AD14" s="394"/>
      <c r="AE14" s="397"/>
      <c r="AF14" s="369"/>
      <c r="AG14" s="370"/>
      <c r="AH14" s="371"/>
      <c r="AI14" s="372"/>
      <c r="AJ14" s="370"/>
      <c r="AK14" s="373"/>
      <c r="AL14" s="369"/>
      <c r="AM14" s="370"/>
      <c r="AN14" s="371"/>
      <c r="AO14" s="372"/>
      <c r="AP14" s="370"/>
      <c r="AQ14" s="373"/>
      <c r="AR14" s="369"/>
      <c r="AS14" s="370"/>
      <c r="AT14" s="371"/>
      <c r="AU14" s="372"/>
      <c r="AV14" s="370"/>
      <c r="AW14" s="373"/>
      <c r="AX14" s="369"/>
      <c r="AY14" s="370"/>
      <c r="AZ14" s="371"/>
      <c r="BA14" s="372"/>
      <c r="BB14" s="370"/>
      <c r="BC14" s="373"/>
      <c r="BD14" s="374"/>
      <c r="BE14" s="375"/>
      <c r="BF14" s="376"/>
      <c r="BG14" s="377"/>
      <c r="BH14" s="375"/>
      <c r="BI14" s="378"/>
      <c r="BJ14" s="374"/>
      <c r="BK14" s="375"/>
      <c r="BL14" s="376"/>
      <c r="BM14" s="377"/>
      <c r="BN14" s="375"/>
      <c r="BO14" s="378"/>
      <c r="BP14" s="374"/>
      <c r="BQ14" s="375"/>
      <c r="BR14" s="376"/>
      <c r="BS14" s="377"/>
      <c r="BT14" s="375"/>
      <c r="BU14" s="378"/>
      <c r="BV14" s="374"/>
      <c r="BW14" s="375"/>
      <c r="BX14" s="376"/>
      <c r="BY14" s="377"/>
      <c r="BZ14" s="375"/>
      <c r="CA14" s="378"/>
      <c r="CB14" s="374"/>
      <c r="CC14" s="375"/>
      <c r="CD14" s="376"/>
      <c r="CE14" s="377"/>
      <c r="CF14" s="375"/>
      <c r="CG14" s="378"/>
      <c r="CH14" s="374"/>
      <c r="CI14" s="375"/>
      <c r="CJ14" s="376"/>
      <c r="CK14" s="377"/>
      <c r="CL14" s="375"/>
      <c r="CM14" s="378"/>
      <c r="CN14" s="374"/>
      <c r="CO14" s="375"/>
      <c r="CP14" s="376"/>
      <c r="CQ14" s="377"/>
      <c r="CR14" s="375"/>
      <c r="CS14" s="378"/>
      <c r="CT14" s="374"/>
      <c r="CU14" s="375"/>
      <c r="CV14" s="376"/>
      <c r="CW14" s="377"/>
      <c r="CX14" s="375"/>
      <c r="CY14" s="378"/>
      <c r="CZ14" s="374"/>
      <c r="DA14" s="375"/>
      <c r="DB14" s="376"/>
      <c r="DC14" s="377"/>
      <c r="DD14" s="375"/>
      <c r="DE14" s="378"/>
      <c r="DF14" s="374"/>
      <c r="DG14" s="375"/>
      <c r="DH14" s="376"/>
      <c r="DI14" s="377"/>
      <c r="DJ14" s="375"/>
      <c r="DK14" s="378"/>
      <c r="DL14" s="374"/>
      <c r="DM14" s="375"/>
      <c r="DN14" s="376"/>
      <c r="DO14" s="377"/>
      <c r="DP14" s="375"/>
      <c r="DQ14" s="378"/>
      <c r="DR14" s="374"/>
      <c r="DS14" s="375"/>
      <c r="DT14" s="376"/>
      <c r="DU14" s="377"/>
      <c r="DV14" s="375"/>
      <c r="DW14" s="378"/>
      <c r="DX14" s="374"/>
      <c r="DY14" s="375"/>
      <c r="DZ14" s="376"/>
      <c r="EA14" s="377"/>
      <c r="EB14" s="375"/>
      <c r="EC14" s="378"/>
      <c r="ED14" s="374"/>
      <c r="EE14" s="375"/>
      <c r="EF14" s="376"/>
      <c r="EG14" s="377"/>
      <c r="EH14" s="375"/>
      <c r="EI14" s="378"/>
      <c r="EJ14" s="374"/>
      <c r="EK14" s="375"/>
      <c r="EL14" s="376"/>
      <c r="EM14" s="374"/>
      <c r="EN14" s="375"/>
      <c r="EO14" s="376"/>
      <c r="EP14" s="374"/>
      <c r="EQ14" s="375"/>
      <c r="ER14" s="376"/>
      <c r="ES14" s="374"/>
      <c r="ET14" s="375"/>
      <c r="EU14" s="376"/>
      <c r="EV14" s="374"/>
      <c r="EW14" s="375"/>
      <c r="EX14" s="376"/>
      <c r="EY14" s="374"/>
      <c r="EZ14" s="375"/>
      <c r="FA14" s="376"/>
    </row>
    <row r="15" spans="2:157" s="12" customFormat="1" ht="31.5" x14ac:dyDescent="0.25">
      <c r="B15" s="368" t="s">
        <v>479</v>
      </c>
      <c r="C15" s="369"/>
      <c r="D15" s="370"/>
      <c r="E15" s="371"/>
      <c r="F15" s="372"/>
      <c r="G15" s="370"/>
      <c r="H15" s="373"/>
      <c r="I15" s="369"/>
      <c r="J15" s="370"/>
      <c r="K15" s="371"/>
      <c r="L15" s="372"/>
      <c r="M15" s="370"/>
      <c r="N15" s="373"/>
      <c r="O15" s="369"/>
      <c r="P15" s="370"/>
      <c r="Q15" s="371"/>
      <c r="R15" s="372"/>
      <c r="S15" s="373"/>
      <c r="T15" s="369"/>
      <c r="U15" s="370"/>
      <c r="V15" s="371"/>
      <c r="W15" s="372"/>
      <c r="X15" s="370"/>
      <c r="Y15" s="373"/>
      <c r="Z15" s="349">
        <v>38</v>
      </c>
      <c r="AA15" s="350"/>
      <c r="AB15" s="351"/>
      <c r="AC15" s="352"/>
      <c r="AD15" s="350"/>
      <c r="AE15" s="353"/>
      <c r="AF15" s="369"/>
      <c r="AG15" s="370"/>
      <c r="AH15" s="371"/>
      <c r="AI15" s="372"/>
      <c r="AJ15" s="370"/>
      <c r="AK15" s="373"/>
      <c r="AL15" s="369"/>
      <c r="AM15" s="370"/>
      <c r="AN15" s="371"/>
      <c r="AO15" s="372"/>
      <c r="AP15" s="370"/>
      <c r="AQ15" s="373"/>
      <c r="AR15" s="369"/>
      <c r="AS15" s="370"/>
      <c r="AT15" s="371"/>
      <c r="AU15" s="372"/>
      <c r="AV15" s="370"/>
      <c r="AW15" s="373"/>
      <c r="AX15" s="369"/>
      <c r="AY15" s="370"/>
      <c r="AZ15" s="371"/>
      <c r="BA15" s="372"/>
      <c r="BB15" s="370"/>
      <c r="BC15" s="373"/>
      <c r="BD15" s="374"/>
      <c r="BE15" s="375"/>
      <c r="BF15" s="376"/>
      <c r="BG15" s="377"/>
      <c r="BH15" s="375"/>
      <c r="BI15" s="378"/>
      <c r="BJ15" s="374"/>
      <c r="BK15" s="375"/>
      <c r="BL15" s="376"/>
      <c r="BM15" s="377"/>
      <c r="BN15" s="375"/>
      <c r="BO15" s="378"/>
      <c r="BP15" s="374"/>
      <c r="BQ15" s="375"/>
      <c r="BR15" s="376"/>
      <c r="BS15" s="377"/>
      <c r="BT15" s="375"/>
      <c r="BU15" s="378"/>
      <c r="BV15" s="374"/>
      <c r="BW15" s="375"/>
      <c r="BX15" s="376"/>
      <c r="BY15" s="377"/>
      <c r="BZ15" s="375"/>
      <c r="CA15" s="378"/>
      <c r="CB15" s="374"/>
      <c r="CC15" s="375"/>
      <c r="CD15" s="376"/>
      <c r="CE15" s="377"/>
      <c r="CF15" s="375"/>
      <c r="CG15" s="378"/>
      <c r="CH15" s="374"/>
      <c r="CI15" s="375"/>
      <c r="CJ15" s="376"/>
      <c r="CK15" s="377"/>
      <c r="CL15" s="375"/>
      <c r="CM15" s="378"/>
      <c r="CN15" s="374"/>
      <c r="CO15" s="375"/>
      <c r="CP15" s="376"/>
      <c r="CQ15" s="377"/>
      <c r="CR15" s="375"/>
      <c r="CS15" s="378"/>
      <c r="CT15" s="374"/>
      <c r="CU15" s="375"/>
      <c r="CV15" s="376"/>
      <c r="CW15" s="377"/>
      <c r="CX15" s="375"/>
      <c r="CY15" s="378"/>
      <c r="CZ15" s="374"/>
      <c r="DA15" s="375"/>
      <c r="DB15" s="376"/>
      <c r="DC15" s="377"/>
      <c r="DD15" s="375"/>
      <c r="DE15" s="378"/>
      <c r="DF15" s="374"/>
      <c r="DG15" s="375"/>
      <c r="DH15" s="376"/>
      <c r="DI15" s="377"/>
      <c r="DJ15" s="375"/>
      <c r="DK15" s="378"/>
      <c r="DL15" s="374"/>
      <c r="DM15" s="375"/>
      <c r="DN15" s="376"/>
      <c r="DO15" s="377"/>
      <c r="DP15" s="375"/>
      <c r="DQ15" s="378"/>
      <c r="DR15" s="374"/>
      <c r="DS15" s="375"/>
      <c r="DT15" s="376"/>
      <c r="DU15" s="377"/>
      <c r="DV15" s="375"/>
      <c r="DW15" s="378"/>
      <c r="DX15" s="374"/>
      <c r="DY15" s="375"/>
      <c r="DZ15" s="376"/>
      <c r="EA15" s="377"/>
      <c r="EB15" s="375"/>
      <c r="EC15" s="378"/>
      <c r="ED15" s="374"/>
      <c r="EE15" s="375"/>
      <c r="EF15" s="376"/>
      <c r="EG15" s="377"/>
      <c r="EH15" s="375"/>
      <c r="EI15" s="378"/>
      <c r="EJ15" s="374"/>
      <c r="EK15" s="375"/>
      <c r="EL15" s="376"/>
      <c r="EM15" s="374"/>
      <c r="EN15" s="375"/>
      <c r="EO15" s="376"/>
      <c r="EP15" s="374"/>
      <c r="EQ15" s="375"/>
      <c r="ER15" s="376"/>
      <c r="ES15" s="374"/>
      <c r="ET15" s="375"/>
      <c r="EU15" s="376"/>
      <c r="EV15" s="374"/>
      <c r="EW15" s="375"/>
      <c r="EX15" s="376"/>
      <c r="EY15" s="374"/>
      <c r="EZ15" s="375"/>
      <c r="FA15" s="376"/>
    </row>
    <row r="16" spans="2:157" s="12" customFormat="1" ht="18.75" customHeight="1" x14ac:dyDescent="0.25">
      <c r="B16" s="368" t="s">
        <v>480</v>
      </c>
      <c r="C16" s="369"/>
      <c r="D16" s="370"/>
      <c r="E16" s="371"/>
      <c r="F16" s="372"/>
      <c r="G16" s="370"/>
      <c r="H16" s="373"/>
      <c r="I16" s="369"/>
      <c r="J16" s="370"/>
      <c r="K16" s="371"/>
      <c r="L16" s="372"/>
      <c r="M16" s="370"/>
      <c r="N16" s="373"/>
      <c r="O16" s="369"/>
      <c r="P16" s="370"/>
      <c r="Q16" s="371"/>
      <c r="R16" s="372"/>
      <c r="S16" s="373"/>
      <c r="T16" s="369"/>
      <c r="U16" s="370"/>
      <c r="V16" s="371"/>
      <c r="W16" s="372"/>
      <c r="X16" s="370"/>
      <c r="Y16" s="373"/>
      <c r="Z16" s="369"/>
      <c r="AA16" s="370"/>
      <c r="AB16" s="371"/>
      <c r="AC16" s="372">
        <v>47</v>
      </c>
      <c r="AD16" s="370">
        <v>34</v>
      </c>
      <c r="AE16" s="373">
        <v>35</v>
      </c>
      <c r="AF16" s="369"/>
      <c r="AG16" s="370"/>
      <c r="AH16" s="371"/>
      <c r="AI16" s="372"/>
      <c r="AJ16" s="370"/>
      <c r="AK16" s="373"/>
      <c r="AL16" s="369"/>
      <c r="AM16" s="370"/>
      <c r="AN16" s="371"/>
      <c r="AO16" s="372"/>
      <c r="AP16" s="370"/>
      <c r="AQ16" s="373"/>
      <c r="AR16" s="369"/>
      <c r="AS16" s="370"/>
      <c r="AT16" s="371"/>
      <c r="AU16" s="372"/>
      <c r="AV16" s="370"/>
      <c r="AW16" s="373"/>
      <c r="AX16" s="369"/>
      <c r="AY16" s="370"/>
      <c r="AZ16" s="371"/>
      <c r="BA16" s="372"/>
      <c r="BB16" s="370"/>
      <c r="BC16" s="373"/>
      <c r="BD16" s="374"/>
      <c r="BE16" s="375"/>
      <c r="BF16" s="376"/>
      <c r="BG16" s="377"/>
      <c r="BH16" s="375"/>
      <c r="BI16" s="378"/>
      <c r="BJ16" s="374"/>
      <c r="BK16" s="375"/>
      <c r="BL16" s="376"/>
      <c r="BM16" s="377"/>
      <c r="BN16" s="375"/>
      <c r="BO16" s="378"/>
      <c r="BP16" s="374"/>
      <c r="BQ16" s="375"/>
      <c r="BR16" s="376"/>
      <c r="BS16" s="377"/>
      <c r="BT16" s="375"/>
      <c r="BU16" s="378"/>
      <c r="BV16" s="374"/>
      <c r="BW16" s="375"/>
      <c r="BX16" s="376"/>
      <c r="BY16" s="377"/>
      <c r="BZ16" s="375"/>
      <c r="CA16" s="378"/>
      <c r="CB16" s="374"/>
      <c r="CC16" s="375"/>
      <c r="CD16" s="376"/>
      <c r="CE16" s="377"/>
      <c r="CF16" s="375"/>
      <c r="CG16" s="378"/>
      <c r="CH16" s="374"/>
      <c r="CI16" s="375"/>
      <c r="CJ16" s="376"/>
      <c r="CK16" s="377"/>
      <c r="CL16" s="375"/>
      <c r="CM16" s="378"/>
      <c r="CN16" s="374"/>
      <c r="CO16" s="375"/>
      <c r="CP16" s="376"/>
      <c r="CQ16" s="377"/>
      <c r="CR16" s="375"/>
      <c r="CS16" s="378"/>
      <c r="CT16" s="374"/>
      <c r="CU16" s="375"/>
      <c r="CV16" s="376"/>
      <c r="CW16" s="377"/>
      <c r="CX16" s="375"/>
      <c r="CY16" s="378"/>
      <c r="CZ16" s="374"/>
      <c r="DA16" s="375"/>
      <c r="DB16" s="376"/>
      <c r="DC16" s="377"/>
      <c r="DD16" s="375"/>
      <c r="DE16" s="378"/>
      <c r="DF16" s="374"/>
      <c r="DG16" s="375"/>
      <c r="DH16" s="376"/>
      <c r="DI16" s="377"/>
      <c r="DJ16" s="375"/>
      <c r="DK16" s="378"/>
      <c r="DL16" s="374"/>
      <c r="DM16" s="375"/>
      <c r="DN16" s="376"/>
      <c r="DO16" s="377"/>
      <c r="DP16" s="375"/>
      <c r="DQ16" s="378"/>
      <c r="DR16" s="374"/>
      <c r="DS16" s="375"/>
      <c r="DT16" s="376"/>
      <c r="DU16" s="377"/>
      <c r="DV16" s="375"/>
      <c r="DW16" s="378"/>
      <c r="DX16" s="374"/>
      <c r="DY16" s="375"/>
      <c r="DZ16" s="376"/>
      <c r="EA16" s="377"/>
      <c r="EB16" s="375"/>
      <c r="EC16" s="378"/>
      <c r="ED16" s="374"/>
      <c r="EE16" s="375"/>
      <c r="EF16" s="376"/>
      <c r="EG16" s="377"/>
      <c r="EH16" s="375"/>
      <c r="EI16" s="378"/>
      <c r="EJ16" s="374"/>
      <c r="EK16" s="375"/>
      <c r="EL16" s="376"/>
      <c r="EM16" s="374"/>
      <c r="EN16" s="375"/>
      <c r="EO16" s="376"/>
      <c r="EP16" s="374"/>
      <c r="EQ16" s="375"/>
      <c r="ER16" s="376"/>
      <c r="ES16" s="374"/>
      <c r="ET16" s="375"/>
      <c r="EU16" s="376"/>
      <c r="EV16" s="374"/>
      <c r="EW16" s="375"/>
      <c r="EX16" s="376"/>
      <c r="EY16" s="374"/>
      <c r="EZ16" s="375"/>
      <c r="FA16" s="376"/>
    </row>
    <row r="17" spans="2:157" s="12" customFormat="1" ht="18.75" customHeight="1" x14ac:dyDescent="0.25">
      <c r="B17" s="368" t="s">
        <v>481</v>
      </c>
      <c r="C17" s="369"/>
      <c r="D17" s="370"/>
      <c r="E17" s="371"/>
      <c r="F17" s="372"/>
      <c r="G17" s="370"/>
      <c r="H17" s="373"/>
      <c r="I17" s="369"/>
      <c r="J17" s="370"/>
      <c r="K17" s="371"/>
      <c r="L17" s="372"/>
      <c r="M17" s="370"/>
      <c r="N17" s="373"/>
      <c r="O17" s="369"/>
      <c r="P17" s="370"/>
      <c r="Q17" s="371"/>
      <c r="R17" s="372"/>
      <c r="S17" s="373"/>
      <c r="T17" s="369">
        <v>41</v>
      </c>
      <c r="U17" s="370">
        <v>39</v>
      </c>
      <c r="V17" s="371">
        <v>35</v>
      </c>
      <c r="W17" s="372"/>
      <c r="X17" s="370"/>
      <c r="Y17" s="373"/>
      <c r="Z17" s="369"/>
      <c r="AA17" s="370"/>
      <c r="AB17" s="371"/>
      <c r="AC17" s="372"/>
      <c r="AD17" s="370"/>
      <c r="AE17" s="373"/>
      <c r="AF17" s="369"/>
      <c r="AG17" s="370"/>
      <c r="AH17" s="371"/>
      <c r="AI17" s="372"/>
      <c r="AJ17" s="370"/>
      <c r="AK17" s="373"/>
      <c r="AL17" s="369"/>
      <c r="AM17" s="370"/>
      <c r="AN17" s="371"/>
      <c r="AO17" s="372"/>
      <c r="AP17" s="370"/>
      <c r="AQ17" s="373"/>
      <c r="AR17" s="369"/>
      <c r="AS17" s="370"/>
      <c r="AT17" s="371"/>
      <c r="AU17" s="372"/>
      <c r="AV17" s="370"/>
      <c r="AW17" s="373"/>
      <c r="AX17" s="369"/>
      <c r="AY17" s="370"/>
      <c r="AZ17" s="371"/>
      <c r="BA17" s="372"/>
      <c r="BB17" s="370"/>
      <c r="BC17" s="373"/>
      <c r="BD17" s="374"/>
      <c r="BE17" s="375"/>
      <c r="BF17" s="376"/>
      <c r="BG17" s="377"/>
      <c r="BH17" s="375"/>
      <c r="BI17" s="378"/>
      <c r="BJ17" s="374"/>
      <c r="BK17" s="375"/>
      <c r="BL17" s="376"/>
      <c r="BM17" s="377"/>
      <c r="BN17" s="375"/>
      <c r="BO17" s="378"/>
      <c r="BP17" s="374"/>
      <c r="BQ17" s="375"/>
      <c r="BR17" s="376"/>
      <c r="BS17" s="377"/>
      <c r="BT17" s="375"/>
      <c r="BU17" s="378"/>
      <c r="BV17" s="374"/>
      <c r="BW17" s="375"/>
      <c r="BX17" s="376"/>
      <c r="BY17" s="377"/>
      <c r="BZ17" s="375"/>
      <c r="CA17" s="378"/>
      <c r="CB17" s="374"/>
      <c r="CC17" s="375"/>
      <c r="CD17" s="376"/>
      <c r="CE17" s="377"/>
      <c r="CF17" s="375"/>
      <c r="CG17" s="378"/>
      <c r="CH17" s="374"/>
      <c r="CI17" s="375"/>
      <c r="CJ17" s="376"/>
      <c r="CK17" s="377"/>
      <c r="CL17" s="375"/>
      <c r="CM17" s="378"/>
      <c r="CN17" s="374"/>
      <c r="CO17" s="375"/>
      <c r="CP17" s="376"/>
      <c r="CQ17" s="377"/>
      <c r="CR17" s="375"/>
      <c r="CS17" s="378"/>
      <c r="CT17" s="374"/>
      <c r="CU17" s="375"/>
      <c r="CV17" s="376"/>
      <c r="CW17" s="377"/>
      <c r="CX17" s="375"/>
      <c r="CY17" s="378"/>
      <c r="CZ17" s="374"/>
      <c r="DA17" s="375"/>
      <c r="DB17" s="376"/>
      <c r="DC17" s="377"/>
      <c r="DD17" s="375"/>
      <c r="DE17" s="378"/>
      <c r="DF17" s="374"/>
      <c r="DG17" s="375"/>
      <c r="DH17" s="376"/>
      <c r="DI17" s="377"/>
      <c r="DJ17" s="375"/>
      <c r="DK17" s="378"/>
      <c r="DL17" s="374"/>
      <c r="DM17" s="375"/>
      <c r="DN17" s="376"/>
      <c r="DO17" s="377"/>
      <c r="DP17" s="375"/>
      <c r="DQ17" s="378"/>
      <c r="DR17" s="374"/>
      <c r="DS17" s="375"/>
      <c r="DT17" s="376"/>
      <c r="DU17" s="377"/>
      <c r="DV17" s="375"/>
      <c r="DW17" s="378"/>
      <c r="DX17" s="374"/>
      <c r="DY17" s="375"/>
      <c r="DZ17" s="376"/>
      <c r="EA17" s="377"/>
      <c r="EB17" s="375"/>
      <c r="EC17" s="378"/>
      <c r="ED17" s="374"/>
      <c r="EE17" s="375"/>
      <c r="EF17" s="376"/>
      <c r="EG17" s="377"/>
      <c r="EH17" s="375"/>
      <c r="EI17" s="378"/>
      <c r="EJ17" s="374"/>
      <c r="EK17" s="375"/>
      <c r="EL17" s="376"/>
      <c r="EM17" s="374"/>
      <c r="EN17" s="375"/>
      <c r="EO17" s="376"/>
      <c r="EP17" s="374"/>
      <c r="EQ17" s="375"/>
      <c r="ER17" s="376"/>
      <c r="ES17" s="374"/>
      <c r="ET17" s="375"/>
      <c r="EU17" s="376"/>
      <c r="EV17" s="374"/>
      <c r="EW17" s="375"/>
      <c r="EX17" s="376"/>
      <c r="EY17" s="374"/>
      <c r="EZ17" s="375"/>
      <c r="FA17" s="376"/>
    </row>
    <row r="18" spans="2:157" s="12" customFormat="1" ht="31.5" x14ac:dyDescent="0.25">
      <c r="B18" s="368" t="s">
        <v>482</v>
      </c>
      <c r="C18" s="369"/>
      <c r="D18" s="370"/>
      <c r="E18" s="371"/>
      <c r="F18" s="372"/>
      <c r="G18" s="370"/>
      <c r="H18" s="373"/>
      <c r="I18" s="369"/>
      <c r="J18" s="370"/>
      <c r="K18" s="371"/>
      <c r="L18" s="372"/>
      <c r="M18" s="370"/>
      <c r="N18" s="373"/>
      <c r="O18" s="369"/>
      <c r="P18" s="370"/>
      <c r="Q18" s="371"/>
      <c r="R18" s="372"/>
      <c r="S18" s="373"/>
      <c r="T18" s="369"/>
      <c r="U18" s="370"/>
      <c r="V18" s="371"/>
      <c r="W18" s="372"/>
      <c r="X18" s="370"/>
      <c r="Y18" s="373"/>
      <c r="Z18" s="369">
        <v>6</v>
      </c>
      <c r="AA18" s="370"/>
      <c r="AB18" s="371"/>
      <c r="AC18" s="372">
        <v>31</v>
      </c>
      <c r="AD18" s="370">
        <v>25</v>
      </c>
      <c r="AE18" s="373">
        <v>11</v>
      </c>
      <c r="AF18" s="369"/>
      <c r="AG18" s="370"/>
      <c r="AH18" s="371"/>
      <c r="AI18" s="372"/>
      <c r="AJ18" s="370"/>
      <c r="AK18" s="373"/>
      <c r="AL18" s="369"/>
      <c r="AM18" s="370"/>
      <c r="AN18" s="371"/>
      <c r="AO18" s="372"/>
      <c r="AP18" s="370"/>
      <c r="AQ18" s="373"/>
      <c r="AR18" s="369"/>
      <c r="AS18" s="370"/>
      <c r="AT18" s="371"/>
      <c r="AU18" s="372"/>
      <c r="AV18" s="370"/>
      <c r="AW18" s="373"/>
      <c r="AX18" s="369"/>
      <c r="AY18" s="370"/>
      <c r="AZ18" s="371"/>
      <c r="BA18" s="372"/>
      <c r="BB18" s="370"/>
      <c r="BC18" s="373"/>
      <c r="BD18" s="374"/>
      <c r="BE18" s="375"/>
      <c r="BF18" s="376"/>
      <c r="BG18" s="377"/>
      <c r="BH18" s="375"/>
      <c r="BI18" s="378"/>
      <c r="BJ18" s="374"/>
      <c r="BK18" s="375"/>
      <c r="BL18" s="376"/>
      <c r="BM18" s="377"/>
      <c r="BN18" s="375"/>
      <c r="BO18" s="378"/>
      <c r="BP18" s="374"/>
      <c r="BQ18" s="375"/>
      <c r="BR18" s="376"/>
      <c r="BS18" s="377"/>
      <c r="BT18" s="375"/>
      <c r="BU18" s="378"/>
      <c r="BV18" s="374"/>
      <c r="BW18" s="375"/>
      <c r="BX18" s="376"/>
      <c r="BY18" s="377"/>
      <c r="BZ18" s="375"/>
      <c r="CA18" s="378"/>
      <c r="CB18" s="374"/>
      <c r="CC18" s="375"/>
      <c r="CD18" s="376"/>
      <c r="CE18" s="377"/>
      <c r="CF18" s="375"/>
      <c r="CG18" s="378"/>
      <c r="CH18" s="374"/>
      <c r="CI18" s="375"/>
      <c r="CJ18" s="376"/>
      <c r="CK18" s="377"/>
      <c r="CL18" s="375"/>
      <c r="CM18" s="378"/>
      <c r="CN18" s="374"/>
      <c r="CO18" s="375"/>
      <c r="CP18" s="376"/>
      <c r="CQ18" s="377"/>
      <c r="CR18" s="375"/>
      <c r="CS18" s="378"/>
      <c r="CT18" s="374"/>
      <c r="CU18" s="375"/>
      <c r="CV18" s="376"/>
      <c r="CW18" s="377">
        <v>37</v>
      </c>
      <c r="CX18" s="375">
        <v>37</v>
      </c>
      <c r="CY18" s="378">
        <v>27</v>
      </c>
      <c r="CZ18" s="374"/>
      <c r="DA18" s="375"/>
      <c r="DB18" s="376"/>
      <c r="DC18" s="377"/>
      <c r="DD18" s="375"/>
      <c r="DE18" s="378"/>
      <c r="DF18" s="374"/>
      <c r="DG18" s="375"/>
      <c r="DH18" s="376"/>
      <c r="DI18" s="377"/>
      <c r="DJ18" s="375"/>
      <c r="DK18" s="378"/>
      <c r="DL18" s="374"/>
      <c r="DM18" s="375"/>
      <c r="DN18" s="376"/>
      <c r="DO18" s="377">
        <v>34</v>
      </c>
      <c r="DP18" s="375">
        <v>34</v>
      </c>
      <c r="DQ18" s="378">
        <v>24</v>
      </c>
      <c r="DR18" s="374">
        <v>7</v>
      </c>
      <c r="DS18" s="375"/>
      <c r="DT18" s="376"/>
      <c r="DU18" s="377">
        <v>54</v>
      </c>
      <c r="DV18" s="375">
        <v>54</v>
      </c>
      <c r="DW18" s="378">
        <v>40</v>
      </c>
      <c r="DX18" s="374">
        <v>14</v>
      </c>
      <c r="DY18" s="375"/>
      <c r="DZ18" s="376"/>
      <c r="EA18" s="377">
        <v>41</v>
      </c>
      <c r="EB18" s="375">
        <v>39</v>
      </c>
      <c r="EC18" s="378">
        <v>26</v>
      </c>
      <c r="ED18" s="374">
        <v>51</v>
      </c>
      <c r="EE18" s="375">
        <v>48</v>
      </c>
      <c r="EF18" s="376">
        <v>21</v>
      </c>
      <c r="EG18" s="377">
        <v>19</v>
      </c>
      <c r="EH18" s="375">
        <v>21</v>
      </c>
      <c r="EI18" s="378">
        <v>9</v>
      </c>
      <c r="EJ18" s="379">
        <v>32</v>
      </c>
      <c r="EK18" s="380">
        <v>19</v>
      </c>
      <c r="EL18" s="381">
        <v>16</v>
      </c>
      <c r="EM18" s="379">
        <v>7</v>
      </c>
      <c r="EN18" s="380">
        <v>7</v>
      </c>
      <c r="EO18" s="381">
        <v>2</v>
      </c>
      <c r="EP18" s="382">
        <v>39</v>
      </c>
      <c r="EQ18" s="383">
        <v>38</v>
      </c>
      <c r="ER18" s="384">
        <v>25</v>
      </c>
      <c r="ES18" s="385">
        <v>43</v>
      </c>
      <c r="ET18" s="386">
        <v>40</v>
      </c>
      <c r="EU18" s="387">
        <v>12</v>
      </c>
      <c r="EV18" s="385">
        <v>44</v>
      </c>
      <c r="EW18" s="386">
        <v>43</v>
      </c>
      <c r="EX18" s="387">
        <v>23</v>
      </c>
      <c r="EY18" s="385">
        <v>32</v>
      </c>
      <c r="EZ18" s="386">
        <v>30</v>
      </c>
      <c r="FA18" s="387">
        <v>19</v>
      </c>
    </row>
    <row r="19" spans="2:157" s="12" customFormat="1" ht="31.5" x14ac:dyDescent="0.25">
      <c r="B19" s="368" t="s">
        <v>483</v>
      </c>
      <c r="C19" s="369"/>
      <c r="D19" s="370"/>
      <c r="E19" s="371"/>
      <c r="F19" s="372"/>
      <c r="G19" s="370"/>
      <c r="H19" s="373"/>
      <c r="I19" s="369"/>
      <c r="J19" s="370"/>
      <c r="K19" s="371"/>
      <c r="L19" s="372"/>
      <c r="M19" s="370"/>
      <c r="N19" s="373"/>
      <c r="O19" s="369"/>
      <c r="P19" s="370"/>
      <c r="Q19" s="371"/>
      <c r="R19" s="372"/>
      <c r="S19" s="373"/>
      <c r="T19" s="369"/>
      <c r="U19" s="370"/>
      <c r="V19" s="371"/>
      <c r="W19" s="372"/>
      <c r="X19" s="370"/>
      <c r="Y19" s="373"/>
      <c r="Z19" s="369"/>
      <c r="AA19" s="370"/>
      <c r="AB19" s="371"/>
      <c r="AC19" s="372"/>
      <c r="AD19" s="370"/>
      <c r="AE19" s="373"/>
      <c r="AF19" s="369"/>
      <c r="AG19" s="370"/>
      <c r="AH19" s="371"/>
      <c r="AI19" s="372"/>
      <c r="AJ19" s="370"/>
      <c r="AK19" s="373"/>
      <c r="AL19" s="369"/>
      <c r="AM19" s="370"/>
      <c r="AN19" s="371"/>
      <c r="AO19" s="372"/>
      <c r="AP19" s="370"/>
      <c r="AQ19" s="373"/>
      <c r="AR19" s="369"/>
      <c r="AS19" s="370"/>
      <c r="AT19" s="371"/>
      <c r="AU19" s="372"/>
      <c r="AV19" s="370"/>
      <c r="AW19" s="373"/>
      <c r="AX19" s="369"/>
      <c r="AY19" s="370"/>
      <c r="AZ19" s="371"/>
      <c r="BA19" s="372"/>
      <c r="BB19" s="370"/>
      <c r="BC19" s="373"/>
      <c r="BD19" s="374"/>
      <c r="BE19" s="375"/>
      <c r="BF19" s="376"/>
      <c r="BG19" s="377"/>
      <c r="BH19" s="375"/>
      <c r="BI19" s="378"/>
      <c r="BJ19" s="374"/>
      <c r="BK19" s="375"/>
      <c r="BL19" s="376"/>
      <c r="BM19" s="377"/>
      <c r="BN19" s="375"/>
      <c r="BO19" s="378"/>
      <c r="BP19" s="374"/>
      <c r="BQ19" s="375"/>
      <c r="BR19" s="376"/>
      <c r="BS19" s="377"/>
      <c r="BT19" s="375"/>
      <c r="BU19" s="378"/>
      <c r="BV19" s="374"/>
      <c r="BW19" s="375"/>
      <c r="BX19" s="376"/>
      <c r="BY19" s="377"/>
      <c r="BZ19" s="375"/>
      <c r="CA19" s="378"/>
      <c r="CB19" s="374"/>
      <c r="CC19" s="375"/>
      <c r="CD19" s="376"/>
      <c r="CE19" s="377"/>
      <c r="CF19" s="375"/>
      <c r="CG19" s="378"/>
      <c r="CH19" s="374"/>
      <c r="CI19" s="375"/>
      <c r="CJ19" s="376"/>
      <c r="CK19" s="377"/>
      <c r="CL19" s="375"/>
      <c r="CM19" s="378"/>
      <c r="CN19" s="374"/>
      <c r="CO19" s="375"/>
      <c r="CP19" s="376"/>
      <c r="CQ19" s="377"/>
      <c r="CR19" s="375"/>
      <c r="CS19" s="378"/>
      <c r="CT19" s="374"/>
      <c r="CU19" s="375"/>
      <c r="CV19" s="376"/>
      <c r="CW19" s="377"/>
      <c r="CX19" s="375"/>
      <c r="CY19" s="378"/>
      <c r="CZ19" s="374"/>
      <c r="DA19" s="375"/>
      <c r="DB19" s="376"/>
      <c r="DC19" s="377"/>
      <c r="DD19" s="375"/>
      <c r="DE19" s="378"/>
      <c r="DF19" s="374"/>
      <c r="DG19" s="375"/>
      <c r="DH19" s="376"/>
      <c r="DI19" s="377">
        <v>9</v>
      </c>
      <c r="DJ19" s="375"/>
      <c r="DK19" s="378"/>
      <c r="DL19" s="374">
        <v>8</v>
      </c>
      <c r="DM19" s="375"/>
      <c r="DN19" s="376"/>
      <c r="DO19" s="377">
        <v>3</v>
      </c>
      <c r="DP19" s="375"/>
      <c r="DQ19" s="378"/>
      <c r="DR19" s="374">
        <v>8</v>
      </c>
      <c r="DS19" s="375"/>
      <c r="DT19" s="376"/>
      <c r="DU19" s="377"/>
      <c r="DV19" s="375"/>
      <c r="DW19" s="378"/>
      <c r="DX19" s="374"/>
      <c r="DY19" s="375"/>
      <c r="DZ19" s="376"/>
      <c r="EA19" s="377"/>
      <c r="EB19" s="375"/>
      <c r="EC19" s="378"/>
      <c r="ED19" s="374"/>
      <c r="EE19" s="375"/>
      <c r="EF19" s="376"/>
      <c r="EG19" s="377"/>
      <c r="EH19" s="375"/>
      <c r="EI19" s="378"/>
      <c r="EJ19" s="374"/>
      <c r="EK19" s="375"/>
      <c r="EL19" s="376"/>
      <c r="EM19" s="374"/>
      <c r="EN19" s="375"/>
      <c r="EO19" s="376"/>
      <c r="EP19" s="374"/>
      <c r="EQ19" s="375"/>
      <c r="ER19" s="376"/>
      <c r="ES19" s="374"/>
      <c r="ET19" s="375"/>
      <c r="EU19" s="376"/>
      <c r="EV19" s="374"/>
      <c r="EW19" s="375"/>
      <c r="EX19" s="376"/>
      <c r="EY19" s="374"/>
      <c r="EZ19" s="375"/>
      <c r="FA19" s="376"/>
    </row>
    <row r="20" spans="2:157" s="12" customFormat="1" ht="31.5" x14ac:dyDescent="0.25">
      <c r="B20" s="368" t="s">
        <v>484</v>
      </c>
      <c r="C20" s="369"/>
      <c r="D20" s="370"/>
      <c r="E20" s="371"/>
      <c r="F20" s="372"/>
      <c r="G20" s="370"/>
      <c r="H20" s="373"/>
      <c r="I20" s="369"/>
      <c r="J20" s="370"/>
      <c r="K20" s="371"/>
      <c r="L20" s="372"/>
      <c r="M20" s="370"/>
      <c r="N20" s="373"/>
      <c r="O20" s="369"/>
      <c r="P20" s="370"/>
      <c r="Q20" s="371"/>
      <c r="R20" s="372"/>
      <c r="S20" s="373"/>
      <c r="T20" s="369"/>
      <c r="U20" s="370"/>
      <c r="V20" s="371"/>
      <c r="W20" s="372"/>
      <c r="X20" s="370"/>
      <c r="Y20" s="373"/>
      <c r="Z20" s="369"/>
      <c r="AA20" s="370"/>
      <c r="AB20" s="371"/>
      <c r="AC20" s="372"/>
      <c r="AD20" s="370"/>
      <c r="AE20" s="373"/>
      <c r="AF20" s="369"/>
      <c r="AG20" s="370"/>
      <c r="AH20" s="371"/>
      <c r="AI20" s="372"/>
      <c r="AJ20" s="370"/>
      <c r="AK20" s="373"/>
      <c r="AL20" s="369"/>
      <c r="AM20" s="370"/>
      <c r="AN20" s="371"/>
      <c r="AO20" s="372"/>
      <c r="AP20" s="370"/>
      <c r="AQ20" s="373"/>
      <c r="AR20" s="369"/>
      <c r="AS20" s="370"/>
      <c r="AT20" s="371"/>
      <c r="AU20" s="372"/>
      <c r="AV20" s="370"/>
      <c r="AW20" s="373"/>
      <c r="AX20" s="369"/>
      <c r="AY20" s="370"/>
      <c r="AZ20" s="371"/>
      <c r="BA20" s="372"/>
      <c r="BB20" s="370"/>
      <c r="BC20" s="373"/>
      <c r="BD20" s="374"/>
      <c r="BE20" s="375"/>
      <c r="BF20" s="376"/>
      <c r="BG20" s="377"/>
      <c r="BH20" s="375"/>
      <c r="BI20" s="378"/>
      <c r="BJ20" s="374"/>
      <c r="BK20" s="375"/>
      <c r="BL20" s="376"/>
      <c r="BM20" s="377"/>
      <c r="BN20" s="375"/>
      <c r="BO20" s="378"/>
      <c r="BP20" s="374"/>
      <c r="BQ20" s="375"/>
      <c r="BR20" s="376"/>
      <c r="BS20" s="377"/>
      <c r="BT20" s="375"/>
      <c r="BU20" s="378"/>
      <c r="BV20" s="374"/>
      <c r="BW20" s="375"/>
      <c r="BX20" s="376"/>
      <c r="BY20" s="377"/>
      <c r="BZ20" s="375"/>
      <c r="CA20" s="378"/>
      <c r="CB20" s="374"/>
      <c r="CC20" s="375"/>
      <c r="CD20" s="376"/>
      <c r="CE20" s="377"/>
      <c r="CF20" s="375"/>
      <c r="CG20" s="378"/>
      <c r="CH20" s="374"/>
      <c r="CI20" s="375"/>
      <c r="CJ20" s="376"/>
      <c r="CK20" s="377"/>
      <c r="CL20" s="375"/>
      <c r="CM20" s="378"/>
      <c r="CN20" s="374"/>
      <c r="CO20" s="375"/>
      <c r="CP20" s="376"/>
      <c r="CQ20" s="377"/>
      <c r="CR20" s="375"/>
      <c r="CS20" s="378"/>
      <c r="CT20" s="374"/>
      <c r="CU20" s="375"/>
      <c r="CV20" s="376"/>
      <c r="CW20" s="377"/>
      <c r="CX20" s="375"/>
      <c r="CY20" s="378"/>
      <c r="CZ20" s="374"/>
      <c r="DA20" s="375"/>
      <c r="DB20" s="376"/>
      <c r="DC20" s="377"/>
      <c r="DD20" s="375"/>
      <c r="DE20" s="378"/>
      <c r="DF20" s="374"/>
      <c r="DG20" s="375"/>
      <c r="DH20" s="376"/>
      <c r="DI20" s="377"/>
      <c r="DJ20" s="375"/>
      <c r="DK20" s="378"/>
      <c r="DL20" s="374"/>
      <c r="DM20" s="375"/>
      <c r="DN20" s="376"/>
      <c r="DO20" s="377">
        <v>1</v>
      </c>
      <c r="DP20" s="375"/>
      <c r="DQ20" s="378"/>
      <c r="DR20" s="374"/>
      <c r="DS20" s="375"/>
      <c r="DT20" s="376"/>
      <c r="DU20" s="377"/>
      <c r="DV20" s="375"/>
      <c r="DW20" s="378"/>
      <c r="DX20" s="374"/>
      <c r="DY20" s="375"/>
      <c r="DZ20" s="376"/>
      <c r="EA20" s="377"/>
      <c r="EB20" s="375"/>
      <c r="EC20" s="378"/>
      <c r="ED20" s="374"/>
      <c r="EE20" s="375"/>
      <c r="EF20" s="376"/>
      <c r="EG20" s="377"/>
      <c r="EH20" s="375"/>
      <c r="EI20" s="378"/>
      <c r="EJ20" s="374"/>
      <c r="EK20" s="375"/>
      <c r="EL20" s="376"/>
      <c r="EM20" s="374"/>
      <c r="EN20" s="375"/>
      <c r="EO20" s="376"/>
      <c r="EP20" s="374"/>
      <c r="EQ20" s="375"/>
      <c r="ER20" s="376"/>
      <c r="ES20" s="374"/>
      <c r="ET20" s="375"/>
      <c r="EU20" s="376"/>
      <c r="EV20" s="374"/>
      <c r="EW20" s="375"/>
      <c r="EX20" s="376"/>
      <c r="EY20" s="374"/>
      <c r="EZ20" s="375"/>
      <c r="FA20" s="376"/>
    </row>
    <row r="21" spans="2:157" s="12" customFormat="1" ht="31.5" x14ac:dyDescent="0.25">
      <c r="B21" s="368" t="s">
        <v>485</v>
      </c>
      <c r="C21" s="369"/>
      <c r="D21" s="370"/>
      <c r="E21" s="371"/>
      <c r="F21" s="372"/>
      <c r="G21" s="370"/>
      <c r="H21" s="373"/>
      <c r="I21" s="369"/>
      <c r="J21" s="370"/>
      <c r="K21" s="371"/>
      <c r="L21" s="372"/>
      <c r="M21" s="370"/>
      <c r="N21" s="373"/>
      <c r="O21" s="369"/>
      <c r="P21" s="370"/>
      <c r="Q21" s="371"/>
      <c r="R21" s="372"/>
      <c r="S21" s="373"/>
      <c r="T21" s="369"/>
      <c r="U21" s="370"/>
      <c r="V21" s="371"/>
      <c r="W21" s="372"/>
      <c r="X21" s="370"/>
      <c r="Y21" s="373"/>
      <c r="Z21" s="369"/>
      <c r="AA21" s="370"/>
      <c r="AB21" s="371"/>
      <c r="AC21" s="372"/>
      <c r="AD21" s="370"/>
      <c r="AE21" s="373"/>
      <c r="AF21" s="369"/>
      <c r="AG21" s="370"/>
      <c r="AH21" s="371"/>
      <c r="AI21" s="372"/>
      <c r="AJ21" s="370"/>
      <c r="AK21" s="373"/>
      <c r="AL21" s="369"/>
      <c r="AM21" s="370"/>
      <c r="AN21" s="371"/>
      <c r="AO21" s="372"/>
      <c r="AP21" s="370"/>
      <c r="AQ21" s="373"/>
      <c r="AR21" s="369"/>
      <c r="AS21" s="370"/>
      <c r="AT21" s="371"/>
      <c r="AU21" s="372"/>
      <c r="AV21" s="370"/>
      <c r="AW21" s="373"/>
      <c r="AX21" s="369"/>
      <c r="AY21" s="370"/>
      <c r="AZ21" s="371"/>
      <c r="BA21" s="372"/>
      <c r="BB21" s="370"/>
      <c r="BC21" s="373"/>
      <c r="BD21" s="374"/>
      <c r="BE21" s="375"/>
      <c r="BF21" s="376"/>
      <c r="BG21" s="377"/>
      <c r="BH21" s="375"/>
      <c r="BI21" s="378"/>
      <c r="BJ21" s="374"/>
      <c r="BK21" s="375"/>
      <c r="BL21" s="376"/>
      <c r="BM21" s="377"/>
      <c r="BN21" s="375"/>
      <c r="BO21" s="378"/>
      <c r="BP21" s="374"/>
      <c r="BQ21" s="375"/>
      <c r="BR21" s="376"/>
      <c r="BS21" s="377"/>
      <c r="BT21" s="375"/>
      <c r="BU21" s="378"/>
      <c r="BV21" s="374"/>
      <c r="BW21" s="375"/>
      <c r="BX21" s="376"/>
      <c r="BY21" s="377"/>
      <c r="BZ21" s="375"/>
      <c r="CA21" s="378"/>
      <c r="CB21" s="374"/>
      <c r="CC21" s="375"/>
      <c r="CD21" s="376"/>
      <c r="CE21" s="377"/>
      <c r="CF21" s="375"/>
      <c r="CG21" s="378"/>
      <c r="CH21" s="374"/>
      <c r="CI21" s="375"/>
      <c r="CJ21" s="376"/>
      <c r="CK21" s="377"/>
      <c r="CL21" s="375"/>
      <c r="CM21" s="378"/>
      <c r="CN21" s="374"/>
      <c r="CO21" s="375"/>
      <c r="CP21" s="376"/>
      <c r="CQ21" s="377"/>
      <c r="CR21" s="375"/>
      <c r="CS21" s="378"/>
      <c r="CT21" s="374"/>
      <c r="CU21" s="375"/>
      <c r="CV21" s="376"/>
      <c r="CW21" s="377"/>
      <c r="CX21" s="375"/>
      <c r="CY21" s="378"/>
      <c r="CZ21" s="374"/>
      <c r="DA21" s="375"/>
      <c r="DB21" s="376"/>
      <c r="DC21" s="377"/>
      <c r="DD21" s="375"/>
      <c r="DE21" s="378"/>
      <c r="DF21" s="374"/>
      <c r="DG21" s="375"/>
      <c r="DH21" s="376"/>
      <c r="DI21" s="377">
        <v>2</v>
      </c>
      <c r="DJ21" s="375"/>
      <c r="DK21" s="378"/>
      <c r="DL21" s="374">
        <v>2</v>
      </c>
      <c r="DM21" s="375"/>
      <c r="DN21" s="376"/>
      <c r="DO21" s="377">
        <v>4</v>
      </c>
      <c r="DP21" s="375"/>
      <c r="DQ21" s="378"/>
      <c r="DR21" s="374">
        <v>2</v>
      </c>
      <c r="DS21" s="375"/>
      <c r="DT21" s="376"/>
      <c r="DU21" s="377"/>
      <c r="DV21" s="375"/>
      <c r="DW21" s="378"/>
      <c r="DX21" s="374"/>
      <c r="DY21" s="375"/>
      <c r="DZ21" s="376"/>
      <c r="EA21" s="377"/>
      <c r="EB21" s="375"/>
      <c r="EC21" s="378"/>
      <c r="ED21" s="374"/>
      <c r="EE21" s="375"/>
      <c r="EF21" s="376"/>
      <c r="EG21" s="377"/>
      <c r="EH21" s="375"/>
      <c r="EI21" s="378"/>
      <c r="EJ21" s="374"/>
      <c r="EK21" s="375"/>
      <c r="EL21" s="376"/>
      <c r="EM21" s="374"/>
      <c r="EN21" s="375"/>
      <c r="EO21" s="376"/>
      <c r="EP21" s="374"/>
      <c r="EQ21" s="375"/>
      <c r="ER21" s="376"/>
      <c r="ES21" s="374"/>
      <c r="ET21" s="375"/>
      <c r="EU21" s="376"/>
      <c r="EV21" s="374"/>
      <c r="EW21" s="375"/>
      <c r="EX21" s="376"/>
      <c r="EY21" s="374"/>
      <c r="EZ21" s="375"/>
      <c r="FA21" s="376"/>
    </row>
    <row r="22" spans="2:157" s="12" customFormat="1" ht="18.75" customHeight="1" x14ac:dyDescent="0.25">
      <c r="B22" s="368" t="s">
        <v>486</v>
      </c>
      <c r="C22" s="369"/>
      <c r="D22" s="370"/>
      <c r="E22" s="371"/>
      <c r="F22" s="372"/>
      <c r="G22" s="370"/>
      <c r="H22" s="373"/>
      <c r="I22" s="369"/>
      <c r="J22" s="370"/>
      <c r="K22" s="371"/>
      <c r="L22" s="372"/>
      <c r="M22" s="370"/>
      <c r="N22" s="373"/>
      <c r="O22" s="369"/>
      <c r="P22" s="370"/>
      <c r="Q22" s="371"/>
      <c r="R22" s="372"/>
      <c r="S22" s="373"/>
      <c r="T22" s="369"/>
      <c r="U22" s="370"/>
      <c r="V22" s="371"/>
      <c r="W22" s="372"/>
      <c r="X22" s="370"/>
      <c r="Y22" s="373"/>
      <c r="Z22" s="369"/>
      <c r="AA22" s="370"/>
      <c r="AB22" s="371"/>
      <c r="AC22" s="372"/>
      <c r="AD22" s="370"/>
      <c r="AE22" s="373"/>
      <c r="AF22" s="369"/>
      <c r="AG22" s="370"/>
      <c r="AH22" s="371"/>
      <c r="AI22" s="372"/>
      <c r="AJ22" s="370"/>
      <c r="AK22" s="373"/>
      <c r="AL22" s="369"/>
      <c r="AM22" s="370"/>
      <c r="AN22" s="371"/>
      <c r="AO22" s="372"/>
      <c r="AP22" s="370"/>
      <c r="AQ22" s="373"/>
      <c r="AR22" s="369"/>
      <c r="AS22" s="370"/>
      <c r="AT22" s="371"/>
      <c r="AU22" s="372"/>
      <c r="AV22" s="370"/>
      <c r="AW22" s="373"/>
      <c r="AX22" s="369"/>
      <c r="AY22" s="370"/>
      <c r="AZ22" s="371"/>
      <c r="BA22" s="372"/>
      <c r="BB22" s="370"/>
      <c r="BC22" s="373"/>
      <c r="BD22" s="374"/>
      <c r="BE22" s="375"/>
      <c r="BF22" s="376"/>
      <c r="BG22" s="377"/>
      <c r="BH22" s="375"/>
      <c r="BI22" s="378"/>
      <c r="BJ22" s="374"/>
      <c r="BK22" s="375"/>
      <c r="BL22" s="376"/>
      <c r="BM22" s="377"/>
      <c r="BN22" s="375"/>
      <c r="BO22" s="378"/>
      <c r="BP22" s="374"/>
      <c r="BQ22" s="375"/>
      <c r="BR22" s="376"/>
      <c r="BS22" s="377"/>
      <c r="BT22" s="375"/>
      <c r="BU22" s="378"/>
      <c r="BV22" s="374">
        <v>52</v>
      </c>
      <c r="BW22" s="375">
        <v>47</v>
      </c>
      <c r="BX22" s="376">
        <v>42</v>
      </c>
      <c r="BY22" s="377">
        <v>113</v>
      </c>
      <c r="BZ22" s="375">
        <v>45</v>
      </c>
      <c r="CA22" s="378">
        <v>44</v>
      </c>
      <c r="CB22" s="374">
        <v>120</v>
      </c>
      <c r="CC22" s="375">
        <v>56</v>
      </c>
      <c r="CD22" s="376">
        <v>46</v>
      </c>
      <c r="CE22" s="377">
        <v>120</v>
      </c>
      <c r="CF22" s="375">
        <v>40</v>
      </c>
      <c r="CG22" s="378">
        <v>50</v>
      </c>
      <c r="CH22" s="374">
        <v>97</v>
      </c>
      <c r="CI22" s="375">
        <v>64</v>
      </c>
      <c r="CJ22" s="376">
        <v>45</v>
      </c>
      <c r="CK22" s="377">
        <v>112</v>
      </c>
      <c r="CL22" s="375">
        <v>58</v>
      </c>
      <c r="CM22" s="378">
        <v>46</v>
      </c>
      <c r="CN22" s="374">
        <v>117</v>
      </c>
      <c r="CO22" s="375">
        <v>55</v>
      </c>
      <c r="CP22" s="376">
        <v>43</v>
      </c>
      <c r="CQ22" s="377">
        <v>110</v>
      </c>
      <c r="CR22" s="375">
        <v>53</v>
      </c>
      <c r="CS22" s="378">
        <v>45</v>
      </c>
      <c r="CT22" s="374">
        <v>101</v>
      </c>
      <c r="CU22" s="375">
        <v>56</v>
      </c>
      <c r="CV22" s="376">
        <v>45</v>
      </c>
      <c r="CW22" s="377">
        <v>164</v>
      </c>
      <c r="CX22" s="375">
        <v>57</v>
      </c>
      <c r="CY22" s="378">
        <v>43</v>
      </c>
      <c r="CZ22" s="374">
        <v>94</v>
      </c>
      <c r="DA22" s="375">
        <v>63</v>
      </c>
      <c r="DB22" s="376">
        <v>39</v>
      </c>
      <c r="DC22" s="377">
        <v>107</v>
      </c>
      <c r="DD22" s="375">
        <v>60</v>
      </c>
      <c r="DE22" s="378">
        <v>44</v>
      </c>
      <c r="DF22" s="374">
        <v>99</v>
      </c>
      <c r="DG22" s="375">
        <v>62</v>
      </c>
      <c r="DH22" s="376">
        <v>37</v>
      </c>
      <c r="DI22" s="377">
        <v>52</v>
      </c>
      <c r="DJ22" s="375">
        <v>48</v>
      </c>
      <c r="DK22" s="378">
        <v>40</v>
      </c>
      <c r="DL22" s="374">
        <v>160</v>
      </c>
      <c r="DM22" s="375">
        <v>53</v>
      </c>
      <c r="DN22" s="376">
        <v>44</v>
      </c>
      <c r="DO22" s="377">
        <v>94</v>
      </c>
      <c r="DP22" s="375">
        <v>51</v>
      </c>
      <c r="DQ22" s="378">
        <v>46</v>
      </c>
      <c r="DR22" s="374">
        <v>75</v>
      </c>
      <c r="DS22" s="375">
        <v>50</v>
      </c>
      <c r="DT22" s="376">
        <v>45</v>
      </c>
      <c r="DU22" s="377">
        <v>46</v>
      </c>
      <c r="DV22" s="375">
        <v>44</v>
      </c>
      <c r="DW22" s="378">
        <v>38</v>
      </c>
      <c r="DX22" s="374">
        <v>231</v>
      </c>
      <c r="DY22" s="375">
        <v>58</v>
      </c>
      <c r="DZ22" s="376">
        <v>41</v>
      </c>
      <c r="EA22" s="377">
        <v>83</v>
      </c>
      <c r="EB22" s="375">
        <v>56</v>
      </c>
      <c r="EC22" s="378">
        <v>44</v>
      </c>
      <c r="ED22" s="374">
        <v>97</v>
      </c>
      <c r="EE22" s="375">
        <v>58</v>
      </c>
      <c r="EF22" s="376">
        <v>43</v>
      </c>
      <c r="EG22" s="377">
        <v>69</v>
      </c>
      <c r="EH22" s="375">
        <v>56</v>
      </c>
      <c r="EI22" s="378">
        <v>45</v>
      </c>
      <c r="EJ22" s="379">
        <v>152</v>
      </c>
      <c r="EK22" s="380">
        <v>57</v>
      </c>
      <c r="EL22" s="381">
        <v>50</v>
      </c>
      <c r="EM22" s="379">
        <v>109</v>
      </c>
      <c r="EN22" s="380">
        <v>61</v>
      </c>
      <c r="EO22" s="381">
        <v>49</v>
      </c>
      <c r="EP22" s="382">
        <v>116</v>
      </c>
      <c r="EQ22" s="383">
        <v>57</v>
      </c>
      <c r="ER22" s="384">
        <v>51</v>
      </c>
      <c r="ES22" s="385">
        <v>60</v>
      </c>
      <c r="ET22" s="386">
        <v>60</v>
      </c>
      <c r="EU22" s="387">
        <v>45</v>
      </c>
      <c r="EV22" s="385">
        <v>283</v>
      </c>
      <c r="EW22" s="386">
        <v>62</v>
      </c>
      <c r="EX22" s="387">
        <v>50</v>
      </c>
      <c r="EY22" s="385">
        <v>98</v>
      </c>
      <c r="EZ22" s="386">
        <v>63</v>
      </c>
      <c r="FA22" s="387">
        <v>50</v>
      </c>
    </row>
    <row r="23" spans="2:157" s="12" customFormat="1" ht="18.75" customHeight="1" x14ac:dyDescent="0.25">
      <c r="B23" s="368" t="s">
        <v>487</v>
      </c>
      <c r="C23" s="369">
        <v>209</v>
      </c>
      <c r="D23" s="370">
        <v>40</v>
      </c>
      <c r="E23" s="371">
        <v>46</v>
      </c>
      <c r="F23" s="372">
        <v>234</v>
      </c>
      <c r="G23" s="370">
        <v>40</v>
      </c>
      <c r="H23" s="373">
        <v>34</v>
      </c>
      <c r="I23" s="369">
        <f>124+114</f>
        <v>238</v>
      </c>
      <c r="J23" s="370">
        <v>40</v>
      </c>
      <c r="K23" s="371">
        <v>28</v>
      </c>
      <c r="L23" s="372">
        <f>134+96</f>
        <v>230</v>
      </c>
      <c r="M23" s="370">
        <v>45</v>
      </c>
      <c r="N23" s="373">
        <v>44</v>
      </c>
      <c r="O23" s="369">
        <v>151</v>
      </c>
      <c r="P23" s="370">
        <v>41</v>
      </c>
      <c r="Q23" s="371">
        <v>45</v>
      </c>
      <c r="R23" s="372">
        <v>133</v>
      </c>
      <c r="S23" s="373">
        <v>62</v>
      </c>
      <c r="T23" s="369">
        <v>190</v>
      </c>
      <c r="U23" s="370">
        <v>60</v>
      </c>
      <c r="V23" s="371">
        <v>55</v>
      </c>
      <c r="W23" s="372">
        <v>176</v>
      </c>
      <c r="X23" s="370">
        <v>65</v>
      </c>
      <c r="Y23" s="373">
        <v>61</v>
      </c>
      <c r="Z23" s="369">
        <v>196</v>
      </c>
      <c r="AA23" s="370">
        <v>60</v>
      </c>
      <c r="AB23" s="371">
        <v>59</v>
      </c>
      <c r="AC23" s="372">
        <v>186</v>
      </c>
      <c r="AD23" s="370">
        <v>70</v>
      </c>
      <c r="AE23" s="373">
        <v>63</v>
      </c>
      <c r="AF23" s="369">
        <v>191</v>
      </c>
      <c r="AG23" s="370">
        <v>45</v>
      </c>
      <c r="AH23" s="371">
        <v>54</v>
      </c>
      <c r="AI23" s="372">
        <v>214</v>
      </c>
      <c r="AJ23" s="370">
        <v>42</v>
      </c>
      <c r="AK23" s="373">
        <v>45</v>
      </c>
      <c r="AL23" s="369">
        <v>159</v>
      </c>
      <c r="AM23" s="370">
        <v>70</v>
      </c>
      <c r="AN23" s="371">
        <v>68</v>
      </c>
      <c r="AO23" s="372">
        <v>186</v>
      </c>
      <c r="AP23" s="370">
        <v>52</v>
      </c>
      <c r="AQ23" s="373">
        <v>53</v>
      </c>
      <c r="AR23" s="369">
        <v>121</v>
      </c>
      <c r="AS23" s="370">
        <v>42</v>
      </c>
      <c r="AT23" s="371">
        <v>41</v>
      </c>
      <c r="AU23" s="372">
        <v>137</v>
      </c>
      <c r="AV23" s="370">
        <v>43</v>
      </c>
      <c r="AW23" s="373">
        <v>41</v>
      </c>
      <c r="AX23" s="369">
        <v>145</v>
      </c>
      <c r="AY23" s="370"/>
      <c r="AZ23" s="371">
        <v>46</v>
      </c>
      <c r="BA23" s="372">
        <v>203</v>
      </c>
      <c r="BB23" s="370">
        <v>46</v>
      </c>
      <c r="BC23" s="373">
        <v>46</v>
      </c>
      <c r="BD23" s="374">
        <v>205</v>
      </c>
      <c r="BE23" s="375">
        <v>50</v>
      </c>
      <c r="BF23" s="376">
        <v>50</v>
      </c>
      <c r="BG23" s="377">
        <v>203</v>
      </c>
      <c r="BH23" s="375">
        <v>51</v>
      </c>
      <c r="BI23" s="378">
        <v>49</v>
      </c>
      <c r="BJ23" s="374">
        <v>206</v>
      </c>
      <c r="BK23" s="375">
        <v>44</v>
      </c>
      <c r="BL23" s="376">
        <v>58</v>
      </c>
      <c r="BM23" s="377">
        <v>203</v>
      </c>
      <c r="BN23" s="375">
        <v>45</v>
      </c>
      <c r="BO23" s="378">
        <v>61</v>
      </c>
      <c r="BP23" s="374">
        <v>146</v>
      </c>
      <c r="BQ23" s="375">
        <v>56</v>
      </c>
      <c r="BR23" s="376">
        <v>62</v>
      </c>
      <c r="BS23" s="377">
        <v>169</v>
      </c>
      <c r="BT23" s="375">
        <v>46</v>
      </c>
      <c r="BU23" s="378">
        <v>53</v>
      </c>
      <c r="BV23" s="374">
        <v>120</v>
      </c>
      <c r="BW23" s="375">
        <v>48</v>
      </c>
      <c r="BX23" s="376">
        <v>51</v>
      </c>
      <c r="BY23" s="377">
        <v>149</v>
      </c>
      <c r="BZ23" s="375">
        <v>45</v>
      </c>
      <c r="CA23" s="378">
        <v>54</v>
      </c>
      <c r="CB23" s="374">
        <v>125</v>
      </c>
      <c r="CC23" s="375">
        <v>54</v>
      </c>
      <c r="CD23" s="376">
        <v>48</v>
      </c>
      <c r="CE23" s="377">
        <v>162</v>
      </c>
      <c r="CF23" s="375">
        <v>40</v>
      </c>
      <c r="CG23" s="378">
        <v>49</v>
      </c>
      <c r="CH23" s="374">
        <v>114</v>
      </c>
      <c r="CI23" s="375">
        <v>57</v>
      </c>
      <c r="CJ23" s="376">
        <v>49</v>
      </c>
      <c r="CK23" s="377">
        <v>135</v>
      </c>
      <c r="CL23" s="375">
        <v>51</v>
      </c>
      <c r="CM23" s="378">
        <v>48</v>
      </c>
      <c r="CN23" s="374">
        <v>130</v>
      </c>
      <c r="CO23" s="375">
        <v>52</v>
      </c>
      <c r="CP23" s="376">
        <v>46</v>
      </c>
      <c r="CQ23" s="377">
        <v>145</v>
      </c>
      <c r="CR23" s="375">
        <v>47</v>
      </c>
      <c r="CS23" s="378">
        <v>47</v>
      </c>
      <c r="CT23" s="374">
        <v>99</v>
      </c>
      <c r="CU23" s="375">
        <v>64</v>
      </c>
      <c r="CV23" s="376">
        <v>45</v>
      </c>
      <c r="CW23" s="377">
        <v>116</v>
      </c>
      <c r="CX23" s="375">
        <v>49</v>
      </c>
      <c r="CY23" s="378">
        <v>45</v>
      </c>
      <c r="CZ23" s="374">
        <v>100</v>
      </c>
      <c r="DA23" s="375">
        <v>60</v>
      </c>
      <c r="DB23" s="376">
        <v>40</v>
      </c>
      <c r="DC23" s="377">
        <v>167</v>
      </c>
      <c r="DD23" s="375">
        <v>59</v>
      </c>
      <c r="DE23" s="378">
        <v>43</v>
      </c>
      <c r="DF23" s="374">
        <v>84</v>
      </c>
      <c r="DG23" s="375">
        <v>49</v>
      </c>
      <c r="DH23" s="376">
        <v>43</v>
      </c>
      <c r="DI23" s="377">
        <v>114</v>
      </c>
      <c r="DJ23" s="375">
        <v>52</v>
      </c>
      <c r="DK23" s="378">
        <v>47</v>
      </c>
      <c r="DL23" s="374">
        <v>136</v>
      </c>
      <c r="DM23" s="375">
        <v>50</v>
      </c>
      <c r="DN23" s="376">
        <v>49</v>
      </c>
      <c r="DO23" s="377">
        <v>135</v>
      </c>
      <c r="DP23" s="375">
        <v>55</v>
      </c>
      <c r="DQ23" s="378">
        <v>45</v>
      </c>
      <c r="DR23" s="374">
        <v>74</v>
      </c>
      <c r="DS23" s="375">
        <v>53</v>
      </c>
      <c r="DT23" s="376">
        <v>44</v>
      </c>
      <c r="DU23" s="377">
        <v>157</v>
      </c>
      <c r="DV23" s="375">
        <v>51</v>
      </c>
      <c r="DW23" s="378">
        <v>45</v>
      </c>
      <c r="DX23" s="374">
        <v>156</v>
      </c>
      <c r="DY23" s="375">
        <v>53</v>
      </c>
      <c r="DZ23" s="376">
        <v>46</v>
      </c>
      <c r="EA23" s="377">
        <v>108</v>
      </c>
      <c r="EB23" s="375">
        <v>55</v>
      </c>
      <c r="EC23" s="378">
        <v>45</v>
      </c>
      <c r="ED23" s="374">
        <v>72</v>
      </c>
      <c r="EE23" s="375">
        <v>55</v>
      </c>
      <c r="EF23" s="376">
        <v>43</v>
      </c>
      <c r="EG23" s="377">
        <v>118</v>
      </c>
      <c r="EH23" s="375">
        <v>59</v>
      </c>
      <c r="EI23" s="378">
        <v>47</v>
      </c>
      <c r="EJ23" s="379">
        <v>141</v>
      </c>
      <c r="EK23" s="380">
        <v>57</v>
      </c>
      <c r="EL23" s="381">
        <v>51</v>
      </c>
      <c r="EM23" s="379">
        <v>169</v>
      </c>
      <c r="EN23" s="380">
        <v>63</v>
      </c>
      <c r="EO23" s="381">
        <v>48</v>
      </c>
      <c r="EP23" s="382">
        <v>115</v>
      </c>
      <c r="EQ23" s="383">
        <v>59</v>
      </c>
      <c r="ER23" s="384">
        <v>49</v>
      </c>
      <c r="ES23" s="385">
        <v>207</v>
      </c>
      <c r="ET23" s="386">
        <v>67</v>
      </c>
      <c r="EU23" s="387">
        <v>49</v>
      </c>
      <c r="EV23" s="385">
        <v>138</v>
      </c>
      <c r="EW23" s="386">
        <v>61</v>
      </c>
      <c r="EX23" s="387">
        <v>49</v>
      </c>
      <c r="EY23" s="385">
        <v>148</v>
      </c>
      <c r="EZ23" s="386">
        <v>63</v>
      </c>
      <c r="FA23" s="387">
        <v>49</v>
      </c>
    </row>
    <row r="24" spans="2:157" s="12" customFormat="1" ht="18.75" customHeight="1" x14ac:dyDescent="0.25">
      <c r="B24" s="368" t="s">
        <v>488</v>
      </c>
      <c r="C24" s="369"/>
      <c r="D24" s="370"/>
      <c r="E24" s="371"/>
      <c r="F24" s="372"/>
      <c r="G24" s="370"/>
      <c r="H24" s="373"/>
      <c r="I24" s="369"/>
      <c r="J24" s="370"/>
      <c r="K24" s="371"/>
      <c r="L24" s="372"/>
      <c r="M24" s="370"/>
      <c r="N24" s="373"/>
      <c r="O24" s="369"/>
      <c r="P24" s="370"/>
      <c r="Q24" s="371"/>
      <c r="R24" s="372"/>
      <c r="S24" s="373"/>
      <c r="T24" s="369"/>
      <c r="U24" s="370"/>
      <c r="V24" s="371"/>
      <c r="W24" s="372">
        <v>39</v>
      </c>
      <c r="X24" s="370">
        <v>35</v>
      </c>
      <c r="Y24" s="373">
        <v>29</v>
      </c>
      <c r="Z24" s="369"/>
      <c r="AA24" s="370"/>
      <c r="AB24" s="371"/>
      <c r="AC24" s="372">
        <v>55</v>
      </c>
      <c r="AD24" s="370">
        <v>40</v>
      </c>
      <c r="AE24" s="373">
        <v>31</v>
      </c>
      <c r="AF24" s="369"/>
      <c r="AG24" s="370"/>
      <c r="AH24" s="371"/>
      <c r="AI24" s="372"/>
      <c r="AJ24" s="370"/>
      <c r="AK24" s="373"/>
      <c r="AL24" s="369">
        <v>62</v>
      </c>
      <c r="AM24" s="370">
        <v>38</v>
      </c>
      <c r="AN24" s="371">
        <v>38</v>
      </c>
      <c r="AO24" s="372"/>
      <c r="AP24" s="370"/>
      <c r="AQ24" s="373"/>
      <c r="AR24" s="369"/>
      <c r="AS24" s="370"/>
      <c r="AT24" s="371"/>
      <c r="AU24" s="372"/>
      <c r="AV24" s="370"/>
      <c r="AW24" s="373"/>
      <c r="AX24" s="369"/>
      <c r="AY24" s="370"/>
      <c r="AZ24" s="371"/>
      <c r="BA24" s="372"/>
      <c r="BB24" s="370"/>
      <c r="BC24" s="373"/>
      <c r="BD24" s="374"/>
      <c r="BE24" s="375"/>
      <c r="BF24" s="376"/>
      <c r="BG24" s="377"/>
      <c r="BH24" s="375"/>
      <c r="BI24" s="378"/>
      <c r="BJ24" s="374">
        <v>104</v>
      </c>
      <c r="BK24" s="375">
        <v>100</v>
      </c>
      <c r="BL24" s="376">
        <v>76</v>
      </c>
      <c r="BM24" s="377"/>
      <c r="BN24" s="375"/>
      <c r="BO24" s="378">
        <v>26</v>
      </c>
      <c r="BP24" s="374">
        <v>53</v>
      </c>
      <c r="BQ24" s="375">
        <v>50</v>
      </c>
      <c r="BR24" s="376">
        <v>26</v>
      </c>
      <c r="BS24" s="377"/>
      <c r="BT24" s="375">
        <v>54</v>
      </c>
      <c r="BU24" s="378">
        <v>41</v>
      </c>
      <c r="BV24" s="374"/>
      <c r="BW24" s="375"/>
      <c r="BX24" s="376"/>
      <c r="BY24" s="377"/>
      <c r="BZ24" s="375"/>
      <c r="CA24" s="378"/>
      <c r="CB24" s="374"/>
      <c r="CC24" s="375"/>
      <c r="CD24" s="376"/>
      <c r="CE24" s="377">
        <v>59</v>
      </c>
      <c r="CF24" s="375">
        <v>50</v>
      </c>
      <c r="CG24" s="378">
        <v>50</v>
      </c>
      <c r="CH24" s="374">
        <v>44</v>
      </c>
      <c r="CI24" s="375">
        <v>44</v>
      </c>
      <c r="CJ24" s="376">
        <v>36</v>
      </c>
      <c r="CK24" s="377"/>
      <c r="CL24" s="375"/>
      <c r="CM24" s="378"/>
      <c r="CN24" s="374">
        <v>44</v>
      </c>
      <c r="CO24" s="375">
        <v>44</v>
      </c>
      <c r="CP24" s="376">
        <v>41</v>
      </c>
      <c r="CQ24" s="377"/>
      <c r="CR24" s="375"/>
      <c r="CS24" s="378"/>
      <c r="CT24" s="374"/>
      <c r="CU24" s="375"/>
      <c r="CV24" s="376"/>
      <c r="CW24" s="377">
        <v>83</v>
      </c>
      <c r="CX24" s="375">
        <v>81</v>
      </c>
      <c r="CY24" s="378">
        <v>72</v>
      </c>
      <c r="CZ24" s="374">
        <v>63</v>
      </c>
      <c r="DA24" s="375">
        <v>60</v>
      </c>
      <c r="DB24" s="376">
        <v>41</v>
      </c>
      <c r="DC24" s="377">
        <v>63</v>
      </c>
      <c r="DD24" s="375">
        <v>57</v>
      </c>
      <c r="DE24" s="378">
        <v>44</v>
      </c>
      <c r="DF24" s="374">
        <v>55</v>
      </c>
      <c r="DG24" s="375">
        <v>54</v>
      </c>
      <c r="DH24" s="376">
        <v>36</v>
      </c>
      <c r="DI24" s="377">
        <v>27</v>
      </c>
      <c r="DJ24" s="375"/>
      <c r="DK24" s="378"/>
      <c r="DL24" s="374">
        <v>50</v>
      </c>
      <c r="DM24" s="375">
        <v>49</v>
      </c>
      <c r="DN24" s="376">
        <v>40</v>
      </c>
      <c r="DO24" s="377">
        <v>26</v>
      </c>
      <c r="DP24" s="375"/>
      <c r="DQ24" s="378"/>
      <c r="DR24" s="374">
        <v>19</v>
      </c>
      <c r="DS24" s="375"/>
      <c r="DT24" s="376"/>
      <c r="DU24" s="377">
        <v>16</v>
      </c>
      <c r="DV24" s="375"/>
      <c r="DW24" s="378"/>
      <c r="DX24" s="374">
        <v>15</v>
      </c>
      <c r="DY24" s="375"/>
      <c r="DZ24" s="376"/>
      <c r="EA24" s="377">
        <v>10</v>
      </c>
      <c r="EB24" s="375"/>
      <c r="EC24" s="378"/>
      <c r="ED24" s="374"/>
      <c r="EE24" s="375"/>
      <c r="EF24" s="376"/>
      <c r="EG24" s="377"/>
      <c r="EH24" s="375"/>
      <c r="EI24" s="378"/>
      <c r="EJ24" s="374"/>
      <c r="EK24" s="375"/>
      <c r="EL24" s="376"/>
      <c r="EM24" s="374"/>
      <c r="EN24" s="375"/>
      <c r="EO24" s="376"/>
      <c r="EP24" s="374"/>
      <c r="EQ24" s="375"/>
      <c r="ER24" s="376"/>
      <c r="ES24" s="374"/>
      <c r="ET24" s="375"/>
      <c r="EU24" s="376"/>
      <c r="EV24" s="374"/>
      <c r="EW24" s="375"/>
      <c r="EX24" s="376"/>
      <c r="EY24" s="374"/>
      <c r="EZ24" s="375"/>
      <c r="FA24" s="376"/>
    </row>
    <row r="25" spans="2:157" s="12" customFormat="1" ht="18.75" customHeight="1" x14ac:dyDescent="0.25">
      <c r="B25" s="368" t="s">
        <v>489</v>
      </c>
      <c r="C25" s="369"/>
      <c r="D25" s="370"/>
      <c r="E25" s="371"/>
      <c r="F25" s="372"/>
      <c r="G25" s="370"/>
      <c r="H25" s="373"/>
      <c r="I25" s="369"/>
      <c r="J25" s="370"/>
      <c r="K25" s="371"/>
      <c r="L25" s="372"/>
      <c r="M25" s="370"/>
      <c r="N25" s="373"/>
      <c r="O25" s="369"/>
      <c r="P25" s="370"/>
      <c r="Q25" s="371"/>
      <c r="R25" s="372"/>
      <c r="S25" s="373"/>
      <c r="T25" s="369">
        <v>54</v>
      </c>
      <c r="U25" s="370">
        <v>45</v>
      </c>
      <c r="V25" s="371">
        <v>29</v>
      </c>
      <c r="W25" s="372"/>
      <c r="X25" s="370"/>
      <c r="Y25" s="373"/>
      <c r="Z25" s="369"/>
      <c r="AA25" s="370"/>
      <c r="AB25" s="371"/>
      <c r="AC25" s="372"/>
      <c r="AD25" s="370"/>
      <c r="AE25" s="373"/>
      <c r="AF25" s="369"/>
      <c r="AG25" s="370"/>
      <c r="AH25" s="371"/>
      <c r="AI25" s="372"/>
      <c r="AJ25" s="370"/>
      <c r="AK25" s="373"/>
      <c r="AL25" s="369">
        <v>64</v>
      </c>
      <c r="AM25" s="370">
        <v>40</v>
      </c>
      <c r="AN25" s="371">
        <v>34</v>
      </c>
      <c r="AO25" s="372"/>
      <c r="AP25" s="370"/>
      <c r="AQ25" s="373"/>
      <c r="AR25" s="369"/>
      <c r="AS25" s="370"/>
      <c r="AT25" s="371"/>
      <c r="AU25" s="372"/>
      <c r="AV25" s="370"/>
      <c r="AW25" s="373"/>
      <c r="AX25" s="369"/>
      <c r="AY25" s="370"/>
      <c r="AZ25" s="371"/>
      <c r="BA25" s="372"/>
      <c r="BB25" s="370"/>
      <c r="BC25" s="373"/>
      <c r="BD25" s="374"/>
      <c r="BE25" s="375"/>
      <c r="BF25" s="376"/>
      <c r="BG25" s="377"/>
      <c r="BH25" s="375"/>
      <c r="BI25" s="378"/>
      <c r="BJ25" s="374"/>
      <c r="BK25" s="375"/>
      <c r="BL25" s="376"/>
      <c r="BM25" s="377"/>
      <c r="BN25" s="375"/>
      <c r="BO25" s="378"/>
      <c r="BP25" s="374"/>
      <c r="BQ25" s="375"/>
      <c r="BR25" s="376"/>
      <c r="BS25" s="377"/>
      <c r="BT25" s="375"/>
      <c r="BU25" s="378"/>
      <c r="BV25" s="374"/>
      <c r="BW25" s="375"/>
      <c r="BX25" s="376"/>
      <c r="BY25" s="377"/>
      <c r="BZ25" s="375"/>
      <c r="CA25" s="378"/>
      <c r="CB25" s="374"/>
      <c r="CC25" s="375"/>
      <c r="CD25" s="376"/>
      <c r="CE25" s="377"/>
      <c r="CF25" s="375"/>
      <c r="CG25" s="378"/>
      <c r="CH25" s="374"/>
      <c r="CI25" s="375"/>
      <c r="CJ25" s="376"/>
      <c r="CK25" s="377"/>
      <c r="CL25" s="375"/>
      <c r="CM25" s="378"/>
      <c r="CN25" s="374"/>
      <c r="CO25" s="375"/>
      <c r="CP25" s="376"/>
      <c r="CQ25" s="377"/>
      <c r="CR25" s="375"/>
      <c r="CS25" s="378"/>
      <c r="CT25" s="374"/>
      <c r="CU25" s="375"/>
      <c r="CV25" s="376"/>
      <c r="CW25" s="377"/>
      <c r="CX25" s="375"/>
      <c r="CY25" s="378"/>
      <c r="CZ25" s="374">
        <v>103</v>
      </c>
      <c r="DA25" s="375">
        <v>102</v>
      </c>
      <c r="DB25" s="376">
        <v>95</v>
      </c>
      <c r="DC25" s="377">
        <v>51</v>
      </c>
      <c r="DD25" s="375">
        <v>51</v>
      </c>
      <c r="DE25" s="378">
        <v>38</v>
      </c>
      <c r="DF25" s="374">
        <v>54</v>
      </c>
      <c r="DG25" s="375">
        <v>52</v>
      </c>
      <c r="DH25" s="376">
        <v>35</v>
      </c>
      <c r="DI25" s="377">
        <v>41</v>
      </c>
      <c r="DJ25" s="375">
        <v>41</v>
      </c>
      <c r="DK25" s="378">
        <v>33</v>
      </c>
      <c r="DL25" s="374">
        <v>57</v>
      </c>
      <c r="DM25" s="375"/>
      <c r="DN25" s="376">
        <v>45</v>
      </c>
      <c r="DO25" s="377">
        <v>49</v>
      </c>
      <c r="DP25" s="375">
        <v>49</v>
      </c>
      <c r="DQ25" s="378">
        <v>45</v>
      </c>
      <c r="DR25" s="374">
        <v>48</v>
      </c>
      <c r="DS25" s="375">
        <v>48</v>
      </c>
      <c r="DT25" s="376">
        <v>38</v>
      </c>
      <c r="DU25" s="377">
        <v>41</v>
      </c>
      <c r="DV25" s="375">
        <v>40</v>
      </c>
      <c r="DW25" s="378">
        <v>33</v>
      </c>
      <c r="DX25" s="374">
        <v>10</v>
      </c>
      <c r="DY25" s="375"/>
      <c r="DZ25" s="376"/>
      <c r="EA25" s="377">
        <v>10</v>
      </c>
      <c r="EB25" s="375"/>
      <c r="EC25" s="378"/>
      <c r="ED25" s="374">
        <v>38</v>
      </c>
      <c r="EE25" s="375">
        <v>38</v>
      </c>
      <c r="EF25" s="376">
        <v>34</v>
      </c>
      <c r="EG25" s="377">
        <v>39</v>
      </c>
      <c r="EH25" s="375">
        <v>38</v>
      </c>
      <c r="EI25" s="378">
        <v>29</v>
      </c>
      <c r="EJ25" s="379">
        <v>51</v>
      </c>
      <c r="EK25" s="380">
        <v>49</v>
      </c>
      <c r="EL25" s="381">
        <v>38</v>
      </c>
      <c r="EM25" s="379">
        <v>9</v>
      </c>
      <c r="EN25" s="380" t="s">
        <v>658</v>
      </c>
      <c r="EO25" s="381"/>
      <c r="EP25" s="382">
        <v>47</v>
      </c>
      <c r="EQ25" s="383">
        <v>47</v>
      </c>
      <c r="ER25" s="384">
        <v>41</v>
      </c>
      <c r="ES25" s="385">
        <v>41</v>
      </c>
      <c r="ET25" s="386">
        <v>41</v>
      </c>
      <c r="EU25" s="387">
        <v>36</v>
      </c>
      <c r="EV25" s="385">
        <v>50</v>
      </c>
      <c r="EW25" s="386">
        <v>47</v>
      </c>
      <c r="EX25" s="387">
        <v>38</v>
      </c>
      <c r="EY25" s="385">
        <v>29</v>
      </c>
      <c r="EZ25" s="386">
        <v>0</v>
      </c>
      <c r="FA25" s="387">
        <v>0</v>
      </c>
    </row>
    <row r="26" spans="2:157" s="12" customFormat="1" ht="18.75" customHeight="1" x14ac:dyDescent="0.25">
      <c r="B26" s="368" t="s">
        <v>490</v>
      </c>
      <c r="C26" s="369"/>
      <c r="D26" s="370"/>
      <c r="E26" s="371"/>
      <c r="F26" s="372"/>
      <c r="G26" s="370"/>
      <c r="H26" s="373"/>
      <c r="I26" s="369"/>
      <c r="J26" s="370"/>
      <c r="K26" s="371"/>
      <c r="L26" s="372"/>
      <c r="M26" s="370"/>
      <c r="N26" s="373"/>
      <c r="O26" s="369"/>
      <c r="P26" s="370"/>
      <c r="Q26" s="371"/>
      <c r="R26" s="372"/>
      <c r="S26" s="373"/>
      <c r="T26" s="369">
        <v>60</v>
      </c>
      <c r="U26" s="370">
        <v>45</v>
      </c>
      <c r="V26" s="371">
        <v>41</v>
      </c>
      <c r="W26" s="372"/>
      <c r="X26" s="370"/>
      <c r="Y26" s="373"/>
      <c r="Z26" s="369">
        <v>104</v>
      </c>
      <c r="AA26" s="370"/>
      <c r="AB26" s="371"/>
      <c r="AC26" s="372"/>
      <c r="AD26" s="370"/>
      <c r="AE26" s="373"/>
      <c r="AF26" s="369">
        <v>47</v>
      </c>
      <c r="AG26" s="370">
        <v>40</v>
      </c>
      <c r="AH26" s="371">
        <v>37</v>
      </c>
      <c r="AI26" s="372"/>
      <c r="AJ26" s="370"/>
      <c r="AK26" s="373"/>
      <c r="AL26" s="369">
        <v>75</v>
      </c>
      <c r="AM26" s="370">
        <v>51</v>
      </c>
      <c r="AN26" s="371">
        <v>51</v>
      </c>
      <c r="AO26" s="372"/>
      <c r="AP26" s="370"/>
      <c r="AQ26" s="373"/>
      <c r="AR26" s="369"/>
      <c r="AS26" s="370"/>
      <c r="AT26" s="371"/>
      <c r="AU26" s="372"/>
      <c r="AV26" s="370"/>
      <c r="AW26" s="373"/>
      <c r="AX26" s="369"/>
      <c r="AY26" s="370"/>
      <c r="AZ26" s="371"/>
      <c r="BA26" s="372"/>
      <c r="BB26" s="370"/>
      <c r="BC26" s="373"/>
      <c r="BD26" s="374"/>
      <c r="BE26" s="375"/>
      <c r="BF26" s="376"/>
      <c r="BG26" s="377"/>
      <c r="BH26" s="375"/>
      <c r="BI26" s="378"/>
      <c r="BJ26" s="374"/>
      <c r="BK26" s="375"/>
      <c r="BL26" s="376"/>
      <c r="BM26" s="377"/>
      <c r="BN26" s="375"/>
      <c r="BO26" s="378"/>
      <c r="BP26" s="374"/>
      <c r="BQ26" s="375"/>
      <c r="BR26" s="376"/>
      <c r="BS26" s="377"/>
      <c r="BT26" s="375"/>
      <c r="BU26" s="378"/>
      <c r="BV26" s="374"/>
      <c r="BW26" s="375"/>
      <c r="BX26" s="376"/>
      <c r="BY26" s="377"/>
      <c r="BZ26" s="375"/>
      <c r="CA26" s="378"/>
      <c r="CB26" s="374"/>
      <c r="CC26" s="375"/>
      <c r="CD26" s="376"/>
      <c r="CE26" s="377"/>
      <c r="CF26" s="375"/>
      <c r="CG26" s="378"/>
      <c r="CH26" s="374"/>
      <c r="CI26" s="375"/>
      <c r="CJ26" s="376"/>
      <c r="CK26" s="377"/>
      <c r="CL26" s="375"/>
      <c r="CM26" s="378"/>
      <c r="CN26" s="374"/>
      <c r="CO26" s="375"/>
      <c r="CP26" s="376"/>
      <c r="CQ26" s="377"/>
      <c r="CR26" s="375"/>
      <c r="CS26" s="378"/>
      <c r="CT26" s="374"/>
      <c r="CU26" s="375"/>
      <c r="CV26" s="376"/>
      <c r="CW26" s="377"/>
      <c r="CX26" s="375"/>
      <c r="CY26" s="378"/>
      <c r="CZ26" s="374">
        <v>220</v>
      </c>
      <c r="DA26" s="375">
        <v>106</v>
      </c>
      <c r="DB26" s="376">
        <v>96</v>
      </c>
      <c r="DC26" s="377">
        <v>112</v>
      </c>
      <c r="DD26" s="375">
        <v>56</v>
      </c>
      <c r="DE26" s="378">
        <v>45</v>
      </c>
      <c r="DF26" s="374">
        <v>96</v>
      </c>
      <c r="DG26" s="375">
        <v>94</v>
      </c>
      <c r="DH26" s="376">
        <v>79</v>
      </c>
      <c r="DI26" s="377">
        <v>67</v>
      </c>
      <c r="DJ26" s="375">
        <v>59</v>
      </c>
      <c r="DK26" s="378">
        <v>49</v>
      </c>
      <c r="DL26" s="374">
        <v>95</v>
      </c>
      <c r="DM26" s="375">
        <v>68</v>
      </c>
      <c r="DN26" s="376">
        <v>47</v>
      </c>
      <c r="DO26" s="377">
        <v>71</v>
      </c>
      <c r="DP26" s="375">
        <v>61</v>
      </c>
      <c r="DQ26" s="378">
        <v>50</v>
      </c>
      <c r="DR26" s="374">
        <v>65</v>
      </c>
      <c r="DS26" s="375">
        <v>63</v>
      </c>
      <c r="DT26" s="376">
        <v>46</v>
      </c>
      <c r="DU26" s="377">
        <v>91</v>
      </c>
      <c r="DV26" s="375">
        <v>51</v>
      </c>
      <c r="DW26" s="378">
        <v>49</v>
      </c>
      <c r="DX26" s="374">
        <v>63</v>
      </c>
      <c r="DY26" s="375">
        <v>57</v>
      </c>
      <c r="DZ26" s="376">
        <v>43</v>
      </c>
      <c r="EA26" s="377">
        <v>78</v>
      </c>
      <c r="EB26" s="375">
        <v>55</v>
      </c>
      <c r="EC26" s="378">
        <v>52</v>
      </c>
      <c r="ED26" s="374">
        <v>82</v>
      </c>
      <c r="EE26" s="375">
        <v>74</v>
      </c>
      <c r="EF26" s="376">
        <v>50</v>
      </c>
      <c r="EG26" s="377">
        <v>72</v>
      </c>
      <c r="EH26" s="375">
        <v>68</v>
      </c>
      <c r="EI26" s="378">
        <v>56</v>
      </c>
      <c r="EJ26" s="374">
        <v>143</v>
      </c>
      <c r="EK26" s="375">
        <v>116</v>
      </c>
      <c r="EL26" s="376">
        <v>92</v>
      </c>
      <c r="EM26" s="374">
        <v>115</v>
      </c>
      <c r="EN26" s="375">
        <v>108</v>
      </c>
      <c r="EO26" s="376">
        <v>89</v>
      </c>
      <c r="EP26" s="374">
        <v>121</v>
      </c>
      <c r="EQ26" s="375">
        <v>119</v>
      </c>
      <c r="ER26" s="376">
        <v>89</v>
      </c>
      <c r="ES26" s="385">
        <v>88</v>
      </c>
      <c r="ET26" s="386">
        <v>68</v>
      </c>
      <c r="EU26" s="387">
        <v>51</v>
      </c>
      <c r="EV26" s="385">
        <v>136</v>
      </c>
      <c r="EW26" s="386">
        <v>131</v>
      </c>
      <c r="EX26" s="387">
        <v>85</v>
      </c>
      <c r="EY26" s="385">
        <v>117</v>
      </c>
      <c r="EZ26" s="386">
        <v>110</v>
      </c>
      <c r="FA26" s="387">
        <v>97</v>
      </c>
    </row>
    <row r="27" spans="2:157" s="12" customFormat="1" ht="18.75" customHeight="1" x14ac:dyDescent="0.25">
      <c r="B27" s="368" t="s">
        <v>491</v>
      </c>
      <c r="C27" s="369"/>
      <c r="D27" s="370"/>
      <c r="E27" s="371"/>
      <c r="F27" s="372"/>
      <c r="G27" s="370"/>
      <c r="H27" s="373"/>
      <c r="I27" s="369"/>
      <c r="J27" s="370"/>
      <c r="K27" s="371"/>
      <c r="L27" s="372"/>
      <c r="M27" s="370"/>
      <c r="N27" s="373"/>
      <c r="O27" s="369"/>
      <c r="P27" s="370"/>
      <c r="Q27" s="371"/>
      <c r="R27" s="372"/>
      <c r="S27" s="373"/>
      <c r="T27" s="369"/>
      <c r="U27" s="370"/>
      <c r="V27" s="371"/>
      <c r="W27" s="372"/>
      <c r="X27" s="370"/>
      <c r="Y27" s="373"/>
      <c r="Z27" s="369"/>
      <c r="AA27" s="370"/>
      <c r="AB27" s="371"/>
      <c r="AC27" s="372">
        <v>84</v>
      </c>
      <c r="AD27" s="370">
        <v>44</v>
      </c>
      <c r="AE27" s="373">
        <v>40</v>
      </c>
      <c r="AF27" s="369"/>
      <c r="AG27" s="370"/>
      <c r="AH27" s="371"/>
      <c r="AI27" s="372"/>
      <c r="AJ27" s="370"/>
      <c r="AK27" s="373"/>
      <c r="AL27" s="369"/>
      <c r="AM27" s="370"/>
      <c r="AN27" s="371"/>
      <c r="AO27" s="372"/>
      <c r="AP27" s="370"/>
      <c r="AQ27" s="373"/>
      <c r="AR27" s="369"/>
      <c r="AS27" s="370"/>
      <c r="AT27" s="371"/>
      <c r="AU27" s="372"/>
      <c r="AV27" s="370"/>
      <c r="AW27" s="373"/>
      <c r="AX27" s="369"/>
      <c r="AY27" s="370"/>
      <c r="AZ27" s="371"/>
      <c r="BA27" s="372"/>
      <c r="BB27" s="370"/>
      <c r="BC27" s="373"/>
      <c r="BD27" s="374"/>
      <c r="BE27" s="375"/>
      <c r="BF27" s="376"/>
      <c r="BG27" s="377"/>
      <c r="BH27" s="375"/>
      <c r="BI27" s="378"/>
      <c r="BJ27" s="374"/>
      <c r="BK27" s="375"/>
      <c r="BL27" s="376"/>
      <c r="BM27" s="377"/>
      <c r="BN27" s="375"/>
      <c r="BO27" s="378"/>
      <c r="BP27" s="374"/>
      <c r="BQ27" s="375"/>
      <c r="BR27" s="376"/>
      <c r="BS27" s="377"/>
      <c r="BT27" s="375"/>
      <c r="BU27" s="378"/>
      <c r="BV27" s="374"/>
      <c r="BW27" s="375"/>
      <c r="BX27" s="376"/>
      <c r="BY27" s="377"/>
      <c r="BZ27" s="375"/>
      <c r="CA27" s="378"/>
      <c r="CB27" s="374"/>
      <c r="CC27" s="375"/>
      <c r="CD27" s="376"/>
      <c r="CE27" s="377"/>
      <c r="CF27" s="375"/>
      <c r="CG27" s="378"/>
      <c r="CH27" s="374"/>
      <c r="CI27" s="375"/>
      <c r="CJ27" s="376"/>
      <c r="CK27" s="377"/>
      <c r="CL27" s="375"/>
      <c r="CM27" s="378"/>
      <c r="CN27" s="374"/>
      <c r="CO27" s="375"/>
      <c r="CP27" s="376"/>
      <c r="CQ27" s="377"/>
      <c r="CR27" s="375"/>
      <c r="CS27" s="378"/>
      <c r="CT27" s="374"/>
      <c r="CU27" s="375"/>
      <c r="CV27" s="376"/>
      <c r="CW27" s="377"/>
      <c r="CX27" s="375"/>
      <c r="CY27" s="378"/>
      <c r="CZ27" s="374"/>
      <c r="DA27" s="375"/>
      <c r="DB27" s="376"/>
      <c r="DC27" s="377"/>
      <c r="DD27" s="375"/>
      <c r="DE27" s="378"/>
      <c r="DF27" s="374"/>
      <c r="DG27" s="375"/>
      <c r="DH27" s="376"/>
      <c r="DI27" s="377"/>
      <c r="DJ27" s="375"/>
      <c r="DK27" s="378"/>
      <c r="DL27" s="374"/>
      <c r="DM27" s="375"/>
      <c r="DN27" s="376"/>
      <c r="DO27" s="377"/>
      <c r="DP27" s="375"/>
      <c r="DQ27" s="378"/>
      <c r="DR27" s="374"/>
      <c r="DS27" s="375"/>
      <c r="DT27" s="376"/>
      <c r="DU27" s="377"/>
      <c r="DV27" s="375"/>
      <c r="DW27" s="378"/>
      <c r="DX27" s="374"/>
      <c r="DY27" s="375"/>
      <c r="DZ27" s="376"/>
      <c r="EA27" s="377"/>
      <c r="EB27" s="375"/>
      <c r="EC27" s="378"/>
      <c r="ED27" s="374"/>
      <c r="EE27" s="375"/>
      <c r="EF27" s="376"/>
      <c r="EG27" s="377"/>
      <c r="EH27" s="375"/>
      <c r="EI27" s="378"/>
      <c r="EJ27" s="374"/>
      <c r="EK27" s="375"/>
      <c r="EL27" s="376"/>
      <c r="EM27" s="374"/>
      <c r="EN27" s="375"/>
      <c r="EO27" s="376"/>
      <c r="EP27" s="374"/>
      <c r="EQ27" s="375"/>
      <c r="ER27" s="376"/>
      <c r="ES27" s="374"/>
      <c r="ET27" s="375"/>
      <c r="EU27" s="376"/>
      <c r="EV27" s="374"/>
      <c r="EW27" s="375"/>
      <c r="EX27" s="376"/>
      <c r="EY27" s="374"/>
      <c r="EZ27" s="375"/>
      <c r="FA27" s="376"/>
    </row>
    <row r="28" spans="2:157" s="12" customFormat="1" ht="18.75" customHeight="1" x14ac:dyDescent="0.25">
      <c r="B28" s="368" t="s">
        <v>492</v>
      </c>
      <c r="C28" s="369"/>
      <c r="D28" s="370"/>
      <c r="E28" s="371"/>
      <c r="F28" s="372"/>
      <c r="G28" s="370"/>
      <c r="H28" s="373"/>
      <c r="I28" s="369"/>
      <c r="J28" s="370"/>
      <c r="K28" s="371"/>
      <c r="L28" s="372"/>
      <c r="M28" s="370"/>
      <c r="N28" s="373"/>
      <c r="O28" s="369"/>
      <c r="P28" s="370"/>
      <c r="Q28" s="371"/>
      <c r="R28" s="372"/>
      <c r="S28" s="373"/>
      <c r="T28" s="369"/>
      <c r="U28" s="370"/>
      <c r="V28" s="371"/>
      <c r="W28" s="372">
        <v>46</v>
      </c>
      <c r="X28" s="370">
        <v>40</v>
      </c>
      <c r="Y28" s="373">
        <v>37</v>
      </c>
      <c r="Z28" s="369"/>
      <c r="AA28" s="370"/>
      <c r="AB28" s="371"/>
      <c r="AC28" s="372">
        <v>51</v>
      </c>
      <c r="AD28" s="370">
        <v>45</v>
      </c>
      <c r="AE28" s="373">
        <v>42</v>
      </c>
      <c r="AF28" s="369">
        <v>32</v>
      </c>
      <c r="AG28" s="370">
        <v>32</v>
      </c>
      <c r="AH28" s="371">
        <v>17</v>
      </c>
      <c r="AI28" s="372">
        <v>50</v>
      </c>
      <c r="AJ28" s="370">
        <v>45</v>
      </c>
      <c r="AK28" s="373">
        <v>45</v>
      </c>
      <c r="AL28" s="369"/>
      <c r="AM28" s="370"/>
      <c r="AN28" s="371"/>
      <c r="AO28" s="372"/>
      <c r="AP28" s="370"/>
      <c r="AQ28" s="373"/>
      <c r="AR28" s="369"/>
      <c r="AS28" s="370"/>
      <c r="AT28" s="371"/>
      <c r="AU28" s="372">
        <v>30</v>
      </c>
      <c r="AV28" s="370">
        <v>26</v>
      </c>
      <c r="AW28" s="373">
        <v>26</v>
      </c>
      <c r="AX28" s="369"/>
      <c r="AY28" s="370"/>
      <c r="AZ28" s="371"/>
      <c r="BA28" s="372"/>
      <c r="BB28" s="370"/>
      <c r="BC28" s="373"/>
      <c r="BD28" s="374"/>
      <c r="BE28" s="375"/>
      <c r="BF28" s="376"/>
      <c r="BG28" s="377"/>
      <c r="BH28" s="375"/>
      <c r="BI28" s="378"/>
      <c r="BJ28" s="374"/>
      <c r="BK28" s="375"/>
      <c r="BL28" s="376"/>
      <c r="BM28" s="377"/>
      <c r="BN28" s="375"/>
      <c r="BO28" s="378"/>
      <c r="BP28" s="374"/>
      <c r="BQ28" s="375"/>
      <c r="BR28" s="376"/>
      <c r="BS28" s="377"/>
      <c r="BT28" s="375"/>
      <c r="BU28" s="378"/>
      <c r="BV28" s="374"/>
      <c r="BW28" s="375"/>
      <c r="BX28" s="376"/>
      <c r="BY28" s="377"/>
      <c r="BZ28" s="375"/>
      <c r="CA28" s="378"/>
      <c r="CB28" s="374"/>
      <c r="CC28" s="375"/>
      <c r="CD28" s="376"/>
      <c r="CE28" s="377"/>
      <c r="CF28" s="375"/>
      <c r="CG28" s="378"/>
      <c r="CH28" s="374"/>
      <c r="CI28" s="375"/>
      <c r="CJ28" s="376"/>
      <c r="CK28" s="377"/>
      <c r="CL28" s="375"/>
      <c r="CM28" s="378"/>
      <c r="CN28" s="374"/>
      <c r="CO28" s="375"/>
      <c r="CP28" s="376"/>
      <c r="CQ28" s="377"/>
      <c r="CR28" s="375"/>
      <c r="CS28" s="378"/>
      <c r="CT28" s="374"/>
      <c r="CU28" s="375"/>
      <c r="CV28" s="376"/>
      <c r="CW28" s="377"/>
      <c r="CX28" s="375"/>
      <c r="CY28" s="378"/>
      <c r="CZ28" s="374"/>
      <c r="DA28" s="375"/>
      <c r="DB28" s="376"/>
      <c r="DC28" s="377"/>
      <c r="DD28" s="375"/>
      <c r="DE28" s="378"/>
      <c r="DF28" s="374"/>
      <c r="DG28" s="375"/>
      <c r="DH28" s="376"/>
      <c r="DI28" s="377"/>
      <c r="DJ28" s="375"/>
      <c r="DK28" s="378"/>
      <c r="DL28" s="374"/>
      <c r="DM28" s="375"/>
      <c r="DN28" s="376"/>
      <c r="DO28" s="377"/>
      <c r="DP28" s="375"/>
      <c r="DQ28" s="378"/>
      <c r="DR28" s="374"/>
      <c r="DS28" s="375"/>
      <c r="DT28" s="376"/>
      <c r="DU28" s="377"/>
      <c r="DV28" s="375"/>
      <c r="DW28" s="378"/>
      <c r="DX28" s="374"/>
      <c r="DY28" s="375"/>
      <c r="DZ28" s="376"/>
      <c r="EA28" s="377"/>
      <c r="EB28" s="375"/>
      <c r="EC28" s="378"/>
      <c r="ED28" s="374"/>
      <c r="EE28" s="375"/>
      <c r="EF28" s="376"/>
      <c r="EG28" s="377"/>
      <c r="EH28" s="375"/>
      <c r="EI28" s="378"/>
      <c r="EJ28" s="374"/>
      <c r="EK28" s="375"/>
      <c r="EL28" s="376"/>
      <c r="EM28" s="374"/>
      <c r="EN28" s="375"/>
      <c r="EO28" s="376"/>
      <c r="EP28" s="374"/>
      <c r="EQ28" s="375"/>
      <c r="ER28" s="376"/>
      <c r="ES28" s="374"/>
      <c r="ET28" s="375"/>
      <c r="EU28" s="376"/>
      <c r="EV28" s="374"/>
      <c r="EW28" s="375"/>
      <c r="EX28" s="376"/>
      <c r="EY28" s="374"/>
      <c r="EZ28" s="375"/>
      <c r="FA28" s="376"/>
    </row>
    <row r="29" spans="2:157" s="12" customFormat="1" ht="18.75" customHeight="1" x14ac:dyDescent="0.25">
      <c r="B29" s="368" t="s">
        <v>493</v>
      </c>
      <c r="C29" s="369"/>
      <c r="D29" s="370"/>
      <c r="E29" s="371"/>
      <c r="F29" s="372"/>
      <c r="G29" s="370"/>
      <c r="H29" s="373"/>
      <c r="I29" s="369"/>
      <c r="J29" s="370"/>
      <c r="K29" s="371"/>
      <c r="L29" s="372"/>
      <c r="M29" s="370"/>
      <c r="N29" s="373"/>
      <c r="O29" s="369"/>
      <c r="P29" s="370"/>
      <c r="Q29" s="371"/>
      <c r="R29" s="372"/>
      <c r="S29" s="373"/>
      <c r="T29" s="369"/>
      <c r="U29" s="370"/>
      <c r="V29" s="371"/>
      <c r="W29" s="372"/>
      <c r="X29" s="370"/>
      <c r="Y29" s="373"/>
      <c r="Z29" s="369"/>
      <c r="AA29" s="370"/>
      <c r="AB29" s="371"/>
      <c r="AC29" s="372"/>
      <c r="AD29" s="370"/>
      <c r="AE29" s="373"/>
      <c r="AF29" s="369"/>
      <c r="AG29" s="370"/>
      <c r="AH29" s="371"/>
      <c r="AI29" s="372"/>
      <c r="AJ29" s="370"/>
      <c r="AK29" s="373"/>
      <c r="AL29" s="369"/>
      <c r="AM29" s="370"/>
      <c r="AN29" s="371"/>
      <c r="AO29" s="372"/>
      <c r="AP29" s="370"/>
      <c r="AQ29" s="373"/>
      <c r="AR29" s="369"/>
      <c r="AS29" s="370"/>
      <c r="AT29" s="371"/>
      <c r="AU29" s="372"/>
      <c r="AV29" s="370"/>
      <c r="AW29" s="373"/>
      <c r="AX29" s="369"/>
      <c r="AY29" s="370"/>
      <c r="AZ29" s="371"/>
      <c r="BA29" s="372"/>
      <c r="BB29" s="370"/>
      <c r="BC29" s="373"/>
      <c r="BD29" s="374"/>
      <c r="BE29" s="375"/>
      <c r="BF29" s="376"/>
      <c r="BG29" s="377"/>
      <c r="BH29" s="375"/>
      <c r="BI29" s="378"/>
      <c r="BJ29" s="374"/>
      <c r="BK29" s="375"/>
      <c r="BL29" s="376"/>
      <c r="BM29" s="377"/>
      <c r="BN29" s="375"/>
      <c r="BO29" s="378"/>
      <c r="BP29" s="374"/>
      <c r="BQ29" s="375"/>
      <c r="BR29" s="376"/>
      <c r="BS29" s="377"/>
      <c r="BT29" s="375"/>
      <c r="BU29" s="378"/>
      <c r="BV29" s="374"/>
      <c r="BW29" s="375"/>
      <c r="BX29" s="376"/>
      <c r="BY29" s="377"/>
      <c r="BZ29" s="375"/>
      <c r="CA29" s="378"/>
      <c r="CB29" s="374"/>
      <c r="CC29" s="375"/>
      <c r="CD29" s="376"/>
      <c r="CE29" s="377">
        <v>103</v>
      </c>
      <c r="CF29" s="375">
        <v>40</v>
      </c>
      <c r="CG29" s="378">
        <v>49</v>
      </c>
      <c r="CH29" s="374">
        <v>107</v>
      </c>
      <c r="CI29" s="375">
        <v>61</v>
      </c>
      <c r="CJ29" s="376">
        <v>41</v>
      </c>
      <c r="CK29" s="377">
        <v>69</v>
      </c>
      <c r="CL29" s="375">
        <v>66</v>
      </c>
      <c r="CM29" s="378">
        <v>46</v>
      </c>
      <c r="CN29" s="374">
        <v>127</v>
      </c>
      <c r="CO29" s="375">
        <v>61</v>
      </c>
      <c r="CP29" s="376">
        <v>43</v>
      </c>
      <c r="CQ29" s="377">
        <v>96</v>
      </c>
      <c r="CR29" s="375">
        <v>60</v>
      </c>
      <c r="CS29" s="378">
        <v>42</v>
      </c>
      <c r="CT29" s="374">
        <v>104</v>
      </c>
      <c r="CU29" s="375">
        <v>83</v>
      </c>
      <c r="CV29" s="376">
        <v>39</v>
      </c>
      <c r="CW29" s="377">
        <v>90</v>
      </c>
      <c r="CX29" s="375">
        <v>64</v>
      </c>
      <c r="CY29" s="378">
        <v>45</v>
      </c>
      <c r="CZ29" s="374">
        <v>135</v>
      </c>
      <c r="DA29" s="375">
        <v>57</v>
      </c>
      <c r="DB29" s="376">
        <v>43</v>
      </c>
      <c r="DC29" s="377">
        <v>104</v>
      </c>
      <c r="DD29" s="375">
        <v>70</v>
      </c>
      <c r="DE29" s="378">
        <v>38</v>
      </c>
      <c r="DF29" s="374">
        <v>98</v>
      </c>
      <c r="DG29" s="375">
        <v>68</v>
      </c>
      <c r="DH29" s="376">
        <v>38</v>
      </c>
      <c r="DI29" s="377">
        <v>55</v>
      </c>
      <c r="DJ29" s="375">
        <v>53</v>
      </c>
      <c r="DK29" s="378">
        <v>39</v>
      </c>
      <c r="DL29" s="374">
        <v>87</v>
      </c>
      <c r="DM29" s="375">
        <v>52</v>
      </c>
      <c r="DN29" s="376">
        <v>46</v>
      </c>
      <c r="DO29" s="377">
        <v>63</v>
      </c>
      <c r="DP29" s="375">
        <v>55</v>
      </c>
      <c r="DQ29" s="378">
        <v>45</v>
      </c>
      <c r="DR29" s="374">
        <v>68</v>
      </c>
      <c r="DS29" s="375">
        <v>62</v>
      </c>
      <c r="DT29" s="376">
        <v>44</v>
      </c>
      <c r="DU29" s="377">
        <v>49</v>
      </c>
      <c r="DV29" s="375">
        <v>49</v>
      </c>
      <c r="DW29" s="378">
        <v>36</v>
      </c>
      <c r="DX29" s="374">
        <v>128</v>
      </c>
      <c r="DY29" s="375">
        <v>64</v>
      </c>
      <c r="DZ29" s="376">
        <v>43</v>
      </c>
      <c r="EA29" s="377">
        <v>52</v>
      </c>
      <c r="EB29" s="375">
        <v>49</v>
      </c>
      <c r="EC29" s="378">
        <v>39</v>
      </c>
      <c r="ED29" s="374">
        <v>119</v>
      </c>
      <c r="EE29" s="375">
        <v>56</v>
      </c>
      <c r="EF29" s="376">
        <v>44</v>
      </c>
      <c r="EG29" s="377">
        <v>62</v>
      </c>
      <c r="EH29" s="375">
        <v>59</v>
      </c>
      <c r="EI29" s="378">
        <v>41</v>
      </c>
      <c r="EJ29" s="379">
        <v>82</v>
      </c>
      <c r="EK29" s="380">
        <v>72</v>
      </c>
      <c r="EL29" s="381">
        <v>45</v>
      </c>
      <c r="EM29" s="379">
        <v>82</v>
      </c>
      <c r="EN29" s="380">
        <v>66</v>
      </c>
      <c r="EO29" s="381">
        <v>45</v>
      </c>
      <c r="EP29" s="382">
        <v>142</v>
      </c>
      <c r="EQ29" s="383">
        <v>66</v>
      </c>
      <c r="ER29" s="384">
        <v>45</v>
      </c>
      <c r="ES29" s="385">
        <v>70</v>
      </c>
      <c r="ET29" s="386">
        <v>67</v>
      </c>
      <c r="EU29" s="387">
        <v>50</v>
      </c>
      <c r="EV29" s="385">
        <v>115</v>
      </c>
      <c r="EW29" s="386">
        <v>63</v>
      </c>
      <c r="EX29" s="387">
        <v>51</v>
      </c>
      <c r="EY29" s="385">
        <v>61</v>
      </c>
      <c r="EZ29" s="386">
        <v>59</v>
      </c>
      <c r="FA29" s="387">
        <v>44</v>
      </c>
    </row>
    <row r="30" spans="2:157" s="12" customFormat="1" ht="18.75" customHeight="1" x14ac:dyDescent="0.25">
      <c r="B30" s="368" t="s">
        <v>494</v>
      </c>
      <c r="C30" s="369"/>
      <c r="D30" s="370"/>
      <c r="E30" s="371"/>
      <c r="F30" s="372"/>
      <c r="G30" s="370"/>
      <c r="H30" s="373"/>
      <c r="I30" s="369"/>
      <c r="J30" s="370"/>
      <c r="K30" s="371"/>
      <c r="L30" s="372"/>
      <c r="M30" s="370"/>
      <c r="N30" s="373"/>
      <c r="O30" s="369"/>
      <c r="P30" s="370"/>
      <c r="Q30" s="371"/>
      <c r="R30" s="372"/>
      <c r="S30" s="373"/>
      <c r="T30" s="369"/>
      <c r="U30" s="370"/>
      <c r="V30" s="371"/>
      <c r="W30" s="372"/>
      <c r="X30" s="370"/>
      <c r="Y30" s="373"/>
      <c r="Z30" s="369"/>
      <c r="AA30" s="370"/>
      <c r="AB30" s="371"/>
      <c r="AC30" s="372"/>
      <c r="AD30" s="370"/>
      <c r="AE30" s="373"/>
      <c r="AF30" s="369"/>
      <c r="AG30" s="370"/>
      <c r="AH30" s="371"/>
      <c r="AI30" s="372"/>
      <c r="AJ30" s="370"/>
      <c r="AK30" s="373"/>
      <c r="AL30" s="369"/>
      <c r="AM30" s="370"/>
      <c r="AN30" s="371"/>
      <c r="AO30" s="372"/>
      <c r="AP30" s="370"/>
      <c r="AQ30" s="373"/>
      <c r="AR30" s="369"/>
      <c r="AS30" s="370"/>
      <c r="AT30" s="371"/>
      <c r="AU30" s="372"/>
      <c r="AV30" s="370"/>
      <c r="AW30" s="373"/>
      <c r="AX30" s="369"/>
      <c r="AY30" s="370"/>
      <c r="AZ30" s="371"/>
      <c r="BA30" s="372"/>
      <c r="BB30" s="370"/>
      <c r="BC30" s="373"/>
      <c r="BD30" s="374"/>
      <c r="BE30" s="375"/>
      <c r="BF30" s="376"/>
      <c r="BG30" s="377"/>
      <c r="BH30" s="375"/>
      <c r="BI30" s="378"/>
      <c r="BJ30" s="374"/>
      <c r="BK30" s="375"/>
      <c r="BL30" s="376"/>
      <c r="BM30" s="377"/>
      <c r="BN30" s="375"/>
      <c r="BO30" s="378"/>
      <c r="BP30" s="374"/>
      <c r="BQ30" s="375"/>
      <c r="BR30" s="376"/>
      <c r="BS30" s="377"/>
      <c r="BT30" s="375"/>
      <c r="BU30" s="378"/>
      <c r="BV30" s="374"/>
      <c r="BW30" s="375"/>
      <c r="BX30" s="376"/>
      <c r="BY30" s="377"/>
      <c r="BZ30" s="375"/>
      <c r="CA30" s="378"/>
      <c r="CB30" s="374"/>
      <c r="CC30" s="375"/>
      <c r="CD30" s="376"/>
      <c r="CE30" s="377"/>
      <c r="CF30" s="375"/>
      <c r="CG30" s="378"/>
      <c r="CH30" s="374"/>
      <c r="CI30" s="375"/>
      <c r="CJ30" s="376"/>
      <c r="CK30" s="377"/>
      <c r="CL30" s="375"/>
      <c r="CM30" s="378"/>
      <c r="CN30" s="374"/>
      <c r="CO30" s="375"/>
      <c r="CP30" s="376"/>
      <c r="CQ30" s="377"/>
      <c r="CR30" s="375"/>
      <c r="CS30" s="378"/>
      <c r="CT30" s="374"/>
      <c r="CU30" s="375"/>
      <c r="CV30" s="376"/>
      <c r="CW30" s="377">
        <v>102</v>
      </c>
      <c r="CX30" s="375">
        <v>102</v>
      </c>
      <c r="CY30" s="378">
        <v>80</v>
      </c>
      <c r="CZ30" s="374">
        <v>131</v>
      </c>
      <c r="DA30" s="375">
        <v>126</v>
      </c>
      <c r="DB30" s="376">
        <v>92</v>
      </c>
      <c r="DC30" s="377">
        <v>59</v>
      </c>
      <c r="DD30" s="375">
        <v>59</v>
      </c>
      <c r="DE30" s="378">
        <v>39</v>
      </c>
      <c r="DF30" s="374">
        <v>54</v>
      </c>
      <c r="DG30" s="375">
        <v>51</v>
      </c>
      <c r="DH30" s="376">
        <v>44</v>
      </c>
      <c r="DI30" s="377">
        <v>58</v>
      </c>
      <c r="DJ30" s="375">
        <v>53</v>
      </c>
      <c r="DK30" s="378">
        <v>41</v>
      </c>
      <c r="DL30" s="374">
        <v>49</v>
      </c>
      <c r="DM30" s="375">
        <v>47</v>
      </c>
      <c r="DN30" s="376">
        <v>35</v>
      </c>
      <c r="DO30" s="377">
        <v>68</v>
      </c>
      <c r="DP30" s="375">
        <v>61</v>
      </c>
      <c r="DQ30" s="378">
        <v>42</v>
      </c>
      <c r="DR30" s="374">
        <v>51</v>
      </c>
      <c r="DS30" s="375">
        <v>51</v>
      </c>
      <c r="DT30" s="376">
        <v>45</v>
      </c>
      <c r="DU30" s="377">
        <v>66</v>
      </c>
      <c r="DV30" s="375">
        <v>64</v>
      </c>
      <c r="DW30" s="378">
        <v>48</v>
      </c>
      <c r="DX30" s="374">
        <v>81</v>
      </c>
      <c r="DY30" s="375">
        <v>69</v>
      </c>
      <c r="DZ30" s="376">
        <v>43</v>
      </c>
      <c r="EA30" s="377">
        <v>86</v>
      </c>
      <c r="EB30" s="375">
        <v>68</v>
      </c>
      <c r="EC30" s="378">
        <v>49</v>
      </c>
      <c r="ED30" s="374">
        <v>83</v>
      </c>
      <c r="EE30" s="375">
        <v>73</v>
      </c>
      <c r="EF30" s="376">
        <v>43</v>
      </c>
      <c r="EG30" s="377">
        <v>92</v>
      </c>
      <c r="EH30" s="375">
        <v>77</v>
      </c>
      <c r="EI30" s="378">
        <v>41</v>
      </c>
      <c r="EJ30" s="374"/>
      <c r="EK30" s="375"/>
      <c r="EL30" s="376"/>
      <c r="EM30" s="374"/>
      <c r="EN30" s="375"/>
      <c r="EO30" s="376"/>
      <c r="EP30" s="374"/>
      <c r="EQ30" s="375"/>
      <c r="ER30" s="376"/>
      <c r="ES30" s="374"/>
      <c r="ET30" s="375"/>
      <c r="EU30" s="376"/>
      <c r="EV30" s="374"/>
      <c r="EW30" s="375"/>
      <c r="EX30" s="376"/>
      <c r="EY30" s="374"/>
      <c r="EZ30" s="375"/>
      <c r="FA30" s="376"/>
    </row>
    <row r="31" spans="2:157" s="12" customFormat="1" ht="18.75" customHeight="1" x14ac:dyDescent="0.25">
      <c r="B31" s="368" t="s">
        <v>495</v>
      </c>
      <c r="C31" s="369"/>
      <c r="D31" s="370"/>
      <c r="E31" s="371"/>
      <c r="F31" s="372"/>
      <c r="G31" s="370"/>
      <c r="H31" s="373"/>
      <c r="I31" s="369"/>
      <c r="J31" s="370"/>
      <c r="K31" s="371"/>
      <c r="L31" s="372"/>
      <c r="M31" s="370"/>
      <c r="N31" s="373"/>
      <c r="O31" s="369"/>
      <c r="P31" s="370"/>
      <c r="Q31" s="371"/>
      <c r="R31" s="372"/>
      <c r="S31" s="373"/>
      <c r="T31" s="369"/>
      <c r="U31" s="370"/>
      <c r="V31" s="371"/>
      <c r="W31" s="372"/>
      <c r="X31" s="370"/>
      <c r="Y31" s="373"/>
      <c r="Z31" s="369"/>
      <c r="AA31" s="370"/>
      <c r="AB31" s="371"/>
      <c r="AC31" s="372"/>
      <c r="AD31" s="370"/>
      <c r="AE31" s="373"/>
      <c r="AF31" s="369"/>
      <c r="AG31" s="370"/>
      <c r="AH31" s="371"/>
      <c r="AI31" s="372"/>
      <c r="AJ31" s="370"/>
      <c r="AK31" s="373"/>
      <c r="AL31" s="369"/>
      <c r="AM31" s="370"/>
      <c r="AN31" s="371"/>
      <c r="AO31" s="372"/>
      <c r="AP31" s="370"/>
      <c r="AQ31" s="373"/>
      <c r="AR31" s="369"/>
      <c r="AS31" s="370"/>
      <c r="AT31" s="371"/>
      <c r="AU31" s="372"/>
      <c r="AV31" s="370"/>
      <c r="AW31" s="373"/>
      <c r="AX31" s="369"/>
      <c r="AY31" s="370"/>
      <c r="AZ31" s="371"/>
      <c r="BA31" s="372"/>
      <c r="BB31" s="370"/>
      <c r="BC31" s="373"/>
      <c r="BD31" s="374"/>
      <c r="BE31" s="375"/>
      <c r="BF31" s="376"/>
      <c r="BG31" s="377"/>
      <c r="BH31" s="375"/>
      <c r="BI31" s="378"/>
      <c r="BJ31" s="374"/>
      <c r="BK31" s="375"/>
      <c r="BL31" s="376"/>
      <c r="BM31" s="377"/>
      <c r="BN31" s="375"/>
      <c r="BO31" s="378"/>
      <c r="BP31" s="374"/>
      <c r="BQ31" s="375"/>
      <c r="BR31" s="376"/>
      <c r="BS31" s="377"/>
      <c r="BT31" s="375"/>
      <c r="BU31" s="378"/>
      <c r="BV31" s="374"/>
      <c r="BW31" s="375"/>
      <c r="BX31" s="376"/>
      <c r="BY31" s="377"/>
      <c r="BZ31" s="375"/>
      <c r="CA31" s="378"/>
      <c r="CB31" s="374"/>
      <c r="CC31" s="375"/>
      <c r="CD31" s="376"/>
      <c r="CE31" s="377"/>
      <c r="CF31" s="375"/>
      <c r="CG31" s="378"/>
      <c r="CH31" s="374"/>
      <c r="CI31" s="375"/>
      <c r="CJ31" s="376"/>
      <c r="CK31" s="377"/>
      <c r="CL31" s="375"/>
      <c r="CM31" s="378"/>
      <c r="CN31" s="374"/>
      <c r="CO31" s="375"/>
      <c r="CP31" s="376"/>
      <c r="CQ31" s="377"/>
      <c r="CR31" s="375"/>
      <c r="CS31" s="378"/>
      <c r="CT31" s="374"/>
      <c r="CU31" s="375"/>
      <c r="CV31" s="376"/>
      <c r="CW31" s="377"/>
      <c r="CX31" s="375"/>
      <c r="CY31" s="378"/>
      <c r="CZ31" s="374"/>
      <c r="DA31" s="375"/>
      <c r="DB31" s="376"/>
      <c r="DC31" s="377"/>
      <c r="DD31" s="375"/>
      <c r="DE31" s="378"/>
      <c r="DF31" s="374"/>
      <c r="DG31" s="375"/>
      <c r="DH31" s="376"/>
      <c r="DI31" s="377">
        <v>5</v>
      </c>
      <c r="DJ31" s="375"/>
      <c r="DK31" s="378"/>
      <c r="DL31" s="374"/>
      <c r="DM31" s="375"/>
      <c r="DN31" s="376"/>
      <c r="DO31" s="377">
        <v>2</v>
      </c>
      <c r="DP31" s="375"/>
      <c r="DQ31" s="378"/>
      <c r="DR31" s="374"/>
      <c r="DS31" s="375"/>
      <c r="DT31" s="376"/>
      <c r="DU31" s="377"/>
      <c r="DV31" s="375"/>
      <c r="DW31" s="378"/>
      <c r="DX31" s="374"/>
      <c r="DY31" s="375"/>
      <c r="DZ31" s="376"/>
      <c r="EA31" s="377"/>
      <c r="EB31" s="375"/>
      <c r="EC31" s="378"/>
      <c r="ED31" s="374"/>
      <c r="EE31" s="375"/>
      <c r="EF31" s="376"/>
      <c r="EG31" s="377"/>
      <c r="EH31" s="375"/>
      <c r="EI31" s="378"/>
      <c r="EJ31" s="374"/>
      <c r="EK31" s="375"/>
      <c r="EL31" s="376"/>
      <c r="EM31" s="374"/>
      <c r="EN31" s="375"/>
      <c r="EO31" s="376"/>
      <c r="EP31" s="374"/>
      <c r="EQ31" s="375"/>
      <c r="ER31" s="376"/>
      <c r="ES31" s="374"/>
      <c r="ET31" s="375"/>
      <c r="EU31" s="376"/>
      <c r="EV31" s="374"/>
      <c r="EW31" s="375"/>
      <c r="EX31" s="376"/>
      <c r="EY31" s="374"/>
      <c r="EZ31" s="375"/>
      <c r="FA31" s="376"/>
    </row>
    <row r="32" spans="2:157" s="12" customFormat="1" ht="18.75" customHeight="1" x14ac:dyDescent="0.25">
      <c r="B32" s="368" t="s">
        <v>496</v>
      </c>
      <c r="C32" s="369"/>
      <c r="D32" s="370"/>
      <c r="E32" s="371"/>
      <c r="F32" s="372"/>
      <c r="G32" s="370"/>
      <c r="H32" s="373"/>
      <c r="I32" s="369"/>
      <c r="J32" s="370"/>
      <c r="K32" s="371"/>
      <c r="L32" s="372"/>
      <c r="M32" s="370"/>
      <c r="N32" s="373"/>
      <c r="O32" s="369"/>
      <c r="P32" s="370"/>
      <c r="Q32" s="371"/>
      <c r="R32" s="372"/>
      <c r="S32" s="373"/>
      <c r="T32" s="369"/>
      <c r="U32" s="370"/>
      <c r="V32" s="371"/>
      <c r="W32" s="372"/>
      <c r="X32" s="370"/>
      <c r="Y32" s="373"/>
      <c r="Z32" s="369"/>
      <c r="AA32" s="370"/>
      <c r="AB32" s="371"/>
      <c r="AC32" s="372"/>
      <c r="AD32" s="370"/>
      <c r="AE32" s="373"/>
      <c r="AF32" s="369"/>
      <c r="AG32" s="370"/>
      <c r="AH32" s="371"/>
      <c r="AI32" s="372"/>
      <c r="AJ32" s="370"/>
      <c r="AK32" s="373"/>
      <c r="AL32" s="369"/>
      <c r="AM32" s="370"/>
      <c r="AN32" s="371"/>
      <c r="AO32" s="372"/>
      <c r="AP32" s="370"/>
      <c r="AQ32" s="373"/>
      <c r="AR32" s="369"/>
      <c r="AS32" s="370"/>
      <c r="AT32" s="371"/>
      <c r="AU32" s="372"/>
      <c r="AV32" s="370"/>
      <c r="AW32" s="373"/>
      <c r="AX32" s="369"/>
      <c r="AY32" s="370"/>
      <c r="AZ32" s="371"/>
      <c r="BA32" s="372"/>
      <c r="BB32" s="370"/>
      <c r="BC32" s="373"/>
      <c r="BD32" s="374"/>
      <c r="BE32" s="375"/>
      <c r="BF32" s="376"/>
      <c r="BG32" s="377"/>
      <c r="BH32" s="375"/>
      <c r="BI32" s="378"/>
      <c r="BJ32" s="374"/>
      <c r="BK32" s="375"/>
      <c r="BL32" s="376"/>
      <c r="BM32" s="377"/>
      <c r="BN32" s="375"/>
      <c r="BO32" s="378"/>
      <c r="BP32" s="374"/>
      <c r="BQ32" s="375"/>
      <c r="BR32" s="376"/>
      <c r="BS32" s="377"/>
      <c r="BT32" s="375"/>
      <c r="BU32" s="378"/>
      <c r="BV32" s="374"/>
      <c r="BW32" s="375"/>
      <c r="BX32" s="376"/>
      <c r="BY32" s="377"/>
      <c r="BZ32" s="375"/>
      <c r="CA32" s="378"/>
      <c r="CB32" s="374"/>
      <c r="CC32" s="375"/>
      <c r="CD32" s="376"/>
      <c r="CE32" s="377"/>
      <c r="CF32" s="375"/>
      <c r="CG32" s="378"/>
      <c r="CH32" s="374"/>
      <c r="CI32" s="375"/>
      <c r="CJ32" s="376"/>
      <c r="CK32" s="377"/>
      <c r="CL32" s="375"/>
      <c r="CM32" s="378"/>
      <c r="CN32" s="374"/>
      <c r="CO32" s="375"/>
      <c r="CP32" s="376"/>
      <c r="CQ32" s="377"/>
      <c r="CR32" s="375"/>
      <c r="CS32" s="378"/>
      <c r="CT32" s="374"/>
      <c r="CU32" s="375"/>
      <c r="CV32" s="376"/>
      <c r="CW32" s="377"/>
      <c r="CX32" s="375"/>
      <c r="CY32" s="378"/>
      <c r="CZ32" s="374"/>
      <c r="DA32" s="375"/>
      <c r="DB32" s="376"/>
      <c r="DC32" s="377"/>
      <c r="DD32" s="375"/>
      <c r="DE32" s="378"/>
      <c r="DF32" s="374"/>
      <c r="DG32" s="375"/>
      <c r="DH32" s="376"/>
      <c r="DI32" s="377"/>
      <c r="DJ32" s="375"/>
      <c r="DK32" s="378"/>
      <c r="DL32" s="374">
        <v>2</v>
      </c>
      <c r="DM32" s="375"/>
      <c r="DN32" s="376"/>
      <c r="DO32" s="377"/>
      <c r="DP32" s="375"/>
      <c r="DQ32" s="378"/>
      <c r="DR32" s="374"/>
      <c r="DS32" s="375"/>
      <c r="DT32" s="376"/>
      <c r="DU32" s="377"/>
      <c r="DV32" s="375"/>
      <c r="DW32" s="378"/>
      <c r="DX32" s="374"/>
      <c r="DY32" s="375"/>
      <c r="DZ32" s="376"/>
      <c r="EA32" s="377"/>
      <c r="EB32" s="375"/>
      <c r="EC32" s="378"/>
      <c r="ED32" s="374"/>
      <c r="EE32" s="375"/>
      <c r="EF32" s="376"/>
      <c r="EG32" s="377"/>
      <c r="EH32" s="375"/>
      <c r="EI32" s="378"/>
      <c r="EJ32" s="374"/>
      <c r="EK32" s="375"/>
      <c r="EL32" s="376"/>
      <c r="EM32" s="374"/>
      <c r="EN32" s="375"/>
      <c r="EO32" s="376"/>
      <c r="EP32" s="374"/>
      <c r="EQ32" s="375"/>
      <c r="ER32" s="376"/>
      <c r="ES32" s="374"/>
      <c r="ET32" s="375"/>
      <c r="EU32" s="376"/>
      <c r="EV32" s="374"/>
      <c r="EW32" s="375"/>
      <c r="EX32" s="376"/>
      <c r="EY32" s="374"/>
      <c r="EZ32" s="375"/>
      <c r="FA32" s="376"/>
    </row>
    <row r="33" spans="2:157" s="12" customFormat="1" ht="18.75" customHeight="1" x14ac:dyDescent="0.25">
      <c r="B33" s="368" t="s">
        <v>497</v>
      </c>
      <c r="C33" s="369"/>
      <c r="D33" s="370"/>
      <c r="E33" s="371"/>
      <c r="F33" s="372"/>
      <c r="G33" s="370"/>
      <c r="H33" s="373"/>
      <c r="I33" s="369"/>
      <c r="J33" s="370"/>
      <c r="K33" s="371"/>
      <c r="L33" s="372"/>
      <c r="M33" s="370"/>
      <c r="N33" s="373"/>
      <c r="O33" s="369"/>
      <c r="P33" s="370"/>
      <c r="Q33" s="371"/>
      <c r="R33" s="372"/>
      <c r="S33" s="373"/>
      <c r="T33" s="369"/>
      <c r="U33" s="370"/>
      <c r="V33" s="371"/>
      <c r="W33" s="372"/>
      <c r="X33" s="370"/>
      <c r="Y33" s="373"/>
      <c r="Z33" s="369"/>
      <c r="AA33" s="370"/>
      <c r="AB33" s="371"/>
      <c r="AC33" s="372"/>
      <c r="AD33" s="370"/>
      <c r="AE33" s="373"/>
      <c r="AF33" s="369"/>
      <c r="AG33" s="370"/>
      <c r="AH33" s="371"/>
      <c r="AI33" s="372"/>
      <c r="AJ33" s="370"/>
      <c r="AK33" s="373"/>
      <c r="AL33" s="369"/>
      <c r="AM33" s="370"/>
      <c r="AN33" s="371"/>
      <c r="AO33" s="372"/>
      <c r="AP33" s="370"/>
      <c r="AQ33" s="373"/>
      <c r="AR33" s="369"/>
      <c r="AS33" s="370"/>
      <c r="AT33" s="371"/>
      <c r="AU33" s="372"/>
      <c r="AV33" s="370"/>
      <c r="AW33" s="373"/>
      <c r="AX33" s="369"/>
      <c r="AY33" s="370"/>
      <c r="AZ33" s="371"/>
      <c r="BA33" s="372"/>
      <c r="BB33" s="370"/>
      <c r="BC33" s="373"/>
      <c r="BD33" s="374"/>
      <c r="BE33" s="375"/>
      <c r="BF33" s="376"/>
      <c r="BG33" s="377"/>
      <c r="BH33" s="375"/>
      <c r="BI33" s="378"/>
      <c r="BJ33" s="374"/>
      <c r="BK33" s="375"/>
      <c r="BL33" s="376"/>
      <c r="BM33" s="377"/>
      <c r="BN33" s="375"/>
      <c r="BO33" s="378"/>
      <c r="BP33" s="374"/>
      <c r="BQ33" s="375"/>
      <c r="BR33" s="376"/>
      <c r="BS33" s="377"/>
      <c r="BT33" s="375"/>
      <c r="BU33" s="378"/>
      <c r="BV33" s="374"/>
      <c r="BW33" s="375"/>
      <c r="BX33" s="376"/>
      <c r="BY33" s="377"/>
      <c r="BZ33" s="375"/>
      <c r="CA33" s="378"/>
      <c r="CB33" s="374"/>
      <c r="CC33" s="375"/>
      <c r="CD33" s="376"/>
      <c r="CE33" s="377"/>
      <c r="CF33" s="375"/>
      <c r="CG33" s="378"/>
      <c r="CH33" s="374"/>
      <c r="CI33" s="375"/>
      <c r="CJ33" s="376"/>
      <c r="CK33" s="377"/>
      <c r="CL33" s="375"/>
      <c r="CM33" s="378"/>
      <c r="CN33" s="374"/>
      <c r="CO33" s="375"/>
      <c r="CP33" s="376"/>
      <c r="CQ33" s="377"/>
      <c r="CR33" s="375"/>
      <c r="CS33" s="378"/>
      <c r="CT33" s="374"/>
      <c r="CU33" s="375"/>
      <c r="CV33" s="376"/>
      <c r="CW33" s="377"/>
      <c r="CX33" s="375"/>
      <c r="CY33" s="378"/>
      <c r="CZ33" s="374"/>
      <c r="DA33" s="375"/>
      <c r="DB33" s="376"/>
      <c r="DC33" s="377"/>
      <c r="DD33" s="375"/>
      <c r="DE33" s="378"/>
      <c r="DF33" s="374"/>
      <c r="DG33" s="375"/>
      <c r="DH33" s="376"/>
      <c r="DI33" s="377">
        <v>5</v>
      </c>
      <c r="DJ33" s="375"/>
      <c r="DK33" s="378"/>
      <c r="DL33" s="374">
        <v>4</v>
      </c>
      <c r="DM33" s="375"/>
      <c r="DN33" s="376"/>
      <c r="DO33" s="377">
        <v>2</v>
      </c>
      <c r="DP33" s="375"/>
      <c r="DQ33" s="378"/>
      <c r="DR33" s="374">
        <v>2</v>
      </c>
      <c r="DS33" s="375"/>
      <c r="DT33" s="376"/>
      <c r="DU33" s="377"/>
      <c r="DV33" s="375"/>
      <c r="DW33" s="378"/>
      <c r="DX33" s="374"/>
      <c r="DY33" s="375"/>
      <c r="DZ33" s="376"/>
      <c r="EA33" s="377"/>
      <c r="EB33" s="375"/>
      <c r="EC33" s="378"/>
      <c r="ED33" s="374"/>
      <c r="EE33" s="375"/>
      <c r="EF33" s="376"/>
      <c r="EG33" s="377"/>
      <c r="EH33" s="375"/>
      <c r="EI33" s="378"/>
      <c r="EJ33" s="374"/>
      <c r="EK33" s="375"/>
      <c r="EL33" s="376"/>
      <c r="EM33" s="374"/>
      <c r="EN33" s="375"/>
      <c r="EO33" s="376"/>
      <c r="EP33" s="374"/>
      <c r="EQ33" s="375"/>
      <c r="ER33" s="376"/>
      <c r="ES33" s="374"/>
      <c r="ET33" s="375"/>
      <c r="EU33" s="376"/>
      <c r="EV33" s="374"/>
      <c r="EW33" s="375"/>
      <c r="EX33" s="376"/>
      <c r="EY33" s="374"/>
      <c r="EZ33" s="375"/>
      <c r="FA33" s="376"/>
    </row>
    <row r="34" spans="2:157" s="12" customFormat="1" ht="18.75" customHeight="1" x14ac:dyDescent="0.25">
      <c r="B34" s="368" t="s">
        <v>498</v>
      </c>
      <c r="C34" s="369">
        <v>130</v>
      </c>
      <c r="D34" s="370">
        <v>35</v>
      </c>
      <c r="E34" s="371">
        <v>33</v>
      </c>
      <c r="F34" s="372"/>
      <c r="G34" s="370"/>
      <c r="H34" s="373"/>
      <c r="I34" s="369">
        <v>123</v>
      </c>
      <c r="J34" s="370">
        <v>35</v>
      </c>
      <c r="K34" s="371">
        <v>31</v>
      </c>
      <c r="L34" s="372"/>
      <c r="M34" s="370"/>
      <c r="N34" s="373"/>
      <c r="O34" s="369">
        <v>97</v>
      </c>
      <c r="P34" s="370">
        <v>43</v>
      </c>
      <c r="Q34" s="371">
        <v>25</v>
      </c>
      <c r="R34" s="372"/>
      <c r="S34" s="373"/>
      <c r="T34" s="369">
        <v>106</v>
      </c>
      <c r="U34" s="370">
        <v>40</v>
      </c>
      <c r="V34" s="371">
        <v>35</v>
      </c>
      <c r="W34" s="372"/>
      <c r="X34" s="370"/>
      <c r="Y34" s="373"/>
      <c r="Z34" s="369">
        <v>86</v>
      </c>
      <c r="AA34" s="370">
        <v>40</v>
      </c>
      <c r="AB34" s="371">
        <v>35</v>
      </c>
      <c r="AC34" s="372">
        <v>1</v>
      </c>
      <c r="AD34" s="370"/>
      <c r="AE34" s="373"/>
      <c r="AF34" s="369">
        <v>95</v>
      </c>
      <c r="AG34" s="370">
        <v>39</v>
      </c>
      <c r="AH34" s="371">
        <v>37</v>
      </c>
      <c r="AI34" s="372"/>
      <c r="AJ34" s="370"/>
      <c r="AK34" s="373"/>
      <c r="AL34" s="369">
        <v>129</v>
      </c>
      <c r="AM34" s="370">
        <v>46</v>
      </c>
      <c r="AN34" s="371">
        <v>43</v>
      </c>
      <c r="AO34" s="372"/>
      <c r="AP34" s="370"/>
      <c r="AQ34" s="373"/>
      <c r="AR34" s="369">
        <v>95</v>
      </c>
      <c r="AS34" s="370">
        <v>40</v>
      </c>
      <c r="AT34" s="371">
        <v>38</v>
      </c>
      <c r="AU34" s="372"/>
      <c r="AV34" s="370"/>
      <c r="AW34" s="373"/>
      <c r="AX34" s="369">
        <v>164</v>
      </c>
      <c r="AY34" s="370">
        <v>42</v>
      </c>
      <c r="AZ34" s="371">
        <v>40</v>
      </c>
      <c r="BA34" s="372"/>
      <c r="BB34" s="370"/>
      <c r="BC34" s="373"/>
      <c r="BD34" s="374">
        <v>269</v>
      </c>
      <c r="BE34" s="375">
        <v>47</v>
      </c>
      <c r="BF34" s="376">
        <v>47</v>
      </c>
      <c r="BG34" s="377">
        <v>1</v>
      </c>
      <c r="BH34" s="375"/>
      <c r="BI34" s="378">
        <v>1</v>
      </c>
      <c r="BJ34" s="374">
        <v>276</v>
      </c>
      <c r="BK34" s="375">
        <v>45</v>
      </c>
      <c r="BL34" s="376">
        <v>45</v>
      </c>
      <c r="BM34" s="377">
        <v>0</v>
      </c>
      <c r="BN34" s="375"/>
      <c r="BO34" s="378">
        <v>0</v>
      </c>
      <c r="BP34" s="374">
        <v>200</v>
      </c>
      <c r="BQ34" s="375">
        <v>47</v>
      </c>
      <c r="BR34" s="376">
        <v>47</v>
      </c>
      <c r="BS34" s="377">
        <v>2</v>
      </c>
      <c r="BT34" s="375">
        <v>2</v>
      </c>
      <c r="BU34" s="378">
        <v>2</v>
      </c>
      <c r="BV34" s="374">
        <v>174</v>
      </c>
      <c r="BW34" s="375">
        <v>50</v>
      </c>
      <c r="BX34" s="376">
        <v>53</v>
      </c>
      <c r="BY34" s="377">
        <v>0</v>
      </c>
      <c r="BZ34" s="375"/>
      <c r="CA34" s="378"/>
      <c r="CB34" s="374">
        <v>323</v>
      </c>
      <c r="CC34" s="375">
        <v>68</v>
      </c>
      <c r="CD34" s="376">
        <v>54</v>
      </c>
      <c r="CE34" s="377"/>
      <c r="CF34" s="375"/>
      <c r="CG34" s="378"/>
      <c r="CH34" s="374">
        <v>261</v>
      </c>
      <c r="CI34" s="375">
        <v>69</v>
      </c>
      <c r="CJ34" s="376">
        <v>47</v>
      </c>
      <c r="CK34" s="377"/>
      <c r="CL34" s="375"/>
      <c r="CM34" s="378"/>
      <c r="CN34" s="374">
        <v>211</v>
      </c>
      <c r="CO34" s="375">
        <v>52</v>
      </c>
      <c r="CP34" s="376">
        <v>45</v>
      </c>
      <c r="CQ34" s="377"/>
      <c r="CR34" s="375"/>
      <c r="CS34" s="378"/>
      <c r="CT34" s="374">
        <v>169</v>
      </c>
      <c r="CU34" s="375">
        <v>64</v>
      </c>
      <c r="CV34" s="376">
        <v>44</v>
      </c>
      <c r="CW34" s="377"/>
      <c r="CX34" s="375"/>
      <c r="CY34" s="378">
        <v>0</v>
      </c>
      <c r="CZ34" s="374">
        <v>212</v>
      </c>
      <c r="DA34" s="375">
        <v>56</v>
      </c>
      <c r="DB34" s="376">
        <v>44</v>
      </c>
      <c r="DC34" s="377">
        <v>172</v>
      </c>
      <c r="DD34" s="375">
        <v>54</v>
      </c>
      <c r="DE34" s="378">
        <v>44</v>
      </c>
      <c r="DF34" s="374">
        <v>211</v>
      </c>
      <c r="DG34" s="375">
        <v>54</v>
      </c>
      <c r="DH34" s="376">
        <v>42</v>
      </c>
      <c r="DI34" s="377">
        <v>119</v>
      </c>
      <c r="DJ34" s="375">
        <v>51</v>
      </c>
      <c r="DK34" s="378">
        <v>44</v>
      </c>
      <c r="DL34" s="374">
        <v>328</v>
      </c>
      <c r="DM34" s="375">
        <v>48</v>
      </c>
      <c r="DN34" s="376">
        <v>45</v>
      </c>
      <c r="DO34" s="377">
        <v>260</v>
      </c>
      <c r="DP34" s="375">
        <v>50</v>
      </c>
      <c r="DQ34" s="378">
        <v>45</v>
      </c>
      <c r="DR34" s="374">
        <v>191</v>
      </c>
      <c r="DS34" s="375">
        <v>53</v>
      </c>
      <c r="DT34" s="376">
        <v>44</v>
      </c>
      <c r="DU34" s="377">
        <v>119</v>
      </c>
      <c r="DV34" s="375">
        <v>55</v>
      </c>
      <c r="DW34" s="378">
        <v>44</v>
      </c>
      <c r="DX34" s="374">
        <v>152</v>
      </c>
      <c r="DY34" s="375">
        <v>54</v>
      </c>
      <c r="DZ34" s="376">
        <v>43</v>
      </c>
      <c r="EA34" s="377">
        <v>128</v>
      </c>
      <c r="EB34" s="375">
        <v>54</v>
      </c>
      <c r="EC34" s="378">
        <v>45</v>
      </c>
      <c r="ED34" s="374">
        <v>150</v>
      </c>
      <c r="EE34" s="375">
        <v>60</v>
      </c>
      <c r="EF34" s="376">
        <v>42</v>
      </c>
      <c r="EG34" s="377">
        <v>114</v>
      </c>
      <c r="EH34" s="375">
        <v>56</v>
      </c>
      <c r="EI34" s="378">
        <v>45</v>
      </c>
      <c r="EJ34" s="379">
        <v>149</v>
      </c>
      <c r="EK34" s="380">
        <v>60</v>
      </c>
      <c r="EL34" s="381">
        <v>58</v>
      </c>
      <c r="EM34" s="379">
        <v>281</v>
      </c>
      <c r="EN34" s="380">
        <v>54</v>
      </c>
      <c r="EO34" s="381">
        <v>46</v>
      </c>
      <c r="EP34" s="382">
        <v>223</v>
      </c>
      <c r="EQ34" s="383">
        <v>55</v>
      </c>
      <c r="ER34" s="384">
        <v>42</v>
      </c>
      <c r="ES34" s="385">
        <v>156</v>
      </c>
      <c r="ET34" s="386">
        <v>58</v>
      </c>
      <c r="EU34" s="387">
        <v>45</v>
      </c>
      <c r="EV34" s="385">
        <v>231</v>
      </c>
      <c r="EW34" s="386">
        <v>59</v>
      </c>
      <c r="EX34" s="387">
        <v>44</v>
      </c>
      <c r="EY34" s="385">
        <v>162</v>
      </c>
      <c r="EZ34" s="386">
        <v>60</v>
      </c>
      <c r="FA34" s="387">
        <v>43</v>
      </c>
    </row>
    <row r="35" spans="2:157" s="12" customFormat="1" ht="18.75" customHeight="1" x14ac:dyDescent="0.25">
      <c r="B35" s="368" t="s">
        <v>499</v>
      </c>
      <c r="C35" s="369">
        <v>561</v>
      </c>
      <c r="D35" s="370">
        <v>40</v>
      </c>
      <c r="E35" s="371">
        <v>36</v>
      </c>
      <c r="F35" s="372"/>
      <c r="G35" s="370"/>
      <c r="H35" s="373"/>
      <c r="I35" s="369">
        <v>360</v>
      </c>
      <c r="J35" s="370">
        <v>40</v>
      </c>
      <c r="K35" s="371">
        <v>38</v>
      </c>
      <c r="L35" s="372"/>
      <c r="M35" s="370"/>
      <c r="N35" s="373"/>
      <c r="O35" s="369">
        <v>333</v>
      </c>
      <c r="P35" s="370">
        <v>43</v>
      </c>
      <c r="Q35" s="371">
        <v>42</v>
      </c>
      <c r="R35" s="372"/>
      <c r="S35" s="373"/>
      <c r="T35" s="369">
        <v>300</v>
      </c>
      <c r="U35" s="370">
        <v>48</v>
      </c>
      <c r="V35" s="371">
        <v>44</v>
      </c>
      <c r="W35" s="372">
        <v>94</v>
      </c>
      <c r="X35" s="370">
        <v>35</v>
      </c>
      <c r="Y35" s="373">
        <v>32</v>
      </c>
      <c r="Z35" s="369">
        <v>276</v>
      </c>
      <c r="AA35" s="370">
        <v>34</v>
      </c>
      <c r="AB35" s="371">
        <v>28</v>
      </c>
      <c r="AC35" s="372">
        <v>140</v>
      </c>
      <c r="AD35" s="370">
        <v>34</v>
      </c>
      <c r="AE35" s="373">
        <v>32</v>
      </c>
      <c r="AF35" s="369">
        <v>217</v>
      </c>
      <c r="AG35" s="370">
        <v>28</v>
      </c>
      <c r="AH35" s="371">
        <v>25</v>
      </c>
      <c r="AI35" s="372">
        <v>115</v>
      </c>
      <c r="AJ35" s="370">
        <v>35</v>
      </c>
      <c r="AK35" s="373">
        <v>37</v>
      </c>
      <c r="AL35" s="369">
        <v>155</v>
      </c>
      <c r="AM35" s="370">
        <v>37</v>
      </c>
      <c r="AN35" s="371">
        <v>37</v>
      </c>
      <c r="AO35" s="372">
        <v>128</v>
      </c>
      <c r="AP35" s="370">
        <v>33</v>
      </c>
      <c r="AQ35" s="373">
        <v>32</v>
      </c>
      <c r="AR35" s="369">
        <v>133</v>
      </c>
      <c r="AS35" s="370">
        <v>34</v>
      </c>
      <c r="AT35" s="371">
        <v>34</v>
      </c>
      <c r="AU35" s="372">
        <v>123</v>
      </c>
      <c r="AV35" s="370">
        <v>33</v>
      </c>
      <c r="AW35" s="373">
        <v>35</v>
      </c>
      <c r="AX35" s="369">
        <v>201</v>
      </c>
      <c r="AY35" s="370">
        <v>34</v>
      </c>
      <c r="AZ35" s="371">
        <v>32</v>
      </c>
      <c r="BA35" s="372">
        <v>196</v>
      </c>
      <c r="BB35" s="370">
        <v>39</v>
      </c>
      <c r="BC35" s="373">
        <v>36</v>
      </c>
      <c r="BD35" s="374">
        <v>355</v>
      </c>
      <c r="BE35" s="375">
        <v>35</v>
      </c>
      <c r="BF35" s="376">
        <v>37</v>
      </c>
      <c r="BG35" s="377">
        <v>234</v>
      </c>
      <c r="BH35" s="375">
        <v>36</v>
      </c>
      <c r="BI35" s="378">
        <v>37</v>
      </c>
      <c r="BJ35" s="374">
        <v>460</v>
      </c>
      <c r="BK35" s="375">
        <v>35</v>
      </c>
      <c r="BL35" s="376">
        <v>36</v>
      </c>
      <c r="BM35" s="377">
        <v>253</v>
      </c>
      <c r="BN35" s="375">
        <v>35</v>
      </c>
      <c r="BO35" s="378">
        <v>37</v>
      </c>
      <c r="BP35" s="374">
        <v>323</v>
      </c>
      <c r="BQ35" s="375">
        <v>43</v>
      </c>
      <c r="BR35" s="376">
        <v>42</v>
      </c>
      <c r="BS35" s="377">
        <v>247</v>
      </c>
      <c r="BT35" s="375">
        <v>54</v>
      </c>
      <c r="BU35" s="378">
        <v>45</v>
      </c>
      <c r="BV35" s="374">
        <v>301</v>
      </c>
      <c r="BW35" s="375">
        <v>47</v>
      </c>
      <c r="BX35" s="376">
        <v>50</v>
      </c>
      <c r="BY35" s="377">
        <v>299</v>
      </c>
      <c r="BZ35" s="375">
        <v>35</v>
      </c>
      <c r="CA35" s="378">
        <v>42</v>
      </c>
      <c r="CB35" s="374">
        <v>377</v>
      </c>
      <c r="CC35" s="375">
        <v>55</v>
      </c>
      <c r="CD35" s="376">
        <v>46</v>
      </c>
      <c r="CE35" s="377">
        <v>397</v>
      </c>
      <c r="CF35" s="375">
        <v>31</v>
      </c>
      <c r="CG35" s="378">
        <v>47</v>
      </c>
      <c r="CH35" s="374">
        <v>349</v>
      </c>
      <c r="CI35" s="375">
        <v>53</v>
      </c>
      <c r="CJ35" s="376">
        <v>44</v>
      </c>
      <c r="CK35" s="377">
        <v>215</v>
      </c>
      <c r="CL35" s="375">
        <v>55</v>
      </c>
      <c r="CM35" s="378">
        <v>42</v>
      </c>
      <c r="CN35" s="374">
        <v>374</v>
      </c>
      <c r="CO35" s="375">
        <v>52</v>
      </c>
      <c r="CP35" s="376">
        <v>40</v>
      </c>
      <c r="CQ35" s="377">
        <v>277</v>
      </c>
      <c r="CR35" s="375">
        <v>47</v>
      </c>
      <c r="CS35" s="378">
        <v>41</v>
      </c>
      <c r="CT35" s="374">
        <v>279</v>
      </c>
      <c r="CU35" s="375">
        <v>50</v>
      </c>
      <c r="CV35" s="376">
        <v>40</v>
      </c>
      <c r="CW35" s="377">
        <v>265</v>
      </c>
      <c r="CX35" s="375">
        <v>46</v>
      </c>
      <c r="CY35" s="378">
        <v>41</v>
      </c>
      <c r="CZ35" s="374">
        <v>313</v>
      </c>
      <c r="DA35" s="375">
        <v>53</v>
      </c>
      <c r="DB35" s="376">
        <v>40</v>
      </c>
      <c r="DC35" s="377">
        <v>275</v>
      </c>
      <c r="DD35" s="375">
        <v>50</v>
      </c>
      <c r="DE35" s="378">
        <v>42</v>
      </c>
      <c r="DF35" s="374">
        <v>291</v>
      </c>
      <c r="DG35" s="375">
        <v>63</v>
      </c>
      <c r="DH35" s="376">
        <v>42</v>
      </c>
      <c r="DI35" s="377">
        <v>224</v>
      </c>
      <c r="DJ35" s="375">
        <v>51</v>
      </c>
      <c r="DK35" s="378">
        <v>46</v>
      </c>
      <c r="DL35" s="374">
        <v>641</v>
      </c>
      <c r="DM35" s="375">
        <v>64</v>
      </c>
      <c r="DN35" s="376">
        <v>49</v>
      </c>
      <c r="DO35" s="377">
        <v>359</v>
      </c>
      <c r="DP35" s="375">
        <v>56</v>
      </c>
      <c r="DQ35" s="378">
        <v>44</v>
      </c>
      <c r="DR35" s="374">
        <v>453</v>
      </c>
      <c r="DS35" s="375">
        <v>57</v>
      </c>
      <c r="DT35" s="376">
        <v>46</v>
      </c>
      <c r="DU35" s="377">
        <v>323</v>
      </c>
      <c r="DV35" s="375">
        <v>58</v>
      </c>
      <c r="DW35" s="378">
        <v>47</v>
      </c>
      <c r="DX35" s="374">
        <v>382</v>
      </c>
      <c r="DY35" s="375">
        <v>57</v>
      </c>
      <c r="DZ35" s="376">
        <v>44</v>
      </c>
      <c r="EA35" s="377">
        <v>290</v>
      </c>
      <c r="EB35" s="375">
        <v>51</v>
      </c>
      <c r="EC35" s="378">
        <v>47</v>
      </c>
      <c r="ED35" s="374">
        <v>349</v>
      </c>
      <c r="EE35" s="375">
        <v>60</v>
      </c>
      <c r="EF35" s="376">
        <v>46</v>
      </c>
      <c r="EG35" s="377">
        <v>299</v>
      </c>
      <c r="EH35" s="375">
        <v>56</v>
      </c>
      <c r="EI35" s="378">
        <v>47</v>
      </c>
      <c r="EJ35" s="379">
        <v>496</v>
      </c>
      <c r="EK35" s="380">
        <v>57</v>
      </c>
      <c r="EL35" s="381">
        <v>47</v>
      </c>
      <c r="EM35" s="379">
        <v>534</v>
      </c>
      <c r="EN35" s="380">
        <v>57</v>
      </c>
      <c r="EO35" s="381">
        <v>44</v>
      </c>
      <c r="EP35" s="382">
        <v>468</v>
      </c>
      <c r="EQ35" s="383">
        <v>60</v>
      </c>
      <c r="ER35" s="384">
        <v>48</v>
      </c>
      <c r="ES35" s="385">
        <v>373</v>
      </c>
      <c r="ET35" s="386">
        <v>57</v>
      </c>
      <c r="EU35" s="387">
        <v>45</v>
      </c>
      <c r="EV35" s="385">
        <v>467</v>
      </c>
      <c r="EW35" s="386">
        <v>61</v>
      </c>
      <c r="EX35" s="387">
        <v>43</v>
      </c>
      <c r="EY35" s="385">
        <v>305</v>
      </c>
      <c r="EZ35" s="386">
        <v>54</v>
      </c>
      <c r="FA35" s="387">
        <v>43</v>
      </c>
    </row>
    <row r="36" spans="2:157" s="12" customFormat="1" ht="18.75" customHeight="1" x14ac:dyDescent="0.25">
      <c r="B36" s="368" t="s">
        <v>500</v>
      </c>
      <c r="C36" s="369"/>
      <c r="D36" s="370"/>
      <c r="E36" s="371"/>
      <c r="F36" s="372"/>
      <c r="G36" s="370"/>
      <c r="H36" s="373"/>
      <c r="I36" s="369"/>
      <c r="J36" s="370"/>
      <c r="K36" s="371"/>
      <c r="L36" s="372"/>
      <c r="M36" s="370"/>
      <c r="N36" s="373"/>
      <c r="O36" s="369"/>
      <c r="P36" s="370"/>
      <c r="Q36" s="371"/>
      <c r="R36" s="372"/>
      <c r="S36" s="373"/>
      <c r="T36" s="369"/>
      <c r="U36" s="370"/>
      <c r="V36" s="371"/>
      <c r="W36" s="372"/>
      <c r="X36" s="370"/>
      <c r="Y36" s="373"/>
      <c r="Z36" s="369"/>
      <c r="AA36" s="370"/>
      <c r="AB36" s="371"/>
      <c r="AC36" s="372">
        <v>134</v>
      </c>
      <c r="AD36" s="370">
        <v>43</v>
      </c>
      <c r="AE36" s="373">
        <v>45</v>
      </c>
      <c r="AF36" s="369">
        <v>130</v>
      </c>
      <c r="AG36" s="370">
        <v>39</v>
      </c>
      <c r="AH36" s="371">
        <v>38</v>
      </c>
      <c r="AI36" s="372">
        <v>114</v>
      </c>
      <c r="AJ36" s="370">
        <v>40</v>
      </c>
      <c r="AK36" s="373">
        <v>41</v>
      </c>
      <c r="AL36" s="369">
        <v>110</v>
      </c>
      <c r="AM36" s="370">
        <v>42</v>
      </c>
      <c r="AN36" s="371">
        <v>41</v>
      </c>
      <c r="AO36" s="372">
        <v>134</v>
      </c>
      <c r="AP36" s="370">
        <v>36</v>
      </c>
      <c r="AQ36" s="373">
        <v>37</v>
      </c>
      <c r="AR36" s="369">
        <v>119</v>
      </c>
      <c r="AS36" s="370">
        <v>38</v>
      </c>
      <c r="AT36" s="371">
        <v>34</v>
      </c>
      <c r="AU36" s="372">
        <v>143</v>
      </c>
      <c r="AV36" s="370">
        <v>37</v>
      </c>
      <c r="AW36" s="373">
        <v>37</v>
      </c>
      <c r="AX36" s="369">
        <v>105</v>
      </c>
      <c r="AY36" s="370">
        <v>37</v>
      </c>
      <c r="AZ36" s="371">
        <v>36</v>
      </c>
      <c r="BA36" s="372">
        <v>157</v>
      </c>
      <c r="BB36" s="370">
        <v>37</v>
      </c>
      <c r="BC36" s="373">
        <v>31</v>
      </c>
      <c r="BD36" s="374">
        <v>239</v>
      </c>
      <c r="BE36" s="375">
        <v>40</v>
      </c>
      <c r="BF36" s="376">
        <v>40</v>
      </c>
      <c r="BG36" s="377">
        <v>173</v>
      </c>
      <c r="BH36" s="375">
        <v>41</v>
      </c>
      <c r="BI36" s="378">
        <v>40</v>
      </c>
      <c r="BJ36" s="374">
        <v>243</v>
      </c>
      <c r="BK36" s="375">
        <v>39</v>
      </c>
      <c r="BL36" s="376">
        <v>42</v>
      </c>
      <c r="BM36" s="377">
        <v>245</v>
      </c>
      <c r="BN36" s="375">
        <v>41</v>
      </c>
      <c r="BO36" s="378">
        <v>44</v>
      </c>
      <c r="BP36" s="374">
        <v>117</v>
      </c>
      <c r="BQ36" s="375">
        <v>44</v>
      </c>
      <c r="BR36" s="376">
        <v>39</v>
      </c>
      <c r="BS36" s="377">
        <v>150</v>
      </c>
      <c r="BT36" s="375">
        <v>59</v>
      </c>
      <c r="BU36" s="378">
        <v>42</v>
      </c>
      <c r="BV36" s="374">
        <v>105</v>
      </c>
      <c r="BW36" s="375">
        <v>51</v>
      </c>
      <c r="BX36" s="376">
        <v>47</v>
      </c>
      <c r="BY36" s="377">
        <v>186</v>
      </c>
      <c r="BZ36" s="375">
        <v>40</v>
      </c>
      <c r="CA36" s="378">
        <v>44</v>
      </c>
      <c r="CB36" s="374">
        <v>148</v>
      </c>
      <c r="CC36" s="375">
        <v>55</v>
      </c>
      <c r="CD36" s="376">
        <v>47</v>
      </c>
      <c r="CE36" s="377">
        <v>203</v>
      </c>
      <c r="CF36" s="375">
        <v>40</v>
      </c>
      <c r="CG36" s="378">
        <v>49</v>
      </c>
      <c r="CH36" s="374">
        <v>102</v>
      </c>
      <c r="CI36" s="375">
        <v>72</v>
      </c>
      <c r="CJ36" s="376">
        <v>46</v>
      </c>
      <c r="CK36" s="377">
        <v>133</v>
      </c>
      <c r="CL36" s="375">
        <v>63</v>
      </c>
      <c r="CM36" s="378">
        <v>46</v>
      </c>
      <c r="CN36" s="374">
        <v>133</v>
      </c>
      <c r="CO36" s="375">
        <v>65</v>
      </c>
      <c r="CP36" s="376">
        <v>43</v>
      </c>
      <c r="CQ36" s="377">
        <v>120</v>
      </c>
      <c r="CR36" s="375">
        <v>65</v>
      </c>
      <c r="CS36" s="378">
        <v>44</v>
      </c>
      <c r="CT36" s="374">
        <v>116</v>
      </c>
      <c r="CU36" s="375">
        <v>68</v>
      </c>
      <c r="CV36" s="376">
        <v>44</v>
      </c>
      <c r="CW36" s="377">
        <v>135</v>
      </c>
      <c r="CX36" s="375">
        <v>63</v>
      </c>
      <c r="CY36" s="378">
        <v>44</v>
      </c>
      <c r="CZ36" s="374">
        <v>94</v>
      </c>
      <c r="DA36" s="375">
        <v>68</v>
      </c>
      <c r="DB36" s="376">
        <v>38</v>
      </c>
      <c r="DC36" s="377">
        <v>107</v>
      </c>
      <c r="DD36" s="375">
        <v>65</v>
      </c>
      <c r="DE36" s="378">
        <v>39</v>
      </c>
      <c r="DF36" s="374">
        <v>115</v>
      </c>
      <c r="DG36" s="375">
        <v>56</v>
      </c>
      <c r="DH36" s="376">
        <v>42</v>
      </c>
      <c r="DI36" s="377">
        <v>109</v>
      </c>
      <c r="DJ36" s="375">
        <v>49</v>
      </c>
      <c r="DK36" s="378">
        <v>45</v>
      </c>
      <c r="DL36" s="374">
        <v>204</v>
      </c>
      <c r="DM36" s="375">
        <v>47</v>
      </c>
      <c r="DN36" s="376">
        <v>45</v>
      </c>
      <c r="DO36" s="377">
        <v>147</v>
      </c>
      <c r="DP36" s="375">
        <v>61</v>
      </c>
      <c r="DQ36" s="378">
        <v>42</v>
      </c>
      <c r="DR36" s="374">
        <v>141</v>
      </c>
      <c r="DS36" s="375">
        <v>54</v>
      </c>
      <c r="DT36" s="376">
        <v>45</v>
      </c>
      <c r="DU36" s="377">
        <v>110</v>
      </c>
      <c r="DV36" s="375">
        <v>59</v>
      </c>
      <c r="DW36" s="378">
        <v>45</v>
      </c>
      <c r="DX36" s="374">
        <v>133</v>
      </c>
      <c r="DY36" s="375">
        <v>60</v>
      </c>
      <c r="DZ36" s="376">
        <v>42</v>
      </c>
      <c r="EA36" s="377">
        <v>143</v>
      </c>
      <c r="EB36" s="375">
        <v>56</v>
      </c>
      <c r="EC36" s="378">
        <v>44</v>
      </c>
      <c r="ED36" s="374">
        <v>118</v>
      </c>
      <c r="EE36" s="375">
        <v>55</v>
      </c>
      <c r="EF36" s="376">
        <v>44</v>
      </c>
      <c r="EG36" s="377">
        <v>111</v>
      </c>
      <c r="EH36" s="375"/>
      <c r="EI36" s="378"/>
      <c r="EJ36" s="379">
        <v>280</v>
      </c>
      <c r="EK36" s="380">
        <v>62</v>
      </c>
      <c r="EL36" s="381">
        <v>44</v>
      </c>
      <c r="EM36" s="379">
        <v>207</v>
      </c>
      <c r="EN36" s="380">
        <v>51</v>
      </c>
      <c r="EO36" s="381">
        <v>44</v>
      </c>
      <c r="EP36" s="382">
        <v>183</v>
      </c>
      <c r="EQ36" s="383">
        <v>49</v>
      </c>
      <c r="ER36" s="384">
        <v>44</v>
      </c>
      <c r="ES36" s="385">
        <v>138</v>
      </c>
      <c r="ET36" s="386">
        <v>72</v>
      </c>
      <c r="EU36" s="387">
        <v>48</v>
      </c>
      <c r="EV36" s="385">
        <v>239</v>
      </c>
      <c r="EW36" s="386">
        <v>57</v>
      </c>
      <c r="EX36" s="387">
        <v>46</v>
      </c>
      <c r="EY36" s="385">
        <v>149</v>
      </c>
      <c r="EZ36" s="386">
        <v>56</v>
      </c>
      <c r="FA36" s="387">
        <v>45</v>
      </c>
    </row>
    <row r="37" spans="2:157" s="12" customFormat="1" ht="18.75" customHeight="1" x14ac:dyDescent="0.25">
      <c r="B37" s="368" t="s">
        <v>501</v>
      </c>
      <c r="C37" s="369"/>
      <c r="D37" s="370"/>
      <c r="E37" s="371"/>
      <c r="F37" s="372"/>
      <c r="G37" s="370"/>
      <c r="H37" s="373"/>
      <c r="I37" s="369"/>
      <c r="J37" s="370"/>
      <c r="K37" s="371"/>
      <c r="L37" s="372"/>
      <c r="M37" s="370"/>
      <c r="N37" s="373"/>
      <c r="O37" s="369"/>
      <c r="P37" s="370"/>
      <c r="Q37" s="371"/>
      <c r="R37" s="372"/>
      <c r="S37" s="373"/>
      <c r="T37" s="369"/>
      <c r="U37" s="370"/>
      <c r="V37" s="371"/>
      <c r="W37" s="372"/>
      <c r="X37" s="370"/>
      <c r="Y37" s="373"/>
      <c r="Z37" s="369"/>
      <c r="AA37" s="370"/>
      <c r="AB37" s="371"/>
      <c r="AC37" s="372"/>
      <c r="AD37" s="370"/>
      <c r="AE37" s="373"/>
      <c r="AF37" s="369"/>
      <c r="AG37" s="370"/>
      <c r="AH37" s="371"/>
      <c r="AI37" s="372"/>
      <c r="AJ37" s="370"/>
      <c r="AK37" s="373"/>
      <c r="AL37" s="369"/>
      <c r="AM37" s="370"/>
      <c r="AN37" s="371"/>
      <c r="AO37" s="372"/>
      <c r="AP37" s="370"/>
      <c r="AQ37" s="373"/>
      <c r="AR37" s="369"/>
      <c r="AS37" s="370"/>
      <c r="AT37" s="371"/>
      <c r="AU37" s="372"/>
      <c r="AV37" s="370"/>
      <c r="AW37" s="373"/>
      <c r="AX37" s="369"/>
      <c r="AY37" s="370"/>
      <c r="AZ37" s="371"/>
      <c r="BA37" s="372"/>
      <c r="BB37" s="370"/>
      <c r="BC37" s="373"/>
      <c r="BD37" s="374"/>
      <c r="BE37" s="375"/>
      <c r="BF37" s="376"/>
      <c r="BG37" s="377"/>
      <c r="BH37" s="375"/>
      <c r="BI37" s="378"/>
      <c r="BJ37" s="374"/>
      <c r="BK37" s="375"/>
      <c r="BL37" s="376"/>
      <c r="BM37" s="377"/>
      <c r="BN37" s="375"/>
      <c r="BO37" s="378"/>
      <c r="BP37" s="374"/>
      <c r="BQ37" s="375"/>
      <c r="BR37" s="376"/>
      <c r="BS37" s="377"/>
      <c r="BT37" s="375"/>
      <c r="BU37" s="378"/>
      <c r="BV37" s="374"/>
      <c r="BW37" s="375"/>
      <c r="BX37" s="376"/>
      <c r="BY37" s="377"/>
      <c r="BZ37" s="375"/>
      <c r="CA37" s="378"/>
      <c r="CB37" s="374"/>
      <c r="CC37" s="375"/>
      <c r="CD37" s="376"/>
      <c r="CE37" s="377"/>
      <c r="CF37" s="375"/>
      <c r="CG37" s="378"/>
      <c r="CH37" s="374"/>
      <c r="CI37" s="375"/>
      <c r="CJ37" s="376"/>
      <c r="CK37" s="377"/>
      <c r="CL37" s="375"/>
      <c r="CM37" s="378"/>
      <c r="CN37" s="374"/>
      <c r="CO37" s="375"/>
      <c r="CP37" s="376"/>
      <c r="CQ37" s="377"/>
      <c r="CR37" s="375"/>
      <c r="CS37" s="378"/>
      <c r="CT37" s="374"/>
      <c r="CU37" s="375"/>
      <c r="CV37" s="376"/>
      <c r="CW37" s="377"/>
      <c r="CX37" s="375"/>
      <c r="CY37" s="378"/>
      <c r="CZ37" s="374"/>
      <c r="DA37" s="375"/>
      <c r="DB37" s="376"/>
      <c r="DC37" s="377"/>
      <c r="DD37" s="375"/>
      <c r="DE37" s="378"/>
      <c r="DF37" s="374"/>
      <c r="DG37" s="375"/>
      <c r="DH37" s="376"/>
      <c r="DI37" s="377"/>
      <c r="DJ37" s="375"/>
      <c r="DK37" s="378"/>
      <c r="DL37" s="374"/>
      <c r="DM37" s="375"/>
      <c r="DN37" s="376"/>
      <c r="DO37" s="377"/>
      <c r="DP37" s="375"/>
      <c r="DQ37" s="378"/>
      <c r="DR37" s="374"/>
      <c r="DS37" s="375"/>
      <c r="DT37" s="376"/>
      <c r="DU37" s="377"/>
      <c r="DV37" s="375"/>
      <c r="DW37" s="378"/>
      <c r="DX37" s="374"/>
      <c r="DY37" s="375"/>
      <c r="DZ37" s="376"/>
      <c r="EA37" s="377"/>
      <c r="EB37" s="375"/>
      <c r="EC37" s="378"/>
      <c r="ED37" s="374"/>
      <c r="EE37" s="375"/>
      <c r="EF37" s="376"/>
      <c r="EG37" s="377"/>
      <c r="EH37" s="375"/>
      <c r="EI37" s="378"/>
      <c r="EJ37" s="379">
        <v>115</v>
      </c>
      <c r="EK37" s="380">
        <v>58</v>
      </c>
      <c r="EL37" s="381">
        <v>47</v>
      </c>
      <c r="EM37" s="374"/>
      <c r="EN37" s="375"/>
      <c r="EO37" s="376"/>
      <c r="EP37" s="382">
        <v>99</v>
      </c>
      <c r="EQ37" s="383">
        <v>56</v>
      </c>
      <c r="ER37" s="384">
        <v>48</v>
      </c>
      <c r="ES37" s="374"/>
      <c r="ET37" s="375"/>
      <c r="EU37" s="376"/>
      <c r="EV37" s="374">
        <v>81</v>
      </c>
      <c r="EW37" s="375">
        <v>58</v>
      </c>
      <c r="EX37" s="376">
        <v>50</v>
      </c>
      <c r="EY37" s="374"/>
      <c r="EZ37" s="375"/>
      <c r="FA37" s="376"/>
    </row>
    <row r="38" spans="2:157" s="12" customFormat="1" ht="18.75" customHeight="1" x14ac:dyDescent="0.25">
      <c r="B38" s="368" t="s">
        <v>502</v>
      </c>
      <c r="C38" s="369"/>
      <c r="D38" s="370"/>
      <c r="E38" s="371"/>
      <c r="F38" s="372"/>
      <c r="G38" s="370"/>
      <c r="H38" s="373"/>
      <c r="I38" s="369"/>
      <c r="J38" s="370"/>
      <c r="K38" s="371"/>
      <c r="L38" s="372"/>
      <c r="M38" s="370"/>
      <c r="N38" s="373"/>
      <c r="O38" s="369"/>
      <c r="P38" s="370"/>
      <c r="Q38" s="371"/>
      <c r="R38" s="372"/>
      <c r="S38" s="373"/>
      <c r="T38" s="369"/>
      <c r="U38" s="370"/>
      <c r="V38" s="371"/>
      <c r="W38" s="372"/>
      <c r="X38" s="370"/>
      <c r="Y38" s="373"/>
      <c r="Z38" s="369"/>
      <c r="AA38" s="370"/>
      <c r="AB38" s="371"/>
      <c r="AC38" s="372">
        <v>55</v>
      </c>
      <c r="AD38" s="370">
        <v>46</v>
      </c>
      <c r="AE38" s="373">
        <v>45</v>
      </c>
      <c r="AF38" s="369">
        <v>27</v>
      </c>
      <c r="AG38" s="370"/>
      <c r="AH38" s="371"/>
      <c r="AI38" s="372">
        <v>43</v>
      </c>
      <c r="AJ38" s="370">
        <v>43</v>
      </c>
      <c r="AK38" s="373">
        <v>40</v>
      </c>
      <c r="AL38" s="369"/>
      <c r="AM38" s="370"/>
      <c r="AN38" s="371"/>
      <c r="AO38" s="372"/>
      <c r="AP38" s="370"/>
      <c r="AQ38" s="373"/>
      <c r="AR38" s="369"/>
      <c r="AS38" s="370"/>
      <c r="AT38" s="371"/>
      <c r="AU38" s="372"/>
      <c r="AV38" s="370"/>
      <c r="AW38" s="373"/>
      <c r="AX38" s="369"/>
      <c r="AY38" s="370"/>
      <c r="AZ38" s="371"/>
      <c r="BA38" s="372"/>
      <c r="BB38" s="370"/>
      <c r="BC38" s="373"/>
      <c r="BD38" s="374"/>
      <c r="BE38" s="375"/>
      <c r="BF38" s="376"/>
      <c r="BG38" s="377"/>
      <c r="BH38" s="375"/>
      <c r="BI38" s="378"/>
      <c r="BJ38" s="374"/>
      <c r="BK38" s="375"/>
      <c r="BL38" s="376"/>
      <c r="BM38" s="377"/>
      <c r="BN38" s="375"/>
      <c r="BO38" s="378"/>
      <c r="BP38" s="374"/>
      <c r="BQ38" s="375"/>
      <c r="BR38" s="376"/>
      <c r="BS38" s="377"/>
      <c r="BT38" s="375"/>
      <c r="BU38" s="378"/>
      <c r="BV38" s="374"/>
      <c r="BW38" s="375"/>
      <c r="BX38" s="376"/>
      <c r="BY38" s="377"/>
      <c r="BZ38" s="375"/>
      <c r="CA38" s="378"/>
      <c r="CB38" s="374"/>
      <c r="CC38" s="375"/>
      <c r="CD38" s="376"/>
      <c r="CE38" s="377"/>
      <c r="CF38" s="375"/>
      <c r="CG38" s="378"/>
      <c r="CH38" s="374"/>
      <c r="CI38" s="375"/>
      <c r="CJ38" s="376"/>
      <c r="CK38" s="377"/>
      <c r="CL38" s="375"/>
      <c r="CM38" s="378"/>
      <c r="CN38" s="374"/>
      <c r="CO38" s="375"/>
      <c r="CP38" s="376"/>
      <c r="CQ38" s="377"/>
      <c r="CR38" s="375"/>
      <c r="CS38" s="378"/>
      <c r="CT38" s="374"/>
      <c r="CU38" s="375"/>
      <c r="CV38" s="376"/>
      <c r="CW38" s="377"/>
      <c r="CX38" s="375"/>
      <c r="CY38" s="378"/>
      <c r="CZ38" s="374"/>
      <c r="DA38" s="375"/>
      <c r="DB38" s="376"/>
      <c r="DC38" s="377"/>
      <c r="DD38" s="375"/>
      <c r="DE38" s="378"/>
      <c r="DF38" s="374"/>
      <c r="DG38" s="375"/>
      <c r="DH38" s="376"/>
      <c r="DI38" s="377"/>
      <c r="DJ38" s="375"/>
      <c r="DK38" s="378"/>
      <c r="DL38" s="374"/>
      <c r="DM38" s="375"/>
      <c r="DN38" s="376"/>
      <c r="DO38" s="377"/>
      <c r="DP38" s="375"/>
      <c r="DQ38" s="378"/>
      <c r="DR38" s="374"/>
      <c r="DS38" s="375"/>
      <c r="DT38" s="376"/>
      <c r="DU38" s="377"/>
      <c r="DV38" s="375"/>
      <c r="DW38" s="378"/>
      <c r="DX38" s="374"/>
      <c r="DY38" s="375"/>
      <c r="DZ38" s="376"/>
      <c r="EA38" s="377"/>
      <c r="EB38" s="375"/>
      <c r="EC38" s="378"/>
      <c r="ED38" s="374"/>
      <c r="EE38" s="375"/>
      <c r="EF38" s="376"/>
      <c r="EG38" s="377"/>
      <c r="EH38" s="375"/>
      <c r="EI38" s="378"/>
      <c r="EJ38" s="374"/>
      <c r="EK38" s="375"/>
      <c r="EL38" s="376"/>
      <c r="EM38" s="374"/>
      <c r="EN38" s="375"/>
      <c r="EO38" s="376"/>
      <c r="EP38" s="374"/>
      <c r="EQ38" s="375"/>
      <c r="ER38" s="376"/>
      <c r="ES38" s="374"/>
      <c r="ET38" s="375"/>
      <c r="EU38" s="376"/>
      <c r="EV38" s="374"/>
      <c r="EW38" s="375"/>
      <c r="EX38" s="376"/>
      <c r="EY38" s="374"/>
      <c r="EZ38" s="375"/>
      <c r="FA38" s="376"/>
    </row>
    <row r="39" spans="2:157" s="12" customFormat="1" ht="31.5" x14ac:dyDescent="0.25">
      <c r="B39" s="368" t="s">
        <v>503</v>
      </c>
      <c r="C39" s="369"/>
      <c r="D39" s="370"/>
      <c r="E39" s="371"/>
      <c r="F39" s="372"/>
      <c r="G39" s="370"/>
      <c r="H39" s="373"/>
      <c r="I39" s="369"/>
      <c r="J39" s="370"/>
      <c r="K39" s="371"/>
      <c r="L39" s="372"/>
      <c r="M39" s="370"/>
      <c r="N39" s="373"/>
      <c r="O39" s="369"/>
      <c r="P39" s="370"/>
      <c r="Q39" s="371"/>
      <c r="R39" s="372"/>
      <c r="S39" s="373"/>
      <c r="T39" s="369"/>
      <c r="U39" s="370"/>
      <c r="V39" s="371"/>
      <c r="W39" s="372"/>
      <c r="X39" s="370"/>
      <c r="Y39" s="373"/>
      <c r="Z39" s="369">
        <v>46</v>
      </c>
      <c r="AA39" s="370">
        <v>46</v>
      </c>
      <c r="AB39" s="371">
        <v>43</v>
      </c>
      <c r="AC39" s="372"/>
      <c r="AD39" s="370"/>
      <c r="AE39" s="373"/>
      <c r="AF39" s="369"/>
      <c r="AG39" s="370"/>
      <c r="AH39" s="371"/>
      <c r="AI39" s="372"/>
      <c r="AJ39" s="370"/>
      <c r="AK39" s="373"/>
      <c r="AL39" s="369"/>
      <c r="AM39" s="370"/>
      <c r="AN39" s="371"/>
      <c r="AO39" s="372"/>
      <c r="AP39" s="370"/>
      <c r="AQ39" s="373"/>
      <c r="AR39" s="369"/>
      <c r="AS39" s="370"/>
      <c r="AT39" s="371"/>
      <c r="AU39" s="372"/>
      <c r="AV39" s="370"/>
      <c r="AW39" s="373"/>
      <c r="AX39" s="369"/>
      <c r="AY39" s="370"/>
      <c r="AZ39" s="371"/>
      <c r="BA39" s="372"/>
      <c r="BB39" s="370"/>
      <c r="BC39" s="373"/>
      <c r="BD39" s="374"/>
      <c r="BE39" s="375"/>
      <c r="BF39" s="376"/>
      <c r="BG39" s="377"/>
      <c r="BH39" s="375"/>
      <c r="BI39" s="378"/>
      <c r="BJ39" s="374"/>
      <c r="BK39" s="375"/>
      <c r="BL39" s="376"/>
      <c r="BM39" s="377"/>
      <c r="BN39" s="375"/>
      <c r="BO39" s="378"/>
      <c r="BP39" s="374"/>
      <c r="BQ39" s="375"/>
      <c r="BR39" s="376"/>
      <c r="BS39" s="377"/>
      <c r="BT39" s="375"/>
      <c r="BU39" s="378"/>
      <c r="BV39" s="374"/>
      <c r="BW39" s="375"/>
      <c r="BX39" s="376"/>
      <c r="BY39" s="377"/>
      <c r="BZ39" s="375"/>
      <c r="CA39" s="378"/>
      <c r="CB39" s="374"/>
      <c r="CC39" s="375"/>
      <c r="CD39" s="376"/>
      <c r="CE39" s="377"/>
      <c r="CF39" s="375"/>
      <c r="CG39" s="378"/>
      <c r="CH39" s="374"/>
      <c r="CI39" s="375"/>
      <c r="CJ39" s="376"/>
      <c r="CK39" s="377"/>
      <c r="CL39" s="375"/>
      <c r="CM39" s="378"/>
      <c r="CN39" s="374"/>
      <c r="CO39" s="375"/>
      <c r="CP39" s="376"/>
      <c r="CQ39" s="377"/>
      <c r="CR39" s="375"/>
      <c r="CS39" s="378"/>
      <c r="CT39" s="374"/>
      <c r="CU39" s="375"/>
      <c r="CV39" s="376"/>
      <c r="CW39" s="377"/>
      <c r="CX39" s="375"/>
      <c r="CY39" s="378"/>
      <c r="CZ39" s="374"/>
      <c r="DA39" s="375"/>
      <c r="DB39" s="376"/>
      <c r="DC39" s="377"/>
      <c r="DD39" s="375"/>
      <c r="DE39" s="378"/>
      <c r="DF39" s="374"/>
      <c r="DG39" s="375"/>
      <c r="DH39" s="376"/>
      <c r="DI39" s="377"/>
      <c r="DJ39" s="375"/>
      <c r="DK39" s="378"/>
      <c r="DL39" s="374"/>
      <c r="DM39" s="375"/>
      <c r="DN39" s="376"/>
      <c r="DO39" s="377"/>
      <c r="DP39" s="375"/>
      <c r="DQ39" s="378"/>
      <c r="DR39" s="374"/>
      <c r="DS39" s="375"/>
      <c r="DT39" s="376"/>
      <c r="DU39" s="377"/>
      <c r="DV39" s="375"/>
      <c r="DW39" s="378"/>
      <c r="DX39" s="374"/>
      <c r="DY39" s="375"/>
      <c r="DZ39" s="376"/>
      <c r="EA39" s="377"/>
      <c r="EB39" s="375"/>
      <c r="EC39" s="378"/>
      <c r="ED39" s="374"/>
      <c r="EE39" s="375"/>
      <c r="EF39" s="376"/>
      <c r="EG39" s="377"/>
      <c r="EH39" s="375"/>
      <c r="EI39" s="378"/>
      <c r="EJ39" s="374"/>
      <c r="EK39" s="375"/>
      <c r="EL39" s="376"/>
      <c r="EM39" s="374"/>
      <c r="EN39" s="375"/>
      <c r="EO39" s="376"/>
      <c r="EP39" s="374"/>
      <c r="EQ39" s="375"/>
      <c r="ER39" s="376"/>
      <c r="ES39" s="374"/>
      <c r="ET39" s="375"/>
      <c r="EU39" s="376"/>
      <c r="EV39" s="374"/>
      <c r="EW39" s="375"/>
      <c r="EX39" s="376"/>
      <c r="EY39" s="374"/>
      <c r="EZ39" s="375"/>
      <c r="FA39" s="376"/>
    </row>
    <row r="40" spans="2:157" s="12" customFormat="1" ht="18.75" customHeight="1" x14ac:dyDescent="0.25">
      <c r="B40" s="368" t="s">
        <v>504</v>
      </c>
      <c r="C40" s="369">
        <v>108</v>
      </c>
      <c r="D40" s="370">
        <v>30</v>
      </c>
      <c r="E40" s="371">
        <v>23</v>
      </c>
      <c r="F40" s="372">
        <v>65</v>
      </c>
      <c r="G40" s="370">
        <v>30</v>
      </c>
      <c r="H40" s="373">
        <v>31</v>
      </c>
      <c r="I40" s="369">
        <f>56+19</f>
        <v>75</v>
      </c>
      <c r="J40" s="370">
        <v>30</v>
      </c>
      <c r="K40" s="371">
        <v>30</v>
      </c>
      <c r="L40" s="372">
        <f>29+18</f>
        <v>47</v>
      </c>
      <c r="M40" s="370">
        <v>30</v>
      </c>
      <c r="N40" s="373">
        <v>32</v>
      </c>
      <c r="O40" s="369">
        <v>62</v>
      </c>
      <c r="P40" s="370">
        <v>30</v>
      </c>
      <c r="Q40" s="371">
        <v>32</v>
      </c>
      <c r="R40" s="372"/>
      <c r="S40" s="373"/>
      <c r="T40" s="369">
        <v>71</v>
      </c>
      <c r="U40" s="370">
        <v>39</v>
      </c>
      <c r="V40" s="371">
        <v>30</v>
      </c>
      <c r="W40" s="372">
        <v>41</v>
      </c>
      <c r="X40" s="370">
        <v>35</v>
      </c>
      <c r="Y40" s="373">
        <v>32</v>
      </c>
      <c r="Z40" s="369">
        <v>42</v>
      </c>
      <c r="AA40" s="370">
        <v>30</v>
      </c>
      <c r="AB40" s="371">
        <v>28</v>
      </c>
      <c r="AC40" s="372">
        <v>35</v>
      </c>
      <c r="AD40" s="370">
        <v>30</v>
      </c>
      <c r="AE40" s="373">
        <v>25</v>
      </c>
      <c r="AF40" s="369">
        <v>66</v>
      </c>
      <c r="AG40" s="370">
        <v>31</v>
      </c>
      <c r="AH40" s="371">
        <v>30</v>
      </c>
      <c r="AI40" s="372">
        <v>55</v>
      </c>
      <c r="AJ40" s="370">
        <v>35</v>
      </c>
      <c r="AK40" s="373">
        <v>33</v>
      </c>
      <c r="AL40" s="369">
        <v>47</v>
      </c>
      <c r="AM40" s="370">
        <v>37</v>
      </c>
      <c r="AN40" s="371">
        <v>36</v>
      </c>
      <c r="AO40" s="372">
        <v>80</v>
      </c>
      <c r="AP40" s="370">
        <v>31</v>
      </c>
      <c r="AQ40" s="373">
        <v>27</v>
      </c>
      <c r="AR40" s="369">
        <v>71</v>
      </c>
      <c r="AS40" s="370">
        <v>37</v>
      </c>
      <c r="AT40" s="371">
        <v>31</v>
      </c>
      <c r="AU40" s="372">
        <v>82</v>
      </c>
      <c r="AV40" s="370">
        <v>37</v>
      </c>
      <c r="AW40" s="373">
        <v>36</v>
      </c>
      <c r="AX40" s="369">
        <v>74</v>
      </c>
      <c r="AY40" s="370">
        <v>38</v>
      </c>
      <c r="AZ40" s="371">
        <v>33</v>
      </c>
      <c r="BA40" s="372">
        <v>70</v>
      </c>
      <c r="BB40" s="370">
        <v>46</v>
      </c>
      <c r="BC40" s="373">
        <v>34</v>
      </c>
      <c r="BD40" s="374">
        <v>123</v>
      </c>
      <c r="BE40" s="375">
        <v>42</v>
      </c>
      <c r="BF40" s="376">
        <v>39</v>
      </c>
      <c r="BG40" s="377">
        <v>83</v>
      </c>
      <c r="BH40" s="375">
        <v>39</v>
      </c>
      <c r="BI40" s="378">
        <v>39</v>
      </c>
      <c r="BJ40" s="374">
        <v>102</v>
      </c>
      <c r="BK40" s="375">
        <v>39</v>
      </c>
      <c r="BL40" s="376">
        <v>40</v>
      </c>
      <c r="BM40" s="377">
        <v>155</v>
      </c>
      <c r="BN40" s="375">
        <v>39</v>
      </c>
      <c r="BO40" s="378">
        <v>39</v>
      </c>
      <c r="BP40" s="374">
        <v>124</v>
      </c>
      <c r="BQ40" s="375">
        <v>41</v>
      </c>
      <c r="BR40" s="376">
        <v>41</v>
      </c>
      <c r="BS40" s="377">
        <v>96</v>
      </c>
      <c r="BT40" s="375">
        <v>50</v>
      </c>
      <c r="BU40" s="378">
        <v>43</v>
      </c>
      <c r="BV40" s="374">
        <v>71</v>
      </c>
      <c r="BW40" s="375"/>
      <c r="BX40" s="376">
        <v>46</v>
      </c>
      <c r="BY40" s="377">
        <v>67</v>
      </c>
      <c r="BZ40" s="375">
        <v>40</v>
      </c>
      <c r="CA40" s="378">
        <v>40</v>
      </c>
      <c r="CB40" s="374">
        <v>91</v>
      </c>
      <c r="CC40" s="375">
        <v>53</v>
      </c>
      <c r="CD40" s="376">
        <v>43</v>
      </c>
      <c r="CE40" s="377">
        <v>118</v>
      </c>
      <c r="CF40" s="375">
        <v>40</v>
      </c>
      <c r="CG40" s="378">
        <v>45</v>
      </c>
      <c r="CH40" s="374">
        <v>134</v>
      </c>
      <c r="CI40" s="375">
        <v>79</v>
      </c>
      <c r="CJ40" s="376">
        <v>41</v>
      </c>
      <c r="CK40" s="377">
        <v>72</v>
      </c>
      <c r="CL40" s="375">
        <v>59</v>
      </c>
      <c r="CM40" s="378">
        <v>46</v>
      </c>
      <c r="CN40" s="374">
        <v>126</v>
      </c>
      <c r="CO40" s="375">
        <v>61</v>
      </c>
      <c r="CP40" s="376">
        <v>43</v>
      </c>
      <c r="CQ40" s="377">
        <v>91</v>
      </c>
      <c r="CR40" s="375">
        <v>59</v>
      </c>
      <c r="CS40" s="378">
        <v>44</v>
      </c>
      <c r="CT40" s="374">
        <v>113</v>
      </c>
      <c r="CU40" s="375">
        <v>68</v>
      </c>
      <c r="CV40" s="376">
        <v>45</v>
      </c>
      <c r="CW40" s="377">
        <v>103</v>
      </c>
      <c r="CX40" s="375">
        <v>63</v>
      </c>
      <c r="CY40" s="378">
        <v>42</v>
      </c>
      <c r="CZ40" s="374">
        <v>125</v>
      </c>
      <c r="DA40" s="375">
        <v>59</v>
      </c>
      <c r="DB40" s="376">
        <v>43</v>
      </c>
      <c r="DC40" s="377">
        <v>108</v>
      </c>
      <c r="DD40" s="375">
        <v>48</v>
      </c>
      <c r="DE40" s="378">
        <v>32</v>
      </c>
      <c r="DF40" s="374">
        <v>98</v>
      </c>
      <c r="DG40" s="375">
        <v>52</v>
      </c>
      <c r="DH40" s="376">
        <v>38</v>
      </c>
      <c r="DI40" s="377">
        <v>57</v>
      </c>
      <c r="DJ40" s="375">
        <v>43</v>
      </c>
      <c r="DK40" s="378">
        <v>40</v>
      </c>
      <c r="DL40" s="374">
        <v>140</v>
      </c>
      <c r="DM40" s="375">
        <v>43</v>
      </c>
      <c r="DN40" s="376">
        <v>41</v>
      </c>
      <c r="DO40" s="377">
        <v>121</v>
      </c>
      <c r="DP40" s="375">
        <v>53</v>
      </c>
      <c r="DQ40" s="378">
        <v>39</v>
      </c>
      <c r="DR40" s="374">
        <v>100</v>
      </c>
      <c r="DS40" s="375">
        <v>47</v>
      </c>
      <c r="DT40" s="376">
        <v>40</v>
      </c>
      <c r="DU40" s="377">
        <v>96</v>
      </c>
      <c r="DV40" s="375">
        <v>52</v>
      </c>
      <c r="DW40" s="378">
        <v>42</v>
      </c>
      <c r="DX40" s="374">
        <v>106</v>
      </c>
      <c r="DY40" s="375">
        <v>54</v>
      </c>
      <c r="DZ40" s="376">
        <v>37</v>
      </c>
      <c r="EA40" s="377">
        <v>74</v>
      </c>
      <c r="EB40" s="375">
        <v>45</v>
      </c>
      <c r="EC40" s="378">
        <v>38</v>
      </c>
      <c r="ED40" s="374">
        <v>105</v>
      </c>
      <c r="EE40" s="375">
        <v>58</v>
      </c>
      <c r="EF40" s="376">
        <v>39</v>
      </c>
      <c r="EG40" s="377">
        <v>60</v>
      </c>
      <c r="EH40" s="375">
        <v>57</v>
      </c>
      <c r="EI40" s="378">
        <v>39</v>
      </c>
      <c r="EJ40" s="379">
        <v>130</v>
      </c>
      <c r="EK40" s="380">
        <v>63</v>
      </c>
      <c r="EL40" s="381">
        <v>48</v>
      </c>
      <c r="EM40" s="379">
        <v>75</v>
      </c>
      <c r="EN40" s="380">
        <v>62</v>
      </c>
      <c r="EO40" s="381">
        <v>48</v>
      </c>
      <c r="EP40" s="382">
        <v>104</v>
      </c>
      <c r="EQ40" s="383">
        <v>62</v>
      </c>
      <c r="ER40" s="384">
        <v>45</v>
      </c>
      <c r="ES40" s="385">
        <v>72</v>
      </c>
      <c r="ET40" s="386">
        <v>55</v>
      </c>
      <c r="EU40" s="387">
        <v>40</v>
      </c>
      <c r="EV40" s="385">
        <v>78</v>
      </c>
      <c r="EW40" s="386">
        <v>56</v>
      </c>
      <c r="EX40" s="387">
        <v>39</v>
      </c>
      <c r="EY40" s="385">
        <v>42</v>
      </c>
      <c r="EZ40" s="386">
        <v>42</v>
      </c>
      <c r="FA40" s="387">
        <v>28</v>
      </c>
    </row>
    <row r="41" spans="2:157" s="12" customFormat="1" ht="18.75" customHeight="1" x14ac:dyDescent="0.25">
      <c r="B41" s="368" t="s">
        <v>505</v>
      </c>
      <c r="C41" s="369"/>
      <c r="D41" s="370"/>
      <c r="E41" s="371"/>
      <c r="F41" s="372"/>
      <c r="G41" s="370"/>
      <c r="H41" s="373"/>
      <c r="I41" s="369"/>
      <c r="J41" s="370"/>
      <c r="K41" s="371"/>
      <c r="L41" s="372"/>
      <c r="M41" s="370"/>
      <c r="N41" s="373"/>
      <c r="O41" s="369"/>
      <c r="P41" s="370"/>
      <c r="Q41" s="371"/>
      <c r="R41" s="372"/>
      <c r="S41" s="373"/>
      <c r="T41" s="369"/>
      <c r="U41" s="370"/>
      <c r="V41" s="371"/>
      <c r="W41" s="372"/>
      <c r="X41" s="370"/>
      <c r="Y41" s="373"/>
      <c r="Z41" s="369"/>
      <c r="AA41" s="370"/>
      <c r="AB41" s="371"/>
      <c r="AC41" s="372"/>
      <c r="AD41" s="370"/>
      <c r="AE41" s="373"/>
      <c r="AF41" s="369"/>
      <c r="AG41" s="370"/>
      <c r="AH41" s="371"/>
      <c r="AI41" s="372"/>
      <c r="AJ41" s="370"/>
      <c r="AK41" s="373"/>
      <c r="AL41" s="369"/>
      <c r="AM41" s="370"/>
      <c r="AN41" s="371"/>
      <c r="AO41" s="372"/>
      <c r="AP41" s="370"/>
      <c r="AQ41" s="373"/>
      <c r="AR41" s="369"/>
      <c r="AS41" s="370"/>
      <c r="AT41" s="371"/>
      <c r="AU41" s="372"/>
      <c r="AV41" s="370"/>
      <c r="AW41" s="373"/>
      <c r="AX41" s="369"/>
      <c r="AY41" s="370"/>
      <c r="AZ41" s="371"/>
      <c r="BA41" s="372"/>
      <c r="BB41" s="370"/>
      <c r="BC41" s="373"/>
      <c r="BD41" s="374"/>
      <c r="BE41" s="375"/>
      <c r="BF41" s="376"/>
      <c r="BG41" s="377"/>
      <c r="BH41" s="375"/>
      <c r="BI41" s="378"/>
      <c r="BJ41" s="374"/>
      <c r="BK41" s="375"/>
      <c r="BL41" s="376"/>
      <c r="BM41" s="377"/>
      <c r="BN41" s="375"/>
      <c r="BO41" s="378"/>
      <c r="BP41" s="374"/>
      <c r="BQ41" s="375"/>
      <c r="BR41" s="376"/>
      <c r="BS41" s="377"/>
      <c r="BT41" s="375"/>
      <c r="BU41" s="378"/>
      <c r="BV41" s="374"/>
      <c r="BW41" s="375"/>
      <c r="BX41" s="376"/>
      <c r="BY41" s="377"/>
      <c r="BZ41" s="375"/>
      <c r="CA41" s="378"/>
      <c r="CB41" s="374"/>
      <c r="CC41" s="375"/>
      <c r="CD41" s="376"/>
      <c r="CE41" s="377"/>
      <c r="CF41" s="375"/>
      <c r="CG41" s="378"/>
      <c r="CH41" s="374"/>
      <c r="CI41" s="375"/>
      <c r="CJ41" s="376"/>
      <c r="CK41" s="377"/>
      <c r="CL41" s="375"/>
      <c r="CM41" s="378"/>
      <c r="CN41" s="374"/>
      <c r="CO41" s="375"/>
      <c r="CP41" s="376"/>
      <c r="CQ41" s="377"/>
      <c r="CR41" s="375"/>
      <c r="CS41" s="378"/>
      <c r="CT41" s="374"/>
      <c r="CU41" s="375"/>
      <c r="CV41" s="376"/>
      <c r="CW41" s="377"/>
      <c r="CX41" s="375"/>
      <c r="CY41" s="378"/>
      <c r="CZ41" s="374"/>
      <c r="DA41" s="375"/>
      <c r="DB41" s="376"/>
      <c r="DC41" s="377"/>
      <c r="DD41" s="375"/>
      <c r="DE41" s="378"/>
      <c r="DF41" s="374"/>
      <c r="DG41" s="375"/>
      <c r="DH41" s="376"/>
      <c r="DI41" s="377"/>
      <c r="DJ41" s="375"/>
      <c r="DK41" s="378"/>
      <c r="DL41" s="374"/>
      <c r="DM41" s="375"/>
      <c r="DN41" s="376"/>
      <c r="DO41" s="377"/>
      <c r="DP41" s="375"/>
      <c r="DQ41" s="378"/>
      <c r="DR41" s="374">
        <v>72</v>
      </c>
      <c r="DS41" s="375">
        <v>53</v>
      </c>
      <c r="DT41" s="376">
        <v>36</v>
      </c>
      <c r="DU41" s="377">
        <v>48</v>
      </c>
      <c r="DV41" s="375">
        <v>47</v>
      </c>
      <c r="DW41" s="378">
        <v>37</v>
      </c>
      <c r="DX41" s="374">
        <v>51</v>
      </c>
      <c r="DY41" s="375">
        <v>49</v>
      </c>
      <c r="DZ41" s="376">
        <v>41</v>
      </c>
      <c r="EA41" s="377">
        <v>23</v>
      </c>
      <c r="EB41" s="375">
        <v>23</v>
      </c>
      <c r="EC41" s="378"/>
      <c r="ED41" s="374">
        <v>35</v>
      </c>
      <c r="EE41" s="375">
        <v>34</v>
      </c>
      <c r="EF41" s="376">
        <v>23</v>
      </c>
      <c r="EG41" s="377">
        <v>36</v>
      </c>
      <c r="EH41" s="375">
        <v>34</v>
      </c>
      <c r="EI41" s="378">
        <v>32</v>
      </c>
      <c r="EJ41" s="379">
        <v>48</v>
      </c>
      <c r="EK41" s="380">
        <v>48</v>
      </c>
      <c r="EL41" s="381">
        <v>41</v>
      </c>
      <c r="EM41" s="379">
        <v>22</v>
      </c>
      <c r="EN41" s="380">
        <v>22</v>
      </c>
      <c r="EO41" s="381">
        <v>13</v>
      </c>
      <c r="EP41" s="382">
        <v>42</v>
      </c>
      <c r="EQ41" s="383">
        <v>40</v>
      </c>
      <c r="ER41" s="384">
        <v>31</v>
      </c>
      <c r="ES41" s="385">
        <v>26</v>
      </c>
      <c r="ET41" s="380"/>
      <c r="EU41" s="381"/>
      <c r="EV41" s="385">
        <v>39</v>
      </c>
      <c r="EW41" s="380">
        <v>38</v>
      </c>
      <c r="EX41" s="381">
        <v>30</v>
      </c>
      <c r="EY41" s="385">
        <v>27</v>
      </c>
      <c r="EZ41" s="380"/>
      <c r="FA41" s="381"/>
    </row>
    <row r="42" spans="2:157" s="12" customFormat="1" ht="18.75" customHeight="1" x14ac:dyDescent="0.25">
      <c r="B42" s="368" t="s">
        <v>506</v>
      </c>
      <c r="C42" s="369"/>
      <c r="D42" s="370"/>
      <c r="E42" s="371"/>
      <c r="F42" s="372"/>
      <c r="G42" s="370"/>
      <c r="H42" s="373"/>
      <c r="I42" s="369"/>
      <c r="J42" s="370"/>
      <c r="K42" s="371"/>
      <c r="L42" s="372"/>
      <c r="M42" s="370"/>
      <c r="N42" s="373"/>
      <c r="O42" s="369"/>
      <c r="P42" s="370"/>
      <c r="Q42" s="371"/>
      <c r="R42" s="372"/>
      <c r="S42" s="373"/>
      <c r="T42" s="369"/>
      <c r="U42" s="370"/>
      <c r="V42" s="371"/>
      <c r="W42" s="372"/>
      <c r="X42" s="370"/>
      <c r="Y42" s="373"/>
      <c r="Z42" s="369"/>
      <c r="AA42" s="370"/>
      <c r="AB42" s="371"/>
      <c r="AC42" s="372"/>
      <c r="AD42" s="370"/>
      <c r="AE42" s="373"/>
      <c r="AF42" s="369"/>
      <c r="AG42" s="370"/>
      <c r="AH42" s="371"/>
      <c r="AI42" s="372"/>
      <c r="AJ42" s="370"/>
      <c r="AK42" s="373"/>
      <c r="AL42" s="369"/>
      <c r="AM42" s="370"/>
      <c r="AN42" s="371"/>
      <c r="AO42" s="372"/>
      <c r="AP42" s="370"/>
      <c r="AQ42" s="373"/>
      <c r="AR42" s="369"/>
      <c r="AS42" s="370"/>
      <c r="AT42" s="371"/>
      <c r="AU42" s="372"/>
      <c r="AV42" s="370"/>
      <c r="AW42" s="373"/>
      <c r="AX42" s="369"/>
      <c r="AY42" s="370"/>
      <c r="AZ42" s="371"/>
      <c r="BA42" s="372"/>
      <c r="BB42" s="370"/>
      <c r="BC42" s="373"/>
      <c r="BD42" s="374"/>
      <c r="BE42" s="375"/>
      <c r="BF42" s="376"/>
      <c r="BG42" s="377"/>
      <c r="BH42" s="375"/>
      <c r="BI42" s="378"/>
      <c r="BJ42" s="374"/>
      <c r="BK42" s="375"/>
      <c r="BL42" s="376"/>
      <c r="BM42" s="377"/>
      <c r="BN42" s="375"/>
      <c r="BO42" s="378"/>
      <c r="BP42" s="374"/>
      <c r="BQ42" s="375"/>
      <c r="BR42" s="376"/>
      <c r="BS42" s="377"/>
      <c r="BT42" s="375"/>
      <c r="BU42" s="378"/>
      <c r="BV42" s="374"/>
      <c r="BW42" s="375"/>
      <c r="BX42" s="376"/>
      <c r="BY42" s="377"/>
      <c r="BZ42" s="375"/>
      <c r="CA42" s="378"/>
      <c r="CB42" s="374"/>
      <c r="CC42" s="375"/>
      <c r="CD42" s="376"/>
      <c r="CE42" s="377"/>
      <c r="CF42" s="375"/>
      <c r="CG42" s="378"/>
      <c r="CH42" s="374"/>
      <c r="CI42" s="375"/>
      <c r="CJ42" s="376"/>
      <c r="CK42" s="377"/>
      <c r="CL42" s="375"/>
      <c r="CM42" s="378"/>
      <c r="CN42" s="374"/>
      <c r="CO42" s="375"/>
      <c r="CP42" s="376"/>
      <c r="CQ42" s="377"/>
      <c r="CR42" s="375"/>
      <c r="CS42" s="378"/>
      <c r="CT42" s="374"/>
      <c r="CU42" s="375"/>
      <c r="CV42" s="376"/>
      <c r="CW42" s="377"/>
      <c r="CX42" s="375"/>
      <c r="CY42" s="378"/>
      <c r="CZ42" s="374"/>
      <c r="DA42" s="375"/>
      <c r="DB42" s="376"/>
      <c r="DC42" s="377"/>
      <c r="DD42" s="375"/>
      <c r="DE42" s="378"/>
      <c r="DF42" s="374"/>
      <c r="DG42" s="375"/>
      <c r="DH42" s="376"/>
      <c r="DI42" s="377"/>
      <c r="DJ42" s="375"/>
      <c r="DK42" s="378"/>
      <c r="DL42" s="374"/>
      <c r="DM42" s="375"/>
      <c r="DN42" s="376"/>
      <c r="DO42" s="377"/>
      <c r="DP42" s="375"/>
      <c r="DQ42" s="378"/>
      <c r="DR42" s="374">
        <v>87</v>
      </c>
      <c r="DS42" s="375">
        <v>48</v>
      </c>
      <c r="DT42" s="376">
        <v>41</v>
      </c>
      <c r="DU42" s="377">
        <v>31</v>
      </c>
      <c r="DV42" s="375">
        <v>31</v>
      </c>
      <c r="DW42" s="378">
        <v>24</v>
      </c>
      <c r="DX42" s="374">
        <v>48</v>
      </c>
      <c r="DY42" s="375">
        <v>46</v>
      </c>
      <c r="DZ42" s="376">
        <v>43</v>
      </c>
      <c r="EA42" s="377">
        <v>40</v>
      </c>
      <c r="EB42" s="375">
        <v>40</v>
      </c>
      <c r="EC42" s="378">
        <v>40</v>
      </c>
      <c r="ED42" s="374">
        <v>20</v>
      </c>
      <c r="EE42" s="375"/>
      <c r="EF42" s="376"/>
      <c r="EG42" s="377">
        <v>28</v>
      </c>
      <c r="EH42" s="375"/>
      <c r="EI42" s="378"/>
      <c r="EJ42" s="379">
        <v>56</v>
      </c>
      <c r="EK42" s="380">
        <v>56</v>
      </c>
      <c r="EL42" s="381">
        <v>49</v>
      </c>
      <c r="EM42" s="379">
        <v>29</v>
      </c>
      <c r="EN42" s="380">
        <v>28</v>
      </c>
      <c r="EO42" s="381">
        <v>18</v>
      </c>
      <c r="EP42" s="382">
        <v>48</v>
      </c>
      <c r="EQ42" s="383">
        <v>48</v>
      </c>
      <c r="ER42" s="384">
        <v>36</v>
      </c>
      <c r="ES42" s="379"/>
      <c r="ET42" s="380"/>
      <c r="EU42" s="381"/>
      <c r="EV42" s="379">
        <v>76</v>
      </c>
      <c r="EW42" s="380">
        <v>73</v>
      </c>
      <c r="EX42" s="381">
        <v>49</v>
      </c>
      <c r="EY42" s="379">
        <v>27</v>
      </c>
      <c r="EZ42" s="380"/>
      <c r="FA42" s="381"/>
    </row>
    <row r="43" spans="2:157" s="12" customFormat="1" ht="18.75" customHeight="1" x14ac:dyDescent="0.25">
      <c r="B43" s="368" t="s">
        <v>507</v>
      </c>
      <c r="C43" s="369"/>
      <c r="D43" s="370"/>
      <c r="E43" s="371"/>
      <c r="F43" s="372"/>
      <c r="G43" s="370"/>
      <c r="H43" s="373"/>
      <c r="I43" s="369"/>
      <c r="J43" s="370"/>
      <c r="K43" s="371"/>
      <c r="L43" s="372"/>
      <c r="M43" s="370"/>
      <c r="N43" s="373"/>
      <c r="O43" s="369"/>
      <c r="P43" s="370"/>
      <c r="Q43" s="371"/>
      <c r="R43" s="372"/>
      <c r="S43" s="373"/>
      <c r="T43" s="369"/>
      <c r="U43" s="370"/>
      <c r="V43" s="371"/>
      <c r="W43" s="372"/>
      <c r="X43" s="370"/>
      <c r="Y43" s="373"/>
      <c r="Z43" s="369"/>
      <c r="AA43" s="370"/>
      <c r="AB43" s="371"/>
      <c r="AC43" s="372"/>
      <c r="AD43" s="370"/>
      <c r="AE43" s="373"/>
      <c r="AF43" s="369"/>
      <c r="AG43" s="370"/>
      <c r="AH43" s="371"/>
      <c r="AI43" s="372"/>
      <c r="AJ43" s="370"/>
      <c r="AK43" s="373"/>
      <c r="AL43" s="369"/>
      <c r="AM43" s="370"/>
      <c r="AN43" s="371"/>
      <c r="AO43" s="372"/>
      <c r="AP43" s="370"/>
      <c r="AQ43" s="373"/>
      <c r="AR43" s="369"/>
      <c r="AS43" s="370"/>
      <c r="AT43" s="371"/>
      <c r="AU43" s="372"/>
      <c r="AV43" s="370"/>
      <c r="AW43" s="373"/>
      <c r="AX43" s="369"/>
      <c r="AY43" s="370"/>
      <c r="AZ43" s="371"/>
      <c r="BA43" s="372"/>
      <c r="BB43" s="370"/>
      <c r="BC43" s="373"/>
      <c r="BD43" s="374"/>
      <c r="BE43" s="375"/>
      <c r="BF43" s="376"/>
      <c r="BG43" s="377"/>
      <c r="BH43" s="375"/>
      <c r="BI43" s="378"/>
      <c r="BJ43" s="374"/>
      <c r="BK43" s="375"/>
      <c r="BL43" s="376"/>
      <c r="BM43" s="377"/>
      <c r="BN43" s="375"/>
      <c r="BO43" s="378"/>
      <c r="BP43" s="374"/>
      <c r="BQ43" s="375"/>
      <c r="BR43" s="376"/>
      <c r="BS43" s="377"/>
      <c r="BT43" s="375"/>
      <c r="BU43" s="378"/>
      <c r="BV43" s="374"/>
      <c r="BW43" s="375"/>
      <c r="BX43" s="376"/>
      <c r="BY43" s="377"/>
      <c r="BZ43" s="375"/>
      <c r="CA43" s="378"/>
      <c r="CB43" s="374"/>
      <c r="CC43" s="375"/>
      <c r="CD43" s="376"/>
      <c r="CE43" s="377"/>
      <c r="CF43" s="375"/>
      <c r="CG43" s="378"/>
      <c r="CH43" s="374"/>
      <c r="CI43" s="375"/>
      <c r="CJ43" s="376"/>
      <c r="CK43" s="377"/>
      <c r="CL43" s="375"/>
      <c r="CM43" s="378"/>
      <c r="CN43" s="374"/>
      <c r="CO43" s="375"/>
      <c r="CP43" s="376"/>
      <c r="CQ43" s="377"/>
      <c r="CR43" s="375"/>
      <c r="CS43" s="378"/>
      <c r="CT43" s="374"/>
      <c r="CU43" s="375"/>
      <c r="CV43" s="376"/>
      <c r="CW43" s="377"/>
      <c r="CX43" s="375"/>
      <c r="CY43" s="378"/>
      <c r="CZ43" s="374"/>
      <c r="DA43" s="375"/>
      <c r="DB43" s="376"/>
      <c r="DC43" s="377"/>
      <c r="DD43" s="375"/>
      <c r="DE43" s="378"/>
      <c r="DF43" s="374"/>
      <c r="DG43" s="375"/>
      <c r="DH43" s="376"/>
      <c r="DI43" s="377"/>
      <c r="DJ43" s="375"/>
      <c r="DK43" s="378"/>
      <c r="DL43" s="374"/>
      <c r="DM43" s="375"/>
      <c r="DN43" s="376"/>
      <c r="DO43" s="377">
        <v>45</v>
      </c>
      <c r="DP43" s="375">
        <v>43</v>
      </c>
      <c r="DQ43" s="378">
        <v>37</v>
      </c>
      <c r="DR43" s="374">
        <v>45</v>
      </c>
      <c r="DS43" s="375">
        <v>43</v>
      </c>
      <c r="DT43" s="376">
        <v>31</v>
      </c>
      <c r="DU43" s="377">
        <v>46</v>
      </c>
      <c r="DV43" s="375">
        <v>46</v>
      </c>
      <c r="DW43" s="378">
        <v>38</v>
      </c>
      <c r="DX43" s="374">
        <v>71</v>
      </c>
      <c r="DY43" s="375">
        <v>50</v>
      </c>
      <c r="DZ43" s="376">
        <v>36</v>
      </c>
      <c r="EA43" s="377">
        <v>45</v>
      </c>
      <c r="EB43" s="375">
        <v>45</v>
      </c>
      <c r="EC43" s="378">
        <v>42</v>
      </c>
      <c r="ED43" s="374">
        <v>61</v>
      </c>
      <c r="EE43" s="375">
        <v>60</v>
      </c>
      <c r="EF43" s="376">
        <v>50</v>
      </c>
      <c r="EG43" s="377">
        <v>49</v>
      </c>
      <c r="EH43" s="375">
        <v>48</v>
      </c>
      <c r="EI43" s="378">
        <v>34</v>
      </c>
      <c r="EJ43" s="379">
        <v>58</v>
      </c>
      <c r="EK43" s="380">
        <v>57</v>
      </c>
      <c r="EL43" s="381">
        <v>44</v>
      </c>
      <c r="EM43" s="379">
        <v>52</v>
      </c>
      <c r="EN43" s="380">
        <v>51</v>
      </c>
      <c r="EO43" s="381">
        <v>38</v>
      </c>
      <c r="EP43" s="382">
        <v>88</v>
      </c>
      <c r="EQ43" s="383">
        <v>70</v>
      </c>
      <c r="ER43" s="384">
        <v>48</v>
      </c>
      <c r="ES43" s="385">
        <v>58</v>
      </c>
      <c r="ET43" s="386">
        <v>58</v>
      </c>
      <c r="EU43" s="387">
        <v>47</v>
      </c>
      <c r="EV43" s="385">
        <v>77</v>
      </c>
      <c r="EW43" s="386">
        <v>75</v>
      </c>
      <c r="EX43" s="387">
        <v>52</v>
      </c>
      <c r="EY43" s="385">
        <v>53</v>
      </c>
      <c r="EZ43" s="386">
        <v>52</v>
      </c>
      <c r="FA43" s="387">
        <v>40</v>
      </c>
    </row>
    <row r="44" spans="2:157" s="12" customFormat="1" ht="18.75" customHeight="1" x14ac:dyDescent="0.25">
      <c r="B44" s="368" t="s">
        <v>508</v>
      </c>
      <c r="C44" s="369">
        <v>127</v>
      </c>
      <c r="D44" s="370">
        <v>30</v>
      </c>
      <c r="E44" s="371">
        <v>29</v>
      </c>
      <c r="F44" s="372">
        <v>97</v>
      </c>
      <c r="G44" s="370">
        <v>30</v>
      </c>
      <c r="H44" s="373">
        <v>28</v>
      </c>
      <c r="I44" s="369">
        <f>52+35</f>
        <v>87</v>
      </c>
      <c r="J44" s="370">
        <v>30</v>
      </c>
      <c r="K44" s="371">
        <v>26</v>
      </c>
      <c r="L44" s="372">
        <f>52+35</f>
        <v>87</v>
      </c>
      <c r="M44" s="370">
        <v>30</v>
      </c>
      <c r="N44" s="373">
        <v>29</v>
      </c>
      <c r="O44" s="369">
        <v>105</v>
      </c>
      <c r="P44" s="370">
        <v>31</v>
      </c>
      <c r="Q44" s="371">
        <v>28</v>
      </c>
      <c r="R44" s="372"/>
      <c r="S44" s="373"/>
      <c r="T44" s="369">
        <v>118</v>
      </c>
      <c r="U44" s="370">
        <v>32</v>
      </c>
      <c r="V44" s="371">
        <v>26</v>
      </c>
      <c r="W44" s="372">
        <v>65</v>
      </c>
      <c r="X44" s="370">
        <v>35</v>
      </c>
      <c r="Y44" s="373">
        <v>30</v>
      </c>
      <c r="Z44" s="369">
        <v>84</v>
      </c>
      <c r="AA44" s="370">
        <v>30</v>
      </c>
      <c r="AB44" s="371">
        <v>28</v>
      </c>
      <c r="AC44" s="372">
        <v>60</v>
      </c>
      <c r="AD44" s="370">
        <v>32</v>
      </c>
      <c r="AE44" s="373">
        <v>27</v>
      </c>
      <c r="AF44" s="369">
        <v>106</v>
      </c>
      <c r="AG44" s="370">
        <v>28</v>
      </c>
      <c r="AH44" s="371">
        <v>28</v>
      </c>
      <c r="AI44" s="372">
        <v>57</v>
      </c>
      <c r="AJ44" s="370">
        <v>35</v>
      </c>
      <c r="AK44" s="373">
        <v>35</v>
      </c>
      <c r="AL44" s="369">
        <v>93</v>
      </c>
      <c r="AM44" s="370">
        <v>33</v>
      </c>
      <c r="AN44" s="371">
        <v>33</v>
      </c>
      <c r="AO44" s="372">
        <v>66</v>
      </c>
      <c r="AP44" s="370">
        <v>30</v>
      </c>
      <c r="AQ44" s="373">
        <v>30</v>
      </c>
      <c r="AR44" s="369">
        <v>102</v>
      </c>
      <c r="AS44" s="370">
        <v>31</v>
      </c>
      <c r="AT44" s="371">
        <v>27</v>
      </c>
      <c r="AU44" s="372">
        <v>77</v>
      </c>
      <c r="AV44" s="370">
        <v>31</v>
      </c>
      <c r="AW44" s="373">
        <v>31</v>
      </c>
      <c r="AX44" s="369">
        <v>109</v>
      </c>
      <c r="AY44" s="370">
        <v>33</v>
      </c>
      <c r="AZ44" s="371">
        <v>30</v>
      </c>
      <c r="BA44" s="372">
        <v>124</v>
      </c>
      <c r="BB44" s="370">
        <v>31</v>
      </c>
      <c r="BC44" s="373">
        <v>26</v>
      </c>
      <c r="BD44" s="374">
        <v>159</v>
      </c>
      <c r="BE44" s="375">
        <v>40</v>
      </c>
      <c r="BF44" s="376">
        <v>39</v>
      </c>
      <c r="BG44" s="377">
        <v>111</v>
      </c>
      <c r="BH44" s="375">
        <v>39</v>
      </c>
      <c r="BI44" s="378">
        <v>41</v>
      </c>
      <c r="BJ44" s="374">
        <v>209</v>
      </c>
      <c r="BK44" s="375">
        <v>39</v>
      </c>
      <c r="BL44" s="376">
        <v>41</v>
      </c>
      <c r="BM44" s="377">
        <v>142</v>
      </c>
      <c r="BN44" s="375">
        <v>40</v>
      </c>
      <c r="BO44" s="378">
        <v>44</v>
      </c>
      <c r="BP44" s="374">
        <v>158</v>
      </c>
      <c r="BQ44" s="375">
        <v>42</v>
      </c>
      <c r="BR44" s="376">
        <v>42</v>
      </c>
      <c r="BS44" s="377">
        <v>137</v>
      </c>
      <c r="BT44" s="375">
        <v>57</v>
      </c>
      <c r="BU44" s="378">
        <v>42</v>
      </c>
      <c r="BV44" s="374">
        <v>155</v>
      </c>
      <c r="BW44" s="375">
        <v>49</v>
      </c>
      <c r="BX44" s="376">
        <v>49</v>
      </c>
      <c r="BY44" s="377">
        <v>115</v>
      </c>
      <c r="BZ44" s="375">
        <v>40</v>
      </c>
      <c r="CA44" s="378">
        <v>44</v>
      </c>
      <c r="CB44" s="374">
        <v>148</v>
      </c>
      <c r="CC44" s="375">
        <v>56</v>
      </c>
      <c r="CD44" s="376">
        <v>42</v>
      </c>
      <c r="CE44" s="377">
        <v>191</v>
      </c>
      <c r="CF44" s="375">
        <v>40</v>
      </c>
      <c r="CG44" s="378">
        <v>50</v>
      </c>
      <c r="CH44" s="374">
        <v>214</v>
      </c>
      <c r="CI44" s="375">
        <v>63</v>
      </c>
      <c r="CJ44" s="376">
        <v>45</v>
      </c>
      <c r="CK44" s="377">
        <v>162</v>
      </c>
      <c r="CL44" s="375">
        <v>61</v>
      </c>
      <c r="CM44" s="378">
        <v>48</v>
      </c>
      <c r="CN44" s="374">
        <v>289</v>
      </c>
      <c r="CO44" s="375">
        <v>13</v>
      </c>
      <c r="CP44" s="376">
        <v>46</v>
      </c>
      <c r="CQ44" s="377">
        <v>206</v>
      </c>
      <c r="CR44" s="375">
        <v>57</v>
      </c>
      <c r="CS44" s="378">
        <v>45</v>
      </c>
      <c r="CT44" s="374">
        <v>284</v>
      </c>
      <c r="CU44" s="375">
        <v>58</v>
      </c>
      <c r="CV44" s="376">
        <v>45</v>
      </c>
      <c r="CW44" s="377">
        <v>275</v>
      </c>
      <c r="CX44" s="375">
        <v>58</v>
      </c>
      <c r="CY44" s="378">
        <v>46</v>
      </c>
      <c r="CZ44" s="374">
        <v>377</v>
      </c>
      <c r="DA44" s="375">
        <v>60</v>
      </c>
      <c r="DB44" s="376">
        <v>45</v>
      </c>
      <c r="DC44" s="377">
        <v>238</v>
      </c>
      <c r="DD44" s="375">
        <v>49</v>
      </c>
      <c r="DE44" s="378">
        <v>31</v>
      </c>
      <c r="DF44" s="374">
        <v>270</v>
      </c>
      <c r="DG44" s="375">
        <v>49</v>
      </c>
      <c r="DH44" s="376">
        <v>42</v>
      </c>
      <c r="DI44" s="377">
        <v>160</v>
      </c>
      <c r="DJ44" s="375">
        <v>51</v>
      </c>
      <c r="DK44" s="378">
        <v>42</v>
      </c>
      <c r="DL44" s="374">
        <v>525</v>
      </c>
      <c r="DM44" s="375">
        <v>46</v>
      </c>
      <c r="DN44" s="376">
        <v>42</v>
      </c>
      <c r="DO44" s="377">
        <v>326</v>
      </c>
      <c r="DP44" s="375">
        <v>51</v>
      </c>
      <c r="DQ44" s="378">
        <v>40</v>
      </c>
      <c r="DR44" s="374">
        <v>515</v>
      </c>
      <c r="DS44" s="375">
        <v>44</v>
      </c>
      <c r="DT44" s="376">
        <v>41</v>
      </c>
      <c r="DU44" s="377">
        <v>341</v>
      </c>
      <c r="DV44" s="375">
        <v>51</v>
      </c>
      <c r="DW44" s="378">
        <v>41</v>
      </c>
      <c r="DX44" s="374">
        <v>482</v>
      </c>
      <c r="DY44" s="375">
        <v>52</v>
      </c>
      <c r="DZ44" s="376">
        <v>38</v>
      </c>
      <c r="EA44" s="377">
        <v>291</v>
      </c>
      <c r="EB44" s="375">
        <v>57</v>
      </c>
      <c r="EC44" s="378">
        <v>41</v>
      </c>
      <c r="ED44" s="374">
        <v>366</v>
      </c>
      <c r="EE44" s="375">
        <v>46</v>
      </c>
      <c r="EF44" s="376">
        <v>41</v>
      </c>
      <c r="EG44" s="377">
        <v>225</v>
      </c>
      <c r="EH44" s="375">
        <v>47</v>
      </c>
      <c r="EI44" s="378">
        <v>41</v>
      </c>
      <c r="EJ44" s="379">
        <v>348</v>
      </c>
      <c r="EK44" s="380">
        <v>57</v>
      </c>
      <c r="EL44" s="381">
        <v>40</v>
      </c>
      <c r="EM44" s="379">
        <v>128</v>
      </c>
      <c r="EN44" s="380">
        <v>49</v>
      </c>
      <c r="EO44" s="381">
        <v>42</v>
      </c>
      <c r="EP44" s="382">
        <v>84</v>
      </c>
      <c r="EQ44" s="383">
        <v>55</v>
      </c>
      <c r="ER44" s="384">
        <v>38</v>
      </c>
      <c r="ES44" s="385">
        <v>40</v>
      </c>
      <c r="ET44" s="386">
        <v>39</v>
      </c>
      <c r="EU44" s="387">
        <v>29</v>
      </c>
      <c r="EV44" s="385">
        <v>236</v>
      </c>
      <c r="EW44" s="386">
        <v>54</v>
      </c>
      <c r="EX44" s="387">
        <v>41</v>
      </c>
      <c r="EY44" s="385">
        <v>55</v>
      </c>
      <c r="EZ44" s="386">
        <v>53</v>
      </c>
      <c r="FA44" s="387">
        <v>39</v>
      </c>
    </row>
    <row r="45" spans="2:157" s="12" customFormat="1" ht="18.75" customHeight="1" x14ac:dyDescent="0.25">
      <c r="B45" s="368" t="s">
        <v>509</v>
      </c>
      <c r="C45" s="369"/>
      <c r="D45" s="370"/>
      <c r="E45" s="371"/>
      <c r="F45" s="372"/>
      <c r="G45" s="370"/>
      <c r="H45" s="373"/>
      <c r="I45" s="369"/>
      <c r="J45" s="370"/>
      <c r="K45" s="371"/>
      <c r="L45" s="372"/>
      <c r="M45" s="370"/>
      <c r="N45" s="373"/>
      <c r="O45" s="369"/>
      <c r="P45" s="370"/>
      <c r="Q45" s="371"/>
      <c r="R45" s="372"/>
      <c r="S45" s="373"/>
      <c r="T45" s="369"/>
      <c r="U45" s="370"/>
      <c r="V45" s="371"/>
      <c r="W45" s="372"/>
      <c r="X45" s="370"/>
      <c r="Y45" s="373"/>
      <c r="Z45" s="369">
        <v>189</v>
      </c>
      <c r="AA45" s="370">
        <v>39</v>
      </c>
      <c r="AB45" s="371">
        <v>37</v>
      </c>
      <c r="AC45" s="372">
        <v>133</v>
      </c>
      <c r="AD45" s="370">
        <v>38</v>
      </c>
      <c r="AE45" s="373">
        <v>34</v>
      </c>
      <c r="AF45" s="369">
        <v>170</v>
      </c>
      <c r="AG45" s="370">
        <v>36</v>
      </c>
      <c r="AH45" s="371">
        <v>33</v>
      </c>
      <c r="AI45" s="372">
        <v>111</v>
      </c>
      <c r="AJ45" s="370">
        <v>35</v>
      </c>
      <c r="AK45" s="373">
        <v>43</v>
      </c>
      <c r="AL45" s="369">
        <v>151</v>
      </c>
      <c r="AM45" s="370">
        <v>35</v>
      </c>
      <c r="AN45" s="371">
        <v>35</v>
      </c>
      <c r="AO45" s="372">
        <v>142</v>
      </c>
      <c r="AP45" s="370">
        <v>30</v>
      </c>
      <c r="AQ45" s="373">
        <v>30</v>
      </c>
      <c r="AR45" s="369">
        <v>159</v>
      </c>
      <c r="AS45" s="370">
        <v>33</v>
      </c>
      <c r="AT45" s="371">
        <v>31</v>
      </c>
      <c r="AU45" s="372">
        <v>126</v>
      </c>
      <c r="AV45" s="370">
        <v>33</v>
      </c>
      <c r="AW45" s="373">
        <v>35</v>
      </c>
      <c r="AX45" s="369">
        <v>190</v>
      </c>
      <c r="AY45" s="370">
        <v>32</v>
      </c>
      <c r="AZ45" s="371">
        <v>32</v>
      </c>
      <c r="BA45" s="372">
        <v>137</v>
      </c>
      <c r="BB45" s="370">
        <v>38</v>
      </c>
      <c r="BC45" s="373">
        <v>31</v>
      </c>
      <c r="BD45" s="374">
        <v>207</v>
      </c>
      <c r="BE45" s="375">
        <v>35</v>
      </c>
      <c r="BF45" s="376">
        <v>38</v>
      </c>
      <c r="BG45" s="377">
        <v>122</v>
      </c>
      <c r="BH45" s="375">
        <v>44</v>
      </c>
      <c r="BI45" s="378">
        <v>41</v>
      </c>
      <c r="BJ45" s="374">
        <v>291</v>
      </c>
      <c r="BK45" s="375">
        <v>38</v>
      </c>
      <c r="BL45" s="376">
        <v>39</v>
      </c>
      <c r="BM45" s="377">
        <v>171</v>
      </c>
      <c r="BN45" s="375">
        <v>39</v>
      </c>
      <c r="BO45" s="378">
        <v>47</v>
      </c>
      <c r="BP45" s="374">
        <v>154</v>
      </c>
      <c r="BQ45" s="375">
        <v>53</v>
      </c>
      <c r="BR45" s="376">
        <v>54</v>
      </c>
      <c r="BS45" s="377">
        <v>136</v>
      </c>
      <c r="BT45" s="375">
        <v>42</v>
      </c>
      <c r="BU45" s="378">
        <v>46</v>
      </c>
      <c r="BV45" s="374">
        <v>142</v>
      </c>
      <c r="BW45" s="375">
        <v>52</v>
      </c>
      <c r="BX45" s="376">
        <v>51</v>
      </c>
      <c r="BY45" s="377">
        <v>108</v>
      </c>
      <c r="BZ45" s="375">
        <v>40</v>
      </c>
      <c r="CA45" s="378">
        <v>44</v>
      </c>
      <c r="CB45" s="374">
        <v>165</v>
      </c>
      <c r="CC45" s="375">
        <v>59</v>
      </c>
      <c r="CD45" s="376">
        <v>43</v>
      </c>
      <c r="CE45" s="377">
        <v>171</v>
      </c>
      <c r="CF45" s="375">
        <v>40</v>
      </c>
      <c r="CG45" s="378">
        <v>50</v>
      </c>
      <c r="CH45" s="374">
        <v>185</v>
      </c>
      <c r="CI45" s="375">
        <v>63</v>
      </c>
      <c r="CJ45" s="376">
        <v>45</v>
      </c>
      <c r="CK45" s="377">
        <v>105</v>
      </c>
      <c r="CL45" s="375">
        <v>64</v>
      </c>
      <c r="CM45" s="378">
        <v>48</v>
      </c>
      <c r="CN45" s="374">
        <v>189</v>
      </c>
      <c r="CO45" s="375">
        <v>63</v>
      </c>
      <c r="CP45" s="376">
        <v>45</v>
      </c>
      <c r="CQ45" s="377">
        <v>105</v>
      </c>
      <c r="CR45" s="375">
        <v>58</v>
      </c>
      <c r="CS45" s="378">
        <v>46</v>
      </c>
      <c r="CT45" s="374">
        <v>124</v>
      </c>
      <c r="CU45" s="375">
        <v>64</v>
      </c>
      <c r="CV45" s="376">
        <v>45</v>
      </c>
      <c r="CW45" s="377">
        <v>121</v>
      </c>
      <c r="CX45" s="375">
        <v>57</v>
      </c>
      <c r="CY45" s="378">
        <v>44</v>
      </c>
      <c r="CZ45" s="374">
        <v>144</v>
      </c>
      <c r="DA45" s="375">
        <v>61</v>
      </c>
      <c r="DB45" s="376">
        <v>44</v>
      </c>
      <c r="DC45" s="377">
        <v>121</v>
      </c>
      <c r="DD45" s="375">
        <v>43</v>
      </c>
      <c r="DE45" s="378">
        <v>36</v>
      </c>
      <c r="DF45" s="374">
        <v>136</v>
      </c>
      <c r="DG45" s="375">
        <v>53</v>
      </c>
      <c r="DH45" s="376">
        <v>37</v>
      </c>
      <c r="DI45" s="377">
        <v>71</v>
      </c>
      <c r="DJ45" s="375">
        <v>41</v>
      </c>
      <c r="DK45" s="378">
        <v>40</v>
      </c>
      <c r="DL45" s="374">
        <v>184</v>
      </c>
      <c r="DM45" s="375">
        <v>44</v>
      </c>
      <c r="DN45" s="376">
        <v>40</v>
      </c>
      <c r="DO45" s="377">
        <v>135</v>
      </c>
      <c r="DP45" s="375">
        <v>51</v>
      </c>
      <c r="DQ45" s="378">
        <v>39</v>
      </c>
      <c r="DR45" s="374">
        <v>143</v>
      </c>
      <c r="DS45" s="375">
        <v>47</v>
      </c>
      <c r="DT45" s="376">
        <v>40</v>
      </c>
      <c r="DU45" s="377">
        <v>99</v>
      </c>
      <c r="DV45" s="375">
        <v>54</v>
      </c>
      <c r="DW45" s="378">
        <v>40</v>
      </c>
      <c r="DX45" s="374">
        <v>147</v>
      </c>
      <c r="DY45" s="375">
        <v>48</v>
      </c>
      <c r="DZ45" s="376">
        <v>39</v>
      </c>
      <c r="EA45" s="377">
        <v>109</v>
      </c>
      <c r="EB45" s="375">
        <v>52</v>
      </c>
      <c r="EC45" s="378">
        <v>39</v>
      </c>
      <c r="ED45" s="374">
        <v>162</v>
      </c>
      <c r="EE45" s="375">
        <v>50</v>
      </c>
      <c r="EF45" s="376">
        <v>40</v>
      </c>
      <c r="EG45" s="377">
        <v>65</v>
      </c>
      <c r="EH45" s="375">
        <v>51</v>
      </c>
      <c r="EI45" s="378">
        <v>39</v>
      </c>
      <c r="EJ45" s="379">
        <v>171</v>
      </c>
      <c r="EK45" s="380">
        <v>58</v>
      </c>
      <c r="EL45" s="381">
        <v>35</v>
      </c>
      <c r="EM45" s="379">
        <v>121</v>
      </c>
      <c r="EN45" s="380">
        <v>52</v>
      </c>
      <c r="EO45" s="381">
        <v>36</v>
      </c>
      <c r="EP45" s="382">
        <v>133</v>
      </c>
      <c r="EQ45" s="383">
        <v>52</v>
      </c>
      <c r="ER45" s="384">
        <v>36</v>
      </c>
      <c r="ES45" s="385">
        <v>66</v>
      </c>
      <c r="ET45" s="386">
        <v>51</v>
      </c>
      <c r="EU45" s="387">
        <v>40</v>
      </c>
      <c r="EV45" s="385">
        <v>140</v>
      </c>
      <c r="EW45" s="386">
        <v>50</v>
      </c>
      <c r="EX45" s="387">
        <v>41</v>
      </c>
      <c r="EY45" s="385">
        <v>63</v>
      </c>
      <c r="EZ45" s="386">
        <v>63</v>
      </c>
      <c r="FA45" s="387">
        <v>44</v>
      </c>
    </row>
    <row r="46" spans="2:157" s="12" customFormat="1" ht="18.75" customHeight="1" x14ac:dyDescent="0.25">
      <c r="B46" s="368" t="s">
        <v>510</v>
      </c>
      <c r="C46" s="369"/>
      <c r="D46" s="370"/>
      <c r="E46" s="371"/>
      <c r="F46" s="372"/>
      <c r="G46" s="370"/>
      <c r="H46" s="373"/>
      <c r="I46" s="369"/>
      <c r="J46" s="370"/>
      <c r="K46" s="371"/>
      <c r="L46" s="372"/>
      <c r="M46" s="370"/>
      <c r="N46" s="373"/>
      <c r="O46" s="369"/>
      <c r="P46" s="370"/>
      <c r="Q46" s="371"/>
      <c r="R46" s="372"/>
      <c r="S46" s="373"/>
      <c r="T46" s="369"/>
      <c r="U46" s="370"/>
      <c r="V46" s="371"/>
      <c r="W46" s="372"/>
      <c r="X46" s="370"/>
      <c r="Y46" s="373"/>
      <c r="Z46" s="369"/>
      <c r="AA46" s="370"/>
      <c r="AB46" s="371"/>
      <c r="AC46" s="372"/>
      <c r="AD46" s="370"/>
      <c r="AE46" s="373"/>
      <c r="AF46" s="369"/>
      <c r="AG46" s="370"/>
      <c r="AH46" s="371"/>
      <c r="AI46" s="372"/>
      <c r="AJ46" s="370"/>
      <c r="AK46" s="373"/>
      <c r="AL46" s="369"/>
      <c r="AM46" s="370"/>
      <c r="AN46" s="371"/>
      <c r="AO46" s="372"/>
      <c r="AP46" s="370"/>
      <c r="AQ46" s="373"/>
      <c r="AR46" s="369"/>
      <c r="AS46" s="370"/>
      <c r="AT46" s="371"/>
      <c r="AU46" s="372"/>
      <c r="AV46" s="370"/>
      <c r="AW46" s="373"/>
      <c r="AX46" s="369"/>
      <c r="AY46" s="370"/>
      <c r="AZ46" s="371"/>
      <c r="BA46" s="372"/>
      <c r="BB46" s="370"/>
      <c r="BC46" s="373"/>
      <c r="BD46" s="374"/>
      <c r="BE46" s="375"/>
      <c r="BF46" s="376"/>
      <c r="BG46" s="377"/>
      <c r="BH46" s="375"/>
      <c r="BI46" s="378"/>
      <c r="BJ46" s="374"/>
      <c r="BK46" s="375"/>
      <c r="BL46" s="376"/>
      <c r="BM46" s="377"/>
      <c r="BN46" s="375"/>
      <c r="BO46" s="378"/>
      <c r="BP46" s="374"/>
      <c r="BQ46" s="375"/>
      <c r="BR46" s="376"/>
      <c r="BS46" s="377"/>
      <c r="BT46" s="375"/>
      <c r="BU46" s="378"/>
      <c r="BV46" s="374"/>
      <c r="BW46" s="375"/>
      <c r="BX46" s="376"/>
      <c r="BY46" s="377"/>
      <c r="BZ46" s="375"/>
      <c r="CA46" s="378"/>
      <c r="CB46" s="374"/>
      <c r="CC46" s="375"/>
      <c r="CD46" s="376"/>
      <c r="CE46" s="377"/>
      <c r="CF46" s="375"/>
      <c r="CG46" s="378"/>
      <c r="CH46" s="374"/>
      <c r="CI46" s="375"/>
      <c r="CJ46" s="376"/>
      <c r="CK46" s="377"/>
      <c r="CL46" s="375"/>
      <c r="CM46" s="378"/>
      <c r="CN46" s="374"/>
      <c r="CO46" s="375"/>
      <c r="CP46" s="376"/>
      <c r="CQ46" s="377"/>
      <c r="CR46" s="375"/>
      <c r="CS46" s="378"/>
      <c r="CT46" s="374"/>
      <c r="CU46" s="375"/>
      <c r="CV46" s="376"/>
      <c r="CW46" s="377"/>
      <c r="CX46" s="375"/>
      <c r="CY46" s="378"/>
      <c r="CZ46" s="374"/>
      <c r="DA46" s="375"/>
      <c r="DB46" s="376"/>
      <c r="DC46" s="377"/>
      <c r="DD46" s="375"/>
      <c r="DE46" s="378"/>
      <c r="DF46" s="374"/>
      <c r="DG46" s="375"/>
      <c r="DH46" s="376"/>
      <c r="DI46" s="377"/>
      <c r="DJ46" s="375"/>
      <c r="DK46" s="378"/>
      <c r="DL46" s="374"/>
      <c r="DM46" s="375"/>
      <c r="DN46" s="376"/>
      <c r="DO46" s="377"/>
      <c r="DP46" s="375"/>
      <c r="DQ46" s="378"/>
      <c r="DR46" s="374"/>
      <c r="DS46" s="375"/>
      <c r="DT46" s="376"/>
      <c r="DU46" s="377"/>
      <c r="DV46" s="375"/>
      <c r="DW46" s="378"/>
      <c r="DX46" s="374"/>
      <c r="DY46" s="375"/>
      <c r="DZ46" s="376"/>
      <c r="EA46" s="377"/>
      <c r="EB46" s="375"/>
      <c r="EC46" s="378"/>
      <c r="ED46" s="374"/>
      <c r="EE46" s="375"/>
      <c r="EF46" s="376"/>
      <c r="EG46" s="377">
        <v>400</v>
      </c>
      <c r="EH46" s="375">
        <v>58</v>
      </c>
      <c r="EI46" s="378">
        <v>45</v>
      </c>
      <c r="EJ46" s="379">
        <v>260</v>
      </c>
      <c r="EK46" s="380">
        <v>54</v>
      </c>
      <c r="EL46" s="381">
        <v>38</v>
      </c>
      <c r="EM46" s="379">
        <v>232</v>
      </c>
      <c r="EN46" s="380">
        <v>49</v>
      </c>
      <c r="EO46" s="381">
        <v>39</v>
      </c>
      <c r="EP46" s="382">
        <v>206</v>
      </c>
      <c r="EQ46" s="383">
        <v>54</v>
      </c>
      <c r="ER46" s="384">
        <v>37</v>
      </c>
      <c r="ES46" s="385">
        <v>144</v>
      </c>
      <c r="ET46" s="386">
        <v>51</v>
      </c>
      <c r="EU46" s="387">
        <v>41</v>
      </c>
      <c r="EV46" s="385">
        <v>224</v>
      </c>
      <c r="EW46" s="386">
        <v>53</v>
      </c>
      <c r="EX46" s="387">
        <v>38</v>
      </c>
      <c r="EY46" s="385">
        <v>151</v>
      </c>
      <c r="EZ46" s="386">
        <v>53</v>
      </c>
      <c r="FA46" s="387">
        <v>45</v>
      </c>
    </row>
    <row r="47" spans="2:157" s="12" customFormat="1" ht="18.75" customHeight="1" x14ac:dyDescent="0.25">
      <c r="B47" s="368" t="s">
        <v>511</v>
      </c>
      <c r="C47" s="369"/>
      <c r="D47" s="370"/>
      <c r="E47" s="371"/>
      <c r="F47" s="372"/>
      <c r="G47" s="370"/>
      <c r="H47" s="373"/>
      <c r="I47" s="369"/>
      <c r="J47" s="370"/>
      <c r="K47" s="371"/>
      <c r="L47" s="372"/>
      <c r="M47" s="370"/>
      <c r="N47" s="373"/>
      <c r="O47" s="369"/>
      <c r="P47" s="370"/>
      <c r="Q47" s="371"/>
      <c r="R47" s="372"/>
      <c r="S47" s="373"/>
      <c r="T47" s="369"/>
      <c r="U47" s="370"/>
      <c r="V47" s="371"/>
      <c r="W47" s="372"/>
      <c r="X47" s="370"/>
      <c r="Y47" s="373"/>
      <c r="Z47" s="369"/>
      <c r="AA47" s="370"/>
      <c r="AB47" s="371"/>
      <c r="AC47" s="372"/>
      <c r="AD47" s="370"/>
      <c r="AE47" s="373"/>
      <c r="AF47" s="369"/>
      <c r="AG47" s="370"/>
      <c r="AH47" s="371"/>
      <c r="AI47" s="372"/>
      <c r="AJ47" s="370"/>
      <c r="AK47" s="373"/>
      <c r="AL47" s="369"/>
      <c r="AM47" s="370"/>
      <c r="AN47" s="371"/>
      <c r="AO47" s="372"/>
      <c r="AP47" s="370"/>
      <c r="AQ47" s="373"/>
      <c r="AR47" s="369"/>
      <c r="AS47" s="370"/>
      <c r="AT47" s="371"/>
      <c r="AU47" s="372"/>
      <c r="AV47" s="370"/>
      <c r="AW47" s="373"/>
      <c r="AX47" s="369"/>
      <c r="AY47" s="370"/>
      <c r="AZ47" s="371"/>
      <c r="BA47" s="372"/>
      <c r="BB47" s="370"/>
      <c r="BC47" s="373"/>
      <c r="BD47" s="374"/>
      <c r="BE47" s="375"/>
      <c r="BF47" s="376"/>
      <c r="BG47" s="377"/>
      <c r="BH47" s="375"/>
      <c r="BI47" s="378"/>
      <c r="BJ47" s="374"/>
      <c r="BK47" s="375"/>
      <c r="BL47" s="376"/>
      <c r="BM47" s="377"/>
      <c r="BN47" s="375"/>
      <c r="BO47" s="378"/>
      <c r="BP47" s="374"/>
      <c r="BQ47" s="375"/>
      <c r="BR47" s="376"/>
      <c r="BS47" s="377"/>
      <c r="BT47" s="375"/>
      <c r="BU47" s="378"/>
      <c r="BV47" s="374"/>
      <c r="BW47" s="375"/>
      <c r="BX47" s="376"/>
      <c r="BY47" s="377"/>
      <c r="BZ47" s="375"/>
      <c r="CA47" s="378"/>
      <c r="CB47" s="374"/>
      <c r="CC47" s="375"/>
      <c r="CD47" s="376"/>
      <c r="CE47" s="377"/>
      <c r="CF47" s="375"/>
      <c r="CG47" s="378"/>
      <c r="CH47" s="374"/>
      <c r="CI47" s="375"/>
      <c r="CJ47" s="376"/>
      <c r="CK47" s="377"/>
      <c r="CL47" s="375"/>
      <c r="CM47" s="378"/>
      <c r="CN47" s="374"/>
      <c r="CO47" s="375"/>
      <c r="CP47" s="376"/>
      <c r="CQ47" s="377"/>
      <c r="CR47" s="375"/>
      <c r="CS47" s="378"/>
      <c r="CT47" s="374"/>
      <c r="CU47" s="375"/>
      <c r="CV47" s="376"/>
      <c r="CW47" s="377"/>
      <c r="CX47" s="375"/>
      <c r="CY47" s="378"/>
      <c r="CZ47" s="374"/>
      <c r="DA47" s="375"/>
      <c r="DB47" s="376"/>
      <c r="DC47" s="377"/>
      <c r="DD47" s="375"/>
      <c r="DE47" s="378"/>
      <c r="DF47" s="374"/>
      <c r="DG47" s="375"/>
      <c r="DH47" s="376"/>
      <c r="DI47" s="377"/>
      <c r="DJ47" s="375"/>
      <c r="DK47" s="378"/>
      <c r="DL47" s="374"/>
      <c r="DM47" s="375"/>
      <c r="DN47" s="376"/>
      <c r="DO47" s="377"/>
      <c r="DP47" s="375"/>
      <c r="DQ47" s="378"/>
      <c r="DR47" s="374"/>
      <c r="DS47" s="375"/>
      <c r="DT47" s="376"/>
      <c r="DU47" s="377"/>
      <c r="DV47" s="375"/>
      <c r="DW47" s="378"/>
      <c r="DX47" s="374"/>
      <c r="DY47" s="375"/>
      <c r="DZ47" s="376"/>
      <c r="EA47" s="377">
        <v>73</v>
      </c>
      <c r="EB47" s="375">
        <v>46</v>
      </c>
      <c r="EC47" s="378">
        <v>42</v>
      </c>
      <c r="ED47" s="374">
        <v>255</v>
      </c>
      <c r="EE47" s="375">
        <v>51</v>
      </c>
      <c r="EF47" s="376">
        <v>40</v>
      </c>
      <c r="EG47" s="377">
        <v>116</v>
      </c>
      <c r="EH47" s="375">
        <v>52</v>
      </c>
      <c r="EI47" s="378">
        <v>39</v>
      </c>
      <c r="EJ47" s="379">
        <v>170</v>
      </c>
      <c r="EK47" s="380">
        <v>45</v>
      </c>
      <c r="EL47" s="381">
        <v>41</v>
      </c>
      <c r="EM47" s="379">
        <v>115</v>
      </c>
      <c r="EN47" s="380">
        <v>47</v>
      </c>
      <c r="EO47" s="381">
        <v>40</v>
      </c>
      <c r="EP47" s="382">
        <v>148</v>
      </c>
      <c r="EQ47" s="383">
        <v>50</v>
      </c>
      <c r="ER47" s="384">
        <v>40</v>
      </c>
      <c r="ES47" s="385">
        <v>97</v>
      </c>
      <c r="ET47" s="386">
        <v>63</v>
      </c>
      <c r="EU47" s="387">
        <v>40</v>
      </c>
      <c r="EV47" s="385">
        <v>160</v>
      </c>
      <c r="EW47" s="386">
        <v>49</v>
      </c>
      <c r="EX47" s="387">
        <v>42</v>
      </c>
      <c r="EY47" s="385">
        <v>80</v>
      </c>
      <c r="EZ47" s="386">
        <v>59</v>
      </c>
      <c r="FA47" s="387">
        <v>44</v>
      </c>
    </row>
    <row r="48" spans="2:157" s="12" customFormat="1" ht="18.75" customHeight="1" x14ac:dyDescent="0.25">
      <c r="B48" s="368" t="s">
        <v>512</v>
      </c>
      <c r="C48" s="369"/>
      <c r="D48" s="370"/>
      <c r="E48" s="371"/>
      <c r="F48" s="372"/>
      <c r="G48" s="370"/>
      <c r="H48" s="373"/>
      <c r="I48" s="369"/>
      <c r="J48" s="370"/>
      <c r="K48" s="371"/>
      <c r="L48" s="372"/>
      <c r="M48" s="370"/>
      <c r="N48" s="373"/>
      <c r="O48" s="369"/>
      <c r="P48" s="370"/>
      <c r="Q48" s="371"/>
      <c r="R48" s="372"/>
      <c r="S48" s="373"/>
      <c r="T48" s="369">
        <v>159</v>
      </c>
      <c r="U48" s="370">
        <v>43</v>
      </c>
      <c r="V48" s="371">
        <v>34</v>
      </c>
      <c r="W48" s="372">
        <v>104</v>
      </c>
      <c r="X48" s="370">
        <v>42</v>
      </c>
      <c r="Y48" s="373">
        <v>39</v>
      </c>
      <c r="Z48" s="369"/>
      <c r="AA48" s="370"/>
      <c r="AB48" s="371"/>
      <c r="AC48" s="372"/>
      <c r="AD48" s="370"/>
      <c r="AE48" s="373"/>
      <c r="AF48" s="369"/>
      <c r="AG48" s="370"/>
      <c r="AH48" s="371"/>
      <c r="AI48" s="372"/>
      <c r="AJ48" s="370"/>
      <c r="AK48" s="373"/>
      <c r="AL48" s="369"/>
      <c r="AM48" s="370"/>
      <c r="AN48" s="371"/>
      <c r="AO48" s="372"/>
      <c r="AP48" s="370"/>
      <c r="AQ48" s="373"/>
      <c r="AR48" s="369"/>
      <c r="AS48" s="370"/>
      <c r="AT48" s="371"/>
      <c r="AU48" s="372"/>
      <c r="AV48" s="370"/>
      <c r="AW48" s="373"/>
      <c r="AX48" s="369"/>
      <c r="AY48" s="370"/>
      <c r="AZ48" s="371"/>
      <c r="BA48" s="372"/>
      <c r="BB48" s="370"/>
      <c r="BC48" s="373"/>
      <c r="BD48" s="374"/>
      <c r="BE48" s="375"/>
      <c r="BF48" s="376"/>
      <c r="BG48" s="377"/>
      <c r="BH48" s="375"/>
      <c r="BI48" s="378"/>
      <c r="BJ48" s="374"/>
      <c r="BK48" s="375"/>
      <c r="BL48" s="376"/>
      <c r="BM48" s="377"/>
      <c r="BN48" s="375"/>
      <c r="BO48" s="378"/>
      <c r="BP48" s="374"/>
      <c r="BQ48" s="375"/>
      <c r="BR48" s="376"/>
      <c r="BS48" s="377"/>
      <c r="BT48" s="375"/>
      <c r="BU48" s="378"/>
      <c r="BV48" s="374"/>
      <c r="BW48" s="375"/>
      <c r="BX48" s="376"/>
      <c r="BY48" s="377"/>
      <c r="BZ48" s="375"/>
      <c r="CA48" s="378"/>
      <c r="CB48" s="374"/>
      <c r="CC48" s="375"/>
      <c r="CD48" s="376"/>
      <c r="CE48" s="377"/>
      <c r="CF48" s="375"/>
      <c r="CG48" s="378"/>
      <c r="CH48" s="374"/>
      <c r="CI48" s="375"/>
      <c r="CJ48" s="376"/>
      <c r="CK48" s="377"/>
      <c r="CL48" s="375"/>
      <c r="CM48" s="378"/>
      <c r="CN48" s="374"/>
      <c r="CO48" s="375"/>
      <c r="CP48" s="376"/>
      <c r="CQ48" s="377"/>
      <c r="CR48" s="375"/>
      <c r="CS48" s="378"/>
      <c r="CT48" s="374"/>
      <c r="CU48" s="375"/>
      <c r="CV48" s="376"/>
      <c r="CW48" s="377"/>
      <c r="CX48" s="375"/>
      <c r="CY48" s="378"/>
      <c r="CZ48" s="374"/>
      <c r="DA48" s="375"/>
      <c r="DB48" s="376"/>
      <c r="DC48" s="377"/>
      <c r="DD48" s="375"/>
      <c r="DE48" s="378"/>
      <c r="DF48" s="374"/>
      <c r="DG48" s="375"/>
      <c r="DH48" s="376"/>
      <c r="DI48" s="377"/>
      <c r="DJ48" s="375"/>
      <c r="DK48" s="378"/>
      <c r="DL48" s="374"/>
      <c r="DM48" s="375"/>
      <c r="DN48" s="376"/>
      <c r="DO48" s="377"/>
      <c r="DP48" s="375"/>
      <c r="DQ48" s="378"/>
      <c r="DR48" s="374"/>
      <c r="DS48" s="375"/>
      <c r="DT48" s="376"/>
      <c r="DU48" s="377"/>
      <c r="DV48" s="375"/>
      <c r="DW48" s="378"/>
      <c r="DX48" s="374"/>
      <c r="DY48" s="375"/>
      <c r="DZ48" s="376"/>
      <c r="EA48" s="377"/>
      <c r="EB48" s="375"/>
      <c r="EC48" s="378"/>
      <c r="ED48" s="374"/>
      <c r="EE48" s="375"/>
      <c r="EF48" s="376"/>
      <c r="EG48" s="377"/>
      <c r="EH48" s="375"/>
      <c r="EI48" s="378"/>
      <c r="EJ48" s="374"/>
      <c r="EK48" s="375"/>
      <c r="EL48" s="376"/>
      <c r="EM48" s="374"/>
      <c r="EN48" s="375"/>
      <c r="EO48" s="376"/>
      <c r="EP48" s="374"/>
      <c r="EQ48" s="375"/>
      <c r="ER48" s="376"/>
      <c r="ES48" s="385"/>
      <c r="ET48" s="386"/>
      <c r="EU48" s="387"/>
      <c r="EV48" s="385">
        <v>184</v>
      </c>
      <c r="EW48" s="386">
        <v>46</v>
      </c>
      <c r="EX48" s="387">
        <v>42</v>
      </c>
      <c r="EY48" s="385">
        <v>56</v>
      </c>
      <c r="EZ48" s="386">
        <v>54</v>
      </c>
      <c r="FA48" s="387">
        <v>43</v>
      </c>
    </row>
    <row r="49" spans="2:157" s="12" customFormat="1" ht="18.75" customHeight="1" x14ac:dyDescent="0.25">
      <c r="B49" s="368" t="s">
        <v>513</v>
      </c>
      <c r="C49" s="369"/>
      <c r="D49" s="370"/>
      <c r="E49" s="371"/>
      <c r="F49" s="372"/>
      <c r="G49" s="370"/>
      <c r="H49" s="373"/>
      <c r="I49" s="369"/>
      <c r="J49" s="370"/>
      <c r="K49" s="371"/>
      <c r="L49" s="372"/>
      <c r="M49" s="370"/>
      <c r="N49" s="373"/>
      <c r="O49" s="369"/>
      <c r="P49" s="370"/>
      <c r="Q49" s="371"/>
      <c r="R49" s="372"/>
      <c r="S49" s="373"/>
      <c r="T49" s="369"/>
      <c r="U49" s="370"/>
      <c r="V49" s="371"/>
      <c r="W49" s="372"/>
      <c r="X49" s="370"/>
      <c r="Y49" s="373"/>
      <c r="Z49" s="369"/>
      <c r="AA49" s="370"/>
      <c r="AB49" s="371"/>
      <c r="AC49" s="372"/>
      <c r="AD49" s="370"/>
      <c r="AE49" s="373"/>
      <c r="AF49" s="369">
        <v>36</v>
      </c>
      <c r="AG49" s="370">
        <v>36</v>
      </c>
      <c r="AH49" s="371">
        <v>24</v>
      </c>
      <c r="AI49" s="372"/>
      <c r="AJ49" s="370"/>
      <c r="AK49" s="373"/>
      <c r="AL49" s="369">
        <v>29</v>
      </c>
      <c r="AM49" s="370">
        <v>18</v>
      </c>
      <c r="AN49" s="371">
        <v>18</v>
      </c>
      <c r="AO49" s="372"/>
      <c r="AP49" s="370"/>
      <c r="AQ49" s="373"/>
      <c r="AR49" s="369"/>
      <c r="AS49" s="370"/>
      <c r="AT49" s="371"/>
      <c r="AU49" s="372"/>
      <c r="AV49" s="370"/>
      <c r="AW49" s="373"/>
      <c r="AX49" s="369"/>
      <c r="AY49" s="370"/>
      <c r="AZ49" s="371"/>
      <c r="BA49" s="372"/>
      <c r="BB49" s="370"/>
      <c r="BC49" s="373"/>
      <c r="BD49" s="374"/>
      <c r="BE49" s="375"/>
      <c r="BF49" s="376"/>
      <c r="BG49" s="377"/>
      <c r="BH49" s="375"/>
      <c r="BI49" s="378"/>
      <c r="BJ49" s="374"/>
      <c r="BK49" s="375"/>
      <c r="BL49" s="376"/>
      <c r="BM49" s="377"/>
      <c r="BN49" s="375"/>
      <c r="BO49" s="378"/>
      <c r="BP49" s="374"/>
      <c r="BQ49" s="375"/>
      <c r="BR49" s="376"/>
      <c r="BS49" s="377"/>
      <c r="BT49" s="375"/>
      <c r="BU49" s="378"/>
      <c r="BV49" s="374"/>
      <c r="BW49" s="375"/>
      <c r="BX49" s="376"/>
      <c r="BY49" s="377"/>
      <c r="BZ49" s="375"/>
      <c r="CA49" s="378"/>
      <c r="CB49" s="374"/>
      <c r="CC49" s="375"/>
      <c r="CD49" s="376"/>
      <c r="CE49" s="377"/>
      <c r="CF49" s="375"/>
      <c r="CG49" s="378"/>
      <c r="CH49" s="374"/>
      <c r="CI49" s="375"/>
      <c r="CJ49" s="376"/>
      <c r="CK49" s="377"/>
      <c r="CL49" s="375"/>
      <c r="CM49" s="378"/>
      <c r="CN49" s="374"/>
      <c r="CO49" s="375"/>
      <c r="CP49" s="376"/>
      <c r="CQ49" s="377"/>
      <c r="CR49" s="375"/>
      <c r="CS49" s="378"/>
      <c r="CT49" s="374"/>
      <c r="CU49" s="375"/>
      <c r="CV49" s="376"/>
      <c r="CW49" s="377"/>
      <c r="CX49" s="375"/>
      <c r="CY49" s="378"/>
      <c r="CZ49" s="374"/>
      <c r="DA49" s="375"/>
      <c r="DB49" s="376"/>
      <c r="DC49" s="377"/>
      <c r="DD49" s="375"/>
      <c r="DE49" s="378"/>
      <c r="DF49" s="374"/>
      <c r="DG49" s="375"/>
      <c r="DH49" s="376"/>
      <c r="DI49" s="377"/>
      <c r="DJ49" s="375"/>
      <c r="DK49" s="378"/>
      <c r="DL49" s="374"/>
      <c r="DM49" s="375"/>
      <c r="DN49" s="376"/>
      <c r="DO49" s="377"/>
      <c r="DP49" s="375"/>
      <c r="DQ49" s="378"/>
      <c r="DR49" s="374"/>
      <c r="DS49" s="375"/>
      <c r="DT49" s="376"/>
      <c r="DU49" s="377"/>
      <c r="DV49" s="375"/>
      <c r="DW49" s="378"/>
      <c r="DX49" s="374"/>
      <c r="DY49" s="375"/>
      <c r="DZ49" s="376"/>
      <c r="EA49" s="377"/>
      <c r="EB49" s="375"/>
      <c r="EC49" s="378"/>
      <c r="ED49" s="374"/>
      <c r="EE49" s="375"/>
      <c r="EF49" s="376"/>
      <c r="EG49" s="377"/>
      <c r="EH49" s="375"/>
      <c r="EI49" s="378"/>
      <c r="EJ49" s="374"/>
      <c r="EK49" s="375"/>
      <c r="EL49" s="376"/>
      <c r="EM49" s="374"/>
      <c r="EN49" s="375"/>
      <c r="EO49" s="376"/>
      <c r="EP49" s="374"/>
      <c r="EQ49" s="375"/>
      <c r="ER49" s="376"/>
      <c r="ES49" s="374"/>
      <c r="ET49" s="375"/>
      <c r="EU49" s="376"/>
      <c r="EV49" s="374"/>
      <c r="EW49" s="375"/>
      <c r="EX49" s="376"/>
      <c r="EY49" s="374"/>
      <c r="EZ49" s="375"/>
      <c r="FA49" s="376"/>
    </row>
    <row r="50" spans="2:157" s="12" customFormat="1" ht="18.75" customHeight="1" x14ac:dyDescent="0.25">
      <c r="B50" s="368" t="s">
        <v>514</v>
      </c>
      <c r="C50" s="369"/>
      <c r="D50" s="370"/>
      <c r="E50" s="371"/>
      <c r="F50" s="372">
        <v>214</v>
      </c>
      <c r="G50" s="370">
        <v>195</v>
      </c>
      <c r="H50" s="373">
        <v>90</v>
      </c>
      <c r="I50" s="369"/>
      <c r="J50" s="370"/>
      <c r="K50" s="371"/>
      <c r="L50" s="372"/>
      <c r="M50" s="370"/>
      <c r="N50" s="373">
        <v>52</v>
      </c>
      <c r="O50" s="369"/>
      <c r="P50" s="370"/>
      <c r="Q50" s="371"/>
      <c r="R50" s="372"/>
      <c r="S50" s="373"/>
      <c r="T50" s="369"/>
      <c r="U50" s="370"/>
      <c r="V50" s="371"/>
      <c r="W50" s="372"/>
      <c r="X50" s="370"/>
      <c r="Y50" s="373"/>
      <c r="Z50" s="369">
        <v>55</v>
      </c>
      <c r="AA50" s="370">
        <v>47</v>
      </c>
      <c r="AB50" s="371">
        <v>35</v>
      </c>
      <c r="AC50" s="372"/>
      <c r="AD50" s="370"/>
      <c r="AE50" s="373"/>
      <c r="AF50" s="369">
        <v>15</v>
      </c>
      <c r="AG50" s="370"/>
      <c r="AH50" s="371"/>
      <c r="AI50" s="372"/>
      <c r="AJ50" s="370"/>
      <c r="AK50" s="373"/>
      <c r="AL50" s="369"/>
      <c r="AM50" s="370"/>
      <c r="AN50" s="371"/>
      <c r="AO50" s="372"/>
      <c r="AP50" s="370"/>
      <c r="AQ50" s="373"/>
      <c r="AR50" s="369"/>
      <c r="AS50" s="370"/>
      <c r="AT50" s="371"/>
      <c r="AU50" s="372"/>
      <c r="AV50" s="370"/>
      <c r="AW50" s="373"/>
      <c r="AX50" s="369"/>
      <c r="AY50" s="370"/>
      <c r="AZ50" s="371"/>
      <c r="BA50" s="372"/>
      <c r="BB50" s="370"/>
      <c r="BC50" s="373"/>
      <c r="BD50" s="374"/>
      <c r="BE50" s="375"/>
      <c r="BF50" s="376"/>
      <c r="BG50" s="377"/>
      <c r="BH50" s="375"/>
      <c r="BI50" s="378"/>
      <c r="BJ50" s="374"/>
      <c r="BK50" s="375"/>
      <c r="BL50" s="376"/>
      <c r="BM50" s="377"/>
      <c r="BN50" s="375"/>
      <c r="BO50" s="378"/>
      <c r="BP50" s="374"/>
      <c r="BQ50" s="375"/>
      <c r="BR50" s="376"/>
      <c r="BS50" s="377"/>
      <c r="BT50" s="375"/>
      <c r="BU50" s="378"/>
      <c r="BV50" s="374"/>
      <c r="BW50" s="375"/>
      <c r="BX50" s="376"/>
      <c r="BY50" s="377"/>
      <c r="BZ50" s="375"/>
      <c r="CA50" s="378"/>
      <c r="CB50" s="374"/>
      <c r="CC50" s="375"/>
      <c r="CD50" s="376"/>
      <c r="CE50" s="377"/>
      <c r="CF50" s="375"/>
      <c r="CG50" s="378"/>
      <c r="CH50" s="374"/>
      <c r="CI50" s="375"/>
      <c r="CJ50" s="376"/>
      <c r="CK50" s="377"/>
      <c r="CL50" s="375"/>
      <c r="CM50" s="378"/>
      <c r="CN50" s="374"/>
      <c r="CO50" s="375"/>
      <c r="CP50" s="376"/>
      <c r="CQ50" s="377"/>
      <c r="CR50" s="375"/>
      <c r="CS50" s="378"/>
      <c r="CT50" s="374"/>
      <c r="CU50" s="375"/>
      <c r="CV50" s="376"/>
      <c r="CW50" s="377"/>
      <c r="CX50" s="375"/>
      <c r="CY50" s="378"/>
      <c r="CZ50" s="374"/>
      <c r="DA50" s="375"/>
      <c r="DB50" s="376"/>
      <c r="DC50" s="377"/>
      <c r="DD50" s="375"/>
      <c r="DE50" s="378"/>
      <c r="DF50" s="374"/>
      <c r="DG50" s="375"/>
      <c r="DH50" s="376"/>
      <c r="DI50" s="377"/>
      <c r="DJ50" s="375"/>
      <c r="DK50" s="378"/>
      <c r="DL50" s="374"/>
      <c r="DM50" s="375"/>
      <c r="DN50" s="376"/>
      <c r="DO50" s="377"/>
      <c r="DP50" s="375"/>
      <c r="DQ50" s="378"/>
      <c r="DR50" s="374"/>
      <c r="DS50" s="375"/>
      <c r="DT50" s="376"/>
      <c r="DU50" s="377"/>
      <c r="DV50" s="375"/>
      <c r="DW50" s="378"/>
      <c r="DX50" s="374"/>
      <c r="DY50" s="375"/>
      <c r="DZ50" s="376"/>
      <c r="EA50" s="377"/>
      <c r="EB50" s="375"/>
      <c r="EC50" s="378"/>
      <c r="ED50" s="374"/>
      <c r="EE50" s="375"/>
      <c r="EF50" s="376"/>
      <c r="EG50" s="377"/>
      <c r="EH50" s="375"/>
      <c r="EI50" s="378"/>
      <c r="EJ50" s="374"/>
      <c r="EK50" s="375"/>
      <c r="EL50" s="376"/>
      <c r="EM50" s="374"/>
      <c r="EN50" s="375"/>
      <c r="EO50" s="376"/>
      <c r="EP50" s="374"/>
      <c r="EQ50" s="375"/>
      <c r="ER50" s="376"/>
      <c r="ES50" s="374"/>
      <c r="ET50" s="375"/>
      <c r="EU50" s="376"/>
      <c r="EV50" s="374"/>
      <c r="EW50" s="375"/>
      <c r="EX50" s="376"/>
      <c r="EY50" s="374"/>
      <c r="EZ50" s="375"/>
      <c r="FA50" s="376"/>
    </row>
    <row r="51" spans="2:157" s="12" customFormat="1" ht="18.75" customHeight="1" x14ac:dyDescent="0.25">
      <c r="B51" s="368" t="s">
        <v>515</v>
      </c>
      <c r="C51" s="369"/>
      <c r="D51" s="370"/>
      <c r="E51" s="371"/>
      <c r="F51" s="372"/>
      <c r="G51" s="370"/>
      <c r="H51" s="373"/>
      <c r="I51" s="369"/>
      <c r="J51" s="370"/>
      <c r="K51" s="371"/>
      <c r="L51" s="372"/>
      <c r="M51" s="370"/>
      <c r="N51" s="373"/>
      <c r="O51" s="369"/>
      <c r="P51" s="370"/>
      <c r="Q51" s="371"/>
      <c r="R51" s="372"/>
      <c r="S51" s="373"/>
      <c r="T51" s="369"/>
      <c r="U51" s="370"/>
      <c r="V51" s="371"/>
      <c r="W51" s="372"/>
      <c r="X51" s="370"/>
      <c r="Y51" s="373"/>
      <c r="Z51" s="369"/>
      <c r="AA51" s="370"/>
      <c r="AB51" s="371"/>
      <c r="AC51" s="372">
        <v>38</v>
      </c>
      <c r="AD51" s="370">
        <v>38</v>
      </c>
      <c r="AE51" s="373">
        <v>39</v>
      </c>
      <c r="AF51" s="369"/>
      <c r="AG51" s="370"/>
      <c r="AH51" s="371"/>
      <c r="AI51" s="372"/>
      <c r="AJ51" s="370"/>
      <c r="AK51" s="373"/>
      <c r="AL51" s="369"/>
      <c r="AM51" s="370"/>
      <c r="AN51" s="371"/>
      <c r="AO51" s="372"/>
      <c r="AP51" s="370"/>
      <c r="AQ51" s="373"/>
      <c r="AR51" s="369"/>
      <c r="AS51" s="370"/>
      <c r="AT51" s="371"/>
      <c r="AU51" s="372"/>
      <c r="AV51" s="370"/>
      <c r="AW51" s="373"/>
      <c r="AX51" s="369"/>
      <c r="AY51" s="370"/>
      <c r="AZ51" s="371"/>
      <c r="BA51" s="372"/>
      <c r="BB51" s="370"/>
      <c r="BC51" s="373"/>
      <c r="BD51" s="374"/>
      <c r="BE51" s="375"/>
      <c r="BF51" s="376"/>
      <c r="BG51" s="377"/>
      <c r="BH51" s="375"/>
      <c r="BI51" s="378"/>
      <c r="BJ51" s="374"/>
      <c r="BK51" s="375"/>
      <c r="BL51" s="376"/>
      <c r="BM51" s="377"/>
      <c r="BN51" s="375"/>
      <c r="BO51" s="378"/>
      <c r="BP51" s="374"/>
      <c r="BQ51" s="375"/>
      <c r="BR51" s="376"/>
      <c r="BS51" s="377"/>
      <c r="BT51" s="375"/>
      <c r="BU51" s="378"/>
      <c r="BV51" s="374"/>
      <c r="BW51" s="375"/>
      <c r="BX51" s="376"/>
      <c r="BY51" s="377"/>
      <c r="BZ51" s="375"/>
      <c r="CA51" s="378"/>
      <c r="CB51" s="374"/>
      <c r="CC51" s="375"/>
      <c r="CD51" s="376"/>
      <c r="CE51" s="377"/>
      <c r="CF51" s="375"/>
      <c r="CG51" s="378"/>
      <c r="CH51" s="374"/>
      <c r="CI51" s="375"/>
      <c r="CJ51" s="376"/>
      <c r="CK51" s="377"/>
      <c r="CL51" s="375"/>
      <c r="CM51" s="378"/>
      <c r="CN51" s="374"/>
      <c r="CO51" s="375"/>
      <c r="CP51" s="376"/>
      <c r="CQ51" s="377"/>
      <c r="CR51" s="375"/>
      <c r="CS51" s="378"/>
      <c r="CT51" s="374"/>
      <c r="CU51" s="375"/>
      <c r="CV51" s="376"/>
      <c r="CW51" s="377"/>
      <c r="CX51" s="375"/>
      <c r="CY51" s="378"/>
      <c r="CZ51" s="374"/>
      <c r="DA51" s="375"/>
      <c r="DB51" s="376"/>
      <c r="DC51" s="377"/>
      <c r="DD51" s="375"/>
      <c r="DE51" s="378"/>
      <c r="DF51" s="374"/>
      <c r="DG51" s="375"/>
      <c r="DH51" s="376"/>
      <c r="DI51" s="377"/>
      <c r="DJ51" s="375"/>
      <c r="DK51" s="378"/>
      <c r="DL51" s="374"/>
      <c r="DM51" s="375"/>
      <c r="DN51" s="376"/>
      <c r="DO51" s="377"/>
      <c r="DP51" s="375"/>
      <c r="DQ51" s="378"/>
      <c r="DR51" s="374"/>
      <c r="DS51" s="375"/>
      <c r="DT51" s="376"/>
      <c r="DU51" s="377"/>
      <c r="DV51" s="375"/>
      <c r="DW51" s="378"/>
      <c r="DX51" s="374"/>
      <c r="DY51" s="375"/>
      <c r="DZ51" s="376"/>
      <c r="EA51" s="377"/>
      <c r="EB51" s="375"/>
      <c r="EC51" s="378"/>
      <c r="ED51" s="374"/>
      <c r="EE51" s="375"/>
      <c r="EF51" s="376"/>
      <c r="EG51" s="377"/>
      <c r="EH51" s="375"/>
      <c r="EI51" s="378"/>
      <c r="EJ51" s="374"/>
      <c r="EK51" s="375"/>
      <c r="EL51" s="376"/>
      <c r="EM51" s="374"/>
      <c r="EN51" s="375"/>
      <c r="EO51" s="376"/>
      <c r="EP51" s="374"/>
      <c r="EQ51" s="375"/>
      <c r="ER51" s="376"/>
      <c r="ES51" s="374"/>
      <c r="ET51" s="375"/>
      <c r="EU51" s="376"/>
      <c r="EV51" s="374"/>
      <c r="EW51" s="375"/>
      <c r="EX51" s="376"/>
      <c r="EY51" s="374"/>
      <c r="EZ51" s="375"/>
      <c r="FA51" s="376"/>
    </row>
    <row r="52" spans="2:157" ht="18.75" customHeight="1" x14ac:dyDescent="0.25">
      <c r="B52" s="368" t="s">
        <v>516</v>
      </c>
      <c r="C52" s="369"/>
      <c r="D52" s="370"/>
      <c r="E52" s="371"/>
      <c r="F52" s="372"/>
      <c r="G52" s="370"/>
      <c r="H52" s="373"/>
      <c r="I52" s="369"/>
      <c r="J52" s="370"/>
      <c r="K52" s="371"/>
      <c r="L52" s="372"/>
      <c r="M52" s="370"/>
      <c r="N52" s="373"/>
      <c r="O52" s="369"/>
      <c r="P52" s="370"/>
      <c r="Q52" s="371"/>
      <c r="R52" s="372"/>
      <c r="S52" s="373"/>
      <c r="T52" s="369"/>
      <c r="U52" s="370"/>
      <c r="V52" s="371"/>
      <c r="W52" s="372"/>
      <c r="X52" s="370"/>
      <c r="Y52" s="373"/>
      <c r="Z52" s="369"/>
      <c r="AA52" s="370"/>
      <c r="AB52" s="371"/>
      <c r="AC52" s="372"/>
      <c r="AD52" s="370"/>
      <c r="AE52" s="373"/>
      <c r="AF52" s="369"/>
      <c r="AG52" s="370"/>
      <c r="AH52" s="371"/>
      <c r="AI52" s="372"/>
      <c r="AJ52" s="370"/>
      <c r="AK52" s="373"/>
      <c r="AL52" s="369"/>
      <c r="AM52" s="370"/>
      <c r="AN52" s="371"/>
      <c r="AO52" s="372"/>
      <c r="AP52" s="370"/>
      <c r="AQ52" s="373"/>
      <c r="AR52" s="369"/>
      <c r="AS52" s="370"/>
      <c r="AT52" s="371"/>
      <c r="AU52" s="372"/>
      <c r="AV52" s="370"/>
      <c r="AW52" s="373"/>
      <c r="AX52" s="369"/>
      <c r="AY52" s="370"/>
      <c r="AZ52" s="371"/>
      <c r="BA52" s="372"/>
      <c r="BB52" s="370"/>
      <c r="BC52" s="373"/>
      <c r="BD52" s="374"/>
      <c r="BE52" s="375"/>
      <c r="BF52" s="376"/>
      <c r="BG52" s="377"/>
      <c r="BH52" s="375"/>
      <c r="BI52" s="378"/>
      <c r="BJ52" s="374"/>
      <c r="BK52" s="375"/>
      <c r="BL52" s="376"/>
      <c r="BM52" s="377"/>
      <c r="BN52" s="375"/>
      <c r="BO52" s="378"/>
      <c r="BP52" s="374"/>
      <c r="BQ52" s="375"/>
      <c r="BR52" s="376"/>
      <c r="BS52" s="377"/>
      <c r="BT52" s="375"/>
      <c r="BU52" s="378"/>
      <c r="BV52" s="374"/>
      <c r="BW52" s="375"/>
      <c r="BX52" s="376"/>
      <c r="BY52" s="377"/>
      <c r="BZ52" s="375"/>
      <c r="CA52" s="378"/>
      <c r="CB52" s="374"/>
      <c r="CC52" s="375"/>
      <c r="CD52" s="376"/>
      <c r="CE52" s="377"/>
      <c r="CF52" s="375"/>
      <c r="CG52" s="378"/>
      <c r="CH52" s="374"/>
      <c r="CI52" s="375"/>
      <c r="CJ52" s="376"/>
      <c r="CK52" s="377"/>
      <c r="CL52" s="375"/>
      <c r="CM52" s="378"/>
      <c r="CN52" s="374"/>
      <c r="CO52" s="375"/>
      <c r="CP52" s="376"/>
      <c r="CQ52" s="377"/>
      <c r="CR52" s="375"/>
      <c r="CS52" s="378"/>
      <c r="CT52" s="374"/>
      <c r="CU52" s="375"/>
      <c r="CV52" s="376"/>
      <c r="CW52" s="377"/>
      <c r="CX52" s="375"/>
      <c r="CY52" s="378"/>
      <c r="CZ52" s="374"/>
      <c r="DA52" s="375"/>
      <c r="DB52" s="376"/>
      <c r="DC52" s="377"/>
      <c r="DD52" s="375"/>
      <c r="DE52" s="378"/>
      <c r="DF52" s="374">
        <v>40</v>
      </c>
      <c r="DG52" s="375">
        <v>39</v>
      </c>
      <c r="DH52" s="376">
        <v>28</v>
      </c>
      <c r="DI52" s="377">
        <v>54</v>
      </c>
      <c r="DJ52" s="375">
        <v>53</v>
      </c>
      <c r="DK52" s="378">
        <v>39</v>
      </c>
      <c r="DL52" s="374">
        <v>149</v>
      </c>
      <c r="DM52" s="375">
        <v>48</v>
      </c>
      <c r="DN52" s="376">
        <v>40</v>
      </c>
      <c r="DO52" s="377">
        <v>105</v>
      </c>
      <c r="DP52" s="375">
        <v>50</v>
      </c>
      <c r="DQ52" s="378">
        <v>39</v>
      </c>
      <c r="DR52" s="374">
        <v>119</v>
      </c>
      <c r="DS52" s="375">
        <v>49</v>
      </c>
      <c r="DT52" s="376">
        <v>39</v>
      </c>
      <c r="DU52" s="377">
        <v>62</v>
      </c>
      <c r="DV52" s="375">
        <v>48</v>
      </c>
      <c r="DW52" s="378">
        <v>38</v>
      </c>
      <c r="DX52" s="374">
        <v>109</v>
      </c>
      <c r="DY52" s="375">
        <v>49</v>
      </c>
      <c r="DZ52" s="376">
        <v>40</v>
      </c>
      <c r="EA52" s="377">
        <v>78</v>
      </c>
      <c r="EB52" s="375">
        <v>55</v>
      </c>
      <c r="EC52" s="378">
        <v>39</v>
      </c>
      <c r="ED52" s="374">
        <v>111</v>
      </c>
      <c r="EE52" s="375">
        <v>53</v>
      </c>
      <c r="EF52" s="376">
        <v>39</v>
      </c>
      <c r="EG52" s="377">
        <v>56</v>
      </c>
      <c r="EH52" s="375">
        <v>48</v>
      </c>
      <c r="EI52" s="378">
        <v>39</v>
      </c>
      <c r="EJ52" s="379">
        <v>157</v>
      </c>
      <c r="EK52" s="380">
        <v>47</v>
      </c>
      <c r="EL52" s="381">
        <v>39</v>
      </c>
      <c r="EM52" s="379">
        <v>78</v>
      </c>
      <c r="EN52" s="380">
        <v>51</v>
      </c>
      <c r="EO52" s="381">
        <v>40</v>
      </c>
      <c r="EP52" s="382">
        <v>97</v>
      </c>
      <c r="EQ52" s="383">
        <v>51</v>
      </c>
      <c r="ER52" s="384">
        <v>38</v>
      </c>
      <c r="ES52" s="379"/>
      <c r="ET52" s="380"/>
      <c r="EU52" s="381"/>
      <c r="EV52" s="379"/>
      <c r="EW52" s="380"/>
      <c r="EX52" s="381"/>
      <c r="EY52" s="379"/>
      <c r="EZ52" s="380"/>
      <c r="FA52" s="381"/>
    </row>
    <row r="53" spans="2:157" ht="18.75" customHeight="1" x14ac:dyDescent="0.25">
      <c r="B53" s="368" t="s">
        <v>517</v>
      </c>
      <c r="C53" s="369"/>
      <c r="D53" s="370"/>
      <c r="E53" s="371"/>
      <c r="F53" s="372"/>
      <c r="G53" s="370"/>
      <c r="H53" s="373"/>
      <c r="I53" s="369"/>
      <c r="J53" s="370"/>
      <c r="K53" s="371"/>
      <c r="L53" s="372"/>
      <c r="M53" s="370"/>
      <c r="N53" s="373"/>
      <c r="O53" s="369"/>
      <c r="P53" s="370"/>
      <c r="Q53" s="371"/>
      <c r="R53" s="372"/>
      <c r="S53" s="373"/>
      <c r="T53" s="369"/>
      <c r="U53" s="370"/>
      <c r="V53" s="371"/>
      <c r="W53" s="372"/>
      <c r="X53" s="370"/>
      <c r="Y53" s="373"/>
      <c r="Z53" s="369"/>
      <c r="AA53" s="370"/>
      <c r="AB53" s="371"/>
      <c r="AC53" s="372"/>
      <c r="AD53" s="370"/>
      <c r="AE53" s="373"/>
      <c r="AF53" s="369"/>
      <c r="AG53" s="370"/>
      <c r="AH53" s="371"/>
      <c r="AI53" s="372"/>
      <c r="AJ53" s="370"/>
      <c r="AK53" s="373"/>
      <c r="AL53" s="369"/>
      <c r="AM53" s="370"/>
      <c r="AN53" s="371"/>
      <c r="AO53" s="372"/>
      <c r="AP53" s="370"/>
      <c r="AQ53" s="373"/>
      <c r="AR53" s="369"/>
      <c r="AS53" s="370"/>
      <c r="AT53" s="371"/>
      <c r="AU53" s="372"/>
      <c r="AV53" s="370"/>
      <c r="AW53" s="373"/>
      <c r="AX53" s="369"/>
      <c r="AY53" s="370"/>
      <c r="AZ53" s="371"/>
      <c r="BA53" s="372"/>
      <c r="BB53" s="370"/>
      <c r="BC53" s="373"/>
      <c r="BD53" s="374"/>
      <c r="BE53" s="375"/>
      <c r="BF53" s="376"/>
      <c r="BG53" s="377"/>
      <c r="BH53" s="375"/>
      <c r="BI53" s="378"/>
      <c r="BJ53" s="374"/>
      <c r="BK53" s="375"/>
      <c r="BL53" s="376"/>
      <c r="BM53" s="377"/>
      <c r="BN53" s="375"/>
      <c r="BO53" s="378"/>
      <c r="BP53" s="374"/>
      <c r="BQ53" s="375"/>
      <c r="BR53" s="376"/>
      <c r="BS53" s="377"/>
      <c r="BT53" s="375"/>
      <c r="BU53" s="378"/>
      <c r="BV53" s="374"/>
      <c r="BW53" s="375"/>
      <c r="BX53" s="376"/>
      <c r="BY53" s="377"/>
      <c r="BZ53" s="375"/>
      <c r="CA53" s="378"/>
      <c r="CB53" s="374"/>
      <c r="CC53" s="375"/>
      <c r="CD53" s="376"/>
      <c r="CE53" s="377"/>
      <c r="CF53" s="375"/>
      <c r="CG53" s="378"/>
      <c r="CH53" s="374"/>
      <c r="CI53" s="375"/>
      <c r="CJ53" s="376"/>
      <c r="CK53" s="377"/>
      <c r="CL53" s="375"/>
      <c r="CM53" s="378"/>
      <c r="CN53" s="374"/>
      <c r="CO53" s="375"/>
      <c r="CP53" s="376"/>
      <c r="CQ53" s="377"/>
      <c r="CR53" s="375"/>
      <c r="CS53" s="378"/>
      <c r="CT53" s="374"/>
      <c r="CU53" s="375"/>
      <c r="CV53" s="376"/>
      <c r="CW53" s="377"/>
      <c r="CX53" s="375"/>
      <c r="CY53" s="378"/>
      <c r="CZ53" s="374"/>
      <c r="DA53" s="375"/>
      <c r="DB53" s="376"/>
      <c r="DC53" s="377"/>
      <c r="DD53" s="375"/>
      <c r="DE53" s="378"/>
      <c r="DF53" s="374"/>
      <c r="DG53" s="375"/>
      <c r="DH53" s="376"/>
      <c r="DI53" s="377">
        <v>9</v>
      </c>
      <c r="DJ53" s="375"/>
      <c r="DK53" s="378"/>
      <c r="DL53" s="374">
        <v>19</v>
      </c>
      <c r="DM53" s="375"/>
      <c r="DN53" s="376"/>
      <c r="DO53" s="377">
        <v>4</v>
      </c>
      <c r="DP53" s="375"/>
      <c r="DQ53" s="378"/>
      <c r="DR53" s="374"/>
      <c r="DS53" s="375"/>
      <c r="DT53" s="376"/>
      <c r="DU53" s="377"/>
      <c r="DV53" s="375"/>
      <c r="DW53" s="378"/>
      <c r="DX53" s="374">
        <v>33</v>
      </c>
      <c r="DY53" s="375">
        <v>32</v>
      </c>
      <c r="DZ53" s="376">
        <v>26</v>
      </c>
      <c r="EA53" s="377">
        <v>13</v>
      </c>
      <c r="EB53" s="375"/>
      <c r="EC53" s="378"/>
      <c r="ED53" s="374">
        <v>10</v>
      </c>
      <c r="EE53" s="375"/>
      <c r="EF53" s="376"/>
      <c r="EG53" s="377">
        <v>5</v>
      </c>
      <c r="EH53" s="375"/>
      <c r="EI53" s="378"/>
      <c r="EJ53" s="379">
        <v>10</v>
      </c>
      <c r="EK53" s="380"/>
      <c r="EL53" s="381"/>
      <c r="EM53" s="374"/>
      <c r="EN53" s="375"/>
      <c r="EO53" s="376"/>
      <c r="EP53" s="379"/>
      <c r="EQ53" s="380"/>
      <c r="ER53" s="381"/>
      <c r="ES53" s="374"/>
      <c r="ET53" s="375"/>
      <c r="EU53" s="376"/>
      <c r="EV53" s="374">
        <v>66</v>
      </c>
      <c r="EW53" s="375">
        <v>51</v>
      </c>
      <c r="EX53" s="376">
        <v>39</v>
      </c>
      <c r="EY53" s="374">
        <v>41</v>
      </c>
      <c r="EZ53" s="375">
        <v>41</v>
      </c>
      <c r="FA53" s="376">
        <v>30</v>
      </c>
    </row>
    <row r="54" spans="2:157" ht="18.75" customHeight="1" x14ac:dyDescent="0.25">
      <c r="B54" s="368" t="s">
        <v>518</v>
      </c>
      <c r="C54" s="369"/>
      <c r="D54" s="370"/>
      <c r="E54" s="371"/>
      <c r="F54" s="372"/>
      <c r="G54" s="370"/>
      <c r="H54" s="373"/>
      <c r="I54" s="369"/>
      <c r="J54" s="370"/>
      <c r="K54" s="371"/>
      <c r="L54" s="372"/>
      <c r="M54" s="370"/>
      <c r="N54" s="373"/>
      <c r="O54" s="369"/>
      <c r="P54" s="370"/>
      <c r="Q54" s="371"/>
      <c r="R54" s="372"/>
      <c r="S54" s="373"/>
      <c r="T54" s="369"/>
      <c r="U54" s="370"/>
      <c r="V54" s="371"/>
      <c r="W54" s="372"/>
      <c r="X54" s="370"/>
      <c r="Y54" s="373"/>
      <c r="Z54" s="369"/>
      <c r="AA54" s="370"/>
      <c r="AB54" s="371"/>
      <c r="AC54" s="372"/>
      <c r="AD54" s="370"/>
      <c r="AE54" s="373"/>
      <c r="AF54" s="369"/>
      <c r="AG54" s="370"/>
      <c r="AH54" s="371"/>
      <c r="AI54" s="372"/>
      <c r="AJ54" s="370"/>
      <c r="AK54" s="373"/>
      <c r="AL54" s="369"/>
      <c r="AM54" s="370"/>
      <c r="AN54" s="371"/>
      <c r="AO54" s="372"/>
      <c r="AP54" s="370"/>
      <c r="AQ54" s="373"/>
      <c r="AR54" s="369"/>
      <c r="AS54" s="370"/>
      <c r="AT54" s="371"/>
      <c r="AU54" s="372"/>
      <c r="AV54" s="370"/>
      <c r="AW54" s="373"/>
      <c r="AX54" s="369"/>
      <c r="AY54" s="370"/>
      <c r="AZ54" s="371"/>
      <c r="BA54" s="372"/>
      <c r="BB54" s="370"/>
      <c r="BC54" s="373"/>
      <c r="BD54" s="374"/>
      <c r="BE54" s="375"/>
      <c r="BF54" s="376"/>
      <c r="BG54" s="377"/>
      <c r="BH54" s="375"/>
      <c r="BI54" s="378"/>
      <c r="BJ54" s="374"/>
      <c r="BK54" s="375"/>
      <c r="BL54" s="376"/>
      <c r="BM54" s="377"/>
      <c r="BN54" s="375"/>
      <c r="BO54" s="378"/>
      <c r="BP54" s="374"/>
      <c r="BQ54" s="375"/>
      <c r="BR54" s="376"/>
      <c r="BS54" s="377"/>
      <c r="BT54" s="375"/>
      <c r="BU54" s="378"/>
      <c r="BV54" s="374"/>
      <c r="BW54" s="375"/>
      <c r="BX54" s="376"/>
      <c r="BY54" s="377"/>
      <c r="BZ54" s="375"/>
      <c r="CA54" s="378"/>
      <c r="CB54" s="374"/>
      <c r="CC54" s="375"/>
      <c r="CD54" s="376"/>
      <c r="CE54" s="377"/>
      <c r="CF54" s="375"/>
      <c r="CG54" s="378"/>
      <c r="CH54" s="374"/>
      <c r="CI54" s="375"/>
      <c r="CJ54" s="376"/>
      <c r="CK54" s="377"/>
      <c r="CL54" s="375"/>
      <c r="CM54" s="378"/>
      <c r="CN54" s="374"/>
      <c r="CO54" s="375"/>
      <c r="CP54" s="376"/>
      <c r="CQ54" s="377"/>
      <c r="CR54" s="375"/>
      <c r="CS54" s="378"/>
      <c r="CT54" s="374"/>
      <c r="CU54" s="375"/>
      <c r="CV54" s="376"/>
      <c r="CW54" s="377"/>
      <c r="CX54" s="375"/>
      <c r="CY54" s="378"/>
      <c r="CZ54" s="374"/>
      <c r="DA54" s="375"/>
      <c r="DB54" s="376"/>
      <c r="DC54" s="377"/>
      <c r="DD54" s="375"/>
      <c r="DE54" s="378"/>
      <c r="DF54" s="374"/>
      <c r="DG54" s="375"/>
      <c r="DH54" s="376"/>
      <c r="DI54" s="377">
        <v>19</v>
      </c>
      <c r="DJ54" s="375"/>
      <c r="DK54" s="378"/>
      <c r="DL54" s="374">
        <v>3</v>
      </c>
      <c r="DM54" s="375"/>
      <c r="DN54" s="376"/>
      <c r="DO54" s="377">
        <v>7</v>
      </c>
      <c r="DP54" s="375"/>
      <c r="DQ54" s="378"/>
      <c r="DR54" s="374"/>
      <c r="DS54" s="375"/>
      <c r="DT54" s="376"/>
      <c r="DU54" s="377"/>
      <c r="DV54" s="375"/>
      <c r="DW54" s="378"/>
      <c r="DX54" s="374">
        <v>3</v>
      </c>
      <c r="DY54" s="375"/>
      <c r="DZ54" s="376"/>
      <c r="EA54" s="377"/>
      <c r="EB54" s="375"/>
      <c r="EC54" s="378"/>
      <c r="ED54" s="374"/>
      <c r="EE54" s="375"/>
      <c r="EF54" s="376"/>
      <c r="EG54" s="377"/>
      <c r="EH54" s="375"/>
      <c r="EI54" s="378"/>
      <c r="EJ54" s="374"/>
      <c r="EK54" s="375"/>
      <c r="EL54" s="376"/>
      <c r="EM54" s="374"/>
      <c r="EN54" s="375"/>
      <c r="EO54" s="376"/>
      <c r="EP54" s="374"/>
      <c r="EQ54" s="375"/>
      <c r="ER54" s="376"/>
      <c r="ES54" s="374"/>
      <c r="ET54" s="375"/>
      <c r="EU54" s="376"/>
      <c r="EV54" s="374"/>
      <c r="EW54" s="375"/>
      <c r="EX54" s="376"/>
      <c r="EY54" s="374"/>
      <c r="EZ54" s="375"/>
      <c r="FA54" s="376"/>
    </row>
    <row r="55" spans="2:157" ht="18.75" customHeight="1" x14ac:dyDescent="0.25">
      <c r="B55" s="368" t="s">
        <v>519</v>
      </c>
      <c r="C55" s="369"/>
      <c r="D55" s="370"/>
      <c r="E55" s="371"/>
      <c r="F55" s="372"/>
      <c r="G55" s="370"/>
      <c r="H55" s="373"/>
      <c r="I55" s="369"/>
      <c r="J55" s="370"/>
      <c r="K55" s="371"/>
      <c r="L55" s="372"/>
      <c r="M55" s="370"/>
      <c r="N55" s="373"/>
      <c r="O55" s="369"/>
      <c r="P55" s="370"/>
      <c r="Q55" s="371"/>
      <c r="R55" s="372"/>
      <c r="S55" s="373"/>
      <c r="T55" s="369"/>
      <c r="U55" s="370"/>
      <c r="V55" s="371"/>
      <c r="W55" s="372"/>
      <c r="X55" s="370"/>
      <c r="Y55" s="373"/>
      <c r="Z55" s="369"/>
      <c r="AA55" s="370"/>
      <c r="AB55" s="371"/>
      <c r="AC55" s="372"/>
      <c r="AD55" s="370"/>
      <c r="AE55" s="373"/>
      <c r="AF55" s="369"/>
      <c r="AG55" s="370"/>
      <c r="AH55" s="371"/>
      <c r="AI55" s="372"/>
      <c r="AJ55" s="370"/>
      <c r="AK55" s="373"/>
      <c r="AL55" s="369"/>
      <c r="AM55" s="370"/>
      <c r="AN55" s="371"/>
      <c r="AO55" s="372"/>
      <c r="AP55" s="370"/>
      <c r="AQ55" s="373"/>
      <c r="AR55" s="369"/>
      <c r="AS55" s="370"/>
      <c r="AT55" s="371"/>
      <c r="AU55" s="372"/>
      <c r="AV55" s="370"/>
      <c r="AW55" s="373"/>
      <c r="AX55" s="369"/>
      <c r="AY55" s="370"/>
      <c r="AZ55" s="371"/>
      <c r="BA55" s="372"/>
      <c r="BB55" s="370"/>
      <c r="BC55" s="373"/>
      <c r="BD55" s="374"/>
      <c r="BE55" s="375"/>
      <c r="BF55" s="376"/>
      <c r="BG55" s="377"/>
      <c r="BH55" s="375"/>
      <c r="BI55" s="378"/>
      <c r="BJ55" s="374"/>
      <c r="BK55" s="375"/>
      <c r="BL55" s="376"/>
      <c r="BM55" s="377"/>
      <c r="BN55" s="375"/>
      <c r="BO55" s="378"/>
      <c r="BP55" s="374"/>
      <c r="BQ55" s="375"/>
      <c r="BR55" s="376"/>
      <c r="BS55" s="377"/>
      <c r="BT55" s="375"/>
      <c r="BU55" s="378"/>
      <c r="BV55" s="374"/>
      <c r="BW55" s="375"/>
      <c r="BX55" s="376"/>
      <c r="BY55" s="377"/>
      <c r="BZ55" s="375"/>
      <c r="CA55" s="378"/>
      <c r="CB55" s="374"/>
      <c r="CC55" s="375"/>
      <c r="CD55" s="376"/>
      <c r="CE55" s="377"/>
      <c r="CF55" s="375"/>
      <c r="CG55" s="378"/>
      <c r="CH55" s="374"/>
      <c r="CI55" s="375"/>
      <c r="CJ55" s="376"/>
      <c r="CK55" s="377"/>
      <c r="CL55" s="375"/>
      <c r="CM55" s="378"/>
      <c r="CN55" s="374"/>
      <c r="CO55" s="375"/>
      <c r="CP55" s="376"/>
      <c r="CQ55" s="377"/>
      <c r="CR55" s="375"/>
      <c r="CS55" s="378"/>
      <c r="CT55" s="374"/>
      <c r="CU55" s="375"/>
      <c r="CV55" s="376"/>
      <c r="CW55" s="377"/>
      <c r="CX55" s="375"/>
      <c r="CY55" s="378"/>
      <c r="CZ55" s="374"/>
      <c r="DA55" s="375"/>
      <c r="DB55" s="376"/>
      <c r="DC55" s="377"/>
      <c r="DD55" s="375"/>
      <c r="DE55" s="378"/>
      <c r="DF55" s="374"/>
      <c r="DG55" s="375"/>
      <c r="DH55" s="376"/>
      <c r="DI55" s="377">
        <v>1</v>
      </c>
      <c r="DJ55" s="375"/>
      <c r="DK55" s="378"/>
      <c r="DL55" s="374">
        <v>10</v>
      </c>
      <c r="DM55" s="375"/>
      <c r="DN55" s="376"/>
      <c r="DO55" s="377">
        <v>9</v>
      </c>
      <c r="DP55" s="375"/>
      <c r="DQ55" s="378"/>
      <c r="DR55" s="374"/>
      <c r="DS55" s="375"/>
      <c r="DT55" s="376"/>
      <c r="DU55" s="377"/>
      <c r="DV55" s="375"/>
      <c r="DW55" s="378"/>
      <c r="DX55" s="374">
        <v>16</v>
      </c>
      <c r="DY55" s="375"/>
      <c r="DZ55" s="376"/>
      <c r="EA55" s="377"/>
      <c r="EB55" s="375"/>
      <c r="EC55" s="378"/>
      <c r="ED55" s="374"/>
      <c r="EE55" s="375"/>
      <c r="EF55" s="376"/>
      <c r="EG55" s="377"/>
      <c r="EH55" s="375"/>
      <c r="EI55" s="378"/>
      <c r="EJ55" s="374"/>
      <c r="EK55" s="375"/>
      <c r="EL55" s="376"/>
      <c r="EM55" s="374"/>
      <c r="EN55" s="375"/>
      <c r="EO55" s="376"/>
      <c r="EP55" s="374"/>
      <c r="EQ55" s="375"/>
      <c r="ER55" s="376"/>
      <c r="ES55" s="374"/>
      <c r="ET55" s="375"/>
      <c r="EU55" s="376"/>
      <c r="EV55" s="374"/>
      <c r="EW55" s="375"/>
      <c r="EX55" s="376"/>
      <c r="EY55" s="374"/>
      <c r="EZ55" s="375"/>
      <c r="FA55" s="376"/>
    </row>
    <row r="56" spans="2:157" ht="18.75" customHeight="1" x14ac:dyDescent="0.25">
      <c r="B56" s="368" t="s">
        <v>520</v>
      </c>
      <c r="C56" s="369"/>
      <c r="D56" s="370"/>
      <c r="E56" s="371"/>
      <c r="F56" s="372"/>
      <c r="G56" s="370"/>
      <c r="H56" s="373"/>
      <c r="I56" s="369"/>
      <c r="J56" s="370"/>
      <c r="K56" s="371"/>
      <c r="L56" s="372"/>
      <c r="M56" s="370"/>
      <c r="N56" s="373"/>
      <c r="O56" s="369"/>
      <c r="P56" s="370"/>
      <c r="Q56" s="371"/>
      <c r="R56" s="372"/>
      <c r="S56" s="373"/>
      <c r="T56" s="369"/>
      <c r="U56" s="370"/>
      <c r="V56" s="371"/>
      <c r="W56" s="372"/>
      <c r="X56" s="370"/>
      <c r="Y56" s="373"/>
      <c r="Z56" s="369"/>
      <c r="AA56" s="370"/>
      <c r="AB56" s="371"/>
      <c r="AC56" s="372"/>
      <c r="AD56" s="370"/>
      <c r="AE56" s="373"/>
      <c r="AF56" s="369"/>
      <c r="AG56" s="370"/>
      <c r="AH56" s="371"/>
      <c r="AI56" s="372"/>
      <c r="AJ56" s="370"/>
      <c r="AK56" s="373"/>
      <c r="AL56" s="369"/>
      <c r="AM56" s="370"/>
      <c r="AN56" s="371"/>
      <c r="AO56" s="372"/>
      <c r="AP56" s="370"/>
      <c r="AQ56" s="373"/>
      <c r="AR56" s="369"/>
      <c r="AS56" s="370"/>
      <c r="AT56" s="371"/>
      <c r="AU56" s="372"/>
      <c r="AV56" s="370"/>
      <c r="AW56" s="373"/>
      <c r="AX56" s="369"/>
      <c r="AY56" s="370"/>
      <c r="AZ56" s="371"/>
      <c r="BA56" s="372"/>
      <c r="BB56" s="370"/>
      <c r="BC56" s="373"/>
      <c r="BD56" s="374"/>
      <c r="BE56" s="375"/>
      <c r="BF56" s="376"/>
      <c r="BG56" s="377"/>
      <c r="BH56" s="375"/>
      <c r="BI56" s="378"/>
      <c r="BJ56" s="374"/>
      <c r="BK56" s="375"/>
      <c r="BL56" s="376"/>
      <c r="BM56" s="377"/>
      <c r="BN56" s="375"/>
      <c r="BO56" s="378"/>
      <c r="BP56" s="374"/>
      <c r="BQ56" s="375"/>
      <c r="BR56" s="376"/>
      <c r="BS56" s="377"/>
      <c r="BT56" s="375"/>
      <c r="BU56" s="378"/>
      <c r="BV56" s="374"/>
      <c r="BW56" s="375"/>
      <c r="BX56" s="376"/>
      <c r="BY56" s="377"/>
      <c r="BZ56" s="375"/>
      <c r="CA56" s="378"/>
      <c r="CB56" s="374"/>
      <c r="CC56" s="375"/>
      <c r="CD56" s="376"/>
      <c r="CE56" s="377"/>
      <c r="CF56" s="375"/>
      <c r="CG56" s="378"/>
      <c r="CH56" s="374"/>
      <c r="CI56" s="375"/>
      <c r="CJ56" s="376"/>
      <c r="CK56" s="377"/>
      <c r="CL56" s="375"/>
      <c r="CM56" s="378"/>
      <c r="CN56" s="374"/>
      <c r="CO56" s="375"/>
      <c r="CP56" s="376"/>
      <c r="CQ56" s="377"/>
      <c r="CR56" s="375"/>
      <c r="CS56" s="378"/>
      <c r="CT56" s="374"/>
      <c r="CU56" s="375"/>
      <c r="CV56" s="376"/>
      <c r="CW56" s="377"/>
      <c r="CX56" s="375"/>
      <c r="CY56" s="378"/>
      <c r="CZ56" s="374"/>
      <c r="DA56" s="375"/>
      <c r="DB56" s="376"/>
      <c r="DC56" s="377"/>
      <c r="DD56" s="375"/>
      <c r="DE56" s="378"/>
      <c r="DF56" s="374"/>
      <c r="DG56" s="375"/>
      <c r="DH56" s="376"/>
      <c r="DI56" s="377"/>
      <c r="DJ56" s="375"/>
      <c r="DK56" s="378"/>
      <c r="DL56" s="374">
        <v>43</v>
      </c>
      <c r="DM56" s="375">
        <v>43</v>
      </c>
      <c r="DN56" s="376">
        <v>35</v>
      </c>
      <c r="DO56" s="377">
        <v>46</v>
      </c>
      <c r="DP56" s="375">
        <v>45</v>
      </c>
      <c r="DQ56" s="378">
        <v>36</v>
      </c>
      <c r="DR56" s="374">
        <v>40</v>
      </c>
      <c r="DS56" s="375">
        <v>39</v>
      </c>
      <c r="DT56" s="376">
        <v>23</v>
      </c>
      <c r="DU56" s="377">
        <v>29</v>
      </c>
      <c r="DV56" s="375">
        <v>29</v>
      </c>
      <c r="DW56" s="378">
        <v>18</v>
      </c>
      <c r="DX56" s="374">
        <v>62</v>
      </c>
      <c r="DY56" s="375">
        <v>57</v>
      </c>
      <c r="DZ56" s="376">
        <v>29</v>
      </c>
      <c r="EA56" s="377">
        <v>52</v>
      </c>
      <c r="EB56" s="375">
        <v>50</v>
      </c>
      <c r="EC56" s="378">
        <v>34</v>
      </c>
      <c r="ED56" s="374">
        <v>45</v>
      </c>
      <c r="EE56" s="375">
        <v>43</v>
      </c>
      <c r="EF56" s="376">
        <v>32</v>
      </c>
      <c r="EG56" s="377">
        <v>81</v>
      </c>
      <c r="EH56" s="375">
        <v>53</v>
      </c>
      <c r="EI56" s="378">
        <v>47</v>
      </c>
      <c r="EJ56" s="379">
        <v>91</v>
      </c>
      <c r="EK56" s="380">
        <v>55</v>
      </c>
      <c r="EL56" s="381">
        <v>37</v>
      </c>
      <c r="EM56" s="379">
        <v>71</v>
      </c>
      <c r="EN56" s="380">
        <v>56</v>
      </c>
      <c r="EO56" s="381">
        <v>37</v>
      </c>
      <c r="EP56" s="382">
        <v>71</v>
      </c>
      <c r="EQ56" s="383">
        <v>48</v>
      </c>
      <c r="ER56" s="384">
        <v>39</v>
      </c>
      <c r="ES56" s="385">
        <v>67</v>
      </c>
      <c r="ET56" s="386">
        <v>64</v>
      </c>
      <c r="EU56" s="387">
        <v>32</v>
      </c>
      <c r="EV56" s="385"/>
      <c r="EW56" s="386"/>
      <c r="EX56" s="387"/>
      <c r="EY56" s="385"/>
      <c r="EZ56" s="386"/>
      <c r="FA56" s="387"/>
    </row>
    <row r="57" spans="2:157" ht="18.75" customHeight="1" x14ac:dyDescent="0.25">
      <c r="B57" s="368" t="s">
        <v>521</v>
      </c>
      <c r="C57" s="369"/>
      <c r="D57" s="370"/>
      <c r="E57" s="371"/>
      <c r="F57" s="372"/>
      <c r="G57" s="370"/>
      <c r="H57" s="373"/>
      <c r="I57" s="369"/>
      <c r="J57" s="370"/>
      <c r="K57" s="371"/>
      <c r="L57" s="372"/>
      <c r="M57" s="370"/>
      <c r="N57" s="373"/>
      <c r="O57" s="369"/>
      <c r="P57" s="370"/>
      <c r="Q57" s="371"/>
      <c r="R57" s="372"/>
      <c r="S57" s="373"/>
      <c r="T57" s="369"/>
      <c r="U57" s="370"/>
      <c r="V57" s="371"/>
      <c r="W57" s="372"/>
      <c r="X57" s="370"/>
      <c r="Y57" s="373"/>
      <c r="Z57" s="369"/>
      <c r="AA57" s="370"/>
      <c r="AB57" s="371"/>
      <c r="AC57" s="372"/>
      <c r="AD57" s="370"/>
      <c r="AE57" s="373"/>
      <c r="AF57" s="369"/>
      <c r="AG57" s="370"/>
      <c r="AH57" s="371"/>
      <c r="AI57" s="372"/>
      <c r="AJ57" s="370"/>
      <c r="AK57" s="373"/>
      <c r="AL57" s="369"/>
      <c r="AM57" s="370"/>
      <c r="AN57" s="371"/>
      <c r="AO57" s="372"/>
      <c r="AP57" s="370"/>
      <c r="AQ57" s="373"/>
      <c r="AR57" s="369"/>
      <c r="AS57" s="370"/>
      <c r="AT57" s="371"/>
      <c r="AU57" s="372"/>
      <c r="AV57" s="370"/>
      <c r="AW57" s="373"/>
      <c r="AX57" s="369"/>
      <c r="AY57" s="370"/>
      <c r="AZ57" s="371"/>
      <c r="BA57" s="372"/>
      <c r="BB57" s="370"/>
      <c r="BC57" s="373"/>
      <c r="BD57" s="374"/>
      <c r="BE57" s="375"/>
      <c r="BF57" s="376"/>
      <c r="BG57" s="377"/>
      <c r="BH57" s="375"/>
      <c r="BI57" s="378"/>
      <c r="BJ57" s="374"/>
      <c r="BK57" s="375"/>
      <c r="BL57" s="376"/>
      <c r="BM57" s="377"/>
      <c r="BN57" s="375"/>
      <c r="BO57" s="378"/>
      <c r="BP57" s="374"/>
      <c r="BQ57" s="375"/>
      <c r="BR57" s="376"/>
      <c r="BS57" s="377"/>
      <c r="BT57" s="375"/>
      <c r="BU57" s="378"/>
      <c r="BV57" s="374"/>
      <c r="BW57" s="375"/>
      <c r="BX57" s="376"/>
      <c r="BY57" s="377"/>
      <c r="BZ57" s="375"/>
      <c r="CA57" s="378"/>
      <c r="CB57" s="374"/>
      <c r="CC57" s="375"/>
      <c r="CD57" s="376"/>
      <c r="CE57" s="377"/>
      <c r="CF57" s="375"/>
      <c r="CG57" s="378"/>
      <c r="CH57" s="374"/>
      <c r="CI57" s="375"/>
      <c r="CJ57" s="376"/>
      <c r="CK57" s="377"/>
      <c r="CL57" s="375"/>
      <c r="CM57" s="378"/>
      <c r="CN57" s="374"/>
      <c r="CO57" s="375"/>
      <c r="CP57" s="376"/>
      <c r="CQ57" s="377"/>
      <c r="CR57" s="375"/>
      <c r="CS57" s="378"/>
      <c r="CT57" s="374"/>
      <c r="CU57" s="375"/>
      <c r="CV57" s="376"/>
      <c r="CW57" s="377"/>
      <c r="CX57" s="375"/>
      <c r="CY57" s="378"/>
      <c r="CZ57" s="374"/>
      <c r="DA57" s="375"/>
      <c r="DB57" s="376"/>
      <c r="DC57" s="377"/>
      <c r="DD57" s="375"/>
      <c r="DE57" s="378"/>
      <c r="DF57" s="374"/>
      <c r="DG57" s="375"/>
      <c r="DH57" s="376"/>
      <c r="DI57" s="377">
        <v>6</v>
      </c>
      <c r="DJ57" s="375"/>
      <c r="DK57" s="378"/>
      <c r="DL57" s="374">
        <v>5</v>
      </c>
      <c r="DM57" s="375"/>
      <c r="DN57" s="376"/>
      <c r="DO57" s="377">
        <v>1</v>
      </c>
      <c r="DP57" s="375"/>
      <c r="DQ57" s="378"/>
      <c r="DR57" s="374"/>
      <c r="DS57" s="375"/>
      <c r="DT57" s="376"/>
      <c r="DU57" s="377"/>
      <c r="DV57" s="375"/>
      <c r="DW57" s="378"/>
      <c r="DX57" s="374">
        <v>10</v>
      </c>
      <c r="DY57" s="375"/>
      <c r="DZ57" s="376"/>
      <c r="EA57" s="377"/>
      <c r="EB57" s="375"/>
      <c r="EC57" s="378"/>
      <c r="ED57" s="374"/>
      <c r="EE57" s="375"/>
      <c r="EF57" s="376"/>
      <c r="EG57" s="377"/>
      <c r="EH57" s="375"/>
      <c r="EI57" s="378"/>
      <c r="EJ57" s="374"/>
      <c r="EK57" s="375"/>
      <c r="EL57" s="376"/>
      <c r="EM57" s="374"/>
      <c r="EN57" s="375"/>
      <c r="EO57" s="376"/>
      <c r="EP57" s="374"/>
      <c r="EQ57" s="375"/>
      <c r="ER57" s="376"/>
      <c r="ES57" s="385">
        <v>6</v>
      </c>
      <c r="ET57" s="375"/>
      <c r="EU57" s="376"/>
      <c r="EV57" s="385">
        <v>74</v>
      </c>
      <c r="EW57" s="375">
        <v>49</v>
      </c>
      <c r="EX57" s="376">
        <v>40</v>
      </c>
      <c r="EY57" s="385">
        <v>36</v>
      </c>
      <c r="EZ57" s="375">
        <v>36</v>
      </c>
      <c r="FA57" s="376">
        <v>25</v>
      </c>
    </row>
    <row r="58" spans="2:157" ht="18.75" customHeight="1" x14ac:dyDescent="0.25">
      <c r="B58" s="368" t="s">
        <v>522</v>
      </c>
      <c r="C58" s="369"/>
      <c r="D58" s="370"/>
      <c r="E58" s="371"/>
      <c r="F58" s="372"/>
      <c r="G58" s="370"/>
      <c r="H58" s="373"/>
      <c r="I58" s="369"/>
      <c r="J58" s="370"/>
      <c r="K58" s="371"/>
      <c r="L58" s="372"/>
      <c r="M58" s="370"/>
      <c r="N58" s="373"/>
      <c r="O58" s="369"/>
      <c r="P58" s="370"/>
      <c r="Q58" s="371"/>
      <c r="R58" s="372"/>
      <c r="S58" s="373"/>
      <c r="T58" s="369"/>
      <c r="U58" s="370"/>
      <c r="V58" s="371"/>
      <c r="W58" s="372"/>
      <c r="X58" s="370"/>
      <c r="Y58" s="373"/>
      <c r="Z58" s="369"/>
      <c r="AA58" s="370"/>
      <c r="AB58" s="371"/>
      <c r="AC58" s="372"/>
      <c r="AD58" s="370"/>
      <c r="AE58" s="373"/>
      <c r="AF58" s="369"/>
      <c r="AG58" s="370"/>
      <c r="AH58" s="371"/>
      <c r="AI58" s="372"/>
      <c r="AJ58" s="370"/>
      <c r="AK58" s="373"/>
      <c r="AL58" s="369"/>
      <c r="AM58" s="370"/>
      <c r="AN58" s="371"/>
      <c r="AO58" s="372"/>
      <c r="AP58" s="370"/>
      <c r="AQ58" s="373"/>
      <c r="AR58" s="369"/>
      <c r="AS58" s="370"/>
      <c r="AT58" s="371"/>
      <c r="AU58" s="372"/>
      <c r="AV58" s="370"/>
      <c r="AW58" s="373"/>
      <c r="AX58" s="369"/>
      <c r="AY58" s="370"/>
      <c r="AZ58" s="371"/>
      <c r="BA58" s="372"/>
      <c r="BB58" s="370"/>
      <c r="BC58" s="373"/>
      <c r="BD58" s="374"/>
      <c r="BE58" s="375"/>
      <c r="BF58" s="376"/>
      <c r="BG58" s="377"/>
      <c r="BH58" s="375"/>
      <c r="BI58" s="378"/>
      <c r="BJ58" s="374"/>
      <c r="BK58" s="375"/>
      <c r="BL58" s="376"/>
      <c r="BM58" s="377"/>
      <c r="BN58" s="375"/>
      <c r="BO58" s="378"/>
      <c r="BP58" s="374"/>
      <c r="BQ58" s="375"/>
      <c r="BR58" s="376"/>
      <c r="BS58" s="377"/>
      <c r="BT58" s="375"/>
      <c r="BU58" s="378"/>
      <c r="BV58" s="374"/>
      <c r="BW58" s="375"/>
      <c r="BX58" s="376"/>
      <c r="BY58" s="377"/>
      <c r="BZ58" s="375"/>
      <c r="CA58" s="378"/>
      <c r="CB58" s="374"/>
      <c r="CC58" s="375"/>
      <c r="CD58" s="376"/>
      <c r="CE58" s="377"/>
      <c r="CF58" s="375"/>
      <c r="CG58" s="378"/>
      <c r="CH58" s="374"/>
      <c r="CI58" s="375"/>
      <c r="CJ58" s="376"/>
      <c r="CK58" s="377"/>
      <c r="CL58" s="375"/>
      <c r="CM58" s="378"/>
      <c r="CN58" s="374"/>
      <c r="CO58" s="375"/>
      <c r="CP58" s="376"/>
      <c r="CQ58" s="377"/>
      <c r="CR58" s="375"/>
      <c r="CS58" s="378"/>
      <c r="CT58" s="374"/>
      <c r="CU58" s="375"/>
      <c r="CV58" s="376"/>
      <c r="CW58" s="377"/>
      <c r="CX58" s="375"/>
      <c r="CY58" s="378"/>
      <c r="CZ58" s="374"/>
      <c r="DA58" s="375"/>
      <c r="DB58" s="376"/>
      <c r="DC58" s="377"/>
      <c r="DD58" s="375"/>
      <c r="DE58" s="378"/>
      <c r="DF58" s="374"/>
      <c r="DG58" s="375"/>
      <c r="DH58" s="376"/>
      <c r="DI58" s="377">
        <v>1</v>
      </c>
      <c r="DJ58" s="375"/>
      <c r="DK58" s="378"/>
      <c r="DL58" s="374">
        <v>2</v>
      </c>
      <c r="DM58" s="375"/>
      <c r="DN58" s="376"/>
      <c r="DO58" s="377"/>
      <c r="DP58" s="375"/>
      <c r="DQ58" s="378"/>
      <c r="DR58" s="374"/>
      <c r="DS58" s="375"/>
      <c r="DT58" s="376"/>
      <c r="DU58" s="377"/>
      <c r="DV58" s="375"/>
      <c r="DW58" s="378"/>
      <c r="DX58" s="374">
        <v>1</v>
      </c>
      <c r="DY58" s="375"/>
      <c r="DZ58" s="376"/>
      <c r="EA58" s="377"/>
      <c r="EB58" s="375"/>
      <c r="EC58" s="378"/>
      <c r="ED58" s="374"/>
      <c r="EE58" s="375"/>
      <c r="EF58" s="376"/>
      <c r="EG58" s="377"/>
      <c r="EH58" s="375"/>
      <c r="EI58" s="378"/>
      <c r="EJ58" s="374"/>
      <c r="EK58" s="375"/>
      <c r="EL58" s="376"/>
      <c r="EM58" s="374"/>
      <c r="EN58" s="375"/>
      <c r="EO58" s="376"/>
      <c r="EP58" s="374"/>
      <c r="EQ58" s="375"/>
      <c r="ER58" s="376"/>
      <c r="ES58" s="374"/>
      <c r="ET58" s="375"/>
      <c r="EU58" s="376"/>
      <c r="EV58" s="374"/>
      <c r="EW58" s="375"/>
      <c r="EX58" s="376"/>
      <c r="EY58" s="374"/>
      <c r="EZ58" s="375"/>
      <c r="FA58" s="376"/>
    </row>
    <row r="59" spans="2:157" ht="18.75" customHeight="1" x14ac:dyDescent="0.25">
      <c r="B59" s="368" t="s">
        <v>523</v>
      </c>
      <c r="C59" s="369"/>
      <c r="D59" s="370"/>
      <c r="E59" s="371"/>
      <c r="F59" s="372"/>
      <c r="G59" s="370"/>
      <c r="H59" s="373"/>
      <c r="I59" s="369"/>
      <c r="J59" s="370"/>
      <c r="K59" s="371"/>
      <c r="L59" s="372"/>
      <c r="M59" s="370"/>
      <c r="N59" s="373"/>
      <c r="O59" s="369"/>
      <c r="P59" s="370"/>
      <c r="Q59" s="371"/>
      <c r="R59" s="372"/>
      <c r="S59" s="373"/>
      <c r="T59" s="369"/>
      <c r="U59" s="370"/>
      <c r="V59" s="371"/>
      <c r="W59" s="372"/>
      <c r="X59" s="370"/>
      <c r="Y59" s="373"/>
      <c r="Z59" s="369"/>
      <c r="AA59" s="370"/>
      <c r="AB59" s="371"/>
      <c r="AC59" s="372"/>
      <c r="AD59" s="370"/>
      <c r="AE59" s="373"/>
      <c r="AF59" s="369"/>
      <c r="AG59" s="370"/>
      <c r="AH59" s="371"/>
      <c r="AI59" s="372"/>
      <c r="AJ59" s="370"/>
      <c r="AK59" s="373"/>
      <c r="AL59" s="369"/>
      <c r="AM59" s="370"/>
      <c r="AN59" s="371"/>
      <c r="AO59" s="372"/>
      <c r="AP59" s="370"/>
      <c r="AQ59" s="373"/>
      <c r="AR59" s="369"/>
      <c r="AS59" s="370"/>
      <c r="AT59" s="371"/>
      <c r="AU59" s="372"/>
      <c r="AV59" s="370"/>
      <c r="AW59" s="373"/>
      <c r="AX59" s="369"/>
      <c r="AY59" s="370"/>
      <c r="AZ59" s="371"/>
      <c r="BA59" s="372"/>
      <c r="BB59" s="370"/>
      <c r="BC59" s="373"/>
      <c r="BD59" s="374"/>
      <c r="BE59" s="375"/>
      <c r="BF59" s="376"/>
      <c r="BG59" s="377"/>
      <c r="BH59" s="375"/>
      <c r="BI59" s="378"/>
      <c r="BJ59" s="374"/>
      <c r="BK59" s="375"/>
      <c r="BL59" s="376"/>
      <c r="BM59" s="377"/>
      <c r="BN59" s="375"/>
      <c r="BO59" s="378"/>
      <c r="BP59" s="374"/>
      <c r="BQ59" s="375"/>
      <c r="BR59" s="376"/>
      <c r="BS59" s="377"/>
      <c r="BT59" s="375"/>
      <c r="BU59" s="378"/>
      <c r="BV59" s="374"/>
      <c r="BW59" s="375"/>
      <c r="BX59" s="376"/>
      <c r="BY59" s="377"/>
      <c r="BZ59" s="375"/>
      <c r="CA59" s="378"/>
      <c r="CB59" s="374"/>
      <c r="CC59" s="375"/>
      <c r="CD59" s="376"/>
      <c r="CE59" s="377"/>
      <c r="CF59" s="375"/>
      <c r="CG59" s="378"/>
      <c r="CH59" s="374"/>
      <c r="CI59" s="375"/>
      <c r="CJ59" s="376"/>
      <c r="CK59" s="377"/>
      <c r="CL59" s="375"/>
      <c r="CM59" s="378"/>
      <c r="CN59" s="374"/>
      <c r="CO59" s="375"/>
      <c r="CP59" s="376"/>
      <c r="CQ59" s="377"/>
      <c r="CR59" s="375"/>
      <c r="CS59" s="378"/>
      <c r="CT59" s="374"/>
      <c r="CU59" s="375"/>
      <c r="CV59" s="376"/>
      <c r="CW59" s="377"/>
      <c r="CX59" s="375"/>
      <c r="CY59" s="378"/>
      <c r="CZ59" s="374"/>
      <c r="DA59" s="375"/>
      <c r="DB59" s="376"/>
      <c r="DC59" s="377"/>
      <c r="DD59" s="375"/>
      <c r="DE59" s="378"/>
      <c r="DF59" s="374"/>
      <c r="DG59" s="375"/>
      <c r="DH59" s="376"/>
      <c r="DI59" s="377">
        <v>2</v>
      </c>
      <c r="DJ59" s="375"/>
      <c r="DK59" s="378"/>
      <c r="DL59" s="374">
        <v>3</v>
      </c>
      <c r="DM59" s="375"/>
      <c r="DN59" s="376"/>
      <c r="DO59" s="377">
        <v>2</v>
      </c>
      <c r="DP59" s="375"/>
      <c r="DQ59" s="378"/>
      <c r="DR59" s="374"/>
      <c r="DS59" s="375"/>
      <c r="DT59" s="376"/>
      <c r="DU59" s="377"/>
      <c r="DV59" s="375"/>
      <c r="DW59" s="378"/>
      <c r="DX59" s="374">
        <v>5</v>
      </c>
      <c r="DY59" s="375"/>
      <c r="DZ59" s="376"/>
      <c r="EA59" s="377"/>
      <c r="EB59" s="375"/>
      <c r="EC59" s="378"/>
      <c r="ED59" s="374">
        <v>12</v>
      </c>
      <c r="EE59" s="375"/>
      <c r="EF59" s="376"/>
      <c r="EG59" s="377">
        <v>4</v>
      </c>
      <c r="EH59" s="375"/>
      <c r="EI59" s="378"/>
      <c r="EJ59" s="379">
        <v>11</v>
      </c>
      <c r="EK59" s="380"/>
      <c r="EL59" s="381"/>
      <c r="EM59" s="374"/>
      <c r="EN59" s="375"/>
      <c r="EO59" s="376"/>
      <c r="EP59" s="379"/>
      <c r="EQ59" s="380"/>
      <c r="ER59" s="381"/>
      <c r="ES59" s="374"/>
      <c r="ET59" s="375"/>
      <c r="EU59" s="376"/>
      <c r="EV59" s="374"/>
      <c r="EW59" s="375"/>
      <c r="EX59" s="376"/>
      <c r="EY59" s="374"/>
      <c r="EZ59" s="375"/>
      <c r="FA59" s="376"/>
    </row>
    <row r="60" spans="2:157" ht="18.75" customHeight="1" x14ac:dyDescent="0.25">
      <c r="B60" s="368" t="s">
        <v>524</v>
      </c>
      <c r="C60" s="369"/>
      <c r="D60" s="370"/>
      <c r="E60" s="371"/>
      <c r="F60" s="372"/>
      <c r="G60" s="370"/>
      <c r="H60" s="373"/>
      <c r="I60" s="369"/>
      <c r="J60" s="370"/>
      <c r="K60" s="371"/>
      <c r="L60" s="372"/>
      <c r="M60" s="370"/>
      <c r="N60" s="373"/>
      <c r="O60" s="369"/>
      <c r="P60" s="370"/>
      <c r="Q60" s="371"/>
      <c r="R60" s="372"/>
      <c r="S60" s="373"/>
      <c r="T60" s="369"/>
      <c r="U60" s="370"/>
      <c r="V60" s="371"/>
      <c r="W60" s="372"/>
      <c r="X60" s="370"/>
      <c r="Y60" s="373"/>
      <c r="Z60" s="369"/>
      <c r="AA60" s="370"/>
      <c r="AB60" s="371"/>
      <c r="AC60" s="372">
        <v>89</v>
      </c>
      <c r="AD60" s="370">
        <v>65</v>
      </c>
      <c r="AE60" s="373">
        <v>54</v>
      </c>
      <c r="AF60" s="369">
        <v>39</v>
      </c>
      <c r="AG60" s="370">
        <v>35</v>
      </c>
      <c r="AH60" s="371">
        <v>34</v>
      </c>
      <c r="AI60" s="372"/>
      <c r="AJ60" s="370"/>
      <c r="AK60" s="373"/>
      <c r="AL60" s="369">
        <v>41</v>
      </c>
      <c r="AM60" s="370">
        <v>37</v>
      </c>
      <c r="AN60" s="371">
        <v>38</v>
      </c>
      <c r="AO60" s="372"/>
      <c r="AP60" s="370"/>
      <c r="AQ60" s="373"/>
      <c r="AR60" s="369"/>
      <c r="AS60" s="370"/>
      <c r="AT60" s="371"/>
      <c r="AU60" s="372"/>
      <c r="AV60" s="370"/>
      <c r="AW60" s="373"/>
      <c r="AX60" s="369">
        <v>39</v>
      </c>
      <c r="AY60" s="370">
        <v>34</v>
      </c>
      <c r="AZ60" s="371">
        <v>34</v>
      </c>
      <c r="BA60" s="372"/>
      <c r="BB60" s="370"/>
      <c r="BC60" s="373"/>
      <c r="BD60" s="374">
        <v>4</v>
      </c>
      <c r="BE60" s="375"/>
      <c r="BF60" s="376">
        <v>4</v>
      </c>
      <c r="BG60" s="377"/>
      <c r="BH60" s="375"/>
      <c r="BI60" s="378"/>
      <c r="BJ60" s="374"/>
      <c r="BK60" s="375"/>
      <c r="BL60" s="376"/>
      <c r="BM60" s="377"/>
      <c r="BN60" s="375"/>
      <c r="BO60" s="378"/>
      <c r="BP60" s="374"/>
      <c r="BQ60" s="375"/>
      <c r="BR60" s="376"/>
      <c r="BS60" s="377"/>
      <c r="BT60" s="375"/>
      <c r="BU60" s="378"/>
      <c r="BV60" s="374"/>
      <c r="BW60" s="375"/>
      <c r="BX60" s="376"/>
      <c r="BY60" s="377"/>
      <c r="BZ60" s="375"/>
      <c r="CA60" s="378"/>
      <c r="CB60" s="374"/>
      <c r="CC60" s="375"/>
      <c r="CD60" s="376"/>
      <c r="CE60" s="377"/>
      <c r="CF60" s="375"/>
      <c r="CG60" s="378"/>
      <c r="CH60" s="374"/>
      <c r="CI60" s="375"/>
      <c r="CJ60" s="376"/>
      <c r="CK60" s="377"/>
      <c r="CL60" s="375"/>
      <c r="CM60" s="378"/>
      <c r="CN60" s="374"/>
      <c r="CO60" s="375"/>
      <c r="CP60" s="376"/>
      <c r="CQ60" s="377"/>
      <c r="CR60" s="375"/>
      <c r="CS60" s="378"/>
      <c r="CT60" s="374"/>
      <c r="CU60" s="375"/>
      <c r="CV60" s="376"/>
      <c r="CW60" s="377"/>
      <c r="CX60" s="375"/>
      <c r="CY60" s="378"/>
      <c r="CZ60" s="374"/>
      <c r="DA60" s="375"/>
      <c r="DB60" s="376"/>
      <c r="DC60" s="377"/>
      <c r="DD60" s="375"/>
      <c r="DE60" s="378"/>
      <c r="DF60" s="374"/>
      <c r="DG60" s="375"/>
      <c r="DH60" s="376"/>
      <c r="DI60" s="377"/>
      <c r="DJ60" s="375"/>
      <c r="DK60" s="378"/>
      <c r="DL60" s="374"/>
      <c r="DM60" s="375"/>
      <c r="DN60" s="376"/>
      <c r="DO60" s="377"/>
      <c r="DP60" s="375"/>
      <c r="DQ60" s="378"/>
      <c r="DR60" s="374"/>
      <c r="DS60" s="375"/>
      <c r="DT60" s="376"/>
      <c r="DU60" s="377"/>
      <c r="DV60" s="375"/>
      <c r="DW60" s="378"/>
      <c r="DX60" s="374"/>
      <c r="DY60" s="375"/>
      <c r="DZ60" s="376"/>
      <c r="EA60" s="377"/>
      <c r="EB60" s="375"/>
      <c r="EC60" s="378"/>
      <c r="ED60" s="374"/>
      <c r="EE60" s="375"/>
      <c r="EF60" s="376"/>
      <c r="EG60" s="377"/>
      <c r="EH60" s="375"/>
      <c r="EI60" s="378"/>
      <c r="EJ60" s="374"/>
      <c r="EK60" s="375"/>
      <c r="EL60" s="376"/>
      <c r="EM60" s="374"/>
      <c r="EN60" s="375"/>
      <c r="EO60" s="376"/>
      <c r="EP60" s="374"/>
      <c r="EQ60" s="375"/>
      <c r="ER60" s="376"/>
      <c r="ES60" s="374"/>
      <c r="ET60" s="375"/>
      <c r="EU60" s="376"/>
      <c r="EV60" s="374"/>
      <c r="EW60" s="375"/>
      <c r="EX60" s="376"/>
      <c r="EY60" s="374"/>
      <c r="EZ60" s="375"/>
      <c r="FA60" s="376"/>
    </row>
    <row r="61" spans="2:157" ht="18.75" customHeight="1" x14ac:dyDescent="0.25">
      <c r="B61" s="368" t="s">
        <v>525</v>
      </c>
      <c r="C61" s="369"/>
      <c r="D61" s="370"/>
      <c r="E61" s="371"/>
      <c r="F61" s="372"/>
      <c r="G61" s="370"/>
      <c r="H61" s="373"/>
      <c r="I61" s="369"/>
      <c r="J61" s="370"/>
      <c r="K61" s="371"/>
      <c r="L61" s="372"/>
      <c r="M61" s="370"/>
      <c r="N61" s="373"/>
      <c r="O61" s="369"/>
      <c r="P61" s="370"/>
      <c r="Q61" s="371"/>
      <c r="R61" s="372"/>
      <c r="S61" s="373"/>
      <c r="T61" s="369"/>
      <c r="U61" s="370"/>
      <c r="V61" s="371"/>
      <c r="W61" s="372"/>
      <c r="X61" s="370"/>
      <c r="Y61" s="373"/>
      <c r="Z61" s="369"/>
      <c r="AA61" s="370"/>
      <c r="AB61" s="371"/>
      <c r="AC61" s="372"/>
      <c r="AD61" s="370"/>
      <c r="AE61" s="373"/>
      <c r="AF61" s="369">
        <v>36</v>
      </c>
      <c r="AG61" s="370">
        <v>35</v>
      </c>
      <c r="AH61" s="371">
        <v>33</v>
      </c>
      <c r="AI61" s="372"/>
      <c r="AJ61" s="370"/>
      <c r="AK61" s="373"/>
      <c r="AL61" s="369"/>
      <c r="AM61" s="370"/>
      <c r="AN61" s="371"/>
      <c r="AO61" s="372"/>
      <c r="AP61" s="370"/>
      <c r="AQ61" s="373"/>
      <c r="AR61" s="369"/>
      <c r="AS61" s="370"/>
      <c r="AT61" s="371"/>
      <c r="AU61" s="372"/>
      <c r="AV61" s="370"/>
      <c r="AW61" s="373"/>
      <c r="AX61" s="369"/>
      <c r="AY61" s="370"/>
      <c r="AZ61" s="371"/>
      <c r="BA61" s="372"/>
      <c r="BB61" s="370"/>
      <c r="BC61" s="373"/>
      <c r="BD61" s="374"/>
      <c r="BE61" s="375"/>
      <c r="BF61" s="376"/>
      <c r="BG61" s="377"/>
      <c r="BH61" s="375"/>
      <c r="BI61" s="378"/>
      <c r="BJ61" s="374"/>
      <c r="BK61" s="375"/>
      <c r="BL61" s="376"/>
      <c r="BM61" s="377"/>
      <c r="BN61" s="375"/>
      <c r="BO61" s="378"/>
      <c r="BP61" s="374"/>
      <c r="BQ61" s="375"/>
      <c r="BR61" s="376"/>
      <c r="BS61" s="377"/>
      <c r="BT61" s="375"/>
      <c r="BU61" s="378"/>
      <c r="BV61" s="374"/>
      <c r="BW61" s="375"/>
      <c r="BX61" s="376"/>
      <c r="BY61" s="377"/>
      <c r="BZ61" s="375"/>
      <c r="CA61" s="378"/>
      <c r="CB61" s="374"/>
      <c r="CC61" s="375"/>
      <c r="CD61" s="376"/>
      <c r="CE61" s="377"/>
      <c r="CF61" s="375"/>
      <c r="CG61" s="378"/>
      <c r="CH61" s="374"/>
      <c r="CI61" s="375"/>
      <c r="CJ61" s="376"/>
      <c r="CK61" s="377"/>
      <c r="CL61" s="375"/>
      <c r="CM61" s="378"/>
      <c r="CN61" s="374"/>
      <c r="CO61" s="375"/>
      <c r="CP61" s="376"/>
      <c r="CQ61" s="377"/>
      <c r="CR61" s="375"/>
      <c r="CS61" s="378"/>
      <c r="CT61" s="374"/>
      <c r="CU61" s="375"/>
      <c r="CV61" s="376"/>
      <c r="CW61" s="377"/>
      <c r="CX61" s="375"/>
      <c r="CY61" s="378"/>
      <c r="CZ61" s="374"/>
      <c r="DA61" s="375"/>
      <c r="DB61" s="376"/>
      <c r="DC61" s="377"/>
      <c r="DD61" s="375"/>
      <c r="DE61" s="378"/>
      <c r="DF61" s="374"/>
      <c r="DG61" s="375"/>
      <c r="DH61" s="376"/>
      <c r="DI61" s="377"/>
      <c r="DJ61" s="375"/>
      <c r="DK61" s="378"/>
      <c r="DL61" s="374"/>
      <c r="DM61" s="375"/>
      <c r="DN61" s="376"/>
      <c r="DO61" s="377"/>
      <c r="DP61" s="375"/>
      <c r="DQ61" s="378"/>
      <c r="DR61" s="374"/>
      <c r="DS61" s="375"/>
      <c r="DT61" s="376"/>
      <c r="DU61" s="377"/>
      <c r="DV61" s="375"/>
      <c r="DW61" s="378"/>
      <c r="DX61" s="374"/>
      <c r="DY61" s="375"/>
      <c r="DZ61" s="376"/>
      <c r="EA61" s="377"/>
      <c r="EB61" s="375"/>
      <c r="EC61" s="378"/>
      <c r="ED61" s="374"/>
      <c r="EE61" s="375"/>
      <c r="EF61" s="376"/>
      <c r="EG61" s="377"/>
      <c r="EH61" s="375"/>
      <c r="EI61" s="378"/>
      <c r="EJ61" s="374"/>
      <c r="EK61" s="375"/>
      <c r="EL61" s="376"/>
      <c r="EM61" s="374"/>
      <c r="EN61" s="375"/>
      <c r="EO61" s="398"/>
      <c r="EP61" s="374"/>
      <c r="EQ61" s="375"/>
      <c r="ER61" s="376"/>
      <c r="ES61" s="374"/>
      <c r="ET61" s="375"/>
      <c r="EU61" s="398"/>
      <c r="EV61" s="374"/>
      <c r="EW61" s="375"/>
      <c r="EX61" s="398"/>
      <c r="EY61" s="374"/>
      <c r="EZ61" s="375"/>
      <c r="FA61" s="398"/>
    </row>
    <row r="62" spans="2:157" ht="18.75" customHeight="1" x14ac:dyDescent="0.25">
      <c r="B62" s="368" t="s">
        <v>526</v>
      </c>
      <c r="C62" s="369"/>
      <c r="D62" s="370"/>
      <c r="E62" s="371"/>
      <c r="F62" s="372"/>
      <c r="G62" s="370"/>
      <c r="H62" s="373"/>
      <c r="I62" s="369"/>
      <c r="J62" s="370"/>
      <c r="K62" s="371"/>
      <c r="L62" s="372"/>
      <c r="M62" s="370"/>
      <c r="N62" s="373"/>
      <c r="O62" s="369"/>
      <c r="P62" s="370"/>
      <c r="Q62" s="371"/>
      <c r="R62" s="372"/>
      <c r="S62" s="373"/>
      <c r="T62" s="369">
        <v>54</v>
      </c>
      <c r="U62" s="370">
        <v>41</v>
      </c>
      <c r="V62" s="371">
        <v>42</v>
      </c>
      <c r="W62" s="372"/>
      <c r="X62" s="370"/>
      <c r="Y62" s="373"/>
      <c r="Z62" s="369">
        <v>112</v>
      </c>
      <c r="AA62" s="370">
        <v>42</v>
      </c>
      <c r="AB62" s="371">
        <v>41</v>
      </c>
      <c r="AC62" s="372"/>
      <c r="AD62" s="370"/>
      <c r="AE62" s="373"/>
      <c r="AF62" s="369">
        <v>105</v>
      </c>
      <c r="AG62" s="370">
        <v>47</v>
      </c>
      <c r="AH62" s="371">
        <v>37</v>
      </c>
      <c r="AI62" s="372"/>
      <c r="AJ62" s="370"/>
      <c r="AK62" s="373"/>
      <c r="AL62" s="369">
        <v>113</v>
      </c>
      <c r="AM62" s="370">
        <v>88</v>
      </c>
      <c r="AN62" s="371">
        <v>50</v>
      </c>
      <c r="AO62" s="372"/>
      <c r="AP62" s="370"/>
      <c r="AQ62" s="373"/>
      <c r="AR62" s="369">
        <v>71</v>
      </c>
      <c r="AS62" s="370">
        <v>41</v>
      </c>
      <c r="AT62" s="371">
        <v>41</v>
      </c>
      <c r="AU62" s="372">
        <v>2</v>
      </c>
      <c r="AV62" s="370"/>
      <c r="AW62" s="373"/>
      <c r="AX62" s="369">
        <v>82</v>
      </c>
      <c r="AY62" s="370">
        <v>41</v>
      </c>
      <c r="AZ62" s="371">
        <v>35</v>
      </c>
      <c r="BA62" s="372"/>
      <c r="BB62" s="370"/>
      <c r="BC62" s="373"/>
      <c r="BD62" s="374">
        <v>150</v>
      </c>
      <c r="BE62" s="375">
        <v>46</v>
      </c>
      <c r="BF62" s="376">
        <v>44</v>
      </c>
      <c r="BG62" s="377">
        <v>0</v>
      </c>
      <c r="BH62" s="375"/>
      <c r="BI62" s="378">
        <v>0</v>
      </c>
      <c r="BJ62" s="374">
        <v>164</v>
      </c>
      <c r="BK62" s="375">
        <v>45</v>
      </c>
      <c r="BL62" s="376">
        <v>47</v>
      </c>
      <c r="BM62" s="377">
        <v>0</v>
      </c>
      <c r="BN62" s="375"/>
      <c r="BO62" s="378">
        <v>0</v>
      </c>
      <c r="BP62" s="374">
        <v>123</v>
      </c>
      <c r="BQ62" s="375">
        <v>43</v>
      </c>
      <c r="BR62" s="376">
        <v>39</v>
      </c>
      <c r="BS62" s="377">
        <v>0</v>
      </c>
      <c r="BT62" s="375"/>
      <c r="BU62" s="378"/>
      <c r="BV62" s="374">
        <v>77</v>
      </c>
      <c r="BW62" s="375">
        <v>47</v>
      </c>
      <c r="BX62" s="376">
        <v>45</v>
      </c>
      <c r="BY62" s="377">
        <v>0</v>
      </c>
      <c r="BZ62" s="375"/>
      <c r="CA62" s="378"/>
      <c r="CB62" s="374">
        <v>160</v>
      </c>
      <c r="CC62" s="375">
        <v>52</v>
      </c>
      <c r="CD62" s="376">
        <v>47</v>
      </c>
      <c r="CE62" s="377"/>
      <c r="CF62" s="375"/>
      <c r="CG62" s="378"/>
      <c r="CH62" s="374">
        <v>94</v>
      </c>
      <c r="CI62" s="375">
        <v>70</v>
      </c>
      <c r="CJ62" s="376">
        <v>44</v>
      </c>
      <c r="CK62" s="377">
        <v>0</v>
      </c>
      <c r="CL62" s="375"/>
      <c r="CM62" s="378">
        <v>0</v>
      </c>
      <c r="CN62" s="374">
        <v>103</v>
      </c>
      <c r="CO62" s="375">
        <v>63</v>
      </c>
      <c r="CP62" s="376">
        <v>42</v>
      </c>
      <c r="CQ62" s="377"/>
      <c r="CR62" s="375"/>
      <c r="CS62" s="378"/>
      <c r="CT62" s="374">
        <v>89</v>
      </c>
      <c r="CU62" s="375">
        <v>68</v>
      </c>
      <c r="CV62" s="376">
        <v>46</v>
      </c>
      <c r="CW62" s="377"/>
      <c r="CX62" s="375"/>
      <c r="CY62" s="378"/>
      <c r="CZ62" s="374">
        <v>57</v>
      </c>
      <c r="DA62" s="375">
        <v>52</v>
      </c>
      <c r="DB62" s="376">
        <v>35</v>
      </c>
      <c r="DC62" s="377"/>
      <c r="DD62" s="375"/>
      <c r="DE62" s="378"/>
      <c r="DF62" s="374">
        <v>82</v>
      </c>
      <c r="DG62" s="375">
        <v>60</v>
      </c>
      <c r="DH62" s="376">
        <v>41</v>
      </c>
      <c r="DI62" s="377"/>
      <c r="DJ62" s="375"/>
      <c r="DK62" s="378"/>
      <c r="DL62" s="374">
        <v>91</v>
      </c>
      <c r="DM62" s="375">
        <v>53</v>
      </c>
      <c r="DN62" s="376">
        <v>46</v>
      </c>
      <c r="DO62" s="377"/>
      <c r="DP62" s="375"/>
      <c r="DQ62" s="378"/>
      <c r="DR62" s="374">
        <v>58</v>
      </c>
      <c r="DS62" s="375">
        <v>53</v>
      </c>
      <c r="DT62" s="376">
        <v>43</v>
      </c>
      <c r="DU62" s="377"/>
      <c r="DV62" s="375"/>
      <c r="DW62" s="378"/>
      <c r="DX62" s="374">
        <v>154</v>
      </c>
      <c r="DY62" s="375">
        <v>53</v>
      </c>
      <c r="DZ62" s="376">
        <v>45</v>
      </c>
      <c r="EA62" s="377"/>
      <c r="EB62" s="375"/>
      <c r="EC62" s="378"/>
      <c r="ED62" s="374">
        <v>79</v>
      </c>
      <c r="EE62" s="375">
        <v>56</v>
      </c>
      <c r="EF62" s="376">
        <v>44</v>
      </c>
      <c r="EG62" s="377"/>
      <c r="EH62" s="375"/>
      <c r="EI62" s="378"/>
      <c r="EJ62" s="379">
        <v>128</v>
      </c>
      <c r="EK62" s="380">
        <v>63</v>
      </c>
      <c r="EL62" s="381">
        <v>42</v>
      </c>
      <c r="EM62" s="374"/>
      <c r="EN62" s="378"/>
      <c r="EO62" s="395"/>
      <c r="EP62" s="382">
        <v>123</v>
      </c>
      <c r="EQ62" s="383">
        <v>54</v>
      </c>
      <c r="ER62" s="384">
        <v>44</v>
      </c>
      <c r="ES62" s="374"/>
      <c r="ET62" s="378"/>
      <c r="EU62" s="395"/>
      <c r="EV62" s="374"/>
      <c r="EW62" s="378"/>
      <c r="EX62" s="395"/>
      <c r="EY62" s="374"/>
      <c r="EZ62" s="378"/>
      <c r="FA62" s="395"/>
    </row>
    <row r="63" spans="2:157" ht="18.75" customHeight="1" x14ac:dyDescent="0.25">
      <c r="B63" s="368" t="s">
        <v>527</v>
      </c>
      <c r="C63" s="369"/>
      <c r="D63" s="370"/>
      <c r="E63" s="371"/>
      <c r="F63" s="372"/>
      <c r="G63" s="370"/>
      <c r="H63" s="373"/>
      <c r="I63" s="369"/>
      <c r="J63" s="370"/>
      <c r="K63" s="371"/>
      <c r="L63" s="372"/>
      <c r="M63" s="370"/>
      <c r="N63" s="373"/>
      <c r="O63" s="369"/>
      <c r="P63" s="370"/>
      <c r="Q63" s="371"/>
      <c r="R63" s="372"/>
      <c r="S63" s="373"/>
      <c r="T63" s="369"/>
      <c r="U63" s="370"/>
      <c r="V63" s="371"/>
      <c r="W63" s="372"/>
      <c r="X63" s="370"/>
      <c r="Y63" s="373"/>
      <c r="Z63" s="369"/>
      <c r="AA63" s="370"/>
      <c r="AB63" s="371"/>
      <c r="AC63" s="372"/>
      <c r="AD63" s="370"/>
      <c r="AE63" s="373"/>
      <c r="AF63" s="369"/>
      <c r="AG63" s="370"/>
      <c r="AH63" s="371"/>
      <c r="AI63" s="372"/>
      <c r="AJ63" s="370"/>
      <c r="AK63" s="373"/>
      <c r="AL63" s="369"/>
      <c r="AM63" s="370"/>
      <c r="AN63" s="371"/>
      <c r="AO63" s="372"/>
      <c r="AP63" s="370"/>
      <c r="AQ63" s="373"/>
      <c r="AR63" s="369"/>
      <c r="AS63" s="370"/>
      <c r="AT63" s="371"/>
      <c r="AU63" s="372"/>
      <c r="AV63" s="370"/>
      <c r="AW63" s="373"/>
      <c r="AX63" s="369"/>
      <c r="AY63" s="370"/>
      <c r="AZ63" s="371"/>
      <c r="BA63" s="372"/>
      <c r="BB63" s="370"/>
      <c r="BC63" s="373"/>
      <c r="BD63" s="374"/>
      <c r="BE63" s="375"/>
      <c r="BF63" s="376"/>
      <c r="BG63" s="377"/>
      <c r="BH63" s="375"/>
      <c r="BI63" s="378"/>
      <c r="BJ63" s="374"/>
      <c r="BK63" s="375"/>
      <c r="BL63" s="376"/>
      <c r="BM63" s="377"/>
      <c r="BN63" s="375"/>
      <c r="BO63" s="378"/>
      <c r="BP63" s="374"/>
      <c r="BQ63" s="375"/>
      <c r="BR63" s="376"/>
      <c r="BS63" s="377"/>
      <c r="BT63" s="375"/>
      <c r="BU63" s="378"/>
      <c r="BV63" s="374"/>
      <c r="BW63" s="375"/>
      <c r="BX63" s="376"/>
      <c r="BY63" s="377"/>
      <c r="BZ63" s="375"/>
      <c r="CA63" s="378"/>
      <c r="CB63" s="374"/>
      <c r="CC63" s="375"/>
      <c r="CD63" s="376"/>
      <c r="CE63" s="377"/>
      <c r="CF63" s="375"/>
      <c r="CG63" s="378"/>
      <c r="CH63" s="374"/>
      <c r="CI63" s="375"/>
      <c r="CJ63" s="376"/>
      <c r="CK63" s="377"/>
      <c r="CL63" s="375"/>
      <c r="CM63" s="378"/>
      <c r="CN63" s="374"/>
      <c r="CO63" s="375"/>
      <c r="CP63" s="376"/>
      <c r="CQ63" s="377"/>
      <c r="CR63" s="375"/>
      <c r="CS63" s="378"/>
      <c r="CT63" s="374"/>
      <c r="CU63" s="375"/>
      <c r="CV63" s="376"/>
      <c r="CW63" s="377"/>
      <c r="CX63" s="375"/>
      <c r="CY63" s="378"/>
      <c r="CZ63" s="374"/>
      <c r="DA63" s="375"/>
      <c r="DB63" s="376"/>
      <c r="DC63" s="377"/>
      <c r="DD63" s="375"/>
      <c r="DE63" s="378"/>
      <c r="DF63" s="374"/>
      <c r="DG63" s="375"/>
      <c r="DH63" s="376"/>
      <c r="DI63" s="377">
        <v>11</v>
      </c>
      <c r="DJ63" s="375"/>
      <c r="DK63" s="378"/>
      <c r="DL63" s="374">
        <v>10</v>
      </c>
      <c r="DM63" s="375"/>
      <c r="DN63" s="376"/>
      <c r="DO63" s="377">
        <v>6</v>
      </c>
      <c r="DP63" s="375"/>
      <c r="DQ63" s="378"/>
      <c r="DR63" s="374">
        <v>11</v>
      </c>
      <c r="DS63" s="375"/>
      <c r="DT63" s="376"/>
      <c r="DU63" s="377"/>
      <c r="DV63" s="375"/>
      <c r="DW63" s="378"/>
      <c r="DX63" s="374">
        <v>18</v>
      </c>
      <c r="DY63" s="375"/>
      <c r="DZ63" s="376"/>
      <c r="EA63" s="377"/>
      <c r="EB63" s="375"/>
      <c r="EC63" s="378"/>
      <c r="ED63" s="374">
        <v>43</v>
      </c>
      <c r="EE63" s="375">
        <v>42</v>
      </c>
      <c r="EF63" s="376">
        <v>28</v>
      </c>
      <c r="EG63" s="377"/>
      <c r="EH63" s="375"/>
      <c r="EI63" s="378"/>
      <c r="EJ63" s="379">
        <v>57</v>
      </c>
      <c r="EK63" s="380">
        <v>55</v>
      </c>
      <c r="EL63" s="381">
        <v>39</v>
      </c>
      <c r="EM63" s="374"/>
      <c r="EN63" s="378"/>
      <c r="EO63" s="395"/>
      <c r="EP63" s="382">
        <v>59</v>
      </c>
      <c r="EQ63" s="383">
        <v>58</v>
      </c>
      <c r="ER63" s="384">
        <v>36</v>
      </c>
      <c r="ES63" s="374"/>
      <c r="ET63" s="378"/>
      <c r="EU63" s="395"/>
      <c r="EV63" s="374">
        <v>99</v>
      </c>
      <c r="EW63" s="378">
        <v>54</v>
      </c>
      <c r="EX63" s="395">
        <v>45</v>
      </c>
      <c r="EY63" s="374"/>
      <c r="EZ63" s="378"/>
      <c r="FA63" s="395"/>
    </row>
    <row r="64" spans="2:157" ht="18.75" customHeight="1" x14ac:dyDescent="0.25">
      <c r="B64" s="368" t="s">
        <v>528</v>
      </c>
      <c r="C64" s="369"/>
      <c r="D64" s="370"/>
      <c r="E64" s="371"/>
      <c r="F64" s="372"/>
      <c r="G64" s="370"/>
      <c r="H64" s="373"/>
      <c r="I64" s="369"/>
      <c r="J64" s="370"/>
      <c r="K64" s="371"/>
      <c r="L64" s="372"/>
      <c r="M64" s="370"/>
      <c r="N64" s="373"/>
      <c r="O64" s="369">
        <v>45</v>
      </c>
      <c r="P64" s="370">
        <v>35</v>
      </c>
      <c r="Q64" s="371"/>
      <c r="R64" s="372"/>
      <c r="S64" s="373"/>
      <c r="T64" s="369"/>
      <c r="U64" s="370"/>
      <c r="V64" s="371"/>
      <c r="W64" s="372"/>
      <c r="X64" s="370"/>
      <c r="Y64" s="373"/>
      <c r="Z64" s="369">
        <v>44</v>
      </c>
      <c r="AA64" s="370">
        <v>33</v>
      </c>
      <c r="AB64" s="371">
        <v>31</v>
      </c>
      <c r="AC64" s="372"/>
      <c r="AD64" s="370"/>
      <c r="AE64" s="373"/>
      <c r="AF64" s="369"/>
      <c r="AG64" s="370"/>
      <c r="AH64" s="371"/>
      <c r="AI64" s="372"/>
      <c r="AJ64" s="370"/>
      <c r="AK64" s="373"/>
      <c r="AL64" s="369"/>
      <c r="AM64" s="370"/>
      <c r="AN64" s="371"/>
      <c r="AO64" s="372"/>
      <c r="AP64" s="370"/>
      <c r="AQ64" s="373"/>
      <c r="AR64" s="369"/>
      <c r="AS64" s="370"/>
      <c r="AT64" s="371"/>
      <c r="AU64" s="372"/>
      <c r="AV64" s="370"/>
      <c r="AW64" s="373"/>
      <c r="AX64" s="369"/>
      <c r="AY64" s="370"/>
      <c r="AZ64" s="371"/>
      <c r="BA64" s="372"/>
      <c r="BB64" s="370"/>
      <c r="BC64" s="373"/>
      <c r="BD64" s="374"/>
      <c r="BE64" s="375"/>
      <c r="BF64" s="376"/>
      <c r="BG64" s="377"/>
      <c r="BH64" s="375"/>
      <c r="BI64" s="378"/>
      <c r="BJ64" s="374"/>
      <c r="BK64" s="375"/>
      <c r="BL64" s="376"/>
      <c r="BM64" s="377"/>
      <c r="BN64" s="375"/>
      <c r="BO64" s="378"/>
      <c r="BP64" s="374"/>
      <c r="BQ64" s="375"/>
      <c r="BR64" s="376"/>
      <c r="BS64" s="377"/>
      <c r="BT64" s="375"/>
      <c r="BU64" s="378"/>
      <c r="BV64" s="374"/>
      <c r="BW64" s="375"/>
      <c r="BX64" s="376"/>
      <c r="BY64" s="377"/>
      <c r="BZ64" s="375"/>
      <c r="CA64" s="378"/>
      <c r="CB64" s="374"/>
      <c r="CC64" s="375"/>
      <c r="CD64" s="376"/>
      <c r="CE64" s="377"/>
      <c r="CF64" s="375"/>
      <c r="CG64" s="378"/>
      <c r="CH64" s="374"/>
      <c r="CI64" s="375"/>
      <c r="CJ64" s="376"/>
      <c r="CK64" s="377"/>
      <c r="CL64" s="375"/>
      <c r="CM64" s="378"/>
      <c r="CN64" s="374"/>
      <c r="CO64" s="375"/>
      <c r="CP64" s="376"/>
      <c r="CQ64" s="377"/>
      <c r="CR64" s="375"/>
      <c r="CS64" s="378"/>
      <c r="CT64" s="374"/>
      <c r="CU64" s="375"/>
      <c r="CV64" s="376"/>
      <c r="CW64" s="377"/>
      <c r="CX64" s="375"/>
      <c r="CY64" s="378"/>
      <c r="CZ64" s="374"/>
      <c r="DA64" s="375"/>
      <c r="DB64" s="376"/>
      <c r="DC64" s="377"/>
      <c r="DD64" s="375"/>
      <c r="DE64" s="378"/>
      <c r="DF64" s="374"/>
      <c r="DG64" s="375"/>
      <c r="DH64" s="376"/>
      <c r="DI64" s="377"/>
      <c r="DJ64" s="375"/>
      <c r="DK64" s="378"/>
      <c r="DL64" s="374"/>
      <c r="DM64" s="375"/>
      <c r="DN64" s="376"/>
      <c r="DO64" s="377"/>
      <c r="DP64" s="375"/>
      <c r="DQ64" s="378"/>
      <c r="DR64" s="374"/>
      <c r="DS64" s="375"/>
      <c r="DT64" s="376"/>
      <c r="DU64" s="377"/>
      <c r="DV64" s="375"/>
      <c r="DW64" s="378"/>
      <c r="DX64" s="374"/>
      <c r="DY64" s="375"/>
      <c r="DZ64" s="376"/>
      <c r="EA64" s="377"/>
      <c r="EB64" s="375"/>
      <c r="EC64" s="378"/>
      <c r="ED64" s="374"/>
      <c r="EE64" s="375"/>
      <c r="EF64" s="376"/>
      <c r="EG64" s="377"/>
      <c r="EH64" s="375"/>
      <c r="EI64" s="378"/>
      <c r="EJ64" s="374"/>
      <c r="EK64" s="375"/>
      <c r="EL64" s="376"/>
      <c r="EM64" s="374"/>
      <c r="EN64" s="378"/>
      <c r="EO64" s="395"/>
      <c r="EP64" s="374"/>
      <c r="EQ64" s="375"/>
      <c r="ER64" s="376"/>
      <c r="ES64" s="374"/>
      <c r="ET64" s="378"/>
      <c r="EU64" s="395"/>
      <c r="EV64" s="374">
        <v>51</v>
      </c>
      <c r="EW64" s="378">
        <v>51</v>
      </c>
      <c r="EX64" s="395">
        <v>42</v>
      </c>
      <c r="EY64" s="374"/>
      <c r="EZ64" s="378"/>
      <c r="FA64" s="395"/>
    </row>
    <row r="65" spans="2:157" ht="18.75" customHeight="1" x14ac:dyDescent="0.25">
      <c r="B65" s="368" t="s">
        <v>529</v>
      </c>
      <c r="C65" s="369"/>
      <c r="D65" s="370"/>
      <c r="E65" s="371"/>
      <c r="F65" s="372"/>
      <c r="G65" s="370"/>
      <c r="H65" s="373"/>
      <c r="I65" s="369"/>
      <c r="J65" s="370"/>
      <c r="K65" s="371"/>
      <c r="L65" s="372"/>
      <c r="M65" s="370"/>
      <c r="N65" s="373"/>
      <c r="O65" s="369"/>
      <c r="P65" s="370"/>
      <c r="Q65" s="371"/>
      <c r="R65" s="372"/>
      <c r="S65" s="373"/>
      <c r="T65" s="369"/>
      <c r="U65" s="370"/>
      <c r="V65" s="371"/>
      <c r="W65" s="372"/>
      <c r="X65" s="370"/>
      <c r="Y65" s="373"/>
      <c r="Z65" s="369"/>
      <c r="AA65" s="370"/>
      <c r="AB65" s="371"/>
      <c r="AC65" s="372">
        <v>144</v>
      </c>
      <c r="AD65" s="370">
        <v>40</v>
      </c>
      <c r="AE65" s="373">
        <v>39</v>
      </c>
      <c r="AF65" s="369">
        <v>137</v>
      </c>
      <c r="AG65" s="370">
        <v>41</v>
      </c>
      <c r="AH65" s="371">
        <v>38</v>
      </c>
      <c r="AI65" s="372">
        <v>114</v>
      </c>
      <c r="AJ65" s="370">
        <v>40</v>
      </c>
      <c r="AK65" s="373">
        <v>42</v>
      </c>
      <c r="AL65" s="369">
        <v>125</v>
      </c>
      <c r="AM65" s="370">
        <v>48</v>
      </c>
      <c r="AN65" s="371">
        <v>39</v>
      </c>
      <c r="AO65" s="372">
        <v>108</v>
      </c>
      <c r="AP65" s="370">
        <v>37</v>
      </c>
      <c r="AQ65" s="373">
        <v>32</v>
      </c>
      <c r="AR65" s="369">
        <v>128</v>
      </c>
      <c r="AS65" s="370">
        <v>38</v>
      </c>
      <c r="AT65" s="371">
        <v>37</v>
      </c>
      <c r="AU65" s="372">
        <v>125</v>
      </c>
      <c r="AV65" s="370">
        <v>40</v>
      </c>
      <c r="AW65" s="373">
        <v>35</v>
      </c>
      <c r="AX65" s="369">
        <v>136</v>
      </c>
      <c r="AY65" s="370">
        <v>36</v>
      </c>
      <c r="AZ65" s="371">
        <v>34</v>
      </c>
      <c r="BA65" s="372"/>
      <c r="BB65" s="370"/>
      <c r="BC65" s="373"/>
      <c r="BD65" s="374">
        <v>0</v>
      </c>
      <c r="BE65" s="375"/>
      <c r="BF65" s="376"/>
      <c r="BG65" s="377">
        <v>230</v>
      </c>
      <c r="BH65" s="375">
        <v>41</v>
      </c>
      <c r="BI65" s="378">
        <v>43</v>
      </c>
      <c r="BJ65" s="374">
        <v>288</v>
      </c>
      <c r="BK65" s="375">
        <v>40</v>
      </c>
      <c r="BL65" s="376">
        <v>43</v>
      </c>
      <c r="BM65" s="377">
        <v>179</v>
      </c>
      <c r="BN65" s="375">
        <v>40</v>
      </c>
      <c r="BO65" s="378">
        <v>50</v>
      </c>
      <c r="BP65" s="374">
        <v>156</v>
      </c>
      <c r="BQ65" s="375">
        <v>40</v>
      </c>
      <c r="BR65" s="376">
        <v>45</v>
      </c>
      <c r="BS65" s="377">
        <v>163</v>
      </c>
      <c r="BT65" s="375">
        <v>60</v>
      </c>
      <c r="BU65" s="378">
        <v>46</v>
      </c>
      <c r="BV65" s="374">
        <v>311</v>
      </c>
      <c r="BW65" s="375">
        <v>105</v>
      </c>
      <c r="BX65" s="376">
        <v>100</v>
      </c>
      <c r="BY65" s="377">
        <v>220</v>
      </c>
      <c r="BZ65" s="375">
        <v>40</v>
      </c>
      <c r="CA65" s="378">
        <v>45</v>
      </c>
      <c r="CB65" s="374">
        <v>314</v>
      </c>
      <c r="CC65" s="375">
        <v>58</v>
      </c>
      <c r="CD65" s="376">
        <v>43</v>
      </c>
      <c r="CE65" s="377">
        <v>242</v>
      </c>
      <c r="CF65" s="375">
        <v>40</v>
      </c>
      <c r="CG65" s="378">
        <v>49</v>
      </c>
      <c r="CH65" s="374">
        <v>142</v>
      </c>
      <c r="CI65" s="375">
        <v>65</v>
      </c>
      <c r="CJ65" s="376">
        <v>48</v>
      </c>
      <c r="CK65" s="377">
        <v>112</v>
      </c>
      <c r="CL65" s="375">
        <v>58</v>
      </c>
      <c r="CM65" s="378">
        <v>48</v>
      </c>
      <c r="CN65" s="374">
        <v>265</v>
      </c>
      <c r="CO65" s="375">
        <v>13</v>
      </c>
      <c r="CP65" s="376">
        <v>45</v>
      </c>
      <c r="CQ65" s="377">
        <v>194</v>
      </c>
      <c r="CR65" s="375">
        <v>54</v>
      </c>
      <c r="CS65" s="378">
        <v>44</v>
      </c>
      <c r="CT65" s="374">
        <v>169</v>
      </c>
      <c r="CU65" s="375">
        <v>59</v>
      </c>
      <c r="CV65" s="376">
        <v>48</v>
      </c>
      <c r="CW65" s="377">
        <v>216</v>
      </c>
      <c r="CX65" s="375">
        <v>53</v>
      </c>
      <c r="CY65" s="378">
        <v>47</v>
      </c>
      <c r="CZ65" s="374">
        <v>194</v>
      </c>
      <c r="DA65" s="375">
        <v>62</v>
      </c>
      <c r="DB65" s="376">
        <v>47</v>
      </c>
      <c r="DC65" s="377">
        <v>200</v>
      </c>
      <c r="DD65" s="375">
        <v>57</v>
      </c>
      <c r="DE65" s="378">
        <v>46</v>
      </c>
      <c r="DF65" s="374">
        <v>175</v>
      </c>
      <c r="DG65" s="375">
        <v>50</v>
      </c>
      <c r="DH65" s="376">
        <v>46</v>
      </c>
      <c r="DI65" s="377">
        <v>145</v>
      </c>
      <c r="DJ65" s="375">
        <v>52</v>
      </c>
      <c r="DK65" s="378">
        <v>45</v>
      </c>
      <c r="DL65" s="374">
        <v>343</v>
      </c>
      <c r="DM65" s="375">
        <v>53</v>
      </c>
      <c r="DN65" s="376">
        <v>47</v>
      </c>
      <c r="DO65" s="377">
        <v>173</v>
      </c>
      <c r="DP65" s="375">
        <v>57</v>
      </c>
      <c r="DQ65" s="378">
        <v>47</v>
      </c>
      <c r="DR65" s="374">
        <v>175</v>
      </c>
      <c r="DS65" s="375">
        <v>60</v>
      </c>
      <c r="DT65" s="376">
        <v>47</v>
      </c>
      <c r="DU65" s="377">
        <v>119</v>
      </c>
      <c r="DV65" s="375">
        <v>56</v>
      </c>
      <c r="DW65" s="378">
        <v>45</v>
      </c>
      <c r="DX65" s="374">
        <v>139</v>
      </c>
      <c r="DY65" s="375">
        <v>56</v>
      </c>
      <c r="DZ65" s="376">
        <v>44</v>
      </c>
      <c r="EA65" s="377">
        <v>92</v>
      </c>
      <c r="EB65" s="375">
        <v>49</v>
      </c>
      <c r="EC65" s="378">
        <v>45</v>
      </c>
      <c r="ED65" s="374">
        <v>126</v>
      </c>
      <c r="EE65" s="375">
        <v>54</v>
      </c>
      <c r="EF65" s="376">
        <v>45</v>
      </c>
      <c r="EG65" s="377">
        <v>103</v>
      </c>
      <c r="EH65" s="375">
        <v>53</v>
      </c>
      <c r="EI65" s="378">
        <v>44</v>
      </c>
      <c r="EJ65" s="379">
        <v>286</v>
      </c>
      <c r="EK65" s="380">
        <v>53</v>
      </c>
      <c r="EL65" s="381">
        <v>44</v>
      </c>
      <c r="EM65" s="379">
        <v>155</v>
      </c>
      <c r="EN65" s="399">
        <v>55</v>
      </c>
      <c r="EO65" s="400">
        <v>41</v>
      </c>
      <c r="EP65" s="379">
        <v>144</v>
      </c>
      <c r="EQ65" s="380">
        <v>57</v>
      </c>
      <c r="ER65" s="381">
        <v>45</v>
      </c>
      <c r="ES65" s="385">
        <v>94</v>
      </c>
      <c r="ET65" s="386">
        <v>53</v>
      </c>
      <c r="EU65" s="387">
        <v>45</v>
      </c>
      <c r="EV65" s="385"/>
      <c r="EW65" s="386"/>
      <c r="EX65" s="387"/>
      <c r="EY65" s="385"/>
      <c r="EZ65" s="386"/>
      <c r="FA65" s="387"/>
    </row>
    <row r="66" spans="2:157" ht="18.75" customHeight="1" x14ac:dyDescent="0.25">
      <c r="B66" s="368" t="s">
        <v>530</v>
      </c>
      <c r="C66" s="369"/>
      <c r="D66" s="370"/>
      <c r="E66" s="371"/>
      <c r="F66" s="372"/>
      <c r="G66" s="370"/>
      <c r="H66" s="373"/>
      <c r="I66" s="369"/>
      <c r="J66" s="370"/>
      <c r="K66" s="371"/>
      <c r="L66" s="372"/>
      <c r="M66" s="370"/>
      <c r="N66" s="373"/>
      <c r="O66" s="369"/>
      <c r="P66" s="370"/>
      <c r="Q66" s="371"/>
      <c r="R66" s="372"/>
      <c r="S66" s="373"/>
      <c r="T66" s="369"/>
      <c r="U66" s="370"/>
      <c r="V66" s="371"/>
      <c r="W66" s="372"/>
      <c r="X66" s="370"/>
      <c r="Y66" s="373"/>
      <c r="Z66" s="369"/>
      <c r="AA66" s="370"/>
      <c r="AB66" s="371"/>
      <c r="AC66" s="372"/>
      <c r="AD66" s="370"/>
      <c r="AE66" s="373"/>
      <c r="AF66" s="369"/>
      <c r="AG66" s="370"/>
      <c r="AH66" s="371"/>
      <c r="AI66" s="372"/>
      <c r="AJ66" s="370"/>
      <c r="AK66" s="373"/>
      <c r="AL66" s="369"/>
      <c r="AM66" s="370"/>
      <c r="AN66" s="371"/>
      <c r="AO66" s="372"/>
      <c r="AP66" s="370"/>
      <c r="AQ66" s="373"/>
      <c r="AR66" s="369"/>
      <c r="AS66" s="370"/>
      <c r="AT66" s="371"/>
      <c r="AU66" s="372"/>
      <c r="AV66" s="370"/>
      <c r="AW66" s="373"/>
      <c r="AX66" s="369"/>
      <c r="AY66" s="370"/>
      <c r="AZ66" s="371"/>
      <c r="BA66" s="372"/>
      <c r="BB66" s="370"/>
      <c r="BC66" s="373"/>
      <c r="BD66" s="374"/>
      <c r="BE66" s="375"/>
      <c r="BF66" s="376"/>
      <c r="BG66" s="377"/>
      <c r="BH66" s="375"/>
      <c r="BI66" s="378"/>
      <c r="BJ66" s="374"/>
      <c r="BK66" s="375"/>
      <c r="BL66" s="376"/>
      <c r="BM66" s="377"/>
      <c r="BN66" s="375"/>
      <c r="BO66" s="378"/>
      <c r="BP66" s="374"/>
      <c r="BQ66" s="375"/>
      <c r="BR66" s="376"/>
      <c r="BS66" s="377"/>
      <c r="BT66" s="375"/>
      <c r="BU66" s="378"/>
      <c r="BV66" s="374"/>
      <c r="BW66" s="375"/>
      <c r="BX66" s="376"/>
      <c r="BY66" s="377"/>
      <c r="BZ66" s="375"/>
      <c r="CA66" s="378"/>
      <c r="CB66" s="374"/>
      <c r="CC66" s="375"/>
      <c r="CD66" s="376"/>
      <c r="CE66" s="377"/>
      <c r="CF66" s="375"/>
      <c r="CG66" s="378"/>
      <c r="CH66" s="374"/>
      <c r="CI66" s="375"/>
      <c r="CJ66" s="376"/>
      <c r="CK66" s="377"/>
      <c r="CL66" s="375"/>
      <c r="CM66" s="378"/>
      <c r="CN66" s="374"/>
      <c r="CO66" s="375"/>
      <c r="CP66" s="376"/>
      <c r="CQ66" s="377"/>
      <c r="CR66" s="375"/>
      <c r="CS66" s="378"/>
      <c r="CT66" s="374"/>
      <c r="CU66" s="375"/>
      <c r="CV66" s="376"/>
      <c r="CW66" s="377"/>
      <c r="CX66" s="375"/>
      <c r="CY66" s="378"/>
      <c r="CZ66" s="374"/>
      <c r="DA66" s="375"/>
      <c r="DB66" s="376"/>
      <c r="DC66" s="377"/>
      <c r="DD66" s="375"/>
      <c r="DE66" s="378"/>
      <c r="DF66" s="374"/>
      <c r="DG66" s="375"/>
      <c r="DH66" s="376"/>
      <c r="DI66" s="377"/>
      <c r="DJ66" s="375"/>
      <c r="DK66" s="378"/>
      <c r="DL66" s="374"/>
      <c r="DM66" s="375"/>
      <c r="DN66" s="376"/>
      <c r="DO66" s="377">
        <v>150</v>
      </c>
      <c r="DP66" s="375">
        <v>57</v>
      </c>
      <c r="DQ66" s="378">
        <v>44</v>
      </c>
      <c r="DR66" s="374">
        <v>143</v>
      </c>
      <c r="DS66" s="375">
        <v>51</v>
      </c>
      <c r="DT66" s="376">
        <v>46</v>
      </c>
      <c r="DU66" s="377">
        <v>165</v>
      </c>
      <c r="DV66" s="375">
        <v>56</v>
      </c>
      <c r="DW66" s="378">
        <v>46</v>
      </c>
      <c r="DX66" s="374">
        <v>111</v>
      </c>
      <c r="DY66" s="375">
        <v>50</v>
      </c>
      <c r="DZ66" s="376">
        <v>44</v>
      </c>
      <c r="EA66" s="377">
        <v>151</v>
      </c>
      <c r="EB66" s="375">
        <v>61</v>
      </c>
      <c r="EC66" s="378">
        <v>46</v>
      </c>
      <c r="ED66" s="374">
        <v>110</v>
      </c>
      <c r="EE66" s="375">
        <v>59</v>
      </c>
      <c r="EF66" s="376">
        <v>45</v>
      </c>
      <c r="EG66" s="377">
        <v>149</v>
      </c>
      <c r="EH66" s="375">
        <v>55</v>
      </c>
      <c r="EI66" s="378">
        <v>45</v>
      </c>
      <c r="EJ66" s="379">
        <v>156</v>
      </c>
      <c r="EK66" s="380">
        <v>56</v>
      </c>
      <c r="EL66" s="381">
        <v>45</v>
      </c>
      <c r="EM66" s="379">
        <v>302</v>
      </c>
      <c r="EN66" s="399">
        <v>60</v>
      </c>
      <c r="EO66" s="400">
        <v>45</v>
      </c>
      <c r="EP66" s="379">
        <v>142</v>
      </c>
      <c r="EQ66" s="380">
        <v>50</v>
      </c>
      <c r="ER66" s="381">
        <v>44</v>
      </c>
      <c r="ES66" s="385">
        <v>150</v>
      </c>
      <c r="ET66" s="386">
        <v>65</v>
      </c>
      <c r="EU66" s="387">
        <v>46</v>
      </c>
      <c r="EV66" s="385">
        <v>392</v>
      </c>
      <c r="EW66" s="386">
        <v>56</v>
      </c>
      <c r="EX66" s="387">
        <v>45</v>
      </c>
      <c r="EY66" s="385">
        <v>238</v>
      </c>
      <c r="EZ66" s="386">
        <v>57</v>
      </c>
      <c r="FA66" s="387">
        <v>44</v>
      </c>
    </row>
    <row r="67" spans="2:157" ht="18.75" customHeight="1" x14ac:dyDescent="0.25">
      <c r="B67" s="368" t="s">
        <v>531</v>
      </c>
      <c r="C67" s="369"/>
      <c r="D67" s="370"/>
      <c r="E67" s="371"/>
      <c r="F67" s="372"/>
      <c r="G67" s="370"/>
      <c r="H67" s="373"/>
      <c r="I67" s="369"/>
      <c r="J67" s="370"/>
      <c r="K67" s="371"/>
      <c r="L67" s="372"/>
      <c r="M67" s="370"/>
      <c r="N67" s="373"/>
      <c r="O67" s="369"/>
      <c r="P67" s="370"/>
      <c r="Q67" s="371"/>
      <c r="R67" s="372"/>
      <c r="S67" s="373"/>
      <c r="T67" s="369"/>
      <c r="U67" s="370"/>
      <c r="V67" s="371"/>
      <c r="W67" s="372"/>
      <c r="X67" s="370"/>
      <c r="Y67" s="373"/>
      <c r="Z67" s="369"/>
      <c r="AA67" s="370"/>
      <c r="AB67" s="371"/>
      <c r="AC67" s="372"/>
      <c r="AD67" s="370"/>
      <c r="AE67" s="373"/>
      <c r="AF67" s="369"/>
      <c r="AG67" s="370"/>
      <c r="AH67" s="371"/>
      <c r="AI67" s="372"/>
      <c r="AJ67" s="370"/>
      <c r="AK67" s="373"/>
      <c r="AL67" s="369"/>
      <c r="AM67" s="370"/>
      <c r="AN67" s="371"/>
      <c r="AO67" s="372"/>
      <c r="AP67" s="370"/>
      <c r="AQ67" s="373"/>
      <c r="AR67" s="369"/>
      <c r="AS67" s="370"/>
      <c r="AT67" s="371"/>
      <c r="AU67" s="372"/>
      <c r="AV67" s="370"/>
      <c r="AW67" s="373"/>
      <c r="AX67" s="369"/>
      <c r="AY67" s="370"/>
      <c r="AZ67" s="371"/>
      <c r="BA67" s="372"/>
      <c r="BB67" s="370"/>
      <c r="BC67" s="373"/>
      <c r="BD67" s="374"/>
      <c r="BE67" s="375"/>
      <c r="BF67" s="376"/>
      <c r="BG67" s="377"/>
      <c r="BH67" s="375"/>
      <c r="BI67" s="378"/>
      <c r="BJ67" s="374"/>
      <c r="BK67" s="375"/>
      <c r="BL67" s="376"/>
      <c r="BM67" s="377"/>
      <c r="BN67" s="375"/>
      <c r="BO67" s="378"/>
      <c r="BP67" s="374"/>
      <c r="BQ67" s="375"/>
      <c r="BR67" s="376"/>
      <c r="BS67" s="377"/>
      <c r="BT67" s="375"/>
      <c r="BU67" s="378"/>
      <c r="BV67" s="374"/>
      <c r="BW67" s="375"/>
      <c r="BX67" s="376"/>
      <c r="BY67" s="377"/>
      <c r="BZ67" s="375"/>
      <c r="CA67" s="378"/>
      <c r="CB67" s="374"/>
      <c r="CC67" s="375"/>
      <c r="CD67" s="376"/>
      <c r="CE67" s="377"/>
      <c r="CF67" s="375"/>
      <c r="CG67" s="378"/>
      <c r="CH67" s="374"/>
      <c r="CI67" s="375"/>
      <c r="CJ67" s="376"/>
      <c r="CK67" s="377"/>
      <c r="CL67" s="375"/>
      <c r="CM67" s="378"/>
      <c r="CN67" s="374"/>
      <c r="CO67" s="375"/>
      <c r="CP67" s="376"/>
      <c r="CQ67" s="377"/>
      <c r="CR67" s="375"/>
      <c r="CS67" s="378"/>
      <c r="CT67" s="374"/>
      <c r="CU67" s="375"/>
      <c r="CV67" s="376"/>
      <c r="CW67" s="377"/>
      <c r="CX67" s="375"/>
      <c r="CY67" s="378"/>
      <c r="CZ67" s="374"/>
      <c r="DA67" s="375"/>
      <c r="DB67" s="376"/>
      <c r="DC67" s="377"/>
      <c r="DD67" s="375"/>
      <c r="DE67" s="378"/>
      <c r="DF67" s="374"/>
      <c r="DG67" s="375"/>
      <c r="DH67" s="376"/>
      <c r="DI67" s="377"/>
      <c r="DJ67" s="375"/>
      <c r="DK67" s="378"/>
      <c r="DL67" s="374"/>
      <c r="DM67" s="375"/>
      <c r="DN67" s="376"/>
      <c r="DO67" s="377"/>
      <c r="DP67" s="375"/>
      <c r="DQ67" s="378"/>
      <c r="DR67" s="374"/>
      <c r="DS67" s="375"/>
      <c r="DT67" s="376"/>
      <c r="DU67" s="377"/>
      <c r="DV67" s="375"/>
      <c r="DW67" s="378"/>
      <c r="DX67" s="374"/>
      <c r="DY67" s="375"/>
      <c r="DZ67" s="376"/>
      <c r="EA67" s="377">
        <v>179</v>
      </c>
      <c r="EB67" s="375">
        <v>60</v>
      </c>
      <c r="EC67" s="378">
        <v>58</v>
      </c>
      <c r="ED67" s="374">
        <v>131</v>
      </c>
      <c r="EE67" s="375">
        <v>63</v>
      </c>
      <c r="EF67" s="376">
        <v>55</v>
      </c>
      <c r="EG67" s="377"/>
      <c r="EH67" s="375"/>
      <c r="EI67" s="378"/>
      <c r="EJ67" s="379">
        <v>202</v>
      </c>
      <c r="EK67" s="380">
        <v>67</v>
      </c>
      <c r="EL67" s="381">
        <v>52</v>
      </c>
      <c r="EM67" s="374"/>
      <c r="EN67" s="378"/>
      <c r="EO67" s="395"/>
      <c r="EP67" s="382">
        <v>208</v>
      </c>
      <c r="EQ67" s="383">
        <v>69</v>
      </c>
      <c r="ER67" s="384">
        <v>56</v>
      </c>
      <c r="ES67" s="374"/>
      <c r="ET67" s="378"/>
      <c r="EU67" s="395"/>
      <c r="EV67" s="374"/>
      <c r="EW67" s="378"/>
      <c r="EX67" s="395"/>
      <c r="EY67" s="374"/>
      <c r="EZ67" s="378"/>
      <c r="FA67" s="395"/>
    </row>
    <row r="68" spans="2:157" ht="18.75" customHeight="1" x14ac:dyDescent="0.25">
      <c r="B68" s="368" t="s">
        <v>532</v>
      </c>
      <c r="C68" s="369"/>
      <c r="D68" s="370"/>
      <c r="E68" s="371"/>
      <c r="F68" s="372"/>
      <c r="G68" s="370"/>
      <c r="H68" s="373"/>
      <c r="I68" s="369"/>
      <c r="J68" s="370"/>
      <c r="K68" s="371"/>
      <c r="L68" s="372"/>
      <c r="M68" s="370"/>
      <c r="N68" s="373"/>
      <c r="O68" s="369"/>
      <c r="P68" s="370"/>
      <c r="Q68" s="371"/>
      <c r="R68" s="372"/>
      <c r="S68" s="373"/>
      <c r="T68" s="369"/>
      <c r="U68" s="370"/>
      <c r="V68" s="371"/>
      <c r="W68" s="372"/>
      <c r="X68" s="370"/>
      <c r="Y68" s="373"/>
      <c r="Z68" s="369"/>
      <c r="AA68" s="370"/>
      <c r="AB68" s="371"/>
      <c r="AC68" s="372"/>
      <c r="AD68" s="370"/>
      <c r="AE68" s="373"/>
      <c r="AF68" s="369"/>
      <c r="AG68" s="370"/>
      <c r="AH68" s="371"/>
      <c r="AI68" s="372"/>
      <c r="AJ68" s="370"/>
      <c r="AK68" s="373"/>
      <c r="AL68" s="369"/>
      <c r="AM68" s="370"/>
      <c r="AN68" s="371"/>
      <c r="AO68" s="372"/>
      <c r="AP68" s="370"/>
      <c r="AQ68" s="373"/>
      <c r="AR68" s="369"/>
      <c r="AS68" s="370"/>
      <c r="AT68" s="371"/>
      <c r="AU68" s="372"/>
      <c r="AV68" s="370"/>
      <c r="AW68" s="373"/>
      <c r="AX68" s="369"/>
      <c r="AY68" s="370"/>
      <c r="AZ68" s="371"/>
      <c r="BA68" s="372"/>
      <c r="BB68" s="370"/>
      <c r="BC68" s="373"/>
      <c r="BD68" s="374"/>
      <c r="BE68" s="375"/>
      <c r="BF68" s="376"/>
      <c r="BG68" s="377"/>
      <c r="BH68" s="375"/>
      <c r="BI68" s="378"/>
      <c r="BJ68" s="374"/>
      <c r="BK68" s="375"/>
      <c r="BL68" s="376"/>
      <c r="BM68" s="377"/>
      <c r="BN68" s="375"/>
      <c r="BO68" s="378"/>
      <c r="BP68" s="374"/>
      <c r="BQ68" s="375"/>
      <c r="BR68" s="376"/>
      <c r="BS68" s="377"/>
      <c r="BT68" s="375"/>
      <c r="BU68" s="378"/>
      <c r="BV68" s="374"/>
      <c r="BW68" s="375"/>
      <c r="BX68" s="376"/>
      <c r="BY68" s="377"/>
      <c r="BZ68" s="375"/>
      <c r="CA68" s="378"/>
      <c r="CB68" s="374"/>
      <c r="CC68" s="375"/>
      <c r="CD68" s="376"/>
      <c r="CE68" s="377"/>
      <c r="CF68" s="375"/>
      <c r="CG68" s="378"/>
      <c r="CH68" s="374"/>
      <c r="CI68" s="375"/>
      <c r="CJ68" s="376"/>
      <c r="CK68" s="377"/>
      <c r="CL68" s="375"/>
      <c r="CM68" s="378"/>
      <c r="CN68" s="374"/>
      <c r="CO68" s="375"/>
      <c r="CP68" s="376"/>
      <c r="CQ68" s="377"/>
      <c r="CR68" s="375"/>
      <c r="CS68" s="378"/>
      <c r="CT68" s="374"/>
      <c r="CU68" s="375"/>
      <c r="CV68" s="376"/>
      <c r="CW68" s="377"/>
      <c r="CX68" s="375"/>
      <c r="CY68" s="378"/>
      <c r="CZ68" s="374"/>
      <c r="DA68" s="375"/>
      <c r="DB68" s="376"/>
      <c r="DC68" s="377"/>
      <c r="DD68" s="375"/>
      <c r="DE68" s="378"/>
      <c r="DF68" s="374"/>
      <c r="DG68" s="375"/>
      <c r="DH68" s="376"/>
      <c r="DI68" s="377"/>
      <c r="DJ68" s="375"/>
      <c r="DK68" s="378"/>
      <c r="DL68" s="374"/>
      <c r="DM68" s="375"/>
      <c r="DN68" s="376"/>
      <c r="DO68" s="377"/>
      <c r="DP68" s="375"/>
      <c r="DQ68" s="378"/>
      <c r="DR68" s="374"/>
      <c r="DS68" s="375"/>
      <c r="DT68" s="376"/>
      <c r="DU68" s="377">
        <v>67</v>
      </c>
      <c r="DV68" s="375">
        <v>53</v>
      </c>
      <c r="DW68" s="378">
        <v>45</v>
      </c>
      <c r="DX68" s="374">
        <v>106</v>
      </c>
      <c r="DY68" s="375">
        <v>59</v>
      </c>
      <c r="DZ68" s="376">
        <v>45</v>
      </c>
      <c r="EA68" s="377">
        <v>86</v>
      </c>
      <c r="EB68" s="375">
        <v>53</v>
      </c>
      <c r="EC68" s="378">
        <v>44</v>
      </c>
      <c r="ED68" s="374">
        <v>74</v>
      </c>
      <c r="EE68" s="375">
        <v>58</v>
      </c>
      <c r="EF68" s="376">
        <v>43</v>
      </c>
      <c r="EG68" s="377">
        <v>73</v>
      </c>
      <c r="EH68" s="375">
        <v>59</v>
      </c>
      <c r="EI68" s="378">
        <v>44</v>
      </c>
      <c r="EJ68" s="379">
        <v>84</v>
      </c>
      <c r="EK68" s="380">
        <v>54</v>
      </c>
      <c r="EL68" s="381">
        <v>43</v>
      </c>
      <c r="EM68" s="379">
        <v>89</v>
      </c>
      <c r="EN68" s="399">
        <v>55</v>
      </c>
      <c r="EO68" s="400">
        <v>43</v>
      </c>
      <c r="EP68" s="382">
        <v>164</v>
      </c>
      <c r="EQ68" s="383">
        <v>68</v>
      </c>
      <c r="ER68" s="384">
        <v>43</v>
      </c>
      <c r="ES68" s="385">
        <v>48</v>
      </c>
      <c r="ET68" s="386">
        <v>48</v>
      </c>
      <c r="EU68" s="387">
        <v>38</v>
      </c>
      <c r="EV68" s="385">
        <v>208</v>
      </c>
      <c r="EW68" s="386">
        <v>53</v>
      </c>
      <c r="EX68" s="387">
        <v>45</v>
      </c>
      <c r="EY68" s="385"/>
      <c r="EZ68" s="386"/>
      <c r="FA68" s="387"/>
    </row>
    <row r="69" spans="2:157" ht="18.75" customHeight="1" x14ac:dyDescent="0.25">
      <c r="B69" s="368" t="s">
        <v>533</v>
      </c>
      <c r="C69" s="369"/>
      <c r="D69" s="370"/>
      <c r="E69" s="371"/>
      <c r="F69" s="372"/>
      <c r="G69" s="370"/>
      <c r="H69" s="373"/>
      <c r="I69" s="369"/>
      <c r="J69" s="370"/>
      <c r="K69" s="371"/>
      <c r="L69" s="372"/>
      <c r="M69" s="370"/>
      <c r="N69" s="373"/>
      <c r="O69" s="369"/>
      <c r="P69" s="370"/>
      <c r="Q69" s="371"/>
      <c r="R69" s="372"/>
      <c r="S69" s="373"/>
      <c r="T69" s="369"/>
      <c r="U69" s="370"/>
      <c r="V69" s="371"/>
      <c r="W69" s="372"/>
      <c r="X69" s="370"/>
      <c r="Y69" s="373"/>
      <c r="Z69" s="369"/>
      <c r="AA69" s="370"/>
      <c r="AB69" s="371"/>
      <c r="AC69" s="372"/>
      <c r="AD69" s="370"/>
      <c r="AE69" s="373"/>
      <c r="AF69" s="369"/>
      <c r="AG69" s="370"/>
      <c r="AH69" s="371"/>
      <c r="AI69" s="372"/>
      <c r="AJ69" s="370"/>
      <c r="AK69" s="373"/>
      <c r="AL69" s="369"/>
      <c r="AM69" s="370"/>
      <c r="AN69" s="371"/>
      <c r="AO69" s="372"/>
      <c r="AP69" s="370"/>
      <c r="AQ69" s="373"/>
      <c r="AR69" s="369"/>
      <c r="AS69" s="370"/>
      <c r="AT69" s="371"/>
      <c r="AU69" s="372"/>
      <c r="AV69" s="370"/>
      <c r="AW69" s="373"/>
      <c r="AX69" s="369"/>
      <c r="AY69" s="370"/>
      <c r="AZ69" s="371"/>
      <c r="BA69" s="372">
        <v>40</v>
      </c>
      <c r="BB69" s="370">
        <v>43</v>
      </c>
      <c r="BC69" s="373">
        <v>36</v>
      </c>
      <c r="BD69" s="374"/>
      <c r="BE69" s="375"/>
      <c r="BF69" s="376"/>
      <c r="BG69" s="377">
        <v>51</v>
      </c>
      <c r="BH69" s="375">
        <v>45</v>
      </c>
      <c r="BI69" s="378">
        <v>45</v>
      </c>
      <c r="BJ69" s="374">
        <v>87</v>
      </c>
      <c r="BK69" s="375">
        <v>87</v>
      </c>
      <c r="BL69" s="376">
        <v>71</v>
      </c>
      <c r="BM69" s="377"/>
      <c r="BN69" s="375"/>
      <c r="BO69" s="378"/>
      <c r="BP69" s="374">
        <v>49</v>
      </c>
      <c r="BQ69" s="375">
        <v>41</v>
      </c>
      <c r="BR69" s="376">
        <v>40</v>
      </c>
      <c r="BS69" s="377">
        <v>44</v>
      </c>
      <c r="BT69" s="375">
        <v>44</v>
      </c>
      <c r="BU69" s="378">
        <v>38</v>
      </c>
      <c r="BV69" s="374">
        <v>47</v>
      </c>
      <c r="BW69" s="375">
        <v>46</v>
      </c>
      <c r="BX69" s="376">
        <v>39</v>
      </c>
      <c r="BY69" s="377">
        <v>31</v>
      </c>
      <c r="BZ69" s="375">
        <v>31</v>
      </c>
      <c r="CA69" s="378">
        <v>27</v>
      </c>
      <c r="CB69" s="374">
        <v>49</v>
      </c>
      <c r="CC69" s="375">
        <v>49</v>
      </c>
      <c r="CD69" s="376">
        <v>34</v>
      </c>
      <c r="CE69" s="377">
        <v>64</v>
      </c>
      <c r="CF69" s="375">
        <v>40</v>
      </c>
      <c r="CG69" s="378">
        <v>36</v>
      </c>
      <c r="CH69" s="374">
        <v>57</v>
      </c>
      <c r="CI69" s="375">
        <v>57</v>
      </c>
      <c r="CJ69" s="376">
        <v>40</v>
      </c>
      <c r="CK69" s="377">
        <v>42</v>
      </c>
      <c r="CL69" s="375">
        <v>41</v>
      </c>
      <c r="CM69" s="378">
        <v>32</v>
      </c>
      <c r="CN69" s="374">
        <v>40</v>
      </c>
      <c r="CO69" s="375">
        <v>38</v>
      </c>
      <c r="CP69" s="376">
        <v>32</v>
      </c>
      <c r="CQ69" s="377">
        <v>34</v>
      </c>
      <c r="CR69" s="375">
        <v>34</v>
      </c>
      <c r="CS69" s="378">
        <v>31</v>
      </c>
      <c r="CT69" s="374">
        <v>39</v>
      </c>
      <c r="CU69" s="375">
        <v>38</v>
      </c>
      <c r="CV69" s="376">
        <v>26</v>
      </c>
      <c r="CW69" s="377">
        <v>28</v>
      </c>
      <c r="CX69" s="375">
        <v>27</v>
      </c>
      <c r="CY69" s="378">
        <v>21</v>
      </c>
      <c r="CZ69" s="374">
        <v>52</v>
      </c>
      <c r="DA69" s="375">
        <v>50</v>
      </c>
      <c r="DB69" s="376">
        <v>37</v>
      </c>
      <c r="DC69" s="377">
        <v>45</v>
      </c>
      <c r="DD69" s="375">
        <v>45</v>
      </c>
      <c r="DE69" s="378">
        <v>35</v>
      </c>
      <c r="DF69" s="374">
        <v>33</v>
      </c>
      <c r="DG69" s="375">
        <v>33</v>
      </c>
      <c r="DH69" s="376">
        <v>25</v>
      </c>
      <c r="DI69" s="377">
        <v>30</v>
      </c>
      <c r="DJ69" s="375">
        <v>30</v>
      </c>
      <c r="DK69" s="378">
        <v>22</v>
      </c>
      <c r="DL69" s="374">
        <v>25</v>
      </c>
      <c r="DM69" s="375">
        <v>25</v>
      </c>
      <c r="DN69" s="376">
        <v>22</v>
      </c>
      <c r="DO69" s="377">
        <v>17</v>
      </c>
      <c r="DP69" s="375"/>
      <c r="DQ69" s="378"/>
      <c r="DR69" s="374">
        <v>15</v>
      </c>
      <c r="DS69" s="375"/>
      <c r="DT69" s="376"/>
      <c r="DU69" s="377">
        <v>9</v>
      </c>
      <c r="DV69" s="375"/>
      <c r="DW69" s="378"/>
      <c r="DX69" s="374">
        <v>18</v>
      </c>
      <c r="DY69" s="375">
        <v>16</v>
      </c>
      <c r="DZ69" s="376"/>
      <c r="EA69" s="377">
        <v>10</v>
      </c>
      <c r="EB69" s="375"/>
      <c r="EC69" s="378"/>
      <c r="ED69" s="374">
        <v>8</v>
      </c>
      <c r="EE69" s="375"/>
      <c r="EF69" s="376"/>
      <c r="EG69" s="377"/>
      <c r="EH69" s="375"/>
      <c r="EI69" s="378"/>
      <c r="EJ69" s="374"/>
      <c r="EK69" s="375"/>
      <c r="EL69" s="376"/>
      <c r="EM69" s="374"/>
      <c r="EN69" s="378"/>
      <c r="EO69" s="395"/>
      <c r="EP69" s="374"/>
      <c r="EQ69" s="375"/>
      <c r="ER69" s="376"/>
      <c r="ES69" s="374"/>
      <c r="ET69" s="378"/>
      <c r="EU69" s="395"/>
      <c r="EV69" s="374">
        <v>214</v>
      </c>
      <c r="EW69" s="378">
        <v>56</v>
      </c>
      <c r="EX69" s="395">
        <v>45</v>
      </c>
      <c r="EY69" s="374">
        <v>118</v>
      </c>
      <c r="EZ69" s="378">
        <v>61</v>
      </c>
      <c r="FA69" s="395">
        <v>45</v>
      </c>
    </row>
    <row r="70" spans="2:157" ht="31.5" x14ac:dyDescent="0.25">
      <c r="B70" s="368" t="s">
        <v>534</v>
      </c>
      <c r="C70" s="369"/>
      <c r="D70" s="370"/>
      <c r="E70" s="371"/>
      <c r="F70" s="372"/>
      <c r="G70" s="370"/>
      <c r="H70" s="373"/>
      <c r="I70" s="369"/>
      <c r="J70" s="370"/>
      <c r="K70" s="371"/>
      <c r="L70" s="372"/>
      <c r="M70" s="370"/>
      <c r="N70" s="373"/>
      <c r="O70" s="369"/>
      <c r="P70" s="370"/>
      <c r="Q70" s="371"/>
      <c r="R70" s="372"/>
      <c r="S70" s="373"/>
      <c r="T70" s="369"/>
      <c r="U70" s="370"/>
      <c r="V70" s="371"/>
      <c r="W70" s="372"/>
      <c r="X70" s="370"/>
      <c r="Y70" s="373"/>
      <c r="Z70" s="369"/>
      <c r="AA70" s="370"/>
      <c r="AB70" s="371"/>
      <c r="AC70" s="372"/>
      <c r="AD70" s="370"/>
      <c r="AE70" s="373"/>
      <c r="AF70" s="369"/>
      <c r="AG70" s="370"/>
      <c r="AH70" s="371"/>
      <c r="AI70" s="372"/>
      <c r="AJ70" s="370"/>
      <c r="AK70" s="373"/>
      <c r="AL70" s="369"/>
      <c r="AM70" s="370"/>
      <c r="AN70" s="371"/>
      <c r="AO70" s="372"/>
      <c r="AP70" s="370"/>
      <c r="AQ70" s="373"/>
      <c r="AR70" s="369"/>
      <c r="AS70" s="370"/>
      <c r="AT70" s="371"/>
      <c r="AU70" s="372"/>
      <c r="AV70" s="370"/>
      <c r="AW70" s="373"/>
      <c r="AX70" s="369">
        <v>40</v>
      </c>
      <c r="AY70" s="370">
        <v>40</v>
      </c>
      <c r="AZ70" s="371">
        <v>31</v>
      </c>
      <c r="BA70" s="372"/>
      <c r="BB70" s="370"/>
      <c r="BC70" s="373"/>
      <c r="BD70" s="374"/>
      <c r="BE70" s="375"/>
      <c r="BF70" s="376"/>
      <c r="BG70" s="377"/>
      <c r="BH70" s="375"/>
      <c r="BI70" s="378"/>
      <c r="BJ70" s="374"/>
      <c r="BK70" s="375"/>
      <c r="BL70" s="376"/>
      <c r="BM70" s="377"/>
      <c r="BN70" s="375"/>
      <c r="BO70" s="378"/>
      <c r="BP70" s="374"/>
      <c r="BQ70" s="375"/>
      <c r="BR70" s="376"/>
      <c r="BS70" s="377"/>
      <c r="BT70" s="375"/>
      <c r="BU70" s="378"/>
      <c r="BV70" s="374"/>
      <c r="BW70" s="375"/>
      <c r="BX70" s="376"/>
      <c r="BY70" s="377"/>
      <c r="BZ70" s="375"/>
      <c r="CA70" s="378"/>
      <c r="CB70" s="374"/>
      <c r="CC70" s="375"/>
      <c r="CD70" s="376"/>
      <c r="CE70" s="377"/>
      <c r="CF70" s="375"/>
      <c r="CG70" s="378"/>
      <c r="CH70" s="374"/>
      <c r="CI70" s="375"/>
      <c r="CJ70" s="376"/>
      <c r="CK70" s="377"/>
      <c r="CL70" s="375"/>
      <c r="CM70" s="378"/>
      <c r="CN70" s="374"/>
      <c r="CO70" s="375"/>
      <c r="CP70" s="376"/>
      <c r="CQ70" s="377"/>
      <c r="CR70" s="375"/>
      <c r="CS70" s="378"/>
      <c r="CT70" s="374"/>
      <c r="CU70" s="375"/>
      <c r="CV70" s="376"/>
      <c r="CW70" s="377"/>
      <c r="CX70" s="375"/>
      <c r="CY70" s="378"/>
      <c r="CZ70" s="374"/>
      <c r="DA70" s="375"/>
      <c r="DB70" s="376"/>
      <c r="DC70" s="377"/>
      <c r="DD70" s="375"/>
      <c r="DE70" s="378"/>
      <c r="DF70" s="374"/>
      <c r="DG70" s="375"/>
      <c r="DH70" s="376"/>
      <c r="DI70" s="377"/>
      <c r="DJ70" s="375"/>
      <c r="DK70" s="378"/>
      <c r="DL70" s="374"/>
      <c r="DM70" s="375"/>
      <c r="DN70" s="376"/>
      <c r="DO70" s="377"/>
      <c r="DP70" s="375"/>
      <c r="DQ70" s="378"/>
      <c r="DR70" s="374"/>
      <c r="DS70" s="375"/>
      <c r="DT70" s="376"/>
      <c r="DU70" s="377"/>
      <c r="DV70" s="375"/>
      <c r="DW70" s="378"/>
      <c r="DX70" s="374"/>
      <c r="DY70" s="375"/>
      <c r="DZ70" s="376"/>
      <c r="EA70" s="377"/>
      <c r="EB70" s="375"/>
      <c r="EC70" s="378"/>
      <c r="ED70" s="374"/>
      <c r="EE70" s="375"/>
      <c r="EF70" s="376"/>
      <c r="EG70" s="377"/>
      <c r="EH70" s="375"/>
      <c r="EI70" s="378"/>
      <c r="EJ70" s="374"/>
      <c r="EK70" s="375"/>
      <c r="EL70" s="376"/>
      <c r="EM70" s="374"/>
      <c r="EN70" s="378"/>
      <c r="EO70" s="395"/>
      <c r="EP70" s="374"/>
      <c r="EQ70" s="375"/>
      <c r="ER70" s="376"/>
      <c r="ES70" s="374"/>
      <c r="ET70" s="378"/>
      <c r="EU70" s="395"/>
      <c r="EV70" s="374"/>
      <c r="EW70" s="378"/>
      <c r="EX70" s="395"/>
      <c r="EY70" s="374"/>
      <c r="EZ70" s="378"/>
      <c r="FA70" s="395"/>
    </row>
    <row r="71" spans="2:157" ht="18.75" customHeight="1" x14ac:dyDescent="0.25">
      <c r="B71" s="368" t="s">
        <v>535</v>
      </c>
      <c r="C71" s="369">
        <v>105</v>
      </c>
      <c r="D71" s="370">
        <v>40</v>
      </c>
      <c r="E71" s="371">
        <v>43</v>
      </c>
      <c r="F71" s="372"/>
      <c r="G71" s="370"/>
      <c r="H71" s="373"/>
      <c r="I71" s="369"/>
      <c r="J71" s="370"/>
      <c r="K71" s="371"/>
      <c r="L71" s="372"/>
      <c r="M71" s="370"/>
      <c r="N71" s="373"/>
      <c r="O71" s="369"/>
      <c r="P71" s="370"/>
      <c r="Q71" s="371"/>
      <c r="R71" s="372"/>
      <c r="S71" s="373"/>
      <c r="T71" s="369"/>
      <c r="U71" s="370"/>
      <c r="V71" s="371"/>
      <c r="W71" s="372"/>
      <c r="X71" s="370"/>
      <c r="Y71" s="373"/>
      <c r="Z71" s="369">
        <v>53</v>
      </c>
      <c r="AA71" s="370">
        <v>36</v>
      </c>
      <c r="AB71" s="371">
        <v>35</v>
      </c>
      <c r="AC71" s="372">
        <v>44</v>
      </c>
      <c r="AD71" s="370">
        <v>44</v>
      </c>
      <c r="AE71" s="373">
        <v>42</v>
      </c>
      <c r="AF71" s="369">
        <v>10</v>
      </c>
      <c r="AG71" s="370"/>
      <c r="AH71" s="371"/>
      <c r="AI71" s="372"/>
      <c r="AJ71" s="370"/>
      <c r="AK71" s="373"/>
      <c r="AL71" s="369"/>
      <c r="AM71" s="370"/>
      <c r="AN71" s="371"/>
      <c r="AO71" s="372"/>
      <c r="AP71" s="370"/>
      <c r="AQ71" s="373"/>
      <c r="AR71" s="369"/>
      <c r="AS71" s="370"/>
      <c r="AT71" s="371"/>
      <c r="AU71" s="372">
        <v>9</v>
      </c>
      <c r="AV71" s="370"/>
      <c r="AW71" s="373"/>
      <c r="AX71" s="369">
        <v>75</v>
      </c>
      <c r="AY71" s="370">
        <v>51</v>
      </c>
      <c r="AZ71" s="371">
        <v>51</v>
      </c>
      <c r="BA71" s="372"/>
      <c r="BB71" s="370"/>
      <c r="BC71" s="373"/>
      <c r="BD71" s="374"/>
      <c r="BE71" s="375"/>
      <c r="BF71" s="376"/>
      <c r="BG71" s="377"/>
      <c r="BH71" s="375"/>
      <c r="BI71" s="378"/>
      <c r="BJ71" s="374"/>
      <c r="BK71" s="375"/>
      <c r="BL71" s="376"/>
      <c r="BM71" s="377"/>
      <c r="BN71" s="375"/>
      <c r="BO71" s="378"/>
      <c r="BP71" s="374"/>
      <c r="BQ71" s="375"/>
      <c r="BR71" s="376"/>
      <c r="BS71" s="377"/>
      <c r="BT71" s="375"/>
      <c r="BU71" s="378"/>
      <c r="BV71" s="374"/>
      <c r="BW71" s="375"/>
      <c r="BX71" s="376"/>
      <c r="BY71" s="377"/>
      <c r="BZ71" s="375"/>
      <c r="CA71" s="378"/>
      <c r="CB71" s="374"/>
      <c r="CC71" s="375"/>
      <c r="CD71" s="376"/>
      <c r="CE71" s="377"/>
      <c r="CF71" s="375"/>
      <c r="CG71" s="378"/>
      <c r="CH71" s="374"/>
      <c r="CI71" s="375"/>
      <c r="CJ71" s="376"/>
      <c r="CK71" s="377"/>
      <c r="CL71" s="375"/>
      <c r="CM71" s="378"/>
      <c r="CN71" s="374"/>
      <c r="CO71" s="375"/>
      <c r="CP71" s="376"/>
      <c r="CQ71" s="377"/>
      <c r="CR71" s="375"/>
      <c r="CS71" s="378"/>
      <c r="CT71" s="374"/>
      <c r="CU71" s="375"/>
      <c r="CV71" s="376"/>
      <c r="CW71" s="377"/>
      <c r="CX71" s="375"/>
      <c r="CY71" s="378"/>
      <c r="CZ71" s="374"/>
      <c r="DA71" s="375"/>
      <c r="DB71" s="376"/>
      <c r="DC71" s="377"/>
      <c r="DD71" s="375"/>
      <c r="DE71" s="378"/>
      <c r="DF71" s="374"/>
      <c r="DG71" s="375"/>
      <c r="DH71" s="376"/>
      <c r="DI71" s="377"/>
      <c r="DJ71" s="375"/>
      <c r="DK71" s="378"/>
      <c r="DL71" s="374"/>
      <c r="DM71" s="375"/>
      <c r="DN71" s="376"/>
      <c r="DO71" s="377"/>
      <c r="DP71" s="375"/>
      <c r="DQ71" s="378"/>
      <c r="DR71" s="374"/>
      <c r="DS71" s="375"/>
      <c r="DT71" s="376"/>
      <c r="DU71" s="377"/>
      <c r="DV71" s="375"/>
      <c r="DW71" s="378"/>
      <c r="DX71" s="374"/>
      <c r="DY71" s="375"/>
      <c r="DZ71" s="376"/>
      <c r="EA71" s="377"/>
      <c r="EB71" s="375"/>
      <c r="EC71" s="378"/>
      <c r="ED71" s="374"/>
      <c r="EE71" s="375"/>
      <c r="EF71" s="376"/>
      <c r="EG71" s="377"/>
      <c r="EH71" s="375"/>
      <c r="EI71" s="378"/>
      <c r="EJ71" s="374"/>
      <c r="EK71" s="375"/>
      <c r="EL71" s="376"/>
      <c r="EM71" s="374"/>
      <c r="EN71" s="378"/>
      <c r="EO71" s="395"/>
      <c r="EP71" s="374"/>
      <c r="EQ71" s="375"/>
      <c r="ER71" s="376"/>
      <c r="ES71" s="374"/>
      <c r="ET71" s="378"/>
      <c r="EU71" s="395"/>
      <c r="EV71" s="374"/>
      <c r="EW71" s="378"/>
      <c r="EX71" s="395"/>
      <c r="EY71" s="374"/>
      <c r="EZ71" s="378"/>
      <c r="FA71" s="395"/>
    </row>
    <row r="72" spans="2:157" ht="18.75" customHeight="1" x14ac:dyDescent="0.25">
      <c r="B72" s="368" t="s">
        <v>536</v>
      </c>
      <c r="C72" s="369">
        <v>52</v>
      </c>
      <c r="D72" s="370">
        <v>52</v>
      </c>
      <c r="E72" s="371">
        <v>52</v>
      </c>
      <c r="F72" s="372"/>
      <c r="G72" s="370"/>
      <c r="H72" s="373"/>
      <c r="I72" s="369"/>
      <c r="J72" s="370"/>
      <c r="K72" s="371"/>
      <c r="L72" s="372"/>
      <c r="M72" s="370"/>
      <c r="N72" s="373"/>
      <c r="O72" s="369"/>
      <c r="P72" s="370"/>
      <c r="Q72" s="371"/>
      <c r="R72" s="372"/>
      <c r="S72" s="373"/>
      <c r="T72" s="369"/>
      <c r="U72" s="370"/>
      <c r="V72" s="371"/>
      <c r="W72" s="372"/>
      <c r="X72" s="370"/>
      <c r="Y72" s="373"/>
      <c r="Z72" s="369"/>
      <c r="AA72" s="370"/>
      <c r="AB72" s="371"/>
      <c r="AC72" s="372"/>
      <c r="AD72" s="370"/>
      <c r="AE72" s="373"/>
      <c r="AF72" s="369"/>
      <c r="AG72" s="370"/>
      <c r="AH72" s="371"/>
      <c r="AI72" s="372"/>
      <c r="AJ72" s="370"/>
      <c r="AK72" s="373"/>
      <c r="AL72" s="369"/>
      <c r="AM72" s="370"/>
      <c r="AN72" s="371"/>
      <c r="AO72" s="372"/>
      <c r="AP72" s="370"/>
      <c r="AQ72" s="373"/>
      <c r="AR72" s="369"/>
      <c r="AS72" s="370"/>
      <c r="AT72" s="371"/>
      <c r="AU72" s="372"/>
      <c r="AV72" s="370"/>
      <c r="AW72" s="373"/>
      <c r="AX72" s="369"/>
      <c r="AY72" s="370"/>
      <c r="AZ72" s="371"/>
      <c r="BA72" s="372"/>
      <c r="BB72" s="370"/>
      <c r="BC72" s="373"/>
      <c r="BD72" s="374"/>
      <c r="BE72" s="375"/>
      <c r="BF72" s="376"/>
      <c r="BG72" s="377"/>
      <c r="BH72" s="375"/>
      <c r="BI72" s="378"/>
      <c r="BJ72" s="374"/>
      <c r="BK72" s="375"/>
      <c r="BL72" s="376"/>
      <c r="BM72" s="377"/>
      <c r="BN72" s="375"/>
      <c r="BO72" s="378"/>
      <c r="BP72" s="374"/>
      <c r="BQ72" s="375"/>
      <c r="BR72" s="376"/>
      <c r="BS72" s="377"/>
      <c r="BT72" s="375"/>
      <c r="BU72" s="378"/>
      <c r="BV72" s="374"/>
      <c r="BW72" s="375"/>
      <c r="BX72" s="376"/>
      <c r="BY72" s="377"/>
      <c r="BZ72" s="375"/>
      <c r="CA72" s="378"/>
      <c r="CB72" s="374"/>
      <c r="CC72" s="375"/>
      <c r="CD72" s="376"/>
      <c r="CE72" s="377"/>
      <c r="CF72" s="375"/>
      <c r="CG72" s="378"/>
      <c r="CH72" s="374"/>
      <c r="CI72" s="375"/>
      <c r="CJ72" s="376"/>
      <c r="CK72" s="377"/>
      <c r="CL72" s="375"/>
      <c r="CM72" s="378"/>
      <c r="CN72" s="374"/>
      <c r="CO72" s="375"/>
      <c r="CP72" s="376"/>
      <c r="CQ72" s="377"/>
      <c r="CR72" s="375"/>
      <c r="CS72" s="378"/>
      <c r="CT72" s="374"/>
      <c r="CU72" s="375"/>
      <c r="CV72" s="376"/>
      <c r="CW72" s="377"/>
      <c r="CX72" s="375"/>
      <c r="CY72" s="378"/>
      <c r="CZ72" s="374"/>
      <c r="DA72" s="375"/>
      <c r="DB72" s="376"/>
      <c r="DC72" s="377"/>
      <c r="DD72" s="375"/>
      <c r="DE72" s="378"/>
      <c r="DF72" s="374"/>
      <c r="DG72" s="375"/>
      <c r="DH72" s="376"/>
      <c r="DI72" s="377"/>
      <c r="DJ72" s="375"/>
      <c r="DK72" s="378"/>
      <c r="DL72" s="374"/>
      <c r="DM72" s="375"/>
      <c r="DN72" s="376"/>
      <c r="DO72" s="377"/>
      <c r="DP72" s="375"/>
      <c r="DQ72" s="378"/>
      <c r="DR72" s="374"/>
      <c r="DS72" s="375"/>
      <c r="DT72" s="376"/>
      <c r="DU72" s="377"/>
      <c r="DV72" s="375"/>
      <c r="DW72" s="378"/>
      <c r="DX72" s="374"/>
      <c r="DY72" s="375"/>
      <c r="DZ72" s="376"/>
      <c r="EA72" s="377"/>
      <c r="EB72" s="375"/>
      <c r="EC72" s="378"/>
      <c r="ED72" s="374"/>
      <c r="EE72" s="375"/>
      <c r="EF72" s="376"/>
      <c r="EG72" s="377"/>
      <c r="EH72" s="375"/>
      <c r="EI72" s="378"/>
      <c r="EJ72" s="374"/>
      <c r="EK72" s="375"/>
      <c r="EL72" s="376"/>
      <c r="EM72" s="374"/>
      <c r="EN72" s="378"/>
      <c r="EO72" s="395"/>
      <c r="EP72" s="374"/>
      <c r="EQ72" s="375"/>
      <c r="ER72" s="376"/>
      <c r="ES72" s="374"/>
      <c r="ET72" s="378"/>
      <c r="EU72" s="395"/>
      <c r="EV72" s="374"/>
      <c r="EW72" s="378"/>
      <c r="EX72" s="395"/>
      <c r="EY72" s="374"/>
      <c r="EZ72" s="378"/>
      <c r="FA72" s="395"/>
    </row>
    <row r="73" spans="2:157" ht="18.75" customHeight="1" x14ac:dyDescent="0.25">
      <c r="B73" s="368" t="s">
        <v>537</v>
      </c>
      <c r="C73" s="369">
        <v>53</v>
      </c>
      <c r="D73" s="370">
        <v>53</v>
      </c>
      <c r="E73" s="371">
        <v>53</v>
      </c>
      <c r="F73" s="372"/>
      <c r="G73" s="370"/>
      <c r="H73" s="373"/>
      <c r="I73" s="369"/>
      <c r="J73" s="370"/>
      <c r="K73" s="371"/>
      <c r="L73" s="372"/>
      <c r="M73" s="370"/>
      <c r="N73" s="373"/>
      <c r="O73" s="369"/>
      <c r="P73" s="370"/>
      <c r="Q73" s="371"/>
      <c r="R73" s="372"/>
      <c r="S73" s="373"/>
      <c r="T73" s="369"/>
      <c r="U73" s="370"/>
      <c r="V73" s="371"/>
      <c r="W73" s="372"/>
      <c r="X73" s="370"/>
      <c r="Y73" s="373"/>
      <c r="Z73" s="369"/>
      <c r="AA73" s="370"/>
      <c r="AB73" s="371"/>
      <c r="AC73" s="372"/>
      <c r="AD73" s="370"/>
      <c r="AE73" s="373"/>
      <c r="AF73" s="369">
        <v>38</v>
      </c>
      <c r="AG73" s="370">
        <v>38</v>
      </c>
      <c r="AH73" s="371">
        <v>21</v>
      </c>
      <c r="AI73" s="372"/>
      <c r="AJ73" s="370"/>
      <c r="AK73" s="373"/>
      <c r="AL73" s="369"/>
      <c r="AM73" s="370"/>
      <c r="AN73" s="371"/>
      <c r="AO73" s="372"/>
      <c r="AP73" s="370"/>
      <c r="AQ73" s="373"/>
      <c r="AR73" s="369"/>
      <c r="AS73" s="370"/>
      <c r="AT73" s="371"/>
      <c r="AU73" s="372"/>
      <c r="AV73" s="370"/>
      <c r="AW73" s="373"/>
      <c r="AX73" s="369"/>
      <c r="AY73" s="370"/>
      <c r="AZ73" s="371"/>
      <c r="BA73" s="372"/>
      <c r="BB73" s="370"/>
      <c r="BC73" s="373"/>
      <c r="BD73" s="374"/>
      <c r="BE73" s="375"/>
      <c r="BF73" s="376"/>
      <c r="BG73" s="377"/>
      <c r="BH73" s="375"/>
      <c r="BI73" s="378"/>
      <c r="BJ73" s="374"/>
      <c r="BK73" s="375"/>
      <c r="BL73" s="376"/>
      <c r="BM73" s="377"/>
      <c r="BN73" s="375"/>
      <c r="BO73" s="378"/>
      <c r="BP73" s="374"/>
      <c r="BQ73" s="375"/>
      <c r="BR73" s="376"/>
      <c r="BS73" s="377"/>
      <c r="BT73" s="375"/>
      <c r="BU73" s="378"/>
      <c r="BV73" s="374"/>
      <c r="BW73" s="375"/>
      <c r="BX73" s="376"/>
      <c r="BY73" s="377"/>
      <c r="BZ73" s="375"/>
      <c r="CA73" s="378"/>
      <c r="CB73" s="374"/>
      <c r="CC73" s="375"/>
      <c r="CD73" s="376"/>
      <c r="CE73" s="377"/>
      <c r="CF73" s="375"/>
      <c r="CG73" s="378"/>
      <c r="CH73" s="374"/>
      <c r="CI73" s="375"/>
      <c r="CJ73" s="376"/>
      <c r="CK73" s="377"/>
      <c r="CL73" s="375"/>
      <c r="CM73" s="378"/>
      <c r="CN73" s="374"/>
      <c r="CO73" s="375"/>
      <c r="CP73" s="376"/>
      <c r="CQ73" s="377"/>
      <c r="CR73" s="375"/>
      <c r="CS73" s="378"/>
      <c r="CT73" s="374"/>
      <c r="CU73" s="375"/>
      <c r="CV73" s="376"/>
      <c r="CW73" s="377"/>
      <c r="CX73" s="375"/>
      <c r="CY73" s="378"/>
      <c r="CZ73" s="374"/>
      <c r="DA73" s="375"/>
      <c r="DB73" s="376"/>
      <c r="DC73" s="377"/>
      <c r="DD73" s="375"/>
      <c r="DE73" s="378"/>
      <c r="DF73" s="374"/>
      <c r="DG73" s="375"/>
      <c r="DH73" s="376"/>
      <c r="DI73" s="377"/>
      <c r="DJ73" s="375"/>
      <c r="DK73" s="378"/>
      <c r="DL73" s="374"/>
      <c r="DM73" s="375"/>
      <c r="DN73" s="376"/>
      <c r="DO73" s="377"/>
      <c r="DP73" s="375"/>
      <c r="DQ73" s="378"/>
      <c r="DR73" s="374"/>
      <c r="DS73" s="375"/>
      <c r="DT73" s="376"/>
      <c r="DU73" s="377"/>
      <c r="DV73" s="375"/>
      <c r="DW73" s="378"/>
      <c r="DX73" s="374"/>
      <c r="DY73" s="375"/>
      <c r="DZ73" s="376"/>
      <c r="EA73" s="377"/>
      <c r="EB73" s="375"/>
      <c r="EC73" s="378"/>
      <c r="ED73" s="374"/>
      <c r="EE73" s="375"/>
      <c r="EF73" s="376"/>
      <c r="EG73" s="377"/>
      <c r="EH73" s="375"/>
      <c r="EI73" s="378"/>
      <c r="EJ73" s="374"/>
      <c r="EK73" s="375"/>
      <c r="EL73" s="376"/>
      <c r="EM73" s="374"/>
      <c r="EN73" s="378"/>
      <c r="EO73" s="395"/>
      <c r="EP73" s="374"/>
      <c r="EQ73" s="375"/>
      <c r="ER73" s="376"/>
      <c r="ES73" s="374"/>
      <c r="ET73" s="378"/>
      <c r="EU73" s="395"/>
      <c r="EV73" s="374"/>
      <c r="EW73" s="378"/>
      <c r="EX73" s="395"/>
      <c r="EY73" s="374"/>
      <c r="EZ73" s="378"/>
      <c r="FA73" s="395"/>
    </row>
    <row r="74" spans="2:157" ht="18.75" customHeight="1" x14ac:dyDescent="0.25">
      <c r="B74" s="368" t="s">
        <v>538</v>
      </c>
      <c r="C74" s="369">
        <v>64</v>
      </c>
      <c r="D74" s="370">
        <v>64</v>
      </c>
      <c r="E74" s="371">
        <v>64</v>
      </c>
      <c r="F74" s="372"/>
      <c r="G74" s="370"/>
      <c r="H74" s="373"/>
      <c r="I74" s="369"/>
      <c r="J74" s="370"/>
      <c r="K74" s="371"/>
      <c r="L74" s="372"/>
      <c r="M74" s="370"/>
      <c r="N74" s="373"/>
      <c r="O74" s="369"/>
      <c r="P74" s="370"/>
      <c r="Q74" s="371"/>
      <c r="R74" s="372"/>
      <c r="S74" s="373"/>
      <c r="T74" s="369"/>
      <c r="U74" s="370"/>
      <c r="V74" s="371"/>
      <c r="W74" s="372"/>
      <c r="X74" s="370"/>
      <c r="Y74" s="373"/>
      <c r="Z74" s="369"/>
      <c r="AA74" s="370"/>
      <c r="AB74" s="371"/>
      <c r="AC74" s="372"/>
      <c r="AD74" s="370"/>
      <c r="AE74" s="373"/>
      <c r="AF74" s="369"/>
      <c r="AG74" s="370"/>
      <c r="AH74" s="371"/>
      <c r="AI74" s="372"/>
      <c r="AJ74" s="370"/>
      <c r="AK74" s="373"/>
      <c r="AL74" s="369"/>
      <c r="AM74" s="370"/>
      <c r="AN74" s="371"/>
      <c r="AO74" s="372"/>
      <c r="AP74" s="370"/>
      <c r="AQ74" s="373"/>
      <c r="AR74" s="369"/>
      <c r="AS74" s="370"/>
      <c r="AT74" s="371"/>
      <c r="AU74" s="372"/>
      <c r="AV74" s="370"/>
      <c r="AW74" s="373"/>
      <c r="AX74" s="369"/>
      <c r="AY74" s="370"/>
      <c r="AZ74" s="371"/>
      <c r="BA74" s="372"/>
      <c r="BB74" s="370"/>
      <c r="BC74" s="373"/>
      <c r="BD74" s="374"/>
      <c r="BE74" s="375"/>
      <c r="BF74" s="376"/>
      <c r="BG74" s="377"/>
      <c r="BH74" s="375"/>
      <c r="BI74" s="378"/>
      <c r="BJ74" s="374"/>
      <c r="BK74" s="375"/>
      <c r="BL74" s="376"/>
      <c r="BM74" s="377"/>
      <c r="BN74" s="375"/>
      <c r="BO74" s="378"/>
      <c r="BP74" s="374"/>
      <c r="BQ74" s="375"/>
      <c r="BR74" s="376"/>
      <c r="BS74" s="377"/>
      <c r="BT74" s="375"/>
      <c r="BU74" s="378"/>
      <c r="BV74" s="374"/>
      <c r="BW74" s="375"/>
      <c r="BX74" s="376"/>
      <c r="BY74" s="377"/>
      <c r="BZ74" s="375"/>
      <c r="CA74" s="378"/>
      <c r="CB74" s="374"/>
      <c r="CC74" s="375"/>
      <c r="CD74" s="376"/>
      <c r="CE74" s="377"/>
      <c r="CF74" s="375"/>
      <c r="CG74" s="378"/>
      <c r="CH74" s="374"/>
      <c r="CI74" s="375"/>
      <c r="CJ74" s="376"/>
      <c r="CK74" s="377"/>
      <c r="CL74" s="375"/>
      <c r="CM74" s="378"/>
      <c r="CN74" s="374"/>
      <c r="CO74" s="375"/>
      <c r="CP74" s="376"/>
      <c r="CQ74" s="377"/>
      <c r="CR74" s="375"/>
      <c r="CS74" s="378"/>
      <c r="CT74" s="374"/>
      <c r="CU74" s="375"/>
      <c r="CV74" s="376"/>
      <c r="CW74" s="377"/>
      <c r="CX74" s="375"/>
      <c r="CY74" s="378"/>
      <c r="CZ74" s="374"/>
      <c r="DA74" s="375"/>
      <c r="DB74" s="376"/>
      <c r="DC74" s="377"/>
      <c r="DD74" s="375"/>
      <c r="DE74" s="378"/>
      <c r="DF74" s="374"/>
      <c r="DG74" s="375"/>
      <c r="DH74" s="376"/>
      <c r="DI74" s="377"/>
      <c r="DJ74" s="375"/>
      <c r="DK74" s="378"/>
      <c r="DL74" s="374"/>
      <c r="DM74" s="375"/>
      <c r="DN74" s="376"/>
      <c r="DO74" s="377"/>
      <c r="DP74" s="375"/>
      <c r="DQ74" s="378"/>
      <c r="DR74" s="374"/>
      <c r="DS74" s="375"/>
      <c r="DT74" s="376"/>
      <c r="DU74" s="377"/>
      <c r="DV74" s="375"/>
      <c r="DW74" s="378"/>
      <c r="DX74" s="374"/>
      <c r="DY74" s="375"/>
      <c r="DZ74" s="376"/>
      <c r="EA74" s="377"/>
      <c r="EB74" s="375"/>
      <c r="EC74" s="378"/>
      <c r="ED74" s="374"/>
      <c r="EE74" s="375"/>
      <c r="EF74" s="376"/>
      <c r="EG74" s="377"/>
      <c r="EH74" s="375"/>
      <c r="EI74" s="378"/>
      <c r="EJ74" s="374"/>
      <c r="EK74" s="375"/>
      <c r="EL74" s="376"/>
      <c r="EM74" s="374"/>
      <c r="EN74" s="378"/>
      <c r="EO74" s="395"/>
      <c r="EP74" s="374"/>
      <c r="EQ74" s="375"/>
      <c r="ER74" s="376"/>
      <c r="ES74" s="374"/>
      <c r="ET74" s="378"/>
      <c r="EU74" s="395"/>
      <c r="EV74" s="374"/>
      <c r="EW74" s="378"/>
      <c r="EX74" s="395"/>
      <c r="EY74" s="374"/>
      <c r="EZ74" s="378"/>
      <c r="FA74" s="395"/>
    </row>
    <row r="75" spans="2:157" ht="18.75" customHeight="1" x14ac:dyDescent="0.25">
      <c r="B75" s="368" t="s">
        <v>539</v>
      </c>
      <c r="C75" s="369"/>
      <c r="D75" s="370"/>
      <c r="E75" s="371"/>
      <c r="F75" s="372"/>
      <c r="G75" s="370"/>
      <c r="H75" s="373"/>
      <c r="I75" s="369"/>
      <c r="J75" s="370"/>
      <c r="K75" s="371"/>
      <c r="L75" s="372"/>
      <c r="M75" s="370"/>
      <c r="N75" s="373"/>
      <c r="O75" s="369"/>
      <c r="P75" s="370"/>
      <c r="Q75" s="371"/>
      <c r="R75" s="372"/>
      <c r="S75" s="373"/>
      <c r="T75" s="369"/>
      <c r="U75" s="370"/>
      <c r="V75" s="371"/>
      <c r="W75" s="372"/>
      <c r="X75" s="370"/>
      <c r="Y75" s="373"/>
      <c r="Z75" s="369">
        <v>27</v>
      </c>
      <c r="AA75" s="370">
        <v>26</v>
      </c>
      <c r="AB75" s="371">
        <v>23</v>
      </c>
      <c r="AC75" s="372"/>
      <c r="AD75" s="370"/>
      <c r="AE75" s="373"/>
      <c r="AF75" s="369">
        <v>15</v>
      </c>
      <c r="AG75" s="370"/>
      <c r="AH75" s="371"/>
      <c r="AI75" s="372"/>
      <c r="AJ75" s="370"/>
      <c r="AK75" s="373"/>
      <c r="AL75" s="369">
        <v>37</v>
      </c>
      <c r="AM75" s="370">
        <v>22</v>
      </c>
      <c r="AN75" s="371">
        <v>22</v>
      </c>
      <c r="AO75" s="372"/>
      <c r="AP75" s="370"/>
      <c r="AQ75" s="373"/>
      <c r="AR75" s="369">
        <v>26</v>
      </c>
      <c r="AS75" s="370">
        <v>26</v>
      </c>
      <c r="AT75" s="371">
        <v>22</v>
      </c>
      <c r="AU75" s="372"/>
      <c r="AV75" s="370"/>
      <c r="AW75" s="373"/>
      <c r="AX75" s="369">
        <v>36</v>
      </c>
      <c r="AY75" s="370">
        <v>36</v>
      </c>
      <c r="AZ75" s="371">
        <v>29</v>
      </c>
      <c r="BA75" s="372"/>
      <c r="BB75" s="370"/>
      <c r="BC75" s="373"/>
      <c r="BD75" s="374"/>
      <c r="BE75" s="375"/>
      <c r="BF75" s="376"/>
      <c r="BG75" s="377"/>
      <c r="BH75" s="375"/>
      <c r="BI75" s="378"/>
      <c r="BJ75" s="374"/>
      <c r="BK75" s="375"/>
      <c r="BL75" s="376"/>
      <c r="BM75" s="377"/>
      <c r="BN75" s="375"/>
      <c r="BO75" s="378"/>
      <c r="BP75" s="374"/>
      <c r="BQ75" s="375"/>
      <c r="BR75" s="376"/>
      <c r="BS75" s="377"/>
      <c r="BT75" s="375"/>
      <c r="BU75" s="378"/>
      <c r="BV75" s="374"/>
      <c r="BW75" s="375"/>
      <c r="BX75" s="376"/>
      <c r="BY75" s="377"/>
      <c r="BZ75" s="375"/>
      <c r="CA75" s="378"/>
      <c r="CB75" s="374"/>
      <c r="CC75" s="375"/>
      <c r="CD75" s="376"/>
      <c r="CE75" s="377"/>
      <c r="CF75" s="375"/>
      <c r="CG75" s="378"/>
      <c r="CH75" s="374"/>
      <c r="CI75" s="375"/>
      <c r="CJ75" s="376"/>
      <c r="CK75" s="377"/>
      <c r="CL75" s="375"/>
      <c r="CM75" s="378"/>
      <c r="CN75" s="374"/>
      <c r="CO75" s="375"/>
      <c r="CP75" s="376"/>
      <c r="CQ75" s="377"/>
      <c r="CR75" s="375"/>
      <c r="CS75" s="378"/>
      <c r="CT75" s="374"/>
      <c r="CU75" s="375"/>
      <c r="CV75" s="376"/>
      <c r="CW75" s="377"/>
      <c r="CX75" s="375"/>
      <c r="CY75" s="378"/>
      <c r="CZ75" s="374"/>
      <c r="DA75" s="375"/>
      <c r="DB75" s="376"/>
      <c r="DC75" s="377"/>
      <c r="DD75" s="375"/>
      <c r="DE75" s="378"/>
      <c r="DF75" s="374"/>
      <c r="DG75" s="375"/>
      <c r="DH75" s="376"/>
      <c r="DI75" s="377"/>
      <c r="DJ75" s="375"/>
      <c r="DK75" s="378"/>
      <c r="DL75" s="374"/>
      <c r="DM75" s="375"/>
      <c r="DN75" s="376"/>
      <c r="DO75" s="377"/>
      <c r="DP75" s="375"/>
      <c r="DQ75" s="378"/>
      <c r="DR75" s="374"/>
      <c r="DS75" s="375"/>
      <c r="DT75" s="376"/>
      <c r="DU75" s="377"/>
      <c r="DV75" s="375"/>
      <c r="DW75" s="378"/>
      <c r="DX75" s="374"/>
      <c r="DY75" s="375"/>
      <c r="DZ75" s="376"/>
      <c r="EA75" s="377"/>
      <c r="EB75" s="375"/>
      <c r="EC75" s="378"/>
      <c r="ED75" s="374"/>
      <c r="EE75" s="375"/>
      <c r="EF75" s="376"/>
      <c r="EG75" s="377"/>
      <c r="EH75" s="375"/>
      <c r="EI75" s="378"/>
      <c r="EJ75" s="374"/>
      <c r="EK75" s="375"/>
      <c r="EL75" s="376"/>
      <c r="EM75" s="374"/>
      <c r="EN75" s="378"/>
      <c r="EO75" s="395"/>
      <c r="EP75" s="374"/>
      <c r="EQ75" s="375"/>
      <c r="ER75" s="376"/>
      <c r="ES75" s="374"/>
      <c r="ET75" s="378"/>
      <c r="EU75" s="395"/>
      <c r="EV75" s="374"/>
      <c r="EW75" s="378"/>
      <c r="EX75" s="395"/>
      <c r="EY75" s="374"/>
      <c r="EZ75" s="378"/>
      <c r="FA75" s="395"/>
    </row>
    <row r="76" spans="2:157" ht="18.75" customHeight="1" x14ac:dyDescent="0.25">
      <c r="B76" s="368" t="s">
        <v>540</v>
      </c>
      <c r="C76" s="369"/>
      <c r="D76" s="370"/>
      <c r="E76" s="371"/>
      <c r="F76" s="372"/>
      <c r="G76" s="370"/>
      <c r="H76" s="373"/>
      <c r="I76" s="369"/>
      <c r="J76" s="370"/>
      <c r="K76" s="371"/>
      <c r="L76" s="372"/>
      <c r="M76" s="370"/>
      <c r="N76" s="373"/>
      <c r="O76" s="369"/>
      <c r="P76" s="370"/>
      <c r="Q76" s="371"/>
      <c r="R76" s="372"/>
      <c r="S76" s="373"/>
      <c r="T76" s="369"/>
      <c r="U76" s="370"/>
      <c r="V76" s="371"/>
      <c r="W76" s="372"/>
      <c r="X76" s="370"/>
      <c r="Y76" s="373"/>
      <c r="Z76" s="369">
        <v>34</v>
      </c>
      <c r="AA76" s="370">
        <v>34</v>
      </c>
      <c r="AB76" s="371">
        <v>29</v>
      </c>
      <c r="AC76" s="372"/>
      <c r="AD76" s="370"/>
      <c r="AE76" s="373"/>
      <c r="AF76" s="369">
        <v>29</v>
      </c>
      <c r="AG76" s="370">
        <v>29</v>
      </c>
      <c r="AH76" s="371">
        <v>30</v>
      </c>
      <c r="AI76" s="372"/>
      <c r="AJ76" s="370"/>
      <c r="AK76" s="373"/>
      <c r="AL76" s="369">
        <v>38</v>
      </c>
      <c r="AM76" s="370">
        <v>29</v>
      </c>
      <c r="AN76" s="371">
        <v>26</v>
      </c>
      <c r="AO76" s="372"/>
      <c r="AP76" s="370"/>
      <c r="AQ76" s="373"/>
      <c r="AR76" s="369">
        <v>39</v>
      </c>
      <c r="AS76" s="370">
        <v>32</v>
      </c>
      <c r="AT76" s="371">
        <v>32</v>
      </c>
      <c r="AU76" s="372"/>
      <c r="AV76" s="370"/>
      <c r="AW76" s="373"/>
      <c r="AX76" s="369">
        <v>36</v>
      </c>
      <c r="AY76" s="370">
        <v>36</v>
      </c>
      <c r="AZ76" s="371">
        <v>30</v>
      </c>
      <c r="BA76" s="372"/>
      <c r="BB76" s="370"/>
      <c r="BC76" s="373"/>
      <c r="BD76" s="374"/>
      <c r="BE76" s="375"/>
      <c r="BF76" s="376"/>
      <c r="BG76" s="377"/>
      <c r="BH76" s="375"/>
      <c r="BI76" s="378"/>
      <c r="BJ76" s="374"/>
      <c r="BK76" s="375"/>
      <c r="BL76" s="376"/>
      <c r="BM76" s="377"/>
      <c r="BN76" s="375"/>
      <c r="BO76" s="378"/>
      <c r="BP76" s="374"/>
      <c r="BQ76" s="375"/>
      <c r="BR76" s="376"/>
      <c r="BS76" s="377"/>
      <c r="BT76" s="375"/>
      <c r="BU76" s="378"/>
      <c r="BV76" s="374"/>
      <c r="BW76" s="375"/>
      <c r="BX76" s="376"/>
      <c r="BY76" s="377"/>
      <c r="BZ76" s="375"/>
      <c r="CA76" s="378"/>
      <c r="CB76" s="374"/>
      <c r="CC76" s="375"/>
      <c r="CD76" s="376"/>
      <c r="CE76" s="377"/>
      <c r="CF76" s="375"/>
      <c r="CG76" s="378"/>
      <c r="CH76" s="374"/>
      <c r="CI76" s="375"/>
      <c r="CJ76" s="376"/>
      <c r="CK76" s="377"/>
      <c r="CL76" s="375"/>
      <c r="CM76" s="378"/>
      <c r="CN76" s="374"/>
      <c r="CO76" s="375"/>
      <c r="CP76" s="376"/>
      <c r="CQ76" s="377"/>
      <c r="CR76" s="375"/>
      <c r="CS76" s="378"/>
      <c r="CT76" s="374"/>
      <c r="CU76" s="375"/>
      <c r="CV76" s="376"/>
      <c r="CW76" s="377"/>
      <c r="CX76" s="375"/>
      <c r="CY76" s="378"/>
      <c r="CZ76" s="374"/>
      <c r="DA76" s="375"/>
      <c r="DB76" s="376"/>
      <c r="DC76" s="377"/>
      <c r="DD76" s="375"/>
      <c r="DE76" s="378"/>
      <c r="DF76" s="374"/>
      <c r="DG76" s="375"/>
      <c r="DH76" s="376"/>
      <c r="DI76" s="377"/>
      <c r="DJ76" s="375"/>
      <c r="DK76" s="378"/>
      <c r="DL76" s="374"/>
      <c r="DM76" s="375"/>
      <c r="DN76" s="376"/>
      <c r="DO76" s="377"/>
      <c r="DP76" s="375"/>
      <c r="DQ76" s="378"/>
      <c r="DR76" s="374"/>
      <c r="DS76" s="375"/>
      <c r="DT76" s="376"/>
      <c r="DU76" s="377"/>
      <c r="DV76" s="375"/>
      <c r="DW76" s="378"/>
      <c r="DX76" s="374"/>
      <c r="DY76" s="375"/>
      <c r="DZ76" s="376"/>
      <c r="EA76" s="377"/>
      <c r="EB76" s="375"/>
      <c r="EC76" s="378"/>
      <c r="ED76" s="374"/>
      <c r="EE76" s="375"/>
      <c r="EF76" s="376"/>
      <c r="EG76" s="377"/>
      <c r="EH76" s="375"/>
      <c r="EI76" s="378"/>
      <c r="EJ76" s="374"/>
      <c r="EK76" s="375"/>
      <c r="EL76" s="376"/>
      <c r="EM76" s="374"/>
      <c r="EN76" s="378"/>
      <c r="EO76" s="395"/>
      <c r="EP76" s="374"/>
      <c r="EQ76" s="375"/>
      <c r="ER76" s="376"/>
      <c r="ES76" s="374"/>
      <c r="ET76" s="378"/>
      <c r="EU76" s="395"/>
      <c r="EV76" s="374"/>
      <c r="EW76" s="378"/>
      <c r="EX76" s="395"/>
      <c r="EY76" s="374"/>
      <c r="EZ76" s="378"/>
      <c r="FA76" s="395"/>
    </row>
    <row r="77" spans="2:157" ht="18.75" customHeight="1" x14ac:dyDescent="0.25">
      <c r="B77" s="368" t="s">
        <v>541</v>
      </c>
      <c r="C77" s="369"/>
      <c r="D77" s="370"/>
      <c r="E77" s="371"/>
      <c r="F77" s="372"/>
      <c r="G77" s="370"/>
      <c r="H77" s="373"/>
      <c r="I77" s="369"/>
      <c r="J77" s="370"/>
      <c r="K77" s="371"/>
      <c r="L77" s="372"/>
      <c r="M77" s="370"/>
      <c r="N77" s="373"/>
      <c r="O77" s="369"/>
      <c r="P77" s="370"/>
      <c r="Q77" s="371"/>
      <c r="R77" s="372"/>
      <c r="S77" s="373"/>
      <c r="T77" s="369"/>
      <c r="U77" s="370"/>
      <c r="V77" s="371"/>
      <c r="W77" s="372"/>
      <c r="X77" s="370"/>
      <c r="Y77" s="373"/>
      <c r="Z77" s="369"/>
      <c r="AA77" s="370"/>
      <c r="AB77" s="371"/>
      <c r="AC77" s="372"/>
      <c r="AD77" s="370"/>
      <c r="AE77" s="373"/>
      <c r="AF77" s="369">
        <v>58</v>
      </c>
      <c r="AG77" s="370">
        <v>35</v>
      </c>
      <c r="AH77" s="371">
        <v>34</v>
      </c>
      <c r="AI77" s="372">
        <v>54</v>
      </c>
      <c r="AJ77" s="370">
        <v>35</v>
      </c>
      <c r="AK77" s="373">
        <v>33</v>
      </c>
      <c r="AL77" s="369">
        <v>60</v>
      </c>
      <c r="AM77" s="370">
        <v>31</v>
      </c>
      <c r="AN77" s="371">
        <v>32</v>
      </c>
      <c r="AO77" s="372">
        <v>61</v>
      </c>
      <c r="AP77" s="370">
        <v>31</v>
      </c>
      <c r="AQ77" s="373">
        <v>23</v>
      </c>
      <c r="AR77" s="369">
        <v>68</v>
      </c>
      <c r="AS77" s="370">
        <v>31</v>
      </c>
      <c r="AT77" s="371">
        <v>30</v>
      </c>
      <c r="AU77" s="372">
        <v>99</v>
      </c>
      <c r="AV77" s="370">
        <v>30</v>
      </c>
      <c r="AW77" s="373">
        <v>30</v>
      </c>
      <c r="AX77" s="369">
        <v>90</v>
      </c>
      <c r="AY77" s="370">
        <v>40</v>
      </c>
      <c r="AZ77" s="371">
        <v>30</v>
      </c>
      <c r="BA77" s="372"/>
      <c r="BB77" s="370"/>
      <c r="BC77" s="373"/>
      <c r="BD77" s="374"/>
      <c r="BE77" s="375"/>
      <c r="BF77" s="376"/>
      <c r="BG77" s="377"/>
      <c r="BH77" s="375"/>
      <c r="BI77" s="378"/>
      <c r="BJ77" s="374"/>
      <c r="BK77" s="375"/>
      <c r="BL77" s="376"/>
      <c r="BM77" s="377"/>
      <c r="BN77" s="375"/>
      <c r="BO77" s="378"/>
      <c r="BP77" s="374"/>
      <c r="BQ77" s="375"/>
      <c r="BR77" s="376"/>
      <c r="BS77" s="377"/>
      <c r="BT77" s="375"/>
      <c r="BU77" s="378"/>
      <c r="BV77" s="374"/>
      <c r="BW77" s="375"/>
      <c r="BX77" s="376"/>
      <c r="BY77" s="377"/>
      <c r="BZ77" s="375"/>
      <c r="CA77" s="378"/>
      <c r="CB77" s="374"/>
      <c r="CC77" s="375"/>
      <c r="CD77" s="376"/>
      <c r="CE77" s="377"/>
      <c r="CF77" s="375"/>
      <c r="CG77" s="378"/>
      <c r="CH77" s="374"/>
      <c r="CI77" s="375"/>
      <c r="CJ77" s="376"/>
      <c r="CK77" s="377"/>
      <c r="CL77" s="375"/>
      <c r="CM77" s="378"/>
      <c r="CN77" s="374"/>
      <c r="CO77" s="375"/>
      <c r="CP77" s="376"/>
      <c r="CQ77" s="377"/>
      <c r="CR77" s="375"/>
      <c r="CS77" s="378"/>
      <c r="CT77" s="374"/>
      <c r="CU77" s="375"/>
      <c r="CV77" s="376"/>
      <c r="CW77" s="377"/>
      <c r="CX77" s="375"/>
      <c r="CY77" s="378"/>
      <c r="CZ77" s="374"/>
      <c r="DA77" s="375"/>
      <c r="DB77" s="376"/>
      <c r="DC77" s="377"/>
      <c r="DD77" s="375"/>
      <c r="DE77" s="378"/>
      <c r="DF77" s="374"/>
      <c r="DG77" s="375"/>
      <c r="DH77" s="376"/>
      <c r="DI77" s="377"/>
      <c r="DJ77" s="375"/>
      <c r="DK77" s="378"/>
      <c r="DL77" s="374"/>
      <c r="DM77" s="375"/>
      <c r="DN77" s="376"/>
      <c r="DO77" s="377"/>
      <c r="DP77" s="375"/>
      <c r="DQ77" s="378"/>
      <c r="DR77" s="374"/>
      <c r="DS77" s="375"/>
      <c r="DT77" s="376"/>
      <c r="DU77" s="377"/>
      <c r="DV77" s="375"/>
      <c r="DW77" s="378"/>
      <c r="DX77" s="374"/>
      <c r="DY77" s="375"/>
      <c r="DZ77" s="376"/>
      <c r="EA77" s="377"/>
      <c r="EB77" s="375"/>
      <c r="EC77" s="378"/>
      <c r="ED77" s="374"/>
      <c r="EE77" s="375"/>
      <c r="EF77" s="376"/>
      <c r="EG77" s="377"/>
      <c r="EH77" s="375"/>
      <c r="EI77" s="378"/>
      <c r="EJ77" s="374"/>
      <c r="EK77" s="375"/>
      <c r="EL77" s="376"/>
      <c r="EM77" s="374"/>
      <c r="EN77" s="378"/>
      <c r="EO77" s="395"/>
      <c r="EP77" s="374"/>
      <c r="EQ77" s="375"/>
      <c r="ER77" s="376"/>
      <c r="ES77" s="374"/>
      <c r="ET77" s="378"/>
      <c r="EU77" s="395"/>
      <c r="EV77" s="374"/>
      <c r="EW77" s="378"/>
      <c r="EX77" s="395"/>
      <c r="EY77" s="374"/>
      <c r="EZ77" s="378"/>
      <c r="FA77" s="395"/>
    </row>
    <row r="78" spans="2:157" ht="18.75" customHeight="1" x14ac:dyDescent="0.25">
      <c r="B78" s="368" t="s">
        <v>542</v>
      </c>
      <c r="C78" s="369">
        <v>39</v>
      </c>
      <c r="D78" s="370">
        <v>30</v>
      </c>
      <c r="E78" s="371">
        <v>23</v>
      </c>
      <c r="F78" s="372">
        <v>38</v>
      </c>
      <c r="G78" s="370">
        <v>30</v>
      </c>
      <c r="H78" s="373">
        <v>26</v>
      </c>
      <c r="I78" s="369">
        <v>36</v>
      </c>
      <c r="J78" s="370">
        <v>27</v>
      </c>
      <c r="K78" s="371">
        <v>28</v>
      </c>
      <c r="L78" s="372">
        <f>18+9</f>
        <v>27</v>
      </c>
      <c r="M78" s="370">
        <v>27</v>
      </c>
      <c r="N78" s="373">
        <v>16</v>
      </c>
      <c r="O78" s="369">
        <v>25</v>
      </c>
      <c r="P78" s="370">
        <v>25</v>
      </c>
      <c r="Q78" s="371">
        <v>17</v>
      </c>
      <c r="R78" s="372"/>
      <c r="S78" s="373"/>
      <c r="T78" s="369">
        <v>27</v>
      </c>
      <c r="U78" s="370">
        <v>27</v>
      </c>
      <c r="V78" s="371">
        <v>17</v>
      </c>
      <c r="W78" s="372"/>
      <c r="X78" s="370"/>
      <c r="Y78" s="373"/>
      <c r="Z78" s="369">
        <v>34</v>
      </c>
      <c r="AA78" s="370">
        <v>34</v>
      </c>
      <c r="AB78" s="371">
        <v>29</v>
      </c>
      <c r="AC78" s="372"/>
      <c r="AD78" s="370"/>
      <c r="AE78" s="373"/>
      <c r="AF78" s="369">
        <v>50</v>
      </c>
      <c r="AG78" s="370">
        <v>35</v>
      </c>
      <c r="AH78" s="371">
        <v>36</v>
      </c>
      <c r="AI78" s="372"/>
      <c r="AJ78" s="370"/>
      <c r="AK78" s="373"/>
      <c r="AL78" s="369">
        <v>57</v>
      </c>
      <c r="AM78" s="370">
        <v>44</v>
      </c>
      <c r="AN78" s="371">
        <v>38</v>
      </c>
      <c r="AO78" s="372"/>
      <c r="AP78" s="370"/>
      <c r="AQ78" s="373"/>
      <c r="AR78" s="369">
        <v>48</v>
      </c>
      <c r="AS78" s="370">
        <v>35</v>
      </c>
      <c r="AT78" s="371">
        <v>35</v>
      </c>
      <c r="AU78" s="372"/>
      <c r="AV78" s="370"/>
      <c r="AW78" s="373"/>
      <c r="AX78" s="369">
        <v>83</v>
      </c>
      <c r="AY78" s="370">
        <v>40</v>
      </c>
      <c r="AZ78" s="371">
        <v>30</v>
      </c>
      <c r="BA78" s="372"/>
      <c r="BB78" s="370"/>
      <c r="BC78" s="373"/>
      <c r="BD78" s="374"/>
      <c r="BE78" s="375"/>
      <c r="BF78" s="376"/>
      <c r="BG78" s="377"/>
      <c r="BH78" s="375"/>
      <c r="BI78" s="378"/>
      <c r="BJ78" s="374"/>
      <c r="BK78" s="375"/>
      <c r="BL78" s="376"/>
      <c r="BM78" s="377"/>
      <c r="BN78" s="375"/>
      <c r="BO78" s="378"/>
      <c r="BP78" s="374"/>
      <c r="BQ78" s="375"/>
      <c r="BR78" s="376"/>
      <c r="BS78" s="377"/>
      <c r="BT78" s="375"/>
      <c r="BU78" s="378"/>
      <c r="BV78" s="374"/>
      <c r="BW78" s="375"/>
      <c r="BX78" s="376"/>
      <c r="BY78" s="377"/>
      <c r="BZ78" s="375"/>
      <c r="CA78" s="378"/>
      <c r="CB78" s="374"/>
      <c r="CC78" s="375"/>
      <c r="CD78" s="376"/>
      <c r="CE78" s="377"/>
      <c r="CF78" s="375"/>
      <c r="CG78" s="378"/>
      <c r="CH78" s="374"/>
      <c r="CI78" s="375"/>
      <c r="CJ78" s="376"/>
      <c r="CK78" s="377"/>
      <c r="CL78" s="375"/>
      <c r="CM78" s="378"/>
      <c r="CN78" s="374"/>
      <c r="CO78" s="375"/>
      <c r="CP78" s="376"/>
      <c r="CQ78" s="377"/>
      <c r="CR78" s="375"/>
      <c r="CS78" s="378"/>
      <c r="CT78" s="374"/>
      <c r="CU78" s="375"/>
      <c r="CV78" s="376"/>
      <c r="CW78" s="377"/>
      <c r="CX78" s="375"/>
      <c r="CY78" s="378"/>
      <c r="CZ78" s="374"/>
      <c r="DA78" s="375"/>
      <c r="DB78" s="376"/>
      <c r="DC78" s="377"/>
      <c r="DD78" s="375"/>
      <c r="DE78" s="378"/>
      <c r="DF78" s="374"/>
      <c r="DG78" s="375"/>
      <c r="DH78" s="376"/>
      <c r="DI78" s="377"/>
      <c r="DJ78" s="375"/>
      <c r="DK78" s="378"/>
      <c r="DL78" s="374"/>
      <c r="DM78" s="375"/>
      <c r="DN78" s="376"/>
      <c r="DO78" s="377"/>
      <c r="DP78" s="375"/>
      <c r="DQ78" s="378"/>
      <c r="DR78" s="374"/>
      <c r="DS78" s="375"/>
      <c r="DT78" s="376"/>
      <c r="DU78" s="377"/>
      <c r="DV78" s="375"/>
      <c r="DW78" s="378"/>
      <c r="DX78" s="374"/>
      <c r="DY78" s="375"/>
      <c r="DZ78" s="376"/>
      <c r="EA78" s="377"/>
      <c r="EB78" s="375"/>
      <c r="EC78" s="378"/>
      <c r="ED78" s="374"/>
      <c r="EE78" s="375"/>
      <c r="EF78" s="376"/>
      <c r="EG78" s="377"/>
      <c r="EH78" s="375"/>
      <c r="EI78" s="378"/>
      <c r="EJ78" s="374"/>
      <c r="EK78" s="375"/>
      <c r="EL78" s="376"/>
      <c r="EM78" s="374"/>
      <c r="EN78" s="378"/>
      <c r="EO78" s="395"/>
      <c r="EP78" s="374"/>
      <c r="EQ78" s="375"/>
      <c r="ER78" s="376"/>
      <c r="ES78" s="374"/>
      <c r="ET78" s="378"/>
      <c r="EU78" s="395"/>
      <c r="EV78" s="374"/>
      <c r="EW78" s="378"/>
      <c r="EX78" s="395"/>
      <c r="EY78" s="374"/>
      <c r="EZ78" s="378"/>
      <c r="FA78" s="395"/>
    </row>
    <row r="79" spans="2:157" ht="18.75" customHeight="1" x14ac:dyDescent="0.25">
      <c r="B79" s="368" t="s">
        <v>543</v>
      </c>
      <c r="C79" s="369">
        <v>54</v>
      </c>
      <c r="D79" s="370">
        <v>40</v>
      </c>
      <c r="E79" s="371">
        <v>38</v>
      </c>
      <c r="F79" s="372"/>
      <c r="G79" s="370"/>
      <c r="H79" s="373"/>
      <c r="I79" s="369">
        <v>71</v>
      </c>
      <c r="J79" s="370">
        <v>40</v>
      </c>
      <c r="K79" s="371">
        <v>38</v>
      </c>
      <c r="L79" s="372"/>
      <c r="M79" s="370"/>
      <c r="N79" s="373"/>
      <c r="O79" s="369">
        <v>39</v>
      </c>
      <c r="P79" s="370">
        <v>39</v>
      </c>
      <c r="Q79" s="371">
        <v>34</v>
      </c>
      <c r="R79" s="372"/>
      <c r="S79" s="373"/>
      <c r="T79" s="369"/>
      <c r="U79" s="370"/>
      <c r="V79" s="371"/>
      <c r="W79" s="372"/>
      <c r="X79" s="370"/>
      <c r="Y79" s="373"/>
      <c r="Z79" s="369"/>
      <c r="AA79" s="370"/>
      <c r="AB79" s="371"/>
      <c r="AC79" s="372"/>
      <c r="AD79" s="370"/>
      <c r="AE79" s="373"/>
      <c r="AF79" s="369"/>
      <c r="AG79" s="370"/>
      <c r="AH79" s="371"/>
      <c r="AI79" s="372"/>
      <c r="AJ79" s="370"/>
      <c r="AK79" s="373"/>
      <c r="AL79" s="369"/>
      <c r="AM79" s="370"/>
      <c r="AN79" s="371"/>
      <c r="AO79" s="372"/>
      <c r="AP79" s="370"/>
      <c r="AQ79" s="373"/>
      <c r="AR79" s="369"/>
      <c r="AS79" s="370"/>
      <c r="AT79" s="371"/>
      <c r="AU79" s="372"/>
      <c r="AV79" s="370"/>
      <c r="AW79" s="373"/>
      <c r="AX79" s="369"/>
      <c r="AY79" s="370"/>
      <c r="AZ79" s="371"/>
      <c r="BA79" s="372"/>
      <c r="BB79" s="370"/>
      <c r="BC79" s="373"/>
      <c r="BD79" s="374"/>
      <c r="BE79" s="375"/>
      <c r="BF79" s="376"/>
      <c r="BG79" s="377"/>
      <c r="BH79" s="375"/>
      <c r="BI79" s="378"/>
      <c r="BJ79" s="374"/>
      <c r="BK79" s="375"/>
      <c r="BL79" s="376"/>
      <c r="BM79" s="377"/>
      <c r="BN79" s="375"/>
      <c r="BO79" s="378"/>
      <c r="BP79" s="374"/>
      <c r="BQ79" s="375"/>
      <c r="BR79" s="376"/>
      <c r="BS79" s="377"/>
      <c r="BT79" s="375"/>
      <c r="BU79" s="378"/>
      <c r="BV79" s="374"/>
      <c r="BW79" s="375"/>
      <c r="BX79" s="376"/>
      <c r="BY79" s="377"/>
      <c r="BZ79" s="375"/>
      <c r="CA79" s="378"/>
      <c r="CB79" s="374"/>
      <c r="CC79" s="375"/>
      <c r="CD79" s="376"/>
      <c r="CE79" s="377"/>
      <c r="CF79" s="375"/>
      <c r="CG79" s="378"/>
      <c r="CH79" s="374"/>
      <c r="CI79" s="375"/>
      <c r="CJ79" s="376"/>
      <c r="CK79" s="377"/>
      <c r="CL79" s="375"/>
      <c r="CM79" s="378"/>
      <c r="CN79" s="374"/>
      <c r="CO79" s="375"/>
      <c r="CP79" s="376"/>
      <c r="CQ79" s="377"/>
      <c r="CR79" s="375"/>
      <c r="CS79" s="378"/>
      <c r="CT79" s="374"/>
      <c r="CU79" s="375"/>
      <c r="CV79" s="376"/>
      <c r="CW79" s="377"/>
      <c r="CX79" s="375"/>
      <c r="CY79" s="378"/>
      <c r="CZ79" s="374"/>
      <c r="DA79" s="375"/>
      <c r="DB79" s="376"/>
      <c r="DC79" s="377"/>
      <c r="DD79" s="375"/>
      <c r="DE79" s="378"/>
      <c r="DF79" s="374"/>
      <c r="DG79" s="375"/>
      <c r="DH79" s="376"/>
      <c r="DI79" s="377"/>
      <c r="DJ79" s="375"/>
      <c r="DK79" s="378"/>
      <c r="DL79" s="374"/>
      <c r="DM79" s="375"/>
      <c r="DN79" s="376"/>
      <c r="DO79" s="377"/>
      <c r="DP79" s="375"/>
      <c r="DQ79" s="378"/>
      <c r="DR79" s="374"/>
      <c r="DS79" s="375"/>
      <c r="DT79" s="376"/>
      <c r="DU79" s="377"/>
      <c r="DV79" s="375"/>
      <c r="DW79" s="378"/>
      <c r="DX79" s="374"/>
      <c r="DY79" s="375"/>
      <c r="DZ79" s="376"/>
      <c r="EA79" s="377"/>
      <c r="EB79" s="375"/>
      <c r="EC79" s="378"/>
      <c r="ED79" s="374"/>
      <c r="EE79" s="375"/>
      <c r="EF79" s="376"/>
      <c r="EG79" s="377"/>
      <c r="EH79" s="375"/>
      <c r="EI79" s="378"/>
      <c r="EJ79" s="374"/>
      <c r="EK79" s="375"/>
      <c r="EL79" s="376"/>
      <c r="EM79" s="374"/>
      <c r="EN79" s="378"/>
      <c r="EO79" s="395"/>
      <c r="EP79" s="374"/>
      <c r="EQ79" s="375"/>
      <c r="ER79" s="376"/>
      <c r="ES79" s="374"/>
      <c r="ET79" s="378"/>
      <c r="EU79" s="395"/>
      <c r="EV79" s="374"/>
      <c r="EW79" s="378"/>
      <c r="EX79" s="395"/>
      <c r="EY79" s="374"/>
      <c r="EZ79" s="378"/>
      <c r="FA79" s="395"/>
    </row>
    <row r="80" spans="2:157" ht="18.75" customHeight="1" x14ac:dyDescent="0.25">
      <c r="B80" s="368" t="s">
        <v>544</v>
      </c>
      <c r="C80" s="369"/>
      <c r="D80" s="370"/>
      <c r="E80" s="371"/>
      <c r="F80" s="372"/>
      <c r="G80" s="370"/>
      <c r="H80" s="373"/>
      <c r="I80" s="369"/>
      <c r="J80" s="370"/>
      <c r="K80" s="371"/>
      <c r="L80" s="372"/>
      <c r="M80" s="370"/>
      <c r="N80" s="373"/>
      <c r="O80" s="369"/>
      <c r="P80" s="370"/>
      <c r="Q80" s="371"/>
      <c r="R80" s="372"/>
      <c r="S80" s="373"/>
      <c r="T80" s="369">
        <v>30</v>
      </c>
      <c r="U80" s="370">
        <v>30</v>
      </c>
      <c r="V80" s="371">
        <v>12</v>
      </c>
      <c r="W80" s="372"/>
      <c r="X80" s="370"/>
      <c r="Y80" s="373"/>
      <c r="Z80" s="369"/>
      <c r="AA80" s="370"/>
      <c r="AB80" s="371"/>
      <c r="AC80" s="372"/>
      <c r="AD80" s="370"/>
      <c r="AE80" s="373"/>
      <c r="AF80" s="369"/>
      <c r="AG80" s="370"/>
      <c r="AH80" s="371"/>
      <c r="AI80" s="372"/>
      <c r="AJ80" s="370"/>
      <c r="AK80" s="373"/>
      <c r="AL80" s="369"/>
      <c r="AM80" s="370"/>
      <c r="AN80" s="371"/>
      <c r="AO80" s="372"/>
      <c r="AP80" s="370"/>
      <c r="AQ80" s="373"/>
      <c r="AR80" s="369"/>
      <c r="AS80" s="370"/>
      <c r="AT80" s="371"/>
      <c r="AU80" s="372"/>
      <c r="AV80" s="370"/>
      <c r="AW80" s="373"/>
      <c r="AX80" s="369"/>
      <c r="AY80" s="370"/>
      <c r="AZ80" s="371"/>
      <c r="BA80" s="372"/>
      <c r="BB80" s="370"/>
      <c r="BC80" s="373"/>
      <c r="BD80" s="374"/>
      <c r="BE80" s="375"/>
      <c r="BF80" s="376"/>
      <c r="BG80" s="377"/>
      <c r="BH80" s="375"/>
      <c r="BI80" s="378"/>
      <c r="BJ80" s="374"/>
      <c r="BK80" s="375"/>
      <c r="BL80" s="376"/>
      <c r="BM80" s="377"/>
      <c r="BN80" s="375"/>
      <c r="BO80" s="378"/>
      <c r="BP80" s="374"/>
      <c r="BQ80" s="375"/>
      <c r="BR80" s="376"/>
      <c r="BS80" s="377"/>
      <c r="BT80" s="375"/>
      <c r="BU80" s="378"/>
      <c r="BV80" s="374"/>
      <c r="BW80" s="375"/>
      <c r="BX80" s="376"/>
      <c r="BY80" s="377"/>
      <c r="BZ80" s="375"/>
      <c r="CA80" s="378"/>
      <c r="CB80" s="374"/>
      <c r="CC80" s="375"/>
      <c r="CD80" s="376"/>
      <c r="CE80" s="377"/>
      <c r="CF80" s="375"/>
      <c r="CG80" s="378"/>
      <c r="CH80" s="374"/>
      <c r="CI80" s="375"/>
      <c r="CJ80" s="376"/>
      <c r="CK80" s="377"/>
      <c r="CL80" s="375"/>
      <c r="CM80" s="378"/>
      <c r="CN80" s="374"/>
      <c r="CO80" s="375"/>
      <c r="CP80" s="376"/>
      <c r="CQ80" s="377"/>
      <c r="CR80" s="375"/>
      <c r="CS80" s="378"/>
      <c r="CT80" s="374"/>
      <c r="CU80" s="375"/>
      <c r="CV80" s="376"/>
      <c r="CW80" s="377"/>
      <c r="CX80" s="375"/>
      <c r="CY80" s="378"/>
      <c r="CZ80" s="374"/>
      <c r="DA80" s="375"/>
      <c r="DB80" s="376"/>
      <c r="DC80" s="377"/>
      <c r="DD80" s="375"/>
      <c r="DE80" s="378"/>
      <c r="DF80" s="374"/>
      <c r="DG80" s="375"/>
      <c r="DH80" s="376"/>
      <c r="DI80" s="377"/>
      <c r="DJ80" s="375"/>
      <c r="DK80" s="378"/>
      <c r="DL80" s="374"/>
      <c r="DM80" s="375"/>
      <c r="DN80" s="376"/>
      <c r="DO80" s="377"/>
      <c r="DP80" s="375"/>
      <c r="DQ80" s="378"/>
      <c r="DR80" s="374"/>
      <c r="DS80" s="375"/>
      <c r="DT80" s="376"/>
      <c r="DU80" s="377"/>
      <c r="DV80" s="375"/>
      <c r="DW80" s="378"/>
      <c r="DX80" s="374"/>
      <c r="DY80" s="375"/>
      <c r="DZ80" s="376"/>
      <c r="EA80" s="377"/>
      <c r="EB80" s="375"/>
      <c r="EC80" s="378"/>
      <c r="ED80" s="374"/>
      <c r="EE80" s="375"/>
      <c r="EF80" s="376"/>
      <c r="EG80" s="377"/>
      <c r="EH80" s="375"/>
      <c r="EI80" s="378"/>
      <c r="EJ80" s="374"/>
      <c r="EK80" s="375"/>
      <c r="EL80" s="376"/>
      <c r="EM80" s="374"/>
      <c r="EN80" s="378"/>
      <c r="EO80" s="395"/>
      <c r="EP80" s="374"/>
      <c r="EQ80" s="375"/>
      <c r="ER80" s="376"/>
      <c r="ES80" s="374"/>
      <c r="ET80" s="378"/>
      <c r="EU80" s="395"/>
      <c r="EV80" s="374"/>
      <c r="EW80" s="378"/>
      <c r="EX80" s="395"/>
      <c r="EY80" s="374"/>
      <c r="EZ80" s="378"/>
      <c r="FA80" s="395"/>
    </row>
    <row r="81" spans="2:157" ht="18.75" customHeight="1" x14ac:dyDescent="0.25">
      <c r="B81" s="368" t="s">
        <v>545</v>
      </c>
      <c r="C81" s="369"/>
      <c r="D81" s="370"/>
      <c r="E81" s="371"/>
      <c r="F81" s="372"/>
      <c r="G81" s="370"/>
      <c r="H81" s="373"/>
      <c r="I81" s="369"/>
      <c r="J81" s="370"/>
      <c r="K81" s="371"/>
      <c r="L81" s="372"/>
      <c r="M81" s="370"/>
      <c r="N81" s="373"/>
      <c r="O81" s="369"/>
      <c r="P81" s="370"/>
      <c r="Q81" s="371"/>
      <c r="R81" s="372"/>
      <c r="S81" s="373"/>
      <c r="T81" s="369">
        <v>38</v>
      </c>
      <c r="U81" s="370">
        <v>32</v>
      </c>
      <c r="V81" s="371"/>
      <c r="W81" s="372"/>
      <c r="X81" s="370"/>
      <c r="Y81" s="373"/>
      <c r="Z81" s="369"/>
      <c r="AA81" s="370"/>
      <c r="AB81" s="371"/>
      <c r="AC81" s="372"/>
      <c r="AD81" s="370"/>
      <c r="AE81" s="373"/>
      <c r="AF81" s="369"/>
      <c r="AG81" s="370"/>
      <c r="AH81" s="371"/>
      <c r="AI81" s="372"/>
      <c r="AJ81" s="370"/>
      <c r="AK81" s="373"/>
      <c r="AL81" s="369">
        <v>11</v>
      </c>
      <c r="AM81" s="370"/>
      <c r="AN81" s="371"/>
      <c r="AO81" s="372"/>
      <c r="AP81" s="370"/>
      <c r="AQ81" s="373"/>
      <c r="AR81" s="369"/>
      <c r="AS81" s="370"/>
      <c r="AT81" s="371"/>
      <c r="AU81" s="372"/>
      <c r="AV81" s="370"/>
      <c r="AW81" s="373"/>
      <c r="AX81" s="369"/>
      <c r="AY81" s="370"/>
      <c r="AZ81" s="371"/>
      <c r="BA81" s="372"/>
      <c r="BB81" s="370"/>
      <c r="BC81" s="373"/>
      <c r="BD81" s="374"/>
      <c r="BE81" s="375"/>
      <c r="BF81" s="376"/>
      <c r="BG81" s="377"/>
      <c r="BH81" s="375"/>
      <c r="BI81" s="378"/>
      <c r="BJ81" s="374"/>
      <c r="BK81" s="375"/>
      <c r="BL81" s="376"/>
      <c r="BM81" s="377"/>
      <c r="BN81" s="375"/>
      <c r="BO81" s="378"/>
      <c r="BP81" s="374"/>
      <c r="BQ81" s="375"/>
      <c r="BR81" s="376"/>
      <c r="BS81" s="377"/>
      <c r="BT81" s="375"/>
      <c r="BU81" s="378"/>
      <c r="BV81" s="374"/>
      <c r="BW81" s="375"/>
      <c r="BX81" s="376"/>
      <c r="BY81" s="377"/>
      <c r="BZ81" s="375"/>
      <c r="CA81" s="378"/>
      <c r="CB81" s="374"/>
      <c r="CC81" s="375"/>
      <c r="CD81" s="376"/>
      <c r="CE81" s="377"/>
      <c r="CF81" s="375"/>
      <c r="CG81" s="378"/>
      <c r="CH81" s="374"/>
      <c r="CI81" s="375"/>
      <c r="CJ81" s="376"/>
      <c r="CK81" s="377"/>
      <c r="CL81" s="375"/>
      <c r="CM81" s="378"/>
      <c r="CN81" s="374"/>
      <c r="CO81" s="375"/>
      <c r="CP81" s="376"/>
      <c r="CQ81" s="377"/>
      <c r="CR81" s="375"/>
      <c r="CS81" s="378"/>
      <c r="CT81" s="374"/>
      <c r="CU81" s="375"/>
      <c r="CV81" s="376"/>
      <c r="CW81" s="377"/>
      <c r="CX81" s="375"/>
      <c r="CY81" s="378"/>
      <c r="CZ81" s="374"/>
      <c r="DA81" s="375"/>
      <c r="DB81" s="376"/>
      <c r="DC81" s="377"/>
      <c r="DD81" s="375"/>
      <c r="DE81" s="378"/>
      <c r="DF81" s="374"/>
      <c r="DG81" s="375"/>
      <c r="DH81" s="376"/>
      <c r="DI81" s="377"/>
      <c r="DJ81" s="375"/>
      <c r="DK81" s="378"/>
      <c r="DL81" s="374"/>
      <c r="DM81" s="375"/>
      <c r="DN81" s="376"/>
      <c r="DO81" s="377"/>
      <c r="DP81" s="375"/>
      <c r="DQ81" s="378"/>
      <c r="DR81" s="374"/>
      <c r="DS81" s="375"/>
      <c r="DT81" s="376"/>
      <c r="DU81" s="377"/>
      <c r="DV81" s="375"/>
      <c r="DW81" s="378"/>
      <c r="DX81" s="374"/>
      <c r="DY81" s="375"/>
      <c r="DZ81" s="376"/>
      <c r="EA81" s="377"/>
      <c r="EB81" s="375"/>
      <c r="EC81" s="378"/>
      <c r="ED81" s="374"/>
      <c r="EE81" s="375"/>
      <c r="EF81" s="376"/>
      <c r="EG81" s="377"/>
      <c r="EH81" s="375"/>
      <c r="EI81" s="378"/>
      <c r="EJ81" s="374"/>
      <c r="EK81" s="375"/>
      <c r="EL81" s="376"/>
      <c r="EM81" s="374"/>
      <c r="EN81" s="378"/>
      <c r="EO81" s="395"/>
      <c r="EP81" s="374"/>
      <c r="EQ81" s="375"/>
      <c r="ER81" s="376"/>
      <c r="ES81" s="374"/>
      <c r="ET81" s="378"/>
      <c r="EU81" s="395"/>
      <c r="EV81" s="374"/>
      <c r="EW81" s="378"/>
      <c r="EX81" s="395"/>
      <c r="EY81" s="374"/>
      <c r="EZ81" s="378"/>
      <c r="FA81" s="395"/>
    </row>
    <row r="82" spans="2:157" ht="18.75" customHeight="1" x14ac:dyDescent="0.25">
      <c r="B82" s="368" t="s">
        <v>546</v>
      </c>
      <c r="C82" s="369">
        <v>53</v>
      </c>
      <c r="D82" s="370">
        <v>40</v>
      </c>
      <c r="E82" s="371">
        <v>19</v>
      </c>
      <c r="F82" s="372">
        <v>50</v>
      </c>
      <c r="G82" s="370">
        <v>40</v>
      </c>
      <c r="H82" s="373">
        <v>41</v>
      </c>
      <c r="I82" s="369">
        <v>40</v>
      </c>
      <c r="J82" s="370">
        <v>40</v>
      </c>
      <c r="K82" s="371">
        <v>27</v>
      </c>
      <c r="L82" s="372">
        <v>40</v>
      </c>
      <c r="M82" s="370">
        <v>40</v>
      </c>
      <c r="N82" s="373">
        <v>18</v>
      </c>
      <c r="O82" s="369">
        <v>22</v>
      </c>
      <c r="P82" s="370">
        <v>22</v>
      </c>
      <c r="Q82" s="371">
        <v>14</v>
      </c>
      <c r="R82" s="372"/>
      <c r="S82" s="373"/>
      <c r="T82" s="369">
        <v>31</v>
      </c>
      <c r="U82" s="370">
        <v>30</v>
      </c>
      <c r="V82" s="371">
        <v>13</v>
      </c>
      <c r="W82" s="372">
        <v>15</v>
      </c>
      <c r="X82" s="370">
        <v>13</v>
      </c>
      <c r="Y82" s="373">
        <v>12</v>
      </c>
      <c r="Z82" s="369"/>
      <c r="AA82" s="370"/>
      <c r="AB82" s="371"/>
      <c r="AC82" s="372"/>
      <c r="AD82" s="370"/>
      <c r="AE82" s="373"/>
      <c r="AF82" s="369"/>
      <c r="AG82" s="370"/>
      <c r="AH82" s="371"/>
      <c r="AI82" s="372"/>
      <c r="AJ82" s="370"/>
      <c r="AK82" s="373"/>
      <c r="AL82" s="369"/>
      <c r="AM82" s="370"/>
      <c r="AN82" s="371"/>
      <c r="AO82" s="372"/>
      <c r="AP82" s="370"/>
      <c r="AQ82" s="373"/>
      <c r="AR82" s="369"/>
      <c r="AS82" s="370"/>
      <c r="AT82" s="371"/>
      <c r="AU82" s="372"/>
      <c r="AV82" s="370"/>
      <c r="AW82" s="373"/>
      <c r="AX82" s="369"/>
      <c r="AY82" s="370"/>
      <c r="AZ82" s="371"/>
      <c r="BA82" s="372"/>
      <c r="BB82" s="370"/>
      <c r="BC82" s="373"/>
      <c r="BD82" s="374"/>
      <c r="BE82" s="375"/>
      <c r="BF82" s="376"/>
      <c r="BG82" s="377"/>
      <c r="BH82" s="375"/>
      <c r="BI82" s="378"/>
      <c r="BJ82" s="374"/>
      <c r="BK82" s="375"/>
      <c r="BL82" s="376"/>
      <c r="BM82" s="377"/>
      <c r="BN82" s="375"/>
      <c r="BO82" s="378"/>
      <c r="BP82" s="374"/>
      <c r="BQ82" s="375"/>
      <c r="BR82" s="376"/>
      <c r="BS82" s="377"/>
      <c r="BT82" s="375"/>
      <c r="BU82" s="378"/>
      <c r="BV82" s="374"/>
      <c r="BW82" s="375"/>
      <c r="BX82" s="376"/>
      <c r="BY82" s="377"/>
      <c r="BZ82" s="375"/>
      <c r="CA82" s="378"/>
      <c r="CB82" s="374"/>
      <c r="CC82" s="375"/>
      <c r="CD82" s="376"/>
      <c r="CE82" s="377"/>
      <c r="CF82" s="375"/>
      <c r="CG82" s="378"/>
      <c r="CH82" s="374"/>
      <c r="CI82" s="375"/>
      <c r="CJ82" s="376"/>
      <c r="CK82" s="377"/>
      <c r="CL82" s="375"/>
      <c r="CM82" s="378"/>
      <c r="CN82" s="374"/>
      <c r="CO82" s="375"/>
      <c r="CP82" s="376"/>
      <c r="CQ82" s="377"/>
      <c r="CR82" s="375"/>
      <c r="CS82" s="378"/>
      <c r="CT82" s="374"/>
      <c r="CU82" s="375"/>
      <c r="CV82" s="376"/>
      <c r="CW82" s="377"/>
      <c r="CX82" s="375"/>
      <c r="CY82" s="378"/>
      <c r="CZ82" s="374"/>
      <c r="DA82" s="375"/>
      <c r="DB82" s="376"/>
      <c r="DC82" s="377"/>
      <c r="DD82" s="375"/>
      <c r="DE82" s="378"/>
      <c r="DF82" s="374"/>
      <c r="DG82" s="375"/>
      <c r="DH82" s="376"/>
      <c r="DI82" s="377"/>
      <c r="DJ82" s="375"/>
      <c r="DK82" s="378"/>
      <c r="DL82" s="374"/>
      <c r="DM82" s="375"/>
      <c r="DN82" s="376"/>
      <c r="DO82" s="377"/>
      <c r="DP82" s="375"/>
      <c r="DQ82" s="378"/>
      <c r="DR82" s="374"/>
      <c r="DS82" s="375"/>
      <c r="DT82" s="376"/>
      <c r="DU82" s="377"/>
      <c r="DV82" s="375"/>
      <c r="DW82" s="378"/>
      <c r="DX82" s="374"/>
      <c r="DY82" s="375"/>
      <c r="DZ82" s="376"/>
      <c r="EA82" s="377"/>
      <c r="EB82" s="375"/>
      <c r="EC82" s="378"/>
      <c r="ED82" s="374"/>
      <c r="EE82" s="375"/>
      <c r="EF82" s="376"/>
      <c r="EG82" s="377"/>
      <c r="EH82" s="375"/>
      <c r="EI82" s="378"/>
      <c r="EJ82" s="374"/>
      <c r="EK82" s="375"/>
      <c r="EL82" s="376"/>
      <c r="EM82" s="374"/>
      <c r="EN82" s="378"/>
      <c r="EO82" s="395"/>
      <c r="EP82" s="374"/>
      <c r="EQ82" s="375"/>
      <c r="ER82" s="376"/>
      <c r="ES82" s="374"/>
      <c r="ET82" s="378"/>
      <c r="EU82" s="395"/>
      <c r="EV82" s="374"/>
      <c r="EW82" s="378"/>
      <c r="EX82" s="395"/>
      <c r="EY82" s="374"/>
      <c r="EZ82" s="378"/>
      <c r="FA82" s="395"/>
    </row>
    <row r="83" spans="2:157" ht="18.75" customHeight="1" x14ac:dyDescent="0.25">
      <c r="B83" s="368" t="s">
        <v>547</v>
      </c>
      <c r="C83" s="369"/>
      <c r="D83" s="370"/>
      <c r="E83" s="371"/>
      <c r="F83" s="372"/>
      <c r="G83" s="370"/>
      <c r="H83" s="373"/>
      <c r="I83" s="369"/>
      <c r="J83" s="370"/>
      <c r="K83" s="371"/>
      <c r="L83" s="372"/>
      <c r="M83" s="370"/>
      <c r="N83" s="373"/>
      <c r="O83" s="369"/>
      <c r="P83" s="370"/>
      <c r="Q83" s="371"/>
      <c r="R83" s="372"/>
      <c r="S83" s="373"/>
      <c r="T83" s="369">
        <v>31</v>
      </c>
      <c r="U83" s="370">
        <v>30</v>
      </c>
      <c r="V83" s="371">
        <v>40</v>
      </c>
      <c r="W83" s="372"/>
      <c r="X83" s="370"/>
      <c r="Y83" s="373"/>
      <c r="Z83" s="369"/>
      <c r="AA83" s="370"/>
      <c r="AB83" s="371"/>
      <c r="AC83" s="372"/>
      <c r="AD83" s="370"/>
      <c r="AE83" s="373"/>
      <c r="AF83" s="369"/>
      <c r="AG83" s="370"/>
      <c r="AH83" s="371"/>
      <c r="AI83" s="372"/>
      <c r="AJ83" s="370"/>
      <c r="AK83" s="373"/>
      <c r="AL83" s="369"/>
      <c r="AM83" s="370"/>
      <c r="AN83" s="371"/>
      <c r="AO83" s="372"/>
      <c r="AP83" s="370"/>
      <c r="AQ83" s="373"/>
      <c r="AR83" s="369"/>
      <c r="AS83" s="370"/>
      <c r="AT83" s="371"/>
      <c r="AU83" s="372"/>
      <c r="AV83" s="370"/>
      <c r="AW83" s="373"/>
      <c r="AX83" s="369"/>
      <c r="AY83" s="370"/>
      <c r="AZ83" s="371"/>
      <c r="BA83" s="372"/>
      <c r="BB83" s="370"/>
      <c r="BC83" s="373"/>
      <c r="BD83" s="374"/>
      <c r="BE83" s="375"/>
      <c r="BF83" s="376"/>
      <c r="BG83" s="377"/>
      <c r="BH83" s="375"/>
      <c r="BI83" s="378"/>
      <c r="BJ83" s="374"/>
      <c r="BK83" s="375"/>
      <c r="BL83" s="376"/>
      <c r="BM83" s="377"/>
      <c r="BN83" s="375"/>
      <c r="BO83" s="378"/>
      <c r="BP83" s="374"/>
      <c r="BQ83" s="375"/>
      <c r="BR83" s="376"/>
      <c r="BS83" s="377"/>
      <c r="BT83" s="375"/>
      <c r="BU83" s="378"/>
      <c r="BV83" s="374"/>
      <c r="BW83" s="375"/>
      <c r="BX83" s="376"/>
      <c r="BY83" s="377"/>
      <c r="BZ83" s="375"/>
      <c r="CA83" s="378"/>
      <c r="CB83" s="374"/>
      <c r="CC83" s="375"/>
      <c r="CD83" s="376"/>
      <c r="CE83" s="377"/>
      <c r="CF83" s="375"/>
      <c r="CG83" s="378"/>
      <c r="CH83" s="374"/>
      <c r="CI83" s="375"/>
      <c r="CJ83" s="376"/>
      <c r="CK83" s="377"/>
      <c r="CL83" s="375"/>
      <c r="CM83" s="378"/>
      <c r="CN83" s="374"/>
      <c r="CO83" s="375"/>
      <c r="CP83" s="376"/>
      <c r="CQ83" s="377"/>
      <c r="CR83" s="375"/>
      <c r="CS83" s="378"/>
      <c r="CT83" s="374"/>
      <c r="CU83" s="375"/>
      <c r="CV83" s="376"/>
      <c r="CW83" s="377"/>
      <c r="CX83" s="375"/>
      <c r="CY83" s="378"/>
      <c r="CZ83" s="374"/>
      <c r="DA83" s="375"/>
      <c r="DB83" s="376"/>
      <c r="DC83" s="377"/>
      <c r="DD83" s="375"/>
      <c r="DE83" s="378"/>
      <c r="DF83" s="374"/>
      <c r="DG83" s="375"/>
      <c r="DH83" s="376"/>
      <c r="DI83" s="377"/>
      <c r="DJ83" s="375"/>
      <c r="DK83" s="378"/>
      <c r="DL83" s="374"/>
      <c r="DM83" s="375"/>
      <c r="DN83" s="376"/>
      <c r="DO83" s="377"/>
      <c r="DP83" s="375"/>
      <c r="DQ83" s="378"/>
      <c r="DR83" s="374"/>
      <c r="DS83" s="375"/>
      <c r="DT83" s="376"/>
      <c r="DU83" s="377"/>
      <c r="DV83" s="375"/>
      <c r="DW83" s="378"/>
      <c r="DX83" s="374"/>
      <c r="DY83" s="375"/>
      <c r="DZ83" s="376"/>
      <c r="EA83" s="377"/>
      <c r="EB83" s="375"/>
      <c r="EC83" s="378"/>
      <c r="ED83" s="374"/>
      <c r="EE83" s="375"/>
      <c r="EF83" s="376"/>
      <c r="EG83" s="377"/>
      <c r="EH83" s="375"/>
      <c r="EI83" s="378"/>
      <c r="EJ83" s="374"/>
      <c r="EK83" s="375"/>
      <c r="EL83" s="376"/>
      <c r="EM83" s="374"/>
      <c r="EN83" s="378"/>
      <c r="EO83" s="395"/>
      <c r="EP83" s="374"/>
      <c r="EQ83" s="375"/>
      <c r="ER83" s="376"/>
      <c r="ES83" s="374"/>
      <c r="ET83" s="378"/>
      <c r="EU83" s="395"/>
      <c r="EV83" s="374"/>
      <c r="EW83" s="378"/>
      <c r="EX83" s="395"/>
      <c r="EY83" s="374"/>
      <c r="EZ83" s="378"/>
      <c r="FA83" s="395"/>
    </row>
    <row r="84" spans="2:157" ht="31.5" x14ac:dyDescent="0.25">
      <c r="B84" s="368" t="s">
        <v>548</v>
      </c>
      <c r="C84" s="369"/>
      <c r="D84" s="370"/>
      <c r="E84" s="371"/>
      <c r="F84" s="372"/>
      <c r="G84" s="370"/>
      <c r="H84" s="373"/>
      <c r="I84" s="369"/>
      <c r="J84" s="370"/>
      <c r="K84" s="371"/>
      <c r="L84" s="372"/>
      <c r="M84" s="370"/>
      <c r="N84" s="373"/>
      <c r="O84" s="369"/>
      <c r="P84" s="370"/>
      <c r="Q84" s="371"/>
      <c r="R84" s="372"/>
      <c r="S84" s="373"/>
      <c r="T84" s="369"/>
      <c r="U84" s="370"/>
      <c r="V84" s="371"/>
      <c r="W84" s="372"/>
      <c r="X84" s="370"/>
      <c r="Y84" s="373"/>
      <c r="Z84" s="369">
        <v>38</v>
      </c>
      <c r="AA84" s="370">
        <v>31</v>
      </c>
      <c r="AB84" s="371">
        <v>31</v>
      </c>
      <c r="AC84" s="372">
        <v>25</v>
      </c>
      <c r="AD84" s="370"/>
      <c r="AE84" s="373"/>
      <c r="AF84" s="369">
        <v>45</v>
      </c>
      <c r="AG84" s="370">
        <v>45</v>
      </c>
      <c r="AH84" s="371">
        <v>38</v>
      </c>
      <c r="AI84" s="372"/>
      <c r="AJ84" s="370"/>
      <c r="AK84" s="373"/>
      <c r="AL84" s="369">
        <v>65</v>
      </c>
      <c r="AM84" s="370">
        <v>40</v>
      </c>
      <c r="AN84" s="371">
        <v>39</v>
      </c>
      <c r="AO84" s="372"/>
      <c r="AP84" s="370"/>
      <c r="AQ84" s="373"/>
      <c r="AR84" s="369">
        <v>88</v>
      </c>
      <c r="AS84" s="370">
        <v>40</v>
      </c>
      <c r="AT84" s="371">
        <v>40</v>
      </c>
      <c r="AU84" s="372"/>
      <c r="AV84" s="370"/>
      <c r="AW84" s="373"/>
      <c r="AX84" s="369">
        <v>65</v>
      </c>
      <c r="AY84" s="370">
        <v>41</v>
      </c>
      <c r="AZ84" s="371">
        <v>38</v>
      </c>
      <c r="BA84" s="372"/>
      <c r="BB84" s="370"/>
      <c r="BC84" s="373"/>
      <c r="BD84" s="374"/>
      <c r="BE84" s="375"/>
      <c r="BF84" s="376"/>
      <c r="BG84" s="377"/>
      <c r="BH84" s="375"/>
      <c r="BI84" s="378"/>
      <c r="BJ84" s="374"/>
      <c r="BK84" s="375"/>
      <c r="BL84" s="376"/>
      <c r="BM84" s="377"/>
      <c r="BN84" s="375"/>
      <c r="BO84" s="378"/>
      <c r="BP84" s="374"/>
      <c r="BQ84" s="375"/>
      <c r="BR84" s="376"/>
      <c r="BS84" s="377"/>
      <c r="BT84" s="375"/>
      <c r="BU84" s="378"/>
      <c r="BV84" s="374"/>
      <c r="BW84" s="375"/>
      <c r="BX84" s="376"/>
      <c r="BY84" s="377"/>
      <c r="BZ84" s="375"/>
      <c r="CA84" s="378"/>
      <c r="CB84" s="374"/>
      <c r="CC84" s="375"/>
      <c r="CD84" s="376"/>
      <c r="CE84" s="377"/>
      <c r="CF84" s="375"/>
      <c r="CG84" s="378"/>
      <c r="CH84" s="374"/>
      <c r="CI84" s="375"/>
      <c r="CJ84" s="376"/>
      <c r="CK84" s="377"/>
      <c r="CL84" s="375"/>
      <c r="CM84" s="378"/>
      <c r="CN84" s="374"/>
      <c r="CO84" s="375"/>
      <c r="CP84" s="376"/>
      <c r="CQ84" s="377"/>
      <c r="CR84" s="375"/>
      <c r="CS84" s="378"/>
      <c r="CT84" s="374"/>
      <c r="CU84" s="375"/>
      <c r="CV84" s="376"/>
      <c r="CW84" s="377"/>
      <c r="CX84" s="375"/>
      <c r="CY84" s="378"/>
      <c r="CZ84" s="374"/>
      <c r="DA84" s="375"/>
      <c r="DB84" s="376"/>
      <c r="DC84" s="377"/>
      <c r="DD84" s="375"/>
      <c r="DE84" s="378"/>
      <c r="DF84" s="374"/>
      <c r="DG84" s="375"/>
      <c r="DH84" s="376"/>
      <c r="DI84" s="377"/>
      <c r="DJ84" s="375"/>
      <c r="DK84" s="378"/>
      <c r="DL84" s="374"/>
      <c r="DM84" s="375"/>
      <c r="DN84" s="376"/>
      <c r="DO84" s="377"/>
      <c r="DP84" s="375"/>
      <c r="DQ84" s="378"/>
      <c r="DR84" s="374"/>
      <c r="DS84" s="375"/>
      <c r="DT84" s="376"/>
      <c r="DU84" s="377"/>
      <c r="DV84" s="375"/>
      <c r="DW84" s="378"/>
      <c r="DX84" s="374"/>
      <c r="DY84" s="375"/>
      <c r="DZ84" s="376"/>
      <c r="EA84" s="377"/>
      <c r="EB84" s="375"/>
      <c r="EC84" s="378"/>
      <c r="ED84" s="374"/>
      <c r="EE84" s="375"/>
      <c r="EF84" s="376"/>
      <c r="EG84" s="377"/>
      <c r="EH84" s="375"/>
      <c r="EI84" s="378"/>
      <c r="EJ84" s="374"/>
      <c r="EK84" s="375"/>
      <c r="EL84" s="376"/>
      <c r="EM84" s="374"/>
      <c r="EN84" s="378"/>
      <c r="EO84" s="395"/>
      <c r="EP84" s="374"/>
      <c r="EQ84" s="375"/>
      <c r="ER84" s="376"/>
      <c r="ES84" s="374"/>
      <c r="ET84" s="378"/>
      <c r="EU84" s="395"/>
      <c r="EV84" s="374"/>
      <c r="EW84" s="378"/>
      <c r="EX84" s="395"/>
      <c r="EY84" s="374"/>
      <c r="EZ84" s="378"/>
      <c r="FA84" s="395"/>
    </row>
    <row r="85" spans="2:157" ht="31.5" x14ac:dyDescent="0.25">
      <c r="B85" s="368" t="s">
        <v>549</v>
      </c>
      <c r="C85" s="369"/>
      <c r="D85" s="370"/>
      <c r="E85" s="371"/>
      <c r="F85" s="372"/>
      <c r="G85" s="370"/>
      <c r="H85" s="373"/>
      <c r="I85" s="369"/>
      <c r="J85" s="370"/>
      <c r="K85" s="371"/>
      <c r="L85" s="372"/>
      <c r="M85" s="370"/>
      <c r="N85" s="373"/>
      <c r="O85" s="369"/>
      <c r="P85" s="370"/>
      <c r="Q85" s="371"/>
      <c r="R85" s="372"/>
      <c r="S85" s="373"/>
      <c r="T85" s="369"/>
      <c r="U85" s="370"/>
      <c r="V85" s="371"/>
      <c r="W85" s="372"/>
      <c r="X85" s="370"/>
      <c r="Y85" s="373"/>
      <c r="Z85" s="369"/>
      <c r="AA85" s="370"/>
      <c r="AB85" s="371"/>
      <c r="AC85" s="372"/>
      <c r="AD85" s="370"/>
      <c r="AE85" s="373"/>
      <c r="AF85" s="369"/>
      <c r="AG85" s="370"/>
      <c r="AH85" s="371"/>
      <c r="AI85" s="372"/>
      <c r="AJ85" s="370"/>
      <c r="AK85" s="373"/>
      <c r="AL85" s="369"/>
      <c r="AM85" s="370"/>
      <c r="AN85" s="371"/>
      <c r="AO85" s="372"/>
      <c r="AP85" s="370"/>
      <c r="AQ85" s="373"/>
      <c r="AR85" s="369"/>
      <c r="AS85" s="370"/>
      <c r="AT85" s="371"/>
      <c r="AU85" s="372"/>
      <c r="AV85" s="370"/>
      <c r="AW85" s="373"/>
      <c r="AX85" s="369"/>
      <c r="AY85" s="370"/>
      <c r="AZ85" s="371"/>
      <c r="BA85" s="372"/>
      <c r="BB85" s="370"/>
      <c r="BC85" s="373"/>
      <c r="BD85" s="374"/>
      <c r="BE85" s="375"/>
      <c r="BF85" s="376"/>
      <c r="BG85" s="377"/>
      <c r="BH85" s="375"/>
      <c r="BI85" s="378"/>
      <c r="BJ85" s="374"/>
      <c r="BK85" s="375"/>
      <c r="BL85" s="376"/>
      <c r="BM85" s="377"/>
      <c r="BN85" s="375"/>
      <c r="BO85" s="378"/>
      <c r="BP85" s="374"/>
      <c r="BQ85" s="375"/>
      <c r="BR85" s="376"/>
      <c r="BS85" s="377"/>
      <c r="BT85" s="375"/>
      <c r="BU85" s="378"/>
      <c r="BV85" s="374"/>
      <c r="BW85" s="375"/>
      <c r="BX85" s="376"/>
      <c r="BY85" s="377"/>
      <c r="BZ85" s="375"/>
      <c r="CA85" s="378"/>
      <c r="CB85" s="374"/>
      <c r="CC85" s="375"/>
      <c r="CD85" s="376"/>
      <c r="CE85" s="377"/>
      <c r="CF85" s="375"/>
      <c r="CG85" s="378"/>
      <c r="CH85" s="374"/>
      <c r="CI85" s="375"/>
      <c r="CJ85" s="376"/>
      <c r="CK85" s="377"/>
      <c r="CL85" s="375"/>
      <c r="CM85" s="378"/>
      <c r="CN85" s="374"/>
      <c r="CO85" s="375"/>
      <c r="CP85" s="376"/>
      <c r="CQ85" s="377"/>
      <c r="CR85" s="375"/>
      <c r="CS85" s="378"/>
      <c r="CT85" s="374"/>
      <c r="CU85" s="375"/>
      <c r="CV85" s="376"/>
      <c r="CW85" s="377"/>
      <c r="CX85" s="375"/>
      <c r="CY85" s="378"/>
      <c r="CZ85" s="374"/>
      <c r="DA85" s="375"/>
      <c r="DB85" s="376"/>
      <c r="DC85" s="377"/>
      <c r="DD85" s="375"/>
      <c r="DE85" s="378"/>
      <c r="DF85" s="374"/>
      <c r="DG85" s="375"/>
      <c r="DH85" s="376"/>
      <c r="DI85" s="377"/>
      <c r="DJ85" s="375"/>
      <c r="DK85" s="378"/>
      <c r="DL85" s="374"/>
      <c r="DM85" s="375"/>
      <c r="DN85" s="376"/>
      <c r="DO85" s="377"/>
      <c r="DP85" s="375"/>
      <c r="DQ85" s="378"/>
      <c r="DR85" s="374"/>
      <c r="DS85" s="375"/>
      <c r="DT85" s="376"/>
      <c r="DU85" s="377"/>
      <c r="DV85" s="375"/>
      <c r="DW85" s="378"/>
      <c r="DX85" s="374"/>
      <c r="DY85" s="375"/>
      <c r="DZ85" s="376"/>
      <c r="EA85" s="377"/>
      <c r="EB85" s="375"/>
      <c r="EC85" s="378"/>
      <c r="ED85" s="374"/>
      <c r="EE85" s="375"/>
      <c r="EF85" s="376"/>
      <c r="EG85" s="377"/>
      <c r="EH85" s="375"/>
      <c r="EI85" s="378"/>
      <c r="EJ85" s="374"/>
      <c r="EK85" s="375"/>
      <c r="EL85" s="376"/>
      <c r="EM85" s="374"/>
      <c r="EN85" s="378"/>
      <c r="EO85" s="395"/>
      <c r="EP85" s="374"/>
      <c r="EQ85" s="375"/>
      <c r="ER85" s="376"/>
      <c r="ES85" s="374"/>
      <c r="ET85" s="378"/>
      <c r="EU85" s="395"/>
      <c r="EV85" s="374"/>
      <c r="EW85" s="378"/>
      <c r="EX85" s="395"/>
      <c r="EY85" s="374"/>
      <c r="EZ85" s="378"/>
      <c r="FA85" s="395"/>
    </row>
    <row r="86" spans="2:157" ht="31.5" x14ac:dyDescent="0.25">
      <c r="B86" s="368" t="s">
        <v>550</v>
      </c>
      <c r="C86" s="369"/>
      <c r="D86" s="370"/>
      <c r="E86" s="371"/>
      <c r="F86" s="372"/>
      <c r="G86" s="370"/>
      <c r="H86" s="373"/>
      <c r="I86" s="369"/>
      <c r="J86" s="370"/>
      <c r="K86" s="371"/>
      <c r="L86" s="372"/>
      <c r="M86" s="370"/>
      <c r="N86" s="373"/>
      <c r="O86" s="369"/>
      <c r="P86" s="370"/>
      <c r="Q86" s="371"/>
      <c r="R86" s="372"/>
      <c r="S86" s="373"/>
      <c r="T86" s="369">
        <v>25</v>
      </c>
      <c r="U86" s="370"/>
      <c r="V86" s="371"/>
      <c r="W86" s="372"/>
      <c r="X86" s="370"/>
      <c r="Y86" s="373"/>
      <c r="Z86" s="369">
        <v>87</v>
      </c>
      <c r="AA86" s="370">
        <v>42</v>
      </c>
      <c r="AB86" s="371">
        <v>35</v>
      </c>
      <c r="AC86" s="372">
        <v>48</v>
      </c>
      <c r="AD86" s="370">
        <v>40</v>
      </c>
      <c r="AE86" s="373">
        <v>41</v>
      </c>
      <c r="AF86" s="369">
        <v>45</v>
      </c>
      <c r="AG86" s="370">
        <v>45</v>
      </c>
      <c r="AH86" s="371">
        <v>32</v>
      </c>
      <c r="AI86" s="372">
        <v>75</v>
      </c>
      <c r="AJ86" s="370">
        <v>45</v>
      </c>
      <c r="AK86" s="373">
        <v>43</v>
      </c>
      <c r="AL86" s="369">
        <v>50</v>
      </c>
      <c r="AM86" s="370">
        <v>42</v>
      </c>
      <c r="AN86" s="371">
        <v>42</v>
      </c>
      <c r="AO86" s="372"/>
      <c r="AP86" s="370"/>
      <c r="AQ86" s="373"/>
      <c r="AR86" s="369">
        <v>54</v>
      </c>
      <c r="AS86" s="370">
        <v>41</v>
      </c>
      <c r="AT86" s="371">
        <v>40</v>
      </c>
      <c r="AU86" s="372"/>
      <c r="AV86" s="370"/>
      <c r="AW86" s="373"/>
      <c r="AX86" s="369">
        <v>68</v>
      </c>
      <c r="AY86" s="370">
        <v>43</v>
      </c>
      <c r="AZ86" s="371">
        <v>41</v>
      </c>
      <c r="BA86" s="372"/>
      <c r="BB86" s="370"/>
      <c r="BC86" s="373"/>
      <c r="BD86" s="374"/>
      <c r="BE86" s="375"/>
      <c r="BF86" s="376"/>
      <c r="BG86" s="377"/>
      <c r="BH86" s="375"/>
      <c r="BI86" s="378"/>
      <c r="BJ86" s="374"/>
      <c r="BK86" s="375"/>
      <c r="BL86" s="376"/>
      <c r="BM86" s="377"/>
      <c r="BN86" s="375"/>
      <c r="BO86" s="378"/>
      <c r="BP86" s="374"/>
      <c r="BQ86" s="375"/>
      <c r="BR86" s="376"/>
      <c r="BS86" s="377"/>
      <c r="BT86" s="375"/>
      <c r="BU86" s="378"/>
      <c r="BV86" s="374"/>
      <c r="BW86" s="375"/>
      <c r="BX86" s="376"/>
      <c r="BY86" s="377"/>
      <c r="BZ86" s="375"/>
      <c r="CA86" s="378"/>
      <c r="CB86" s="374"/>
      <c r="CC86" s="375"/>
      <c r="CD86" s="376"/>
      <c r="CE86" s="377"/>
      <c r="CF86" s="375"/>
      <c r="CG86" s="378"/>
      <c r="CH86" s="374"/>
      <c r="CI86" s="375"/>
      <c r="CJ86" s="376"/>
      <c r="CK86" s="377"/>
      <c r="CL86" s="375"/>
      <c r="CM86" s="378"/>
      <c r="CN86" s="374"/>
      <c r="CO86" s="375"/>
      <c r="CP86" s="376"/>
      <c r="CQ86" s="377"/>
      <c r="CR86" s="375"/>
      <c r="CS86" s="378"/>
      <c r="CT86" s="374"/>
      <c r="CU86" s="375"/>
      <c r="CV86" s="376"/>
      <c r="CW86" s="377"/>
      <c r="CX86" s="375"/>
      <c r="CY86" s="378"/>
      <c r="CZ86" s="374"/>
      <c r="DA86" s="375"/>
      <c r="DB86" s="376"/>
      <c r="DC86" s="377"/>
      <c r="DD86" s="375"/>
      <c r="DE86" s="378"/>
      <c r="DF86" s="374"/>
      <c r="DG86" s="375"/>
      <c r="DH86" s="376"/>
      <c r="DI86" s="377"/>
      <c r="DJ86" s="375"/>
      <c r="DK86" s="378"/>
      <c r="DL86" s="374"/>
      <c r="DM86" s="375"/>
      <c r="DN86" s="376"/>
      <c r="DO86" s="377"/>
      <c r="DP86" s="375"/>
      <c r="DQ86" s="378"/>
      <c r="DR86" s="374"/>
      <c r="DS86" s="375"/>
      <c r="DT86" s="376"/>
      <c r="DU86" s="377"/>
      <c r="DV86" s="375"/>
      <c r="DW86" s="378"/>
      <c r="DX86" s="374"/>
      <c r="DY86" s="375"/>
      <c r="DZ86" s="376"/>
      <c r="EA86" s="377"/>
      <c r="EB86" s="375"/>
      <c r="EC86" s="378"/>
      <c r="ED86" s="374"/>
      <c r="EE86" s="375"/>
      <c r="EF86" s="376"/>
      <c r="EG86" s="377"/>
      <c r="EH86" s="375"/>
      <c r="EI86" s="378"/>
      <c r="EJ86" s="374"/>
      <c r="EK86" s="375"/>
      <c r="EL86" s="376"/>
      <c r="EM86" s="374"/>
      <c r="EN86" s="378"/>
      <c r="EO86" s="395"/>
      <c r="EP86" s="374"/>
      <c r="EQ86" s="375"/>
      <c r="ER86" s="376"/>
      <c r="ES86" s="374"/>
      <c r="ET86" s="378"/>
      <c r="EU86" s="395"/>
      <c r="EV86" s="374"/>
      <c r="EW86" s="378"/>
      <c r="EX86" s="395"/>
      <c r="EY86" s="374"/>
      <c r="EZ86" s="378"/>
      <c r="FA86" s="395"/>
    </row>
    <row r="87" spans="2:157" ht="18.75" customHeight="1" x14ac:dyDescent="0.25">
      <c r="B87" s="368" t="s">
        <v>551</v>
      </c>
      <c r="C87" s="369"/>
      <c r="D87" s="370"/>
      <c r="E87" s="371"/>
      <c r="F87" s="372">
        <v>97</v>
      </c>
      <c r="G87" s="370">
        <v>40</v>
      </c>
      <c r="H87" s="373">
        <v>40</v>
      </c>
      <c r="I87" s="369"/>
      <c r="J87" s="370"/>
      <c r="K87" s="371"/>
      <c r="L87" s="372">
        <f>17+34</f>
        <v>51</v>
      </c>
      <c r="M87" s="370">
        <v>40</v>
      </c>
      <c r="N87" s="373">
        <v>38</v>
      </c>
      <c r="O87" s="369"/>
      <c r="P87" s="370"/>
      <c r="Q87" s="371"/>
      <c r="R87" s="372"/>
      <c r="S87" s="373"/>
      <c r="T87" s="369">
        <v>55</v>
      </c>
      <c r="U87" s="370">
        <v>42</v>
      </c>
      <c r="V87" s="371">
        <v>41</v>
      </c>
      <c r="W87" s="372"/>
      <c r="X87" s="370"/>
      <c r="Y87" s="373"/>
      <c r="Z87" s="369">
        <v>64</v>
      </c>
      <c r="AA87" s="370">
        <v>40</v>
      </c>
      <c r="AB87" s="371">
        <v>39</v>
      </c>
      <c r="AC87" s="372"/>
      <c r="AD87" s="370"/>
      <c r="AE87" s="373"/>
      <c r="AF87" s="369">
        <v>74</v>
      </c>
      <c r="AG87" s="370">
        <v>40</v>
      </c>
      <c r="AH87" s="371">
        <v>39</v>
      </c>
      <c r="AI87" s="372"/>
      <c r="AJ87" s="370"/>
      <c r="AK87" s="373"/>
      <c r="AL87" s="369">
        <v>71</v>
      </c>
      <c r="AM87" s="370">
        <v>40</v>
      </c>
      <c r="AN87" s="371">
        <v>40</v>
      </c>
      <c r="AO87" s="372"/>
      <c r="AP87" s="370"/>
      <c r="AQ87" s="373"/>
      <c r="AR87" s="369">
        <v>93</v>
      </c>
      <c r="AS87" s="370">
        <v>43</v>
      </c>
      <c r="AT87" s="371">
        <v>41</v>
      </c>
      <c r="AU87" s="372"/>
      <c r="AV87" s="370"/>
      <c r="AW87" s="373"/>
      <c r="AX87" s="369">
        <v>185</v>
      </c>
      <c r="AY87" s="370">
        <v>40</v>
      </c>
      <c r="AZ87" s="371">
        <v>39</v>
      </c>
      <c r="BA87" s="372"/>
      <c r="BB87" s="370"/>
      <c r="BC87" s="373"/>
      <c r="BD87" s="374"/>
      <c r="BE87" s="375"/>
      <c r="BF87" s="376"/>
      <c r="BG87" s="377"/>
      <c r="BH87" s="375"/>
      <c r="BI87" s="378"/>
      <c r="BJ87" s="374"/>
      <c r="BK87" s="375"/>
      <c r="BL87" s="376"/>
      <c r="BM87" s="377"/>
      <c r="BN87" s="375"/>
      <c r="BO87" s="378"/>
      <c r="BP87" s="374"/>
      <c r="BQ87" s="375"/>
      <c r="BR87" s="376"/>
      <c r="BS87" s="377"/>
      <c r="BT87" s="375"/>
      <c r="BU87" s="378"/>
      <c r="BV87" s="374"/>
      <c r="BW87" s="375"/>
      <c r="BX87" s="376"/>
      <c r="BY87" s="377"/>
      <c r="BZ87" s="375"/>
      <c r="CA87" s="378"/>
      <c r="CB87" s="374"/>
      <c r="CC87" s="375"/>
      <c r="CD87" s="376"/>
      <c r="CE87" s="377"/>
      <c r="CF87" s="375"/>
      <c r="CG87" s="378"/>
      <c r="CH87" s="374"/>
      <c r="CI87" s="375"/>
      <c r="CJ87" s="376"/>
      <c r="CK87" s="377"/>
      <c r="CL87" s="375"/>
      <c r="CM87" s="378"/>
      <c r="CN87" s="374"/>
      <c r="CO87" s="375"/>
      <c r="CP87" s="376"/>
      <c r="CQ87" s="377"/>
      <c r="CR87" s="375"/>
      <c r="CS87" s="378"/>
      <c r="CT87" s="374"/>
      <c r="CU87" s="375"/>
      <c r="CV87" s="376"/>
      <c r="CW87" s="377"/>
      <c r="CX87" s="375"/>
      <c r="CY87" s="378"/>
      <c r="CZ87" s="374"/>
      <c r="DA87" s="375"/>
      <c r="DB87" s="376"/>
      <c r="DC87" s="377"/>
      <c r="DD87" s="375"/>
      <c r="DE87" s="378"/>
      <c r="DF87" s="374"/>
      <c r="DG87" s="375"/>
      <c r="DH87" s="376"/>
      <c r="DI87" s="377"/>
      <c r="DJ87" s="375"/>
      <c r="DK87" s="378"/>
      <c r="DL87" s="374"/>
      <c r="DM87" s="375"/>
      <c r="DN87" s="376"/>
      <c r="DO87" s="377"/>
      <c r="DP87" s="375"/>
      <c r="DQ87" s="378"/>
      <c r="DR87" s="374"/>
      <c r="DS87" s="375"/>
      <c r="DT87" s="376"/>
      <c r="DU87" s="377"/>
      <c r="DV87" s="375"/>
      <c r="DW87" s="378"/>
      <c r="DX87" s="374"/>
      <c r="DY87" s="375"/>
      <c r="DZ87" s="376"/>
      <c r="EA87" s="377"/>
      <c r="EB87" s="375"/>
      <c r="EC87" s="378"/>
      <c r="ED87" s="374"/>
      <c r="EE87" s="375"/>
      <c r="EF87" s="376"/>
      <c r="EG87" s="377"/>
      <c r="EH87" s="375"/>
      <c r="EI87" s="378"/>
      <c r="EJ87" s="374"/>
      <c r="EK87" s="375"/>
      <c r="EL87" s="376"/>
      <c r="EM87" s="374"/>
      <c r="EN87" s="378"/>
      <c r="EO87" s="395"/>
      <c r="EP87" s="374"/>
      <c r="EQ87" s="375"/>
      <c r="ER87" s="376"/>
      <c r="ES87" s="374"/>
      <c r="ET87" s="378"/>
      <c r="EU87" s="395"/>
      <c r="EV87" s="374"/>
      <c r="EW87" s="378"/>
      <c r="EX87" s="395"/>
      <c r="EY87" s="374"/>
      <c r="EZ87" s="378"/>
      <c r="FA87" s="395"/>
    </row>
    <row r="88" spans="2:157" ht="18.75" customHeight="1" x14ac:dyDescent="0.25">
      <c r="B88" s="368" t="s">
        <v>552</v>
      </c>
      <c r="C88" s="369">
        <v>55</v>
      </c>
      <c r="D88" s="370">
        <v>40</v>
      </c>
      <c r="E88" s="371">
        <v>40</v>
      </c>
      <c r="F88" s="372">
        <v>42</v>
      </c>
      <c r="G88" s="370">
        <v>40</v>
      </c>
      <c r="H88" s="373">
        <v>38</v>
      </c>
      <c r="I88" s="369">
        <f>28+29</f>
        <v>57</v>
      </c>
      <c r="J88" s="370">
        <v>40</v>
      </c>
      <c r="K88" s="371">
        <v>26</v>
      </c>
      <c r="L88" s="372">
        <f>39+12</f>
        <v>51</v>
      </c>
      <c r="M88" s="370">
        <v>40</v>
      </c>
      <c r="N88" s="373">
        <v>32</v>
      </c>
      <c r="O88" s="369">
        <v>48</v>
      </c>
      <c r="P88" s="370">
        <v>40</v>
      </c>
      <c r="Q88" s="371">
        <v>36</v>
      </c>
      <c r="R88" s="372"/>
      <c r="S88" s="373"/>
      <c r="T88" s="369">
        <v>51</v>
      </c>
      <c r="U88" s="370">
        <v>42</v>
      </c>
      <c r="V88" s="371">
        <v>41</v>
      </c>
      <c r="W88" s="372">
        <v>41</v>
      </c>
      <c r="X88" s="370">
        <v>41</v>
      </c>
      <c r="Y88" s="373">
        <v>34</v>
      </c>
      <c r="Z88" s="369">
        <v>49</v>
      </c>
      <c r="AA88" s="370">
        <v>40</v>
      </c>
      <c r="AB88" s="371">
        <v>33</v>
      </c>
      <c r="AC88" s="372">
        <v>31</v>
      </c>
      <c r="AD88" s="370">
        <v>31</v>
      </c>
      <c r="AE88" s="373">
        <v>30</v>
      </c>
      <c r="AF88" s="369">
        <v>51</v>
      </c>
      <c r="AG88" s="370">
        <v>40</v>
      </c>
      <c r="AH88" s="371">
        <v>41</v>
      </c>
      <c r="AI88" s="372">
        <v>69</v>
      </c>
      <c r="AJ88" s="370">
        <v>40</v>
      </c>
      <c r="AK88" s="373">
        <v>42</v>
      </c>
      <c r="AL88" s="369">
        <v>74</v>
      </c>
      <c r="AM88" s="370">
        <v>44</v>
      </c>
      <c r="AN88" s="371">
        <v>43</v>
      </c>
      <c r="AO88" s="372">
        <v>79</v>
      </c>
      <c r="AP88" s="370">
        <v>44</v>
      </c>
      <c r="AQ88" s="373">
        <v>36</v>
      </c>
      <c r="AR88" s="369">
        <v>78</v>
      </c>
      <c r="AS88" s="370">
        <v>42</v>
      </c>
      <c r="AT88" s="371">
        <v>40</v>
      </c>
      <c r="AU88" s="372">
        <v>82</v>
      </c>
      <c r="AV88" s="370">
        <v>40</v>
      </c>
      <c r="AW88" s="373">
        <v>41</v>
      </c>
      <c r="AX88" s="369">
        <v>116</v>
      </c>
      <c r="AY88" s="370">
        <v>44</v>
      </c>
      <c r="AZ88" s="371">
        <v>41</v>
      </c>
      <c r="BA88" s="372"/>
      <c r="BB88" s="370"/>
      <c r="BC88" s="373"/>
      <c r="BD88" s="374"/>
      <c r="BE88" s="375"/>
      <c r="BF88" s="376"/>
      <c r="BG88" s="377"/>
      <c r="BH88" s="375"/>
      <c r="BI88" s="378"/>
      <c r="BJ88" s="374"/>
      <c r="BK88" s="375"/>
      <c r="BL88" s="376"/>
      <c r="BM88" s="377"/>
      <c r="BN88" s="375"/>
      <c r="BO88" s="378"/>
      <c r="BP88" s="374"/>
      <c r="BQ88" s="375"/>
      <c r="BR88" s="376"/>
      <c r="BS88" s="377"/>
      <c r="BT88" s="375"/>
      <c r="BU88" s="378"/>
      <c r="BV88" s="374"/>
      <c r="BW88" s="375"/>
      <c r="BX88" s="376"/>
      <c r="BY88" s="377"/>
      <c r="BZ88" s="375"/>
      <c r="CA88" s="378"/>
      <c r="CB88" s="374"/>
      <c r="CC88" s="375"/>
      <c r="CD88" s="376"/>
      <c r="CE88" s="377"/>
      <c r="CF88" s="375"/>
      <c r="CG88" s="378"/>
      <c r="CH88" s="374"/>
      <c r="CI88" s="375"/>
      <c r="CJ88" s="376"/>
      <c r="CK88" s="377"/>
      <c r="CL88" s="375"/>
      <c r="CM88" s="378"/>
      <c r="CN88" s="374"/>
      <c r="CO88" s="375"/>
      <c r="CP88" s="376"/>
      <c r="CQ88" s="377"/>
      <c r="CR88" s="375"/>
      <c r="CS88" s="378"/>
      <c r="CT88" s="374"/>
      <c r="CU88" s="375"/>
      <c r="CV88" s="376"/>
      <c r="CW88" s="377"/>
      <c r="CX88" s="375"/>
      <c r="CY88" s="378"/>
      <c r="CZ88" s="374"/>
      <c r="DA88" s="375"/>
      <c r="DB88" s="376"/>
      <c r="DC88" s="377"/>
      <c r="DD88" s="375"/>
      <c r="DE88" s="378"/>
      <c r="DF88" s="374"/>
      <c r="DG88" s="375"/>
      <c r="DH88" s="376"/>
      <c r="DI88" s="377"/>
      <c r="DJ88" s="375"/>
      <c r="DK88" s="378"/>
      <c r="DL88" s="374"/>
      <c r="DM88" s="375"/>
      <c r="DN88" s="376"/>
      <c r="DO88" s="377"/>
      <c r="DP88" s="375"/>
      <c r="DQ88" s="378"/>
      <c r="DR88" s="374"/>
      <c r="DS88" s="375"/>
      <c r="DT88" s="376"/>
      <c r="DU88" s="377"/>
      <c r="DV88" s="375"/>
      <c r="DW88" s="378"/>
      <c r="DX88" s="374"/>
      <c r="DY88" s="375"/>
      <c r="DZ88" s="376"/>
      <c r="EA88" s="377"/>
      <c r="EB88" s="375"/>
      <c r="EC88" s="378"/>
      <c r="ED88" s="374"/>
      <c r="EE88" s="375"/>
      <c r="EF88" s="376"/>
      <c r="EG88" s="377"/>
      <c r="EH88" s="375"/>
      <c r="EI88" s="378"/>
      <c r="EJ88" s="374"/>
      <c r="EK88" s="375"/>
      <c r="EL88" s="376"/>
      <c r="EM88" s="374"/>
      <c r="EN88" s="378"/>
      <c r="EO88" s="395"/>
      <c r="EP88" s="374"/>
      <c r="EQ88" s="375"/>
      <c r="ER88" s="376"/>
      <c r="ES88" s="374"/>
      <c r="ET88" s="378"/>
      <c r="EU88" s="395"/>
      <c r="EV88" s="374"/>
      <c r="EW88" s="378"/>
      <c r="EX88" s="395"/>
      <c r="EY88" s="374"/>
      <c r="EZ88" s="378"/>
      <c r="FA88" s="395"/>
    </row>
    <row r="89" spans="2:157" ht="18.75" customHeight="1" x14ac:dyDescent="0.25">
      <c r="B89" s="368" t="s">
        <v>553</v>
      </c>
      <c r="C89" s="369">
        <v>15</v>
      </c>
      <c r="D89" s="370">
        <v>15</v>
      </c>
      <c r="E89" s="371">
        <v>11</v>
      </c>
      <c r="F89" s="372"/>
      <c r="G89" s="370"/>
      <c r="H89" s="373"/>
      <c r="I89" s="369"/>
      <c r="J89" s="370"/>
      <c r="K89" s="371"/>
      <c r="L89" s="372"/>
      <c r="M89" s="370"/>
      <c r="N89" s="373"/>
      <c r="O89" s="369"/>
      <c r="P89" s="370"/>
      <c r="Q89" s="371"/>
      <c r="R89" s="372"/>
      <c r="S89" s="373"/>
      <c r="T89" s="369"/>
      <c r="U89" s="370"/>
      <c r="V89" s="371"/>
      <c r="W89" s="372"/>
      <c r="X89" s="370"/>
      <c r="Y89" s="373"/>
      <c r="Z89" s="369">
        <v>39</v>
      </c>
      <c r="AA89" s="370">
        <v>39</v>
      </c>
      <c r="AB89" s="371">
        <v>33</v>
      </c>
      <c r="AC89" s="372"/>
      <c r="AD89" s="370"/>
      <c r="AE89" s="373"/>
      <c r="AF89" s="369">
        <v>31</v>
      </c>
      <c r="AG89" s="370">
        <v>31</v>
      </c>
      <c r="AH89" s="371">
        <v>32</v>
      </c>
      <c r="AI89" s="372"/>
      <c r="AJ89" s="370"/>
      <c r="AK89" s="373"/>
      <c r="AL89" s="369">
        <v>30</v>
      </c>
      <c r="AM89" s="370">
        <v>26</v>
      </c>
      <c r="AN89" s="371">
        <v>25</v>
      </c>
      <c r="AO89" s="372"/>
      <c r="AP89" s="370"/>
      <c r="AQ89" s="373"/>
      <c r="AR89" s="369">
        <v>27</v>
      </c>
      <c r="AS89" s="370">
        <v>27</v>
      </c>
      <c r="AT89" s="371">
        <v>22</v>
      </c>
      <c r="AU89" s="372"/>
      <c r="AV89" s="370"/>
      <c r="AW89" s="373"/>
      <c r="AX89" s="369">
        <v>50</v>
      </c>
      <c r="AY89" s="370">
        <v>40</v>
      </c>
      <c r="AZ89" s="371">
        <v>31</v>
      </c>
      <c r="BA89" s="372"/>
      <c r="BB89" s="370"/>
      <c r="BC89" s="373"/>
      <c r="BD89" s="374"/>
      <c r="BE89" s="375"/>
      <c r="BF89" s="376"/>
      <c r="BG89" s="377"/>
      <c r="BH89" s="375"/>
      <c r="BI89" s="378"/>
      <c r="BJ89" s="374"/>
      <c r="BK89" s="375"/>
      <c r="BL89" s="376"/>
      <c r="BM89" s="377"/>
      <c r="BN89" s="375"/>
      <c r="BO89" s="378"/>
      <c r="BP89" s="374"/>
      <c r="BQ89" s="375"/>
      <c r="BR89" s="376"/>
      <c r="BS89" s="377"/>
      <c r="BT89" s="375"/>
      <c r="BU89" s="378"/>
      <c r="BV89" s="374"/>
      <c r="BW89" s="375"/>
      <c r="BX89" s="376"/>
      <c r="BY89" s="377"/>
      <c r="BZ89" s="375"/>
      <c r="CA89" s="378"/>
      <c r="CB89" s="374"/>
      <c r="CC89" s="375"/>
      <c r="CD89" s="376"/>
      <c r="CE89" s="377"/>
      <c r="CF89" s="375"/>
      <c r="CG89" s="378"/>
      <c r="CH89" s="374"/>
      <c r="CI89" s="375"/>
      <c r="CJ89" s="376"/>
      <c r="CK89" s="377"/>
      <c r="CL89" s="375"/>
      <c r="CM89" s="378"/>
      <c r="CN89" s="374"/>
      <c r="CO89" s="375"/>
      <c r="CP89" s="376"/>
      <c r="CQ89" s="377"/>
      <c r="CR89" s="375"/>
      <c r="CS89" s="378"/>
      <c r="CT89" s="374"/>
      <c r="CU89" s="375"/>
      <c r="CV89" s="376"/>
      <c r="CW89" s="377"/>
      <c r="CX89" s="375"/>
      <c r="CY89" s="378"/>
      <c r="CZ89" s="374"/>
      <c r="DA89" s="375"/>
      <c r="DB89" s="376"/>
      <c r="DC89" s="377"/>
      <c r="DD89" s="375"/>
      <c r="DE89" s="378"/>
      <c r="DF89" s="374"/>
      <c r="DG89" s="375"/>
      <c r="DH89" s="376"/>
      <c r="DI89" s="377"/>
      <c r="DJ89" s="375"/>
      <c r="DK89" s="378"/>
      <c r="DL89" s="374"/>
      <c r="DM89" s="375"/>
      <c r="DN89" s="376"/>
      <c r="DO89" s="377"/>
      <c r="DP89" s="375"/>
      <c r="DQ89" s="378"/>
      <c r="DR89" s="374"/>
      <c r="DS89" s="375"/>
      <c r="DT89" s="376"/>
      <c r="DU89" s="377"/>
      <c r="DV89" s="375"/>
      <c r="DW89" s="378"/>
      <c r="DX89" s="374"/>
      <c r="DY89" s="375"/>
      <c r="DZ89" s="376"/>
      <c r="EA89" s="377"/>
      <c r="EB89" s="375"/>
      <c r="EC89" s="378"/>
      <c r="ED89" s="374"/>
      <c r="EE89" s="375"/>
      <c r="EF89" s="376"/>
      <c r="EG89" s="377"/>
      <c r="EH89" s="375"/>
      <c r="EI89" s="378"/>
      <c r="EJ89" s="374"/>
      <c r="EK89" s="375"/>
      <c r="EL89" s="376"/>
      <c r="EM89" s="374"/>
      <c r="EN89" s="378"/>
      <c r="EO89" s="395"/>
      <c r="EP89" s="374"/>
      <c r="EQ89" s="375"/>
      <c r="ER89" s="376"/>
      <c r="ES89" s="374"/>
      <c r="ET89" s="378"/>
      <c r="EU89" s="395"/>
      <c r="EV89" s="374"/>
      <c r="EW89" s="378"/>
      <c r="EX89" s="395"/>
      <c r="EY89" s="374"/>
      <c r="EZ89" s="378"/>
      <c r="FA89" s="395"/>
    </row>
    <row r="90" spans="2:157" ht="18.75" customHeight="1" x14ac:dyDescent="0.25">
      <c r="B90" s="368" t="s">
        <v>554</v>
      </c>
      <c r="C90" s="369"/>
      <c r="D90" s="370"/>
      <c r="E90" s="371"/>
      <c r="F90" s="372"/>
      <c r="G90" s="370"/>
      <c r="H90" s="373"/>
      <c r="I90" s="369"/>
      <c r="J90" s="370"/>
      <c r="K90" s="371"/>
      <c r="L90" s="372"/>
      <c r="M90" s="370"/>
      <c r="N90" s="373"/>
      <c r="O90" s="369"/>
      <c r="P90" s="370"/>
      <c r="Q90" s="371"/>
      <c r="R90" s="372"/>
      <c r="S90" s="373"/>
      <c r="T90" s="369"/>
      <c r="U90" s="370"/>
      <c r="V90" s="371"/>
      <c r="W90" s="372"/>
      <c r="X90" s="370"/>
      <c r="Y90" s="373"/>
      <c r="Z90" s="369"/>
      <c r="AA90" s="370"/>
      <c r="AB90" s="371"/>
      <c r="AC90" s="372">
        <v>27</v>
      </c>
      <c r="AD90" s="370"/>
      <c r="AE90" s="373"/>
      <c r="AF90" s="369">
        <v>79</v>
      </c>
      <c r="AG90" s="370">
        <v>69</v>
      </c>
      <c r="AH90" s="371">
        <v>70</v>
      </c>
      <c r="AI90" s="372">
        <v>73</v>
      </c>
      <c r="AJ90" s="370">
        <v>69</v>
      </c>
      <c r="AK90" s="373">
        <v>54</v>
      </c>
      <c r="AL90" s="369">
        <v>90</v>
      </c>
      <c r="AM90" s="370">
        <v>43</v>
      </c>
      <c r="AN90" s="371">
        <v>40</v>
      </c>
      <c r="AO90" s="372">
        <v>140</v>
      </c>
      <c r="AP90" s="370">
        <v>43</v>
      </c>
      <c r="AQ90" s="373">
        <v>41</v>
      </c>
      <c r="AR90" s="369">
        <v>64</v>
      </c>
      <c r="AS90" s="370">
        <v>42</v>
      </c>
      <c r="AT90" s="371">
        <v>40</v>
      </c>
      <c r="AU90" s="372"/>
      <c r="AV90" s="370"/>
      <c r="AW90" s="373"/>
      <c r="AX90" s="369"/>
      <c r="AY90" s="370"/>
      <c r="AZ90" s="371"/>
      <c r="BA90" s="372"/>
      <c r="BB90" s="370"/>
      <c r="BC90" s="373"/>
      <c r="BD90" s="374"/>
      <c r="BE90" s="375"/>
      <c r="BF90" s="376"/>
      <c r="BG90" s="377"/>
      <c r="BH90" s="375"/>
      <c r="BI90" s="378"/>
      <c r="BJ90" s="374"/>
      <c r="BK90" s="375"/>
      <c r="BL90" s="376"/>
      <c r="BM90" s="377"/>
      <c r="BN90" s="375"/>
      <c r="BO90" s="378"/>
      <c r="BP90" s="374"/>
      <c r="BQ90" s="375"/>
      <c r="BR90" s="376"/>
      <c r="BS90" s="377"/>
      <c r="BT90" s="375"/>
      <c r="BU90" s="378"/>
      <c r="BV90" s="374"/>
      <c r="BW90" s="375"/>
      <c r="BX90" s="376"/>
      <c r="BY90" s="377"/>
      <c r="BZ90" s="375"/>
      <c r="CA90" s="378"/>
      <c r="CB90" s="374"/>
      <c r="CC90" s="375"/>
      <c r="CD90" s="376"/>
      <c r="CE90" s="377"/>
      <c r="CF90" s="375"/>
      <c r="CG90" s="378"/>
      <c r="CH90" s="374"/>
      <c r="CI90" s="375"/>
      <c r="CJ90" s="376"/>
      <c r="CK90" s="377"/>
      <c r="CL90" s="375"/>
      <c r="CM90" s="378"/>
      <c r="CN90" s="374"/>
      <c r="CO90" s="375"/>
      <c r="CP90" s="376"/>
      <c r="CQ90" s="377"/>
      <c r="CR90" s="375"/>
      <c r="CS90" s="378"/>
      <c r="CT90" s="374"/>
      <c r="CU90" s="375"/>
      <c r="CV90" s="376"/>
      <c r="CW90" s="377"/>
      <c r="CX90" s="375"/>
      <c r="CY90" s="378"/>
      <c r="CZ90" s="374"/>
      <c r="DA90" s="375"/>
      <c r="DB90" s="376"/>
      <c r="DC90" s="377"/>
      <c r="DD90" s="375"/>
      <c r="DE90" s="378"/>
      <c r="DF90" s="374"/>
      <c r="DG90" s="375"/>
      <c r="DH90" s="376"/>
      <c r="DI90" s="377"/>
      <c r="DJ90" s="375"/>
      <c r="DK90" s="378"/>
      <c r="DL90" s="374"/>
      <c r="DM90" s="375"/>
      <c r="DN90" s="376"/>
      <c r="DO90" s="377"/>
      <c r="DP90" s="375"/>
      <c r="DQ90" s="378"/>
      <c r="DR90" s="374"/>
      <c r="DS90" s="375"/>
      <c r="DT90" s="376"/>
      <c r="DU90" s="377"/>
      <c r="DV90" s="375"/>
      <c r="DW90" s="378"/>
      <c r="DX90" s="374"/>
      <c r="DY90" s="375"/>
      <c r="DZ90" s="376"/>
      <c r="EA90" s="377"/>
      <c r="EB90" s="375"/>
      <c r="EC90" s="378"/>
      <c r="ED90" s="374"/>
      <c r="EE90" s="375"/>
      <c r="EF90" s="376"/>
      <c r="EG90" s="377"/>
      <c r="EH90" s="375"/>
      <c r="EI90" s="378"/>
      <c r="EJ90" s="374"/>
      <c r="EK90" s="375"/>
      <c r="EL90" s="376"/>
      <c r="EM90" s="374"/>
      <c r="EN90" s="378"/>
      <c r="EO90" s="395"/>
      <c r="EP90" s="374"/>
      <c r="EQ90" s="375"/>
      <c r="ER90" s="376"/>
      <c r="ES90" s="374"/>
      <c r="ET90" s="378"/>
      <c r="EU90" s="395"/>
      <c r="EV90" s="374"/>
      <c r="EW90" s="378"/>
      <c r="EX90" s="395"/>
      <c r="EY90" s="374"/>
      <c r="EZ90" s="378"/>
      <c r="FA90" s="395"/>
    </row>
    <row r="91" spans="2:157" ht="33.75" customHeight="1" x14ac:dyDescent="0.25">
      <c r="B91" s="401" t="s">
        <v>555</v>
      </c>
      <c r="C91" s="402"/>
      <c r="D91" s="403"/>
      <c r="E91" s="404"/>
      <c r="F91" s="405"/>
      <c r="G91" s="403"/>
      <c r="H91" s="406"/>
      <c r="I91" s="402"/>
      <c r="J91" s="403"/>
      <c r="K91" s="404"/>
      <c r="L91" s="405"/>
      <c r="M91" s="403"/>
      <c r="N91" s="406"/>
      <c r="O91" s="402"/>
      <c r="P91" s="403"/>
      <c r="Q91" s="404"/>
      <c r="R91" s="405"/>
      <c r="S91" s="406"/>
      <c r="T91" s="402"/>
      <c r="U91" s="403"/>
      <c r="V91" s="404"/>
      <c r="W91" s="405"/>
      <c r="X91" s="403"/>
      <c r="Y91" s="406"/>
      <c r="Z91" s="402"/>
      <c r="AA91" s="403"/>
      <c r="AB91" s="404"/>
      <c r="AC91" s="405"/>
      <c r="AD91" s="403"/>
      <c r="AE91" s="406"/>
      <c r="AF91" s="402"/>
      <c r="AG91" s="403"/>
      <c r="AH91" s="404"/>
      <c r="AI91" s="405"/>
      <c r="AJ91" s="403"/>
      <c r="AK91" s="406"/>
      <c r="AL91" s="402"/>
      <c r="AM91" s="403"/>
      <c r="AN91" s="404"/>
      <c r="AO91" s="405"/>
      <c r="AP91" s="403"/>
      <c r="AQ91" s="406"/>
      <c r="AR91" s="402"/>
      <c r="AS91" s="403"/>
      <c r="AT91" s="404"/>
      <c r="AU91" s="405"/>
      <c r="AV91" s="403"/>
      <c r="AW91" s="406"/>
      <c r="AX91" s="402"/>
      <c r="AY91" s="403"/>
      <c r="AZ91" s="404"/>
      <c r="BA91" s="405"/>
      <c r="BB91" s="403"/>
      <c r="BC91" s="406"/>
      <c r="BD91" s="374">
        <v>141</v>
      </c>
      <c r="BE91" s="375">
        <v>42</v>
      </c>
      <c r="BF91" s="376">
        <v>37</v>
      </c>
      <c r="BG91" s="377">
        <v>0</v>
      </c>
      <c r="BH91" s="375"/>
      <c r="BI91" s="378">
        <v>0</v>
      </c>
      <c r="BJ91" s="374">
        <v>184</v>
      </c>
      <c r="BK91" s="375">
        <v>39</v>
      </c>
      <c r="BL91" s="376">
        <v>44</v>
      </c>
      <c r="BM91" s="377">
        <v>1</v>
      </c>
      <c r="BN91" s="375"/>
      <c r="BO91" s="378">
        <v>0</v>
      </c>
      <c r="BP91" s="374">
        <v>157</v>
      </c>
      <c r="BQ91" s="375">
        <v>42</v>
      </c>
      <c r="BR91" s="376">
        <v>42</v>
      </c>
      <c r="BS91" s="377">
        <v>0</v>
      </c>
      <c r="BT91" s="375"/>
      <c r="BU91" s="378"/>
      <c r="BV91" s="374">
        <v>153</v>
      </c>
      <c r="BW91" s="375">
        <v>103</v>
      </c>
      <c r="BX91" s="376">
        <v>97</v>
      </c>
      <c r="BY91" s="377">
        <v>0</v>
      </c>
      <c r="BZ91" s="375"/>
      <c r="CA91" s="378"/>
      <c r="CB91" s="374">
        <v>133</v>
      </c>
      <c r="CC91" s="375">
        <v>54</v>
      </c>
      <c r="CD91" s="376">
        <v>43</v>
      </c>
      <c r="CE91" s="377">
        <v>126</v>
      </c>
      <c r="CF91" s="375">
        <v>20</v>
      </c>
      <c r="CG91" s="378">
        <v>27</v>
      </c>
      <c r="CH91" s="374">
        <v>130</v>
      </c>
      <c r="CI91" s="375">
        <v>42</v>
      </c>
      <c r="CJ91" s="376">
        <v>29</v>
      </c>
      <c r="CK91" s="377">
        <v>104</v>
      </c>
      <c r="CL91" s="375">
        <v>36</v>
      </c>
      <c r="CM91" s="378">
        <v>30</v>
      </c>
      <c r="CN91" s="374">
        <v>129</v>
      </c>
      <c r="CO91" s="375">
        <v>47</v>
      </c>
      <c r="CP91" s="376">
        <v>39</v>
      </c>
      <c r="CQ91" s="377">
        <v>113</v>
      </c>
      <c r="CR91" s="375">
        <v>45</v>
      </c>
      <c r="CS91" s="378">
        <v>37</v>
      </c>
      <c r="CT91" s="374">
        <v>102</v>
      </c>
      <c r="CU91" s="375">
        <v>47</v>
      </c>
      <c r="CV91" s="376">
        <v>36</v>
      </c>
      <c r="CW91" s="377">
        <v>107</v>
      </c>
      <c r="CX91" s="375">
        <v>43</v>
      </c>
      <c r="CY91" s="378">
        <v>35</v>
      </c>
      <c r="CZ91" s="374">
        <v>144</v>
      </c>
      <c r="DA91" s="375">
        <v>56</v>
      </c>
      <c r="DB91" s="376">
        <v>40</v>
      </c>
      <c r="DC91" s="377">
        <v>122</v>
      </c>
      <c r="DD91" s="375">
        <v>44</v>
      </c>
      <c r="DE91" s="378">
        <v>35</v>
      </c>
      <c r="DF91" s="374">
        <v>116</v>
      </c>
      <c r="DG91" s="375">
        <v>48</v>
      </c>
      <c r="DH91" s="376">
        <v>37</v>
      </c>
      <c r="DI91" s="377">
        <v>90</v>
      </c>
      <c r="DJ91" s="375">
        <v>39</v>
      </c>
      <c r="DK91" s="378">
        <v>34</v>
      </c>
      <c r="DL91" s="374">
        <v>165</v>
      </c>
      <c r="DM91" s="375">
        <v>44</v>
      </c>
      <c r="DN91" s="376">
        <v>39</v>
      </c>
      <c r="DO91" s="377">
        <v>121</v>
      </c>
      <c r="DP91" s="375">
        <v>46</v>
      </c>
      <c r="DQ91" s="378">
        <v>35</v>
      </c>
      <c r="DR91" s="374">
        <v>83</v>
      </c>
      <c r="DS91" s="375">
        <v>48</v>
      </c>
      <c r="DT91" s="376">
        <v>40</v>
      </c>
      <c r="DU91" s="377">
        <v>92</v>
      </c>
      <c r="DV91" s="375">
        <v>44</v>
      </c>
      <c r="DW91" s="378">
        <v>40</v>
      </c>
      <c r="DX91" s="374">
        <v>117</v>
      </c>
      <c r="DY91" s="375">
        <v>48</v>
      </c>
      <c r="DZ91" s="376">
        <v>40</v>
      </c>
      <c r="EA91" s="377">
        <v>87</v>
      </c>
      <c r="EB91" s="375">
        <v>41</v>
      </c>
      <c r="EC91" s="378">
        <v>38</v>
      </c>
      <c r="ED91" s="374">
        <v>126</v>
      </c>
      <c r="EE91" s="375">
        <v>50</v>
      </c>
      <c r="EF91" s="376">
        <v>39</v>
      </c>
      <c r="EG91" s="377">
        <v>102</v>
      </c>
      <c r="EH91" s="375">
        <v>41</v>
      </c>
      <c r="EI91" s="378">
        <v>37</v>
      </c>
      <c r="EJ91" s="379">
        <v>130</v>
      </c>
      <c r="EK91" s="380">
        <v>46</v>
      </c>
      <c r="EL91" s="381">
        <v>37</v>
      </c>
      <c r="EM91" s="379">
        <v>102</v>
      </c>
      <c r="EN91" s="380">
        <v>40</v>
      </c>
      <c r="EO91" s="381">
        <v>35</v>
      </c>
      <c r="EP91" s="382">
        <v>111</v>
      </c>
      <c r="EQ91" s="383">
        <v>43</v>
      </c>
      <c r="ER91" s="384">
        <v>39</v>
      </c>
      <c r="ES91" s="385">
        <v>82</v>
      </c>
      <c r="ET91" s="386">
        <v>45</v>
      </c>
      <c r="EU91" s="387">
        <v>35</v>
      </c>
      <c r="EV91" s="385"/>
      <c r="EW91" s="386"/>
      <c r="EX91" s="387"/>
      <c r="EY91" s="385"/>
      <c r="EZ91" s="386"/>
      <c r="FA91" s="387"/>
    </row>
    <row r="92" spans="2:157" ht="33.75" customHeight="1" x14ac:dyDescent="0.25">
      <c r="B92" s="401" t="s">
        <v>556</v>
      </c>
      <c r="C92" s="402"/>
      <c r="D92" s="403"/>
      <c r="E92" s="404"/>
      <c r="F92" s="405"/>
      <c r="G92" s="403"/>
      <c r="H92" s="406"/>
      <c r="I92" s="402"/>
      <c r="J92" s="403"/>
      <c r="K92" s="404"/>
      <c r="L92" s="405"/>
      <c r="M92" s="403"/>
      <c r="N92" s="406"/>
      <c r="O92" s="402"/>
      <c r="P92" s="403"/>
      <c r="Q92" s="404"/>
      <c r="R92" s="405"/>
      <c r="S92" s="406"/>
      <c r="T92" s="402"/>
      <c r="U92" s="403"/>
      <c r="V92" s="404"/>
      <c r="W92" s="405"/>
      <c r="X92" s="403"/>
      <c r="Y92" s="406"/>
      <c r="Z92" s="402"/>
      <c r="AA92" s="403"/>
      <c r="AB92" s="404"/>
      <c r="AC92" s="405"/>
      <c r="AD92" s="403"/>
      <c r="AE92" s="406"/>
      <c r="AF92" s="402"/>
      <c r="AG92" s="403"/>
      <c r="AH92" s="404"/>
      <c r="AI92" s="405"/>
      <c r="AJ92" s="403"/>
      <c r="AK92" s="406"/>
      <c r="AL92" s="402"/>
      <c r="AM92" s="403"/>
      <c r="AN92" s="404"/>
      <c r="AO92" s="405"/>
      <c r="AP92" s="403"/>
      <c r="AQ92" s="406"/>
      <c r="AR92" s="402"/>
      <c r="AS92" s="403"/>
      <c r="AT92" s="404"/>
      <c r="AU92" s="405"/>
      <c r="AV92" s="403"/>
      <c r="AW92" s="406"/>
      <c r="AX92" s="402"/>
      <c r="AY92" s="403"/>
      <c r="AZ92" s="404"/>
      <c r="BA92" s="405"/>
      <c r="BB92" s="403"/>
      <c r="BC92" s="406"/>
      <c r="BD92" s="374"/>
      <c r="BE92" s="375"/>
      <c r="BF92" s="376"/>
      <c r="BG92" s="377"/>
      <c r="BH92" s="375"/>
      <c r="BI92" s="378"/>
      <c r="BJ92" s="374"/>
      <c r="BK92" s="375"/>
      <c r="BL92" s="376"/>
      <c r="BM92" s="377"/>
      <c r="BN92" s="375"/>
      <c r="BO92" s="378"/>
      <c r="BP92" s="374"/>
      <c r="BQ92" s="375"/>
      <c r="BR92" s="376"/>
      <c r="BS92" s="377"/>
      <c r="BT92" s="375"/>
      <c r="BU92" s="378"/>
      <c r="BV92" s="374"/>
      <c r="BW92" s="375"/>
      <c r="BX92" s="376"/>
      <c r="BY92" s="377"/>
      <c r="BZ92" s="375"/>
      <c r="CA92" s="378"/>
      <c r="CB92" s="374"/>
      <c r="CC92" s="375"/>
      <c r="CD92" s="376"/>
      <c r="CE92" s="377"/>
      <c r="CF92" s="375"/>
      <c r="CG92" s="378"/>
      <c r="CH92" s="374"/>
      <c r="CI92" s="375"/>
      <c r="CJ92" s="376"/>
      <c r="CK92" s="377"/>
      <c r="CL92" s="375"/>
      <c r="CM92" s="378"/>
      <c r="CN92" s="374"/>
      <c r="CO92" s="375"/>
      <c r="CP92" s="376"/>
      <c r="CQ92" s="377">
        <v>33</v>
      </c>
      <c r="CR92" s="375">
        <v>32</v>
      </c>
      <c r="CS92" s="378">
        <v>19</v>
      </c>
      <c r="CT92" s="374"/>
      <c r="CU92" s="375"/>
      <c r="CV92" s="376"/>
      <c r="CW92" s="377"/>
      <c r="CX92" s="375"/>
      <c r="CY92" s="378"/>
      <c r="CZ92" s="374"/>
      <c r="DA92" s="375"/>
      <c r="DB92" s="376"/>
      <c r="DC92" s="377"/>
      <c r="DD92" s="375"/>
      <c r="DE92" s="378"/>
      <c r="DF92" s="374"/>
      <c r="DG92" s="375"/>
      <c r="DH92" s="376"/>
      <c r="DI92" s="377"/>
      <c r="DJ92" s="375"/>
      <c r="DK92" s="378"/>
      <c r="DL92" s="374"/>
      <c r="DM92" s="375"/>
      <c r="DN92" s="376"/>
      <c r="DO92" s="377"/>
      <c r="DP92" s="375"/>
      <c r="DQ92" s="378"/>
      <c r="DR92" s="374"/>
      <c r="DS92" s="375"/>
      <c r="DT92" s="376"/>
      <c r="DU92" s="377"/>
      <c r="DV92" s="375"/>
      <c r="DW92" s="378"/>
      <c r="DX92" s="374"/>
      <c r="DY92" s="375"/>
      <c r="DZ92" s="376"/>
      <c r="EA92" s="377"/>
      <c r="EB92" s="375"/>
      <c r="EC92" s="378"/>
      <c r="ED92" s="374"/>
      <c r="EE92" s="375"/>
      <c r="EF92" s="376"/>
      <c r="EG92" s="377"/>
      <c r="EH92" s="375"/>
      <c r="EI92" s="378"/>
      <c r="EJ92" s="374"/>
      <c r="EK92" s="375"/>
      <c r="EL92" s="376"/>
      <c r="EM92" s="374"/>
      <c r="EN92" s="378"/>
      <c r="EO92" s="395"/>
      <c r="EP92" s="374"/>
      <c r="EQ92" s="375"/>
      <c r="ER92" s="376"/>
      <c r="ES92" s="374"/>
      <c r="ET92" s="378"/>
      <c r="EU92" s="395"/>
      <c r="EV92" s="374">
        <v>156</v>
      </c>
      <c r="EW92" s="378">
        <v>45</v>
      </c>
      <c r="EX92" s="395">
        <v>40</v>
      </c>
      <c r="EY92" s="374">
        <v>91</v>
      </c>
      <c r="EZ92" s="378">
        <v>42</v>
      </c>
      <c r="FA92" s="395">
        <v>36</v>
      </c>
    </row>
    <row r="93" spans="2:157" ht="33.75" customHeight="1" x14ac:dyDescent="0.25">
      <c r="B93" s="401" t="s">
        <v>557</v>
      </c>
      <c r="C93" s="402"/>
      <c r="D93" s="403"/>
      <c r="E93" s="404"/>
      <c r="F93" s="405"/>
      <c r="G93" s="403"/>
      <c r="H93" s="406"/>
      <c r="I93" s="402"/>
      <c r="J93" s="403"/>
      <c r="K93" s="404"/>
      <c r="L93" s="405"/>
      <c r="M93" s="403"/>
      <c r="N93" s="406"/>
      <c r="O93" s="402"/>
      <c r="P93" s="403"/>
      <c r="Q93" s="404"/>
      <c r="R93" s="405"/>
      <c r="S93" s="406"/>
      <c r="T93" s="402"/>
      <c r="U93" s="403"/>
      <c r="V93" s="404"/>
      <c r="W93" s="405"/>
      <c r="X93" s="403"/>
      <c r="Y93" s="406"/>
      <c r="Z93" s="402"/>
      <c r="AA93" s="403"/>
      <c r="AB93" s="404"/>
      <c r="AC93" s="405"/>
      <c r="AD93" s="403"/>
      <c r="AE93" s="406"/>
      <c r="AF93" s="402"/>
      <c r="AG93" s="403"/>
      <c r="AH93" s="404"/>
      <c r="AI93" s="405"/>
      <c r="AJ93" s="403"/>
      <c r="AK93" s="406"/>
      <c r="AL93" s="402"/>
      <c r="AM93" s="403"/>
      <c r="AN93" s="404"/>
      <c r="AO93" s="405"/>
      <c r="AP93" s="403"/>
      <c r="AQ93" s="406"/>
      <c r="AR93" s="402"/>
      <c r="AS93" s="403"/>
      <c r="AT93" s="404"/>
      <c r="AU93" s="405"/>
      <c r="AV93" s="403"/>
      <c r="AW93" s="406"/>
      <c r="AX93" s="402"/>
      <c r="AY93" s="403"/>
      <c r="AZ93" s="404"/>
      <c r="BA93" s="405"/>
      <c r="BB93" s="403"/>
      <c r="BC93" s="406"/>
      <c r="BD93" s="374">
        <v>41</v>
      </c>
      <c r="BE93" s="375">
        <v>40</v>
      </c>
      <c r="BF93" s="376">
        <v>37</v>
      </c>
      <c r="BG93" s="377">
        <v>0</v>
      </c>
      <c r="BH93" s="375"/>
      <c r="BI93" s="378"/>
      <c r="BJ93" s="374">
        <v>55</v>
      </c>
      <c r="BK93" s="375">
        <v>40</v>
      </c>
      <c r="BL93" s="376">
        <v>42</v>
      </c>
      <c r="BM93" s="377">
        <v>0</v>
      </c>
      <c r="BN93" s="375"/>
      <c r="BO93" s="378">
        <v>0</v>
      </c>
      <c r="BP93" s="374">
        <v>81</v>
      </c>
      <c r="BQ93" s="375">
        <v>46</v>
      </c>
      <c r="BR93" s="376">
        <v>41</v>
      </c>
      <c r="BS93" s="377">
        <v>106</v>
      </c>
      <c r="BT93" s="375">
        <v>51</v>
      </c>
      <c r="BU93" s="378">
        <v>41</v>
      </c>
      <c r="BV93" s="374">
        <v>68</v>
      </c>
      <c r="BW93" s="375">
        <v>57</v>
      </c>
      <c r="BX93" s="376">
        <v>50</v>
      </c>
      <c r="BY93" s="377">
        <v>94</v>
      </c>
      <c r="BZ93" s="375">
        <v>40</v>
      </c>
      <c r="CA93" s="378">
        <v>39</v>
      </c>
      <c r="CB93" s="374">
        <v>106</v>
      </c>
      <c r="CC93" s="375">
        <v>61</v>
      </c>
      <c r="CD93" s="376">
        <v>39</v>
      </c>
      <c r="CE93" s="377">
        <v>122</v>
      </c>
      <c r="CF93" s="375">
        <v>40</v>
      </c>
      <c r="CG93" s="378">
        <v>46</v>
      </c>
      <c r="CH93" s="374">
        <v>74</v>
      </c>
      <c r="CI93" s="375">
        <v>61</v>
      </c>
      <c r="CJ93" s="376">
        <v>45</v>
      </c>
      <c r="CK93" s="377">
        <v>70</v>
      </c>
      <c r="CL93" s="375">
        <v>59</v>
      </c>
      <c r="CM93" s="378">
        <v>46</v>
      </c>
      <c r="CN93" s="374">
        <v>91</v>
      </c>
      <c r="CO93" s="375">
        <v>65</v>
      </c>
      <c r="CP93" s="376">
        <v>45</v>
      </c>
      <c r="CQ93" s="377">
        <v>105</v>
      </c>
      <c r="CR93" s="375">
        <v>58</v>
      </c>
      <c r="CS93" s="378">
        <v>42</v>
      </c>
      <c r="CT93" s="374">
        <v>90</v>
      </c>
      <c r="CU93" s="375">
        <v>72</v>
      </c>
      <c r="CV93" s="376">
        <v>50</v>
      </c>
      <c r="CW93" s="377">
        <v>80</v>
      </c>
      <c r="CX93" s="375">
        <v>54</v>
      </c>
      <c r="CY93" s="378">
        <v>45</v>
      </c>
      <c r="CZ93" s="374">
        <v>58</v>
      </c>
      <c r="DA93" s="375">
        <v>56</v>
      </c>
      <c r="DB93" s="376">
        <v>31</v>
      </c>
      <c r="DC93" s="377">
        <v>83</v>
      </c>
      <c r="DD93" s="375">
        <v>54</v>
      </c>
      <c r="DE93" s="378">
        <v>43</v>
      </c>
      <c r="DF93" s="374">
        <v>54</v>
      </c>
      <c r="DG93" s="375">
        <v>51</v>
      </c>
      <c r="DH93" s="376">
        <v>34</v>
      </c>
      <c r="DI93" s="377">
        <v>76</v>
      </c>
      <c r="DJ93" s="375">
        <v>54</v>
      </c>
      <c r="DK93" s="378">
        <v>45</v>
      </c>
      <c r="DL93" s="374">
        <v>76</v>
      </c>
      <c r="DM93" s="375">
        <v>59</v>
      </c>
      <c r="DN93" s="376">
        <v>48</v>
      </c>
      <c r="DO93" s="377">
        <v>69</v>
      </c>
      <c r="DP93" s="375">
        <v>58</v>
      </c>
      <c r="DQ93" s="378">
        <v>44</v>
      </c>
      <c r="DR93" s="374">
        <v>60</v>
      </c>
      <c r="DS93" s="375">
        <v>55</v>
      </c>
      <c r="DT93" s="376">
        <v>44</v>
      </c>
      <c r="DU93" s="377">
        <v>69</v>
      </c>
      <c r="DV93" s="375">
        <v>64</v>
      </c>
      <c r="DW93" s="378">
        <v>40</v>
      </c>
      <c r="DX93" s="374">
        <v>77</v>
      </c>
      <c r="DY93" s="375">
        <v>60</v>
      </c>
      <c r="DZ93" s="376">
        <v>42</v>
      </c>
      <c r="EA93" s="377">
        <v>67</v>
      </c>
      <c r="EB93" s="375">
        <v>58</v>
      </c>
      <c r="EC93" s="378">
        <v>38</v>
      </c>
      <c r="ED93" s="374">
        <v>39</v>
      </c>
      <c r="EE93" s="375">
        <v>38</v>
      </c>
      <c r="EF93" s="376">
        <v>30</v>
      </c>
      <c r="EG93" s="377">
        <v>81</v>
      </c>
      <c r="EH93" s="375">
        <v>61</v>
      </c>
      <c r="EI93" s="378">
        <v>48</v>
      </c>
      <c r="EJ93" s="379">
        <v>100</v>
      </c>
      <c r="EK93" s="380">
        <v>60</v>
      </c>
      <c r="EL93" s="381">
        <v>45</v>
      </c>
      <c r="EM93" s="379">
        <v>75</v>
      </c>
      <c r="EN93" s="380">
        <v>62</v>
      </c>
      <c r="EO93" s="381">
        <v>45</v>
      </c>
      <c r="EP93" s="382">
        <v>66</v>
      </c>
      <c r="EQ93" s="383">
        <v>63</v>
      </c>
      <c r="ER93" s="384">
        <v>51</v>
      </c>
      <c r="ES93" s="385">
        <v>75</v>
      </c>
      <c r="ET93" s="386">
        <v>71</v>
      </c>
      <c r="EU93" s="387">
        <v>41</v>
      </c>
      <c r="EV93" s="385"/>
      <c r="EW93" s="386"/>
      <c r="EX93" s="387"/>
      <c r="EY93" s="385"/>
      <c r="EZ93" s="386"/>
      <c r="FA93" s="387"/>
    </row>
    <row r="94" spans="2:157" ht="33.75" customHeight="1" x14ac:dyDescent="0.25">
      <c r="B94" s="401" t="s">
        <v>558</v>
      </c>
      <c r="C94" s="402"/>
      <c r="D94" s="403"/>
      <c r="E94" s="404"/>
      <c r="F94" s="405"/>
      <c r="G94" s="403"/>
      <c r="H94" s="406"/>
      <c r="I94" s="402"/>
      <c r="J94" s="403"/>
      <c r="K94" s="404"/>
      <c r="L94" s="405"/>
      <c r="M94" s="403"/>
      <c r="N94" s="406"/>
      <c r="O94" s="402"/>
      <c r="P94" s="403"/>
      <c r="Q94" s="404"/>
      <c r="R94" s="405"/>
      <c r="S94" s="406"/>
      <c r="T94" s="402"/>
      <c r="U94" s="403"/>
      <c r="V94" s="404"/>
      <c r="W94" s="405"/>
      <c r="X94" s="403"/>
      <c r="Y94" s="406"/>
      <c r="Z94" s="402"/>
      <c r="AA94" s="403"/>
      <c r="AB94" s="404"/>
      <c r="AC94" s="405"/>
      <c r="AD94" s="403"/>
      <c r="AE94" s="406"/>
      <c r="AF94" s="402"/>
      <c r="AG94" s="403"/>
      <c r="AH94" s="404"/>
      <c r="AI94" s="405"/>
      <c r="AJ94" s="403"/>
      <c r="AK94" s="406"/>
      <c r="AL94" s="402"/>
      <c r="AM94" s="403"/>
      <c r="AN94" s="404"/>
      <c r="AO94" s="405"/>
      <c r="AP94" s="403"/>
      <c r="AQ94" s="406"/>
      <c r="AR94" s="402"/>
      <c r="AS94" s="403"/>
      <c r="AT94" s="404"/>
      <c r="AU94" s="405"/>
      <c r="AV94" s="403"/>
      <c r="AW94" s="406"/>
      <c r="AX94" s="402"/>
      <c r="AY94" s="403"/>
      <c r="AZ94" s="404"/>
      <c r="BA94" s="405"/>
      <c r="BB94" s="403"/>
      <c r="BC94" s="406"/>
      <c r="BD94" s="374"/>
      <c r="BE94" s="375"/>
      <c r="BF94" s="376"/>
      <c r="BG94" s="377"/>
      <c r="BH94" s="375"/>
      <c r="BI94" s="378"/>
      <c r="BJ94" s="374"/>
      <c r="BK94" s="375"/>
      <c r="BL94" s="376"/>
      <c r="BM94" s="377"/>
      <c r="BN94" s="375"/>
      <c r="BO94" s="378"/>
      <c r="BP94" s="374"/>
      <c r="BQ94" s="375"/>
      <c r="BR94" s="376"/>
      <c r="BS94" s="377"/>
      <c r="BT94" s="375"/>
      <c r="BU94" s="378"/>
      <c r="BV94" s="374"/>
      <c r="BW94" s="375"/>
      <c r="BX94" s="376"/>
      <c r="BY94" s="377"/>
      <c r="BZ94" s="375"/>
      <c r="CA94" s="378"/>
      <c r="CB94" s="374"/>
      <c r="CC94" s="375"/>
      <c r="CD94" s="376"/>
      <c r="CE94" s="377"/>
      <c r="CF94" s="375"/>
      <c r="CG94" s="378"/>
      <c r="CH94" s="374"/>
      <c r="CI94" s="375"/>
      <c r="CJ94" s="376"/>
      <c r="CK94" s="377"/>
      <c r="CL94" s="375"/>
      <c r="CM94" s="378"/>
      <c r="CN94" s="374"/>
      <c r="CO94" s="375"/>
      <c r="CP94" s="376"/>
      <c r="CQ94" s="377"/>
      <c r="CR94" s="375"/>
      <c r="CS94" s="378"/>
      <c r="CT94" s="374"/>
      <c r="CU94" s="375"/>
      <c r="CV94" s="376"/>
      <c r="CW94" s="377"/>
      <c r="CX94" s="375"/>
      <c r="CY94" s="378"/>
      <c r="CZ94" s="374"/>
      <c r="DA94" s="375"/>
      <c r="DB94" s="376"/>
      <c r="DC94" s="377"/>
      <c r="DD94" s="375"/>
      <c r="DE94" s="378"/>
      <c r="DF94" s="374"/>
      <c r="DG94" s="375"/>
      <c r="DH94" s="376"/>
      <c r="DI94" s="377">
        <v>1</v>
      </c>
      <c r="DJ94" s="375"/>
      <c r="DK94" s="378"/>
      <c r="DL94" s="374">
        <v>7</v>
      </c>
      <c r="DM94" s="375"/>
      <c r="DN94" s="376"/>
      <c r="DO94" s="377"/>
      <c r="DP94" s="375"/>
      <c r="DQ94" s="378"/>
      <c r="DR94" s="374"/>
      <c r="DS94" s="375"/>
      <c r="DT94" s="376"/>
      <c r="DU94" s="377"/>
      <c r="DV94" s="375"/>
      <c r="DW94" s="378"/>
      <c r="DX94" s="374"/>
      <c r="DY94" s="375"/>
      <c r="DZ94" s="376"/>
      <c r="EA94" s="377"/>
      <c r="EB94" s="375"/>
      <c r="EC94" s="378"/>
      <c r="ED94" s="374"/>
      <c r="EE94" s="375"/>
      <c r="EF94" s="376"/>
      <c r="EG94" s="377"/>
      <c r="EH94" s="375"/>
      <c r="EI94" s="378"/>
      <c r="EJ94" s="374"/>
      <c r="EK94" s="375"/>
      <c r="EL94" s="376"/>
      <c r="EM94" s="374"/>
      <c r="EN94" s="378"/>
      <c r="EO94" s="395"/>
      <c r="EP94" s="374"/>
      <c r="EQ94" s="375"/>
      <c r="ER94" s="376"/>
      <c r="ES94" s="374"/>
      <c r="ET94" s="378"/>
      <c r="EU94" s="395"/>
      <c r="EV94" s="374">
        <v>94</v>
      </c>
      <c r="EW94" s="378">
        <v>71</v>
      </c>
      <c r="EX94" s="395">
        <v>48</v>
      </c>
      <c r="EY94" s="374">
        <v>97</v>
      </c>
      <c r="EZ94" s="378">
        <v>70</v>
      </c>
      <c r="FA94" s="395">
        <v>51</v>
      </c>
    </row>
    <row r="95" spans="2:157" ht="33.75" customHeight="1" x14ac:dyDescent="0.25">
      <c r="B95" s="401" t="s">
        <v>559</v>
      </c>
      <c r="C95" s="402"/>
      <c r="D95" s="403"/>
      <c r="E95" s="404"/>
      <c r="F95" s="405"/>
      <c r="G95" s="403"/>
      <c r="H95" s="406"/>
      <c r="I95" s="402"/>
      <c r="J95" s="403"/>
      <c r="K95" s="404"/>
      <c r="L95" s="405"/>
      <c r="M95" s="403"/>
      <c r="N95" s="406"/>
      <c r="O95" s="402"/>
      <c r="P95" s="403"/>
      <c r="Q95" s="404"/>
      <c r="R95" s="405"/>
      <c r="S95" s="406"/>
      <c r="T95" s="402"/>
      <c r="U95" s="403"/>
      <c r="V95" s="404"/>
      <c r="W95" s="405"/>
      <c r="X95" s="403"/>
      <c r="Y95" s="406"/>
      <c r="Z95" s="402"/>
      <c r="AA95" s="403"/>
      <c r="AB95" s="404"/>
      <c r="AC95" s="405"/>
      <c r="AD95" s="403"/>
      <c r="AE95" s="406"/>
      <c r="AF95" s="402"/>
      <c r="AG95" s="403"/>
      <c r="AH95" s="404"/>
      <c r="AI95" s="405"/>
      <c r="AJ95" s="403"/>
      <c r="AK95" s="406"/>
      <c r="AL95" s="402"/>
      <c r="AM95" s="403"/>
      <c r="AN95" s="404"/>
      <c r="AO95" s="405"/>
      <c r="AP95" s="403"/>
      <c r="AQ95" s="406"/>
      <c r="AR95" s="402"/>
      <c r="AS95" s="403"/>
      <c r="AT95" s="404"/>
      <c r="AU95" s="405"/>
      <c r="AV95" s="403"/>
      <c r="AW95" s="406"/>
      <c r="AX95" s="402"/>
      <c r="AY95" s="403"/>
      <c r="AZ95" s="404"/>
      <c r="BA95" s="405"/>
      <c r="BB95" s="403"/>
      <c r="BC95" s="406"/>
      <c r="BD95" s="374"/>
      <c r="BE95" s="375"/>
      <c r="BF95" s="376"/>
      <c r="BG95" s="377"/>
      <c r="BH95" s="375"/>
      <c r="BI95" s="378"/>
      <c r="BJ95" s="374"/>
      <c r="BK95" s="375"/>
      <c r="BL95" s="376"/>
      <c r="BM95" s="377"/>
      <c r="BN95" s="375"/>
      <c r="BO95" s="378"/>
      <c r="BP95" s="374"/>
      <c r="BQ95" s="375"/>
      <c r="BR95" s="376"/>
      <c r="BS95" s="377"/>
      <c r="BT95" s="375"/>
      <c r="BU95" s="378"/>
      <c r="BV95" s="374"/>
      <c r="BW95" s="375"/>
      <c r="BX95" s="376"/>
      <c r="BY95" s="377"/>
      <c r="BZ95" s="375"/>
      <c r="CA95" s="378"/>
      <c r="CB95" s="374"/>
      <c r="CC95" s="375"/>
      <c r="CD95" s="376"/>
      <c r="CE95" s="377"/>
      <c r="CF95" s="375"/>
      <c r="CG95" s="378"/>
      <c r="CH95" s="374"/>
      <c r="CI95" s="375"/>
      <c r="CJ95" s="376"/>
      <c r="CK95" s="377"/>
      <c r="CL95" s="375"/>
      <c r="CM95" s="378"/>
      <c r="CN95" s="374"/>
      <c r="CO95" s="375"/>
      <c r="CP95" s="376"/>
      <c r="CQ95" s="377"/>
      <c r="CR95" s="375"/>
      <c r="CS95" s="378"/>
      <c r="CT95" s="374"/>
      <c r="CU95" s="375"/>
      <c r="CV95" s="376"/>
      <c r="CW95" s="377"/>
      <c r="CX95" s="375"/>
      <c r="CY95" s="378"/>
      <c r="CZ95" s="374"/>
      <c r="DA95" s="375"/>
      <c r="DB95" s="376"/>
      <c r="DC95" s="377"/>
      <c r="DD95" s="375"/>
      <c r="DE95" s="378"/>
      <c r="DF95" s="374"/>
      <c r="DG95" s="375"/>
      <c r="DH95" s="376"/>
      <c r="DI95" s="377">
        <v>4</v>
      </c>
      <c r="DJ95" s="375"/>
      <c r="DK95" s="378"/>
      <c r="DL95" s="374">
        <v>5</v>
      </c>
      <c r="DM95" s="375"/>
      <c r="DN95" s="376"/>
      <c r="DO95" s="377"/>
      <c r="DP95" s="375"/>
      <c r="DQ95" s="378"/>
      <c r="DR95" s="374"/>
      <c r="DS95" s="375"/>
      <c r="DT95" s="376"/>
      <c r="DU95" s="377"/>
      <c r="DV95" s="375"/>
      <c r="DW95" s="378"/>
      <c r="DX95" s="374"/>
      <c r="DY95" s="375"/>
      <c r="DZ95" s="376"/>
      <c r="EA95" s="377"/>
      <c r="EB95" s="375"/>
      <c r="EC95" s="378"/>
      <c r="ED95" s="374"/>
      <c r="EE95" s="375"/>
      <c r="EF95" s="376"/>
      <c r="EG95" s="377"/>
      <c r="EH95" s="375"/>
      <c r="EI95" s="378"/>
      <c r="EJ95" s="374"/>
      <c r="EK95" s="375"/>
      <c r="EL95" s="376"/>
      <c r="EM95" s="374"/>
      <c r="EN95" s="378"/>
      <c r="EO95" s="395"/>
      <c r="EP95" s="374"/>
      <c r="EQ95" s="375"/>
      <c r="ER95" s="376"/>
      <c r="ES95" s="374"/>
      <c r="ET95" s="378"/>
      <c r="EU95" s="395"/>
      <c r="EV95" s="374"/>
      <c r="EW95" s="378"/>
      <c r="EX95" s="395"/>
      <c r="EY95" s="374"/>
      <c r="EZ95" s="378"/>
      <c r="FA95" s="395"/>
    </row>
    <row r="96" spans="2:157" ht="33.75" customHeight="1" x14ac:dyDescent="0.25">
      <c r="B96" s="401" t="s">
        <v>560</v>
      </c>
      <c r="C96" s="402"/>
      <c r="D96" s="403"/>
      <c r="E96" s="404"/>
      <c r="F96" s="405"/>
      <c r="G96" s="403"/>
      <c r="H96" s="406"/>
      <c r="I96" s="402"/>
      <c r="J96" s="403"/>
      <c r="K96" s="404"/>
      <c r="L96" s="405"/>
      <c r="M96" s="403"/>
      <c r="N96" s="406"/>
      <c r="O96" s="402"/>
      <c r="P96" s="403"/>
      <c r="Q96" s="404"/>
      <c r="R96" s="405"/>
      <c r="S96" s="406"/>
      <c r="T96" s="402"/>
      <c r="U96" s="403"/>
      <c r="V96" s="404"/>
      <c r="W96" s="405"/>
      <c r="X96" s="403"/>
      <c r="Y96" s="406"/>
      <c r="Z96" s="402"/>
      <c r="AA96" s="403"/>
      <c r="AB96" s="404"/>
      <c r="AC96" s="405"/>
      <c r="AD96" s="403"/>
      <c r="AE96" s="406"/>
      <c r="AF96" s="402"/>
      <c r="AG96" s="403"/>
      <c r="AH96" s="404"/>
      <c r="AI96" s="405"/>
      <c r="AJ96" s="403"/>
      <c r="AK96" s="406"/>
      <c r="AL96" s="402"/>
      <c r="AM96" s="403"/>
      <c r="AN96" s="404"/>
      <c r="AO96" s="405"/>
      <c r="AP96" s="403"/>
      <c r="AQ96" s="406"/>
      <c r="AR96" s="402"/>
      <c r="AS96" s="403"/>
      <c r="AT96" s="404"/>
      <c r="AU96" s="405"/>
      <c r="AV96" s="403"/>
      <c r="AW96" s="406"/>
      <c r="AX96" s="402"/>
      <c r="AY96" s="403"/>
      <c r="AZ96" s="404"/>
      <c r="BA96" s="405"/>
      <c r="BB96" s="403"/>
      <c r="BC96" s="406"/>
      <c r="BD96" s="374">
        <v>101</v>
      </c>
      <c r="BE96" s="375">
        <v>44</v>
      </c>
      <c r="BF96" s="376">
        <v>39</v>
      </c>
      <c r="BG96" s="377">
        <v>69</v>
      </c>
      <c r="BH96" s="375">
        <v>41</v>
      </c>
      <c r="BI96" s="378">
        <v>40</v>
      </c>
      <c r="BJ96" s="374">
        <v>126</v>
      </c>
      <c r="BK96" s="375"/>
      <c r="BL96" s="376">
        <v>43</v>
      </c>
      <c r="BM96" s="377">
        <v>127</v>
      </c>
      <c r="BN96" s="375">
        <v>40</v>
      </c>
      <c r="BO96" s="378">
        <v>41</v>
      </c>
      <c r="BP96" s="374">
        <v>87</v>
      </c>
      <c r="BQ96" s="375">
        <v>42</v>
      </c>
      <c r="BR96" s="376">
        <v>41</v>
      </c>
      <c r="BS96" s="377">
        <v>77</v>
      </c>
      <c r="BT96" s="375">
        <v>42</v>
      </c>
      <c r="BU96" s="378">
        <v>41</v>
      </c>
      <c r="BV96" s="374">
        <v>97</v>
      </c>
      <c r="BW96" s="375">
        <v>96</v>
      </c>
      <c r="BX96" s="376">
        <v>80</v>
      </c>
      <c r="BY96" s="377">
        <v>66</v>
      </c>
      <c r="BZ96" s="375">
        <v>40</v>
      </c>
      <c r="CA96" s="378">
        <v>42</v>
      </c>
      <c r="CB96" s="374">
        <v>115</v>
      </c>
      <c r="CC96" s="375">
        <v>55</v>
      </c>
      <c r="CD96" s="376">
        <v>41</v>
      </c>
      <c r="CE96" s="377">
        <v>92</v>
      </c>
      <c r="CF96" s="375">
        <v>41</v>
      </c>
      <c r="CG96" s="378">
        <v>47</v>
      </c>
      <c r="CH96" s="374">
        <v>105</v>
      </c>
      <c r="CI96" s="375">
        <v>59</v>
      </c>
      <c r="CJ96" s="376">
        <v>40</v>
      </c>
      <c r="CK96" s="377">
        <v>100</v>
      </c>
      <c r="CL96" s="375">
        <v>58</v>
      </c>
      <c r="CM96" s="378">
        <v>50</v>
      </c>
      <c r="CN96" s="374">
        <v>152</v>
      </c>
      <c r="CO96" s="375">
        <v>63</v>
      </c>
      <c r="CP96" s="376">
        <v>46</v>
      </c>
      <c r="CQ96" s="377">
        <v>137</v>
      </c>
      <c r="CR96" s="375">
        <v>50</v>
      </c>
      <c r="CS96" s="378">
        <v>45</v>
      </c>
      <c r="CT96" s="374">
        <v>119</v>
      </c>
      <c r="CU96" s="375">
        <v>59</v>
      </c>
      <c r="CV96" s="376">
        <v>46</v>
      </c>
      <c r="CW96" s="377">
        <v>105</v>
      </c>
      <c r="CX96" s="375"/>
      <c r="CY96" s="378">
        <v>45</v>
      </c>
      <c r="CZ96" s="374">
        <v>106</v>
      </c>
      <c r="DA96" s="375">
        <v>55</v>
      </c>
      <c r="DB96" s="376">
        <v>38</v>
      </c>
      <c r="DC96" s="377">
        <v>136</v>
      </c>
      <c r="DD96" s="375">
        <v>51</v>
      </c>
      <c r="DE96" s="378">
        <v>44</v>
      </c>
      <c r="DF96" s="374">
        <v>118</v>
      </c>
      <c r="DG96" s="375">
        <v>56</v>
      </c>
      <c r="DH96" s="376">
        <v>42</v>
      </c>
      <c r="DI96" s="377">
        <v>102</v>
      </c>
      <c r="DJ96" s="375">
        <v>53</v>
      </c>
      <c r="DK96" s="378">
        <v>45</v>
      </c>
      <c r="DL96" s="374">
        <v>162</v>
      </c>
      <c r="DM96" s="375">
        <v>47</v>
      </c>
      <c r="DN96" s="376">
        <v>45</v>
      </c>
      <c r="DO96" s="377">
        <v>143</v>
      </c>
      <c r="DP96" s="375">
        <v>50</v>
      </c>
      <c r="DQ96" s="378">
        <v>45</v>
      </c>
      <c r="DR96" s="374">
        <v>98</v>
      </c>
      <c r="DS96" s="375">
        <v>47</v>
      </c>
      <c r="DT96" s="376">
        <v>45</v>
      </c>
      <c r="DU96" s="377">
        <v>85</v>
      </c>
      <c r="DV96" s="375">
        <v>53</v>
      </c>
      <c r="DW96" s="378">
        <v>44</v>
      </c>
      <c r="DX96" s="374">
        <v>136</v>
      </c>
      <c r="DY96" s="375">
        <v>54</v>
      </c>
      <c r="DZ96" s="376">
        <v>44</v>
      </c>
      <c r="EA96" s="377">
        <v>140</v>
      </c>
      <c r="EB96" s="375">
        <v>44</v>
      </c>
      <c r="EC96" s="378">
        <v>40</v>
      </c>
      <c r="ED96" s="374">
        <v>158</v>
      </c>
      <c r="EE96" s="375">
        <v>51</v>
      </c>
      <c r="EF96" s="376">
        <v>44</v>
      </c>
      <c r="EG96" s="377">
        <v>126</v>
      </c>
      <c r="EH96" s="375">
        <v>55</v>
      </c>
      <c r="EI96" s="378">
        <v>48</v>
      </c>
      <c r="EJ96" s="379">
        <v>99</v>
      </c>
      <c r="EK96" s="380">
        <v>61</v>
      </c>
      <c r="EL96" s="381">
        <v>56</v>
      </c>
      <c r="EM96" s="379">
        <v>201</v>
      </c>
      <c r="EN96" s="380">
        <v>47</v>
      </c>
      <c r="EO96" s="381">
        <v>48</v>
      </c>
      <c r="EP96" s="382">
        <v>240</v>
      </c>
      <c r="EQ96" s="383">
        <v>50</v>
      </c>
      <c r="ER96" s="384">
        <v>43</v>
      </c>
      <c r="ES96" s="385">
        <v>161</v>
      </c>
      <c r="ET96" s="386">
        <v>49</v>
      </c>
      <c r="EU96" s="387">
        <v>45</v>
      </c>
      <c r="EV96" s="385"/>
      <c r="EW96" s="386"/>
      <c r="EX96" s="387"/>
      <c r="EY96" s="385"/>
      <c r="EZ96" s="386"/>
      <c r="FA96" s="387"/>
    </row>
    <row r="97" spans="2:157" ht="33.75" customHeight="1" x14ac:dyDescent="0.25">
      <c r="B97" s="401" t="s">
        <v>561</v>
      </c>
      <c r="C97" s="402"/>
      <c r="D97" s="403"/>
      <c r="E97" s="404"/>
      <c r="F97" s="405"/>
      <c r="G97" s="403"/>
      <c r="H97" s="406"/>
      <c r="I97" s="402"/>
      <c r="J97" s="403"/>
      <c r="K97" s="404"/>
      <c r="L97" s="405"/>
      <c r="M97" s="403"/>
      <c r="N97" s="406"/>
      <c r="O97" s="402"/>
      <c r="P97" s="403"/>
      <c r="Q97" s="404"/>
      <c r="R97" s="405"/>
      <c r="S97" s="406"/>
      <c r="T97" s="402"/>
      <c r="U97" s="403"/>
      <c r="V97" s="404"/>
      <c r="W97" s="405"/>
      <c r="X97" s="403"/>
      <c r="Y97" s="406"/>
      <c r="Z97" s="402"/>
      <c r="AA97" s="403"/>
      <c r="AB97" s="404"/>
      <c r="AC97" s="405"/>
      <c r="AD97" s="403"/>
      <c r="AE97" s="406"/>
      <c r="AF97" s="402"/>
      <c r="AG97" s="403"/>
      <c r="AH97" s="404"/>
      <c r="AI97" s="405"/>
      <c r="AJ97" s="403"/>
      <c r="AK97" s="406"/>
      <c r="AL97" s="402"/>
      <c r="AM97" s="403"/>
      <c r="AN97" s="404"/>
      <c r="AO97" s="405"/>
      <c r="AP97" s="403"/>
      <c r="AQ97" s="406"/>
      <c r="AR97" s="402"/>
      <c r="AS97" s="403"/>
      <c r="AT97" s="404"/>
      <c r="AU97" s="405"/>
      <c r="AV97" s="403"/>
      <c r="AW97" s="406"/>
      <c r="AX97" s="402"/>
      <c r="AY97" s="403"/>
      <c r="AZ97" s="404"/>
      <c r="BA97" s="405"/>
      <c r="BB97" s="403"/>
      <c r="BC97" s="406"/>
      <c r="BD97" s="374"/>
      <c r="BE97" s="375"/>
      <c r="BF97" s="376"/>
      <c r="BG97" s="377"/>
      <c r="BH97" s="375"/>
      <c r="BI97" s="378"/>
      <c r="BJ97" s="374"/>
      <c r="BK97" s="375"/>
      <c r="BL97" s="376"/>
      <c r="BM97" s="377"/>
      <c r="BN97" s="375"/>
      <c r="BO97" s="378"/>
      <c r="BP97" s="374"/>
      <c r="BQ97" s="375"/>
      <c r="BR97" s="376"/>
      <c r="BS97" s="377"/>
      <c r="BT97" s="375"/>
      <c r="BU97" s="378"/>
      <c r="BV97" s="374"/>
      <c r="BW97" s="375"/>
      <c r="BX97" s="376"/>
      <c r="BY97" s="377"/>
      <c r="BZ97" s="375"/>
      <c r="CA97" s="378"/>
      <c r="CB97" s="374"/>
      <c r="CC97" s="375"/>
      <c r="CD97" s="376"/>
      <c r="CE97" s="377"/>
      <c r="CF97" s="375"/>
      <c r="CG97" s="378"/>
      <c r="CH97" s="374"/>
      <c r="CI97" s="375"/>
      <c r="CJ97" s="376"/>
      <c r="CK97" s="377"/>
      <c r="CL97" s="375"/>
      <c r="CM97" s="378"/>
      <c r="CN97" s="374"/>
      <c r="CO97" s="375"/>
      <c r="CP97" s="376"/>
      <c r="CQ97" s="377"/>
      <c r="CR97" s="375"/>
      <c r="CS97" s="378"/>
      <c r="CT97" s="374"/>
      <c r="CU97" s="375"/>
      <c r="CV97" s="376"/>
      <c r="CW97" s="377"/>
      <c r="CX97" s="375"/>
      <c r="CY97" s="378"/>
      <c r="CZ97" s="374"/>
      <c r="DA97" s="375"/>
      <c r="DB97" s="376"/>
      <c r="DC97" s="377"/>
      <c r="DD97" s="375"/>
      <c r="DE97" s="378"/>
      <c r="DF97" s="374"/>
      <c r="DG97" s="375"/>
      <c r="DH97" s="376"/>
      <c r="DI97" s="377">
        <v>3</v>
      </c>
      <c r="DJ97" s="375"/>
      <c r="DK97" s="378"/>
      <c r="DL97" s="374"/>
      <c r="DM97" s="375"/>
      <c r="DN97" s="376"/>
      <c r="DO97" s="377"/>
      <c r="DP97" s="375"/>
      <c r="DQ97" s="378"/>
      <c r="DR97" s="374"/>
      <c r="DS97" s="375"/>
      <c r="DT97" s="376"/>
      <c r="DU97" s="377"/>
      <c r="DV97" s="375"/>
      <c r="DW97" s="378"/>
      <c r="DX97" s="374"/>
      <c r="DY97" s="375"/>
      <c r="DZ97" s="376"/>
      <c r="EA97" s="377"/>
      <c r="EB97" s="375"/>
      <c r="EC97" s="378"/>
      <c r="ED97" s="374"/>
      <c r="EE97" s="375"/>
      <c r="EF97" s="376"/>
      <c r="EG97" s="377"/>
      <c r="EH97" s="375"/>
      <c r="EI97" s="378"/>
      <c r="EJ97" s="374"/>
      <c r="EK97" s="375"/>
      <c r="EL97" s="376"/>
      <c r="EM97" s="374"/>
      <c r="EN97" s="378"/>
      <c r="EO97" s="395"/>
      <c r="EP97" s="374"/>
      <c r="EQ97" s="375"/>
      <c r="ER97" s="376"/>
      <c r="ES97" s="374"/>
      <c r="ET97" s="378"/>
      <c r="EU97" s="395"/>
      <c r="EV97" s="374">
        <v>208</v>
      </c>
      <c r="EW97" s="378">
        <v>42</v>
      </c>
      <c r="EX97" s="395">
        <v>43</v>
      </c>
      <c r="EY97" s="374">
        <v>132</v>
      </c>
      <c r="EZ97" s="378">
        <v>44</v>
      </c>
      <c r="FA97" s="395">
        <v>41</v>
      </c>
    </row>
    <row r="98" spans="2:157" ht="33.75" customHeight="1" x14ac:dyDescent="0.25">
      <c r="B98" s="401" t="s">
        <v>562</v>
      </c>
      <c r="C98" s="402"/>
      <c r="D98" s="403"/>
      <c r="E98" s="404"/>
      <c r="F98" s="405"/>
      <c r="G98" s="403"/>
      <c r="H98" s="406"/>
      <c r="I98" s="402"/>
      <c r="J98" s="403"/>
      <c r="K98" s="404"/>
      <c r="L98" s="405"/>
      <c r="M98" s="403"/>
      <c r="N98" s="406"/>
      <c r="O98" s="402"/>
      <c r="P98" s="403"/>
      <c r="Q98" s="404"/>
      <c r="R98" s="405"/>
      <c r="S98" s="406"/>
      <c r="T98" s="402"/>
      <c r="U98" s="403"/>
      <c r="V98" s="404"/>
      <c r="W98" s="405"/>
      <c r="X98" s="403"/>
      <c r="Y98" s="406"/>
      <c r="Z98" s="402"/>
      <c r="AA98" s="403"/>
      <c r="AB98" s="404"/>
      <c r="AC98" s="405"/>
      <c r="AD98" s="403"/>
      <c r="AE98" s="406"/>
      <c r="AF98" s="402"/>
      <c r="AG98" s="403"/>
      <c r="AH98" s="404"/>
      <c r="AI98" s="405"/>
      <c r="AJ98" s="403"/>
      <c r="AK98" s="406"/>
      <c r="AL98" s="402"/>
      <c r="AM98" s="403"/>
      <c r="AN98" s="404"/>
      <c r="AO98" s="405"/>
      <c r="AP98" s="403"/>
      <c r="AQ98" s="406"/>
      <c r="AR98" s="402"/>
      <c r="AS98" s="403"/>
      <c r="AT98" s="404"/>
      <c r="AU98" s="405"/>
      <c r="AV98" s="403"/>
      <c r="AW98" s="406"/>
      <c r="AX98" s="402"/>
      <c r="AY98" s="403"/>
      <c r="AZ98" s="404"/>
      <c r="BA98" s="405"/>
      <c r="BB98" s="403"/>
      <c r="BC98" s="406"/>
      <c r="BD98" s="374"/>
      <c r="BE98" s="375"/>
      <c r="BF98" s="376"/>
      <c r="BG98" s="377"/>
      <c r="BH98" s="375"/>
      <c r="BI98" s="378"/>
      <c r="BJ98" s="374"/>
      <c r="BK98" s="375"/>
      <c r="BL98" s="376"/>
      <c r="BM98" s="377"/>
      <c r="BN98" s="375"/>
      <c r="BO98" s="378"/>
      <c r="BP98" s="374"/>
      <c r="BQ98" s="375"/>
      <c r="BR98" s="376"/>
      <c r="BS98" s="377"/>
      <c r="BT98" s="375"/>
      <c r="BU98" s="378"/>
      <c r="BV98" s="374"/>
      <c r="BW98" s="375"/>
      <c r="BX98" s="376"/>
      <c r="BY98" s="377"/>
      <c r="BZ98" s="375"/>
      <c r="CA98" s="378"/>
      <c r="CB98" s="374"/>
      <c r="CC98" s="375"/>
      <c r="CD98" s="376"/>
      <c r="CE98" s="377"/>
      <c r="CF98" s="375"/>
      <c r="CG98" s="378"/>
      <c r="CH98" s="374"/>
      <c r="CI98" s="375"/>
      <c r="CJ98" s="376"/>
      <c r="CK98" s="377"/>
      <c r="CL98" s="375"/>
      <c r="CM98" s="378"/>
      <c r="CN98" s="374"/>
      <c r="CO98" s="375"/>
      <c r="CP98" s="376"/>
      <c r="CQ98" s="377"/>
      <c r="CR98" s="375"/>
      <c r="CS98" s="378"/>
      <c r="CT98" s="374"/>
      <c r="CU98" s="375"/>
      <c r="CV98" s="376"/>
      <c r="CW98" s="377"/>
      <c r="CX98" s="375"/>
      <c r="CY98" s="378"/>
      <c r="CZ98" s="374"/>
      <c r="DA98" s="375"/>
      <c r="DB98" s="376"/>
      <c r="DC98" s="377"/>
      <c r="DD98" s="375"/>
      <c r="DE98" s="378"/>
      <c r="DF98" s="374"/>
      <c r="DG98" s="375"/>
      <c r="DH98" s="376"/>
      <c r="DI98" s="377">
        <v>7</v>
      </c>
      <c r="DJ98" s="375"/>
      <c r="DK98" s="378"/>
      <c r="DL98" s="374"/>
      <c r="DM98" s="375"/>
      <c r="DN98" s="376"/>
      <c r="DO98" s="377"/>
      <c r="DP98" s="375"/>
      <c r="DQ98" s="378"/>
      <c r="DR98" s="374"/>
      <c r="DS98" s="375"/>
      <c r="DT98" s="376"/>
      <c r="DU98" s="377"/>
      <c r="DV98" s="375"/>
      <c r="DW98" s="378"/>
      <c r="DX98" s="374"/>
      <c r="DY98" s="375"/>
      <c r="DZ98" s="376"/>
      <c r="EA98" s="377"/>
      <c r="EB98" s="375"/>
      <c r="EC98" s="378"/>
      <c r="ED98" s="374"/>
      <c r="EE98" s="375"/>
      <c r="EF98" s="376"/>
      <c r="EG98" s="377"/>
      <c r="EH98" s="375"/>
      <c r="EI98" s="378"/>
      <c r="EJ98" s="374"/>
      <c r="EK98" s="375"/>
      <c r="EL98" s="376"/>
      <c r="EM98" s="374"/>
      <c r="EN98" s="378"/>
      <c r="EO98" s="395"/>
      <c r="EP98" s="374"/>
      <c r="EQ98" s="375"/>
      <c r="ER98" s="376"/>
      <c r="ES98" s="374"/>
      <c r="ET98" s="378"/>
      <c r="EU98" s="395"/>
      <c r="EV98" s="374"/>
      <c r="EW98" s="378"/>
      <c r="EX98" s="395"/>
      <c r="EY98" s="374"/>
      <c r="EZ98" s="378"/>
      <c r="FA98" s="395"/>
    </row>
    <row r="99" spans="2:157" ht="33.75" customHeight="1" x14ac:dyDescent="0.25">
      <c r="B99" s="401" t="s">
        <v>563</v>
      </c>
      <c r="C99" s="402"/>
      <c r="D99" s="403"/>
      <c r="E99" s="404"/>
      <c r="F99" s="405"/>
      <c r="G99" s="403"/>
      <c r="H99" s="406"/>
      <c r="I99" s="402"/>
      <c r="J99" s="403"/>
      <c r="K99" s="404"/>
      <c r="L99" s="405"/>
      <c r="M99" s="403"/>
      <c r="N99" s="406"/>
      <c r="O99" s="402"/>
      <c r="P99" s="403"/>
      <c r="Q99" s="404"/>
      <c r="R99" s="405"/>
      <c r="S99" s="406"/>
      <c r="T99" s="402"/>
      <c r="U99" s="403"/>
      <c r="V99" s="404"/>
      <c r="W99" s="405"/>
      <c r="X99" s="403"/>
      <c r="Y99" s="406"/>
      <c r="Z99" s="402"/>
      <c r="AA99" s="403"/>
      <c r="AB99" s="404"/>
      <c r="AC99" s="405"/>
      <c r="AD99" s="403"/>
      <c r="AE99" s="406"/>
      <c r="AF99" s="402"/>
      <c r="AG99" s="403"/>
      <c r="AH99" s="404"/>
      <c r="AI99" s="405"/>
      <c r="AJ99" s="403"/>
      <c r="AK99" s="406"/>
      <c r="AL99" s="402"/>
      <c r="AM99" s="403"/>
      <c r="AN99" s="404"/>
      <c r="AO99" s="405"/>
      <c r="AP99" s="403"/>
      <c r="AQ99" s="406"/>
      <c r="AR99" s="402"/>
      <c r="AS99" s="403"/>
      <c r="AT99" s="404"/>
      <c r="AU99" s="405"/>
      <c r="AV99" s="403"/>
      <c r="AW99" s="406"/>
      <c r="AX99" s="402"/>
      <c r="AY99" s="403"/>
      <c r="AZ99" s="404"/>
      <c r="BA99" s="405"/>
      <c r="BB99" s="403"/>
      <c r="BC99" s="406"/>
      <c r="BD99" s="374"/>
      <c r="BE99" s="375"/>
      <c r="BF99" s="376"/>
      <c r="BG99" s="377"/>
      <c r="BH99" s="375"/>
      <c r="BI99" s="378"/>
      <c r="BJ99" s="374"/>
      <c r="BK99" s="375"/>
      <c r="BL99" s="376"/>
      <c r="BM99" s="377"/>
      <c r="BN99" s="375"/>
      <c r="BO99" s="378"/>
      <c r="BP99" s="374"/>
      <c r="BQ99" s="375"/>
      <c r="BR99" s="376"/>
      <c r="BS99" s="377"/>
      <c r="BT99" s="375"/>
      <c r="BU99" s="378"/>
      <c r="BV99" s="374"/>
      <c r="BW99" s="375"/>
      <c r="BX99" s="376"/>
      <c r="BY99" s="377"/>
      <c r="BZ99" s="375"/>
      <c r="CA99" s="378"/>
      <c r="CB99" s="374"/>
      <c r="CC99" s="375"/>
      <c r="CD99" s="376"/>
      <c r="CE99" s="377"/>
      <c r="CF99" s="375"/>
      <c r="CG99" s="378"/>
      <c r="CH99" s="374"/>
      <c r="CI99" s="375"/>
      <c r="CJ99" s="376"/>
      <c r="CK99" s="377"/>
      <c r="CL99" s="375"/>
      <c r="CM99" s="378"/>
      <c r="CN99" s="374"/>
      <c r="CO99" s="375"/>
      <c r="CP99" s="376"/>
      <c r="CQ99" s="377">
        <v>41</v>
      </c>
      <c r="CR99" s="375">
        <v>41</v>
      </c>
      <c r="CS99" s="378">
        <v>36</v>
      </c>
      <c r="CT99" s="374"/>
      <c r="CU99" s="375"/>
      <c r="CV99" s="376"/>
      <c r="CW99" s="377">
        <v>45</v>
      </c>
      <c r="CX99" s="375">
        <v>47</v>
      </c>
      <c r="CY99" s="378">
        <v>37</v>
      </c>
      <c r="CZ99" s="374"/>
      <c r="DA99" s="375"/>
      <c r="DB99" s="376"/>
      <c r="DC99" s="377"/>
      <c r="DD99" s="375"/>
      <c r="DE99" s="378"/>
      <c r="DF99" s="374"/>
      <c r="DG99" s="375"/>
      <c r="DH99" s="376"/>
      <c r="DI99" s="377">
        <v>18</v>
      </c>
      <c r="DJ99" s="375"/>
      <c r="DK99" s="378"/>
      <c r="DL99" s="374"/>
      <c r="DM99" s="375"/>
      <c r="DN99" s="376"/>
      <c r="DO99" s="377"/>
      <c r="DP99" s="375"/>
      <c r="DQ99" s="378"/>
      <c r="DR99" s="374"/>
      <c r="DS99" s="375"/>
      <c r="DT99" s="376"/>
      <c r="DU99" s="377"/>
      <c r="DV99" s="375"/>
      <c r="DW99" s="378"/>
      <c r="DX99" s="374"/>
      <c r="DY99" s="375"/>
      <c r="DZ99" s="376"/>
      <c r="EA99" s="377"/>
      <c r="EB99" s="375"/>
      <c r="EC99" s="378"/>
      <c r="ED99" s="374"/>
      <c r="EE99" s="375"/>
      <c r="EF99" s="376"/>
      <c r="EG99" s="377"/>
      <c r="EH99" s="375"/>
      <c r="EI99" s="378"/>
      <c r="EJ99" s="374"/>
      <c r="EK99" s="375"/>
      <c r="EL99" s="376"/>
      <c r="EM99" s="374"/>
      <c r="EN99" s="378"/>
      <c r="EO99" s="395"/>
      <c r="EP99" s="374"/>
      <c r="EQ99" s="375"/>
      <c r="ER99" s="376"/>
      <c r="ES99" s="374"/>
      <c r="ET99" s="378"/>
      <c r="EU99" s="395"/>
      <c r="EV99" s="374"/>
      <c r="EW99" s="378"/>
      <c r="EX99" s="395"/>
      <c r="EY99" s="374"/>
      <c r="EZ99" s="378"/>
      <c r="FA99" s="395"/>
    </row>
    <row r="100" spans="2:157" ht="33.75" customHeight="1" x14ac:dyDescent="0.25">
      <c r="B100" s="401" t="s">
        <v>564</v>
      </c>
      <c r="C100" s="402"/>
      <c r="D100" s="403"/>
      <c r="E100" s="404"/>
      <c r="F100" s="405"/>
      <c r="G100" s="403"/>
      <c r="H100" s="406"/>
      <c r="I100" s="402"/>
      <c r="J100" s="403"/>
      <c r="K100" s="404"/>
      <c r="L100" s="405"/>
      <c r="M100" s="403"/>
      <c r="N100" s="406"/>
      <c r="O100" s="402"/>
      <c r="P100" s="403"/>
      <c r="Q100" s="404"/>
      <c r="R100" s="405"/>
      <c r="S100" s="406"/>
      <c r="T100" s="402"/>
      <c r="U100" s="403"/>
      <c r="V100" s="404"/>
      <c r="W100" s="405"/>
      <c r="X100" s="403"/>
      <c r="Y100" s="406"/>
      <c r="Z100" s="402"/>
      <c r="AA100" s="403"/>
      <c r="AB100" s="404"/>
      <c r="AC100" s="405"/>
      <c r="AD100" s="403"/>
      <c r="AE100" s="406"/>
      <c r="AF100" s="402"/>
      <c r="AG100" s="403"/>
      <c r="AH100" s="404"/>
      <c r="AI100" s="405"/>
      <c r="AJ100" s="403"/>
      <c r="AK100" s="406"/>
      <c r="AL100" s="402"/>
      <c r="AM100" s="403"/>
      <c r="AN100" s="404"/>
      <c r="AO100" s="405"/>
      <c r="AP100" s="403"/>
      <c r="AQ100" s="406"/>
      <c r="AR100" s="402"/>
      <c r="AS100" s="403"/>
      <c r="AT100" s="404"/>
      <c r="AU100" s="405"/>
      <c r="AV100" s="403"/>
      <c r="AW100" s="406"/>
      <c r="AX100" s="402"/>
      <c r="AY100" s="403"/>
      <c r="AZ100" s="404"/>
      <c r="BA100" s="405"/>
      <c r="BB100" s="403"/>
      <c r="BC100" s="406"/>
      <c r="BD100" s="374">
        <v>105</v>
      </c>
      <c r="BE100" s="375">
        <v>45</v>
      </c>
      <c r="BF100" s="376">
        <v>39</v>
      </c>
      <c r="BG100" s="377">
        <v>92</v>
      </c>
      <c r="BH100" s="375">
        <v>39</v>
      </c>
      <c r="BI100" s="378">
        <v>42</v>
      </c>
      <c r="BJ100" s="374">
        <v>108</v>
      </c>
      <c r="BK100" s="375">
        <v>39</v>
      </c>
      <c r="BL100" s="376">
        <v>40</v>
      </c>
      <c r="BM100" s="377">
        <v>155</v>
      </c>
      <c r="BN100" s="375">
        <v>40</v>
      </c>
      <c r="BO100" s="378">
        <v>40</v>
      </c>
      <c r="BP100" s="374">
        <v>77</v>
      </c>
      <c r="BQ100" s="375">
        <v>44</v>
      </c>
      <c r="BR100" s="376">
        <v>42</v>
      </c>
      <c r="BS100" s="377">
        <v>95</v>
      </c>
      <c r="BT100" s="375">
        <v>43</v>
      </c>
      <c r="BU100" s="378">
        <v>44</v>
      </c>
      <c r="BV100" s="374">
        <v>82</v>
      </c>
      <c r="BW100" s="375">
        <v>60</v>
      </c>
      <c r="BX100" s="376">
        <v>49</v>
      </c>
      <c r="BY100" s="377">
        <v>62</v>
      </c>
      <c r="BZ100" s="375">
        <v>40</v>
      </c>
      <c r="CA100" s="378">
        <v>40</v>
      </c>
      <c r="CB100" s="374">
        <v>91</v>
      </c>
      <c r="CC100" s="375">
        <v>64</v>
      </c>
      <c r="CD100" s="376">
        <v>41</v>
      </c>
      <c r="CE100" s="377">
        <v>105</v>
      </c>
      <c r="CF100" s="375">
        <v>40</v>
      </c>
      <c r="CG100" s="378">
        <v>47</v>
      </c>
      <c r="CH100" s="374">
        <v>111</v>
      </c>
      <c r="CI100" s="375">
        <v>65</v>
      </c>
      <c r="CJ100" s="376">
        <v>40</v>
      </c>
      <c r="CK100" s="377">
        <v>78</v>
      </c>
      <c r="CL100" s="375">
        <v>59</v>
      </c>
      <c r="CM100" s="378">
        <v>47</v>
      </c>
      <c r="CN100" s="374">
        <v>93</v>
      </c>
      <c r="CO100" s="375">
        <v>53</v>
      </c>
      <c r="CP100" s="376">
        <v>41</v>
      </c>
      <c r="CQ100" s="377">
        <v>84</v>
      </c>
      <c r="CR100" s="375">
        <v>56</v>
      </c>
      <c r="CS100" s="378">
        <v>44</v>
      </c>
      <c r="CT100" s="374">
        <v>109</v>
      </c>
      <c r="CU100" s="375">
        <v>86</v>
      </c>
      <c r="CV100" s="376">
        <v>40</v>
      </c>
      <c r="CW100" s="377">
        <v>89</v>
      </c>
      <c r="CX100" s="375">
        <v>63</v>
      </c>
      <c r="CY100" s="378">
        <v>43</v>
      </c>
      <c r="CZ100" s="374">
        <v>136</v>
      </c>
      <c r="DA100" s="375">
        <v>62</v>
      </c>
      <c r="DB100" s="376">
        <v>42</v>
      </c>
      <c r="DC100" s="377">
        <v>73</v>
      </c>
      <c r="DD100" s="375">
        <v>61</v>
      </c>
      <c r="DE100" s="378">
        <v>40</v>
      </c>
      <c r="DF100" s="374">
        <v>107</v>
      </c>
      <c r="DG100" s="375">
        <v>63</v>
      </c>
      <c r="DH100" s="376">
        <v>41</v>
      </c>
      <c r="DI100" s="377">
        <v>75</v>
      </c>
      <c r="DJ100" s="375">
        <v>56</v>
      </c>
      <c r="DK100" s="378">
        <v>46</v>
      </c>
      <c r="DL100" s="374">
        <v>119</v>
      </c>
      <c r="DM100" s="375">
        <v>58</v>
      </c>
      <c r="DN100" s="376">
        <v>48</v>
      </c>
      <c r="DO100" s="377">
        <v>108</v>
      </c>
      <c r="DP100" s="375">
        <v>54</v>
      </c>
      <c r="DQ100" s="378">
        <v>43</v>
      </c>
      <c r="DR100" s="374">
        <v>91</v>
      </c>
      <c r="DS100" s="375">
        <v>62</v>
      </c>
      <c r="DT100" s="376">
        <v>47</v>
      </c>
      <c r="DU100" s="377">
        <v>69</v>
      </c>
      <c r="DV100" s="375">
        <v>59</v>
      </c>
      <c r="DW100" s="378">
        <v>45</v>
      </c>
      <c r="DX100" s="374">
        <v>88</v>
      </c>
      <c r="DY100" s="375">
        <v>53</v>
      </c>
      <c r="DZ100" s="376">
        <v>44</v>
      </c>
      <c r="EA100" s="377">
        <v>69</v>
      </c>
      <c r="EB100" s="375">
        <v>57</v>
      </c>
      <c r="EC100" s="378">
        <v>36</v>
      </c>
      <c r="ED100" s="374">
        <v>78</v>
      </c>
      <c r="EE100" s="375">
        <v>63</v>
      </c>
      <c r="EF100" s="376">
        <v>49</v>
      </c>
      <c r="EG100" s="377">
        <v>53</v>
      </c>
      <c r="EH100" s="375">
        <v>50</v>
      </c>
      <c r="EI100" s="378">
        <v>40</v>
      </c>
      <c r="EJ100" s="379">
        <v>145</v>
      </c>
      <c r="EK100" s="380">
        <v>78</v>
      </c>
      <c r="EL100" s="381">
        <v>58</v>
      </c>
      <c r="EM100" s="379">
        <v>74</v>
      </c>
      <c r="EN100" s="380">
        <v>69</v>
      </c>
      <c r="EO100" s="381">
        <v>58</v>
      </c>
      <c r="EP100" s="382">
        <v>175</v>
      </c>
      <c r="EQ100" s="383">
        <v>73</v>
      </c>
      <c r="ER100" s="384">
        <v>61</v>
      </c>
      <c r="ES100" s="385">
        <v>67</v>
      </c>
      <c r="ET100" s="386">
        <v>65</v>
      </c>
      <c r="EU100" s="387">
        <v>47</v>
      </c>
      <c r="EV100" s="385"/>
      <c r="EW100" s="386"/>
      <c r="EX100" s="387"/>
      <c r="EY100" s="385"/>
      <c r="EZ100" s="386"/>
      <c r="FA100" s="387"/>
    </row>
    <row r="101" spans="2:157" ht="33.75" customHeight="1" x14ac:dyDescent="0.25">
      <c r="B101" s="401" t="s">
        <v>565</v>
      </c>
      <c r="C101" s="402"/>
      <c r="D101" s="403"/>
      <c r="E101" s="404"/>
      <c r="F101" s="405"/>
      <c r="G101" s="403"/>
      <c r="H101" s="406"/>
      <c r="I101" s="402"/>
      <c r="J101" s="403"/>
      <c r="K101" s="404"/>
      <c r="L101" s="405"/>
      <c r="M101" s="403"/>
      <c r="N101" s="406"/>
      <c r="O101" s="402"/>
      <c r="P101" s="403"/>
      <c r="Q101" s="404"/>
      <c r="R101" s="405"/>
      <c r="S101" s="406"/>
      <c r="T101" s="402"/>
      <c r="U101" s="403"/>
      <c r="V101" s="404"/>
      <c r="W101" s="405"/>
      <c r="X101" s="403"/>
      <c r="Y101" s="406"/>
      <c r="Z101" s="402"/>
      <c r="AA101" s="403"/>
      <c r="AB101" s="404"/>
      <c r="AC101" s="405"/>
      <c r="AD101" s="403"/>
      <c r="AE101" s="406"/>
      <c r="AF101" s="402"/>
      <c r="AG101" s="403"/>
      <c r="AH101" s="404"/>
      <c r="AI101" s="405"/>
      <c r="AJ101" s="403"/>
      <c r="AK101" s="406"/>
      <c r="AL101" s="402"/>
      <c r="AM101" s="403"/>
      <c r="AN101" s="404"/>
      <c r="AO101" s="405"/>
      <c r="AP101" s="403"/>
      <c r="AQ101" s="406"/>
      <c r="AR101" s="402"/>
      <c r="AS101" s="403"/>
      <c r="AT101" s="404"/>
      <c r="AU101" s="405"/>
      <c r="AV101" s="403"/>
      <c r="AW101" s="406"/>
      <c r="AX101" s="402"/>
      <c r="AY101" s="403"/>
      <c r="AZ101" s="404"/>
      <c r="BA101" s="405"/>
      <c r="BB101" s="403"/>
      <c r="BC101" s="406"/>
      <c r="BD101" s="374">
        <v>54</v>
      </c>
      <c r="BE101" s="375"/>
      <c r="BF101" s="376">
        <v>38</v>
      </c>
      <c r="BG101" s="377">
        <v>0</v>
      </c>
      <c r="BH101" s="375"/>
      <c r="BI101" s="378">
        <v>0</v>
      </c>
      <c r="BJ101" s="374">
        <v>78</v>
      </c>
      <c r="BK101" s="375">
        <v>40</v>
      </c>
      <c r="BL101" s="376">
        <v>42</v>
      </c>
      <c r="BM101" s="377">
        <v>0</v>
      </c>
      <c r="BN101" s="375"/>
      <c r="BO101" s="378">
        <v>0</v>
      </c>
      <c r="BP101" s="374">
        <v>48</v>
      </c>
      <c r="BQ101" s="375">
        <v>42</v>
      </c>
      <c r="BR101" s="376">
        <v>40</v>
      </c>
      <c r="BS101" s="377">
        <v>0</v>
      </c>
      <c r="BT101" s="375"/>
      <c r="BU101" s="378"/>
      <c r="BV101" s="374">
        <v>37</v>
      </c>
      <c r="BW101" s="375">
        <v>37</v>
      </c>
      <c r="BX101" s="376">
        <v>32</v>
      </c>
      <c r="BY101" s="377">
        <v>0</v>
      </c>
      <c r="BZ101" s="375"/>
      <c r="CA101" s="378"/>
      <c r="CB101" s="374">
        <v>51</v>
      </c>
      <c r="CC101" s="375">
        <v>51</v>
      </c>
      <c r="CD101" s="376">
        <v>38</v>
      </c>
      <c r="CE101" s="377"/>
      <c r="CF101" s="375"/>
      <c r="CG101" s="378"/>
      <c r="CH101" s="374">
        <v>64</v>
      </c>
      <c r="CI101" s="375">
        <v>62</v>
      </c>
      <c r="CJ101" s="376">
        <v>40</v>
      </c>
      <c r="CK101" s="377"/>
      <c r="CL101" s="375"/>
      <c r="CM101" s="378"/>
      <c r="CN101" s="374">
        <v>47</v>
      </c>
      <c r="CO101" s="375">
        <v>47</v>
      </c>
      <c r="CP101" s="376">
        <v>37</v>
      </c>
      <c r="CQ101" s="377"/>
      <c r="CR101" s="375"/>
      <c r="CS101" s="378"/>
      <c r="CT101" s="374">
        <v>47</v>
      </c>
      <c r="CU101" s="375">
        <v>47</v>
      </c>
      <c r="CV101" s="376">
        <v>38</v>
      </c>
      <c r="CW101" s="377"/>
      <c r="CX101" s="375"/>
      <c r="CY101" s="378"/>
      <c r="CZ101" s="374">
        <v>50</v>
      </c>
      <c r="DA101" s="375">
        <v>49</v>
      </c>
      <c r="DB101" s="376">
        <v>39</v>
      </c>
      <c r="DC101" s="377"/>
      <c r="DD101" s="375"/>
      <c r="DE101" s="378"/>
      <c r="DF101" s="374">
        <v>50</v>
      </c>
      <c r="DG101" s="375">
        <v>50</v>
      </c>
      <c r="DH101" s="376">
        <v>35</v>
      </c>
      <c r="DI101" s="377"/>
      <c r="DJ101" s="375"/>
      <c r="DK101" s="378"/>
      <c r="DL101" s="374">
        <v>62</v>
      </c>
      <c r="DM101" s="375">
        <v>57</v>
      </c>
      <c r="DN101" s="376">
        <v>45</v>
      </c>
      <c r="DO101" s="377"/>
      <c r="DP101" s="375"/>
      <c r="DQ101" s="378"/>
      <c r="DR101" s="374">
        <v>37</v>
      </c>
      <c r="DS101" s="375">
        <v>37</v>
      </c>
      <c r="DT101" s="376">
        <v>31</v>
      </c>
      <c r="DU101" s="377"/>
      <c r="DV101" s="375"/>
      <c r="DW101" s="378"/>
      <c r="DX101" s="374">
        <v>70</v>
      </c>
      <c r="DY101" s="375">
        <v>54</v>
      </c>
      <c r="DZ101" s="376">
        <v>43</v>
      </c>
      <c r="EA101" s="377"/>
      <c r="EB101" s="375"/>
      <c r="EC101" s="378"/>
      <c r="ED101" s="374">
        <v>86</v>
      </c>
      <c r="EE101" s="375">
        <v>52</v>
      </c>
      <c r="EF101" s="376">
        <v>45</v>
      </c>
      <c r="EG101" s="377"/>
      <c r="EH101" s="375"/>
      <c r="EI101" s="378"/>
      <c r="EJ101" s="379">
        <v>59</v>
      </c>
      <c r="EK101" s="380">
        <v>57</v>
      </c>
      <c r="EL101" s="381">
        <v>43</v>
      </c>
      <c r="EM101" s="374"/>
      <c r="EN101" s="378"/>
      <c r="EO101" s="395"/>
      <c r="EP101" s="382">
        <v>80</v>
      </c>
      <c r="EQ101" s="383">
        <v>54</v>
      </c>
      <c r="ER101" s="384">
        <v>45</v>
      </c>
      <c r="ES101" s="374"/>
      <c r="ET101" s="378"/>
      <c r="EU101" s="395"/>
      <c r="EV101" s="374">
        <v>226</v>
      </c>
      <c r="EW101" s="378">
        <v>76</v>
      </c>
      <c r="EX101" s="395">
        <v>60</v>
      </c>
      <c r="EY101" s="374">
        <v>91</v>
      </c>
      <c r="EZ101" s="378">
        <v>80</v>
      </c>
      <c r="FA101" s="395">
        <v>61</v>
      </c>
    </row>
    <row r="102" spans="2:157" ht="33.75" customHeight="1" x14ac:dyDescent="0.25">
      <c r="B102" s="401" t="s">
        <v>566</v>
      </c>
      <c r="C102" s="402"/>
      <c r="D102" s="403"/>
      <c r="E102" s="404"/>
      <c r="F102" s="405"/>
      <c r="G102" s="403"/>
      <c r="H102" s="406"/>
      <c r="I102" s="402"/>
      <c r="J102" s="403"/>
      <c r="K102" s="404"/>
      <c r="L102" s="405"/>
      <c r="M102" s="403"/>
      <c r="N102" s="406"/>
      <c r="O102" s="402"/>
      <c r="P102" s="403"/>
      <c r="Q102" s="404"/>
      <c r="R102" s="405"/>
      <c r="S102" s="406"/>
      <c r="T102" s="402"/>
      <c r="U102" s="403"/>
      <c r="V102" s="404"/>
      <c r="W102" s="405"/>
      <c r="X102" s="403"/>
      <c r="Y102" s="406"/>
      <c r="Z102" s="402"/>
      <c r="AA102" s="403"/>
      <c r="AB102" s="404"/>
      <c r="AC102" s="405"/>
      <c r="AD102" s="403"/>
      <c r="AE102" s="406"/>
      <c r="AF102" s="402"/>
      <c r="AG102" s="403"/>
      <c r="AH102" s="404"/>
      <c r="AI102" s="405"/>
      <c r="AJ102" s="403"/>
      <c r="AK102" s="406"/>
      <c r="AL102" s="402"/>
      <c r="AM102" s="403"/>
      <c r="AN102" s="404"/>
      <c r="AO102" s="405"/>
      <c r="AP102" s="403"/>
      <c r="AQ102" s="406"/>
      <c r="AR102" s="402"/>
      <c r="AS102" s="403"/>
      <c r="AT102" s="404"/>
      <c r="AU102" s="405"/>
      <c r="AV102" s="403"/>
      <c r="AW102" s="406"/>
      <c r="AX102" s="402"/>
      <c r="AY102" s="403"/>
      <c r="AZ102" s="404"/>
      <c r="BA102" s="405"/>
      <c r="BB102" s="403"/>
      <c r="BC102" s="406"/>
      <c r="BD102" s="374"/>
      <c r="BE102" s="375"/>
      <c r="BF102" s="376"/>
      <c r="BG102" s="377"/>
      <c r="BH102" s="375"/>
      <c r="BI102" s="378"/>
      <c r="BJ102" s="374"/>
      <c r="BK102" s="375">
        <v>40</v>
      </c>
      <c r="BL102" s="376"/>
      <c r="BM102" s="377"/>
      <c r="BN102" s="375"/>
      <c r="BO102" s="378"/>
      <c r="BP102" s="374"/>
      <c r="BQ102" s="375"/>
      <c r="BR102" s="376"/>
      <c r="BS102" s="377"/>
      <c r="BT102" s="375"/>
      <c r="BU102" s="378"/>
      <c r="BV102" s="374"/>
      <c r="BW102" s="375"/>
      <c r="BX102" s="376"/>
      <c r="BY102" s="377"/>
      <c r="BZ102" s="375"/>
      <c r="CA102" s="378"/>
      <c r="CB102" s="374"/>
      <c r="CC102" s="375"/>
      <c r="CD102" s="376"/>
      <c r="CE102" s="377"/>
      <c r="CF102" s="375"/>
      <c r="CG102" s="378"/>
      <c r="CH102" s="374"/>
      <c r="CI102" s="375"/>
      <c r="CJ102" s="376"/>
      <c r="CK102" s="377"/>
      <c r="CL102" s="375"/>
      <c r="CM102" s="378"/>
      <c r="CN102" s="374"/>
      <c r="CO102" s="375"/>
      <c r="CP102" s="376"/>
      <c r="CQ102" s="377"/>
      <c r="CR102" s="375"/>
      <c r="CS102" s="378"/>
      <c r="CT102" s="374"/>
      <c r="CU102" s="375"/>
      <c r="CV102" s="376"/>
      <c r="CW102" s="377"/>
      <c r="CX102" s="375"/>
      <c r="CY102" s="378"/>
      <c r="CZ102" s="374"/>
      <c r="DA102" s="375"/>
      <c r="DB102" s="376"/>
      <c r="DC102" s="377"/>
      <c r="DD102" s="375"/>
      <c r="DE102" s="378"/>
      <c r="DF102" s="374"/>
      <c r="DG102" s="375"/>
      <c r="DH102" s="376"/>
      <c r="DI102" s="377">
        <v>2</v>
      </c>
      <c r="DJ102" s="375"/>
      <c r="DK102" s="378"/>
      <c r="DL102" s="374"/>
      <c r="DM102" s="375"/>
      <c r="DN102" s="376"/>
      <c r="DO102" s="377"/>
      <c r="DP102" s="375"/>
      <c r="DQ102" s="378"/>
      <c r="DR102" s="374"/>
      <c r="DS102" s="375"/>
      <c r="DT102" s="376"/>
      <c r="DU102" s="377"/>
      <c r="DV102" s="375"/>
      <c r="DW102" s="378"/>
      <c r="DX102" s="374"/>
      <c r="DY102" s="375"/>
      <c r="DZ102" s="376"/>
      <c r="EA102" s="377"/>
      <c r="EB102" s="375"/>
      <c r="EC102" s="378"/>
      <c r="ED102" s="374"/>
      <c r="EE102" s="375"/>
      <c r="EF102" s="376"/>
      <c r="EG102" s="377"/>
      <c r="EH102" s="375"/>
      <c r="EI102" s="378"/>
      <c r="EJ102" s="374"/>
      <c r="EK102" s="375"/>
      <c r="EL102" s="376"/>
      <c r="EM102" s="374"/>
      <c r="EN102" s="378"/>
      <c r="EO102" s="395"/>
      <c r="EP102" s="374"/>
      <c r="EQ102" s="375"/>
      <c r="ER102" s="376"/>
      <c r="ES102" s="374"/>
      <c r="ET102" s="378"/>
      <c r="EU102" s="395"/>
      <c r="EV102" s="374">
        <v>52</v>
      </c>
      <c r="EW102" s="378">
        <v>51</v>
      </c>
      <c r="EX102" s="395">
        <v>41</v>
      </c>
      <c r="EY102" s="374"/>
      <c r="EZ102" s="378"/>
      <c r="FA102" s="395"/>
    </row>
    <row r="103" spans="2:157" ht="18.75" customHeight="1" x14ac:dyDescent="0.25">
      <c r="B103" s="401" t="s">
        <v>567</v>
      </c>
      <c r="C103" s="402"/>
      <c r="D103" s="403"/>
      <c r="E103" s="404"/>
      <c r="F103" s="405"/>
      <c r="G103" s="403"/>
      <c r="H103" s="406"/>
      <c r="I103" s="402"/>
      <c r="J103" s="403"/>
      <c r="K103" s="404"/>
      <c r="L103" s="405"/>
      <c r="M103" s="403"/>
      <c r="N103" s="406"/>
      <c r="O103" s="402"/>
      <c r="P103" s="403"/>
      <c r="Q103" s="404"/>
      <c r="R103" s="405"/>
      <c r="S103" s="406"/>
      <c r="T103" s="402"/>
      <c r="U103" s="403"/>
      <c r="V103" s="404"/>
      <c r="W103" s="405"/>
      <c r="X103" s="403"/>
      <c r="Y103" s="406"/>
      <c r="Z103" s="402"/>
      <c r="AA103" s="403"/>
      <c r="AB103" s="404"/>
      <c r="AC103" s="405"/>
      <c r="AD103" s="403"/>
      <c r="AE103" s="406"/>
      <c r="AF103" s="402"/>
      <c r="AG103" s="403"/>
      <c r="AH103" s="404"/>
      <c r="AI103" s="405"/>
      <c r="AJ103" s="403"/>
      <c r="AK103" s="406"/>
      <c r="AL103" s="402"/>
      <c r="AM103" s="403"/>
      <c r="AN103" s="404"/>
      <c r="AO103" s="405"/>
      <c r="AP103" s="403"/>
      <c r="AQ103" s="406"/>
      <c r="AR103" s="402"/>
      <c r="AS103" s="403"/>
      <c r="AT103" s="404"/>
      <c r="AU103" s="405"/>
      <c r="AV103" s="403"/>
      <c r="AW103" s="406"/>
      <c r="AX103" s="402"/>
      <c r="AY103" s="403"/>
      <c r="AZ103" s="404"/>
      <c r="BA103" s="405"/>
      <c r="BB103" s="403"/>
      <c r="BC103" s="406"/>
      <c r="BD103" s="374">
        <v>93</v>
      </c>
      <c r="BE103" s="375"/>
      <c r="BF103" s="376">
        <v>40</v>
      </c>
      <c r="BG103" s="377">
        <v>74</v>
      </c>
      <c r="BH103" s="375">
        <v>42</v>
      </c>
      <c r="BI103" s="378">
        <v>40</v>
      </c>
      <c r="BJ103" s="374">
        <v>104</v>
      </c>
      <c r="BK103" s="375">
        <v>40</v>
      </c>
      <c r="BL103" s="376">
        <v>40</v>
      </c>
      <c r="BM103" s="377">
        <v>94</v>
      </c>
      <c r="BN103" s="375">
        <v>40</v>
      </c>
      <c r="BO103" s="378">
        <v>40</v>
      </c>
      <c r="BP103" s="374">
        <v>62</v>
      </c>
      <c r="BQ103" s="375">
        <v>44</v>
      </c>
      <c r="BR103" s="376">
        <v>38</v>
      </c>
      <c r="BS103" s="377">
        <v>55</v>
      </c>
      <c r="BT103" s="375">
        <v>50</v>
      </c>
      <c r="BU103" s="378">
        <v>41</v>
      </c>
      <c r="BV103" s="374">
        <v>74</v>
      </c>
      <c r="BW103" s="375">
        <v>54</v>
      </c>
      <c r="BX103" s="376">
        <v>45</v>
      </c>
      <c r="BY103" s="377">
        <v>45</v>
      </c>
      <c r="BZ103" s="375">
        <v>40</v>
      </c>
      <c r="CA103" s="378">
        <v>30</v>
      </c>
      <c r="CB103" s="374">
        <v>77</v>
      </c>
      <c r="CC103" s="375">
        <v>57</v>
      </c>
      <c r="CD103" s="376">
        <v>39</v>
      </c>
      <c r="CE103" s="377">
        <v>58</v>
      </c>
      <c r="CF103" s="375">
        <v>40</v>
      </c>
      <c r="CG103" s="378">
        <v>43</v>
      </c>
      <c r="CH103" s="374">
        <v>121</v>
      </c>
      <c r="CI103" s="375">
        <v>67</v>
      </c>
      <c r="CJ103" s="376">
        <v>40</v>
      </c>
      <c r="CK103" s="377">
        <v>72</v>
      </c>
      <c r="CL103" s="375">
        <v>55</v>
      </c>
      <c r="CM103" s="378">
        <v>46</v>
      </c>
      <c r="CN103" s="374">
        <v>90</v>
      </c>
      <c r="CO103" s="375">
        <v>56</v>
      </c>
      <c r="CP103" s="376">
        <v>45</v>
      </c>
      <c r="CQ103" s="377">
        <v>79</v>
      </c>
      <c r="CR103" s="375">
        <v>71</v>
      </c>
      <c r="CS103" s="378">
        <v>39</v>
      </c>
      <c r="CT103" s="374">
        <v>83</v>
      </c>
      <c r="CU103" s="375">
        <v>68</v>
      </c>
      <c r="CV103" s="376">
        <v>45</v>
      </c>
      <c r="CW103" s="377">
        <v>67</v>
      </c>
      <c r="CX103" s="375">
        <v>62</v>
      </c>
      <c r="CY103" s="378">
        <v>45</v>
      </c>
      <c r="CZ103" s="374">
        <v>91</v>
      </c>
      <c r="DA103" s="375">
        <v>63</v>
      </c>
      <c r="DB103" s="376">
        <v>46</v>
      </c>
      <c r="DC103" s="377">
        <v>62</v>
      </c>
      <c r="DD103" s="375">
        <v>55</v>
      </c>
      <c r="DE103" s="378">
        <v>41</v>
      </c>
      <c r="DF103" s="374">
        <v>81</v>
      </c>
      <c r="DG103" s="375">
        <v>60</v>
      </c>
      <c r="DH103" s="376">
        <v>40</v>
      </c>
      <c r="DI103" s="377">
        <v>43</v>
      </c>
      <c r="DJ103" s="375">
        <v>41</v>
      </c>
      <c r="DK103" s="378">
        <v>33</v>
      </c>
      <c r="DL103" s="374">
        <v>87</v>
      </c>
      <c r="DM103" s="375">
        <v>53</v>
      </c>
      <c r="DN103" s="376">
        <v>47</v>
      </c>
      <c r="DO103" s="377">
        <v>66</v>
      </c>
      <c r="DP103" s="375">
        <v>55</v>
      </c>
      <c r="DQ103" s="378">
        <v>45</v>
      </c>
      <c r="DR103" s="374">
        <v>69</v>
      </c>
      <c r="DS103" s="375">
        <v>61</v>
      </c>
      <c r="DT103" s="376">
        <v>43</v>
      </c>
      <c r="DU103" s="377">
        <v>33</v>
      </c>
      <c r="DV103" s="375">
        <v>33</v>
      </c>
      <c r="DW103" s="378">
        <v>24</v>
      </c>
      <c r="DX103" s="374">
        <v>74</v>
      </c>
      <c r="DY103" s="375">
        <v>57</v>
      </c>
      <c r="DZ103" s="376">
        <v>46</v>
      </c>
      <c r="EA103" s="377">
        <v>66</v>
      </c>
      <c r="EB103" s="375">
        <v>56</v>
      </c>
      <c r="EC103" s="378">
        <v>38</v>
      </c>
      <c r="ED103" s="374">
        <v>53</v>
      </c>
      <c r="EE103" s="375">
        <v>49</v>
      </c>
      <c r="EF103" s="376">
        <v>40</v>
      </c>
      <c r="EG103" s="377">
        <v>44</v>
      </c>
      <c r="EH103" s="375">
        <v>42</v>
      </c>
      <c r="EI103" s="378">
        <v>33</v>
      </c>
      <c r="EJ103" s="379">
        <v>58</v>
      </c>
      <c r="EK103" s="380">
        <v>58</v>
      </c>
      <c r="EL103" s="381">
        <v>44</v>
      </c>
      <c r="EM103" s="379">
        <v>60</v>
      </c>
      <c r="EN103" s="380">
        <v>58</v>
      </c>
      <c r="EO103" s="381">
        <v>43</v>
      </c>
      <c r="EP103" s="382">
        <v>97</v>
      </c>
      <c r="EQ103" s="383">
        <v>58</v>
      </c>
      <c r="ER103" s="384">
        <v>47</v>
      </c>
      <c r="ES103" s="385">
        <v>51</v>
      </c>
      <c r="ET103" s="386">
        <v>49</v>
      </c>
      <c r="EU103" s="387">
        <v>34</v>
      </c>
      <c r="EV103" s="385"/>
      <c r="EW103" s="386"/>
      <c r="EX103" s="387"/>
      <c r="EY103" s="385"/>
      <c r="EZ103" s="386"/>
      <c r="FA103" s="387"/>
    </row>
    <row r="104" spans="2:157" ht="18.75" customHeight="1" x14ac:dyDescent="0.25">
      <c r="B104" s="401" t="s">
        <v>568</v>
      </c>
      <c r="C104" s="402"/>
      <c r="D104" s="403"/>
      <c r="E104" s="404"/>
      <c r="F104" s="405"/>
      <c r="G104" s="403"/>
      <c r="H104" s="406"/>
      <c r="I104" s="402"/>
      <c r="J104" s="403"/>
      <c r="K104" s="404"/>
      <c r="L104" s="405"/>
      <c r="M104" s="403"/>
      <c r="N104" s="406"/>
      <c r="O104" s="402"/>
      <c r="P104" s="403"/>
      <c r="Q104" s="404"/>
      <c r="R104" s="405"/>
      <c r="S104" s="406"/>
      <c r="T104" s="402"/>
      <c r="U104" s="403"/>
      <c r="V104" s="404"/>
      <c r="W104" s="405"/>
      <c r="X104" s="403"/>
      <c r="Y104" s="406"/>
      <c r="Z104" s="402"/>
      <c r="AA104" s="403"/>
      <c r="AB104" s="404"/>
      <c r="AC104" s="405"/>
      <c r="AD104" s="403"/>
      <c r="AE104" s="406"/>
      <c r="AF104" s="402"/>
      <c r="AG104" s="403"/>
      <c r="AH104" s="404"/>
      <c r="AI104" s="405"/>
      <c r="AJ104" s="403"/>
      <c r="AK104" s="406"/>
      <c r="AL104" s="402"/>
      <c r="AM104" s="403"/>
      <c r="AN104" s="404"/>
      <c r="AO104" s="405"/>
      <c r="AP104" s="403"/>
      <c r="AQ104" s="406"/>
      <c r="AR104" s="402"/>
      <c r="AS104" s="403"/>
      <c r="AT104" s="404"/>
      <c r="AU104" s="405"/>
      <c r="AV104" s="403"/>
      <c r="AW104" s="406"/>
      <c r="AX104" s="402"/>
      <c r="AY104" s="403"/>
      <c r="AZ104" s="404"/>
      <c r="BA104" s="405"/>
      <c r="BB104" s="403"/>
      <c r="BC104" s="406"/>
      <c r="BD104" s="374"/>
      <c r="BE104" s="375"/>
      <c r="BF104" s="376"/>
      <c r="BG104" s="377"/>
      <c r="BH104" s="375"/>
      <c r="BI104" s="378"/>
      <c r="BJ104" s="374"/>
      <c r="BK104" s="375"/>
      <c r="BL104" s="376"/>
      <c r="BM104" s="377"/>
      <c r="BN104" s="375"/>
      <c r="BO104" s="378"/>
      <c r="BP104" s="374"/>
      <c r="BQ104" s="375"/>
      <c r="BR104" s="376"/>
      <c r="BS104" s="377"/>
      <c r="BT104" s="375"/>
      <c r="BU104" s="378"/>
      <c r="BV104" s="374"/>
      <c r="BW104" s="375"/>
      <c r="BX104" s="376"/>
      <c r="BY104" s="377"/>
      <c r="BZ104" s="375"/>
      <c r="CA104" s="378"/>
      <c r="CB104" s="374"/>
      <c r="CC104" s="375"/>
      <c r="CD104" s="376"/>
      <c r="CE104" s="377"/>
      <c r="CF104" s="375"/>
      <c r="CG104" s="378"/>
      <c r="CH104" s="374"/>
      <c r="CI104" s="375"/>
      <c r="CJ104" s="376"/>
      <c r="CK104" s="377"/>
      <c r="CL104" s="375"/>
      <c r="CM104" s="378"/>
      <c r="CN104" s="374"/>
      <c r="CO104" s="375"/>
      <c r="CP104" s="376"/>
      <c r="CQ104" s="377"/>
      <c r="CR104" s="375"/>
      <c r="CS104" s="378"/>
      <c r="CT104" s="374"/>
      <c r="CU104" s="375"/>
      <c r="CV104" s="376"/>
      <c r="CW104" s="377"/>
      <c r="CX104" s="375"/>
      <c r="CY104" s="378"/>
      <c r="CZ104" s="374"/>
      <c r="DA104" s="375"/>
      <c r="DB104" s="376"/>
      <c r="DC104" s="377"/>
      <c r="DD104" s="375"/>
      <c r="DE104" s="378"/>
      <c r="DF104" s="374"/>
      <c r="DG104" s="375"/>
      <c r="DH104" s="376"/>
      <c r="DI104" s="377">
        <v>2</v>
      </c>
      <c r="DJ104" s="375"/>
      <c r="DK104" s="378"/>
      <c r="DL104" s="374">
        <v>2</v>
      </c>
      <c r="DM104" s="375"/>
      <c r="DN104" s="376"/>
      <c r="DO104" s="377"/>
      <c r="DP104" s="375"/>
      <c r="DQ104" s="378"/>
      <c r="DR104" s="374"/>
      <c r="DS104" s="375"/>
      <c r="DT104" s="376"/>
      <c r="DU104" s="377"/>
      <c r="DV104" s="375"/>
      <c r="DW104" s="378"/>
      <c r="DX104" s="374"/>
      <c r="DY104" s="375"/>
      <c r="DZ104" s="376"/>
      <c r="EA104" s="377"/>
      <c r="EB104" s="375"/>
      <c r="EC104" s="378"/>
      <c r="ED104" s="374"/>
      <c r="EE104" s="375"/>
      <c r="EF104" s="376"/>
      <c r="EG104" s="377"/>
      <c r="EH104" s="375"/>
      <c r="EI104" s="378"/>
      <c r="EJ104" s="374"/>
      <c r="EK104" s="375"/>
      <c r="EL104" s="376"/>
      <c r="EM104" s="374"/>
      <c r="EN104" s="378"/>
      <c r="EO104" s="395"/>
      <c r="EP104" s="374"/>
      <c r="EQ104" s="375"/>
      <c r="ER104" s="376"/>
      <c r="ES104" s="374"/>
      <c r="ET104" s="378"/>
      <c r="EU104" s="395"/>
      <c r="EV104" s="374">
        <v>67</v>
      </c>
      <c r="EW104" s="378">
        <v>62</v>
      </c>
      <c r="EX104" s="395">
        <v>48</v>
      </c>
      <c r="EY104" s="374">
        <v>52</v>
      </c>
      <c r="EZ104" s="378">
        <v>51</v>
      </c>
      <c r="FA104" s="395">
        <v>40</v>
      </c>
    </row>
    <row r="105" spans="2:157" ht="18.75" customHeight="1" x14ac:dyDescent="0.25">
      <c r="B105" s="401" t="s">
        <v>569</v>
      </c>
      <c r="C105" s="402"/>
      <c r="D105" s="403"/>
      <c r="E105" s="404"/>
      <c r="F105" s="405"/>
      <c r="G105" s="403"/>
      <c r="H105" s="406"/>
      <c r="I105" s="402"/>
      <c r="J105" s="403"/>
      <c r="K105" s="404"/>
      <c r="L105" s="405"/>
      <c r="M105" s="403"/>
      <c r="N105" s="406"/>
      <c r="O105" s="402"/>
      <c r="P105" s="403"/>
      <c r="Q105" s="404"/>
      <c r="R105" s="405"/>
      <c r="S105" s="406"/>
      <c r="T105" s="402"/>
      <c r="U105" s="403"/>
      <c r="V105" s="404"/>
      <c r="W105" s="405"/>
      <c r="X105" s="403"/>
      <c r="Y105" s="406"/>
      <c r="Z105" s="402"/>
      <c r="AA105" s="403"/>
      <c r="AB105" s="404"/>
      <c r="AC105" s="405"/>
      <c r="AD105" s="403"/>
      <c r="AE105" s="406"/>
      <c r="AF105" s="402"/>
      <c r="AG105" s="403"/>
      <c r="AH105" s="404"/>
      <c r="AI105" s="405"/>
      <c r="AJ105" s="403"/>
      <c r="AK105" s="406"/>
      <c r="AL105" s="402"/>
      <c r="AM105" s="403"/>
      <c r="AN105" s="404"/>
      <c r="AO105" s="405"/>
      <c r="AP105" s="403"/>
      <c r="AQ105" s="406"/>
      <c r="AR105" s="402"/>
      <c r="AS105" s="403"/>
      <c r="AT105" s="404"/>
      <c r="AU105" s="405"/>
      <c r="AV105" s="403"/>
      <c r="AW105" s="406"/>
      <c r="AX105" s="402"/>
      <c r="AY105" s="403"/>
      <c r="AZ105" s="404"/>
      <c r="BA105" s="405"/>
      <c r="BB105" s="403"/>
      <c r="BC105" s="406"/>
      <c r="BD105" s="374"/>
      <c r="BE105" s="375"/>
      <c r="BF105" s="376"/>
      <c r="BG105" s="377"/>
      <c r="BH105" s="375"/>
      <c r="BI105" s="378"/>
      <c r="BJ105" s="374"/>
      <c r="BK105" s="375"/>
      <c r="BL105" s="376"/>
      <c r="BM105" s="377"/>
      <c r="BN105" s="375"/>
      <c r="BO105" s="378"/>
      <c r="BP105" s="374"/>
      <c r="BQ105" s="375"/>
      <c r="BR105" s="376"/>
      <c r="BS105" s="377"/>
      <c r="BT105" s="375"/>
      <c r="BU105" s="378"/>
      <c r="BV105" s="374"/>
      <c r="BW105" s="375"/>
      <c r="BX105" s="376"/>
      <c r="BY105" s="377"/>
      <c r="BZ105" s="375"/>
      <c r="CA105" s="378"/>
      <c r="CB105" s="374"/>
      <c r="CC105" s="375"/>
      <c r="CD105" s="376"/>
      <c r="CE105" s="377"/>
      <c r="CF105" s="375"/>
      <c r="CG105" s="378"/>
      <c r="CH105" s="374"/>
      <c r="CI105" s="375"/>
      <c r="CJ105" s="376"/>
      <c r="CK105" s="377"/>
      <c r="CL105" s="375"/>
      <c r="CM105" s="378"/>
      <c r="CN105" s="374"/>
      <c r="CO105" s="375"/>
      <c r="CP105" s="376"/>
      <c r="CQ105" s="377"/>
      <c r="CR105" s="375"/>
      <c r="CS105" s="378"/>
      <c r="CT105" s="374"/>
      <c r="CU105" s="375"/>
      <c r="CV105" s="376"/>
      <c r="CW105" s="377"/>
      <c r="CX105" s="375"/>
      <c r="CY105" s="378"/>
      <c r="CZ105" s="374"/>
      <c r="DA105" s="375"/>
      <c r="DB105" s="376"/>
      <c r="DC105" s="377"/>
      <c r="DD105" s="375"/>
      <c r="DE105" s="378"/>
      <c r="DF105" s="374"/>
      <c r="DG105" s="375"/>
      <c r="DH105" s="376"/>
      <c r="DI105" s="377"/>
      <c r="DJ105" s="375"/>
      <c r="DK105" s="378"/>
      <c r="DL105" s="374">
        <v>1</v>
      </c>
      <c r="DM105" s="375"/>
      <c r="DN105" s="376"/>
      <c r="DO105" s="377"/>
      <c r="DP105" s="375"/>
      <c r="DQ105" s="378"/>
      <c r="DR105" s="374"/>
      <c r="DS105" s="375"/>
      <c r="DT105" s="376"/>
      <c r="DU105" s="377"/>
      <c r="DV105" s="375"/>
      <c r="DW105" s="378"/>
      <c r="DX105" s="374"/>
      <c r="DY105" s="375"/>
      <c r="DZ105" s="376"/>
      <c r="EA105" s="377"/>
      <c r="EB105" s="375"/>
      <c r="EC105" s="378"/>
      <c r="ED105" s="374"/>
      <c r="EE105" s="375"/>
      <c r="EF105" s="376"/>
      <c r="EG105" s="377"/>
      <c r="EH105" s="375"/>
      <c r="EI105" s="378"/>
      <c r="EJ105" s="374"/>
      <c r="EK105" s="375"/>
      <c r="EL105" s="376"/>
      <c r="EM105" s="374"/>
      <c r="EN105" s="378"/>
      <c r="EO105" s="395"/>
      <c r="EP105" s="374"/>
      <c r="EQ105" s="375"/>
      <c r="ER105" s="376"/>
      <c r="ES105" s="374"/>
      <c r="ET105" s="378"/>
      <c r="EU105" s="395"/>
      <c r="EV105" s="374"/>
      <c r="EW105" s="378"/>
      <c r="EX105" s="395"/>
      <c r="EY105" s="374"/>
      <c r="EZ105" s="378"/>
      <c r="FA105" s="395"/>
    </row>
    <row r="106" spans="2:157" ht="18.75" customHeight="1" x14ac:dyDescent="0.25">
      <c r="B106" s="401" t="s">
        <v>570</v>
      </c>
      <c r="C106" s="402"/>
      <c r="D106" s="403"/>
      <c r="E106" s="404"/>
      <c r="F106" s="405"/>
      <c r="G106" s="403"/>
      <c r="H106" s="406"/>
      <c r="I106" s="402"/>
      <c r="J106" s="403"/>
      <c r="K106" s="404"/>
      <c r="L106" s="405"/>
      <c r="M106" s="403"/>
      <c r="N106" s="406"/>
      <c r="O106" s="402"/>
      <c r="P106" s="403"/>
      <c r="Q106" s="404"/>
      <c r="R106" s="405"/>
      <c r="S106" s="406"/>
      <c r="T106" s="402"/>
      <c r="U106" s="403"/>
      <c r="V106" s="404"/>
      <c r="W106" s="405"/>
      <c r="X106" s="403"/>
      <c r="Y106" s="406"/>
      <c r="Z106" s="402"/>
      <c r="AA106" s="403"/>
      <c r="AB106" s="404"/>
      <c r="AC106" s="405"/>
      <c r="AD106" s="403"/>
      <c r="AE106" s="406"/>
      <c r="AF106" s="402"/>
      <c r="AG106" s="403"/>
      <c r="AH106" s="404"/>
      <c r="AI106" s="405"/>
      <c r="AJ106" s="403"/>
      <c r="AK106" s="406"/>
      <c r="AL106" s="402"/>
      <c r="AM106" s="403"/>
      <c r="AN106" s="404"/>
      <c r="AO106" s="405"/>
      <c r="AP106" s="403"/>
      <c r="AQ106" s="406"/>
      <c r="AR106" s="402"/>
      <c r="AS106" s="403"/>
      <c r="AT106" s="404"/>
      <c r="AU106" s="405"/>
      <c r="AV106" s="403"/>
      <c r="AW106" s="406"/>
      <c r="AX106" s="402"/>
      <c r="AY106" s="403"/>
      <c r="AZ106" s="404"/>
      <c r="BA106" s="405"/>
      <c r="BB106" s="403"/>
      <c r="BC106" s="406"/>
      <c r="BD106" s="374"/>
      <c r="BE106" s="375"/>
      <c r="BF106" s="376"/>
      <c r="BG106" s="377"/>
      <c r="BH106" s="375"/>
      <c r="BI106" s="378"/>
      <c r="BJ106" s="374"/>
      <c r="BK106" s="375"/>
      <c r="BL106" s="376"/>
      <c r="BM106" s="377"/>
      <c r="BN106" s="375"/>
      <c r="BO106" s="378"/>
      <c r="BP106" s="374"/>
      <c r="BQ106" s="375"/>
      <c r="BR106" s="376"/>
      <c r="BS106" s="377"/>
      <c r="BT106" s="375"/>
      <c r="BU106" s="378"/>
      <c r="BV106" s="374"/>
      <c r="BW106" s="375"/>
      <c r="BX106" s="376"/>
      <c r="BY106" s="377"/>
      <c r="BZ106" s="375"/>
      <c r="CA106" s="378"/>
      <c r="CB106" s="374"/>
      <c r="CC106" s="375"/>
      <c r="CD106" s="376"/>
      <c r="CE106" s="377"/>
      <c r="CF106" s="375"/>
      <c r="CG106" s="378"/>
      <c r="CH106" s="374"/>
      <c r="CI106" s="375"/>
      <c r="CJ106" s="376"/>
      <c r="CK106" s="377"/>
      <c r="CL106" s="375"/>
      <c r="CM106" s="378"/>
      <c r="CN106" s="374"/>
      <c r="CO106" s="375"/>
      <c r="CP106" s="376"/>
      <c r="CQ106" s="377"/>
      <c r="CR106" s="375"/>
      <c r="CS106" s="378"/>
      <c r="CT106" s="374"/>
      <c r="CU106" s="375"/>
      <c r="CV106" s="376"/>
      <c r="CW106" s="377"/>
      <c r="CX106" s="375"/>
      <c r="CY106" s="378"/>
      <c r="CZ106" s="374"/>
      <c r="DA106" s="375"/>
      <c r="DB106" s="376"/>
      <c r="DC106" s="377"/>
      <c r="DD106" s="375"/>
      <c r="DE106" s="378"/>
      <c r="DF106" s="374"/>
      <c r="DG106" s="375"/>
      <c r="DH106" s="376"/>
      <c r="DI106" s="377">
        <v>2</v>
      </c>
      <c r="DJ106" s="375"/>
      <c r="DK106" s="378"/>
      <c r="DL106" s="374">
        <v>4</v>
      </c>
      <c r="DM106" s="375"/>
      <c r="DN106" s="376"/>
      <c r="DO106" s="377"/>
      <c r="DP106" s="375"/>
      <c r="DQ106" s="378"/>
      <c r="DR106" s="374"/>
      <c r="DS106" s="375"/>
      <c r="DT106" s="376"/>
      <c r="DU106" s="377"/>
      <c r="DV106" s="375"/>
      <c r="DW106" s="378"/>
      <c r="DX106" s="374"/>
      <c r="DY106" s="375"/>
      <c r="DZ106" s="376"/>
      <c r="EA106" s="377"/>
      <c r="EB106" s="375"/>
      <c r="EC106" s="378"/>
      <c r="ED106" s="374"/>
      <c r="EE106" s="375"/>
      <c r="EF106" s="376"/>
      <c r="EG106" s="377"/>
      <c r="EH106" s="375"/>
      <c r="EI106" s="378"/>
      <c r="EJ106" s="374"/>
      <c r="EK106" s="375"/>
      <c r="EL106" s="376"/>
      <c r="EM106" s="374"/>
      <c r="EN106" s="378"/>
      <c r="EO106" s="395"/>
      <c r="EP106" s="374"/>
      <c r="EQ106" s="375"/>
      <c r="ER106" s="376"/>
      <c r="ES106" s="374"/>
      <c r="ET106" s="378"/>
      <c r="EU106" s="395"/>
      <c r="EV106" s="374"/>
      <c r="EW106" s="378"/>
      <c r="EX106" s="395"/>
      <c r="EY106" s="374"/>
      <c r="EZ106" s="378"/>
      <c r="FA106" s="395"/>
    </row>
    <row r="107" spans="2:157" ht="18.75" customHeight="1" x14ac:dyDescent="0.25">
      <c r="B107" s="401" t="s">
        <v>571</v>
      </c>
      <c r="C107" s="402"/>
      <c r="D107" s="403"/>
      <c r="E107" s="404"/>
      <c r="F107" s="405"/>
      <c r="G107" s="403"/>
      <c r="H107" s="406"/>
      <c r="I107" s="402"/>
      <c r="J107" s="403"/>
      <c r="K107" s="404"/>
      <c r="L107" s="405"/>
      <c r="M107" s="403"/>
      <c r="N107" s="406"/>
      <c r="O107" s="402"/>
      <c r="P107" s="403"/>
      <c r="Q107" s="404"/>
      <c r="R107" s="405"/>
      <c r="S107" s="406"/>
      <c r="T107" s="402"/>
      <c r="U107" s="403"/>
      <c r="V107" s="404"/>
      <c r="W107" s="405"/>
      <c r="X107" s="403"/>
      <c r="Y107" s="406"/>
      <c r="Z107" s="402"/>
      <c r="AA107" s="403"/>
      <c r="AB107" s="404"/>
      <c r="AC107" s="405"/>
      <c r="AD107" s="403"/>
      <c r="AE107" s="406"/>
      <c r="AF107" s="402"/>
      <c r="AG107" s="403"/>
      <c r="AH107" s="404"/>
      <c r="AI107" s="405"/>
      <c r="AJ107" s="403"/>
      <c r="AK107" s="406"/>
      <c r="AL107" s="402"/>
      <c r="AM107" s="403"/>
      <c r="AN107" s="404"/>
      <c r="AO107" s="405"/>
      <c r="AP107" s="403"/>
      <c r="AQ107" s="406"/>
      <c r="AR107" s="402"/>
      <c r="AS107" s="403"/>
      <c r="AT107" s="404"/>
      <c r="AU107" s="405"/>
      <c r="AV107" s="403"/>
      <c r="AW107" s="406"/>
      <c r="AX107" s="402"/>
      <c r="AY107" s="403"/>
      <c r="AZ107" s="404"/>
      <c r="BA107" s="405"/>
      <c r="BB107" s="403"/>
      <c r="BC107" s="406"/>
      <c r="BD107" s="374"/>
      <c r="BE107" s="375"/>
      <c r="BF107" s="376"/>
      <c r="BG107" s="377"/>
      <c r="BH107" s="375"/>
      <c r="BI107" s="378"/>
      <c r="BJ107" s="374"/>
      <c r="BK107" s="375"/>
      <c r="BL107" s="376"/>
      <c r="BM107" s="377"/>
      <c r="BN107" s="375"/>
      <c r="BO107" s="378"/>
      <c r="BP107" s="374"/>
      <c r="BQ107" s="375"/>
      <c r="BR107" s="376"/>
      <c r="BS107" s="377"/>
      <c r="BT107" s="375"/>
      <c r="BU107" s="378"/>
      <c r="BV107" s="374"/>
      <c r="BW107" s="375"/>
      <c r="BX107" s="376"/>
      <c r="BY107" s="377"/>
      <c r="BZ107" s="375"/>
      <c r="CA107" s="378"/>
      <c r="CB107" s="374"/>
      <c r="CC107" s="375"/>
      <c r="CD107" s="376"/>
      <c r="CE107" s="377"/>
      <c r="CF107" s="375"/>
      <c r="CG107" s="378"/>
      <c r="CH107" s="374"/>
      <c r="CI107" s="375"/>
      <c r="CJ107" s="376"/>
      <c r="CK107" s="377"/>
      <c r="CL107" s="375"/>
      <c r="CM107" s="378"/>
      <c r="CN107" s="374"/>
      <c r="CO107" s="375"/>
      <c r="CP107" s="376"/>
      <c r="CQ107" s="377"/>
      <c r="CR107" s="375"/>
      <c r="CS107" s="378"/>
      <c r="CT107" s="374"/>
      <c r="CU107" s="375"/>
      <c r="CV107" s="376"/>
      <c r="CW107" s="377"/>
      <c r="CX107" s="375"/>
      <c r="CY107" s="378"/>
      <c r="CZ107" s="374"/>
      <c r="DA107" s="375"/>
      <c r="DB107" s="376"/>
      <c r="DC107" s="377">
        <v>58</v>
      </c>
      <c r="DD107" s="375">
        <v>58</v>
      </c>
      <c r="DE107" s="378">
        <v>44</v>
      </c>
      <c r="DF107" s="374">
        <v>49</v>
      </c>
      <c r="DG107" s="375">
        <v>42</v>
      </c>
      <c r="DH107" s="376">
        <v>34</v>
      </c>
      <c r="DI107" s="377">
        <v>49</v>
      </c>
      <c r="DJ107" s="375">
        <v>48</v>
      </c>
      <c r="DK107" s="378">
        <v>44</v>
      </c>
      <c r="DL107" s="374">
        <v>70</v>
      </c>
      <c r="DM107" s="375">
        <v>54</v>
      </c>
      <c r="DN107" s="376">
        <v>44</v>
      </c>
      <c r="DO107" s="377">
        <v>53</v>
      </c>
      <c r="DP107" s="375">
        <v>53</v>
      </c>
      <c r="DQ107" s="378">
        <v>39</v>
      </c>
      <c r="DR107" s="374">
        <v>76</v>
      </c>
      <c r="DS107" s="375">
        <v>58</v>
      </c>
      <c r="DT107" s="376">
        <v>42</v>
      </c>
      <c r="DU107" s="377">
        <v>53</v>
      </c>
      <c r="DV107" s="375">
        <v>48</v>
      </c>
      <c r="DW107" s="378">
        <v>45</v>
      </c>
      <c r="DX107" s="374">
        <v>97</v>
      </c>
      <c r="DY107" s="375">
        <v>58</v>
      </c>
      <c r="DZ107" s="376">
        <v>44</v>
      </c>
      <c r="EA107" s="377">
        <v>34</v>
      </c>
      <c r="EB107" s="375">
        <v>34</v>
      </c>
      <c r="EC107" s="378">
        <v>27</v>
      </c>
      <c r="ED107" s="374">
        <v>77</v>
      </c>
      <c r="EE107" s="375">
        <v>58</v>
      </c>
      <c r="EF107" s="376">
        <v>43</v>
      </c>
      <c r="EG107" s="377">
        <v>37</v>
      </c>
      <c r="EH107" s="375">
        <v>37</v>
      </c>
      <c r="EI107" s="378">
        <v>27</v>
      </c>
      <c r="EJ107" s="379">
        <v>69</v>
      </c>
      <c r="EK107" s="380">
        <v>61</v>
      </c>
      <c r="EL107" s="381">
        <v>48</v>
      </c>
      <c r="EM107" s="379">
        <v>49</v>
      </c>
      <c r="EN107" s="380">
        <v>48</v>
      </c>
      <c r="EO107" s="381">
        <v>39</v>
      </c>
      <c r="EP107" s="382">
        <v>73</v>
      </c>
      <c r="EQ107" s="383">
        <v>57</v>
      </c>
      <c r="ER107" s="384">
        <v>44</v>
      </c>
      <c r="ES107" s="385">
        <v>56</v>
      </c>
      <c r="ET107" s="386">
        <v>56</v>
      </c>
      <c r="EU107" s="387">
        <v>37</v>
      </c>
      <c r="EV107" s="385"/>
      <c r="EW107" s="386"/>
      <c r="EX107" s="387"/>
      <c r="EY107" s="385"/>
      <c r="EZ107" s="386"/>
      <c r="FA107" s="387"/>
    </row>
    <row r="108" spans="2:157" ht="18.75" customHeight="1" x14ac:dyDescent="0.25">
      <c r="B108" s="368" t="s">
        <v>572</v>
      </c>
      <c r="C108" s="402"/>
      <c r="D108" s="403"/>
      <c r="E108" s="404"/>
      <c r="F108" s="405"/>
      <c r="G108" s="403"/>
      <c r="H108" s="406"/>
      <c r="I108" s="402"/>
      <c r="J108" s="403"/>
      <c r="K108" s="404"/>
      <c r="L108" s="405"/>
      <c r="M108" s="403"/>
      <c r="N108" s="406"/>
      <c r="O108" s="402"/>
      <c r="P108" s="403"/>
      <c r="Q108" s="404"/>
      <c r="R108" s="405"/>
      <c r="S108" s="406"/>
      <c r="T108" s="402"/>
      <c r="U108" s="403"/>
      <c r="V108" s="404"/>
      <c r="W108" s="405"/>
      <c r="X108" s="403"/>
      <c r="Y108" s="406"/>
      <c r="Z108" s="402"/>
      <c r="AA108" s="403"/>
      <c r="AB108" s="404"/>
      <c r="AC108" s="405"/>
      <c r="AD108" s="403"/>
      <c r="AE108" s="406"/>
      <c r="AF108" s="402"/>
      <c r="AG108" s="403"/>
      <c r="AH108" s="404"/>
      <c r="AI108" s="405"/>
      <c r="AJ108" s="403"/>
      <c r="AK108" s="406"/>
      <c r="AL108" s="402"/>
      <c r="AM108" s="403"/>
      <c r="AN108" s="404"/>
      <c r="AO108" s="405"/>
      <c r="AP108" s="403"/>
      <c r="AQ108" s="406"/>
      <c r="AR108" s="402"/>
      <c r="AS108" s="403"/>
      <c r="AT108" s="404"/>
      <c r="AU108" s="405"/>
      <c r="AV108" s="403"/>
      <c r="AW108" s="406"/>
      <c r="AX108" s="402"/>
      <c r="AY108" s="403"/>
      <c r="AZ108" s="404"/>
      <c r="BA108" s="405"/>
      <c r="BB108" s="403"/>
      <c r="BC108" s="406"/>
      <c r="BD108" s="374"/>
      <c r="BE108" s="375"/>
      <c r="BF108" s="376"/>
      <c r="BG108" s="377"/>
      <c r="BH108" s="375"/>
      <c r="BI108" s="378"/>
      <c r="BJ108" s="374"/>
      <c r="BK108" s="375"/>
      <c r="BL108" s="376"/>
      <c r="BM108" s="377"/>
      <c r="BN108" s="375"/>
      <c r="BO108" s="378"/>
      <c r="BP108" s="374"/>
      <c r="BQ108" s="375"/>
      <c r="BR108" s="376"/>
      <c r="BS108" s="377"/>
      <c r="BT108" s="375"/>
      <c r="BU108" s="378"/>
      <c r="BV108" s="374"/>
      <c r="BW108" s="375"/>
      <c r="BX108" s="376"/>
      <c r="BY108" s="377"/>
      <c r="BZ108" s="375"/>
      <c r="CA108" s="378"/>
      <c r="CB108" s="374"/>
      <c r="CC108" s="375"/>
      <c r="CD108" s="376"/>
      <c r="CE108" s="377"/>
      <c r="CF108" s="375"/>
      <c r="CG108" s="378"/>
      <c r="CH108" s="374"/>
      <c r="CI108" s="375"/>
      <c r="CJ108" s="376"/>
      <c r="CK108" s="377"/>
      <c r="CL108" s="375"/>
      <c r="CM108" s="378"/>
      <c r="CN108" s="374"/>
      <c r="CO108" s="375"/>
      <c r="CP108" s="376"/>
      <c r="CQ108" s="377"/>
      <c r="CR108" s="375"/>
      <c r="CS108" s="378"/>
      <c r="CT108" s="374"/>
      <c r="CU108" s="375"/>
      <c r="CV108" s="376"/>
      <c r="CW108" s="377"/>
      <c r="CX108" s="375"/>
      <c r="CY108" s="378"/>
      <c r="CZ108" s="374"/>
      <c r="DA108" s="375"/>
      <c r="DB108" s="376"/>
      <c r="DC108" s="377"/>
      <c r="DD108" s="375"/>
      <c r="DE108" s="378"/>
      <c r="DF108" s="374"/>
      <c r="DG108" s="375"/>
      <c r="DH108" s="376"/>
      <c r="DI108" s="377"/>
      <c r="DJ108" s="375"/>
      <c r="DK108" s="378"/>
      <c r="DL108" s="374"/>
      <c r="DM108" s="375"/>
      <c r="DN108" s="376"/>
      <c r="DO108" s="377"/>
      <c r="DP108" s="375"/>
      <c r="DQ108" s="378"/>
      <c r="DR108" s="374">
        <v>80</v>
      </c>
      <c r="DS108" s="375">
        <v>54</v>
      </c>
      <c r="DT108" s="376">
        <v>44</v>
      </c>
      <c r="DU108" s="377">
        <v>13</v>
      </c>
      <c r="DV108" s="375"/>
      <c r="DW108" s="378"/>
      <c r="DX108" s="374">
        <v>34</v>
      </c>
      <c r="DY108" s="375">
        <v>32</v>
      </c>
      <c r="DZ108" s="376">
        <v>27</v>
      </c>
      <c r="EA108" s="377">
        <v>42</v>
      </c>
      <c r="EB108" s="375">
        <v>42</v>
      </c>
      <c r="EC108" s="378">
        <v>37</v>
      </c>
      <c r="ED108" s="374">
        <v>57</v>
      </c>
      <c r="EE108" s="375">
        <v>51</v>
      </c>
      <c r="EF108" s="376">
        <v>45</v>
      </c>
      <c r="EG108" s="377">
        <v>48</v>
      </c>
      <c r="EH108" s="375">
        <v>44</v>
      </c>
      <c r="EI108" s="378">
        <v>31</v>
      </c>
      <c r="EJ108" s="379">
        <v>61</v>
      </c>
      <c r="EK108" s="380">
        <v>61</v>
      </c>
      <c r="EL108" s="381">
        <v>48</v>
      </c>
      <c r="EM108" s="379">
        <v>43</v>
      </c>
      <c r="EN108" s="380">
        <v>43</v>
      </c>
      <c r="EO108" s="381">
        <v>37</v>
      </c>
      <c r="EP108" s="379">
        <v>55</v>
      </c>
      <c r="EQ108" s="380">
        <v>53</v>
      </c>
      <c r="ER108" s="381">
        <v>37</v>
      </c>
      <c r="ES108" s="385">
        <v>62</v>
      </c>
      <c r="ET108" s="386">
        <v>56</v>
      </c>
      <c r="EU108" s="387">
        <v>40</v>
      </c>
      <c r="EV108" s="385">
        <v>55</v>
      </c>
      <c r="EW108" s="386">
        <v>53</v>
      </c>
      <c r="EX108" s="387">
        <v>43</v>
      </c>
      <c r="EY108" s="385">
        <v>52</v>
      </c>
      <c r="EZ108" s="386">
        <v>50</v>
      </c>
      <c r="FA108" s="387">
        <v>34</v>
      </c>
    </row>
    <row r="109" spans="2:157" ht="18.75" customHeight="1" x14ac:dyDescent="0.25">
      <c r="B109" s="368" t="s">
        <v>573</v>
      </c>
      <c r="C109" s="369"/>
      <c r="D109" s="370"/>
      <c r="E109" s="371"/>
      <c r="F109" s="372"/>
      <c r="G109" s="370"/>
      <c r="H109" s="373"/>
      <c r="I109" s="369"/>
      <c r="J109" s="370"/>
      <c r="K109" s="371"/>
      <c r="L109" s="372"/>
      <c r="M109" s="370"/>
      <c r="N109" s="373"/>
      <c r="O109" s="369"/>
      <c r="P109" s="370"/>
      <c r="Q109" s="371"/>
      <c r="R109" s="372"/>
      <c r="S109" s="373"/>
      <c r="T109" s="369"/>
      <c r="U109" s="370"/>
      <c r="V109" s="371"/>
      <c r="W109" s="372"/>
      <c r="X109" s="370"/>
      <c r="Y109" s="373"/>
      <c r="Z109" s="369"/>
      <c r="AA109" s="370"/>
      <c r="AB109" s="371"/>
      <c r="AC109" s="372"/>
      <c r="AD109" s="370"/>
      <c r="AE109" s="373"/>
      <c r="AF109" s="369"/>
      <c r="AG109" s="370"/>
      <c r="AH109" s="371"/>
      <c r="AI109" s="372"/>
      <c r="AJ109" s="370"/>
      <c r="AK109" s="373"/>
      <c r="AL109" s="369"/>
      <c r="AM109" s="370"/>
      <c r="AN109" s="371"/>
      <c r="AO109" s="372"/>
      <c r="AP109" s="370"/>
      <c r="AQ109" s="373"/>
      <c r="AR109" s="369"/>
      <c r="AS109" s="370"/>
      <c r="AT109" s="371"/>
      <c r="AU109" s="372"/>
      <c r="AV109" s="370"/>
      <c r="AW109" s="373"/>
      <c r="AX109" s="369"/>
      <c r="AY109" s="370"/>
      <c r="AZ109" s="371"/>
      <c r="BA109" s="372"/>
      <c r="BB109" s="370"/>
      <c r="BC109" s="373"/>
      <c r="BD109" s="374">
        <v>121</v>
      </c>
      <c r="BE109" s="375"/>
      <c r="BF109" s="376">
        <v>42</v>
      </c>
      <c r="BG109" s="377">
        <v>93</v>
      </c>
      <c r="BH109" s="375">
        <v>41</v>
      </c>
      <c r="BI109" s="378">
        <v>40</v>
      </c>
      <c r="BJ109" s="374">
        <v>128</v>
      </c>
      <c r="BK109" s="375">
        <v>40</v>
      </c>
      <c r="BL109" s="376">
        <v>39</v>
      </c>
      <c r="BM109" s="377">
        <v>235</v>
      </c>
      <c r="BN109" s="375">
        <v>40</v>
      </c>
      <c r="BO109" s="378">
        <v>41</v>
      </c>
      <c r="BP109" s="374">
        <v>107</v>
      </c>
      <c r="BQ109" s="375">
        <v>44</v>
      </c>
      <c r="BR109" s="376">
        <v>43</v>
      </c>
      <c r="BS109" s="377">
        <v>120</v>
      </c>
      <c r="BT109" s="375">
        <v>48</v>
      </c>
      <c r="BU109" s="378">
        <v>41</v>
      </c>
      <c r="BV109" s="374">
        <v>125</v>
      </c>
      <c r="BW109" s="375">
        <v>100</v>
      </c>
      <c r="BX109" s="376">
        <v>89</v>
      </c>
      <c r="BY109" s="377">
        <v>114</v>
      </c>
      <c r="BZ109" s="375">
        <v>40</v>
      </c>
      <c r="CA109" s="378">
        <v>44</v>
      </c>
      <c r="CB109" s="374">
        <v>179</v>
      </c>
      <c r="CC109" s="375">
        <v>51</v>
      </c>
      <c r="CD109" s="376">
        <v>41</v>
      </c>
      <c r="CE109" s="377">
        <v>127</v>
      </c>
      <c r="CF109" s="375">
        <v>40</v>
      </c>
      <c r="CG109" s="378">
        <v>47</v>
      </c>
      <c r="CH109" s="374">
        <v>107</v>
      </c>
      <c r="CI109" s="375">
        <v>68</v>
      </c>
      <c r="CJ109" s="376">
        <v>42</v>
      </c>
      <c r="CK109" s="377">
        <v>106</v>
      </c>
      <c r="CL109" s="375">
        <v>62</v>
      </c>
      <c r="CM109" s="378">
        <v>47</v>
      </c>
      <c r="CN109" s="374">
        <v>134</v>
      </c>
      <c r="CO109" s="375">
        <v>64</v>
      </c>
      <c r="CP109" s="376">
        <v>44</v>
      </c>
      <c r="CQ109" s="377">
        <v>137</v>
      </c>
      <c r="CR109" s="375">
        <v>57</v>
      </c>
      <c r="CS109" s="378">
        <v>43</v>
      </c>
      <c r="CT109" s="374">
        <v>98</v>
      </c>
      <c r="CU109" s="375">
        <v>64</v>
      </c>
      <c r="CV109" s="376">
        <v>45</v>
      </c>
      <c r="CW109" s="377">
        <v>119</v>
      </c>
      <c r="CX109" s="375">
        <v>53</v>
      </c>
      <c r="CY109" s="378">
        <v>44</v>
      </c>
      <c r="CZ109" s="374">
        <v>75</v>
      </c>
      <c r="DA109" s="375">
        <v>59</v>
      </c>
      <c r="DB109" s="376">
        <v>43</v>
      </c>
      <c r="DC109" s="377">
        <v>121</v>
      </c>
      <c r="DD109" s="375">
        <v>63</v>
      </c>
      <c r="DE109" s="378">
        <v>42</v>
      </c>
      <c r="DF109" s="374">
        <v>91</v>
      </c>
      <c r="DG109" s="375">
        <v>61</v>
      </c>
      <c r="DH109" s="376">
        <v>37</v>
      </c>
      <c r="DI109" s="377">
        <v>87</v>
      </c>
      <c r="DJ109" s="375">
        <v>50</v>
      </c>
      <c r="DK109" s="378">
        <v>44</v>
      </c>
      <c r="DL109" s="374">
        <v>140</v>
      </c>
      <c r="DM109" s="375">
        <v>54</v>
      </c>
      <c r="DN109" s="376">
        <v>51</v>
      </c>
      <c r="DO109" s="377">
        <v>86</v>
      </c>
      <c r="DP109" s="375">
        <v>53</v>
      </c>
      <c r="DQ109" s="378">
        <v>46</v>
      </c>
      <c r="DR109" s="374">
        <v>90</v>
      </c>
      <c r="DS109" s="375">
        <v>67</v>
      </c>
      <c r="DT109" s="376">
        <v>44</v>
      </c>
      <c r="DU109" s="377">
        <v>85</v>
      </c>
      <c r="DV109" s="375">
        <v>59</v>
      </c>
      <c r="DW109" s="378">
        <v>44</v>
      </c>
      <c r="DX109" s="374">
        <v>84</v>
      </c>
      <c r="DY109" s="375">
        <v>57</v>
      </c>
      <c r="DZ109" s="376">
        <v>48</v>
      </c>
      <c r="EA109" s="377">
        <v>92</v>
      </c>
      <c r="EB109" s="375">
        <v>49</v>
      </c>
      <c r="EC109" s="378">
        <v>41</v>
      </c>
      <c r="ED109" s="374">
        <v>58</v>
      </c>
      <c r="EE109" s="375">
        <v>52</v>
      </c>
      <c r="EF109" s="376">
        <v>48</v>
      </c>
      <c r="EG109" s="377">
        <v>150</v>
      </c>
      <c r="EH109" s="375">
        <v>50</v>
      </c>
      <c r="EI109" s="378">
        <v>45</v>
      </c>
      <c r="EJ109" s="379">
        <v>205</v>
      </c>
      <c r="EK109" s="380">
        <v>66</v>
      </c>
      <c r="EL109" s="381">
        <v>57</v>
      </c>
      <c r="EM109" s="379">
        <v>153</v>
      </c>
      <c r="EN109" s="380">
        <v>56</v>
      </c>
      <c r="EO109" s="381">
        <v>46</v>
      </c>
      <c r="EP109" s="382">
        <v>119</v>
      </c>
      <c r="EQ109" s="383">
        <v>64</v>
      </c>
      <c r="ER109" s="384">
        <v>51</v>
      </c>
      <c r="ES109" s="385">
        <v>75</v>
      </c>
      <c r="ET109" s="386">
        <v>68</v>
      </c>
      <c r="EU109" s="387">
        <v>45</v>
      </c>
      <c r="EV109" s="385">
        <v>38</v>
      </c>
      <c r="EW109" s="386">
        <v>38</v>
      </c>
      <c r="EX109" s="387">
        <v>31</v>
      </c>
      <c r="EY109" s="385">
        <v>51</v>
      </c>
      <c r="EZ109" s="386">
        <v>48</v>
      </c>
      <c r="FA109" s="387">
        <v>33</v>
      </c>
    </row>
    <row r="110" spans="2:157" ht="18.75" customHeight="1" x14ac:dyDescent="0.25">
      <c r="B110" s="368" t="s">
        <v>574</v>
      </c>
      <c r="C110" s="369"/>
      <c r="D110" s="370"/>
      <c r="E110" s="371"/>
      <c r="F110" s="372"/>
      <c r="G110" s="370"/>
      <c r="H110" s="373"/>
      <c r="I110" s="369"/>
      <c r="J110" s="370"/>
      <c r="K110" s="371"/>
      <c r="L110" s="372"/>
      <c r="M110" s="370"/>
      <c r="N110" s="373"/>
      <c r="O110" s="369"/>
      <c r="P110" s="370"/>
      <c r="Q110" s="371"/>
      <c r="R110" s="372"/>
      <c r="S110" s="373"/>
      <c r="T110" s="369"/>
      <c r="U110" s="370"/>
      <c r="V110" s="371"/>
      <c r="W110" s="372"/>
      <c r="X110" s="370"/>
      <c r="Y110" s="373"/>
      <c r="Z110" s="369"/>
      <c r="AA110" s="370"/>
      <c r="AB110" s="371"/>
      <c r="AC110" s="372"/>
      <c r="AD110" s="370"/>
      <c r="AE110" s="373"/>
      <c r="AF110" s="369"/>
      <c r="AG110" s="370"/>
      <c r="AH110" s="371"/>
      <c r="AI110" s="372"/>
      <c r="AJ110" s="370"/>
      <c r="AK110" s="373"/>
      <c r="AL110" s="369"/>
      <c r="AM110" s="370"/>
      <c r="AN110" s="371"/>
      <c r="AO110" s="372"/>
      <c r="AP110" s="370"/>
      <c r="AQ110" s="373"/>
      <c r="AR110" s="369"/>
      <c r="AS110" s="370"/>
      <c r="AT110" s="371"/>
      <c r="AU110" s="372"/>
      <c r="AV110" s="370"/>
      <c r="AW110" s="373"/>
      <c r="AX110" s="369"/>
      <c r="AY110" s="370"/>
      <c r="AZ110" s="371"/>
      <c r="BA110" s="372"/>
      <c r="BB110" s="370"/>
      <c r="BC110" s="373"/>
      <c r="BD110" s="374"/>
      <c r="BE110" s="375"/>
      <c r="BF110" s="376"/>
      <c r="BG110" s="377"/>
      <c r="BH110" s="375"/>
      <c r="BI110" s="378"/>
      <c r="BJ110" s="374"/>
      <c r="BK110" s="375"/>
      <c r="BL110" s="376"/>
      <c r="BM110" s="377"/>
      <c r="BN110" s="375"/>
      <c r="BO110" s="378"/>
      <c r="BP110" s="374"/>
      <c r="BQ110" s="375"/>
      <c r="BR110" s="376"/>
      <c r="BS110" s="377"/>
      <c r="BT110" s="375"/>
      <c r="BU110" s="378"/>
      <c r="BV110" s="374"/>
      <c r="BW110" s="375"/>
      <c r="BX110" s="376"/>
      <c r="BY110" s="377"/>
      <c r="BZ110" s="375"/>
      <c r="CA110" s="378"/>
      <c r="CB110" s="374"/>
      <c r="CC110" s="375"/>
      <c r="CD110" s="376"/>
      <c r="CE110" s="377"/>
      <c r="CF110" s="375"/>
      <c r="CG110" s="378"/>
      <c r="CH110" s="374"/>
      <c r="CI110" s="375"/>
      <c r="CJ110" s="376"/>
      <c r="CK110" s="377"/>
      <c r="CL110" s="375"/>
      <c r="CM110" s="378"/>
      <c r="CN110" s="374"/>
      <c r="CO110" s="375"/>
      <c r="CP110" s="376"/>
      <c r="CQ110" s="377"/>
      <c r="CR110" s="375"/>
      <c r="CS110" s="378"/>
      <c r="CT110" s="374"/>
      <c r="CU110" s="375"/>
      <c r="CV110" s="376"/>
      <c r="CW110" s="377">
        <v>62</v>
      </c>
      <c r="CX110" s="375">
        <v>56</v>
      </c>
      <c r="CY110" s="378">
        <v>42</v>
      </c>
      <c r="CZ110" s="374"/>
      <c r="DA110" s="375"/>
      <c r="DB110" s="376"/>
      <c r="DC110" s="377"/>
      <c r="DD110" s="375"/>
      <c r="DE110" s="378"/>
      <c r="DF110" s="374"/>
      <c r="DG110" s="375"/>
      <c r="DH110" s="376"/>
      <c r="DI110" s="377">
        <v>6</v>
      </c>
      <c r="DJ110" s="375"/>
      <c r="DK110" s="378"/>
      <c r="DL110" s="374">
        <v>39</v>
      </c>
      <c r="DM110" s="375">
        <v>39</v>
      </c>
      <c r="DN110" s="376">
        <v>33</v>
      </c>
      <c r="DO110" s="377"/>
      <c r="DP110" s="375"/>
      <c r="DQ110" s="378"/>
      <c r="DR110" s="374"/>
      <c r="DS110" s="375"/>
      <c r="DT110" s="376"/>
      <c r="DU110" s="377"/>
      <c r="DV110" s="375"/>
      <c r="DW110" s="378"/>
      <c r="DX110" s="374"/>
      <c r="DY110" s="375"/>
      <c r="DZ110" s="376"/>
      <c r="EA110" s="377"/>
      <c r="EB110" s="375"/>
      <c r="EC110" s="378"/>
      <c r="ED110" s="374"/>
      <c r="EE110" s="375"/>
      <c r="EF110" s="376"/>
      <c r="EG110" s="377"/>
      <c r="EH110" s="375"/>
      <c r="EI110" s="378"/>
      <c r="EJ110" s="374"/>
      <c r="EK110" s="375"/>
      <c r="EL110" s="376"/>
      <c r="EM110" s="374"/>
      <c r="EN110" s="378"/>
      <c r="EO110" s="395"/>
      <c r="EP110" s="374"/>
      <c r="EQ110" s="375"/>
      <c r="ER110" s="376"/>
      <c r="ES110" s="374"/>
      <c r="ET110" s="378"/>
      <c r="EU110" s="395"/>
      <c r="EV110" s="374">
        <v>331</v>
      </c>
      <c r="EW110" s="378">
        <v>245</v>
      </c>
      <c r="EX110" s="395">
        <v>50</v>
      </c>
      <c r="EY110" s="374">
        <v>79</v>
      </c>
      <c r="EZ110" s="378">
        <v>51</v>
      </c>
      <c r="FA110" s="395">
        <v>42</v>
      </c>
    </row>
    <row r="111" spans="2:157" ht="18.75" customHeight="1" x14ac:dyDescent="0.25">
      <c r="B111" s="368" t="s">
        <v>575</v>
      </c>
      <c r="C111" s="369"/>
      <c r="D111" s="370"/>
      <c r="E111" s="371"/>
      <c r="F111" s="372"/>
      <c r="G111" s="370"/>
      <c r="H111" s="373"/>
      <c r="I111" s="369"/>
      <c r="J111" s="370"/>
      <c r="K111" s="371"/>
      <c r="L111" s="372"/>
      <c r="M111" s="370"/>
      <c r="N111" s="373"/>
      <c r="O111" s="369"/>
      <c r="P111" s="370"/>
      <c r="Q111" s="371"/>
      <c r="R111" s="372"/>
      <c r="S111" s="373"/>
      <c r="T111" s="369"/>
      <c r="U111" s="370"/>
      <c r="V111" s="371"/>
      <c r="W111" s="372"/>
      <c r="X111" s="370"/>
      <c r="Y111" s="373"/>
      <c r="Z111" s="369"/>
      <c r="AA111" s="370"/>
      <c r="AB111" s="371"/>
      <c r="AC111" s="372"/>
      <c r="AD111" s="370"/>
      <c r="AE111" s="373"/>
      <c r="AF111" s="369"/>
      <c r="AG111" s="370"/>
      <c r="AH111" s="371"/>
      <c r="AI111" s="372"/>
      <c r="AJ111" s="370"/>
      <c r="AK111" s="373"/>
      <c r="AL111" s="369"/>
      <c r="AM111" s="370"/>
      <c r="AN111" s="371"/>
      <c r="AO111" s="372"/>
      <c r="AP111" s="370"/>
      <c r="AQ111" s="373"/>
      <c r="AR111" s="369"/>
      <c r="AS111" s="370"/>
      <c r="AT111" s="371"/>
      <c r="AU111" s="372"/>
      <c r="AV111" s="370"/>
      <c r="AW111" s="373"/>
      <c r="AX111" s="369"/>
      <c r="AY111" s="370"/>
      <c r="AZ111" s="371"/>
      <c r="BA111" s="372"/>
      <c r="BB111" s="370"/>
      <c r="BC111" s="373"/>
      <c r="BD111" s="374"/>
      <c r="BE111" s="375"/>
      <c r="BF111" s="376"/>
      <c r="BG111" s="377"/>
      <c r="BH111" s="375"/>
      <c r="BI111" s="378"/>
      <c r="BJ111" s="374"/>
      <c r="BK111" s="375"/>
      <c r="BL111" s="371"/>
      <c r="BM111" s="372"/>
      <c r="BN111" s="370"/>
      <c r="BO111" s="373"/>
      <c r="BP111" s="369"/>
      <c r="BQ111" s="370"/>
      <c r="BR111" s="371"/>
      <c r="BS111" s="377"/>
      <c r="BT111" s="375"/>
      <c r="BU111" s="378"/>
      <c r="BV111" s="374"/>
      <c r="BW111" s="375"/>
      <c r="BX111" s="376"/>
      <c r="BY111" s="377"/>
      <c r="BZ111" s="375"/>
      <c r="CA111" s="378"/>
      <c r="CB111" s="374"/>
      <c r="CC111" s="375"/>
      <c r="CD111" s="376"/>
      <c r="CE111" s="377"/>
      <c r="CF111" s="375"/>
      <c r="CG111" s="378"/>
      <c r="CH111" s="374"/>
      <c r="CI111" s="375"/>
      <c r="CJ111" s="376"/>
      <c r="CK111" s="377"/>
      <c r="CL111" s="375"/>
      <c r="CM111" s="378"/>
      <c r="CN111" s="374"/>
      <c r="CO111" s="375"/>
      <c r="CP111" s="376"/>
      <c r="CQ111" s="377"/>
      <c r="CR111" s="375"/>
      <c r="CS111" s="378"/>
      <c r="CT111" s="374"/>
      <c r="CU111" s="375"/>
      <c r="CV111" s="376"/>
      <c r="CW111" s="377"/>
      <c r="CX111" s="375"/>
      <c r="CY111" s="378"/>
      <c r="CZ111" s="374">
        <v>41</v>
      </c>
      <c r="DA111" s="375">
        <v>41</v>
      </c>
      <c r="DB111" s="376">
        <v>36</v>
      </c>
      <c r="DC111" s="377"/>
      <c r="DD111" s="375"/>
      <c r="DE111" s="378"/>
      <c r="DF111" s="374">
        <v>49</v>
      </c>
      <c r="DG111" s="375">
        <v>49</v>
      </c>
      <c r="DH111" s="376">
        <v>41</v>
      </c>
      <c r="DI111" s="377">
        <v>11</v>
      </c>
      <c r="DJ111" s="375"/>
      <c r="DK111" s="378"/>
      <c r="DL111" s="374">
        <v>39</v>
      </c>
      <c r="DM111" s="375"/>
      <c r="DN111" s="376">
        <v>35</v>
      </c>
      <c r="DO111" s="377"/>
      <c r="DP111" s="375"/>
      <c r="DQ111" s="378"/>
      <c r="DR111" s="374"/>
      <c r="DS111" s="375"/>
      <c r="DT111" s="376"/>
      <c r="DU111" s="377"/>
      <c r="DV111" s="375"/>
      <c r="DW111" s="378"/>
      <c r="DX111" s="374"/>
      <c r="DY111" s="375"/>
      <c r="DZ111" s="376"/>
      <c r="EA111" s="377"/>
      <c r="EB111" s="375"/>
      <c r="EC111" s="378"/>
      <c r="ED111" s="374"/>
      <c r="EE111" s="375"/>
      <c r="EF111" s="376"/>
      <c r="EG111" s="377"/>
      <c r="EH111" s="375"/>
      <c r="EI111" s="378"/>
      <c r="EJ111" s="374"/>
      <c r="EK111" s="375"/>
      <c r="EL111" s="376"/>
      <c r="EM111" s="374"/>
      <c r="EN111" s="378"/>
      <c r="EO111" s="395"/>
      <c r="EP111" s="374"/>
      <c r="EQ111" s="375"/>
      <c r="ER111" s="376"/>
      <c r="ES111" s="374"/>
      <c r="ET111" s="378"/>
      <c r="EU111" s="395"/>
      <c r="EV111" s="374"/>
      <c r="EW111" s="378"/>
      <c r="EX111" s="395"/>
      <c r="EY111" s="374"/>
      <c r="EZ111" s="378"/>
      <c r="FA111" s="395"/>
    </row>
    <row r="112" spans="2:157" ht="18.75" customHeight="1" thickBot="1" x14ac:dyDescent="0.3">
      <c r="B112" s="407" t="s">
        <v>576</v>
      </c>
      <c r="C112" s="408"/>
      <c r="D112" s="409"/>
      <c r="E112" s="410"/>
      <c r="F112" s="411"/>
      <c r="G112" s="409"/>
      <c r="H112" s="412"/>
      <c r="I112" s="408"/>
      <c r="J112" s="409"/>
      <c r="K112" s="410"/>
      <c r="L112" s="411"/>
      <c r="M112" s="409"/>
      <c r="N112" s="412"/>
      <c r="O112" s="408"/>
      <c r="P112" s="409"/>
      <c r="Q112" s="410"/>
      <c r="R112" s="411"/>
      <c r="S112" s="412"/>
      <c r="T112" s="408"/>
      <c r="U112" s="409"/>
      <c r="V112" s="410"/>
      <c r="W112" s="411"/>
      <c r="X112" s="409"/>
      <c r="Y112" s="412"/>
      <c r="Z112" s="408"/>
      <c r="AA112" s="409"/>
      <c r="AB112" s="410"/>
      <c r="AC112" s="411"/>
      <c r="AD112" s="409"/>
      <c r="AE112" s="412"/>
      <c r="AF112" s="408"/>
      <c r="AG112" s="409"/>
      <c r="AH112" s="410"/>
      <c r="AI112" s="411"/>
      <c r="AJ112" s="409"/>
      <c r="AK112" s="412"/>
      <c r="AL112" s="408"/>
      <c r="AM112" s="409"/>
      <c r="AN112" s="410"/>
      <c r="AO112" s="411"/>
      <c r="AP112" s="409"/>
      <c r="AQ112" s="412"/>
      <c r="AR112" s="408"/>
      <c r="AS112" s="409"/>
      <c r="AT112" s="410"/>
      <c r="AU112" s="411"/>
      <c r="AV112" s="409"/>
      <c r="AW112" s="412"/>
      <c r="AX112" s="408"/>
      <c r="AY112" s="409"/>
      <c r="AZ112" s="410"/>
      <c r="BA112" s="411"/>
      <c r="BB112" s="409"/>
      <c r="BC112" s="412"/>
      <c r="BD112" s="413"/>
      <c r="BE112" s="414"/>
      <c r="BF112" s="415"/>
      <c r="BG112" s="416"/>
      <c r="BH112" s="414"/>
      <c r="BI112" s="417"/>
      <c r="BJ112" s="413"/>
      <c r="BK112" s="414"/>
      <c r="BL112" s="410"/>
      <c r="BM112" s="411"/>
      <c r="BN112" s="409"/>
      <c r="BO112" s="412"/>
      <c r="BP112" s="408"/>
      <c r="BQ112" s="409"/>
      <c r="BR112" s="410"/>
      <c r="BS112" s="416"/>
      <c r="BT112" s="414"/>
      <c r="BU112" s="417"/>
      <c r="BV112" s="413"/>
      <c r="BW112" s="414"/>
      <c r="BX112" s="415"/>
      <c r="BY112" s="416"/>
      <c r="BZ112" s="414"/>
      <c r="CA112" s="417"/>
      <c r="CB112" s="413"/>
      <c r="CC112" s="414"/>
      <c r="CD112" s="415"/>
      <c r="CE112" s="416"/>
      <c r="CF112" s="414"/>
      <c r="CG112" s="417"/>
      <c r="CH112" s="413"/>
      <c r="CI112" s="414"/>
      <c r="CJ112" s="415"/>
      <c r="CK112" s="416"/>
      <c r="CL112" s="414"/>
      <c r="CM112" s="417"/>
      <c r="CN112" s="413"/>
      <c r="CO112" s="414"/>
      <c r="CP112" s="415"/>
      <c r="CQ112" s="416"/>
      <c r="CR112" s="414"/>
      <c r="CS112" s="417"/>
      <c r="CT112" s="413"/>
      <c r="CU112" s="414"/>
      <c r="CV112" s="415"/>
      <c r="CW112" s="416"/>
      <c r="CX112" s="414"/>
      <c r="CY112" s="417"/>
      <c r="CZ112" s="413"/>
      <c r="DA112" s="414"/>
      <c r="DB112" s="415"/>
      <c r="DC112" s="416"/>
      <c r="DD112" s="414"/>
      <c r="DE112" s="417"/>
      <c r="DF112" s="413"/>
      <c r="DG112" s="414"/>
      <c r="DH112" s="415"/>
      <c r="DI112" s="416">
        <v>15</v>
      </c>
      <c r="DJ112" s="414"/>
      <c r="DK112" s="417"/>
      <c r="DL112" s="413">
        <v>39</v>
      </c>
      <c r="DM112" s="414">
        <v>39</v>
      </c>
      <c r="DN112" s="415">
        <v>29</v>
      </c>
      <c r="DO112" s="416"/>
      <c r="DP112" s="414"/>
      <c r="DQ112" s="417"/>
      <c r="DR112" s="413"/>
      <c r="DS112" s="414"/>
      <c r="DT112" s="415"/>
      <c r="DU112" s="416"/>
      <c r="DV112" s="414"/>
      <c r="DW112" s="417"/>
      <c r="DX112" s="413"/>
      <c r="DY112" s="414"/>
      <c r="DZ112" s="415"/>
      <c r="EA112" s="416"/>
      <c r="EB112" s="414"/>
      <c r="EC112" s="417"/>
      <c r="ED112" s="413"/>
      <c r="EE112" s="414"/>
      <c r="EF112" s="415"/>
      <c r="EG112" s="416"/>
      <c r="EH112" s="414"/>
      <c r="EI112" s="417"/>
      <c r="EJ112" s="413"/>
      <c r="EK112" s="414"/>
      <c r="EL112" s="415"/>
      <c r="EM112" s="413"/>
      <c r="EN112" s="417"/>
      <c r="EO112" s="418"/>
      <c r="EP112" s="413"/>
      <c r="EQ112" s="414"/>
      <c r="ER112" s="415"/>
      <c r="ES112" s="413"/>
      <c r="ET112" s="417"/>
      <c r="EU112" s="418"/>
      <c r="EV112" s="413"/>
      <c r="EW112" s="417"/>
      <c r="EX112" s="418"/>
      <c r="EY112" s="413"/>
      <c r="EZ112" s="417"/>
      <c r="FA112" s="418"/>
    </row>
    <row r="113" spans="2:157" s="174" customFormat="1" ht="18.75" customHeight="1" thickBot="1" x14ac:dyDescent="0.35">
      <c r="B113" s="191" t="s">
        <v>577</v>
      </c>
      <c r="C113" s="192">
        <f t="shared" ref="C113:BN113" si="4">SUM(C114:C138)</f>
        <v>0</v>
      </c>
      <c r="D113" s="193">
        <f t="shared" si="4"/>
        <v>0</v>
      </c>
      <c r="E113" s="194">
        <f t="shared" si="4"/>
        <v>0</v>
      </c>
      <c r="F113" s="195">
        <f t="shared" si="4"/>
        <v>0</v>
      </c>
      <c r="G113" s="193">
        <f t="shared" si="4"/>
        <v>0</v>
      </c>
      <c r="H113" s="196">
        <f t="shared" si="4"/>
        <v>0</v>
      </c>
      <c r="I113" s="192">
        <f t="shared" si="4"/>
        <v>0</v>
      </c>
      <c r="J113" s="193">
        <f t="shared" si="4"/>
        <v>0</v>
      </c>
      <c r="K113" s="194">
        <f t="shared" si="4"/>
        <v>0</v>
      </c>
      <c r="L113" s="195">
        <f t="shared" si="4"/>
        <v>0</v>
      </c>
      <c r="M113" s="193">
        <f t="shared" si="4"/>
        <v>0</v>
      </c>
      <c r="N113" s="196">
        <f t="shared" si="4"/>
        <v>0</v>
      </c>
      <c r="O113" s="192">
        <f t="shared" si="4"/>
        <v>84</v>
      </c>
      <c r="P113" s="193">
        <f t="shared" si="4"/>
        <v>76</v>
      </c>
      <c r="Q113" s="194">
        <f t="shared" si="4"/>
        <v>0</v>
      </c>
      <c r="R113" s="195">
        <f t="shared" si="4"/>
        <v>0</v>
      </c>
      <c r="S113" s="196">
        <f t="shared" si="4"/>
        <v>0</v>
      </c>
      <c r="T113" s="192">
        <f t="shared" si="4"/>
        <v>0</v>
      </c>
      <c r="U113" s="193">
        <f t="shared" si="4"/>
        <v>0</v>
      </c>
      <c r="V113" s="194">
        <f t="shared" si="4"/>
        <v>0</v>
      </c>
      <c r="W113" s="195">
        <f t="shared" si="4"/>
        <v>0</v>
      </c>
      <c r="X113" s="193">
        <f t="shared" si="4"/>
        <v>0</v>
      </c>
      <c r="Y113" s="196">
        <f t="shared" si="4"/>
        <v>0</v>
      </c>
      <c r="Z113" s="192">
        <f t="shared" si="4"/>
        <v>579</v>
      </c>
      <c r="AA113" s="193">
        <f t="shared" si="4"/>
        <v>206</v>
      </c>
      <c r="AB113" s="194">
        <f t="shared" si="4"/>
        <v>146</v>
      </c>
      <c r="AC113" s="195">
        <f t="shared" si="4"/>
        <v>32</v>
      </c>
      <c r="AD113" s="193">
        <f t="shared" si="4"/>
        <v>0</v>
      </c>
      <c r="AE113" s="196">
        <f t="shared" si="4"/>
        <v>0</v>
      </c>
      <c r="AF113" s="192">
        <f t="shared" si="4"/>
        <v>148</v>
      </c>
      <c r="AG113" s="193">
        <f t="shared" si="4"/>
        <v>80</v>
      </c>
      <c r="AH113" s="194">
        <f t="shared" si="4"/>
        <v>70</v>
      </c>
      <c r="AI113" s="195">
        <f t="shared" si="4"/>
        <v>92</v>
      </c>
      <c r="AJ113" s="193">
        <f t="shared" si="4"/>
        <v>35</v>
      </c>
      <c r="AK113" s="196">
        <f t="shared" si="4"/>
        <v>33</v>
      </c>
      <c r="AL113" s="192">
        <f t="shared" si="4"/>
        <v>0</v>
      </c>
      <c r="AM113" s="193">
        <f t="shared" si="4"/>
        <v>0</v>
      </c>
      <c r="AN113" s="194">
        <f t="shared" si="4"/>
        <v>0</v>
      </c>
      <c r="AO113" s="195">
        <f t="shared" si="4"/>
        <v>0</v>
      </c>
      <c r="AP113" s="193">
        <f t="shared" si="4"/>
        <v>0</v>
      </c>
      <c r="AQ113" s="196">
        <f t="shared" si="4"/>
        <v>0</v>
      </c>
      <c r="AR113" s="192">
        <f t="shared" si="4"/>
        <v>0</v>
      </c>
      <c r="AS113" s="193">
        <f t="shared" si="4"/>
        <v>0</v>
      </c>
      <c r="AT113" s="194">
        <f t="shared" si="4"/>
        <v>0</v>
      </c>
      <c r="AU113" s="195">
        <f t="shared" si="4"/>
        <v>0</v>
      </c>
      <c r="AV113" s="193">
        <f t="shared" si="4"/>
        <v>0</v>
      </c>
      <c r="AW113" s="196">
        <f t="shared" si="4"/>
        <v>0</v>
      </c>
      <c r="AX113" s="192">
        <f t="shared" si="4"/>
        <v>0</v>
      </c>
      <c r="AY113" s="193">
        <f t="shared" si="4"/>
        <v>0</v>
      </c>
      <c r="AZ113" s="194">
        <f t="shared" si="4"/>
        <v>0</v>
      </c>
      <c r="BA113" s="195">
        <f t="shared" si="4"/>
        <v>0</v>
      </c>
      <c r="BB113" s="193">
        <f t="shared" si="4"/>
        <v>0</v>
      </c>
      <c r="BC113" s="196">
        <f t="shared" si="4"/>
        <v>0</v>
      </c>
      <c r="BD113" s="192">
        <f t="shared" si="4"/>
        <v>0</v>
      </c>
      <c r="BE113" s="193">
        <f t="shared" si="4"/>
        <v>0</v>
      </c>
      <c r="BF113" s="194">
        <f t="shared" si="4"/>
        <v>0</v>
      </c>
      <c r="BG113" s="195">
        <f t="shared" si="4"/>
        <v>0</v>
      </c>
      <c r="BH113" s="193">
        <f t="shared" si="4"/>
        <v>0</v>
      </c>
      <c r="BI113" s="196">
        <f t="shared" si="4"/>
        <v>0</v>
      </c>
      <c r="BJ113" s="192">
        <f t="shared" si="4"/>
        <v>0</v>
      </c>
      <c r="BK113" s="193">
        <f t="shared" si="4"/>
        <v>0</v>
      </c>
      <c r="BL113" s="194">
        <f t="shared" si="4"/>
        <v>0</v>
      </c>
      <c r="BM113" s="195">
        <f t="shared" si="4"/>
        <v>0</v>
      </c>
      <c r="BN113" s="193">
        <f t="shared" si="4"/>
        <v>0</v>
      </c>
      <c r="BO113" s="196">
        <f t="shared" ref="BO113:DZ113" si="5">SUM(BO114:BO138)</f>
        <v>0</v>
      </c>
      <c r="BP113" s="192">
        <f t="shared" si="5"/>
        <v>0</v>
      </c>
      <c r="BQ113" s="193">
        <f t="shared" si="5"/>
        <v>0</v>
      </c>
      <c r="BR113" s="194">
        <f t="shared" si="5"/>
        <v>0</v>
      </c>
      <c r="BS113" s="195">
        <f t="shared" si="5"/>
        <v>1338</v>
      </c>
      <c r="BT113" s="193">
        <f t="shared" si="5"/>
        <v>1253</v>
      </c>
      <c r="BU113" s="196">
        <f t="shared" si="5"/>
        <v>896</v>
      </c>
      <c r="BV113" s="192">
        <f t="shared" si="5"/>
        <v>350</v>
      </c>
      <c r="BW113" s="193">
        <f t="shared" si="5"/>
        <v>246</v>
      </c>
      <c r="BX113" s="194">
        <f t="shared" si="5"/>
        <v>190</v>
      </c>
      <c r="BY113" s="195">
        <f t="shared" si="5"/>
        <v>202</v>
      </c>
      <c r="BZ113" s="193">
        <f t="shared" si="5"/>
        <v>0</v>
      </c>
      <c r="CA113" s="196">
        <f t="shared" si="5"/>
        <v>0</v>
      </c>
      <c r="CB113" s="192">
        <f t="shared" si="5"/>
        <v>0</v>
      </c>
      <c r="CC113" s="193">
        <f t="shared" si="5"/>
        <v>0</v>
      </c>
      <c r="CD113" s="194">
        <f t="shared" si="5"/>
        <v>0</v>
      </c>
      <c r="CE113" s="195">
        <f t="shared" si="5"/>
        <v>0</v>
      </c>
      <c r="CF113" s="193">
        <f t="shared" si="5"/>
        <v>0</v>
      </c>
      <c r="CG113" s="196">
        <f t="shared" si="5"/>
        <v>0</v>
      </c>
      <c r="CH113" s="192">
        <f t="shared" si="5"/>
        <v>0</v>
      </c>
      <c r="CI113" s="193">
        <f t="shared" si="5"/>
        <v>0</v>
      </c>
      <c r="CJ113" s="194">
        <f t="shared" si="5"/>
        <v>0</v>
      </c>
      <c r="CK113" s="195">
        <f t="shared" si="5"/>
        <v>0</v>
      </c>
      <c r="CL113" s="193">
        <f t="shared" si="5"/>
        <v>0</v>
      </c>
      <c r="CM113" s="196">
        <f t="shared" si="5"/>
        <v>0</v>
      </c>
      <c r="CN113" s="192">
        <f t="shared" si="5"/>
        <v>0</v>
      </c>
      <c r="CO113" s="193">
        <f t="shared" si="5"/>
        <v>0</v>
      </c>
      <c r="CP113" s="194">
        <f t="shared" si="5"/>
        <v>0</v>
      </c>
      <c r="CQ113" s="195">
        <f t="shared" si="5"/>
        <v>0</v>
      </c>
      <c r="CR113" s="193">
        <f t="shared" si="5"/>
        <v>0</v>
      </c>
      <c r="CS113" s="196">
        <f t="shared" si="5"/>
        <v>0</v>
      </c>
      <c r="CT113" s="192">
        <f t="shared" si="5"/>
        <v>0</v>
      </c>
      <c r="CU113" s="193">
        <f t="shared" si="5"/>
        <v>0</v>
      </c>
      <c r="CV113" s="194">
        <f t="shared" si="5"/>
        <v>0</v>
      </c>
      <c r="CW113" s="195">
        <f t="shared" si="5"/>
        <v>0</v>
      </c>
      <c r="CX113" s="193">
        <f t="shared" si="5"/>
        <v>0</v>
      </c>
      <c r="CY113" s="196">
        <f t="shared" si="5"/>
        <v>0</v>
      </c>
      <c r="CZ113" s="192">
        <f t="shared" si="5"/>
        <v>0</v>
      </c>
      <c r="DA113" s="193">
        <f t="shared" si="5"/>
        <v>0</v>
      </c>
      <c r="DB113" s="194">
        <f t="shared" si="5"/>
        <v>0</v>
      </c>
      <c r="DC113" s="195">
        <f t="shared" si="5"/>
        <v>0</v>
      </c>
      <c r="DD113" s="193">
        <f t="shared" si="5"/>
        <v>0</v>
      </c>
      <c r="DE113" s="196">
        <f t="shared" si="5"/>
        <v>0</v>
      </c>
      <c r="DF113" s="192">
        <f t="shared" si="5"/>
        <v>27</v>
      </c>
      <c r="DG113" s="193">
        <f t="shared" si="5"/>
        <v>0</v>
      </c>
      <c r="DH113" s="194">
        <f t="shared" si="5"/>
        <v>0</v>
      </c>
      <c r="DI113" s="195">
        <f t="shared" si="5"/>
        <v>0</v>
      </c>
      <c r="DJ113" s="193">
        <f t="shared" si="5"/>
        <v>0</v>
      </c>
      <c r="DK113" s="196">
        <f t="shared" si="5"/>
        <v>0</v>
      </c>
      <c r="DL113" s="192">
        <f t="shared" si="5"/>
        <v>0</v>
      </c>
      <c r="DM113" s="193">
        <f t="shared" si="5"/>
        <v>0</v>
      </c>
      <c r="DN113" s="194">
        <f t="shared" si="5"/>
        <v>0</v>
      </c>
      <c r="DO113" s="195">
        <f t="shared" si="5"/>
        <v>0</v>
      </c>
      <c r="DP113" s="193">
        <f t="shared" si="5"/>
        <v>0</v>
      </c>
      <c r="DQ113" s="196">
        <f t="shared" si="5"/>
        <v>0</v>
      </c>
      <c r="DR113" s="192">
        <f t="shared" si="5"/>
        <v>0</v>
      </c>
      <c r="DS113" s="193">
        <f t="shared" si="5"/>
        <v>0</v>
      </c>
      <c r="DT113" s="194">
        <f t="shared" si="5"/>
        <v>0</v>
      </c>
      <c r="DU113" s="195">
        <f t="shared" si="5"/>
        <v>0</v>
      </c>
      <c r="DV113" s="193">
        <f t="shared" si="5"/>
        <v>0</v>
      </c>
      <c r="DW113" s="196">
        <f t="shared" si="5"/>
        <v>0</v>
      </c>
      <c r="DX113" s="192">
        <f t="shared" si="5"/>
        <v>0</v>
      </c>
      <c r="DY113" s="193">
        <f t="shared" si="5"/>
        <v>0</v>
      </c>
      <c r="DZ113" s="194">
        <f t="shared" si="5"/>
        <v>0</v>
      </c>
      <c r="EA113" s="195">
        <f t="shared" ref="EA113:ER113" si="6">SUM(EA114:EA138)</f>
        <v>0</v>
      </c>
      <c r="EB113" s="193">
        <f t="shared" si="6"/>
        <v>0</v>
      </c>
      <c r="EC113" s="196">
        <f t="shared" si="6"/>
        <v>0</v>
      </c>
      <c r="ED113" s="192">
        <f t="shared" si="6"/>
        <v>0</v>
      </c>
      <c r="EE113" s="193">
        <f t="shared" si="6"/>
        <v>0</v>
      </c>
      <c r="EF113" s="194">
        <f t="shared" si="6"/>
        <v>0</v>
      </c>
      <c r="EG113" s="195">
        <f t="shared" si="6"/>
        <v>0</v>
      </c>
      <c r="EH113" s="193">
        <f t="shared" si="6"/>
        <v>0</v>
      </c>
      <c r="EI113" s="196">
        <f t="shared" si="6"/>
        <v>0</v>
      </c>
      <c r="EJ113" s="192">
        <f t="shared" si="6"/>
        <v>0</v>
      </c>
      <c r="EK113" s="193">
        <f t="shared" si="6"/>
        <v>0</v>
      </c>
      <c r="EL113" s="194">
        <f t="shared" si="6"/>
        <v>0</v>
      </c>
      <c r="EM113" s="192">
        <f t="shared" si="6"/>
        <v>0</v>
      </c>
      <c r="EN113" s="193">
        <f t="shared" si="6"/>
        <v>0</v>
      </c>
      <c r="EO113" s="194">
        <f t="shared" si="6"/>
        <v>0</v>
      </c>
      <c r="EP113" s="192">
        <f t="shared" si="6"/>
        <v>0</v>
      </c>
      <c r="EQ113" s="193">
        <f t="shared" si="6"/>
        <v>0</v>
      </c>
      <c r="ER113" s="194">
        <f t="shared" si="6"/>
        <v>0</v>
      </c>
      <c r="ES113" s="192">
        <f t="shared" ref="ES113:ET113" si="7">SUM(ES114:ES138)</f>
        <v>0</v>
      </c>
      <c r="ET113" s="193">
        <f t="shared" si="7"/>
        <v>0</v>
      </c>
      <c r="EU113" s="194">
        <f>SUM(EU114:EU138)</f>
        <v>0</v>
      </c>
      <c r="EV113" s="194">
        <f t="shared" ref="EV113:FA113" si="8">SUM(EV114:EV138)</f>
        <v>0</v>
      </c>
      <c r="EW113" s="194">
        <f t="shared" si="8"/>
        <v>0</v>
      </c>
      <c r="EX113" s="194">
        <f t="shared" si="8"/>
        <v>0</v>
      </c>
      <c r="EY113" s="194">
        <f t="shared" si="8"/>
        <v>0</v>
      </c>
      <c r="EZ113" s="194">
        <f t="shared" si="8"/>
        <v>0</v>
      </c>
      <c r="FA113" s="194">
        <f t="shared" si="8"/>
        <v>0</v>
      </c>
    </row>
    <row r="114" spans="2:157" ht="31.5" x14ac:dyDescent="0.25">
      <c r="B114" s="419" t="s">
        <v>578</v>
      </c>
      <c r="C114" s="349"/>
      <c r="D114" s="350"/>
      <c r="E114" s="351"/>
      <c r="F114" s="352"/>
      <c r="G114" s="350"/>
      <c r="H114" s="353"/>
      <c r="I114" s="349"/>
      <c r="J114" s="350"/>
      <c r="K114" s="351"/>
      <c r="L114" s="352"/>
      <c r="M114" s="350"/>
      <c r="N114" s="353"/>
      <c r="O114" s="349"/>
      <c r="P114" s="350"/>
      <c r="Q114" s="351"/>
      <c r="R114" s="352"/>
      <c r="S114" s="353"/>
      <c r="T114" s="349"/>
      <c r="U114" s="350"/>
      <c r="V114" s="351"/>
      <c r="W114" s="352"/>
      <c r="X114" s="350"/>
      <c r="Y114" s="353"/>
      <c r="Z114" s="349"/>
      <c r="AA114" s="350"/>
      <c r="AB114" s="351"/>
      <c r="AC114" s="352"/>
      <c r="AD114" s="350"/>
      <c r="AE114" s="353"/>
      <c r="AF114" s="349"/>
      <c r="AG114" s="350"/>
      <c r="AH114" s="351"/>
      <c r="AI114" s="352"/>
      <c r="AJ114" s="350"/>
      <c r="AK114" s="353"/>
      <c r="AL114" s="349"/>
      <c r="AM114" s="350"/>
      <c r="AN114" s="351"/>
      <c r="AO114" s="352"/>
      <c r="AP114" s="350"/>
      <c r="AQ114" s="353"/>
      <c r="AR114" s="349"/>
      <c r="AS114" s="350"/>
      <c r="AT114" s="351"/>
      <c r="AU114" s="352"/>
      <c r="AV114" s="350"/>
      <c r="AW114" s="353"/>
      <c r="AX114" s="349"/>
      <c r="AY114" s="350"/>
      <c r="AZ114" s="351"/>
      <c r="BA114" s="352"/>
      <c r="BB114" s="350"/>
      <c r="BC114" s="353"/>
      <c r="BD114" s="349"/>
      <c r="BE114" s="350"/>
      <c r="BF114" s="351"/>
      <c r="BG114" s="352"/>
      <c r="BH114" s="350"/>
      <c r="BI114" s="353"/>
      <c r="BJ114" s="349"/>
      <c r="BK114" s="350"/>
      <c r="BL114" s="351"/>
      <c r="BM114" s="352"/>
      <c r="BN114" s="350"/>
      <c r="BO114" s="353"/>
      <c r="BP114" s="349"/>
      <c r="BQ114" s="350"/>
      <c r="BR114" s="351"/>
      <c r="BS114" s="352">
        <v>268</v>
      </c>
      <c r="BT114" s="350">
        <v>268</v>
      </c>
      <c r="BU114" s="353">
        <v>184</v>
      </c>
      <c r="BV114" s="349">
        <v>73</v>
      </c>
      <c r="BW114" s="350">
        <v>73</v>
      </c>
      <c r="BX114" s="351">
        <v>51</v>
      </c>
      <c r="BY114" s="352">
        <v>48</v>
      </c>
      <c r="BZ114" s="350"/>
      <c r="CA114" s="353"/>
      <c r="CB114" s="349"/>
      <c r="CC114" s="350"/>
      <c r="CD114" s="351"/>
      <c r="CE114" s="352"/>
      <c r="CF114" s="350"/>
      <c r="CG114" s="353"/>
      <c r="CH114" s="349"/>
      <c r="CI114" s="350"/>
      <c r="CJ114" s="351"/>
      <c r="CK114" s="352"/>
      <c r="CL114" s="350"/>
      <c r="CM114" s="353"/>
      <c r="CN114" s="349"/>
      <c r="CO114" s="350"/>
      <c r="CP114" s="351"/>
      <c r="CQ114" s="352"/>
      <c r="CR114" s="350"/>
      <c r="CS114" s="353"/>
      <c r="CT114" s="349"/>
      <c r="CU114" s="350"/>
      <c r="CV114" s="351"/>
      <c r="CW114" s="352"/>
      <c r="CX114" s="350"/>
      <c r="CY114" s="353"/>
      <c r="CZ114" s="349"/>
      <c r="DA114" s="350"/>
      <c r="DB114" s="351"/>
      <c r="DC114" s="352"/>
      <c r="DD114" s="350"/>
      <c r="DE114" s="353"/>
      <c r="DF114" s="354"/>
      <c r="DG114" s="355"/>
      <c r="DH114" s="356"/>
      <c r="DI114" s="357"/>
      <c r="DJ114" s="355"/>
      <c r="DK114" s="358"/>
      <c r="DL114" s="354"/>
      <c r="DM114" s="355"/>
      <c r="DN114" s="356"/>
      <c r="DO114" s="357"/>
      <c r="DP114" s="355"/>
      <c r="DQ114" s="358"/>
      <c r="DR114" s="354"/>
      <c r="DS114" s="355"/>
      <c r="DT114" s="356"/>
      <c r="DU114" s="357"/>
      <c r="DV114" s="355"/>
      <c r="DW114" s="358"/>
      <c r="DX114" s="354"/>
      <c r="DY114" s="355"/>
      <c r="DZ114" s="356"/>
      <c r="EA114" s="357"/>
      <c r="EB114" s="355"/>
      <c r="EC114" s="358"/>
      <c r="ED114" s="354"/>
      <c r="EE114" s="355"/>
      <c r="EF114" s="356"/>
      <c r="EG114" s="357"/>
      <c r="EH114" s="355"/>
      <c r="EI114" s="358"/>
      <c r="EJ114" s="354"/>
      <c r="EK114" s="355"/>
      <c r="EL114" s="356"/>
      <c r="EM114" s="354"/>
      <c r="EN114" s="358"/>
      <c r="EO114" s="420"/>
      <c r="EP114" s="354"/>
      <c r="EQ114" s="355"/>
      <c r="ER114" s="356"/>
      <c r="ES114" s="354"/>
      <c r="ET114" s="358"/>
      <c r="EU114" s="420"/>
      <c r="EV114" s="354"/>
      <c r="EW114" s="358"/>
      <c r="EX114" s="420"/>
      <c r="EY114" s="354"/>
      <c r="EZ114" s="358"/>
      <c r="FA114" s="420"/>
    </row>
    <row r="115" spans="2:157" ht="31.5" x14ac:dyDescent="0.25">
      <c r="B115" s="368" t="s">
        <v>579</v>
      </c>
      <c r="C115" s="369"/>
      <c r="D115" s="370"/>
      <c r="E115" s="371"/>
      <c r="F115" s="372"/>
      <c r="G115" s="370"/>
      <c r="H115" s="373"/>
      <c r="I115" s="369"/>
      <c r="J115" s="370"/>
      <c r="K115" s="371"/>
      <c r="L115" s="372"/>
      <c r="M115" s="370"/>
      <c r="N115" s="373"/>
      <c r="O115" s="369"/>
      <c r="P115" s="370"/>
      <c r="Q115" s="371"/>
      <c r="R115" s="372"/>
      <c r="S115" s="373"/>
      <c r="T115" s="369"/>
      <c r="U115" s="370"/>
      <c r="V115" s="371"/>
      <c r="W115" s="372"/>
      <c r="X115" s="370"/>
      <c r="Y115" s="373"/>
      <c r="Z115" s="369"/>
      <c r="AA115" s="370"/>
      <c r="AB115" s="371"/>
      <c r="AC115" s="372"/>
      <c r="AD115" s="370"/>
      <c r="AE115" s="373"/>
      <c r="AF115" s="369"/>
      <c r="AG115" s="370"/>
      <c r="AH115" s="371"/>
      <c r="AI115" s="372"/>
      <c r="AJ115" s="370"/>
      <c r="AK115" s="373"/>
      <c r="AL115" s="369"/>
      <c r="AM115" s="370"/>
      <c r="AN115" s="371"/>
      <c r="AO115" s="372"/>
      <c r="AP115" s="370"/>
      <c r="AQ115" s="373"/>
      <c r="AR115" s="369"/>
      <c r="AS115" s="370"/>
      <c r="AT115" s="371"/>
      <c r="AU115" s="372"/>
      <c r="AV115" s="370"/>
      <c r="AW115" s="373"/>
      <c r="AX115" s="369"/>
      <c r="AY115" s="370"/>
      <c r="AZ115" s="371"/>
      <c r="BA115" s="372"/>
      <c r="BB115" s="370"/>
      <c r="BC115" s="373"/>
      <c r="BD115" s="369"/>
      <c r="BE115" s="370"/>
      <c r="BF115" s="371"/>
      <c r="BG115" s="372"/>
      <c r="BH115" s="370"/>
      <c r="BI115" s="373"/>
      <c r="BJ115" s="369"/>
      <c r="BK115" s="370"/>
      <c r="BL115" s="371"/>
      <c r="BM115" s="372"/>
      <c r="BN115" s="370"/>
      <c r="BO115" s="373"/>
      <c r="BP115" s="369"/>
      <c r="BQ115" s="370"/>
      <c r="BR115" s="371"/>
      <c r="BS115" s="372">
        <v>61</v>
      </c>
      <c r="BT115" s="370">
        <v>61</v>
      </c>
      <c r="BU115" s="373">
        <v>49</v>
      </c>
      <c r="BV115" s="369">
        <v>29</v>
      </c>
      <c r="BW115" s="370"/>
      <c r="BX115" s="371">
        <v>19</v>
      </c>
      <c r="BY115" s="372"/>
      <c r="BZ115" s="370"/>
      <c r="CA115" s="373"/>
      <c r="CB115" s="369"/>
      <c r="CC115" s="370"/>
      <c r="CD115" s="371"/>
      <c r="CE115" s="372"/>
      <c r="CF115" s="370"/>
      <c r="CG115" s="373"/>
      <c r="CH115" s="369"/>
      <c r="CI115" s="370"/>
      <c r="CJ115" s="371"/>
      <c r="CK115" s="372"/>
      <c r="CL115" s="370"/>
      <c r="CM115" s="373"/>
      <c r="CN115" s="369"/>
      <c r="CO115" s="370"/>
      <c r="CP115" s="371"/>
      <c r="CQ115" s="372"/>
      <c r="CR115" s="370"/>
      <c r="CS115" s="373"/>
      <c r="CT115" s="369"/>
      <c r="CU115" s="370"/>
      <c r="CV115" s="371"/>
      <c r="CW115" s="372"/>
      <c r="CX115" s="370"/>
      <c r="CY115" s="373"/>
      <c r="CZ115" s="369"/>
      <c r="DA115" s="370"/>
      <c r="DB115" s="371"/>
      <c r="DC115" s="372"/>
      <c r="DD115" s="370"/>
      <c r="DE115" s="373"/>
      <c r="DF115" s="374"/>
      <c r="DG115" s="375"/>
      <c r="DH115" s="376"/>
      <c r="DI115" s="377"/>
      <c r="DJ115" s="375"/>
      <c r="DK115" s="378"/>
      <c r="DL115" s="374"/>
      <c r="DM115" s="375"/>
      <c r="DN115" s="376"/>
      <c r="DO115" s="377"/>
      <c r="DP115" s="375"/>
      <c r="DQ115" s="378"/>
      <c r="DR115" s="374"/>
      <c r="DS115" s="375"/>
      <c r="DT115" s="376"/>
      <c r="DU115" s="377"/>
      <c r="DV115" s="375"/>
      <c r="DW115" s="378"/>
      <c r="DX115" s="374"/>
      <c r="DY115" s="375"/>
      <c r="DZ115" s="376"/>
      <c r="EA115" s="377"/>
      <c r="EB115" s="375"/>
      <c r="EC115" s="378"/>
      <c r="ED115" s="374"/>
      <c r="EE115" s="375"/>
      <c r="EF115" s="376"/>
      <c r="EG115" s="377"/>
      <c r="EH115" s="375"/>
      <c r="EI115" s="378"/>
      <c r="EJ115" s="374"/>
      <c r="EK115" s="375"/>
      <c r="EL115" s="376"/>
      <c r="EM115" s="374"/>
      <c r="EN115" s="378"/>
      <c r="EO115" s="395"/>
      <c r="EP115" s="374"/>
      <c r="EQ115" s="375"/>
      <c r="ER115" s="376"/>
      <c r="ES115" s="374"/>
      <c r="ET115" s="378"/>
      <c r="EU115" s="395"/>
      <c r="EV115" s="374"/>
      <c r="EW115" s="378"/>
      <c r="EX115" s="395"/>
      <c r="EY115" s="374"/>
      <c r="EZ115" s="378"/>
      <c r="FA115" s="395"/>
    </row>
    <row r="116" spans="2:157" ht="31.5" x14ac:dyDescent="0.25">
      <c r="B116" s="368" t="s">
        <v>580</v>
      </c>
      <c r="C116" s="369"/>
      <c r="D116" s="370"/>
      <c r="E116" s="371"/>
      <c r="F116" s="372"/>
      <c r="G116" s="370"/>
      <c r="H116" s="373"/>
      <c r="I116" s="369"/>
      <c r="J116" s="370"/>
      <c r="K116" s="371"/>
      <c r="L116" s="372"/>
      <c r="M116" s="370"/>
      <c r="N116" s="373"/>
      <c r="O116" s="369"/>
      <c r="P116" s="370"/>
      <c r="Q116" s="371"/>
      <c r="R116" s="372"/>
      <c r="S116" s="373"/>
      <c r="T116" s="369"/>
      <c r="U116" s="370"/>
      <c r="V116" s="371"/>
      <c r="W116" s="372"/>
      <c r="X116" s="370"/>
      <c r="Y116" s="373"/>
      <c r="Z116" s="369"/>
      <c r="AA116" s="370"/>
      <c r="AB116" s="371"/>
      <c r="AC116" s="372"/>
      <c r="AD116" s="370"/>
      <c r="AE116" s="373"/>
      <c r="AF116" s="369"/>
      <c r="AG116" s="370"/>
      <c r="AH116" s="371"/>
      <c r="AI116" s="372"/>
      <c r="AJ116" s="370"/>
      <c r="AK116" s="373"/>
      <c r="AL116" s="369"/>
      <c r="AM116" s="370"/>
      <c r="AN116" s="371"/>
      <c r="AO116" s="372"/>
      <c r="AP116" s="370"/>
      <c r="AQ116" s="373"/>
      <c r="AR116" s="369"/>
      <c r="AS116" s="370"/>
      <c r="AT116" s="371"/>
      <c r="AU116" s="372"/>
      <c r="AV116" s="370"/>
      <c r="AW116" s="373"/>
      <c r="AX116" s="369"/>
      <c r="AY116" s="370"/>
      <c r="AZ116" s="371"/>
      <c r="BA116" s="372"/>
      <c r="BB116" s="370"/>
      <c r="BC116" s="373"/>
      <c r="BD116" s="369"/>
      <c r="BE116" s="370"/>
      <c r="BF116" s="371"/>
      <c r="BG116" s="372"/>
      <c r="BH116" s="370"/>
      <c r="BI116" s="373"/>
      <c r="BJ116" s="369"/>
      <c r="BK116" s="370"/>
      <c r="BL116" s="371"/>
      <c r="BM116" s="372"/>
      <c r="BN116" s="370"/>
      <c r="BO116" s="373"/>
      <c r="BP116" s="369"/>
      <c r="BQ116" s="370"/>
      <c r="BR116" s="371"/>
      <c r="BS116" s="372">
        <v>47</v>
      </c>
      <c r="BT116" s="370">
        <v>47</v>
      </c>
      <c r="BU116" s="373">
        <v>32</v>
      </c>
      <c r="BV116" s="369"/>
      <c r="BW116" s="370"/>
      <c r="BX116" s="371"/>
      <c r="BY116" s="372"/>
      <c r="BZ116" s="370"/>
      <c r="CA116" s="373"/>
      <c r="CB116" s="369"/>
      <c r="CC116" s="370"/>
      <c r="CD116" s="371"/>
      <c r="CE116" s="372"/>
      <c r="CF116" s="370"/>
      <c r="CG116" s="373"/>
      <c r="CH116" s="369"/>
      <c r="CI116" s="370"/>
      <c r="CJ116" s="371"/>
      <c r="CK116" s="372"/>
      <c r="CL116" s="370"/>
      <c r="CM116" s="373"/>
      <c r="CN116" s="369"/>
      <c r="CO116" s="370"/>
      <c r="CP116" s="371"/>
      <c r="CQ116" s="372"/>
      <c r="CR116" s="370"/>
      <c r="CS116" s="373"/>
      <c r="CT116" s="369"/>
      <c r="CU116" s="370"/>
      <c r="CV116" s="371"/>
      <c r="CW116" s="372"/>
      <c r="CX116" s="370"/>
      <c r="CY116" s="373"/>
      <c r="CZ116" s="369"/>
      <c r="DA116" s="370"/>
      <c r="DB116" s="371"/>
      <c r="DC116" s="372"/>
      <c r="DD116" s="370"/>
      <c r="DE116" s="373"/>
      <c r="DF116" s="374"/>
      <c r="DG116" s="375"/>
      <c r="DH116" s="376"/>
      <c r="DI116" s="377"/>
      <c r="DJ116" s="375"/>
      <c r="DK116" s="378"/>
      <c r="DL116" s="374"/>
      <c r="DM116" s="375"/>
      <c r="DN116" s="376"/>
      <c r="DO116" s="377"/>
      <c r="DP116" s="375"/>
      <c r="DQ116" s="378"/>
      <c r="DR116" s="374"/>
      <c r="DS116" s="375"/>
      <c r="DT116" s="376"/>
      <c r="DU116" s="377"/>
      <c r="DV116" s="375"/>
      <c r="DW116" s="378"/>
      <c r="DX116" s="374"/>
      <c r="DY116" s="375"/>
      <c r="DZ116" s="376"/>
      <c r="EA116" s="377"/>
      <c r="EB116" s="375"/>
      <c r="EC116" s="378"/>
      <c r="ED116" s="374"/>
      <c r="EE116" s="375"/>
      <c r="EF116" s="376"/>
      <c r="EG116" s="377"/>
      <c r="EH116" s="375"/>
      <c r="EI116" s="378"/>
      <c r="EJ116" s="374"/>
      <c r="EK116" s="375"/>
      <c r="EL116" s="376"/>
      <c r="EM116" s="374"/>
      <c r="EN116" s="378"/>
      <c r="EO116" s="395"/>
      <c r="EP116" s="374"/>
      <c r="EQ116" s="375"/>
      <c r="ER116" s="376"/>
      <c r="ES116" s="374"/>
      <c r="ET116" s="378"/>
      <c r="EU116" s="395"/>
      <c r="EV116" s="374"/>
      <c r="EW116" s="378"/>
      <c r="EX116" s="395"/>
      <c r="EY116" s="374"/>
      <c r="EZ116" s="378"/>
      <c r="FA116" s="395"/>
    </row>
    <row r="117" spans="2:157" ht="31.5" x14ac:dyDescent="0.25">
      <c r="B117" s="368" t="s">
        <v>581</v>
      </c>
      <c r="C117" s="369"/>
      <c r="D117" s="370"/>
      <c r="E117" s="371"/>
      <c r="F117" s="372"/>
      <c r="G117" s="370"/>
      <c r="H117" s="373"/>
      <c r="I117" s="369"/>
      <c r="J117" s="370"/>
      <c r="K117" s="371"/>
      <c r="L117" s="372"/>
      <c r="M117" s="370"/>
      <c r="N117" s="373"/>
      <c r="O117" s="369"/>
      <c r="P117" s="370"/>
      <c r="Q117" s="371"/>
      <c r="R117" s="372"/>
      <c r="S117" s="373"/>
      <c r="T117" s="369"/>
      <c r="U117" s="370"/>
      <c r="V117" s="371"/>
      <c r="W117" s="372"/>
      <c r="X117" s="370"/>
      <c r="Y117" s="373"/>
      <c r="Z117" s="369"/>
      <c r="AA117" s="370"/>
      <c r="AB117" s="371"/>
      <c r="AC117" s="372"/>
      <c r="AD117" s="370"/>
      <c r="AE117" s="373"/>
      <c r="AF117" s="369"/>
      <c r="AG117" s="370"/>
      <c r="AH117" s="371"/>
      <c r="AI117" s="372"/>
      <c r="AJ117" s="370"/>
      <c r="AK117" s="373"/>
      <c r="AL117" s="369"/>
      <c r="AM117" s="370"/>
      <c r="AN117" s="371"/>
      <c r="AO117" s="372"/>
      <c r="AP117" s="370"/>
      <c r="AQ117" s="373"/>
      <c r="AR117" s="369"/>
      <c r="AS117" s="370"/>
      <c r="AT117" s="371"/>
      <c r="AU117" s="372"/>
      <c r="AV117" s="370"/>
      <c r="AW117" s="373"/>
      <c r="AX117" s="369"/>
      <c r="AY117" s="370"/>
      <c r="AZ117" s="371"/>
      <c r="BA117" s="372"/>
      <c r="BB117" s="370"/>
      <c r="BC117" s="373"/>
      <c r="BD117" s="369"/>
      <c r="BE117" s="370"/>
      <c r="BF117" s="371"/>
      <c r="BG117" s="372"/>
      <c r="BH117" s="370"/>
      <c r="BI117" s="373"/>
      <c r="BJ117" s="369"/>
      <c r="BK117" s="370"/>
      <c r="BL117" s="371"/>
      <c r="BM117" s="372"/>
      <c r="BN117" s="370"/>
      <c r="BO117" s="373"/>
      <c r="BP117" s="369"/>
      <c r="BQ117" s="370"/>
      <c r="BR117" s="371"/>
      <c r="BS117" s="372">
        <v>77</v>
      </c>
      <c r="BT117" s="370">
        <v>77</v>
      </c>
      <c r="BU117" s="373">
        <v>48</v>
      </c>
      <c r="BV117" s="369">
        <v>29</v>
      </c>
      <c r="BW117" s="370"/>
      <c r="BX117" s="371"/>
      <c r="BY117" s="372">
        <v>53</v>
      </c>
      <c r="BZ117" s="370"/>
      <c r="CA117" s="373"/>
      <c r="CB117" s="369"/>
      <c r="CC117" s="370"/>
      <c r="CD117" s="371"/>
      <c r="CE117" s="372"/>
      <c r="CF117" s="370"/>
      <c r="CG117" s="373"/>
      <c r="CH117" s="369"/>
      <c r="CI117" s="370"/>
      <c r="CJ117" s="371"/>
      <c r="CK117" s="372"/>
      <c r="CL117" s="370"/>
      <c r="CM117" s="373"/>
      <c r="CN117" s="369"/>
      <c r="CO117" s="370"/>
      <c r="CP117" s="371"/>
      <c r="CQ117" s="372"/>
      <c r="CR117" s="370"/>
      <c r="CS117" s="373"/>
      <c r="CT117" s="369"/>
      <c r="CU117" s="370"/>
      <c r="CV117" s="371"/>
      <c r="CW117" s="372"/>
      <c r="CX117" s="370"/>
      <c r="CY117" s="373"/>
      <c r="CZ117" s="369"/>
      <c r="DA117" s="370"/>
      <c r="DB117" s="371"/>
      <c r="DC117" s="372"/>
      <c r="DD117" s="370"/>
      <c r="DE117" s="373"/>
      <c r="DF117" s="374"/>
      <c r="DG117" s="375"/>
      <c r="DH117" s="376"/>
      <c r="DI117" s="377"/>
      <c r="DJ117" s="375"/>
      <c r="DK117" s="378"/>
      <c r="DL117" s="374"/>
      <c r="DM117" s="375"/>
      <c r="DN117" s="376"/>
      <c r="DO117" s="377"/>
      <c r="DP117" s="375"/>
      <c r="DQ117" s="378"/>
      <c r="DR117" s="374"/>
      <c r="DS117" s="375"/>
      <c r="DT117" s="376"/>
      <c r="DU117" s="377"/>
      <c r="DV117" s="375"/>
      <c r="DW117" s="378"/>
      <c r="DX117" s="374"/>
      <c r="DY117" s="375"/>
      <c r="DZ117" s="376"/>
      <c r="EA117" s="377"/>
      <c r="EB117" s="375"/>
      <c r="EC117" s="378"/>
      <c r="ED117" s="374"/>
      <c r="EE117" s="375"/>
      <c r="EF117" s="376"/>
      <c r="EG117" s="377"/>
      <c r="EH117" s="375"/>
      <c r="EI117" s="378"/>
      <c r="EJ117" s="374"/>
      <c r="EK117" s="375"/>
      <c r="EL117" s="376"/>
      <c r="EM117" s="374"/>
      <c r="EN117" s="378"/>
      <c r="EO117" s="395"/>
      <c r="EP117" s="374"/>
      <c r="EQ117" s="375"/>
      <c r="ER117" s="376"/>
      <c r="ES117" s="374"/>
      <c r="ET117" s="378"/>
      <c r="EU117" s="395"/>
      <c r="EV117" s="374"/>
      <c r="EW117" s="378"/>
      <c r="EX117" s="395"/>
      <c r="EY117" s="374"/>
      <c r="EZ117" s="378"/>
      <c r="FA117" s="395"/>
    </row>
    <row r="118" spans="2:157" ht="18.75" customHeight="1" x14ac:dyDescent="0.25">
      <c r="B118" s="368" t="s">
        <v>582</v>
      </c>
      <c r="C118" s="369"/>
      <c r="D118" s="370"/>
      <c r="E118" s="371"/>
      <c r="F118" s="372"/>
      <c r="G118" s="370"/>
      <c r="H118" s="373"/>
      <c r="I118" s="369"/>
      <c r="J118" s="370"/>
      <c r="K118" s="371"/>
      <c r="L118" s="372"/>
      <c r="M118" s="370"/>
      <c r="N118" s="373"/>
      <c r="O118" s="369"/>
      <c r="P118" s="370"/>
      <c r="Q118" s="371"/>
      <c r="R118" s="372"/>
      <c r="S118" s="373"/>
      <c r="T118" s="369"/>
      <c r="U118" s="370"/>
      <c r="V118" s="371"/>
      <c r="W118" s="372"/>
      <c r="X118" s="370"/>
      <c r="Y118" s="373"/>
      <c r="Z118" s="369"/>
      <c r="AA118" s="370"/>
      <c r="AB118" s="371"/>
      <c r="AC118" s="372"/>
      <c r="AD118" s="370"/>
      <c r="AE118" s="373"/>
      <c r="AF118" s="369"/>
      <c r="AG118" s="370"/>
      <c r="AH118" s="371"/>
      <c r="AI118" s="372"/>
      <c r="AJ118" s="370"/>
      <c r="AK118" s="373"/>
      <c r="AL118" s="369"/>
      <c r="AM118" s="370"/>
      <c r="AN118" s="371"/>
      <c r="AO118" s="372"/>
      <c r="AP118" s="370"/>
      <c r="AQ118" s="373"/>
      <c r="AR118" s="369"/>
      <c r="AS118" s="370"/>
      <c r="AT118" s="371"/>
      <c r="AU118" s="372"/>
      <c r="AV118" s="370"/>
      <c r="AW118" s="373"/>
      <c r="AX118" s="369"/>
      <c r="AY118" s="370"/>
      <c r="AZ118" s="371"/>
      <c r="BA118" s="372"/>
      <c r="BB118" s="370"/>
      <c r="BC118" s="373"/>
      <c r="BD118" s="369"/>
      <c r="BE118" s="370"/>
      <c r="BF118" s="371"/>
      <c r="BG118" s="372"/>
      <c r="BH118" s="370"/>
      <c r="BI118" s="373"/>
      <c r="BJ118" s="369"/>
      <c r="BK118" s="370"/>
      <c r="BL118" s="371"/>
      <c r="BM118" s="372"/>
      <c r="BN118" s="370"/>
      <c r="BO118" s="373"/>
      <c r="BP118" s="369"/>
      <c r="BQ118" s="370"/>
      <c r="BR118" s="371"/>
      <c r="BS118" s="372">
        <v>189</v>
      </c>
      <c r="BT118" s="370">
        <v>189</v>
      </c>
      <c r="BU118" s="373">
        <v>119</v>
      </c>
      <c r="BV118" s="369">
        <v>43</v>
      </c>
      <c r="BW118" s="370">
        <v>43</v>
      </c>
      <c r="BX118" s="371">
        <v>21</v>
      </c>
      <c r="BY118" s="372">
        <v>55</v>
      </c>
      <c r="BZ118" s="370"/>
      <c r="CA118" s="373"/>
      <c r="CB118" s="369"/>
      <c r="CC118" s="370"/>
      <c r="CD118" s="371"/>
      <c r="CE118" s="372"/>
      <c r="CF118" s="370"/>
      <c r="CG118" s="373"/>
      <c r="CH118" s="369"/>
      <c r="CI118" s="370"/>
      <c r="CJ118" s="371"/>
      <c r="CK118" s="372"/>
      <c r="CL118" s="370"/>
      <c r="CM118" s="373"/>
      <c r="CN118" s="369"/>
      <c r="CO118" s="370"/>
      <c r="CP118" s="371"/>
      <c r="CQ118" s="372"/>
      <c r="CR118" s="370"/>
      <c r="CS118" s="373"/>
      <c r="CT118" s="369"/>
      <c r="CU118" s="370"/>
      <c r="CV118" s="371"/>
      <c r="CW118" s="372"/>
      <c r="CX118" s="370"/>
      <c r="CY118" s="373"/>
      <c r="CZ118" s="369"/>
      <c r="DA118" s="370"/>
      <c r="DB118" s="371"/>
      <c r="DC118" s="372"/>
      <c r="DD118" s="370"/>
      <c r="DE118" s="373"/>
      <c r="DF118" s="374"/>
      <c r="DG118" s="375"/>
      <c r="DH118" s="376"/>
      <c r="DI118" s="377"/>
      <c r="DJ118" s="375"/>
      <c r="DK118" s="378"/>
      <c r="DL118" s="374"/>
      <c r="DM118" s="375"/>
      <c r="DN118" s="376"/>
      <c r="DO118" s="377"/>
      <c r="DP118" s="375"/>
      <c r="DQ118" s="378"/>
      <c r="DR118" s="374"/>
      <c r="DS118" s="375"/>
      <c r="DT118" s="376"/>
      <c r="DU118" s="377"/>
      <c r="DV118" s="375"/>
      <c r="DW118" s="378"/>
      <c r="DX118" s="374"/>
      <c r="DY118" s="375"/>
      <c r="DZ118" s="376"/>
      <c r="EA118" s="377"/>
      <c r="EB118" s="375"/>
      <c r="EC118" s="378"/>
      <c r="ED118" s="374"/>
      <c r="EE118" s="375"/>
      <c r="EF118" s="376"/>
      <c r="EG118" s="377"/>
      <c r="EH118" s="375"/>
      <c r="EI118" s="378"/>
      <c r="EJ118" s="374"/>
      <c r="EK118" s="375"/>
      <c r="EL118" s="376"/>
      <c r="EM118" s="374"/>
      <c r="EN118" s="378"/>
      <c r="EO118" s="395"/>
      <c r="EP118" s="374"/>
      <c r="EQ118" s="375"/>
      <c r="ER118" s="376"/>
      <c r="ES118" s="374"/>
      <c r="ET118" s="378"/>
      <c r="EU118" s="395"/>
      <c r="EV118" s="374"/>
      <c r="EW118" s="378"/>
      <c r="EX118" s="395"/>
      <c r="EY118" s="374"/>
      <c r="EZ118" s="378"/>
      <c r="FA118" s="395"/>
    </row>
    <row r="119" spans="2:157" ht="31.5" x14ac:dyDescent="0.25">
      <c r="B119" s="368" t="s">
        <v>583</v>
      </c>
      <c r="C119" s="369"/>
      <c r="D119" s="370"/>
      <c r="E119" s="371"/>
      <c r="F119" s="372"/>
      <c r="G119" s="370"/>
      <c r="H119" s="373"/>
      <c r="I119" s="369"/>
      <c r="J119" s="370"/>
      <c r="K119" s="371"/>
      <c r="L119" s="372"/>
      <c r="M119" s="370"/>
      <c r="N119" s="373"/>
      <c r="O119" s="369"/>
      <c r="P119" s="370"/>
      <c r="Q119" s="371"/>
      <c r="R119" s="372"/>
      <c r="S119" s="373"/>
      <c r="T119" s="369"/>
      <c r="U119" s="370"/>
      <c r="V119" s="371"/>
      <c r="W119" s="372"/>
      <c r="X119" s="370"/>
      <c r="Y119" s="373"/>
      <c r="Z119" s="369"/>
      <c r="AA119" s="370"/>
      <c r="AB119" s="371"/>
      <c r="AC119" s="372"/>
      <c r="AD119" s="370"/>
      <c r="AE119" s="373"/>
      <c r="AF119" s="369"/>
      <c r="AG119" s="370"/>
      <c r="AH119" s="371"/>
      <c r="AI119" s="372"/>
      <c r="AJ119" s="370"/>
      <c r="AK119" s="373"/>
      <c r="AL119" s="369"/>
      <c r="AM119" s="370"/>
      <c r="AN119" s="371"/>
      <c r="AO119" s="372"/>
      <c r="AP119" s="370"/>
      <c r="AQ119" s="373"/>
      <c r="AR119" s="369"/>
      <c r="AS119" s="370"/>
      <c r="AT119" s="371"/>
      <c r="AU119" s="372"/>
      <c r="AV119" s="370"/>
      <c r="AW119" s="373"/>
      <c r="AX119" s="369"/>
      <c r="AY119" s="370"/>
      <c r="AZ119" s="371"/>
      <c r="BA119" s="372"/>
      <c r="BB119" s="370"/>
      <c r="BC119" s="373"/>
      <c r="BD119" s="369"/>
      <c r="BE119" s="370"/>
      <c r="BF119" s="371"/>
      <c r="BG119" s="372"/>
      <c r="BH119" s="370"/>
      <c r="BI119" s="373"/>
      <c r="BJ119" s="369"/>
      <c r="BK119" s="370"/>
      <c r="BL119" s="371"/>
      <c r="BM119" s="372"/>
      <c r="BN119" s="370"/>
      <c r="BO119" s="373"/>
      <c r="BP119" s="369"/>
      <c r="BQ119" s="370"/>
      <c r="BR119" s="371"/>
      <c r="BS119" s="372">
        <v>38</v>
      </c>
      <c r="BT119" s="370">
        <v>38</v>
      </c>
      <c r="BU119" s="373">
        <v>19</v>
      </c>
      <c r="BV119" s="369"/>
      <c r="BW119" s="370"/>
      <c r="BX119" s="371"/>
      <c r="BY119" s="372">
        <v>46</v>
      </c>
      <c r="BZ119" s="370"/>
      <c r="CA119" s="373"/>
      <c r="CB119" s="369"/>
      <c r="CC119" s="370"/>
      <c r="CD119" s="371"/>
      <c r="CE119" s="372"/>
      <c r="CF119" s="370"/>
      <c r="CG119" s="373"/>
      <c r="CH119" s="369"/>
      <c r="CI119" s="370"/>
      <c r="CJ119" s="371"/>
      <c r="CK119" s="372"/>
      <c r="CL119" s="370"/>
      <c r="CM119" s="373"/>
      <c r="CN119" s="369"/>
      <c r="CO119" s="370"/>
      <c r="CP119" s="371"/>
      <c r="CQ119" s="372"/>
      <c r="CR119" s="370"/>
      <c r="CS119" s="373"/>
      <c r="CT119" s="369"/>
      <c r="CU119" s="370"/>
      <c r="CV119" s="371"/>
      <c r="CW119" s="372"/>
      <c r="CX119" s="370"/>
      <c r="CY119" s="373"/>
      <c r="CZ119" s="369"/>
      <c r="DA119" s="370"/>
      <c r="DB119" s="371"/>
      <c r="DC119" s="372"/>
      <c r="DD119" s="370"/>
      <c r="DE119" s="373"/>
      <c r="DF119" s="374"/>
      <c r="DG119" s="375"/>
      <c r="DH119" s="376"/>
      <c r="DI119" s="377"/>
      <c r="DJ119" s="375"/>
      <c r="DK119" s="378"/>
      <c r="DL119" s="374"/>
      <c r="DM119" s="375"/>
      <c r="DN119" s="376"/>
      <c r="DO119" s="377"/>
      <c r="DP119" s="375"/>
      <c r="DQ119" s="378"/>
      <c r="DR119" s="374"/>
      <c r="DS119" s="375"/>
      <c r="DT119" s="376"/>
      <c r="DU119" s="377"/>
      <c r="DV119" s="375"/>
      <c r="DW119" s="378"/>
      <c r="DX119" s="374"/>
      <c r="DY119" s="375"/>
      <c r="DZ119" s="376"/>
      <c r="EA119" s="377"/>
      <c r="EB119" s="375"/>
      <c r="EC119" s="378"/>
      <c r="ED119" s="374"/>
      <c r="EE119" s="375"/>
      <c r="EF119" s="376"/>
      <c r="EG119" s="377"/>
      <c r="EH119" s="375"/>
      <c r="EI119" s="378"/>
      <c r="EJ119" s="374"/>
      <c r="EK119" s="375"/>
      <c r="EL119" s="376"/>
      <c r="EM119" s="374"/>
      <c r="EN119" s="378"/>
      <c r="EO119" s="395"/>
      <c r="EP119" s="374"/>
      <c r="EQ119" s="375"/>
      <c r="ER119" s="376"/>
      <c r="ES119" s="374"/>
      <c r="ET119" s="378"/>
      <c r="EU119" s="395"/>
      <c r="EV119" s="374"/>
      <c r="EW119" s="378"/>
      <c r="EX119" s="395"/>
      <c r="EY119" s="374"/>
      <c r="EZ119" s="378"/>
      <c r="FA119" s="395"/>
    </row>
    <row r="120" spans="2:157" ht="31.5" x14ac:dyDescent="0.25">
      <c r="B120" s="368" t="s">
        <v>584</v>
      </c>
      <c r="C120" s="369"/>
      <c r="D120" s="370"/>
      <c r="E120" s="371"/>
      <c r="F120" s="372"/>
      <c r="G120" s="370"/>
      <c r="H120" s="373"/>
      <c r="I120" s="369"/>
      <c r="J120" s="370"/>
      <c r="K120" s="371"/>
      <c r="L120" s="372"/>
      <c r="M120" s="370"/>
      <c r="N120" s="373"/>
      <c r="O120" s="369"/>
      <c r="P120" s="370"/>
      <c r="Q120" s="371"/>
      <c r="R120" s="372"/>
      <c r="S120" s="373"/>
      <c r="T120" s="369"/>
      <c r="U120" s="370"/>
      <c r="V120" s="371"/>
      <c r="W120" s="372"/>
      <c r="X120" s="370"/>
      <c r="Y120" s="373"/>
      <c r="Z120" s="369"/>
      <c r="AA120" s="370"/>
      <c r="AB120" s="371"/>
      <c r="AC120" s="372"/>
      <c r="AD120" s="370"/>
      <c r="AE120" s="373"/>
      <c r="AF120" s="369"/>
      <c r="AG120" s="370"/>
      <c r="AH120" s="371"/>
      <c r="AI120" s="372"/>
      <c r="AJ120" s="370"/>
      <c r="AK120" s="373"/>
      <c r="AL120" s="369"/>
      <c r="AM120" s="370"/>
      <c r="AN120" s="371"/>
      <c r="AO120" s="372"/>
      <c r="AP120" s="370"/>
      <c r="AQ120" s="373"/>
      <c r="AR120" s="369"/>
      <c r="AS120" s="370"/>
      <c r="AT120" s="371"/>
      <c r="AU120" s="372"/>
      <c r="AV120" s="370"/>
      <c r="AW120" s="373"/>
      <c r="AX120" s="369"/>
      <c r="AY120" s="370"/>
      <c r="AZ120" s="371"/>
      <c r="BA120" s="372"/>
      <c r="BB120" s="370"/>
      <c r="BC120" s="373"/>
      <c r="BD120" s="369"/>
      <c r="BE120" s="370"/>
      <c r="BF120" s="371"/>
      <c r="BG120" s="372"/>
      <c r="BH120" s="370"/>
      <c r="BI120" s="373"/>
      <c r="BJ120" s="369"/>
      <c r="BK120" s="370"/>
      <c r="BL120" s="371"/>
      <c r="BM120" s="372"/>
      <c r="BN120" s="370"/>
      <c r="BO120" s="373"/>
      <c r="BP120" s="369"/>
      <c r="BQ120" s="370"/>
      <c r="BR120" s="371"/>
      <c r="BS120" s="372">
        <v>44</v>
      </c>
      <c r="BT120" s="370">
        <v>44</v>
      </c>
      <c r="BU120" s="373">
        <v>30</v>
      </c>
      <c r="BV120" s="369">
        <v>18</v>
      </c>
      <c r="BW120" s="370"/>
      <c r="BX120" s="371"/>
      <c r="BY120" s="372"/>
      <c r="BZ120" s="370"/>
      <c r="CA120" s="373"/>
      <c r="CB120" s="369"/>
      <c r="CC120" s="370"/>
      <c r="CD120" s="371"/>
      <c r="CE120" s="372"/>
      <c r="CF120" s="370"/>
      <c r="CG120" s="373"/>
      <c r="CH120" s="369"/>
      <c r="CI120" s="370"/>
      <c r="CJ120" s="371"/>
      <c r="CK120" s="372"/>
      <c r="CL120" s="370"/>
      <c r="CM120" s="373"/>
      <c r="CN120" s="369"/>
      <c r="CO120" s="370"/>
      <c r="CP120" s="371"/>
      <c r="CQ120" s="372"/>
      <c r="CR120" s="370"/>
      <c r="CS120" s="373"/>
      <c r="CT120" s="369"/>
      <c r="CU120" s="370"/>
      <c r="CV120" s="371"/>
      <c r="CW120" s="372"/>
      <c r="CX120" s="370"/>
      <c r="CY120" s="373"/>
      <c r="CZ120" s="369"/>
      <c r="DA120" s="370"/>
      <c r="DB120" s="371"/>
      <c r="DC120" s="372"/>
      <c r="DD120" s="370"/>
      <c r="DE120" s="373"/>
      <c r="DF120" s="374"/>
      <c r="DG120" s="375"/>
      <c r="DH120" s="376"/>
      <c r="DI120" s="377"/>
      <c r="DJ120" s="375"/>
      <c r="DK120" s="378"/>
      <c r="DL120" s="374"/>
      <c r="DM120" s="375"/>
      <c r="DN120" s="376"/>
      <c r="DO120" s="377"/>
      <c r="DP120" s="375"/>
      <c r="DQ120" s="378"/>
      <c r="DR120" s="374"/>
      <c r="DS120" s="375"/>
      <c r="DT120" s="376"/>
      <c r="DU120" s="377"/>
      <c r="DV120" s="375"/>
      <c r="DW120" s="378"/>
      <c r="DX120" s="374"/>
      <c r="DY120" s="375"/>
      <c r="DZ120" s="376"/>
      <c r="EA120" s="377"/>
      <c r="EB120" s="375"/>
      <c r="EC120" s="378"/>
      <c r="ED120" s="374"/>
      <c r="EE120" s="375"/>
      <c r="EF120" s="376"/>
      <c r="EG120" s="377"/>
      <c r="EH120" s="375"/>
      <c r="EI120" s="378"/>
      <c r="EJ120" s="374"/>
      <c r="EK120" s="375"/>
      <c r="EL120" s="376"/>
      <c r="EM120" s="374"/>
      <c r="EN120" s="378"/>
      <c r="EO120" s="395"/>
      <c r="EP120" s="374"/>
      <c r="EQ120" s="375"/>
      <c r="ER120" s="376"/>
      <c r="ES120" s="374"/>
      <c r="ET120" s="378"/>
      <c r="EU120" s="395"/>
      <c r="EV120" s="374"/>
      <c r="EW120" s="378"/>
      <c r="EX120" s="395"/>
      <c r="EY120" s="374"/>
      <c r="EZ120" s="378"/>
      <c r="FA120" s="395"/>
    </row>
    <row r="121" spans="2:157" ht="31.5" x14ac:dyDescent="0.25">
      <c r="B121" s="368" t="s">
        <v>585</v>
      </c>
      <c r="C121" s="369"/>
      <c r="D121" s="370"/>
      <c r="E121" s="371"/>
      <c r="F121" s="372"/>
      <c r="G121" s="370"/>
      <c r="H121" s="373"/>
      <c r="I121" s="369"/>
      <c r="J121" s="370"/>
      <c r="K121" s="371"/>
      <c r="L121" s="372"/>
      <c r="M121" s="370"/>
      <c r="N121" s="373"/>
      <c r="O121" s="369"/>
      <c r="P121" s="370"/>
      <c r="Q121" s="371"/>
      <c r="R121" s="372"/>
      <c r="S121" s="373"/>
      <c r="T121" s="369"/>
      <c r="U121" s="370"/>
      <c r="V121" s="371"/>
      <c r="W121" s="372"/>
      <c r="X121" s="370"/>
      <c r="Y121" s="373"/>
      <c r="Z121" s="369"/>
      <c r="AA121" s="370"/>
      <c r="AB121" s="371"/>
      <c r="AC121" s="372"/>
      <c r="AD121" s="370"/>
      <c r="AE121" s="373"/>
      <c r="AF121" s="369"/>
      <c r="AG121" s="370"/>
      <c r="AH121" s="371"/>
      <c r="AI121" s="372"/>
      <c r="AJ121" s="370"/>
      <c r="AK121" s="373"/>
      <c r="AL121" s="369"/>
      <c r="AM121" s="370"/>
      <c r="AN121" s="371"/>
      <c r="AO121" s="372"/>
      <c r="AP121" s="370"/>
      <c r="AQ121" s="373"/>
      <c r="AR121" s="369"/>
      <c r="AS121" s="370"/>
      <c r="AT121" s="371"/>
      <c r="AU121" s="372"/>
      <c r="AV121" s="370"/>
      <c r="AW121" s="373"/>
      <c r="AX121" s="369"/>
      <c r="AY121" s="370"/>
      <c r="AZ121" s="371"/>
      <c r="BA121" s="372"/>
      <c r="BB121" s="370"/>
      <c r="BC121" s="373"/>
      <c r="BD121" s="369"/>
      <c r="BE121" s="370"/>
      <c r="BF121" s="371"/>
      <c r="BG121" s="372"/>
      <c r="BH121" s="370"/>
      <c r="BI121" s="373"/>
      <c r="BJ121" s="369"/>
      <c r="BK121" s="370"/>
      <c r="BL121" s="371"/>
      <c r="BM121" s="372"/>
      <c r="BN121" s="370"/>
      <c r="BO121" s="373"/>
      <c r="BP121" s="369"/>
      <c r="BQ121" s="370"/>
      <c r="BR121" s="371"/>
      <c r="BS121" s="372"/>
      <c r="BT121" s="370"/>
      <c r="BU121" s="373"/>
      <c r="BV121" s="369">
        <v>27</v>
      </c>
      <c r="BW121" s="370"/>
      <c r="BX121" s="371">
        <v>12</v>
      </c>
      <c r="BY121" s="372"/>
      <c r="BZ121" s="370"/>
      <c r="CA121" s="373"/>
      <c r="CB121" s="369"/>
      <c r="CC121" s="370"/>
      <c r="CD121" s="371"/>
      <c r="CE121" s="372"/>
      <c r="CF121" s="370"/>
      <c r="CG121" s="373"/>
      <c r="CH121" s="369"/>
      <c r="CI121" s="370"/>
      <c r="CJ121" s="371"/>
      <c r="CK121" s="372"/>
      <c r="CL121" s="370"/>
      <c r="CM121" s="373"/>
      <c r="CN121" s="369"/>
      <c r="CO121" s="370"/>
      <c r="CP121" s="371"/>
      <c r="CQ121" s="372"/>
      <c r="CR121" s="370"/>
      <c r="CS121" s="373"/>
      <c r="CT121" s="369"/>
      <c r="CU121" s="370"/>
      <c r="CV121" s="371"/>
      <c r="CW121" s="372"/>
      <c r="CX121" s="370"/>
      <c r="CY121" s="373"/>
      <c r="CZ121" s="369"/>
      <c r="DA121" s="370"/>
      <c r="DB121" s="371"/>
      <c r="DC121" s="372"/>
      <c r="DD121" s="370"/>
      <c r="DE121" s="373"/>
      <c r="DF121" s="374"/>
      <c r="DG121" s="375"/>
      <c r="DH121" s="376"/>
      <c r="DI121" s="377"/>
      <c r="DJ121" s="375"/>
      <c r="DK121" s="378"/>
      <c r="DL121" s="374"/>
      <c r="DM121" s="375"/>
      <c r="DN121" s="376"/>
      <c r="DO121" s="377"/>
      <c r="DP121" s="375"/>
      <c r="DQ121" s="378"/>
      <c r="DR121" s="374"/>
      <c r="DS121" s="375"/>
      <c r="DT121" s="376"/>
      <c r="DU121" s="377"/>
      <c r="DV121" s="375"/>
      <c r="DW121" s="378"/>
      <c r="DX121" s="374"/>
      <c r="DY121" s="375"/>
      <c r="DZ121" s="376"/>
      <c r="EA121" s="377"/>
      <c r="EB121" s="375"/>
      <c r="EC121" s="378"/>
      <c r="ED121" s="374"/>
      <c r="EE121" s="375"/>
      <c r="EF121" s="376"/>
      <c r="EG121" s="377"/>
      <c r="EH121" s="375"/>
      <c r="EI121" s="378"/>
      <c r="EJ121" s="374"/>
      <c r="EK121" s="375"/>
      <c r="EL121" s="376"/>
      <c r="EM121" s="374"/>
      <c r="EN121" s="378"/>
      <c r="EO121" s="395"/>
      <c r="EP121" s="374"/>
      <c r="EQ121" s="375"/>
      <c r="ER121" s="376"/>
      <c r="ES121" s="374"/>
      <c r="ET121" s="378"/>
      <c r="EU121" s="395"/>
      <c r="EV121" s="374"/>
      <c r="EW121" s="378"/>
      <c r="EX121" s="395"/>
      <c r="EY121" s="374"/>
      <c r="EZ121" s="378"/>
      <c r="FA121" s="395"/>
    </row>
    <row r="122" spans="2:157" ht="18.75" customHeight="1" x14ac:dyDescent="0.25">
      <c r="B122" s="368" t="s">
        <v>586</v>
      </c>
      <c r="C122" s="369"/>
      <c r="D122" s="370"/>
      <c r="E122" s="371"/>
      <c r="F122" s="372"/>
      <c r="G122" s="370"/>
      <c r="H122" s="373"/>
      <c r="I122" s="369"/>
      <c r="J122" s="370"/>
      <c r="K122" s="371"/>
      <c r="L122" s="372"/>
      <c r="M122" s="370"/>
      <c r="N122" s="373"/>
      <c r="O122" s="369"/>
      <c r="P122" s="370"/>
      <c r="Q122" s="371"/>
      <c r="R122" s="372"/>
      <c r="S122" s="373"/>
      <c r="T122" s="369"/>
      <c r="U122" s="370"/>
      <c r="V122" s="371"/>
      <c r="W122" s="372"/>
      <c r="X122" s="370"/>
      <c r="Y122" s="373"/>
      <c r="Z122" s="369"/>
      <c r="AA122" s="370"/>
      <c r="AB122" s="371"/>
      <c r="AC122" s="372"/>
      <c r="AD122" s="370"/>
      <c r="AE122" s="373"/>
      <c r="AF122" s="369"/>
      <c r="AG122" s="370"/>
      <c r="AH122" s="371"/>
      <c r="AI122" s="372"/>
      <c r="AJ122" s="370"/>
      <c r="AK122" s="373"/>
      <c r="AL122" s="369"/>
      <c r="AM122" s="370"/>
      <c r="AN122" s="371"/>
      <c r="AO122" s="372"/>
      <c r="AP122" s="370"/>
      <c r="AQ122" s="373"/>
      <c r="AR122" s="369"/>
      <c r="AS122" s="370"/>
      <c r="AT122" s="371"/>
      <c r="AU122" s="372"/>
      <c r="AV122" s="370"/>
      <c r="AW122" s="373"/>
      <c r="AX122" s="369"/>
      <c r="AY122" s="370"/>
      <c r="AZ122" s="371"/>
      <c r="BA122" s="372"/>
      <c r="BB122" s="370"/>
      <c r="BC122" s="373"/>
      <c r="BD122" s="369"/>
      <c r="BE122" s="370"/>
      <c r="BF122" s="371"/>
      <c r="BG122" s="372"/>
      <c r="BH122" s="370"/>
      <c r="BI122" s="373"/>
      <c r="BJ122" s="369"/>
      <c r="BK122" s="370"/>
      <c r="BL122" s="371"/>
      <c r="BM122" s="372"/>
      <c r="BN122" s="370"/>
      <c r="BO122" s="373"/>
      <c r="BP122" s="369"/>
      <c r="BQ122" s="370"/>
      <c r="BR122" s="371"/>
      <c r="BS122" s="372"/>
      <c r="BT122" s="370"/>
      <c r="BU122" s="373"/>
      <c r="BV122" s="369">
        <v>42</v>
      </c>
      <c r="BW122" s="370">
        <v>42</v>
      </c>
      <c r="BX122" s="371">
        <v>24</v>
      </c>
      <c r="BY122" s="372"/>
      <c r="BZ122" s="370"/>
      <c r="CA122" s="373"/>
      <c r="CB122" s="369"/>
      <c r="CC122" s="370"/>
      <c r="CD122" s="371"/>
      <c r="CE122" s="372"/>
      <c r="CF122" s="370"/>
      <c r="CG122" s="373"/>
      <c r="CH122" s="369"/>
      <c r="CI122" s="370"/>
      <c r="CJ122" s="371"/>
      <c r="CK122" s="372"/>
      <c r="CL122" s="370"/>
      <c r="CM122" s="373"/>
      <c r="CN122" s="369"/>
      <c r="CO122" s="370"/>
      <c r="CP122" s="371"/>
      <c r="CQ122" s="372"/>
      <c r="CR122" s="370"/>
      <c r="CS122" s="373"/>
      <c r="CT122" s="369"/>
      <c r="CU122" s="370"/>
      <c r="CV122" s="371"/>
      <c r="CW122" s="372"/>
      <c r="CX122" s="370"/>
      <c r="CY122" s="373"/>
      <c r="CZ122" s="369"/>
      <c r="DA122" s="370"/>
      <c r="DB122" s="371"/>
      <c r="DC122" s="372"/>
      <c r="DD122" s="370"/>
      <c r="DE122" s="373"/>
      <c r="DF122" s="374"/>
      <c r="DG122" s="375"/>
      <c r="DH122" s="376"/>
      <c r="DI122" s="377"/>
      <c r="DJ122" s="375"/>
      <c r="DK122" s="378"/>
      <c r="DL122" s="374"/>
      <c r="DM122" s="375"/>
      <c r="DN122" s="376"/>
      <c r="DO122" s="377"/>
      <c r="DP122" s="375"/>
      <c r="DQ122" s="378"/>
      <c r="DR122" s="374"/>
      <c r="DS122" s="375"/>
      <c r="DT122" s="376"/>
      <c r="DU122" s="377"/>
      <c r="DV122" s="375"/>
      <c r="DW122" s="378"/>
      <c r="DX122" s="374"/>
      <c r="DY122" s="375"/>
      <c r="DZ122" s="376"/>
      <c r="EA122" s="377"/>
      <c r="EB122" s="375"/>
      <c r="EC122" s="378"/>
      <c r="ED122" s="374"/>
      <c r="EE122" s="375"/>
      <c r="EF122" s="376"/>
      <c r="EG122" s="377"/>
      <c r="EH122" s="375"/>
      <c r="EI122" s="378"/>
      <c r="EJ122" s="374"/>
      <c r="EK122" s="375"/>
      <c r="EL122" s="376"/>
      <c r="EM122" s="374"/>
      <c r="EN122" s="378"/>
      <c r="EO122" s="395"/>
      <c r="EP122" s="374"/>
      <c r="EQ122" s="375"/>
      <c r="ER122" s="376"/>
      <c r="ES122" s="374"/>
      <c r="ET122" s="378"/>
      <c r="EU122" s="395"/>
      <c r="EV122" s="374"/>
      <c r="EW122" s="378"/>
      <c r="EX122" s="395"/>
      <c r="EY122" s="374"/>
      <c r="EZ122" s="378"/>
      <c r="FA122" s="395"/>
    </row>
    <row r="123" spans="2:157" ht="31.5" x14ac:dyDescent="0.25">
      <c r="B123" s="368" t="s">
        <v>587</v>
      </c>
      <c r="C123" s="369"/>
      <c r="D123" s="370"/>
      <c r="E123" s="371"/>
      <c r="F123" s="372"/>
      <c r="G123" s="370"/>
      <c r="H123" s="373"/>
      <c r="I123" s="369"/>
      <c r="J123" s="370"/>
      <c r="K123" s="371"/>
      <c r="L123" s="372"/>
      <c r="M123" s="370"/>
      <c r="N123" s="373"/>
      <c r="O123" s="369"/>
      <c r="P123" s="370"/>
      <c r="Q123" s="371"/>
      <c r="R123" s="372"/>
      <c r="S123" s="373"/>
      <c r="T123" s="369"/>
      <c r="U123" s="370"/>
      <c r="V123" s="371"/>
      <c r="W123" s="372"/>
      <c r="X123" s="370"/>
      <c r="Y123" s="373"/>
      <c r="Z123" s="369"/>
      <c r="AA123" s="370"/>
      <c r="AB123" s="371"/>
      <c r="AC123" s="372"/>
      <c r="AD123" s="370"/>
      <c r="AE123" s="373"/>
      <c r="AF123" s="369"/>
      <c r="AG123" s="370"/>
      <c r="AH123" s="371"/>
      <c r="AI123" s="372"/>
      <c r="AJ123" s="370"/>
      <c r="AK123" s="373"/>
      <c r="AL123" s="369"/>
      <c r="AM123" s="370"/>
      <c r="AN123" s="371"/>
      <c r="AO123" s="372"/>
      <c r="AP123" s="370"/>
      <c r="AQ123" s="373"/>
      <c r="AR123" s="369"/>
      <c r="AS123" s="370"/>
      <c r="AT123" s="371"/>
      <c r="AU123" s="372"/>
      <c r="AV123" s="370"/>
      <c r="AW123" s="373"/>
      <c r="AX123" s="369"/>
      <c r="AY123" s="370"/>
      <c r="AZ123" s="371"/>
      <c r="BA123" s="372"/>
      <c r="BB123" s="370"/>
      <c r="BC123" s="373"/>
      <c r="BD123" s="369"/>
      <c r="BE123" s="370"/>
      <c r="BF123" s="371"/>
      <c r="BG123" s="372"/>
      <c r="BH123" s="370"/>
      <c r="BI123" s="373"/>
      <c r="BJ123" s="369"/>
      <c r="BK123" s="370"/>
      <c r="BL123" s="371"/>
      <c r="BM123" s="372"/>
      <c r="BN123" s="370"/>
      <c r="BO123" s="373"/>
      <c r="BP123" s="369"/>
      <c r="BQ123" s="370"/>
      <c r="BR123" s="371"/>
      <c r="BS123" s="372">
        <v>36</v>
      </c>
      <c r="BT123" s="370">
        <v>36</v>
      </c>
      <c r="BU123" s="373">
        <v>27</v>
      </c>
      <c r="BV123" s="369"/>
      <c r="BW123" s="370"/>
      <c r="BX123" s="371"/>
      <c r="BY123" s="372"/>
      <c r="BZ123" s="370"/>
      <c r="CA123" s="373"/>
      <c r="CB123" s="369"/>
      <c r="CC123" s="370"/>
      <c r="CD123" s="371"/>
      <c r="CE123" s="372"/>
      <c r="CF123" s="370"/>
      <c r="CG123" s="373"/>
      <c r="CH123" s="369"/>
      <c r="CI123" s="370"/>
      <c r="CJ123" s="371"/>
      <c r="CK123" s="372"/>
      <c r="CL123" s="370"/>
      <c r="CM123" s="373"/>
      <c r="CN123" s="369"/>
      <c r="CO123" s="370"/>
      <c r="CP123" s="371"/>
      <c r="CQ123" s="372"/>
      <c r="CR123" s="370"/>
      <c r="CS123" s="373"/>
      <c r="CT123" s="369"/>
      <c r="CU123" s="370"/>
      <c r="CV123" s="371"/>
      <c r="CW123" s="372"/>
      <c r="CX123" s="370"/>
      <c r="CY123" s="373"/>
      <c r="CZ123" s="369"/>
      <c r="DA123" s="370"/>
      <c r="DB123" s="371"/>
      <c r="DC123" s="372"/>
      <c r="DD123" s="370"/>
      <c r="DE123" s="373"/>
      <c r="DF123" s="374"/>
      <c r="DG123" s="375"/>
      <c r="DH123" s="376"/>
      <c r="DI123" s="377"/>
      <c r="DJ123" s="375"/>
      <c r="DK123" s="378"/>
      <c r="DL123" s="374"/>
      <c r="DM123" s="375"/>
      <c r="DN123" s="376"/>
      <c r="DO123" s="377"/>
      <c r="DP123" s="375"/>
      <c r="DQ123" s="378"/>
      <c r="DR123" s="374"/>
      <c r="DS123" s="375"/>
      <c r="DT123" s="376"/>
      <c r="DU123" s="377"/>
      <c r="DV123" s="375"/>
      <c r="DW123" s="378"/>
      <c r="DX123" s="374"/>
      <c r="DY123" s="375"/>
      <c r="DZ123" s="376"/>
      <c r="EA123" s="377"/>
      <c r="EB123" s="375"/>
      <c r="EC123" s="378"/>
      <c r="ED123" s="374"/>
      <c r="EE123" s="375"/>
      <c r="EF123" s="376"/>
      <c r="EG123" s="377"/>
      <c r="EH123" s="375"/>
      <c r="EI123" s="378"/>
      <c r="EJ123" s="374"/>
      <c r="EK123" s="375"/>
      <c r="EL123" s="376"/>
      <c r="EM123" s="374"/>
      <c r="EN123" s="378"/>
      <c r="EO123" s="395"/>
      <c r="EP123" s="374"/>
      <c r="EQ123" s="375"/>
      <c r="ER123" s="376"/>
      <c r="ES123" s="374"/>
      <c r="ET123" s="378"/>
      <c r="EU123" s="395"/>
      <c r="EV123" s="374"/>
      <c r="EW123" s="378"/>
      <c r="EX123" s="395"/>
      <c r="EY123" s="374"/>
      <c r="EZ123" s="378"/>
      <c r="FA123" s="395"/>
    </row>
    <row r="124" spans="2:157" ht="18.75" customHeight="1" x14ac:dyDescent="0.25">
      <c r="B124" s="368" t="s">
        <v>588</v>
      </c>
      <c r="C124" s="369"/>
      <c r="D124" s="370"/>
      <c r="E124" s="371"/>
      <c r="F124" s="372"/>
      <c r="G124" s="370"/>
      <c r="H124" s="373"/>
      <c r="I124" s="369"/>
      <c r="J124" s="370"/>
      <c r="K124" s="371"/>
      <c r="L124" s="372"/>
      <c r="M124" s="370"/>
      <c r="N124" s="373"/>
      <c r="O124" s="369"/>
      <c r="P124" s="370"/>
      <c r="Q124" s="371"/>
      <c r="R124" s="372"/>
      <c r="S124" s="373"/>
      <c r="T124" s="369"/>
      <c r="U124" s="370"/>
      <c r="V124" s="371"/>
      <c r="W124" s="372"/>
      <c r="X124" s="370"/>
      <c r="Y124" s="373"/>
      <c r="Z124" s="369"/>
      <c r="AA124" s="370"/>
      <c r="AB124" s="371"/>
      <c r="AC124" s="372"/>
      <c r="AD124" s="370"/>
      <c r="AE124" s="373"/>
      <c r="AF124" s="369"/>
      <c r="AG124" s="370"/>
      <c r="AH124" s="371"/>
      <c r="AI124" s="372"/>
      <c r="AJ124" s="370"/>
      <c r="AK124" s="373"/>
      <c r="AL124" s="369"/>
      <c r="AM124" s="370"/>
      <c r="AN124" s="371"/>
      <c r="AO124" s="372"/>
      <c r="AP124" s="370"/>
      <c r="AQ124" s="373"/>
      <c r="AR124" s="369"/>
      <c r="AS124" s="370"/>
      <c r="AT124" s="371"/>
      <c r="AU124" s="372"/>
      <c r="AV124" s="370"/>
      <c r="AW124" s="373"/>
      <c r="AX124" s="369"/>
      <c r="AY124" s="370"/>
      <c r="AZ124" s="371"/>
      <c r="BA124" s="372"/>
      <c r="BB124" s="370"/>
      <c r="BC124" s="373"/>
      <c r="BD124" s="369"/>
      <c r="BE124" s="370"/>
      <c r="BF124" s="371"/>
      <c r="BG124" s="372"/>
      <c r="BH124" s="370"/>
      <c r="BI124" s="373"/>
      <c r="BJ124" s="369"/>
      <c r="BK124" s="370"/>
      <c r="BL124" s="371"/>
      <c r="BM124" s="372"/>
      <c r="BN124" s="370"/>
      <c r="BO124" s="373"/>
      <c r="BP124" s="369"/>
      <c r="BQ124" s="370"/>
      <c r="BR124" s="371"/>
      <c r="BS124" s="372">
        <v>53</v>
      </c>
      <c r="BT124" s="370">
        <v>52</v>
      </c>
      <c r="BU124" s="373">
        <v>34</v>
      </c>
      <c r="BV124" s="369"/>
      <c r="BW124" s="370"/>
      <c r="BX124" s="371"/>
      <c r="BY124" s="372"/>
      <c r="BZ124" s="370"/>
      <c r="CA124" s="373"/>
      <c r="CB124" s="369"/>
      <c r="CC124" s="370"/>
      <c r="CD124" s="371"/>
      <c r="CE124" s="372"/>
      <c r="CF124" s="370"/>
      <c r="CG124" s="373"/>
      <c r="CH124" s="369"/>
      <c r="CI124" s="370"/>
      <c r="CJ124" s="371"/>
      <c r="CK124" s="372"/>
      <c r="CL124" s="370"/>
      <c r="CM124" s="373"/>
      <c r="CN124" s="369"/>
      <c r="CO124" s="370"/>
      <c r="CP124" s="371"/>
      <c r="CQ124" s="372"/>
      <c r="CR124" s="370"/>
      <c r="CS124" s="373"/>
      <c r="CT124" s="369"/>
      <c r="CU124" s="370"/>
      <c r="CV124" s="371"/>
      <c r="CW124" s="372"/>
      <c r="CX124" s="370"/>
      <c r="CY124" s="373"/>
      <c r="CZ124" s="369"/>
      <c r="DA124" s="370"/>
      <c r="DB124" s="371"/>
      <c r="DC124" s="372"/>
      <c r="DD124" s="370"/>
      <c r="DE124" s="373"/>
      <c r="DF124" s="374"/>
      <c r="DG124" s="375"/>
      <c r="DH124" s="376"/>
      <c r="DI124" s="377"/>
      <c r="DJ124" s="375"/>
      <c r="DK124" s="378"/>
      <c r="DL124" s="374"/>
      <c r="DM124" s="375"/>
      <c r="DN124" s="376"/>
      <c r="DO124" s="377"/>
      <c r="DP124" s="375"/>
      <c r="DQ124" s="378"/>
      <c r="DR124" s="374"/>
      <c r="DS124" s="375"/>
      <c r="DT124" s="376"/>
      <c r="DU124" s="377"/>
      <c r="DV124" s="375"/>
      <c r="DW124" s="378"/>
      <c r="DX124" s="374"/>
      <c r="DY124" s="375"/>
      <c r="DZ124" s="376"/>
      <c r="EA124" s="377"/>
      <c r="EB124" s="375"/>
      <c r="EC124" s="378"/>
      <c r="ED124" s="374"/>
      <c r="EE124" s="375"/>
      <c r="EF124" s="376"/>
      <c r="EG124" s="377"/>
      <c r="EH124" s="375"/>
      <c r="EI124" s="378"/>
      <c r="EJ124" s="374"/>
      <c r="EK124" s="375"/>
      <c r="EL124" s="376"/>
      <c r="EM124" s="374"/>
      <c r="EN124" s="378"/>
      <c r="EO124" s="395"/>
      <c r="EP124" s="374"/>
      <c r="EQ124" s="375"/>
      <c r="ER124" s="376"/>
      <c r="ES124" s="374"/>
      <c r="ET124" s="378"/>
      <c r="EU124" s="395"/>
      <c r="EV124" s="374"/>
      <c r="EW124" s="378"/>
      <c r="EX124" s="395"/>
      <c r="EY124" s="374"/>
      <c r="EZ124" s="378"/>
      <c r="FA124" s="395"/>
    </row>
    <row r="125" spans="2:157" ht="18.75" customHeight="1" x14ac:dyDescent="0.25">
      <c r="B125" s="368" t="s">
        <v>589</v>
      </c>
      <c r="C125" s="369"/>
      <c r="D125" s="370"/>
      <c r="E125" s="371"/>
      <c r="F125" s="372"/>
      <c r="G125" s="370"/>
      <c r="H125" s="373"/>
      <c r="I125" s="369"/>
      <c r="J125" s="370"/>
      <c r="K125" s="371"/>
      <c r="L125" s="372"/>
      <c r="M125" s="370"/>
      <c r="N125" s="373"/>
      <c r="O125" s="369">
        <v>84</v>
      </c>
      <c r="P125" s="370">
        <v>76</v>
      </c>
      <c r="Q125" s="371"/>
      <c r="R125" s="372"/>
      <c r="S125" s="373"/>
      <c r="T125" s="369"/>
      <c r="U125" s="370"/>
      <c r="V125" s="371"/>
      <c r="W125" s="372"/>
      <c r="X125" s="370"/>
      <c r="Y125" s="373"/>
      <c r="Z125" s="369"/>
      <c r="AA125" s="370"/>
      <c r="AB125" s="371"/>
      <c r="AC125" s="372"/>
      <c r="AD125" s="370"/>
      <c r="AE125" s="373"/>
      <c r="AF125" s="369"/>
      <c r="AG125" s="370"/>
      <c r="AH125" s="371"/>
      <c r="AI125" s="372"/>
      <c r="AJ125" s="370"/>
      <c r="AK125" s="373"/>
      <c r="AL125" s="369"/>
      <c r="AM125" s="370"/>
      <c r="AN125" s="371"/>
      <c r="AO125" s="372"/>
      <c r="AP125" s="370"/>
      <c r="AQ125" s="373"/>
      <c r="AR125" s="369"/>
      <c r="AS125" s="370"/>
      <c r="AT125" s="371"/>
      <c r="AU125" s="372"/>
      <c r="AV125" s="370"/>
      <c r="AW125" s="373"/>
      <c r="AX125" s="369"/>
      <c r="AY125" s="370"/>
      <c r="AZ125" s="371"/>
      <c r="BA125" s="372"/>
      <c r="BB125" s="370"/>
      <c r="BC125" s="373"/>
      <c r="BD125" s="369"/>
      <c r="BE125" s="370"/>
      <c r="BF125" s="371"/>
      <c r="BG125" s="372"/>
      <c r="BH125" s="370"/>
      <c r="BI125" s="373"/>
      <c r="BJ125" s="369"/>
      <c r="BK125" s="370"/>
      <c r="BL125" s="371"/>
      <c r="BM125" s="372"/>
      <c r="BN125" s="370"/>
      <c r="BO125" s="373"/>
      <c r="BP125" s="369"/>
      <c r="BQ125" s="370"/>
      <c r="BR125" s="371"/>
      <c r="BS125" s="372">
        <v>63</v>
      </c>
      <c r="BT125" s="370">
        <v>61</v>
      </c>
      <c r="BU125" s="373">
        <v>52</v>
      </c>
      <c r="BV125" s="369"/>
      <c r="BW125" s="370"/>
      <c r="BX125" s="371"/>
      <c r="BY125" s="372"/>
      <c r="BZ125" s="370"/>
      <c r="CA125" s="373"/>
      <c r="CB125" s="369"/>
      <c r="CC125" s="370"/>
      <c r="CD125" s="371"/>
      <c r="CE125" s="372"/>
      <c r="CF125" s="370"/>
      <c r="CG125" s="373"/>
      <c r="CH125" s="369"/>
      <c r="CI125" s="370"/>
      <c r="CJ125" s="371"/>
      <c r="CK125" s="372"/>
      <c r="CL125" s="370"/>
      <c r="CM125" s="373"/>
      <c r="CN125" s="369"/>
      <c r="CO125" s="370"/>
      <c r="CP125" s="371"/>
      <c r="CQ125" s="372"/>
      <c r="CR125" s="370"/>
      <c r="CS125" s="373"/>
      <c r="CT125" s="369"/>
      <c r="CU125" s="370"/>
      <c r="CV125" s="371"/>
      <c r="CW125" s="372"/>
      <c r="CX125" s="370"/>
      <c r="CY125" s="373"/>
      <c r="CZ125" s="369"/>
      <c r="DA125" s="370"/>
      <c r="DB125" s="371"/>
      <c r="DC125" s="372"/>
      <c r="DD125" s="370"/>
      <c r="DE125" s="373"/>
      <c r="DF125" s="374"/>
      <c r="DG125" s="375"/>
      <c r="DH125" s="376"/>
      <c r="DI125" s="377"/>
      <c r="DJ125" s="375"/>
      <c r="DK125" s="378"/>
      <c r="DL125" s="374"/>
      <c r="DM125" s="375"/>
      <c r="DN125" s="376"/>
      <c r="DO125" s="377"/>
      <c r="DP125" s="375"/>
      <c r="DQ125" s="378"/>
      <c r="DR125" s="374"/>
      <c r="DS125" s="375"/>
      <c r="DT125" s="376"/>
      <c r="DU125" s="377"/>
      <c r="DV125" s="375"/>
      <c r="DW125" s="378"/>
      <c r="DX125" s="374"/>
      <c r="DY125" s="375"/>
      <c r="DZ125" s="376"/>
      <c r="EA125" s="377"/>
      <c r="EB125" s="375"/>
      <c r="EC125" s="378"/>
      <c r="ED125" s="374"/>
      <c r="EE125" s="375"/>
      <c r="EF125" s="376"/>
      <c r="EG125" s="377"/>
      <c r="EH125" s="375"/>
      <c r="EI125" s="378"/>
      <c r="EJ125" s="374"/>
      <c r="EK125" s="375"/>
      <c r="EL125" s="376"/>
      <c r="EM125" s="374"/>
      <c r="EN125" s="378"/>
      <c r="EO125" s="395"/>
      <c r="EP125" s="374"/>
      <c r="EQ125" s="375"/>
      <c r="ER125" s="376"/>
      <c r="ES125" s="374"/>
      <c r="ET125" s="378"/>
      <c r="EU125" s="395"/>
      <c r="EV125" s="374"/>
      <c r="EW125" s="378"/>
      <c r="EX125" s="395"/>
      <c r="EY125" s="374"/>
      <c r="EZ125" s="378"/>
      <c r="FA125" s="395"/>
    </row>
    <row r="126" spans="2:157" ht="18.75" customHeight="1" x14ac:dyDescent="0.25">
      <c r="B126" s="368" t="s">
        <v>590</v>
      </c>
      <c r="C126" s="369"/>
      <c r="D126" s="370"/>
      <c r="E126" s="371"/>
      <c r="F126" s="372"/>
      <c r="G126" s="370"/>
      <c r="H126" s="373"/>
      <c r="I126" s="369"/>
      <c r="J126" s="370"/>
      <c r="K126" s="371"/>
      <c r="L126" s="372"/>
      <c r="M126" s="370"/>
      <c r="N126" s="373"/>
      <c r="O126" s="369"/>
      <c r="P126" s="370"/>
      <c r="Q126" s="371"/>
      <c r="R126" s="372"/>
      <c r="S126" s="373"/>
      <c r="T126" s="369"/>
      <c r="U126" s="370"/>
      <c r="V126" s="371"/>
      <c r="W126" s="372"/>
      <c r="X126" s="370"/>
      <c r="Y126" s="373"/>
      <c r="Z126" s="369"/>
      <c r="AA126" s="370"/>
      <c r="AB126" s="371"/>
      <c r="AC126" s="372"/>
      <c r="AD126" s="370"/>
      <c r="AE126" s="373"/>
      <c r="AF126" s="369"/>
      <c r="AG126" s="370"/>
      <c r="AH126" s="371"/>
      <c r="AI126" s="372"/>
      <c r="AJ126" s="370"/>
      <c r="AK126" s="373"/>
      <c r="AL126" s="369"/>
      <c r="AM126" s="370"/>
      <c r="AN126" s="371"/>
      <c r="AO126" s="372"/>
      <c r="AP126" s="370"/>
      <c r="AQ126" s="373"/>
      <c r="AR126" s="369"/>
      <c r="AS126" s="370"/>
      <c r="AT126" s="371"/>
      <c r="AU126" s="372"/>
      <c r="AV126" s="370"/>
      <c r="AW126" s="373"/>
      <c r="AX126" s="369"/>
      <c r="AY126" s="370"/>
      <c r="AZ126" s="371"/>
      <c r="BA126" s="372"/>
      <c r="BB126" s="370"/>
      <c r="BC126" s="373"/>
      <c r="BD126" s="369"/>
      <c r="BE126" s="370"/>
      <c r="BF126" s="371"/>
      <c r="BG126" s="372"/>
      <c r="BH126" s="370"/>
      <c r="BI126" s="373"/>
      <c r="BJ126" s="369"/>
      <c r="BK126" s="370"/>
      <c r="BL126" s="371"/>
      <c r="BM126" s="372"/>
      <c r="BN126" s="370"/>
      <c r="BO126" s="373"/>
      <c r="BP126" s="369"/>
      <c r="BQ126" s="370"/>
      <c r="BR126" s="371"/>
      <c r="BS126" s="372">
        <v>54</v>
      </c>
      <c r="BT126" s="370">
        <v>54</v>
      </c>
      <c r="BU126" s="373">
        <v>32</v>
      </c>
      <c r="BV126" s="369"/>
      <c r="BW126" s="370"/>
      <c r="BX126" s="371"/>
      <c r="BY126" s="372"/>
      <c r="BZ126" s="370"/>
      <c r="CA126" s="373"/>
      <c r="CB126" s="369"/>
      <c r="CC126" s="370"/>
      <c r="CD126" s="371"/>
      <c r="CE126" s="372"/>
      <c r="CF126" s="370"/>
      <c r="CG126" s="373"/>
      <c r="CH126" s="369"/>
      <c r="CI126" s="370"/>
      <c r="CJ126" s="371"/>
      <c r="CK126" s="372"/>
      <c r="CL126" s="370"/>
      <c r="CM126" s="373"/>
      <c r="CN126" s="369"/>
      <c r="CO126" s="370"/>
      <c r="CP126" s="371"/>
      <c r="CQ126" s="372"/>
      <c r="CR126" s="370"/>
      <c r="CS126" s="373"/>
      <c r="CT126" s="369"/>
      <c r="CU126" s="370"/>
      <c r="CV126" s="371"/>
      <c r="CW126" s="372"/>
      <c r="CX126" s="370"/>
      <c r="CY126" s="373"/>
      <c r="CZ126" s="369"/>
      <c r="DA126" s="370"/>
      <c r="DB126" s="371"/>
      <c r="DC126" s="372"/>
      <c r="DD126" s="370"/>
      <c r="DE126" s="373"/>
      <c r="DF126" s="374"/>
      <c r="DG126" s="375"/>
      <c r="DH126" s="376"/>
      <c r="DI126" s="377"/>
      <c r="DJ126" s="375"/>
      <c r="DK126" s="378"/>
      <c r="DL126" s="374"/>
      <c r="DM126" s="375"/>
      <c r="DN126" s="376"/>
      <c r="DO126" s="377"/>
      <c r="DP126" s="375"/>
      <c r="DQ126" s="378"/>
      <c r="DR126" s="374"/>
      <c r="DS126" s="375"/>
      <c r="DT126" s="376"/>
      <c r="DU126" s="377"/>
      <c r="DV126" s="375"/>
      <c r="DW126" s="378"/>
      <c r="DX126" s="374"/>
      <c r="DY126" s="375"/>
      <c r="DZ126" s="376"/>
      <c r="EA126" s="377"/>
      <c r="EB126" s="375"/>
      <c r="EC126" s="378"/>
      <c r="ED126" s="374"/>
      <c r="EE126" s="375"/>
      <c r="EF126" s="376"/>
      <c r="EG126" s="377"/>
      <c r="EH126" s="375"/>
      <c r="EI126" s="378"/>
      <c r="EJ126" s="374"/>
      <c r="EK126" s="375"/>
      <c r="EL126" s="376"/>
      <c r="EM126" s="374"/>
      <c r="EN126" s="378"/>
      <c r="EO126" s="395"/>
      <c r="EP126" s="374"/>
      <c r="EQ126" s="375"/>
      <c r="ER126" s="376"/>
      <c r="ES126" s="374"/>
      <c r="ET126" s="378"/>
      <c r="EU126" s="395"/>
      <c r="EV126" s="374"/>
      <c r="EW126" s="378"/>
      <c r="EX126" s="395"/>
      <c r="EY126" s="374"/>
      <c r="EZ126" s="378"/>
      <c r="FA126" s="395"/>
    </row>
    <row r="127" spans="2:157" ht="18.75" customHeight="1" x14ac:dyDescent="0.25">
      <c r="B127" s="368" t="s">
        <v>591</v>
      </c>
      <c r="C127" s="369"/>
      <c r="D127" s="370"/>
      <c r="E127" s="371"/>
      <c r="F127" s="372"/>
      <c r="G127" s="370"/>
      <c r="H127" s="373"/>
      <c r="I127" s="369"/>
      <c r="J127" s="370"/>
      <c r="K127" s="371"/>
      <c r="L127" s="372"/>
      <c r="M127" s="370"/>
      <c r="N127" s="373"/>
      <c r="O127" s="369"/>
      <c r="P127" s="370"/>
      <c r="Q127" s="371"/>
      <c r="R127" s="372"/>
      <c r="S127" s="373"/>
      <c r="T127" s="369"/>
      <c r="U127" s="370"/>
      <c r="V127" s="371"/>
      <c r="W127" s="372"/>
      <c r="X127" s="370"/>
      <c r="Y127" s="373"/>
      <c r="Z127" s="369"/>
      <c r="AA127" s="370"/>
      <c r="AB127" s="371"/>
      <c r="AC127" s="372"/>
      <c r="AD127" s="370"/>
      <c r="AE127" s="373"/>
      <c r="AF127" s="369"/>
      <c r="AG127" s="370"/>
      <c r="AH127" s="371"/>
      <c r="AI127" s="372"/>
      <c r="AJ127" s="370"/>
      <c r="AK127" s="373"/>
      <c r="AL127" s="369"/>
      <c r="AM127" s="370"/>
      <c r="AN127" s="371"/>
      <c r="AO127" s="372"/>
      <c r="AP127" s="370"/>
      <c r="AQ127" s="373"/>
      <c r="AR127" s="369"/>
      <c r="AS127" s="370"/>
      <c r="AT127" s="371"/>
      <c r="AU127" s="372"/>
      <c r="AV127" s="370"/>
      <c r="AW127" s="373"/>
      <c r="AX127" s="369"/>
      <c r="AY127" s="370"/>
      <c r="AZ127" s="371"/>
      <c r="BA127" s="372"/>
      <c r="BB127" s="370"/>
      <c r="BC127" s="373"/>
      <c r="BD127" s="369"/>
      <c r="BE127" s="370"/>
      <c r="BF127" s="371"/>
      <c r="BG127" s="372"/>
      <c r="BH127" s="370"/>
      <c r="BI127" s="373"/>
      <c r="BJ127" s="369"/>
      <c r="BK127" s="370"/>
      <c r="BL127" s="371"/>
      <c r="BM127" s="372"/>
      <c r="BN127" s="370"/>
      <c r="BO127" s="373"/>
      <c r="BP127" s="369"/>
      <c r="BQ127" s="370"/>
      <c r="BR127" s="371"/>
      <c r="BS127" s="372">
        <v>38</v>
      </c>
      <c r="BT127" s="370">
        <v>38</v>
      </c>
      <c r="BU127" s="373">
        <v>16</v>
      </c>
      <c r="BV127" s="369"/>
      <c r="BW127" s="370"/>
      <c r="BX127" s="371"/>
      <c r="BY127" s="372"/>
      <c r="BZ127" s="370"/>
      <c r="CA127" s="373"/>
      <c r="CB127" s="369"/>
      <c r="CC127" s="370"/>
      <c r="CD127" s="371"/>
      <c r="CE127" s="372"/>
      <c r="CF127" s="370"/>
      <c r="CG127" s="373"/>
      <c r="CH127" s="369"/>
      <c r="CI127" s="370"/>
      <c r="CJ127" s="371"/>
      <c r="CK127" s="372"/>
      <c r="CL127" s="370"/>
      <c r="CM127" s="373"/>
      <c r="CN127" s="369"/>
      <c r="CO127" s="370"/>
      <c r="CP127" s="371"/>
      <c r="CQ127" s="372"/>
      <c r="CR127" s="370"/>
      <c r="CS127" s="373"/>
      <c r="CT127" s="369"/>
      <c r="CU127" s="370"/>
      <c r="CV127" s="371"/>
      <c r="CW127" s="372"/>
      <c r="CX127" s="370"/>
      <c r="CY127" s="373"/>
      <c r="CZ127" s="369"/>
      <c r="DA127" s="370"/>
      <c r="DB127" s="371"/>
      <c r="DC127" s="372"/>
      <c r="DD127" s="370"/>
      <c r="DE127" s="373"/>
      <c r="DF127" s="374"/>
      <c r="DG127" s="375"/>
      <c r="DH127" s="376"/>
      <c r="DI127" s="377"/>
      <c r="DJ127" s="375"/>
      <c r="DK127" s="378"/>
      <c r="DL127" s="374"/>
      <c r="DM127" s="375"/>
      <c r="DN127" s="376"/>
      <c r="DO127" s="377"/>
      <c r="DP127" s="375"/>
      <c r="DQ127" s="378"/>
      <c r="DR127" s="374"/>
      <c r="DS127" s="375"/>
      <c r="DT127" s="376"/>
      <c r="DU127" s="377"/>
      <c r="DV127" s="375"/>
      <c r="DW127" s="378"/>
      <c r="DX127" s="374"/>
      <c r="DY127" s="375"/>
      <c r="DZ127" s="376"/>
      <c r="EA127" s="377"/>
      <c r="EB127" s="375"/>
      <c r="EC127" s="378"/>
      <c r="ED127" s="374"/>
      <c r="EE127" s="375"/>
      <c r="EF127" s="376"/>
      <c r="EG127" s="377"/>
      <c r="EH127" s="375"/>
      <c r="EI127" s="378"/>
      <c r="EJ127" s="374"/>
      <c r="EK127" s="375"/>
      <c r="EL127" s="376"/>
      <c r="EM127" s="374"/>
      <c r="EN127" s="378"/>
      <c r="EO127" s="395"/>
      <c r="EP127" s="374"/>
      <c r="EQ127" s="375"/>
      <c r="ER127" s="376"/>
      <c r="ES127" s="374"/>
      <c r="ET127" s="378"/>
      <c r="EU127" s="395"/>
      <c r="EV127" s="374"/>
      <c r="EW127" s="378"/>
      <c r="EX127" s="395"/>
      <c r="EY127" s="374"/>
      <c r="EZ127" s="378"/>
      <c r="FA127" s="395"/>
    </row>
    <row r="128" spans="2:157" ht="18.75" customHeight="1" x14ac:dyDescent="0.25">
      <c r="B128" s="368" t="s">
        <v>592</v>
      </c>
      <c r="C128" s="369"/>
      <c r="D128" s="370"/>
      <c r="E128" s="371"/>
      <c r="F128" s="372"/>
      <c r="G128" s="370"/>
      <c r="H128" s="373"/>
      <c r="I128" s="369"/>
      <c r="J128" s="370"/>
      <c r="K128" s="371"/>
      <c r="L128" s="372"/>
      <c r="M128" s="370"/>
      <c r="N128" s="373"/>
      <c r="O128" s="369"/>
      <c r="P128" s="370"/>
      <c r="Q128" s="371"/>
      <c r="R128" s="372"/>
      <c r="S128" s="373"/>
      <c r="T128" s="369"/>
      <c r="U128" s="370"/>
      <c r="V128" s="371"/>
      <c r="W128" s="372"/>
      <c r="X128" s="370"/>
      <c r="Y128" s="373"/>
      <c r="Z128" s="369"/>
      <c r="AA128" s="370"/>
      <c r="AB128" s="371"/>
      <c r="AC128" s="372"/>
      <c r="AD128" s="370"/>
      <c r="AE128" s="373"/>
      <c r="AF128" s="369"/>
      <c r="AG128" s="370"/>
      <c r="AH128" s="371"/>
      <c r="AI128" s="372"/>
      <c r="AJ128" s="370"/>
      <c r="AK128" s="373"/>
      <c r="AL128" s="369"/>
      <c r="AM128" s="370"/>
      <c r="AN128" s="371"/>
      <c r="AO128" s="372"/>
      <c r="AP128" s="370"/>
      <c r="AQ128" s="373"/>
      <c r="AR128" s="369"/>
      <c r="AS128" s="370"/>
      <c r="AT128" s="371"/>
      <c r="AU128" s="372"/>
      <c r="AV128" s="370"/>
      <c r="AW128" s="373"/>
      <c r="AX128" s="369"/>
      <c r="AY128" s="370"/>
      <c r="AZ128" s="371"/>
      <c r="BA128" s="372"/>
      <c r="BB128" s="370"/>
      <c r="BC128" s="373"/>
      <c r="BD128" s="369"/>
      <c r="BE128" s="370"/>
      <c r="BF128" s="371"/>
      <c r="BG128" s="372"/>
      <c r="BH128" s="370"/>
      <c r="BI128" s="373"/>
      <c r="BJ128" s="369"/>
      <c r="BK128" s="370"/>
      <c r="BL128" s="371"/>
      <c r="BM128" s="372"/>
      <c r="BN128" s="370"/>
      <c r="BO128" s="373"/>
      <c r="BP128" s="369"/>
      <c r="BQ128" s="370"/>
      <c r="BR128" s="371"/>
      <c r="BS128" s="372">
        <v>242</v>
      </c>
      <c r="BT128" s="370">
        <v>160</v>
      </c>
      <c r="BU128" s="373">
        <v>165</v>
      </c>
      <c r="BV128" s="369">
        <v>89</v>
      </c>
      <c r="BW128" s="370">
        <v>88</v>
      </c>
      <c r="BX128" s="371">
        <v>63</v>
      </c>
      <c r="BY128" s="372"/>
      <c r="BZ128" s="370"/>
      <c r="CA128" s="373"/>
      <c r="CB128" s="369"/>
      <c r="CC128" s="370"/>
      <c r="CD128" s="371"/>
      <c r="CE128" s="372"/>
      <c r="CF128" s="370"/>
      <c r="CG128" s="373"/>
      <c r="CH128" s="369"/>
      <c r="CI128" s="370"/>
      <c r="CJ128" s="371"/>
      <c r="CK128" s="372"/>
      <c r="CL128" s="370"/>
      <c r="CM128" s="373"/>
      <c r="CN128" s="369"/>
      <c r="CO128" s="370"/>
      <c r="CP128" s="371"/>
      <c r="CQ128" s="372"/>
      <c r="CR128" s="370"/>
      <c r="CS128" s="373"/>
      <c r="CT128" s="369"/>
      <c r="CU128" s="370"/>
      <c r="CV128" s="371"/>
      <c r="CW128" s="372"/>
      <c r="CX128" s="370"/>
      <c r="CY128" s="373"/>
      <c r="CZ128" s="369"/>
      <c r="DA128" s="370"/>
      <c r="DB128" s="371"/>
      <c r="DC128" s="372"/>
      <c r="DD128" s="370"/>
      <c r="DE128" s="373"/>
      <c r="DF128" s="374"/>
      <c r="DG128" s="375"/>
      <c r="DH128" s="376"/>
      <c r="DI128" s="377"/>
      <c r="DJ128" s="375"/>
      <c r="DK128" s="378"/>
      <c r="DL128" s="374"/>
      <c r="DM128" s="375"/>
      <c r="DN128" s="376"/>
      <c r="DO128" s="377"/>
      <c r="DP128" s="375"/>
      <c r="DQ128" s="378"/>
      <c r="DR128" s="374"/>
      <c r="DS128" s="375"/>
      <c r="DT128" s="376"/>
      <c r="DU128" s="377"/>
      <c r="DV128" s="375"/>
      <c r="DW128" s="378"/>
      <c r="DX128" s="374"/>
      <c r="DY128" s="375"/>
      <c r="DZ128" s="376"/>
      <c r="EA128" s="377"/>
      <c r="EB128" s="375"/>
      <c r="EC128" s="378"/>
      <c r="ED128" s="374"/>
      <c r="EE128" s="375"/>
      <c r="EF128" s="376"/>
      <c r="EG128" s="377"/>
      <c r="EH128" s="375"/>
      <c r="EI128" s="378"/>
      <c r="EJ128" s="374"/>
      <c r="EK128" s="375"/>
      <c r="EL128" s="376"/>
      <c r="EM128" s="374"/>
      <c r="EN128" s="378"/>
      <c r="EO128" s="395"/>
      <c r="EP128" s="374"/>
      <c r="EQ128" s="375"/>
      <c r="ER128" s="376"/>
      <c r="ES128" s="374"/>
      <c r="ET128" s="378"/>
      <c r="EU128" s="395"/>
      <c r="EV128" s="374"/>
      <c r="EW128" s="378"/>
      <c r="EX128" s="395"/>
      <c r="EY128" s="374"/>
      <c r="EZ128" s="378"/>
      <c r="FA128" s="395"/>
    </row>
    <row r="129" spans="2:157" ht="18.75" customHeight="1" x14ac:dyDescent="0.25">
      <c r="B129" s="368" t="s">
        <v>593</v>
      </c>
      <c r="C129" s="369"/>
      <c r="D129" s="370"/>
      <c r="E129" s="371"/>
      <c r="F129" s="372"/>
      <c r="G129" s="370"/>
      <c r="H129" s="373"/>
      <c r="I129" s="369"/>
      <c r="J129" s="370"/>
      <c r="K129" s="371"/>
      <c r="L129" s="372"/>
      <c r="M129" s="370"/>
      <c r="N129" s="373"/>
      <c r="O129" s="369"/>
      <c r="P129" s="370"/>
      <c r="Q129" s="371"/>
      <c r="R129" s="372"/>
      <c r="S129" s="373"/>
      <c r="T129" s="369"/>
      <c r="U129" s="370"/>
      <c r="V129" s="371"/>
      <c r="W129" s="372"/>
      <c r="X129" s="370"/>
      <c r="Y129" s="373"/>
      <c r="Z129" s="369"/>
      <c r="AA129" s="370"/>
      <c r="AB129" s="371"/>
      <c r="AC129" s="372"/>
      <c r="AD129" s="370"/>
      <c r="AE129" s="373"/>
      <c r="AF129" s="369"/>
      <c r="AG129" s="370"/>
      <c r="AH129" s="371"/>
      <c r="AI129" s="372"/>
      <c r="AJ129" s="370"/>
      <c r="AK129" s="373"/>
      <c r="AL129" s="369"/>
      <c r="AM129" s="370"/>
      <c r="AN129" s="371"/>
      <c r="AO129" s="372"/>
      <c r="AP129" s="370"/>
      <c r="AQ129" s="373"/>
      <c r="AR129" s="369"/>
      <c r="AS129" s="370"/>
      <c r="AT129" s="371"/>
      <c r="AU129" s="372"/>
      <c r="AV129" s="370"/>
      <c r="AW129" s="373"/>
      <c r="AX129" s="369"/>
      <c r="AY129" s="370"/>
      <c r="AZ129" s="371"/>
      <c r="BA129" s="372"/>
      <c r="BB129" s="370"/>
      <c r="BC129" s="373"/>
      <c r="BD129" s="369"/>
      <c r="BE129" s="370"/>
      <c r="BF129" s="371"/>
      <c r="BG129" s="372"/>
      <c r="BH129" s="370"/>
      <c r="BI129" s="373"/>
      <c r="BJ129" s="369"/>
      <c r="BK129" s="370"/>
      <c r="BL129" s="371"/>
      <c r="BM129" s="372"/>
      <c r="BN129" s="370"/>
      <c r="BO129" s="373"/>
      <c r="BP129" s="369"/>
      <c r="BQ129" s="370"/>
      <c r="BR129" s="371"/>
      <c r="BS129" s="372">
        <v>48</v>
      </c>
      <c r="BT129" s="370">
        <v>48</v>
      </c>
      <c r="BU129" s="373">
        <v>34</v>
      </c>
      <c r="BV129" s="369"/>
      <c r="BW129" s="370"/>
      <c r="BX129" s="371"/>
      <c r="BY129" s="372"/>
      <c r="BZ129" s="370"/>
      <c r="CA129" s="373"/>
      <c r="CB129" s="369"/>
      <c r="CC129" s="370"/>
      <c r="CD129" s="371"/>
      <c r="CE129" s="372"/>
      <c r="CF129" s="370"/>
      <c r="CG129" s="373"/>
      <c r="CH129" s="369"/>
      <c r="CI129" s="370"/>
      <c r="CJ129" s="371"/>
      <c r="CK129" s="372"/>
      <c r="CL129" s="370"/>
      <c r="CM129" s="373"/>
      <c r="CN129" s="369"/>
      <c r="CO129" s="370"/>
      <c r="CP129" s="371"/>
      <c r="CQ129" s="372"/>
      <c r="CR129" s="370"/>
      <c r="CS129" s="373"/>
      <c r="CT129" s="369"/>
      <c r="CU129" s="370"/>
      <c r="CV129" s="371"/>
      <c r="CW129" s="372"/>
      <c r="CX129" s="370"/>
      <c r="CY129" s="373"/>
      <c r="CZ129" s="369"/>
      <c r="DA129" s="370"/>
      <c r="DB129" s="371"/>
      <c r="DC129" s="372"/>
      <c r="DD129" s="370"/>
      <c r="DE129" s="373"/>
      <c r="DF129" s="421"/>
      <c r="DG129" s="422"/>
      <c r="DH129" s="423"/>
      <c r="DI129" s="424"/>
      <c r="DJ129" s="422"/>
      <c r="DK129" s="425"/>
      <c r="DL129" s="421"/>
      <c r="DM129" s="422"/>
      <c r="DN129" s="423"/>
      <c r="DO129" s="424"/>
      <c r="DP129" s="422"/>
      <c r="DQ129" s="425"/>
      <c r="DR129" s="421"/>
      <c r="DS129" s="422"/>
      <c r="DT129" s="423"/>
      <c r="DU129" s="424"/>
      <c r="DV129" s="422"/>
      <c r="DW129" s="425"/>
      <c r="DX129" s="421"/>
      <c r="DY129" s="422"/>
      <c r="DZ129" s="423"/>
      <c r="EA129" s="424"/>
      <c r="EB129" s="422"/>
      <c r="EC129" s="425"/>
      <c r="ED129" s="421"/>
      <c r="EE129" s="422"/>
      <c r="EF129" s="423"/>
      <c r="EG129" s="424"/>
      <c r="EH129" s="422"/>
      <c r="EI129" s="425"/>
      <c r="EJ129" s="369"/>
      <c r="EK129" s="370"/>
      <c r="EL129" s="371"/>
      <c r="EM129" s="369"/>
      <c r="EN129" s="373"/>
      <c r="EO129" s="400"/>
      <c r="EP129" s="369"/>
      <c r="EQ129" s="370"/>
      <c r="ER129" s="371"/>
      <c r="ES129" s="369"/>
      <c r="ET129" s="373"/>
      <c r="EU129" s="400"/>
      <c r="EV129" s="369"/>
      <c r="EW129" s="373"/>
      <c r="EX129" s="400"/>
      <c r="EY129" s="369"/>
      <c r="EZ129" s="373"/>
      <c r="FA129" s="400"/>
    </row>
    <row r="130" spans="2:157" ht="18.75" customHeight="1" x14ac:dyDescent="0.25">
      <c r="B130" s="426" t="s">
        <v>594</v>
      </c>
      <c r="C130" s="421"/>
      <c r="D130" s="422"/>
      <c r="E130" s="423"/>
      <c r="F130" s="424"/>
      <c r="G130" s="422"/>
      <c r="H130" s="425"/>
      <c r="I130" s="421"/>
      <c r="J130" s="422"/>
      <c r="K130" s="423"/>
      <c r="L130" s="424"/>
      <c r="M130" s="422"/>
      <c r="N130" s="425"/>
      <c r="O130" s="421"/>
      <c r="P130" s="422"/>
      <c r="Q130" s="423"/>
      <c r="R130" s="424"/>
      <c r="S130" s="425"/>
      <c r="T130" s="421"/>
      <c r="U130" s="422"/>
      <c r="V130" s="423"/>
      <c r="W130" s="424"/>
      <c r="X130" s="422"/>
      <c r="Y130" s="425"/>
      <c r="Z130" s="421"/>
      <c r="AA130" s="422"/>
      <c r="AB130" s="423"/>
      <c r="AC130" s="424"/>
      <c r="AD130" s="422"/>
      <c r="AE130" s="425"/>
      <c r="AF130" s="421"/>
      <c r="AG130" s="422"/>
      <c r="AH130" s="423"/>
      <c r="AI130" s="424"/>
      <c r="AJ130" s="422"/>
      <c r="AK130" s="425"/>
      <c r="AL130" s="421"/>
      <c r="AM130" s="422"/>
      <c r="AN130" s="423"/>
      <c r="AO130" s="424"/>
      <c r="AP130" s="422"/>
      <c r="AQ130" s="425"/>
      <c r="AR130" s="421"/>
      <c r="AS130" s="422"/>
      <c r="AT130" s="423"/>
      <c r="AU130" s="424"/>
      <c r="AV130" s="422"/>
      <c r="AW130" s="425"/>
      <c r="AX130" s="421"/>
      <c r="AY130" s="422"/>
      <c r="AZ130" s="423"/>
      <c r="BA130" s="424"/>
      <c r="BB130" s="422"/>
      <c r="BC130" s="425"/>
      <c r="BD130" s="421"/>
      <c r="BE130" s="422"/>
      <c r="BF130" s="423"/>
      <c r="BG130" s="424"/>
      <c r="BH130" s="422"/>
      <c r="BI130" s="425"/>
      <c r="BJ130" s="421"/>
      <c r="BK130" s="422"/>
      <c r="BL130" s="423"/>
      <c r="BM130" s="424"/>
      <c r="BN130" s="422"/>
      <c r="BO130" s="425"/>
      <c r="BP130" s="421"/>
      <c r="BQ130" s="422"/>
      <c r="BR130" s="423"/>
      <c r="BS130" s="424">
        <v>34</v>
      </c>
      <c r="BT130" s="422">
        <v>34</v>
      </c>
      <c r="BU130" s="425">
        <v>24</v>
      </c>
      <c r="BV130" s="421"/>
      <c r="BW130" s="422"/>
      <c r="BX130" s="423"/>
      <c r="BY130" s="424"/>
      <c r="BZ130" s="422"/>
      <c r="CA130" s="425"/>
      <c r="CB130" s="421"/>
      <c r="CC130" s="422"/>
      <c r="CD130" s="423"/>
      <c r="CE130" s="424"/>
      <c r="CF130" s="422"/>
      <c r="CG130" s="425"/>
      <c r="CH130" s="421"/>
      <c r="CI130" s="422"/>
      <c r="CJ130" s="423"/>
      <c r="CK130" s="424"/>
      <c r="CL130" s="422"/>
      <c r="CM130" s="425"/>
      <c r="CN130" s="421"/>
      <c r="CO130" s="422"/>
      <c r="CP130" s="423"/>
      <c r="CQ130" s="424"/>
      <c r="CR130" s="422"/>
      <c r="CS130" s="425"/>
      <c r="CT130" s="421"/>
      <c r="CU130" s="422"/>
      <c r="CV130" s="423"/>
      <c r="CW130" s="424"/>
      <c r="CX130" s="422"/>
      <c r="CY130" s="425"/>
      <c r="CZ130" s="421"/>
      <c r="DA130" s="422"/>
      <c r="DB130" s="423"/>
      <c r="DC130" s="424"/>
      <c r="DD130" s="422"/>
      <c r="DE130" s="425"/>
      <c r="DF130" s="421"/>
      <c r="DG130" s="422"/>
      <c r="DH130" s="423"/>
      <c r="DI130" s="424"/>
      <c r="DJ130" s="422"/>
      <c r="DK130" s="425"/>
      <c r="DL130" s="421"/>
      <c r="DM130" s="422"/>
      <c r="DN130" s="423"/>
      <c r="DO130" s="424"/>
      <c r="DP130" s="422"/>
      <c r="DQ130" s="425"/>
      <c r="DR130" s="421"/>
      <c r="DS130" s="422"/>
      <c r="DT130" s="423"/>
      <c r="DU130" s="424"/>
      <c r="DV130" s="422"/>
      <c r="DW130" s="425"/>
      <c r="DX130" s="421"/>
      <c r="DY130" s="422"/>
      <c r="DZ130" s="423"/>
      <c r="EA130" s="424"/>
      <c r="EB130" s="422"/>
      <c r="EC130" s="425"/>
      <c r="ED130" s="421"/>
      <c r="EE130" s="422"/>
      <c r="EF130" s="423"/>
      <c r="EG130" s="424"/>
      <c r="EH130" s="422"/>
      <c r="EI130" s="425"/>
      <c r="EJ130" s="369"/>
      <c r="EK130" s="370"/>
      <c r="EL130" s="371"/>
      <c r="EM130" s="369"/>
      <c r="EN130" s="373"/>
      <c r="EO130" s="400"/>
      <c r="EP130" s="369"/>
      <c r="EQ130" s="370"/>
      <c r="ER130" s="371"/>
      <c r="ES130" s="369"/>
      <c r="ET130" s="373"/>
      <c r="EU130" s="400"/>
      <c r="EV130" s="369"/>
      <c r="EW130" s="373"/>
      <c r="EX130" s="400"/>
      <c r="EY130" s="369"/>
      <c r="EZ130" s="373"/>
      <c r="FA130" s="400"/>
    </row>
    <row r="131" spans="2:157" ht="18.75" customHeight="1" x14ac:dyDescent="0.25">
      <c r="B131" s="426" t="s">
        <v>595</v>
      </c>
      <c r="C131" s="421"/>
      <c r="D131" s="422"/>
      <c r="E131" s="423"/>
      <c r="F131" s="424"/>
      <c r="G131" s="422"/>
      <c r="H131" s="425"/>
      <c r="I131" s="421"/>
      <c r="J131" s="422"/>
      <c r="K131" s="423"/>
      <c r="L131" s="424"/>
      <c r="M131" s="422"/>
      <c r="N131" s="425"/>
      <c r="O131" s="421"/>
      <c r="P131" s="422"/>
      <c r="Q131" s="423"/>
      <c r="R131" s="424"/>
      <c r="S131" s="425"/>
      <c r="T131" s="421"/>
      <c r="U131" s="422"/>
      <c r="V131" s="423"/>
      <c r="W131" s="424"/>
      <c r="X131" s="422"/>
      <c r="Y131" s="425"/>
      <c r="Z131" s="421"/>
      <c r="AA131" s="422"/>
      <c r="AB131" s="423"/>
      <c r="AC131" s="424"/>
      <c r="AD131" s="422"/>
      <c r="AE131" s="425"/>
      <c r="AF131" s="421"/>
      <c r="AG131" s="422"/>
      <c r="AH131" s="423"/>
      <c r="AI131" s="424"/>
      <c r="AJ131" s="422"/>
      <c r="AK131" s="425"/>
      <c r="AL131" s="421"/>
      <c r="AM131" s="422"/>
      <c r="AN131" s="423"/>
      <c r="AO131" s="424"/>
      <c r="AP131" s="422"/>
      <c r="AQ131" s="425"/>
      <c r="AR131" s="421"/>
      <c r="AS131" s="422"/>
      <c r="AT131" s="423"/>
      <c r="AU131" s="424"/>
      <c r="AV131" s="422"/>
      <c r="AW131" s="425"/>
      <c r="AX131" s="421"/>
      <c r="AY131" s="422"/>
      <c r="AZ131" s="423"/>
      <c r="BA131" s="424"/>
      <c r="BB131" s="422"/>
      <c r="BC131" s="425"/>
      <c r="BD131" s="421"/>
      <c r="BE131" s="422"/>
      <c r="BF131" s="423"/>
      <c r="BG131" s="424"/>
      <c r="BH131" s="422"/>
      <c r="BI131" s="425"/>
      <c r="BJ131" s="421"/>
      <c r="BK131" s="422"/>
      <c r="BL131" s="423"/>
      <c r="BM131" s="424"/>
      <c r="BN131" s="422"/>
      <c r="BO131" s="425"/>
      <c r="BP131" s="421"/>
      <c r="BQ131" s="422"/>
      <c r="BR131" s="423"/>
      <c r="BS131" s="424">
        <v>46</v>
      </c>
      <c r="BT131" s="422">
        <v>46</v>
      </c>
      <c r="BU131" s="425">
        <v>31</v>
      </c>
      <c r="BV131" s="421"/>
      <c r="BW131" s="422"/>
      <c r="BX131" s="423"/>
      <c r="BY131" s="424"/>
      <c r="BZ131" s="422"/>
      <c r="CA131" s="425"/>
      <c r="CB131" s="421"/>
      <c r="CC131" s="422"/>
      <c r="CD131" s="423"/>
      <c r="CE131" s="424"/>
      <c r="CF131" s="422"/>
      <c r="CG131" s="425"/>
      <c r="CH131" s="421"/>
      <c r="CI131" s="422"/>
      <c r="CJ131" s="423"/>
      <c r="CK131" s="424"/>
      <c r="CL131" s="422"/>
      <c r="CM131" s="425"/>
      <c r="CN131" s="421"/>
      <c r="CO131" s="422"/>
      <c r="CP131" s="423"/>
      <c r="CQ131" s="424"/>
      <c r="CR131" s="422"/>
      <c r="CS131" s="425"/>
      <c r="CT131" s="421"/>
      <c r="CU131" s="422"/>
      <c r="CV131" s="423"/>
      <c r="CW131" s="424"/>
      <c r="CX131" s="422"/>
      <c r="CY131" s="425"/>
      <c r="CZ131" s="421"/>
      <c r="DA131" s="422"/>
      <c r="DB131" s="423"/>
      <c r="DC131" s="424"/>
      <c r="DD131" s="422"/>
      <c r="DE131" s="425"/>
      <c r="DF131" s="421"/>
      <c r="DG131" s="422"/>
      <c r="DH131" s="423"/>
      <c r="DI131" s="424"/>
      <c r="DJ131" s="422"/>
      <c r="DK131" s="425"/>
      <c r="DL131" s="421"/>
      <c r="DM131" s="422"/>
      <c r="DN131" s="423"/>
      <c r="DO131" s="424"/>
      <c r="DP131" s="422"/>
      <c r="DQ131" s="425"/>
      <c r="DR131" s="421"/>
      <c r="DS131" s="422"/>
      <c r="DT131" s="423"/>
      <c r="DU131" s="424"/>
      <c r="DV131" s="422"/>
      <c r="DW131" s="425"/>
      <c r="DX131" s="421"/>
      <c r="DY131" s="422"/>
      <c r="DZ131" s="423"/>
      <c r="EA131" s="424"/>
      <c r="EB131" s="422"/>
      <c r="EC131" s="425"/>
      <c r="ED131" s="421"/>
      <c r="EE131" s="422"/>
      <c r="EF131" s="423"/>
      <c r="EG131" s="424"/>
      <c r="EH131" s="422"/>
      <c r="EI131" s="425"/>
      <c r="EJ131" s="369"/>
      <c r="EK131" s="370"/>
      <c r="EL131" s="371"/>
      <c r="EM131" s="369"/>
      <c r="EN131" s="373"/>
      <c r="EO131" s="400"/>
      <c r="EP131" s="369"/>
      <c r="EQ131" s="370"/>
      <c r="ER131" s="371"/>
      <c r="ES131" s="369"/>
      <c r="ET131" s="373"/>
      <c r="EU131" s="400"/>
      <c r="EV131" s="369"/>
      <c r="EW131" s="373"/>
      <c r="EX131" s="400"/>
      <c r="EY131" s="369"/>
      <c r="EZ131" s="373"/>
      <c r="FA131" s="400"/>
    </row>
    <row r="132" spans="2:157" ht="31.5" x14ac:dyDescent="0.25">
      <c r="B132" s="368" t="s">
        <v>596</v>
      </c>
      <c r="C132" s="369"/>
      <c r="D132" s="370"/>
      <c r="E132" s="371"/>
      <c r="F132" s="372"/>
      <c r="G132" s="370"/>
      <c r="H132" s="373"/>
      <c r="I132" s="369"/>
      <c r="J132" s="370"/>
      <c r="K132" s="371"/>
      <c r="L132" s="372"/>
      <c r="M132" s="370"/>
      <c r="N132" s="373"/>
      <c r="O132" s="369"/>
      <c r="P132" s="370"/>
      <c r="Q132" s="371"/>
      <c r="R132" s="372"/>
      <c r="S132" s="373"/>
      <c r="T132" s="369"/>
      <c r="U132" s="370"/>
      <c r="V132" s="371"/>
      <c r="W132" s="372"/>
      <c r="X132" s="370"/>
      <c r="Y132" s="373"/>
      <c r="Z132" s="369">
        <v>72</v>
      </c>
      <c r="AA132" s="370">
        <v>64</v>
      </c>
      <c r="AB132" s="371">
        <v>41</v>
      </c>
      <c r="AC132" s="372"/>
      <c r="AD132" s="370"/>
      <c r="AE132" s="373"/>
      <c r="AF132" s="369">
        <v>59</v>
      </c>
      <c r="AG132" s="370">
        <v>41</v>
      </c>
      <c r="AH132" s="371">
        <v>33</v>
      </c>
      <c r="AI132" s="372"/>
      <c r="AJ132" s="370"/>
      <c r="AK132" s="373"/>
      <c r="AL132" s="369"/>
      <c r="AM132" s="370"/>
      <c r="AN132" s="371"/>
      <c r="AO132" s="372"/>
      <c r="AP132" s="370"/>
      <c r="AQ132" s="373"/>
      <c r="AR132" s="369"/>
      <c r="AS132" s="370"/>
      <c r="AT132" s="371"/>
      <c r="AU132" s="372"/>
      <c r="AV132" s="370"/>
      <c r="AW132" s="373"/>
      <c r="AX132" s="369"/>
      <c r="AY132" s="370"/>
      <c r="AZ132" s="371"/>
      <c r="BA132" s="372"/>
      <c r="BB132" s="370"/>
      <c r="BC132" s="373"/>
      <c r="BD132" s="374"/>
      <c r="BE132" s="375"/>
      <c r="BF132" s="376"/>
      <c r="BG132" s="377"/>
      <c r="BH132" s="375"/>
      <c r="BI132" s="378"/>
      <c r="BJ132" s="374"/>
      <c r="BK132" s="375"/>
      <c r="BL132" s="376"/>
      <c r="BM132" s="377"/>
      <c r="BN132" s="375"/>
      <c r="BO132" s="378"/>
      <c r="BP132" s="374"/>
      <c r="BQ132" s="375"/>
      <c r="BR132" s="376"/>
      <c r="BS132" s="377"/>
      <c r="BT132" s="375"/>
      <c r="BU132" s="378"/>
      <c r="BV132" s="374"/>
      <c r="BW132" s="375"/>
      <c r="BX132" s="376"/>
      <c r="BY132" s="377"/>
      <c r="BZ132" s="375"/>
      <c r="CA132" s="378"/>
      <c r="CB132" s="374"/>
      <c r="CC132" s="375"/>
      <c r="CD132" s="376"/>
      <c r="CE132" s="377"/>
      <c r="CF132" s="375"/>
      <c r="CG132" s="378"/>
      <c r="CH132" s="374"/>
      <c r="CI132" s="375"/>
      <c r="CJ132" s="376"/>
      <c r="CK132" s="377"/>
      <c r="CL132" s="375"/>
      <c r="CM132" s="378"/>
      <c r="CN132" s="374"/>
      <c r="CO132" s="375"/>
      <c r="CP132" s="376"/>
      <c r="CQ132" s="377"/>
      <c r="CR132" s="375"/>
      <c r="CS132" s="378"/>
      <c r="CT132" s="374"/>
      <c r="CU132" s="375"/>
      <c r="CV132" s="376"/>
      <c r="CW132" s="377"/>
      <c r="CX132" s="375"/>
      <c r="CY132" s="378"/>
      <c r="CZ132" s="374"/>
      <c r="DA132" s="375"/>
      <c r="DB132" s="376"/>
      <c r="DC132" s="377"/>
      <c r="DD132" s="375"/>
      <c r="DE132" s="378"/>
      <c r="DF132" s="374">
        <v>27</v>
      </c>
      <c r="DG132" s="375"/>
      <c r="DH132" s="376"/>
      <c r="DI132" s="377"/>
      <c r="DJ132" s="375"/>
      <c r="DK132" s="378"/>
      <c r="DL132" s="374"/>
      <c r="DM132" s="375"/>
      <c r="DN132" s="376"/>
      <c r="DO132" s="377"/>
      <c r="DP132" s="375"/>
      <c r="DQ132" s="378"/>
      <c r="DR132" s="374"/>
      <c r="DS132" s="375"/>
      <c r="DT132" s="376"/>
      <c r="DU132" s="377"/>
      <c r="DV132" s="375"/>
      <c r="DW132" s="378"/>
      <c r="DX132" s="374"/>
      <c r="DY132" s="375"/>
      <c r="DZ132" s="376"/>
      <c r="EA132" s="377"/>
      <c r="EB132" s="375"/>
      <c r="EC132" s="378"/>
      <c r="ED132" s="374"/>
      <c r="EE132" s="375"/>
      <c r="EF132" s="376"/>
      <c r="EG132" s="377"/>
      <c r="EH132" s="375"/>
      <c r="EI132" s="378"/>
      <c r="EJ132" s="374"/>
      <c r="EK132" s="375"/>
      <c r="EL132" s="376"/>
      <c r="EM132" s="374"/>
      <c r="EN132" s="375"/>
      <c r="EO132" s="356"/>
      <c r="EP132" s="374"/>
      <c r="EQ132" s="375"/>
      <c r="ER132" s="376"/>
      <c r="ES132" s="374"/>
      <c r="ET132" s="375"/>
      <c r="EU132" s="356"/>
      <c r="EV132" s="374"/>
      <c r="EW132" s="375"/>
      <c r="EX132" s="356"/>
      <c r="EY132" s="374"/>
      <c r="EZ132" s="375"/>
      <c r="FA132" s="356"/>
    </row>
    <row r="133" spans="2:157" ht="31.5" x14ac:dyDescent="0.25">
      <c r="B133" s="368" t="s">
        <v>597</v>
      </c>
      <c r="C133" s="369"/>
      <c r="D133" s="370"/>
      <c r="E133" s="371"/>
      <c r="F133" s="372"/>
      <c r="G133" s="370"/>
      <c r="H133" s="373"/>
      <c r="I133" s="369"/>
      <c r="J133" s="370"/>
      <c r="K133" s="371"/>
      <c r="L133" s="372"/>
      <c r="M133" s="370"/>
      <c r="N133" s="373"/>
      <c r="O133" s="369"/>
      <c r="P133" s="370"/>
      <c r="Q133" s="371"/>
      <c r="R133" s="372"/>
      <c r="S133" s="373"/>
      <c r="T133" s="369"/>
      <c r="U133" s="370"/>
      <c r="V133" s="371"/>
      <c r="W133" s="372"/>
      <c r="X133" s="370"/>
      <c r="Y133" s="373"/>
      <c r="Z133" s="369">
        <v>47</v>
      </c>
      <c r="AA133" s="370">
        <v>47</v>
      </c>
      <c r="AB133" s="371">
        <v>39</v>
      </c>
      <c r="AC133" s="372"/>
      <c r="AD133" s="370"/>
      <c r="AE133" s="373"/>
      <c r="AF133" s="369">
        <v>50</v>
      </c>
      <c r="AG133" s="370">
        <v>39</v>
      </c>
      <c r="AH133" s="371">
        <v>37</v>
      </c>
      <c r="AI133" s="372"/>
      <c r="AJ133" s="370"/>
      <c r="AK133" s="373"/>
      <c r="AL133" s="369"/>
      <c r="AM133" s="370"/>
      <c r="AN133" s="371"/>
      <c r="AO133" s="372"/>
      <c r="AP133" s="370"/>
      <c r="AQ133" s="373"/>
      <c r="AR133" s="369"/>
      <c r="AS133" s="370"/>
      <c r="AT133" s="371"/>
      <c r="AU133" s="372"/>
      <c r="AV133" s="370"/>
      <c r="AW133" s="373"/>
      <c r="AX133" s="369"/>
      <c r="AY133" s="370"/>
      <c r="AZ133" s="371"/>
      <c r="BA133" s="372"/>
      <c r="BB133" s="370"/>
      <c r="BC133" s="373"/>
      <c r="BD133" s="374"/>
      <c r="BE133" s="375"/>
      <c r="BF133" s="376"/>
      <c r="BG133" s="377"/>
      <c r="BH133" s="375"/>
      <c r="BI133" s="378"/>
      <c r="BJ133" s="374"/>
      <c r="BK133" s="375"/>
      <c r="BL133" s="376"/>
      <c r="BM133" s="377"/>
      <c r="BN133" s="375"/>
      <c r="BO133" s="378"/>
      <c r="BP133" s="374"/>
      <c r="BQ133" s="375"/>
      <c r="BR133" s="376"/>
      <c r="BS133" s="377"/>
      <c r="BT133" s="375"/>
      <c r="BU133" s="378"/>
      <c r="BV133" s="374"/>
      <c r="BW133" s="375"/>
      <c r="BX133" s="376"/>
      <c r="BY133" s="377"/>
      <c r="BZ133" s="375"/>
      <c r="CA133" s="378"/>
      <c r="CB133" s="374"/>
      <c r="CC133" s="375"/>
      <c r="CD133" s="376"/>
      <c r="CE133" s="377"/>
      <c r="CF133" s="375"/>
      <c r="CG133" s="378"/>
      <c r="CH133" s="374"/>
      <c r="CI133" s="375"/>
      <c r="CJ133" s="376"/>
      <c r="CK133" s="377"/>
      <c r="CL133" s="375"/>
      <c r="CM133" s="378"/>
      <c r="CN133" s="374"/>
      <c r="CO133" s="375"/>
      <c r="CP133" s="376"/>
      <c r="CQ133" s="377"/>
      <c r="CR133" s="375"/>
      <c r="CS133" s="378"/>
      <c r="CT133" s="374"/>
      <c r="CU133" s="375"/>
      <c r="CV133" s="376"/>
      <c r="CW133" s="377"/>
      <c r="CX133" s="375"/>
      <c r="CY133" s="378"/>
      <c r="CZ133" s="374"/>
      <c r="DA133" s="375"/>
      <c r="DB133" s="376"/>
      <c r="DC133" s="377"/>
      <c r="DD133" s="375"/>
      <c r="DE133" s="378"/>
      <c r="DF133" s="374"/>
      <c r="DG133" s="375"/>
      <c r="DH133" s="376"/>
      <c r="DI133" s="377"/>
      <c r="DJ133" s="375"/>
      <c r="DK133" s="378"/>
      <c r="DL133" s="374"/>
      <c r="DM133" s="375"/>
      <c r="DN133" s="376"/>
      <c r="DO133" s="377"/>
      <c r="DP133" s="375"/>
      <c r="DQ133" s="378"/>
      <c r="DR133" s="374"/>
      <c r="DS133" s="375"/>
      <c r="DT133" s="376"/>
      <c r="DU133" s="377"/>
      <c r="DV133" s="375"/>
      <c r="DW133" s="378"/>
      <c r="DX133" s="374"/>
      <c r="DY133" s="375"/>
      <c r="DZ133" s="376"/>
      <c r="EA133" s="377"/>
      <c r="EB133" s="375"/>
      <c r="EC133" s="378"/>
      <c r="ED133" s="374"/>
      <c r="EE133" s="375"/>
      <c r="EF133" s="376"/>
      <c r="EG133" s="377"/>
      <c r="EH133" s="375"/>
      <c r="EI133" s="378"/>
      <c r="EJ133" s="374"/>
      <c r="EK133" s="375"/>
      <c r="EL133" s="376"/>
      <c r="EM133" s="374"/>
      <c r="EN133" s="375"/>
      <c r="EO133" s="376"/>
      <c r="EP133" s="374"/>
      <c r="EQ133" s="375"/>
      <c r="ER133" s="376"/>
      <c r="ES133" s="374"/>
      <c r="ET133" s="375"/>
      <c r="EU133" s="376"/>
      <c r="EV133" s="374"/>
      <c r="EW133" s="375"/>
      <c r="EX133" s="376"/>
      <c r="EY133" s="374"/>
      <c r="EZ133" s="375"/>
      <c r="FA133" s="376"/>
    </row>
    <row r="134" spans="2:157" ht="18.75" customHeight="1" x14ac:dyDescent="0.25">
      <c r="B134" s="368" t="s">
        <v>598</v>
      </c>
      <c r="C134" s="369"/>
      <c r="D134" s="370"/>
      <c r="E134" s="371"/>
      <c r="F134" s="372"/>
      <c r="G134" s="370"/>
      <c r="H134" s="373"/>
      <c r="I134" s="369"/>
      <c r="J134" s="370"/>
      <c r="K134" s="371"/>
      <c r="L134" s="372"/>
      <c r="M134" s="370"/>
      <c r="N134" s="373"/>
      <c r="O134" s="369"/>
      <c r="P134" s="370"/>
      <c r="Q134" s="371"/>
      <c r="R134" s="372"/>
      <c r="S134" s="373"/>
      <c r="T134" s="369"/>
      <c r="U134" s="370"/>
      <c r="V134" s="371"/>
      <c r="W134" s="372"/>
      <c r="X134" s="370"/>
      <c r="Y134" s="373"/>
      <c r="Z134" s="369">
        <v>57</v>
      </c>
      <c r="AA134" s="370"/>
      <c r="AB134" s="371"/>
      <c r="AC134" s="372"/>
      <c r="AD134" s="370"/>
      <c r="AE134" s="373"/>
      <c r="AF134" s="369"/>
      <c r="AG134" s="370"/>
      <c r="AH134" s="371"/>
      <c r="AI134" s="372"/>
      <c r="AJ134" s="370"/>
      <c r="AK134" s="373"/>
      <c r="AL134" s="369"/>
      <c r="AM134" s="370"/>
      <c r="AN134" s="371"/>
      <c r="AO134" s="372"/>
      <c r="AP134" s="370"/>
      <c r="AQ134" s="373"/>
      <c r="AR134" s="369"/>
      <c r="AS134" s="370"/>
      <c r="AT134" s="371"/>
      <c r="AU134" s="372"/>
      <c r="AV134" s="370"/>
      <c r="AW134" s="373"/>
      <c r="AX134" s="369"/>
      <c r="AY134" s="370"/>
      <c r="AZ134" s="371"/>
      <c r="BA134" s="372"/>
      <c r="BB134" s="370"/>
      <c r="BC134" s="373"/>
      <c r="BD134" s="374"/>
      <c r="BE134" s="375"/>
      <c r="BF134" s="376"/>
      <c r="BG134" s="377"/>
      <c r="BH134" s="375"/>
      <c r="BI134" s="378"/>
      <c r="BJ134" s="374"/>
      <c r="BK134" s="375"/>
      <c r="BL134" s="376"/>
      <c r="BM134" s="377"/>
      <c r="BN134" s="375"/>
      <c r="BO134" s="378"/>
      <c r="BP134" s="374"/>
      <c r="BQ134" s="375"/>
      <c r="BR134" s="376"/>
      <c r="BS134" s="377"/>
      <c r="BT134" s="375"/>
      <c r="BU134" s="378"/>
      <c r="BV134" s="374"/>
      <c r="BW134" s="375"/>
      <c r="BX134" s="376"/>
      <c r="BY134" s="377"/>
      <c r="BZ134" s="375"/>
      <c r="CA134" s="378"/>
      <c r="CB134" s="374"/>
      <c r="CC134" s="375"/>
      <c r="CD134" s="376"/>
      <c r="CE134" s="377"/>
      <c r="CF134" s="375"/>
      <c r="CG134" s="378"/>
      <c r="CH134" s="374"/>
      <c r="CI134" s="375"/>
      <c r="CJ134" s="376"/>
      <c r="CK134" s="377"/>
      <c r="CL134" s="375"/>
      <c r="CM134" s="378"/>
      <c r="CN134" s="374"/>
      <c r="CO134" s="375"/>
      <c r="CP134" s="376"/>
      <c r="CQ134" s="377"/>
      <c r="CR134" s="375"/>
      <c r="CS134" s="378"/>
      <c r="CT134" s="374"/>
      <c r="CU134" s="375"/>
      <c r="CV134" s="376"/>
      <c r="CW134" s="377"/>
      <c r="CX134" s="375"/>
      <c r="CY134" s="378"/>
      <c r="CZ134" s="374"/>
      <c r="DA134" s="375"/>
      <c r="DB134" s="376"/>
      <c r="DC134" s="377"/>
      <c r="DD134" s="375"/>
      <c r="DE134" s="378"/>
      <c r="DF134" s="374"/>
      <c r="DG134" s="375"/>
      <c r="DH134" s="376"/>
      <c r="DI134" s="377"/>
      <c r="DJ134" s="375"/>
      <c r="DK134" s="378"/>
      <c r="DL134" s="374"/>
      <c r="DM134" s="375"/>
      <c r="DN134" s="376"/>
      <c r="DO134" s="377"/>
      <c r="DP134" s="375"/>
      <c r="DQ134" s="378"/>
      <c r="DR134" s="374"/>
      <c r="DS134" s="375"/>
      <c r="DT134" s="376"/>
      <c r="DU134" s="377"/>
      <c r="DV134" s="375"/>
      <c r="DW134" s="378"/>
      <c r="DX134" s="374"/>
      <c r="DY134" s="375"/>
      <c r="DZ134" s="376"/>
      <c r="EA134" s="377"/>
      <c r="EB134" s="375"/>
      <c r="EC134" s="378"/>
      <c r="ED134" s="374"/>
      <c r="EE134" s="375"/>
      <c r="EF134" s="376"/>
      <c r="EG134" s="377"/>
      <c r="EH134" s="375"/>
      <c r="EI134" s="378"/>
      <c r="EJ134" s="374"/>
      <c r="EK134" s="375"/>
      <c r="EL134" s="376"/>
      <c r="EM134" s="374"/>
      <c r="EN134" s="375"/>
      <c r="EO134" s="376"/>
      <c r="EP134" s="374"/>
      <c r="EQ134" s="375"/>
      <c r="ER134" s="376"/>
      <c r="ES134" s="374"/>
      <c r="ET134" s="375"/>
      <c r="EU134" s="376"/>
      <c r="EV134" s="374"/>
      <c r="EW134" s="375"/>
      <c r="EX134" s="376"/>
      <c r="EY134" s="374"/>
      <c r="EZ134" s="375"/>
      <c r="FA134" s="376"/>
    </row>
    <row r="135" spans="2:157" ht="18.75" customHeight="1" x14ac:dyDescent="0.25">
      <c r="B135" s="368" t="s">
        <v>599</v>
      </c>
      <c r="C135" s="369"/>
      <c r="D135" s="370"/>
      <c r="E135" s="371"/>
      <c r="F135" s="372"/>
      <c r="G135" s="370"/>
      <c r="H135" s="373"/>
      <c r="I135" s="369"/>
      <c r="J135" s="370"/>
      <c r="K135" s="371"/>
      <c r="L135" s="372"/>
      <c r="M135" s="370"/>
      <c r="N135" s="373"/>
      <c r="O135" s="369"/>
      <c r="P135" s="370"/>
      <c r="Q135" s="371"/>
      <c r="R135" s="372"/>
      <c r="S135" s="373"/>
      <c r="T135" s="369"/>
      <c r="U135" s="370"/>
      <c r="V135" s="371"/>
      <c r="W135" s="372"/>
      <c r="X135" s="370"/>
      <c r="Y135" s="373"/>
      <c r="Z135" s="369">
        <v>346</v>
      </c>
      <c r="AA135" s="370"/>
      <c r="AB135" s="371"/>
      <c r="AC135" s="372">
        <v>3</v>
      </c>
      <c r="AD135" s="370"/>
      <c r="AE135" s="373"/>
      <c r="AF135" s="369"/>
      <c r="AG135" s="370"/>
      <c r="AH135" s="371"/>
      <c r="AI135" s="372"/>
      <c r="AJ135" s="370"/>
      <c r="AK135" s="373"/>
      <c r="AL135" s="369"/>
      <c r="AM135" s="370"/>
      <c r="AN135" s="371"/>
      <c r="AO135" s="372"/>
      <c r="AP135" s="370"/>
      <c r="AQ135" s="373"/>
      <c r="AR135" s="369"/>
      <c r="AS135" s="370"/>
      <c r="AT135" s="371"/>
      <c r="AU135" s="372"/>
      <c r="AV135" s="370"/>
      <c r="AW135" s="373"/>
      <c r="AX135" s="369"/>
      <c r="AY135" s="370"/>
      <c r="AZ135" s="371"/>
      <c r="BA135" s="372"/>
      <c r="BB135" s="370"/>
      <c r="BC135" s="373"/>
      <c r="BD135" s="374"/>
      <c r="BE135" s="375"/>
      <c r="BF135" s="376"/>
      <c r="BG135" s="377"/>
      <c r="BH135" s="375"/>
      <c r="BI135" s="378"/>
      <c r="BJ135" s="374"/>
      <c r="BK135" s="375"/>
      <c r="BL135" s="376"/>
      <c r="BM135" s="377"/>
      <c r="BN135" s="375"/>
      <c r="BO135" s="378"/>
      <c r="BP135" s="374"/>
      <c r="BQ135" s="375"/>
      <c r="BR135" s="376"/>
      <c r="BS135" s="377"/>
      <c r="BT135" s="375"/>
      <c r="BU135" s="378"/>
      <c r="BV135" s="374"/>
      <c r="BW135" s="375"/>
      <c r="BX135" s="376"/>
      <c r="BY135" s="377"/>
      <c r="BZ135" s="375"/>
      <c r="CA135" s="378"/>
      <c r="CB135" s="374"/>
      <c r="CC135" s="375"/>
      <c r="CD135" s="376"/>
      <c r="CE135" s="377"/>
      <c r="CF135" s="375"/>
      <c r="CG135" s="378"/>
      <c r="CH135" s="374"/>
      <c r="CI135" s="375"/>
      <c r="CJ135" s="376"/>
      <c r="CK135" s="377"/>
      <c r="CL135" s="375"/>
      <c r="CM135" s="378"/>
      <c r="CN135" s="374"/>
      <c r="CO135" s="375"/>
      <c r="CP135" s="376"/>
      <c r="CQ135" s="377"/>
      <c r="CR135" s="375"/>
      <c r="CS135" s="378"/>
      <c r="CT135" s="374"/>
      <c r="CU135" s="375"/>
      <c r="CV135" s="376"/>
      <c r="CW135" s="377"/>
      <c r="CX135" s="375"/>
      <c r="CY135" s="378"/>
      <c r="CZ135" s="374"/>
      <c r="DA135" s="375"/>
      <c r="DB135" s="376"/>
      <c r="DC135" s="377"/>
      <c r="DD135" s="375"/>
      <c r="DE135" s="378"/>
      <c r="DF135" s="374"/>
      <c r="DG135" s="375"/>
      <c r="DH135" s="376"/>
      <c r="DI135" s="377"/>
      <c r="DJ135" s="375"/>
      <c r="DK135" s="378"/>
      <c r="DL135" s="374"/>
      <c r="DM135" s="375"/>
      <c r="DN135" s="376"/>
      <c r="DO135" s="377"/>
      <c r="DP135" s="375"/>
      <c r="DQ135" s="378"/>
      <c r="DR135" s="374"/>
      <c r="DS135" s="375"/>
      <c r="DT135" s="376"/>
      <c r="DU135" s="377"/>
      <c r="DV135" s="375"/>
      <c r="DW135" s="378"/>
      <c r="DX135" s="374"/>
      <c r="DY135" s="375"/>
      <c r="DZ135" s="376"/>
      <c r="EA135" s="377"/>
      <c r="EB135" s="375"/>
      <c r="EC135" s="378"/>
      <c r="ED135" s="374"/>
      <c r="EE135" s="375"/>
      <c r="EF135" s="376"/>
      <c r="EG135" s="377"/>
      <c r="EH135" s="375"/>
      <c r="EI135" s="378"/>
      <c r="EJ135" s="374"/>
      <c r="EK135" s="375"/>
      <c r="EL135" s="376"/>
      <c r="EM135" s="374"/>
      <c r="EN135" s="375"/>
      <c r="EO135" s="376"/>
      <c r="EP135" s="374"/>
      <c r="EQ135" s="375"/>
      <c r="ER135" s="376"/>
      <c r="ES135" s="374"/>
      <c r="ET135" s="375"/>
      <c r="EU135" s="376"/>
      <c r="EV135" s="374"/>
      <c r="EW135" s="375"/>
      <c r="EX135" s="376"/>
      <c r="EY135" s="374"/>
      <c r="EZ135" s="375"/>
      <c r="FA135" s="376"/>
    </row>
    <row r="136" spans="2:157" ht="18.75" customHeight="1" x14ac:dyDescent="0.25">
      <c r="B136" s="368" t="s">
        <v>600</v>
      </c>
      <c r="C136" s="369"/>
      <c r="D136" s="370"/>
      <c r="E136" s="371"/>
      <c r="F136" s="372"/>
      <c r="G136" s="370"/>
      <c r="H136" s="373"/>
      <c r="I136" s="369"/>
      <c r="J136" s="370"/>
      <c r="K136" s="371"/>
      <c r="L136" s="372"/>
      <c r="M136" s="370"/>
      <c r="N136" s="373"/>
      <c r="O136" s="369"/>
      <c r="P136" s="370"/>
      <c r="Q136" s="371"/>
      <c r="R136" s="372"/>
      <c r="S136" s="373"/>
      <c r="T136" s="369"/>
      <c r="U136" s="370"/>
      <c r="V136" s="371"/>
      <c r="W136" s="372"/>
      <c r="X136" s="370"/>
      <c r="Y136" s="373"/>
      <c r="Z136" s="369">
        <v>57</v>
      </c>
      <c r="AA136" s="370">
        <v>51</v>
      </c>
      <c r="AB136" s="371">
        <v>26</v>
      </c>
      <c r="AC136" s="372"/>
      <c r="AD136" s="370"/>
      <c r="AE136" s="373"/>
      <c r="AF136" s="369"/>
      <c r="AG136" s="370"/>
      <c r="AH136" s="371"/>
      <c r="AI136" s="372"/>
      <c r="AJ136" s="370"/>
      <c r="AK136" s="373"/>
      <c r="AL136" s="369"/>
      <c r="AM136" s="370"/>
      <c r="AN136" s="371"/>
      <c r="AO136" s="372"/>
      <c r="AP136" s="370"/>
      <c r="AQ136" s="373"/>
      <c r="AR136" s="369"/>
      <c r="AS136" s="370"/>
      <c r="AT136" s="371"/>
      <c r="AU136" s="372"/>
      <c r="AV136" s="370"/>
      <c r="AW136" s="373"/>
      <c r="AX136" s="369"/>
      <c r="AY136" s="370"/>
      <c r="AZ136" s="371"/>
      <c r="BA136" s="372"/>
      <c r="BB136" s="370"/>
      <c r="BC136" s="373"/>
      <c r="BD136" s="374"/>
      <c r="BE136" s="375"/>
      <c r="BF136" s="376"/>
      <c r="BG136" s="377"/>
      <c r="BH136" s="375"/>
      <c r="BI136" s="378"/>
      <c r="BJ136" s="374"/>
      <c r="BK136" s="375"/>
      <c r="BL136" s="376"/>
      <c r="BM136" s="377"/>
      <c r="BN136" s="375"/>
      <c r="BO136" s="378"/>
      <c r="BP136" s="374"/>
      <c r="BQ136" s="375"/>
      <c r="BR136" s="376"/>
      <c r="BS136" s="377"/>
      <c r="BT136" s="375"/>
      <c r="BU136" s="378"/>
      <c r="BV136" s="374"/>
      <c r="BW136" s="375"/>
      <c r="BX136" s="376"/>
      <c r="BY136" s="377"/>
      <c r="BZ136" s="375"/>
      <c r="CA136" s="378"/>
      <c r="CB136" s="374"/>
      <c r="CC136" s="375"/>
      <c r="CD136" s="376"/>
      <c r="CE136" s="377"/>
      <c r="CF136" s="375"/>
      <c r="CG136" s="378"/>
      <c r="CH136" s="374"/>
      <c r="CI136" s="375"/>
      <c r="CJ136" s="376"/>
      <c r="CK136" s="377"/>
      <c r="CL136" s="375"/>
      <c r="CM136" s="378"/>
      <c r="CN136" s="374"/>
      <c r="CO136" s="375"/>
      <c r="CP136" s="376"/>
      <c r="CQ136" s="377"/>
      <c r="CR136" s="375"/>
      <c r="CS136" s="378"/>
      <c r="CT136" s="374"/>
      <c r="CU136" s="375"/>
      <c r="CV136" s="376"/>
      <c r="CW136" s="377"/>
      <c r="CX136" s="375"/>
      <c r="CY136" s="378"/>
      <c r="CZ136" s="374"/>
      <c r="DA136" s="375"/>
      <c r="DB136" s="376"/>
      <c r="DC136" s="377"/>
      <c r="DD136" s="375"/>
      <c r="DE136" s="378"/>
      <c r="DF136" s="374"/>
      <c r="DG136" s="375"/>
      <c r="DH136" s="376"/>
      <c r="DI136" s="377"/>
      <c r="DJ136" s="375"/>
      <c r="DK136" s="378"/>
      <c r="DL136" s="374"/>
      <c r="DM136" s="375"/>
      <c r="DN136" s="376"/>
      <c r="DO136" s="377"/>
      <c r="DP136" s="375"/>
      <c r="DQ136" s="378"/>
      <c r="DR136" s="374"/>
      <c r="DS136" s="375"/>
      <c r="DT136" s="376"/>
      <c r="DU136" s="377"/>
      <c r="DV136" s="375"/>
      <c r="DW136" s="378"/>
      <c r="DX136" s="374"/>
      <c r="DY136" s="375"/>
      <c r="DZ136" s="376"/>
      <c r="EA136" s="377"/>
      <c r="EB136" s="375"/>
      <c r="EC136" s="378"/>
      <c r="ED136" s="374"/>
      <c r="EE136" s="375"/>
      <c r="EF136" s="376"/>
      <c r="EG136" s="377"/>
      <c r="EH136" s="375"/>
      <c r="EI136" s="378"/>
      <c r="EJ136" s="374"/>
      <c r="EK136" s="375"/>
      <c r="EL136" s="376"/>
      <c r="EM136" s="374"/>
      <c r="EN136" s="375"/>
      <c r="EO136" s="376"/>
      <c r="EP136" s="374"/>
      <c r="EQ136" s="375"/>
      <c r="ER136" s="376"/>
      <c r="ES136" s="374"/>
      <c r="ET136" s="375"/>
      <c r="EU136" s="376"/>
      <c r="EV136" s="374"/>
      <c r="EW136" s="375"/>
      <c r="EX136" s="376"/>
      <c r="EY136" s="374"/>
      <c r="EZ136" s="375"/>
      <c r="FA136" s="376"/>
    </row>
    <row r="137" spans="2:157" ht="18.75" customHeight="1" x14ac:dyDescent="0.25">
      <c r="B137" s="368" t="s">
        <v>601</v>
      </c>
      <c r="C137" s="369"/>
      <c r="D137" s="370"/>
      <c r="E137" s="371"/>
      <c r="F137" s="372"/>
      <c r="G137" s="370"/>
      <c r="H137" s="373"/>
      <c r="I137" s="369"/>
      <c r="J137" s="370"/>
      <c r="K137" s="371"/>
      <c r="L137" s="372"/>
      <c r="M137" s="370"/>
      <c r="N137" s="373"/>
      <c r="O137" s="369"/>
      <c r="P137" s="370"/>
      <c r="Q137" s="371"/>
      <c r="R137" s="372"/>
      <c r="S137" s="373"/>
      <c r="T137" s="369"/>
      <c r="U137" s="370"/>
      <c r="V137" s="371"/>
      <c r="W137" s="372"/>
      <c r="X137" s="370"/>
      <c r="Y137" s="373"/>
      <c r="Z137" s="369"/>
      <c r="AA137" s="370">
        <v>44</v>
      </c>
      <c r="AB137" s="371">
        <v>40</v>
      </c>
      <c r="AC137" s="372">
        <v>29</v>
      </c>
      <c r="AD137" s="370"/>
      <c r="AE137" s="373"/>
      <c r="AF137" s="369">
        <v>39</v>
      </c>
      <c r="AG137" s="370"/>
      <c r="AH137" s="371"/>
      <c r="AI137" s="372">
        <v>52</v>
      </c>
      <c r="AJ137" s="370"/>
      <c r="AK137" s="373"/>
      <c r="AL137" s="369"/>
      <c r="AM137" s="370"/>
      <c r="AN137" s="371"/>
      <c r="AO137" s="372"/>
      <c r="AP137" s="370"/>
      <c r="AQ137" s="373"/>
      <c r="AR137" s="369"/>
      <c r="AS137" s="370"/>
      <c r="AT137" s="371"/>
      <c r="AU137" s="372"/>
      <c r="AV137" s="370"/>
      <c r="AW137" s="373"/>
      <c r="AX137" s="369"/>
      <c r="AY137" s="370"/>
      <c r="AZ137" s="371"/>
      <c r="BA137" s="372"/>
      <c r="BB137" s="370"/>
      <c r="BC137" s="373"/>
      <c r="BD137" s="374"/>
      <c r="BE137" s="375"/>
      <c r="BF137" s="376"/>
      <c r="BG137" s="377"/>
      <c r="BH137" s="375"/>
      <c r="BI137" s="378"/>
      <c r="BJ137" s="374"/>
      <c r="BK137" s="375"/>
      <c r="BL137" s="376"/>
      <c r="BM137" s="377"/>
      <c r="BN137" s="375"/>
      <c r="BO137" s="378"/>
      <c r="BP137" s="374"/>
      <c r="BQ137" s="375"/>
      <c r="BR137" s="376"/>
      <c r="BS137" s="377"/>
      <c r="BT137" s="375"/>
      <c r="BU137" s="378"/>
      <c r="BV137" s="374"/>
      <c r="BW137" s="375"/>
      <c r="BX137" s="376"/>
      <c r="BY137" s="377"/>
      <c r="BZ137" s="375"/>
      <c r="CA137" s="378"/>
      <c r="CB137" s="374"/>
      <c r="CC137" s="375"/>
      <c r="CD137" s="376"/>
      <c r="CE137" s="377"/>
      <c r="CF137" s="375"/>
      <c r="CG137" s="378"/>
      <c r="CH137" s="374"/>
      <c r="CI137" s="375"/>
      <c r="CJ137" s="376"/>
      <c r="CK137" s="377"/>
      <c r="CL137" s="375"/>
      <c r="CM137" s="378"/>
      <c r="CN137" s="374"/>
      <c r="CO137" s="375"/>
      <c r="CP137" s="376"/>
      <c r="CQ137" s="377"/>
      <c r="CR137" s="375"/>
      <c r="CS137" s="378"/>
      <c r="CT137" s="374"/>
      <c r="CU137" s="375"/>
      <c r="CV137" s="376"/>
      <c r="CW137" s="377"/>
      <c r="CX137" s="375"/>
      <c r="CY137" s="378"/>
      <c r="CZ137" s="374"/>
      <c r="DA137" s="375"/>
      <c r="DB137" s="376"/>
      <c r="DC137" s="377"/>
      <c r="DD137" s="375"/>
      <c r="DE137" s="378"/>
      <c r="DF137" s="374"/>
      <c r="DG137" s="375"/>
      <c r="DH137" s="376"/>
      <c r="DI137" s="377"/>
      <c r="DJ137" s="375"/>
      <c r="DK137" s="378"/>
      <c r="DL137" s="374"/>
      <c r="DM137" s="375"/>
      <c r="DN137" s="376"/>
      <c r="DO137" s="377"/>
      <c r="DP137" s="375"/>
      <c r="DQ137" s="378"/>
      <c r="DR137" s="374"/>
      <c r="DS137" s="375"/>
      <c r="DT137" s="376"/>
      <c r="DU137" s="377"/>
      <c r="DV137" s="375"/>
      <c r="DW137" s="378"/>
      <c r="DX137" s="374"/>
      <c r="DY137" s="375"/>
      <c r="DZ137" s="376"/>
      <c r="EA137" s="377"/>
      <c r="EB137" s="375"/>
      <c r="EC137" s="378"/>
      <c r="ED137" s="374"/>
      <c r="EE137" s="375"/>
      <c r="EF137" s="376"/>
      <c r="EG137" s="377"/>
      <c r="EH137" s="375"/>
      <c r="EI137" s="378"/>
      <c r="EJ137" s="374"/>
      <c r="EK137" s="375"/>
      <c r="EL137" s="376"/>
      <c r="EM137" s="374"/>
      <c r="EN137" s="375"/>
      <c r="EO137" s="376"/>
      <c r="EP137" s="374"/>
      <c r="EQ137" s="375"/>
      <c r="ER137" s="376"/>
      <c r="ES137" s="374"/>
      <c r="ET137" s="375"/>
      <c r="EU137" s="376"/>
      <c r="EV137" s="374"/>
      <c r="EW137" s="375"/>
      <c r="EX137" s="376"/>
      <c r="EY137" s="374"/>
      <c r="EZ137" s="375"/>
      <c r="FA137" s="376"/>
    </row>
    <row r="138" spans="2:157" ht="32.25" thickBot="1" x14ac:dyDescent="0.3">
      <c r="B138" s="407" t="s">
        <v>602</v>
      </c>
      <c r="C138" s="408"/>
      <c r="D138" s="409"/>
      <c r="E138" s="410"/>
      <c r="F138" s="411"/>
      <c r="G138" s="409"/>
      <c r="H138" s="412"/>
      <c r="I138" s="408"/>
      <c r="J138" s="409"/>
      <c r="K138" s="410"/>
      <c r="L138" s="411"/>
      <c r="M138" s="409"/>
      <c r="N138" s="412"/>
      <c r="O138" s="408"/>
      <c r="P138" s="409"/>
      <c r="Q138" s="410"/>
      <c r="R138" s="411"/>
      <c r="S138" s="412"/>
      <c r="T138" s="408"/>
      <c r="U138" s="409"/>
      <c r="V138" s="410"/>
      <c r="W138" s="411"/>
      <c r="X138" s="409"/>
      <c r="Y138" s="412"/>
      <c r="Z138" s="408"/>
      <c r="AA138" s="409"/>
      <c r="AB138" s="410"/>
      <c r="AC138" s="411"/>
      <c r="AD138" s="409"/>
      <c r="AE138" s="412"/>
      <c r="AF138" s="408"/>
      <c r="AG138" s="409"/>
      <c r="AH138" s="410"/>
      <c r="AI138" s="411">
        <v>40</v>
      </c>
      <c r="AJ138" s="409">
        <v>35</v>
      </c>
      <c r="AK138" s="412">
        <v>33</v>
      </c>
      <c r="AL138" s="408"/>
      <c r="AM138" s="409"/>
      <c r="AN138" s="410"/>
      <c r="AO138" s="411"/>
      <c r="AP138" s="409"/>
      <c r="AQ138" s="412"/>
      <c r="AR138" s="408"/>
      <c r="AS138" s="409"/>
      <c r="AT138" s="410"/>
      <c r="AU138" s="411"/>
      <c r="AV138" s="409"/>
      <c r="AW138" s="412"/>
      <c r="AX138" s="408"/>
      <c r="AY138" s="409"/>
      <c r="AZ138" s="410"/>
      <c r="BA138" s="411"/>
      <c r="BB138" s="409"/>
      <c r="BC138" s="412"/>
      <c r="BD138" s="413"/>
      <c r="BE138" s="414"/>
      <c r="BF138" s="415"/>
      <c r="BG138" s="416"/>
      <c r="BH138" s="414"/>
      <c r="BI138" s="417"/>
      <c r="BJ138" s="413"/>
      <c r="BK138" s="414"/>
      <c r="BL138" s="415"/>
      <c r="BM138" s="416"/>
      <c r="BN138" s="414"/>
      <c r="BO138" s="417"/>
      <c r="BP138" s="413"/>
      <c r="BQ138" s="414"/>
      <c r="BR138" s="415"/>
      <c r="BS138" s="416"/>
      <c r="BT138" s="414"/>
      <c r="BU138" s="417"/>
      <c r="BV138" s="413"/>
      <c r="BW138" s="414"/>
      <c r="BX138" s="415"/>
      <c r="BY138" s="416"/>
      <c r="BZ138" s="414"/>
      <c r="CA138" s="417"/>
      <c r="CB138" s="413"/>
      <c r="CC138" s="414"/>
      <c r="CD138" s="415"/>
      <c r="CE138" s="416"/>
      <c r="CF138" s="414"/>
      <c r="CG138" s="417"/>
      <c r="CH138" s="413"/>
      <c r="CI138" s="414"/>
      <c r="CJ138" s="415"/>
      <c r="CK138" s="416"/>
      <c r="CL138" s="414"/>
      <c r="CM138" s="417"/>
      <c r="CN138" s="413"/>
      <c r="CO138" s="414"/>
      <c r="CP138" s="415"/>
      <c r="CQ138" s="416"/>
      <c r="CR138" s="414"/>
      <c r="CS138" s="417"/>
      <c r="CT138" s="413"/>
      <c r="CU138" s="414"/>
      <c r="CV138" s="415"/>
      <c r="CW138" s="416"/>
      <c r="CX138" s="414"/>
      <c r="CY138" s="417"/>
      <c r="CZ138" s="413"/>
      <c r="DA138" s="414"/>
      <c r="DB138" s="415"/>
      <c r="DC138" s="416"/>
      <c r="DD138" s="414"/>
      <c r="DE138" s="417"/>
      <c r="DF138" s="413"/>
      <c r="DG138" s="414"/>
      <c r="DH138" s="415"/>
      <c r="DI138" s="416"/>
      <c r="DJ138" s="414"/>
      <c r="DK138" s="417"/>
      <c r="DL138" s="413"/>
      <c r="DM138" s="414"/>
      <c r="DN138" s="415"/>
      <c r="DO138" s="416"/>
      <c r="DP138" s="414"/>
      <c r="DQ138" s="417"/>
      <c r="DR138" s="413"/>
      <c r="DS138" s="414"/>
      <c r="DT138" s="415"/>
      <c r="DU138" s="416"/>
      <c r="DV138" s="414"/>
      <c r="DW138" s="417"/>
      <c r="DX138" s="413"/>
      <c r="DY138" s="414"/>
      <c r="DZ138" s="415"/>
      <c r="EA138" s="416"/>
      <c r="EB138" s="414"/>
      <c r="EC138" s="417"/>
      <c r="ED138" s="413"/>
      <c r="EE138" s="414"/>
      <c r="EF138" s="415"/>
      <c r="EG138" s="416"/>
      <c r="EH138" s="414"/>
      <c r="EI138" s="417"/>
      <c r="EJ138" s="413"/>
      <c r="EK138" s="414"/>
      <c r="EL138" s="415"/>
      <c r="EM138" s="413"/>
      <c r="EN138" s="414"/>
      <c r="EO138" s="415"/>
      <c r="EP138" s="413"/>
      <c r="EQ138" s="414"/>
      <c r="ER138" s="415"/>
      <c r="ES138" s="413"/>
      <c r="ET138" s="414"/>
      <c r="EU138" s="415"/>
      <c r="EV138" s="413"/>
      <c r="EW138" s="414"/>
      <c r="EX138" s="415"/>
      <c r="EY138" s="413"/>
      <c r="EZ138" s="414"/>
      <c r="FA138" s="415"/>
    </row>
    <row r="139" spans="2:157" ht="18.75" customHeight="1" thickBot="1" x14ac:dyDescent="0.4">
      <c r="B139" s="197" t="s">
        <v>205</v>
      </c>
      <c r="C139" s="198">
        <f>C8+C113</f>
        <v>1854</v>
      </c>
      <c r="D139" s="199">
        <f t="shared" ref="D139:BO139" si="9">D8+D113</f>
        <v>609</v>
      </c>
      <c r="E139" s="200">
        <f t="shared" si="9"/>
        <v>563</v>
      </c>
      <c r="F139" s="201">
        <f t="shared" si="9"/>
        <v>1093</v>
      </c>
      <c r="G139" s="199">
        <f t="shared" si="9"/>
        <v>485</v>
      </c>
      <c r="H139" s="202">
        <f t="shared" si="9"/>
        <v>584</v>
      </c>
      <c r="I139" s="198">
        <f t="shared" si="9"/>
        <v>1316</v>
      </c>
      <c r="J139" s="199">
        <f t="shared" si="9"/>
        <v>361</v>
      </c>
      <c r="K139" s="200">
        <f t="shared" si="9"/>
        <v>312</v>
      </c>
      <c r="L139" s="201">
        <f t="shared" si="9"/>
        <v>763</v>
      </c>
      <c r="M139" s="199">
        <f t="shared" si="9"/>
        <v>302</v>
      </c>
      <c r="N139" s="202">
        <f t="shared" si="9"/>
        <v>309</v>
      </c>
      <c r="O139" s="198">
        <f t="shared" si="9"/>
        <v>1163</v>
      </c>
      <c r="P139" s="199">
        <f t="shared" si="9"/>
        <v>470</v>
      </c>
      <c r="Q139" s="200">
        <f t="shared" si="9"/>
        <v>318</v>
      </c>
      <c r="R139" s="201">
        <f t="shared" si="9"/>
        <v>262</v>
      </c>
      <c r="S139" s="202">
        <f t="shared" si="9"/>
        <v>125</v>
      </c>
      <c r="T139" s="198">
        <f t="shared" si="9"/>
        <v>1718</v>
      </c>
      <c r="U139" s="199">
        <f t="shared" si="9"/>
        <v>770</v>
      </c>
      <c r="V139" s="200">
        <f t="shared" si="9"/>
        <v>629</v>
      </c>
      <c r="W139" s="201">
        <f t="shared" si="9"/>
        <v>881</v>
      </c>
      <c r="X139" s="199">
        <f t="shared" si="9"/>
        <v>468</v>
      </c>
      <c r="Y139" s="202">
        <f t="shared" si="9"/>
        <v>430</v>
      </c>
      <c r="Z139" s="198">
        <f t="shared" si="9"/>
        <v>2466</v>
      </c>
      <c r="AA139" s="199">
        <f t="shared" si="9"/>
        <v>1009</v>
      </c>
      <c r="AB139" s="200">
        <f t="shared" si="9"/>
        <v>871</v>
      </c>
      <c r="AC139" s="201">
        <f t="shared" si="9"/>
        <v>1725</v>
      </c>
      <c r="AD139" s="199">
        <f t="shared" si="9"/>
        <v>819</v>
      </c>
      <c r="AE139" s="202">
        <f t="shared" si="9"/>
        <v>748</v>
      </c>
      <c r="AF139" s="198">
        <f t="shared" si="9"/>
        <v>2370</v>
      </c>
      <c r="AG139" s="199">
        <f t="shared" si="9"/>
        <v>1112</v>
      </c>
      <c r="AH139" s="200">
        <f t="shared" si="9"/>
        <v>1017</v>
      </c>
      <c r="AI139" s="201">
        <f t="shared" si="9"/>
        <v>1422</v>
      </c>
      <c r="AJ139" s="199">
        <f t="shared" si="9"/>
        <v>617</v>
      </c>
      <c r="AK139" s="202">
        <f t="shared" si="9"/>
        <v>611</v>
      </c>
      <c r="AL139" s="198">
        <f t="shared" si="9"/>
        <v>2213</v>
      </c>
      <c r="AM139" s="199">
        <f t="shared" si="9"/>
        <v>1125</v>
      </c>
      <c r="AN139" s="200">
        <f t="shared" si="9"/>
        <v>1039</v>
      </c>
      <c r="AO139" s="201">
        <f t="shared" si="9"/>
        <v>1317</v>
      </c>
      <c r="AP139" s="199">
        <f t="shared" si="9"/>
        <v>410</v>
      </c>
      <c r="AQ139" s="202">
        <f t="shared" si="9"/>
        <v>382</v>
      </c>
      <c r="AR139" s="198">
        <f t="shared" si="9"/>
        <v>1703</v>
      </c>
      <c r="AS139" s="199">
        <f t="shared" si="9"/>
        <v>737</v>
      </c>
      <c r="AT139" s="200">
        <f t="shared" si="9"/>
        <v>693</v>
      </c>
      <c r="AU139" s="201">
        <f t="shared" si="9"/>
        <v>1158</v>
      </c>
      <c r="AV139" s="199">
        <f t="shared" si="9"/>
        <v>394</v>
      </c>
      <c r="AW139" s="202">
        <f t="shared" si="9"/>
        <v>389</v>
      </c>
      <c r="AX139" s="198">
        <f t="shared" si="9"/>
        <v>2189</v>
      </c>
      <c r="AY139" s="199">
        <f t="shared" si="9"/>
        <v>823</v>
      </c>
      <c r="AZ139" s="200">
        <f t="shared" si="9"/>
        <v>787</v>
      </c>
      <c r="BA139" s="201">
        <f t="shared" si="9"/>
        <v>1101</v>
      </c>
      <c r="BB139" s="199">
        <f t="shared" si="9"/>
        <v>329</v>
      </c>
      <c r="BC139" s="202">
        <f t="shared" si="9"/>
        <v>283</v>
      </c>
      <c r="BD139" s="198">
        <f t="shared" si="9"/>
        <v>2527</v>
      </c>
      <c r="BE139" s="199">
        <f t="shared" si="9"/>
        <v>560</v>
      </c>
      <c r="BF139" s="200">
        <f t="shared" si="9"/>
        <v>657</v>
      </c>
      <c r="BG139" s="201">
        <f t="shared" si="9"/>
        <v>1709</v>
      </c>
      <c r="BH139" s="199">
        <f t="shared" si="9"/>
        <v>543</v>
      </c>
      <c r="BI139" s="202">
        <f t="shared" si="9"/>
        <v>544</v>
      </c>
      <c r="BJ139" s="198">
        <f t="shared" si="9"/>
        <v>3516</v>
      </c>
      <c r="BK139" s="199">
        <f t="shared" si="9"/>
        <v>985</v>
      </c>
      <c r="BL139" s="200">
        <f t="shared" si="9"/>
        <v>950</v>
      </c>
      <c r="BM139" s="201">
        <f t="shared" si="9"/>
        <v>2154</v>
      </c>
      <c r="BN139" s="199">
        <f t="shared" si="9"/>
        <v>483</v>
      </c>
      <c r="BO139" s="202">
        <f t="shared" si="9"/>
        <v>559</v>
      </c>
      <c r="BP139" s="198">
        <f t="shared" ref="BP139:EA139" si="10">BP8+BP113</f>
        <v>2352</v>
      </c>
      <c r="BQ139" s="199">
        <f t="shared" si="10"/>
        <v>851</v>
      </c>
      <c r="BR139" s="200">
        <f t="shared" si="10"/>
        <v>817</v>
      </c>
      <c r="BS139" s="201">
        <f t="shared" si="10"/>
        <v>3090</v>
      </c>
      <c r="BT139" s="199">
        <f t="shared" si="10"/>
        <v>2017</v>
      </c>
      <c r="BU139" s="202">
        <f t="shared" si="10"/>
        <v>1550</v>
      </c>
      <c r="BV139" s="198">
        <f t="shared" si="10"/>
        <v>2692</v>
      </c>
      <c r="BW139" s="199">
        <f t="shared" si="10"/>
        <v>1398</v>
      </c>
      <c r="BX139" s="200">
        <f t="shared" si="10"/>
        <v>1294</v>
      </c>
      <c r="BY139" s="201">
        <f t="shared" si="10"/>
        <v>2107</v>
      </c>
      <c r="BZ139" s="199">
        <f t="shared" si="10"/>
        <v>646</v>
      </c>
      <c r="CA139" s="202">
        <f t="shared" si="10"/>
        <v>673</v>
      </c>
      <c r="CB139" s="198">
        <f t="shared" si="10"/>
        <v>3022</v>
      </c>
      <c r="CC139" s="199">
        <f t="shared" si="10"/>
        <v>1140</v>
      </c>
      <c r="CD139" s="200">
        <f t="shared" si="10"/>
        <v>874</v>
      </c>
      <c r="CE139" s="201">
        <f t="shared" si="10"/>
        <v>2707</v>
      </c>
      <c r="CF139" s="199">
        <f t="shared" si="10"/>
        <v>742</v>
      </c>
      <c r="CG139" s="202">
        <f t="shared" si="10"/>
        <v>873</v>
      </c>
      <c r="CH139" s="198">
        <f t="shared" si="10"/>
        <v>2868</v>
      </c>
      <c r="CI139" s="199">
        <f t="shared" si="10"/>
        <v>1435</v>
      </c>
      <c r="CJ139" s="200">
        <f t="shared" si="10"/>
        <v>976</v>
      </c>
      <c r="CK139" s="201">
        <f t="shared" si="10"/>
        <v>1943</v>
      </c>
      <c r="CL139" s="199">
        <f t="shared" si="10"/>
        <v>1070</v>
      </c>
      <c r="CM139" s="202">
        <f t="shared" si="10"/>
        <v>838</v>
      </c>
      <c r="CN139" s="198">
        <f t="shared" si="10"/>
        <v>3204</v>
      </c>
      <c r="CO139" s="199">
        <f t="shared" si="10"/>
        <v>1206</v>
      </c>
      <c r="CP139" s="200">
        <f t="shared" si="10"/>
        <v>984</v>
      </c>
      <c r="CQ139" s="201">
        <f t="shared" si="10"/>
        <v>2354</v>
      </c>
      <c r="CR139" s="199">
        <f t="shared" si="10"/>
        <v>1059</v>
      </c>
      <c r="CS139" s="202">
        <f t="shared" si="10"/>
        <v>823</v>
      </c>
      <c r="CT139" s="198">
        <f t="shared" si="10"/>
        <v>2545</v>
      </c>
      <c r="CU139" s="199">
        <f t="shared" si="10"/>
        <v>1311</v>
      </c>
      <c r="CV139" s="200">
        <f t="shared" si="10"/>
        <v>899</v>
      </c>
      <c r="CW139" s="201">
        <f t="shared" si="10"/>
        <v>2801</v>
      </c>
      <c r="CX139" s="199">
        <f t="shared" si="10"/>
        <v>1247</v>
      </c>
      <c r="CY139" s="202">
        <f t="shared" si="10"/>
        <v>1175</v>
      </c>
      <c r="CZ139" s="198">
        <f t="shared" si="10"/>
        <v>3472</v>
      </c>
      <c r="DA139" s="199">
        <f t="shared" si="10"/>
        <v>1806</v>
      </c>
      <c r="DB139" s="200">
        <f t="shared" si="10"/>
        <v>1347</v>
      </c>
      <c r="DC139" s="201">
        <f t="shared" si="10"/>
        <v>2877</v>
      </c>
      <c r="DD139" s="199">
        <f t="shared" si="10"/>
        <v>1388</v>
      </c>
      <c r="DE139" s="202">
        <f t="shared" si="10"/>
        <v>1017</v>
      </c>
      <c r="DF139" s="198">
        <f t="shared" si="10"/>
        <v>2996</v>
      </c>
      <c r="DG139" s="199">
        <f t="shared" si="10"/>
        <v>1631</v>
      </c>
      <c r="DH139" s="200">
        <f t="shared" si="10"/>
        <v>1176</v>
      </c>
      <c r="DI139" s="201">
        <f t="shared" si="10"/>
        <v>2364</v>
      </c>
      <c r="DJ139" s="199">
        <f t="shared" si="10"/>
        <v>1220</v>
      </c>
      <c r="DK139" s="202">
        <f t="shared" si="10"/>
        <v>1019</v>
      </c>
      <c r="DL139" s="198">
        <f t="shared" si="10"/>
        <v>4774</v>
      </c>
      <c r="DM139" s="199">
        <f t="shared" si="10"/>
        <v>1544</v>
      </c>
      <c r="DN139" s="200">
        <f t="shared" si="10"/>
        <v>1392</v>
      </c>
      <c r="DO139" s="201">
        <f t="shared" si="10"/>
        <v>3462</v>
      </c>
      <c r="DP139" s="199">
        <f t="shared" si="10"/>
        <v>1525</v>
      </c>
      <c r="DQ139" s="202">
        <f t="shared" si="10"/>
        <v>1216</v>
      </c>
      <c r="DR139" s="198">
        <f t="shared" si="10"/>
        <v>3651</v>
      </c>
      <c r="DS139" s="199">
        <f t="shared" si="10"/>
        <v>1707</v>
      </c>
      <c r="DT139" s="200">
        <f t="shared" si="10"/>
        <v>1354</v>
      </c>
      <c r="DU139" s="201">
        <f t="shared" si="10"/>
        <v>2916</v>
      </c>
      <c r="DV139" s="199">
        <f t="shared" si="10"/>
        <v>1607</v>
      </c>
      <c r="DW139" s="202">
        <f t="shared" si="10"/>
        <v>1285</v>
      </c>
      <c r="DX139" s="198">
        <f t="shared" si="10"/>
        <v>4116</v>
      </c>
      <c r="DY139" s="199">
        <f t="shared" si="10"/>
        <v>1739</v>
      </c>
      <c r="DZ139" s="200">
        <f t="shared" si="10"/>
        <v>1317</v>
      </c>
      <c r="EA139" s="201">
        <f t="shared" si="10"/>
        <v>3200</v>
      </c>
      <c r="EB139" s="199">
        <f t="shared" ref="EB139:FA139" si="11">EB8+EB113</f>
        <v>1658</v>
      </c>
      <c r="EC139" s="202">
        <f t="shared" si="11"/>
        <v>1309</v>
      </c>
      <c r="ED139" s="198">
        <f t="shared" si="11"/>
        <v>3885</v>
      </c>
      <c r="EE139" s="199">
        <f t="shared" si="11"/>
        <v>1947</v>
      </c>
      <c r="EF139" s="200">
        <f t="shared" si="11"/>
        <v>1484</v>
      </c>
      <c r="EG139" s="201">
        <f t="shared" si="11"/>
        <v>3380</v>
      </c>
      <c r="EH139" s="199">
        <f t="shared" si="11"/>
        <v>1698</v>
      </c>
      <c r="EI139" s="202">
        <f t="shared" si="11"/>
        <v>1324</v>
      </c>
      <c r="EJ139" s="198">
        <f t="shared" si="11"/>
        <v>5464</v>
      </c>
      <c r="EK139" s="199">
        <f t="shared" si="11"/>
        <v>2287</v>
      </c>
      <c r="EL139" s="200">
        <f t="shared" si="11"/>
        <v>1776</v>
      </c>
      <c r="EM139" s="198">
        <f t="shared" si="11"/>
        <v>4244</v>
      </c>
      <c r="EN139" s="199">
        <f t="shared" si="11"/>
        <v>1823</v>
      </c>
      <c r="EO139" s="200">
        <f t="shared" si="11"/>
        <v>1423</v>
      </c>
      <c r="EP139" s="198">
        <f t="shared" si="11"/>
        <v>4832</v>
      </c>
      <c r="EQ139" s="199">
        <f t="shared" si="11"/>
        <v>2318</v>
      </c>
      <c r="ER139" s="200">
        <f t="shared" si="11"/>
        <v>1790</v>
      </c>
      <c r="ES139" s="198">
        <f t="shared" ref="ES139:EX139" si="12">ES8+ES113</f>
        <v>3155</v>
      </c>
      <c r="ET139" s="199">
        <f t="shared" si="12"/>
        <v>1850</v>
      </c>
      <c r="EU139" s="200">
        <f t="shared" si="12"/>
        <v>1333</v>
      </c>
      <c r="EV139" s="198">
        <f t="shared" si="12"/>
        <v>5798</v>
      </c>
      <c r="EW139" s="199">
        <f t="shared" si="12"/>
        <v>2554</v>
      </c>
      <c r="EX139" s="200">
        <f t="shared" si="12"/>
        <v>1807</v>
      </c>
      <c r="EY139" s="198">
        <f t="shared" si="11"/>
        <v>3147</v>
      </c>
      <c r="EZ139" s="199">
        <f t="shared" si="11"/>
        <v>1808</v>
      </c>
      <c r="FA139" s="200">
        <f t="shared" si="11"/>
        <v>1369</v>
      </c>
    </row>
  </sheetData>
  <mergeCells count="56">
    <mergeCell ref="EY6:FA6"/>
    <mergeCell ref="B1:FA3"/>
    <mergeCell ref="B4:FA4"/>
    <mergeCell ref="B6:B7"/>
    <mergeCell ref="EA6:EC6"/>
    <mergeCell ref="ED6:EF6"/>
    <mergeCell ref="EG6:EI6"/>
    <mergeCell ref="EJ6:EL6"/>
    <mergeCell ref="EM6:EO6"/>
    <mergeCell ref="EP6:ER6"/>
    <mergeCell ref="DI6:DK6"/>
    <mergeCell ref="DL6:DN6"/>
    <mergeCell ref="DO6:DQ6"/>
    <mergeCell ref="DR6:DT6"/>
    <mergeCell ref="DU6:DW6"/>
    <mergeCell ref="DX6:DZ6"/>
    <mergeCell ref="DF6:DH6"/>
    <mergeCell ref="BY6:CA6"/>
    <mergeCell ref="CB6:CD6"/>
    <mergeCell ref="CE6:CG6"/>
    <mergeCell ref="CH6:CJ6"/>
    <mergeCell ref="CK6:CM6"/>
    <mergeCell ref="CN6:CP6"/>
    <mergeCell ref="CQ6:CS6"/>
    <mergeCell ref="CT6:CV6"/>
    <mergeCell ref="CW6:CY6"/>
    <mergeCell ref="CZ6:DB6"/>
    <mergeCell ref="DC6:DE6"/>
    <mergeCell ref="BV6:BX6"/>
    <mergeCell ref="AO6:AQ6"/>
    <mergeCell ref="AR6:AT6"/>
    <mergeCell ref="AU6:AW6"/>
    <mergeCell ref="AX6:AZ6"/>
    <mergeCell ref="BA6:BC6"/>
    <mergeCell ref="BD6:BF6"/>
    <mergeCell ref="BG6:BI6"/>
    <mergeCell ref="BJ6:BL6"/>
    <mergeCell ref="BM6:BO6"/>
    <mergeCell ref="BP6:BR6"/>
    <mergeCell ref="BS6:BU6"/>
    <mergeCell ref="ES6:EU6"/>
    <mergeCell ref="EV6:EX6"/>
    <mergeCell ref="C6:E6"/>
    <mergeCell ref="B5:H5"/>
    <mergeCell ref="AL6:AN6"/>
    <mergeCell ref="F6:H6"/>
    <mergeCell ref="I6:K6"/>
    <mergeCell ref="L6:N6"/>
    <mergeCell ref="O6:Q6"/>
    <mergeCell ref="R6:S6"/>
    <mergeCell ref="T6:V6"/>
    <mergeCell ref="W6:Y6"/>
    <mergeCell ref="Z6:AB6"/>
    <mergeCell ref="AC6:AE6"/>
    <mergeCell ref="AF6:AH6"/>
    <mergeCell ref="AI6:A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N304"/>
  <sheetViews>
    <sheetView showGridLines="0" zoomScaleNormal="100" workbookViewId="0">
      <pane xSplit="1" ySplit="4" topLeftCell="B8"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x14ac:dyDescent="0.25">
      <c r="B1" s="1777"/>
      <c r="C1" s="1778"/>
      <c r="D1" s="1778"/>
      <c r="E1" s="1778"/>
      <c r="F1" s="1778"/>
      <c r="G1" s="1778"/>
      <c r="H1" s="1778"/>
      <c r="I1" s="1778"/>
      <c r="J1" s="1778"/>
      <c r="K1" s="1778"/>
      <c r="L1" s="1779"/>
    </row>
    <row r="2" spans="2:14"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3045</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710"/>
      <c r="N5" s="710"/>
    </row>
    <row r="6" spans="2:14" s="5" customFormat="1" ht="19.5" customHeight="1" x14ac:dyDescent="0.25">
      <c r="B6" s="122"/>
      <c r="C6" s="123"/>
      <c r="D6" s="123"/>
      <c r="E6" s="123"/>
      <c r="F6" s="123"/>
      <c r="G6" s="123"/>
      <c r="H6" s="123"/>
      <c r="I6" s="123"/>
      <c r="J6" s="123"/>
      <c r="K6" s="123"/>
      <c r="L6" s="124"/>
      <c r="M6" s="710"/>
      <c r="N6" s="710"/>
    </row>
    <row r="7" spans="2:14" s="5" customFormat="1" ht="18.75" customHeight="1" x14ac:dyDescent="0.25">
      <c r="B7" s="125"/>
      <c r="C7" s="121"/>
      <c r="D7" s="121"/>
      <c r="E7" s="121"/>
      <c r="F7" s="121"/>
      <c r="G7" s="121"/>
      <c r="H7" s="121"/>
      <c r="I7" s="121"/>
      <c r="J7" s="121"/>
      <c r="K7" s="121"/>
      <c r="L7" s="126"/>
      <c r="M7" s="710"/>
      <c r="N7" s="710"/>
    </row>
    <row r="8" spans="2:14" s="5" customFormat="1" ht="18.75" customHeight="1" x14ac:dyDescent="0.25">
      <c r="B8" s="125"/>
      <c r="C8" s="121"/>
      <c r="D8" s="121"/>
      <c r="E8" s="121"/>
      <c r="F8" s="121"/>
      <c r="G8" s="121"/>
      <c r="H8" s="121"/>
      <c r="I8" s="121"/>
      <c r="J8" s="121"/>
      <c r="K8" s="121"/>
      <c r="L8" s="126"/>
      <c r="M8" s="710"/>
      <c r="N8" s="710"/>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7"/>
      <c r="C31" s="128"/>
      <c r="D31" s="128"/>
      <c r="E31" s="128"/>
      <c r="F31" s="128"/>
      <c r="G31" s="128"/>
      <c r="H31" s="128"/>
      <c r="I31" s="128"/>
      <c r="J31" s="128"/>
      <c r="K31" s="128"/>
      <c r="L31" s="129"/>
    </row>
    <row r="32" spans="2:12" ht="15"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M60"/>
  <sheetViews>
    <sheetView showGridLines="0" zoomScaleNormal="100" workbookViewId="0">
      <pane xSplit="1" ySplit="7" topLeftCell="B44" activePane="bottomRight" state="frozen"/>
      <selection activeCell="C5" sqref="C5"/>
      <selection pane="topRight" activeCell="C5" sqref="C5"/>
      <selection pane="bottomLeft" activeCell="C5" sqref="C5"/>
      <selection pane="bottomRight"/>
    </sheetView>
  </sheetViews>
  <sheetFormatPr baseColWidth="10" defaultColWidth="0" defaultRowHeight="18" customHeight="1" zeroHeight="1" x14ac:dyDescent="0.25"/>
  <cols>
    <col min="1" max="1" width="3.5703125" style="775" customWidth="1"/>
    <col min="2" max="2" width="58.85546875" style="775" customWidth="1"/>
    <col min="3" max="4" width="14.42578125" style="775" customWidth="1"/>
    <col min="5" max="5" width="19.5703125" style="775" customWidth="1"/>
    <col min="6" max="8" width="14.42578125" style="775" customWidth="1"/>
    <col min="9" max="9" width="19.5703125" style="775" customWidth="1"/>
    <col min="10" max="10" width="14.42578125" style="775" customWidth="1"/>
    <col min="11" max="11" width="5" style="775" customWidth="1"/>
    <col min="12" max="13" width="0" style="775" hidden="1" customWidth="1"/>
    <col min="14" max="16384" width="9.140625" style="775" hidden="1"/>
  </cols>
  <sheetData>
    <row r="1" spans="2:10" ht="15" x14ac:dyDescent="0.25">
      <c r="B1" s="1804"/>
      <c r="C1" s="1805"/>
      <c r="D1" s="1805"/>
      <c r="E1" s="1805"/>
      <c r="F1" s="1805"/>
      <c r="G1" s="1805"/>
      <c r="H1" s="1805"/>
      <c r="I1" s="1805"/>
      <c r="J1" s="1806"/>
    </row>
    <row r="2" spans="2:10" ht="15" x14ac:dyDescent="0.25">
      <c r="B2" s="1807"/>
      <c r="C2" s="1808"/>
      <c r="D2" s="1808"/>
      <c r="E2" s="1808"/>
      <c r="F2" s="1808"/>
      <c r="G2" s="1808"/>
      <c r="H2" s="1808"/>
      <c r="I2" s="1808"/>
      <c r="J2" s="1809"/>
    </row>
    <row r="3" spans="2:10" ht="15.75" thickBot="1" x14ac:dyDescent="0.3">
      <c r="B3" s="1810"/>
      <c r="C3" s="1811"/>
      <c r="D3" s="1811"/>
      <c r="E3" s="1811"/>
      <c r="F3" s="1811"/>
      <c r="G3" s="1811"/>
      <c r="H3" s="1811"/>
      <c r="I3" s="1811"/>
      <c r="J3" s="1812"/>
    </row>
    <row r="4" spans="2:10" ht="21.75" thickBot="1" x14ac:dyDescent="0.4">
      <c r="B4" s="1813" t="s">
        <v>2627</v>
      </c>
      <c r="C4" s="1814"/>
      <c r="D4" s="1814"/>
      <c r="E4" s="1814"/>
      <c r="F4" s="1814"/>
      <c r="G4" s="1814"/>
      <c r="H4" s="1814"/>
      <c r="I4" s="1814"/>
      <c r="J4" s="1815"/>
    </row>
    <row r="5" spans="2:10" s="778" customFormat="1" ht="16.5" thickBot="1" x14ac:dyDescent="0.3">
      <c r="B5" s="1859"/>
      <c r="C5" s="1859"/>
      <c r="D5" s="1859"/>
      <c r="E5" s="1859"/>
      <c r="F5" s="1859"/>
      <c r="G5" s="777"/>
      <c r="H5" s="777"/>
      <c r="I5" s="777"/>
    </row>
    <row r="6" spans="2:10" s="778" customFormat="1" ht="18.75" customHeight="1" x14ac:dyDescent="0.25">
      <c r="B6" s="1938" t="s">
        <v>663</v>
      </c>
      <c r="C6" s="1932" t="s">
        <v>388</v>
      </c>
      <c r="D6" s="1933"/>
      <c r="E6" s="1933"/>
      <c r="F6" s="1934"/>
      <c r="G6" s="1935" t="s">
        <v>389</v>
      </c>
      <c r="H6" s="1936"/>
      <c r="I6" s="1936"/>
      <c r="J6" s="1937"/>
    </row>
    <row r="7" spans="2:10" s="857" customFormat="1" ht="32.25" thickBot="1" x14ac:dyDescent="0.3">
      <c r="B7" s="1939"/>
      <c r="C7" s="853" t="s">
        <v>206</v>
      </c>
      <c r="D7" s="854" t="s">
        <v>660</v>
      </c>
      <c r="E7" s="854" t="s">
        <v>661</v>
      </c>
      <c r="F7" s="855" t="s">
        <v>662</v>
      </c>
      <c r="G7" s="856" t="s">
        <v>206</v>
      </c>
      <c r="H7" s="854" t="s">
        <v>660</v>
      </c>
      <c r="I7" s="854" t="s">
        <v>661</v>
      </c>
      <c r="J7" s="855" t="s">
        <v>662</v>
      </c>
    </row>
    <row r="8" spans="2:10" ht="18.75" customHeight="1" thickBot="1" x14ac:dyDescent="0.3">
      <c r="B8" s="858" t="s">
        <v>664</v>
      </c>
      <c r="C8" s="885">
        <f>SUM(C9:C21)</f>
        <v>1235</v>
      </c>
      <c r="D8" s="886">
        <f>SUM(D9:D21)</f>
        <v>772</v>
      </c>
      <c r="E8" s="886">
        <f>SUM(E9:E21)</f>
        <v>545</v>
      </c>
      <c r="F8" s="887">
        <f t="shared" ref="F8:F39" si="0">IFERROR(E8/C8,0)</f>
        <v>0.44129554655870445</v>
      </c>
      <c r="G8" s="888">
        <f>SUM(G9:G21)</f>
        <v>899</v>
      </c>
      <c r="H8" s="886">
        <f>SUM(H9:H21)</f>
        <v>631</v>
      </c>
      <c r="I8" s="886">
        <f>SUM(I9:I21)</f>
        <v>473</v>
      </c>
      <c r="J8" s="887">
        <f t="shared" ref="J8:J39" si="1">IFERROR(I8/G8,0)</f>
        <v>0.5261401557285873</v>
      </c>
    </row>
    <row r="9" spans="2:10" ht="18.75" customHeight="1" x14ac:dyDescent="0.25">
      <c r="B9" s="859" t="s">
        <v>2768</v>
      </c>
      <c r="C9" s="860">
        <v>24</v>
      </c>
      <c r="D9" s="861">
        <v>23</v>
      </c>
      <c r="E9" s="861">
        <v>0</v>
      </c>
      <c r="F9" s="889">
        <f t="shared" si="0"/>
        <v>0</v>
      </c>
      <c r="G9" s="862"/>
      <c r="H9" s="862"/>
      <c r="I9" s="863"/>
      <c r="J9" s="889">
        <f t="shared" si="1"/>
        <v>0</v>
      </c>
    </row>
    <row r="10" spans="2:10" ht="18.75" customHeight="1" x14ac:dyDescent="0.25">
      <c r="B10" s="864" t="s">
        <v>2767</v>
      </c>
      <c r="C10" s="865">
        <v>74</v>
      </c>
      <c r="D10" s="866">
        <v>71</v>
      </c>
      <c r="E10" s="866">
        <v>49</v>
      </c>
      <c r="F10" s="889">
        <f t="shared" si="0"/>
        <v>0.66216216216216217</v>
      </c>
      <c r="G10" s="867">
        <v>53</v>
      </c>
      <c r="H10" s="867">
        <v>53</v>
      </c>
      <c r="I10" s="823">
        <v>40</v>
      </c>
      <c r="J10" s="889">
        <f t="shared" si="1"/>
        <v>0.75471698113207553</v>
      </c>
    </row>
    <row r="11" spans="2:10" ht="18.75" customHeight="1" x14ac:dyDescent="0.25">
      <c r="B11" s="864" t="s">
        <v>666</v>
      </c>
      <c r="C11" s="865">
        <v>56</v>
      </c>
      <c r="D11" s="866">
        <v>56</v>
      </c>
      <c r="E11" s="866">
        <v>50</v>
      </c>
      <c r="F11" s="889">
        <f t="shared" si="0"/>
        <v>0.8928571428571429</v>
      </c>
      <c r="G11" s="867">
        <v>55</v>
      </c>
      <c r="H11" s="867">
        <v>55</v>
      </c>
      <c r="I11" s="823">
        <v>43</v>
      </c>
      <c r="J11" s="889">
        <f t="shared" si="1"/>
        <v>0.78181818181818186</v>
      </c>
    </row>
    <row r="12" spans="2:10" ht="18.75" customHeight="1" x14ac:dyDescent="0.25">
      <c r="B12" s="864" t="s">
        <v>667</v>
      </c>
      <c r="C12" s="865">
        <v>50</v>
      </c>
      <c r="D12" s="866">
        <v>47</v>
      </c>
      <c r="E12" s="866">
        <v>38</v>
      </c>
      <c r="F12" s="889">
        <f t="shared" si="0"/>
        <v>0.76</v>
      </c>
      <c r="G12" s="867">
        <v>29</v>
      </c>
      <c r="H12" s="867">
        <v>0</v>
      </c>
      <c r="I12" s="823">
        <v>0</v>
      </c>
      <c r="J12" s="889">
        <f t="shared" si="1"/>
        <v>0</v>
      </c>
    </row>
    <row r="13" spans="2:10" ht="18.75" customHeight="1" x14ac:dyDescent="0.25">
      <c r="B13" s="864" t="s">
        <v>668</v>
      </c>
      <c r="C13" s="865">
        <v>147</v>
      </c>
      <c r="D13" s="866">
        <v>79</v>
      </c>
      <c r="E13" s="866">
        <v>48</v>
      </c>
      <c r="F13" s="889">
        <f t="shared" si="0"/>
        <v>0.32653061224489793</v>
      </c>
      <c r="G13" s="867">
        <v>82</v>
      </c>
      <c r="H13" s="867">
        <v>75</v>
      </c>
      <c r="I13" s="823">
        <v>47</v>
      </c>
      <c r="J13" s="889">
        <f t="shared" si="1"/>
        <v>0.57317073170731703</v>
      </c>
    </row>
    <row r="14" spans="2:10" ht="18.75" customHeight="1" x14ac:dyDescent="0.25">
      <c r="B14" s="864" t="s">
        <v>669</v>
      </c>
      <c r="C14" s="865">
        <v>90</v>
      </c>
      <c r="D14" s="866">
        <v>60</v>
      </c>
      <c r="E14" s="866">
        <v>51</v>
      </c>
      <c r="F14" s="889">
        <f t="shared" si="0"/>
        <v>0.56666666666666665</v>
      </c>
      <c r="G14" s="867">
        <v>166</v>
      </c>
      <c r="H14" s="867">
        <v>66</v>
      </c>
      <c r="I14" s="823">
        <v>48</v>
      </c>
      <c r="J14" s="889">
        <f t="shared" si="1"/>
        <v>0.28915662650602408</v>
      </c>
    </row>
    <row r="15" spans="2:10" ht="31.5" x14ac:dyDescent="0.25">
      <c r="B15" s="864" t="s">
        <v>670</v>
      </c>
      <c r="C15" s="865">
        <v>44</v>
      </c>
      <c r="D15" s="866">
        <v>43</v>
      </c>
      <c r="E15" s="866">
        <v>23</v>
      </c>
      <c r="F15" s="889">
        <f t="shared" si="0"/>
        <v>0.52272727272727271</v>
      </c>
      <c r="G15" s="867">
        <v>32</v>
      </c>
      <c r="H15" s="867">
        <v>30</v>
      </c>
      <c r="I15" s="823">
        <v>19</v>
      </c>
      <c r="J15" s="889">
        <f t="shared" si="1"/>
        <v>0.59375</v>
      </c>
    </row>
    <row r="16" spans="2:10" ht="18.75" customHeight="1" x14ac:dyDescent="0.25">
      <c r="B16" s="864" t="s">
        <v>671</v>
      </c>
      <c r="C16" s="865">
        <v>283</v>
      </c>
      <c r="D16" s="866">
        <v>62</v>
      </c>
      <c r="E16" s="866">
        <v>50</v>
      </c>
      <c r="F16" s="889">
        <f t="shared" si="0"/>
        <v>0.17667844522968199</v>
      </c>
      <c r="G16" s="867">
        <v>98</v>
      </c>
      <c r="H16" s="867">
        <v>63</v>
      </c>
      <c r="I16" s="823">
        <v>50</v>
      </c>
      <c r="J16" s="889">
        <f t="shared" si="1"/>
        <v>0.51020408163265307</v>
      </c>
    </row>
    <row r="17" spans="2:10" ht="18.75" customHeight="1" x14ac:dyDescent="0.25">
      <c r="B17" s="864" t="s">
        <v>672</v>
      </c>
      <c r="C17" s="865">
        <v>138</v>
      </c>
      <c r="D17" s="866">
        <v>61</v>
      </c>
      <c r="E17" s="866">
        <v>49</v>
      </c>
      <c r="F17" s="889">
        <f t="shared" si="0"/>
        <v>0.35507246376811596</v>
      </c>
      <c r="G17" s="867">
        <v>148</v>
      </c>
      <c r="H17" s="867">
        <v>63</v>
      </c>
      <c r="I17" s="823">
        <v>49</v>
      </c>
      <c r="J17" s="889">
        <f t="shared" si="1"/>
        <v>0.33108108108108109</v>
      </c>
    </row>
    <row r="18" spans="2:10" ht="18.75" customHeight="1" x14ac:dyDescent="0.25">
      <c r="B18" s="864" t="s">
        <v>673</v>
      </c>
      <c r="C18" s="865">
        <v>115</v>
      </c>
      <c r="D18" s="866">
        <v>63</v>
      </c>
      <c r="E18" s="866">
        <v>51</v>
      </c>
      <c r="F18" s="889">
        <f t="shared" si="0"/>
        <v>0.44347826086956521</v>
      </c>
      <c r="G18" s="867">
        <v>61</v>
      </c>
      <c r="H18" s="867">
        <v>59</v>
      </c>
      <c r="I18" s="823">
        <v>44</v>
      </c>
      <c r="J18" s="889">
        <f t="shared" si="1"/>
        <v>0.72131147540983609</v>
      </c>
    </row>
    <row r="19" spans="2:10" ht="18.75" customHeight="1" x14ac:dyDescent="0.25">
      <c r="B19" s="864" t="s">
        <v>674</v>
      </c>
      <c r="C19" s="865">
        <v>78</v>
      </c>
      <c r="D19" s="866">
        <v>76</v>
      </c>
      <c r="E19" s="866">
        <v>51</v>
      </c>
      <c r="F19" s="889">
        <f t="shared" si="0"/>
        <v>0.65384615384615385</v>
      </c>
      <c r="G19" s="868">
        <v>58</v>
      </c>
      <c r="H19" s="868">
        <v>57</v>
      </c>
      <c r="I19" s="823">
        <v>36</v>
      </c>
      <c r="J19" s="889">
        <f t="shared" si="1"/>
        <v>0.62068965517241381</v>
      </c>
    </row>
    <row r="20" spans="2:10" ht="18.75" customHeight="1" x14ac:dyDescent="0.25">
      <c r="B20" s="869" t="s">
        <v>675</v>
      </c>
      <c r="C20" s="870">
        <v>70</v>
      </c>
      <c r="D20" s="871">
        <v>69</v>
      </c>
      <c r="E20" s="871">
        <v>48</v>
      </c>
      <c r="F20" s="889">
        <f t="shared" si="0"/>
        <v>0.68571428571428572</v>
      </c>
      <c r="G20" s="872">
        <v>62</v>
      </c>
      <c r="H20" s="872">
        <v>57</v>
      </c>
      <c r="I20" s="873">
        <v>50</v>
      </c>
      <c r="J20" s="889">
        <f t="shared" si="1"/>
        <v>0.80645161290322576</v>
      </c>
    </row>
    <row r="21" spans="2:10" ht="18.75" customHeight="1" thickBot="1" x14ac:dyDescent="0.3">
      <c r="B21" s="869" t="s">
        <v>676</v>
      </c>
      <c r="C21" s="870">
        <v>66</v>
      </c>
      <c r="D21" s="871">
        <v>62</v>
      </c>
      <c r="E21" s="871">
        <v>37</v>
      </c>
      <c r="F21" s="889">
        <f t="shared" si="0"/>
        <v>0.56060606060606055</v>
      </c>
      <c r="G21" s="874">
        <v>55</v>
      </c>
      <c r="H21" s="874">
        <v>53</v>
      </c>
      <c r="I21" s="873">
        <v>47</v>
      </c>
      <c r="J21" s="889">
        <f t="shared" si="1"/>
        <v>0.8545454545454545</v>
      </c>
    </row>
    <row r="22" spans="2:10" ht="18.75" customHeight="1" thickBot="1" x14ac:dyDescent="0.3">
      <c r="B22" s="858" t="s">
        <v>677</v>
      </c>
      <c r="C22" s="885">
        <f>SUM(C23:C29)</f>
        <v>1134</v>
      </c>
      <c r="D22" s="886">
        <f>SUM(D23:D29)</f>
        <v>592</v>
      </c>
      <c r="E22" s="886">
        <f>SUM(E23:E29)</f>
        <v>330</v>
      </c>
      <c r="F22" s="887">
        <f t="shared" si="0"/>
        <v>0.29100529100529099</v>
      </c>
      <c r="G22" s="888">
        <f>SUM(G23:G29)</f>
        <v>542</v>
      </c>
      <c r="H22" s="886">
        <f>SUM(H23:H29)</f>
        <v>338</v>
      </c>
      <c r="I22" s="886">
        <f>SUM(I23:I29)</f>
        <v>271</v>
      </c>
      <c r="J22" s="887">
        <f t="shared" si="1"/>
        <v>0.5</v>
      </c>
    </row>
    <row r="23" spans="2:10" ht="31.5" x14ac:dyDescent="0.25">
      <c r="B23" s="859" t="s">
        <v>678</v>
      </c>
      <c r="C23" s="860">
        <v>226</v>
      </c>
      <c r="D23" s="861">
        <v>76</v>
      </c>
      <c r="E23" s="861">
        <v>60</v>
      </c>
      <c r="F23" s="889">
        <f t="shared" si="0"/>
        <v>0.26548672566371684</v>
      </c>
      <c r="G23" s="862">
        <v>91</v>
      </c>
      <c r="H23" s="862">
        <v>80</v>
      </c>
      <c r="I23" s="863">
        <v>61</v>
      </c>
      <c r="J23" s="889">
        <f t="shared" si="1"/>
        <v>0.67032967032967028</v>
      </c>
    </row>
    <row r="24" spans="2:10" ht="31.5" x14ac:dyDescent="0.25">
      <c r="B24" s="864" t="s">
        <v>716</v>
      </c>
      <c r="C24" s="865">
        <v>52</v>
      </c>
      <c r="D24" s="866">
        <v>51</v>
      </c>
      <c r="E24" s="866">
        <v>41</v>
      </c>
      <c r="F24" s="889">
        <f t="shared" si="0"/>
        <v>0.78846153846153844</v>
      </c>
      <c r="G24" s="867">
        <v>0</v>
      </c>
      <c r="H24" s="867">
        <v>0</v>
      </c>
      <c r="I24" s="823">
        <v>0</v>
      </c>
      <c r="J24" s="889">
        <f t="shared" si="1"/>
        <v>0</v>
      </c>
    </row>
    <row r="25" spans="2:10" ht="31.5" x14ac:dyDescent="0.25">
      <c r="B25" s="864" t="s">
        <v>2772</v>
      </c>
      <c r="C25" s="865">
        <v>208</v>
      </c>
      <c r="D25" s="866">
        <v>42</v>
      </c>
      <c r="E25" s="866">
        <v>43</v>
      </c>
      <c r="F25" s="889">
        <f t="shared" si="0"/>
        <v>0.20673076923076922</v>
      </c>
      <c r="G25" s="868">
        <v>132</v>
      </c>
      <c r="H25" s="868">
        <v>44</v>
      </c>
      <c r="I25" s="875">
        <v>41</v>
      </c>
      <c r="J25" s="889">
        <f t="shared" si="1"/>
        <v>0.31060606060606061</v>
      </c>
    </row>
    <row r="26" spans="2:10" ht="15.75" x14ac:dyDescent="0.25">
      <c r="B26" s="864" t="s">
        <v>717</v>
      </c>
      <c r="C26" s="865">
        <v>156</v>
      </c>
      <c r="D26" s="866">
        <v>45</v>
      </c>
      <c r="E26" s="866">
        <v>40</v>
      </c>
      <c r="F26" s="889">
        <f t="shared" si="0"/>
        <v>0.25641025641025639</v>
      </c>
      <c r="G26" s="867">
        <v>91</v>
      </c>
      <c r="H26" s="867">
        <v>42</v>
      </c>
      <c r="I26" s="823">
        <v>36</v>
      </c>
      <c r="J26" s="889">
        <f t="shared" si="1"/>
        <v>0.39560439560439559</v>
      </c>
    </row>
    <row r="27" spans="2:10" ht="18.75" customHeight="1" x14ac:dyDescent="0.25">
      <c r="B27" s="864" t="s">
        <v>679</v>
      </c>
      <c r="C27" s="865">
        <v>94</v>
      </c>
      <c r="D27" s="866">
        <v>71</v>
      </c>
      <c r="E27" s="866">
        <v>48</v>
      </c>
      <c r="F27" s="889">
        <f t="shared" si="0"/>
        <v>0.51063829787234039</v>
      </c>
      <c r="G27" s="867">
        <v>97</v>
      </c>
      <c r="H27" s="867">
        <v>70</v>
      </c>
      <c r="I27" s="823">
        <v>51</v>
      </c>
      <c r="J27" s="889">
        <f t="shared" si="1"/>
        <v>0.52577319587628868</v>
      </c>
    </row>
    <row r="28" spans="2:10" ht="18.75" customHeight="1" x14ac:dyDescent="0.25">
      <c r="B28" s="864" t="s">
        <v>718</v>
      </c>
      <c r="C28" s="865">
        <v>67</v>
      </c>
      <c r="D28" s="866">
        <v>62</v>
      </c>
      <c r="E28" s="866">
        <v>48</v>
      </c>
      <c r="F28" s="889">
        <f t="shared" si="0"/>
        <v>0.71641791044776115</v>
      </c>
      <c r="G28" s="867">
        <v>52</v>
      </c>
      <c r="H28" s="867">
        <v>51</v>
      </c>
      <c r="I28" s="823">
        <v>40</v>
      </c>
      <c r="J28" s="889">
        <f t="shared" si="1"/>
        <v>0.76923076923076927</v>
      </c>
    </row>
    <row r="29" spans="2:10" ht="18.75" customHeight="1" thickBot="1" x14ac:dyDescent="0.3">
      <c r="B29" s="869" t="s">
        <v>680</v>
      </c>
      <c r="C29" s="870">
        <v>331</v>
      </c>
      <c r="D29" s="871">
        <v>245</v>
      </c>
      <c r="E29" s="871">
        <v>50</v>
      </c>
      <c r="F29" s="889">
        <f t="shared" si="0"/>
        <v>0.15105740181268881</v>
      </c>
      <c r="G29" s="874">
        <v>79</v>
      </c>
      <c r="H29" s="874">
        <v>51</v>
      </c>
      <c r="I29" s="873">
        <v>42</v>
      </c>
      <c r="J29" s="889">
        <f t="shared" si="1"/>
        <v>0.53164556962025311</v>
      </c>
    </row>
    <row r="30" spans="2:10" ht="18.75" customHeight="1" thickBot="1" x14ac:dyDescent="0.3">
      <c r="B30" s="858" t="s">
        <v>272</v>
      </c>
      <c r="C30" s="885">
        <f>SUM(C31:C41)</f>
        <v>1354</v>
      </c>
      <c r="D30" s="886">
        <f>SUM(D31:D41)</f>
        <v>594</v>
      </c>
      <c r="E30" s="886">
        <f>SUM(E31:E41)</f>
        <v>453</v>
      </c>
      <c r="F30" s="887">
        <f t="shared" si="0"/>
        <v>0.33456425406203838</v>
      </c>
      <c r="G30" s="888">
        <f>SUM(G31:G41)</f>
        <v>631</v>
      </c>
      <c r="H30" s="886">
        <f>SUM(H31:H41)</f>
        <v>453</v>
      </c>
      <c r="I30" s="886">
        <f>SUM(I31:I41)</f>
        <v>338</v>
      </c>
      <c r="J30" s="887">
        <f t="shared" si="1"/>
        <v>0.53565768621236132</v>
      </c>
    </row>
    <row r="31" spans="2:10" ht="18.75" customHeight="1" x14ac:dyDescent="0.25">
      <c r="B31" s="859" t="s">
        <v>682</v>
      </c>
      <c r="C31" s="860">
        <v>39</v>
      </c>
      <c r="D31" s="861">
        <v>38</v>
      </c>
      <c r="E31" s="861">
        <v>30</v>
      </c>
      <c r="F31" s="889">
        <f t="shared" si="0"/>
        <v>0.76923076923076927</v>
      </c>
      <c r="G31" s="876">
        <v>27</v>
      </c>
      <c r="H31" s="876"/>
      <c r="I31" s="877"/>
      <c r="J31" s="889">
        <f t="shared" si="1"/>
        <v>0</v>
      </c>
    </row>
    <row r="32" spans="2:10" ht="18.75" customHeight="1" x14ac:dyDescent="0.25">
      <c r="B32" s="864" t="s">
        <v>683</v>
      </c>
      <c r="C32" s="865">
        <v>76</v>
      </c>
      <c r="D32" s="866">
        <v>73</v>
      </c>
      <c r="E32" s="866">
        <v>49</v>
      </c>
      <c r="F32" s="889">
        <f t="shared" si="0"/>
        <v>0.64473684210526316</v>
      </c>
      <c r="G32" s="878">
        <v>27</v>
      </c>
      <c r="H32" s="868"/>
      <c r="I32" s="875"/>
      <c r="J32" s="889">
        <f t="shared" si="1"/>
        <v>0</v>
      </c>
    </row>
    <row r="33" spans="2:10" ht="18.75" customHeight="1" x14ac:dyDescent="0.25">
      <c r="B33" s="864" t="s">
        <v>681</v>
      </c>
      <c r="C33" s="865">
        <v>78</v>
      </c>
      <c r="D33" s="866">
        <v>56</v>
      </c>
      <c r="E33" s="866">
        <v>39</v>
      </c>
      <c r="F33" s="889">
        <f t="shared" si="0"/>
        <v>0.5</v>
      </c>
      <c r="G33" s="868">
        <v>42</v>
      </c>
      <c r="H33" s="868">
        <v>42</v>
      </c>
      <c r="I33" s="875">
        <v>28</v>
      </c>
      <c r="J33" s="889">
        <f t="shared" si="1"/>
        <v>0.66666666666666663</v>
      </c>
    </row>
    <row r="34" spans="2:10" ht="18.75" customHeight="1" x14ac:dyDescent="0.25">
      <c r="B34" s="864" t="s">
        <v>2769</v>
      </c>
      <c r="C34" s="865">
        <v>184</v>
      </c>
      <c r="D34" s="866">
        <v>46</v>
      </c>
      <c r="E34" s="866">
        <v>42</v>
      </c>
      <c r="F34" s="889">
        <f t="shared" si="0"/>
        <v>0.22826086956521738</v>
      </c>
      <c r="G34" s="878">
        <v>56</v>
      </c>
      <c r="H34" s="878">
        <v>54</v>
      </c>
      <c r="I34" s="879">
        <v>43</v>
      </c>
      <c r="J34" s="889">
        <f t="shared" si="1"/>
        <v>0.7678571428571429</v>
      </c>
    </row>
    <row r="35" spans="2:10" ht="18.75" customHeight="1" x14ac:dyDescent="0.25">
      <c r="B35" s="864" t="s">
        <v>2770</v>
      </c>
      <c r="C35" s="865">
        <v>224</v>
      </c>
      <c r="D35" s="866">
        <v>53</v>
      </c>
      <c r="E35" s="866">
        <v>38</v>
      </c>
      <c r="F35" s="889">
        <f t="shared" si="0"/>
        <v>0.16964285714285715</v>
      </c>
      <c r="G35" s="878">
        <v>151</v>
      </c>
      <c r="H35" s="878">
        <v>53</v>
      </c>
      <c r="I35" s="879">
        <v>45</v>
      </c>
      <c r="J35" s="889">
        <f t="shared" si="1"/>
        <v>0.29801324503311261</v>
      </c>
    </row>
    <row r="36" spans="2:10" ht="18.75" customHeight="1" x14ac:dyDescent="0.25">
      <c r="B36" s="864" t="s">
        <v>684</v>
      </c>
      <c r="C36" s="865">
        <v>236</v>
      </c>
      <c r="D36" s="866">
        <v>54</v>
      </c>
      <c r="E36" s="866">
        <v>41</v>
      </c>
      <c r="F36" s="889">
        <f t="shared" si="0"/>
        <v>0.17372881355932204</v>
      </c>
      <c r="G36" s="878">
        <v>55</v>
      </c>
      <c r="H36" s="878">
        <v>53</v>
      </c>
      <c r="I36" s="879">
        <v>39</v>
      </c>
      <c r="J36" s="889">
        <f t="shared" si="1"/>
        <v>0.70909090909090911</v>
      </c>
    </row>
    <row r="37" spans="2:10" ht="18.75" customHeight="1" x14ac:dyDescent="0.25">
      <c r="B37" s="864" t="s">
        <v>685</v>
      </c>
      <c r="C37" s="865">
        <v>160</v>
      </c>
      <c r="D37" s="866">
        <v>49</v>
      </c>
      <c r="E37" s="866">
        <v>42</v>
      </c>
      <c r="F37" s="889">
        <f t="shared" si="0"/>
        <v>0.26250000000000001</v>
      </c>
      <c r="G37" s="878">
        <v>80</v>
      </c>
      <c r="H37" s="878">
        <v>59</v>
      </c>
      <c r="I37" s="879">
        <v>44</v>
      </c>
      <c r="J37" s="889">
        <f t="shared" si="1"/>
        <v>0.55000000000000004</v>
      </c>
    </row>
    <row r="38" spans="2:10" ht="18.75" customHeight="1" x14ac:dyDescent="0.25">
      <c r="B38" s="864" t="s">
        <v>686</v>
      </c>
      <c r="C38" s="865">
        <v>140</v>
      </c>
      <c r="D38" s="866">
        <v>50</v>
      </c>
      <c r="E38" s="866">
        <v>41</v>
      </c>
      <c r="F38" s="889">
        <f t="shared" si="0"/>
        <v>0.29285714285714287</v>
      </c>
      <c r="G38" s="878">
        <v>63</v>
      </c>
      <c r="H38" s="878">
        <v>63</v>
      </c>
      <c r="I38" s="879">
        <v>44</v>
      </c>
      <c r="J38" s="889">
        <f t="shared" si="1"/>
        <v>0.69841269841269837</v>
      </c>
    </row>
    <row r="39" spans="2:10" ht="18.75" customHeight="1" x14ac:dyDescent="0.25">
      <c r="B39" s="864" t="s">
        <v>2771</v>
      </c>
      <c r="C39" s="865">
        <v>66</v>
      </c>
      <c r="D39" s="866">
        <v>51</v>
      </c>
      <c r="E39" s="866">
        <v>39</v>
      </c>
      <c r="F39" s="889">
        <f t="shared" si="0"/>
        <v>0.59090909090909094</v>
      </c>
      <c r="G39" s="868">
        <v>41</v>
      </c>
      <c r="H39" s="868">
        <v>41</v>
      </c>
      <c r="I39" s="875">
        <v>30</v>
      </c>
      <c r="J39" s="889">
        <f t="shared" si="1"/>
        <v>0.73170731707317072</v>
      </c>
    </row>
    <row r="40" spans="2:10" ht="18.75" customHeight="1" x14ac:dyDescent="0.25">
      <c r="B40" s="864" t="s">
        <v>719</v>
      </c>
      <c r="C40" s="865">
        <v>74</v>
      </c>
      <c r="D40" s="866">
        <v>49</v>
      </c>
      <c r="E40" s="866">
        <v>40</v>
      </c>
      <c r="F40" s="889">
        <f t="shared" ref="F40:F57" si="2">IFERROR(E40/C40,0)</f>
        <v>0.54054054054054057</v>
      </c>
      <c r="G40" s="878">
        <v>36</v>
      </c>
      <c r="H40" s="878">
        <v>36</v>
      </c>
      <c r="I40" s="879">
        <v>25</v>
      </c>
      <c r="J40" s="889">
        <f t="shared" ref="J40:J57" si="3">IFERROR(I40/G40,0)</f>
        <v>0.69444444444444442</v>
      </c>
    </row>
    <row r="41" spans="2:10" ht="18.75" customHeight="1" thickBot="1" x14ac:dyDescent="0.3">
      <c r="B41" s="869" t="s">
        <v>687</v>
      </c>
      <c r="C41" s="870">
        <v>77</v>
      </c>
      <c r="D41" s="871">
        <v>75</v>
      </c>
      <c r="E41" s="871">
        <v>52</v>
      </c>
      <c r="F41" s="889">
        <f t="shared" si="2"/>
        <v>0.67532467532467533</v>
      </c>
      <c r="G41" s="880">
        <v>53</v>
      </c>
      <c r="H41" s="872">
        <v>52</v>
      </c>
      <c r="I41" s="881">
        <v>40</v>
      </c>
      <c r="J41" s="889">
        <f t="shared" si="3"/>
        <v>0.75471698113207553</v>
      </c>
    </row>
    <row r="42" spans="2:10" ht="18.75" customHeight="1" thickBot="1" x14ac:dyDescent="0.3">
      <c r="B42" s="858" t="s">
        <v>297</v>
      </c>
      <c r="C42" s="885">
        <f>SUM(C43:C44)</f>
        <v>93</v>
      </c>
      <c r="D42" s="886">
        <f>SUM(D43:D44)</f>
        <v>91</v>
      </c>
      <c r="E42" s="886">
        <f>SUM(E43:E44)</f>
        <v>74</v>
      </c>
      <c r="F42" s="887">
        <f t="shared" si="2"/>
        <v>0.79569892473118276</v>
      </c>
      <c r="G42" s="888">
        <f>SUM(G43:G44)</f>
        <v>103</v>
      </c>
      <c r="H42" s="886">
        <f>SUM(H43:H44)</f>
        <v>98</v>
      </c>
      <c r="I42" s="886">
        <f>SUM(I43:I44)</f>
        <v>67</v>
      </c>
      <c r="J42" s="887">
        <f t="shared" si="3"/>
        <v>0.65048543689320393</v>
      </c>
    </row>
    <row r="43" spans="2:10" ht="18.75" customHeight="1" x14ac:dyDescent="0.25">
      <c r="B43" s="859" t="s">
        <v>688</v>
      </c>
      <c r="C43" s="860">
        <v>55</v>
      </c>
      <c r="D43" s="861">
        <v>53</v>
      </c>
      <c r="E43" s="861">
        <v>43</v>
      </c>
      <c r="F43" s="889">
        <f t="shared" si="2"/>
        <v>0.78181818181818186</v>
      </c>
      <c r="G43" s="862">
        <v>52</v>
      </c>
      <c r="H43" s="862">
        <v>50</v>
      </c>
      <c r="I43" s="863">
        <v>34</v>
      </c>
      <c r="J43" s="889">
        <f t="shared" si="3"/>
        <v>0.65384615384615385</v>
      </c>
    </row>
    <row r="44" spans="2:10" ht="18.75" customHeight="1" thickBot="1" x14ac:dyDescent="0.3">
      <c r="B44" s="869" t="s">
        <v>689</v>
      </c>
      <c r="C44" s="870">
        <v>38</v>
      </c>
      <c r="D44" s="871">
        <v>38</v>
      </c>
      <c r="E44" s="871">
        <v>31</v>
      </c>
      <c r="F44" s="889">
        <f t="shared" si="2"/>
        <v>0.81578947368421051</v>
      </c>
      <c r="G44" s="874">
        <v>51</v>
      </c>
      <c r="H44" s="874">
        <v>48</v>
      </c>
      <c r="I44" s="873">
        <v>33</v>
      </c>
      <c r="J44" s="889">
        <f t="shared" si="3"/>
        <v>0.6470588235294118</v>
      </c>
    </row>
    <row r="45" spans="2:10" ht="18.75" customHeight="1" thickBot="1" x14ac:dyDescent="0.3">
      <c r="B45" s="858" t="s">
        <v>326</v>
      </c>
      <c r="C45" s="885">
        <f>SUM(C46:C47)</f>
        <v>698</v>
      </c>
      <c r="D45" s="886">
        <f>SUM(D46:D47)</f>
        <v>120</v>
      </c>
      <c r="E45" s="886">
        <f>SUM(E46:E47)</f>
        <v>87</v>
      </c>
      <c r="F45" s="887">
        <f t="shared" si="2"/>
        <v>0.12464183381088825</v>
      </c>
      <c r="G45" s="888">
        <f>SUM(G46:G47)</f>
        <v>467</v>
      </c>
      <c r="H45" s="886">
        <f>SUM(H46:H47)</f>
        <v>114</v>
      </c>
      <c r="I45" s="886">
        <f>SUM(I46:I47)</f>
        <v>86</v>
      </c>
      <c r="J45" s="887">
        <f t="shared" si="3"/>
        <v>0.1841541755888651</v>
      </c>
    </row>
    <row r="46" spans="2:10" ht="18.75" customHeight="1" x14ac:dyDescent="0.25">
      <c r="B46" s="859" t="s">
        <v>690</v>
      </c>
      <c r="C46" s="860">
        <v>231</v>
      </c>
      <c r="D46" s="861">
        <v>59</v>
      </c>
      <c r="E46" s="861">
        <v>44</v>
      </c>
      <c r="F46" s="889">
        <f t="shared" si="2"/>
        <v>0.19047619047619047</v>
      </c>
      <c r="G46" s="862">
        <v>162</v>
      </c>
      <c r="H46" s="862">
        <v>60</v>
      </c>
      <c r="I46" s="863">
        <v>43</v>
      </c>
      <c r="J46" s="889">
        <f t="shared" si="3"/>
        <v>0.26543209876543211</v>
      </c>
    </row>
    <row r="47" spans="2:10" ht="18.75" customHeight="1" thickBot="1" x14ac:dyDescent="0.3">
      <c r="B47" s="869" t="s">
        <v>691</v>
      </c>
      <c r="C47" s="870">
        <v>467</v>
      </c>
      <c r="D47" s="871">
        <v>61</v>
      </c>
      <c r="E47" s="871">
        <v>43</v>
      </c>
      <c r="F47" s="889">
        <f t="shared" si="2"/>
        <v>9.2077087794432549E-2</v>
      </c>
      <c r="G47" s="874">
        <v>305</v>
      </c>
      <c r="H47" s="874">
        <v>54</v>
      </c>
      <c r="I47" s="873">
        <v>43</v>
      </c>
      <c r="J47" s="889">
        <f t="shared" si="3"/>
        <v>0.14098360655737704</v>
      </c>
    </row>
    <row r="48" spans="2:10" ht="18.75" customHeight="1" thickBot="1" x14ac:dyDescent="0.3">
      <c r="B48" s="858" t="s">
        <v>692</v>
      </c>
      <c r="C48" s="885">
        <f>SUM(C49:C52)</f>
        <v>470</v>
      </c>
      <c r="D48" s="886">
        <f>SUM(D49:D52)</f>
        <v>220</v>
      </c>
      <c r="E48" s="886">
        <f>SUM(E49:E52)</f>
        <v>183</v>
      </c>
      <c r="F48" s="887">
        <f t="shared" si="2"/>
        <v>0.38936170212765958</v>
      </c>
      <c r="G48" s="888">
        <f>SUM(G49:G52)</f>
        <v>149</v>
      </c>
      <c r="H48" s="886">
        <f>SUM(H49:H52)</f>
        <v>56</v>
      </c>
      <c r="I48" s="886">
        <f>SUM(I49:I52)</f>
        <v>45</v>
      </c>
      <c r="J48" s="887">
        <f t="shared" si="3"/>
        <v>0.30201342281879195</v>
      </c>
    </row>
    <row r="49" spans="2:10" ht="18.75" customHeight="1" x14ac:dyDescent="0.25">
      <c r="B49" s="859" t="s">
        <v>693</v>
      </c>
      <c r="C49" s="860">
        <v>81</v>
      </c>
      <c r="D49" s="861">
        <v>58</v>
      </c>
      <c r="E49" s="861">
        <v>50</v>
      </c>
      <c r="F49" s="889">
        <f t="shared" si="2"/>
        <v>0.61728395061728392</v>
      </c>
      <c r="G49" s="882"/>
      <c r="H49" s="882"/>
      <c r="I49" s="863"/>
      <c r="J49" s="889">
        <f t="shared" si="3"/>
        <v>0</v>
      </c>
    </row>
    <row r="50" spans="2:10" ht="18.75" customHeight="1" x14ac:dyDescent="0.25">
      <c r="B50" s="864" t="s">
        <v>694</v>
      </c>
      <c r="C50" s="865">
        <v>99</v>
      </c>
      <c r="D50" s="866">
        <v>54</v>
      </c>
      <c r="E50" s="866">
        <v>45</v>
      </c>
      <c r="F50" s="889">
        <f t="shared" si="2"/>
        <v>0.45454545454545453</v>
      </c>
      <c r="G50" s="868"/>
      <c r="H50" s="868"/>
      <c r="I50" s="875"/>
      <c r="J50" s="889">
        <f t="shared" si="3"/>
        <v>0</v>
      </c>
    </row>
    <row r="51" spans="2:10" ht="18.75" customHeight="1" x14ac:dyDescent="0.25">
      <c r="B51" s="864" t="s">
        <v>695</v>
      </c>
      <c r="C51" s="865">
        <v>239</v>
      </c>
      <c r="D51" s="866">
        <v>57</v>
      </c>
      <c r="E51" s="866">
        <v>46</v>
      </c>
      <c r="F51" s="889">
        <f t="shared" si="2"/>
        <v>0.19246861924686193</v>
      </c>
      <c r="G51" s="867">
        <v>149</v>
      </c>
      <c r="H51" s="867">
        <v>56</v>
      </c>
      <c r="I51" s="823">
        <v>45</v>
      </c>
      <c r="J51" s="889">
        <f t="shared" si="3"/>
        <v>0.30201342281879195</v>
      </c>
    </row>
    <row r="52" spans="2:10" ht="18.75" customHeight="1" thickBot="1" x14ac:dyDescent="0.3">
      <c r="B52" s="869" t="s">
        <v>696</v>
      </c>
      <c r="C52" s="870">
        <v>51</v>
      </c>
      <c r="D52" s="871">
        <v>51</v>
      </c>
      <c r="E52" s="871">
        <v>42</v>
      </c>
      <c r="F52" s="889">
        <f t="shared" si="2"/>
        <v>0.82352941176470584</v>
      </c>
      <c r="G52" s="872"/>
      <c r="H52" s="872"/>
      <c r="I52" s="881"/>
      <c r="J52" s="889">
        <f t="shared" si="3"/>
        <v>0</v>
      </c>
    </row>
    <row r="53" spans="2:10" ht="18.75" customHeight="1" thickBot="1" x14ac:dyDescent="0.3">
      <c r="B53" s="858" t="s">
        <v>424</v>
      </c>
      <c r="C53" s="885">
        <f>SUM(C54:C56)</f>
        <v>814</v>
      </c>
      <c r="D53" s="886">
        <f>SUM(D54:D56)</f>
        <v>165</v>
      </c>
      <c r="E53" s="886">
        <f>SUM(E54:E56)</f>
        <v>135</v>
      </c>
      <c r="F53" s="887">
        <f t="shared" si="2"/>
        <v>0.16584766584766586</v>
      </c>
      <c r="G53" s="888">
        <f>SUM(G54:G56)</f>
        <v>356</v>
      </c>
      <c r="H53" s="886">
        <f>SUM(H54:H56)</f>
        <v>118</v>
      </c>
      <c r="I53" s="886">
        <f>SUM(I54:I56)</f>
        <v>89</v>
      </c>
      <c r="J53" s="887">
        <f t="shared" si="3"/>
        <v>0.25</v>
      </c>
    </row>
    <row r="54" spans="2:10" ht="18.75" customHeight="1" x14ac:dyDescent="0.25">
      <c r="B54" s="859" t="s">
        <v>699</v>
      </c>
      <c r="C54" s="860">
        <v>214</v>
      </c>
      <c r="D54" s="861">
        <v>56</v>
      </c>
      <c r="E54" s="861">
        <v>45</v>
      </c>
      <c r="F54" s="889">
        <f t="shared" si="2"/>
        <v>0.2102803738317757</v>
      </c>
      <c r="G54" s="862">
        <v>118</v>
      </c>
      <c r="H54" s="862">
        <v>61</v>
      </c>
      <c r="I54" s="863">
        <v>45</v>
      </c>
      <c r="J54" s="889">
        <f t="shared" si="3"/>
        <v>0.38135593220338981</v>
      </c>
    </row>
    <row r="55" spans="2:10" ht="18.75" customHeight="1" x14ac:dyDescent="0.25">
      <c r="B55" s="864" t="s">
        <v>697</v>
      </c>
      <c r="C55" s="865">
        <v>392</v>
      </c>
      <c r="D55" s="866">
        <v>56</v>
      </c>
      <c r="E55" s="866">
        <v>45</v>
      </c>
      <c r="F55" s="889">
        <f t="shared" si="2"/>
        <v>0.11479591836734694</v>
      </c>
      <c r="G55" s="867">
        <v>238</v>
      </c>
      <c r="H55" s="867">
        <v>57</v>
      </c>
      <c r="I55" s="823">
        <v>44</v>
      </c>
      <c r="J55" s="889">
        <f t="shared" si="3"/>
        <v>0.18487394957983194</v>
      </c>
    </row>
    <row r="56" spans="2:10" ht="18.75" customHeight="1" thickBot="1" x14ac:dyDescent="0.3">
      <c r="B56" s="869" t="s">
        <v>700</v>
      </c>
      <c r="C56" s="870">
        <v>208</v>
      </c>
      <c r="D56" s="871">
        <v>53</v>
      </c>
      <c r="E56" s="871">
        <v>45</v>
      </c>
      <c r="F56" s="889">
        <f t="shared" si="2"/>
        <v>0.21634615384615385</v>
      </c>
      <c r="G56" s="883"/>
      <c r="H56" s="881"/>
      <c r="I56" s="881"/>
      <c r="J56" s="889">
        <f t="shared" si="3"/>
        <v>0</v>
      </c>
    </row>
    <row r="57" spans="2:10" ht="18.75" customHeight="1" thickBot="1" x14ac:dyDescent="0.35">
      <c r="B57" s="884" t="s">
        <v>211</v>
      </c>
      <c r="C57" s="893">
        <f>C8+C22+C30+C42+C45+C48+C53</f>
        <v>5798</v>
      </c>
      <c r="D57" s="892">
        <f>D8+D22+D30+D42+D45+D48+D53</f>
        <v>2554</v>
      </c>
      <c r="E57" s="892">
        <f>E8+E22+E30+E42+E45+E48+E53</f>
        <v>1807</v>
      </c>
      <c r="F57" s="887">
        <f t="shared" si="2"/>
        <v>0.31165919282511212</v>
      </c>
      <c r="G57" s="891">
        <f>G8+G22+G30+G42+G45+G48+G53</f>
        <v>3147</v>
      </c>
      <c r="H57" s="892">
        <f>H8+H22+H30+H42+H45+H48+H53</f>
        <v>1808</v>
      </c>
      <c r="I57" s="892">
        <f>I8+I22+I30+I42+I45+I48+I53</f>
        <v>1369</v>
      </c>
      <c r="J57" s="887">
        <f t="shared" si="3"/>
        <v>0.43501747696218623</v>
      </c>
    </row>
    <row r="58" spans="2:10" ht="18" customHeight="1" x14ac:dyDescent="0.25"/>
    <row r="59" spans="2:10" ht="18" customHeight="1" x14ac:dyDescent="0.25"/>
    <row r="60" spans="2:10" ht="18" customHeight="1" x14ac:dyDescent="0.25"/>
  </sheetData>
  <sheetProtection sheet="1" objects="1" scenarios="1" formatCells="0" formatColumns="0" formatRows="0" insertColumns="0" insertRows="0" deleteColumns="0" deleteRows="0" sort="0"/>
  <sortState ref="B54:J56">
    <sortCondition ref="B54"/>
  </sortState>
  <mergeCells count="6">
    <mergeCell ref="C6:F6"/>
    <mergeCell ref="G6:J6"/>
    <mergeCell ref="B6:B7"/>
    <mergeCell ref="B1:J3"/>
    <mergeCell ref="B4:J4"/>
    <mergeCell ref="B5:F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N304"/>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x14ac:dyDescent="0.25">
      <c r="B1" s="1777"/>
      <c r="C1" s="1778"/>
      <c r="D1" s="1778"/>
      <c r="E1" s="1778"/>
      <c r="F1" s="1778"/>
      <c r="G1" s="1778"/>
      <c r="H1" s="1778"/>
      <c r="I1" s="1778"/>
      <c r="J1" s="1778"/>
      <c r="K1" s="1778"/>
      <c r="L1" s="1779"/>
    </row>
    <row r="2" spans="2:14"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2628</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158"/>
      <c r="N5" s="158"/>
    </row>
    <row r="6" spans="2:14" s="5" customFormat="1" ht="19.5" customHeight="1" x14ac:dyDescent="0.25">
      <c r="B6" s="122"/>
      <c r="C6" s="123"/>
      <c r="D6" s="123"/>
      <c r="E6" s="123"/>
      <c r="F6" s="123"/>
      <c r="G6" s="123"/>
      <c r="H6" s="123"/>
      <c r="I6" s="123"/>
      <c r="J6" s="123"/>
      <c r="K6" s="123"/>
      <c r="L6" s="124"/>
      <c r="M6" s="158"/>
      <c r="N6" s="158"/>
    </row>
    <row r="7" spans="2:14" s="5" customFormat="1" ht="18.75" customHeight="1" x14ac:dyDescent="0.25">
      <c r="B7" s="125"/>
      <c r="C7" s="121"/>
      <c r="D7" s="121"/>
      <c r="E7" s="121"/>
      <c r="F7" s="121"/>
      <c r="G7" s="121"/>
      <c r="H7" s="121"/>
      <c r="I7" s="121"/>
      <c r="J7" s="121"/>
      <c r="K7" s="121"/>
      <c r="L7" s="126"/>
      <c r="M7" s="158"/>
      <c r="N7" s="158"/>
    </row>
    <row r="8" spans="2:14" s="5" customFormat="1" ht="18.75" customHeight="1" x14ac:dyDescent="0.25">
      <c r="B8" s="125"/>
      <c r="C8" s="121"/>
      <c r="D8" s="121"/>
      <c r="E8" s="121"/>
      <c r="F8" s="121"/>
      <c r="G8" s="121"/>
      <c r="H8" s="121"/>
      <c r="I8" s="121"/>
      <c r="J8" s="121"/>
      <c r="K8" s="121"/>
      <c r="L8" s="126"/>
      <c r="M8" s="158"/>
      <c r="N8" s="158"/>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7"/>
      <c r="C31" s="128"/>
      <c r="D31" s="128"/>
      <c r="E31" s="128"/>
      <c r="F31" s="128"/>
      <c r="G31" s="128"/>
      <c r="H31" s="128"/>
      <c r="I31" s="128"/>
      <c r="J31" s="128"/>
      <c r="K31" s="128"/>
      <c r="L31" s="129"/>
    </row>
    <row r="32" spans="2:12" ht="15"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N304"/>
  <sheetViews>
    <sheetView showGridLines="0" zoomScaleNormal="100" workbookViewId="0">
      <pane xSplit="1" ySplit="4" topLeftCell="B8"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x14ac:dyDescent="0.25">
      <c r="B1" s="1777"/>
      <c r="C1" s="1778"/>
      <c r="D1" s="1778"/>
      <c r="E1" s="1778"/>
      <c r="F1" s="1778"/>
      <c r="G1" s="1778"/>
      <c r="H1" s="1778"/>
      <c r="I1" s="1778"/>
      <c r="J1" s="1778"/>
      <c r="K1" s="1778"/>
      <c r="L1" s="1779"/>
    </row>
    <row r="2" spans="2:14"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2629</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158"/>
      <c r="N5" s="158"/>
    </row>
    <row r="6" spans="2:14" s="5" customFormat="1" ht="19.5" customHeight="1" x14ac:dyDescent="0.25">
      <c r="B6" s="122"/>
      <c r="C6" s="123"/>
      <c r="D6" s="123"/>
      <c r="E6" s="123"/>
      <c r="F6" s="123"/>
      <c r="G6" s="123"/>
      <c r="H6" s="123"/>
      <c r="I6" s="123"/>
      <c r="J6" s="123"/>
      <c r="K6" s="123"/>
      <c r="L6" s="124"/>
      <c r="M6" s="158"/>
      <c r="N6" s="158"/>
    </row>
    <row r="7" spans="2:14" s="5" customFormat="1" ht="18.75" customHeight="1" x14ac:dyDescent="0.25">
      <c r="B7" s="125"/>
      <c r="C7" s="121"/>
      <c r="D7" s="121"/>
      <c r="E7" s="121"/>
      <c r="F7" s="121"/>
      <c r="G7" s="121"/>
      <c r="H7" s="121"/>
      <c r="I7" s="121"/>
      <c r="J7" s="121"/>
      <c r="K7" s="121"/>
      <c r="L7" s="126"/>
      <c r="M7" s="158"/>
      <c r="N7" s="158"/>
    </row>
    <row r="8" spans="2:14" s="5" customFormat="1" ht="18.75" customHeight="1" x14ac:dyDescent="0.25">
      <c r="B8" s="125"/>
      <c r="C8" s="121"/>
      <c r="D8" s="121"/>
      <c r="E8" s="121"/>
      <c r="F8" s="121"/>
      <c r="G8" s="121"/>
      <c r="H8" s="121"/>
      <c r="I8" s="121"/>
      <c r="J8" s="121"/>
      <c r="K8" s="121"/>
      <c r="L8" s="126"/>
      <c r="M8" s="158"/>
      <c r="N8" s="158"/>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7"/>
      <c r="C31" s="128"/>
      <c r="D31" s="128"/>
      <c r="E31" s="128"/>
      <c r="F31" s="128"/>
      <c r="G31" s="128"/>
      <c r="H31" s="128"/>
      <c r="I31" s="128"/>
      <c r="J31" s="128"/>
      <c r="K31" s="128"/>
      <c r="L31" s="129"/>
    </row>
    <row r="32" spans="2:12" ht="15"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M48"/>
  <sheetViews>
    <sheetView showGridLines="0" zoomScale="70" zoomScaleNormal="70" workbookViewId="0">
      <pane xSplit="2" ySplit="7" topLeftCell="C23" activePane="bottomRight" state="frozen"/>
      <selection activeCell="C5" sqref="C5"/>
      <selection pane="topRight" activeCell="C5" sqref="C5"/>
      <selection pane="bottomLeft" activeCell="C5" sqref="C5"/>
      <selection pane="bottomRight"/>
    </sheetView>
  </sheetViews>
  <sheetFormatPr baseColWidth="10" defaultColWidth="0" defaultRowHeight="18" customHeight="1" zeroHeight="1" x14ac:dyDescent="0.25"/>
  <cols>
    <col min="1" max="1" width="3.5703125" style="775" customWidth="1"/>
    <col min="2" max="2" width="58.85546875" style="775" customWidth="1"/>
    <col min="3" max="4" width="14.42578125" style="775" customWidth="1"/>
    <col min="5" max="5" width="19.5703125" style="775" customWidth="1"/>
    <col min="6" max="8" width="14.42578125" style="775" customWidth="1"/>
    <col min="9" max="9" width="19.5703125" style="775" customWidth="1"/>
    <col min="10" max="10" width="14.42578125" style="775" customWidth="1"/>
    <col min="11" max="11" width="5" style="775" customWidth="1"/>
    <col min="12" max="13" width="0" style="775" hidden="1" customWidth="1"/>
    <col min="14" max="16384" width="9.140625" style="775" hidden="1"/>
  </cols>
  <sheetData>
    <row r="1" spans="2:10" ht="15" x14ac:dyDescent="0.25">
      <c r="B1" s="1804"/>
      <c r="C1" s="1805"/>
      <c r="D1" s="1805"/>
      <c r="E1" s="1805"/>
      <c r="F1" s="1805"/>
      <c r="G1" s="1805"/>
      <c r="H1" s="1805"/>
      <c r="I1" s="1805"/>
      <c r="J1" s="1806"/>
    </row>
    <row r="2" spans="2:10" ht="15" x14ac:dyDescent="0.25">
      <c r="B2" s="1807"/>
      <c r="C2" s="1808"/>
      <c r="D2" s="1808"/>
      <c r="E2" s="1808"/>
      <c r="F2" s="1808"/>
      <c r="G2" s="1808"/>
      <c r="H2" s="1808"/>
      <c r="I2" s="1808"/>
      <c r="J2" s="1809"/>
    </row>
    <row r="3" spans="2:10" ht="15.75" thickBot="1" x14ac:dyDescent="0.3">
      <c r="B3" s="1810"/>
      <c r="C3" s="1811"/>
      <c r="D3" s="1811"/>
      <c r="E3" s="1811"/>
      <c r="F3" s="1811"/>
      <c r="G3" s="1811"/>
      <c r="H3" s="1811"/>
      <c r="I3" s="1811"/>
      <c r="J3" s="1812"/>
    </row>
    <row r="4" spans="2:10" ht="21.75" thickBot="1" x14ac:dyDescent="0.4">
      <c r="B4" s="1813" t="s">
        <v>2630</v>
      </c>
      <c r="C4" s="1814"/>
      <c r="D4" s="1814"/>
      <c r="E4" s="1814"/>
      <c r="F4" s="1814"/>
      <c r="G4" s="1814"/>
      <c r="H4" s="1814"/>
      <c r="I4" s="1814"/>
      <c r="J4" s="1815"/>
    </row>
    <row r="5" spans="2:10" s="778" customFormat="1" ht="16.5" thickBot="1" x14ac:dyDescent="0.3">
      <c r="B5" s="1859"/>
      <c r="C5" s="1859"/>
      <c r="D5" s="1859"/>
      <c r="E5" s="1859"/>
      <c r="F5" s="1859"/>
      <c r="G5" s="777"/>
      <c r="H5" s="777"/>
      <c r="I5" s="777"/>
    </row>
    <row r="6" spans="2:10" s="778" customFormat="1" ht="18.75" customHeight="1" x14ac:dyDescent="0.25">
      <c r="B6" s="1938" t="s">
        <v>663</v>
      </c>
      <c r="C6" s="1932" t="s">
        <v>388</v>
      </c>
      <c r="D6" s="1933"/>
      <c r="E6" s="1933"/>
      <c r="F6" s="1934"/>
      <c r="G6" s="1935" t="s">
        <v>389</v>
      </c>
      <c r="H6" s="1936"/>
      <c r="I6" s="1936"/>
      <c r="J6" s="1937"/>
    </row>
    <row r="7" spans="2:10" s="857" customFormat="1" ht="32.25" thickBot="1" x14ac:dyDescent="0.3">
      <c r="B7" s="1939"/>
      <c r="C7" s="853" t="s">
        <v>206</v>
      </c>
      <c r="D7" s="854" t="s">
        <v>660</v>
      </c>
      <c r="E7" s="854" t="s">
        <v>661</v>
      </c>
      <c r="F7" s="855" t="s">
        <v>662</v>
      </c>
      <c r="G7" s="856" t="s">
        <v>206</v>
      </c>
      <c r="H7" s="854" t="s">
        <v>660</v>
      </c>
      <c r="I7" s="854" t="s">
        <v>661</v>
      </c>
      <c r="J7" s="855" t="s">
        <v>662</v>
      </c>
    </row>
    <row r="8" spans="2:10" ht="18.75" customHeight="1" thickBot="1" x14ac:dyDescent="0.3">
      <c r="B8" s="858" t="s">
        <v>701</v>
      </c>
      <c r="C8" s="885">
        <f>SUM(C9:C15)</f>
        <v>232</v>
      </c>
      <c r="D8" s="886">
        <f>SUM(D9:D15)</f>
        <v>197</v>
      </c>
      <c r="E8" s="886">
        <f>SUM(E9:E15)</f>
        <v>154</v>
      </c>
      <c r="F8" s="898">
        <f>IFERROR(E8/C8,0)</f>
        <v>0.66379310344827591</v>
      </c>
      <c r="G8" s="888">
        <f>SUM(G9:G15)</f>
        <v>102</v>
      </c>
      <c r="H8" s="886">
        <f>SUM(H9:H15)</f>
        <v>0</v>
      </c>
      <c r="I8" s="886">
        <f>SUM(I9:I15)</f>
        <v>72</v>
      </c>
      <c r="J8" s="898">
        <f>IFERROR(I8/G8,0)</f>
        <v>0.70588235294117652</v>
      </c>
    </row>
    <row r="9" spans="2:10" ht="18.75" customHeight="1" x14ac:dyDescent="0.25">
      <c r="B9" s="859" t="s">
        <v>702</v>
      </c>
      <c r="C9" s="860"/>
      <c r="D9" s="861"/>
      <c r="E9" s="861"/>
      <c r="F9" s="889">
        <f>IFERROR(E9/C9,0)</f>
        <v>0</v>
      </c>
      <c r="G9" s="862">
        <v>60</v>
      </c>
      <c r="H9" s="862"/>
      <c r="I9" s="863">
        <v>36</v>
      </c>
      <c r="J9" s="890">
        <f>IFERROR(I9/G9,0)</f>
        <v>0.6</v>
      </c>
    </row>
    <row r="10" spans="2:10" ht="31.5" x14ac:dyDescent="0.25">
      <c r="B10" s="864" t="s">
        <v>2773</v>
      </c>
      <c r="C10" s="865"/>
      <c r="D10" s="866"/>
      <c r="E10" s="866"/>
      <c r="F10" s="889">
        <f t="shared" ref="F10:F43" si="0">IFERROR(E10/C10,0)</f>
        <v>0</v>
      </c>
      <c r="G10" s="867">
        <v>32</v>
      </c>
      <c r="H10" s="867"/>
      <c r="I10" s="823">
        <v>27</v>
      </c>
      <c r="J10" s="890">
        <f t="shared" ref="J10:J43" si="1">IFERROR(I10/G10,0)</f>
        <v>0.84375</v>
      </c>
    </row>
    <row r="11" spans="2:10" ht="18.75" customHeight="1" x14ac:dyDescent="0.25">
      <c r="B11" s="864" t="s">
        <v>703</v>
      </c>
      <c r="C11" s="865">
        <v>36</v>
      </c>
      <c r="D11" s="866">
        <v>34</v>
      </c>
      <c r="E11" s="866">
        <v>30</v>
      </c>
      <c r="F11" s="889">
        <f t="shared" si="0"/>
        <v>0.83333333333333337</v>
      </c>
      <c r="G11" s="867">
        <v>10</v>
      </c>
      <c r="H11" s="867"/>
      <c r="I11" s="823"/>
      <c r="J11" s="890">
        <f t="shared" si="1"/>
        <v>0</v>
      </c>
    </row>
    <row r="12" spans="2:10" ht="18.75" customHeight="1" x14ac:dyDescent="0.25">
      <c r="B12" s="864" t="s">
        <v>2774</v>
      </c>
      <c r="C12" s="865">
        <v>40</v>
      </c>
      <c r="D12" s="866">
        <v>40</v>
      </c>
      <c r="E12" s="866">
        <v>36</v>
      </c>
      <c r="F12" s="889">
        <f t="shared" si="0"/>
        <v>0.9</v>
      </c>
      <c r="G12" s="867"/>
      <c r="H12" s="867"/>
      <c r="I12" s="823"/>
      <c r="J12" s="890">
        <f t="shared" si="1"/>
        <v>0</v>
      </c>
    </row>
    <row r="13" spans="2:10" ht="31.5" x14ac:dyDescent="0.25">
      <c r="B13" s="869" t="s">
        <v>2775</v>
      </c>
      <c r="C13" s="870">
        <v>48</v>
      </c>
      <c r="D13" s="871">
        <v>41</v>
      </c>
      <c r="E13" s="871">
        <v>36</v>
      </c>
      <c r="F13" s="889">
        <f t="shared" si="0"/>
        <v>0.75</v>
      </c>
      <c r="G13" s="874"/>
      <c r="H13" s="874"/>
      <c r="I13" s="873"/>
      <c r="J13" s="890">
        <f t="shared" si="1"/>
        <v>0</v>
      </c>
    </row>
    <row r="14" spans="2:10" ht="18.75" customHeight="1" x14ac:dyDescent="0.25">
      <c r="B14" s="869" t="s">
        <v>2776</v>
      </c>
      <c r="C14" s="870">
        <v>48</v>
      </c>
      <c r="D14" s="871">
        <v>43</v>
      </c>
      <c r="E14" s="871">
        <v>16</v>
      </c>
      <c r="F14" s="889">
        <f t="shared" si="0"/>
        <v>0.33333333333333331</v>
      </c>
      <c r="G14" s="874">
        <v>0</v>
      </c>
      <c r="H14" s="874">
        <v>0</v>
      </c>
      <c r="I14" s="873">
        <v>9</v>
      </c>
      <c r="J14" s="890">
        <f t="shared" si="1"/>
        <v>0</v>
      </c>
    </row>
    <row r="15" spans="2:10" ht="18.75" customHeight="1" thickBot="1" x14ac:dyDescent="0.3">
      <c r="B15" s="869" t="s">
        <v>2777</v>
      </c>
      <c r="C15" s="870">
        <v>60</v>
      </c>
      <c r="D15" s="871">
        <v>39</v>
      </c>
      <c r="E15" s="871">
        <v>36</v>
      </c>
      <c r="F15" s="889">
        <f t="shared" si="0"/>
        <v>0.6</v>
      </c>
      <c r="G15" s="874"/>
      <c r="H15" s="874"/>
      <c r="I15" s="873"/>
      <c r="J15" s="890">
        <f t="shared" si="1"/>
        <v>0</v>
      </c>
    </row>
    <row r="16" spans="2:10" ht="18.75" customHeight="1" thickBot="1" x14ac:dyDescent="0.3">
      <c r="B16" s="858" t="s">
        <v>677</v>
      </c>
      <c r="C16" s="885">
        <f>SUM(C17:C24)</f>
        <v>162</v>
      </c>
      <c r="D16" s="886">
        <f>SUM(D17:D24)</f>
        <v>152</v>
      </c>
      <c r="E16" s="886">
        <f>SUM(E17:E24)</f>
        <v>117</v>
      </c>
      <c r="F16" s="898">
        <f>IFERROR(E16/C16,0)</f>
        <v>0.72222222222222221</v>
      </c>
      <c r="G16" s="899">
        <f>SUM(G17:G24)</f>
        <v>70</v>
      </c>
      <c r="H16" s="900">
        <f>SUM(H17:H24)</f>
        <v>45</v>
      </c>
      <c r="I16" s="900">
        <f>SUM(I17:I24)</f>
        <v>32</v>
      </c>
      <c r="J16" s="898">
        <f>IFERROR(I16/G16,0)</f>
        <v>0.45714285714285713</v>
      </c>
    </row>
    <row r="17" spans="2:10" ht="18.75" customHeight="1" x14ac:dyDescent="0.25">
      <c r="B17" s="859" t="s">
        <v>707</v>
      </c>
      <c r="C17" s="860">
        <v>21</v>
      </c>
      <c r="D17" s="861">
        <v>20</v>
      </c>
      <c r="E17" s="861">
        <v>14</v>
      </c>
      <c r="F17" s="889">
        <f t="shared" si="0"/>
        <v>0.66666666666666663</v>
      </c>
      <c r="G17" s="862"/>
      <c r="H17" s="862"/>
      <c r="I17" s="863"/>
      <c r="J17" s="890">
        <f t="shared" si="1"/>
        <v>0</v>
      </c>
    </row>
    <row r="18" spans="2:10" ht="18.75" customHeight="1" x14ac:dyDescent="0.25">
      <c r="B18" s="864" t="s">
        <v>706</v>
      </c>
      <c r="C18" s="865">
        <v>28</v>
      </c>
      <c r="D18" s="866">
        <v>26</v>
      </c>
      <c r="E18" s="866">
        <v>24</v>
      </c>
      <c r="F18" s="889">
        <f t="shared" si="0"/>
        <v>0.8571428571428571</v>
      </c>
      <c r="G18" s="867"/>
      <c r="H18" s="867"/>
      <c r="I18" s="823"/>
      <c r="J18" s="890">
        <f t="shared" si="1"/>
        <v>0</v>
      </c>
    </row>
    <row r="19" spans="2:10" ht="18.75" customHeight="1" x14ac:dyDescent="0.25">
      <c r="B19" s="864" t="s">
        <v>2778</v>
      </c>
      <c r="C19" s="865">
        <v>21</v>
      </c>
      <c r="D19" s="866">
        <v>20</v>
      </c>
      <c r="E19" s="866">
        <v>0</v>
      </c>
      <c r="F19" s="889">
        <f t="shared" si="0"/>
        <v>0</v>
      </c>
      <c r="G19" s="867">
        <v>24</v>
      </c>
      <c r="H19" s="867"/>
      <c r="I19" s="823">
        <v>19</v>
      </c>
      <c r="J19" s="890">
        <f t="shared" si="1"/>
        <v>0.79166666666666663</v>
      </c>
    </row>
    <row r="20" spans="2:10" ht="18.75" customHeight="1" x14ac:dyDescent="0.25">
      <c r="B20" s="864" t="s">
        <v>2779</v>
      </c>
      <c r="C20" s="865">
        <v>23</v>
      </c>
      <c r="D20" s="866">
        <v>23</v>
      </c>
      <c r="E20" s="866">
        <v>22</v>
      </c>
      <c r="F20" s="889">
        <f t="shared" si="0"/>
        <v>0.95652173913043481</v>
      </c>
      <c r="G20" s="867"/>
      <c r="H20" s="867"/>
      <c r="I20" s="823"/>
      <c r="J20" s="890">
        <f t="shared" si="1"/>
        <v>0</v>
      </c>
    </row>
    <row r="21" spans="2:10" ht="31.5" x14ac:dyDescent="0.25">
      <c r="B21" s="864" t="s">
        <v>705</v>
      </c>
      <c r="C21" s="865">
        <v>16</v>
      </c>
      <c r="D21" s="866">
        <v>16</v>
      </c>
      <c r="E21" s="866">
        <v>15</v>
      </c>
      <c r="F21" s="889">
        <f t="shared" si="0"/>
        <v>0.9375</v>
      </c>
      <c r="G21" s="868">
        <v>12</v>
      </c>
      <c r="H21" s="868">
        <v>11</v>
      </c>
      <c r="I21" s="823"/>
      <c r="J21" s="890">
        <f t="shared" si="1"/>
        <v>0</v>
      </c>
    </row>
    <row r="22" spans="2:10" ht="31.5" x14ac:dyDescent="0.25">
      <c r="B22" s="864" t="s">
        <v>704</v>
      </c>
      <c r="C22" s="865">
        <v>8</v>
      </c>
      <c r="D22" s="866">
        <v>8</v>
      </c>
      <c r="E22" s="866">
        <v>8</v>
      </c>
      <c r="F22" s="889">
        <f t="shared" si="0"/>
        <v>1</v>
      </c>
      <c r="G22" s="867">
        <v>5</v>
      </c>
      <c r="H22" s="867">
        <v>5</v>
      </c>
      <c r="I22" s="823"/>
      <c r="J22" s="890">
        <f t="shared" si="1"/>
        <v>0</v>
      </c>
    </row>
    <row r="23" spans="2:10" ht="18.75" customHeight="1" x14ac:dyDescent="0.25">
      <c r="B23" s="864" t="s">
        <v>1196</v>
      </c>
      <c r="C23" s="865">
        <v>31</v>
      </c>
      <c r="D23" s="866">
        <v>29</v>
      </c>
      <c r="E23" s="866">
        <v>25</v>
      </c>
      <c r="F23" s="889">
        <f t="shared" si="0"/>
        <v>0.80645161290322576</v>
      </c>
      <c r="G23" s="867">
        <v>29</v>
      </c>
      <c r="H23" s="867">
        <v>29</v>
      </c>
      <c r="I23" s="823">
        <v>13</v>
      </c>
      <c r="J23" s="890">
        <f t="shared" si="1"/>
        <v>0.44827586206896552</v>
      </c>
    </row>
    <row r="24" spans="2:10" ht="16.5" thickBot="1" x14ac:dyDescent="0.3">
      <c r="B24" s="869" t="s">
        <v>343</v>
      </c>
      <c r="C24" s="870">
        <v>14</v>
      </c>
      <c r="D24" s="871">
        <v>10</v>
      </c>
      <c r="E24" s="871">
        <v>9</v>
      </c>
      <c r="F24" s="889">
        <f t="shared" si="0"/>
        <v>0.6428571428571429</v>
      </c>
      <c r="G24" s="874"/>
      <c r="H24" s="874"/>
      <c r="I24" s="873"/>
      <c r="J24" s="890">
        <f t="shared" si="1"/>
        <v>0</v>
      </c>
    </row>
    <row r="25" spans="2:10" ht="18.75" customHeight="1" thickBot="1" x14ac:dyDescent="0.3">
      <c r="B25" s="858" t="s">
        <v>272</v>
      </c>
      <c r="C25" s="885">
        <f>SUM(C26:C27)</f>
        <v>11</v>
      </c>
      <c r="D25" s="886">
        <f>SUM(D26:D27)</f>
        <v>8</v>
      </c>
      <c r="E25" s="886">
        <f>SUM(E26:E27)</f>
        <v>8</v>
      </c>
      <c r="F25" s="898">
        <f>IFERROR(E25/C25,0)</f>
        <v>0.72727272727272729</v>
      </c>
      <c r="G25" s="901">
        <f>SUM(G26:G27)</f>
        <v>14</v>
      </c>
      <c r="H25" s="902">
        <f>SUM(H26:H27)</f>
        <v>13</v>
      </c>
      <c r="I25" s="902">
        <f>SUM(I26:I27)</f>
        <v>7</v>
      </c>
      <c r="J25" s="898">
        <f>IFERROR(I25/G25,0)</f>
        <v>0.5</v>
      </c>
    </row>
    <row r="26" spans="2:10" ht="18.75" customHeight="1" x14ac:dyDescent="0.25">
      <c r="B26" s="859" t="s">
        <v>708</v>
      </c>
      <c r="C26" s="860">
        <v>10</v>
      </c>
      <c r="D26" s="861">
        <v>7</v>
      </c>
      <c r="E26" s="861">
        <v>7</v>
      </c>
      <c r="F26" s="889">
        <f t="shared" si="0"/>
        <v>0.7</v>
      </c>
      <c r="G26" s="862">
        <v>10</v>
      </c>
      <c r="H26" s="862">
        <v>9</v>
      </c>
      <c r="I26" s="863">
        <v>6</v>
      </c>
      <c r="J26" s="890">
        <f t="shared" si="1"/>
        <v>0.6</v>
      </c>
    </row>
    <row r="27" spans="2:10" ht="32.25" thickBot="1" x14ac:dyDescent="0.3">
      <c r="B27" s="869" t="s">
        <v>709</v>
      </c>
      <c r="C27" s="870">
        <v>1</v>
      </c>
      <c r="D27" s="871">
        <v>1</v>
      </c>
      <c r="E27" s="871">
        <v>1</v>
      </c>
      <c r="F27" s="889">
        <f t="shared" si="0"/>
        <v>1</v>
      </c>
      <c r="G27" s="874">
        <v>4</v>
      </c>
      <c r="H27" s="874">
        <v>4</v>
      </c>
      <c r="I27" s="873">
        <v>1</v>
      </c>
      <c r="J27" s="890">
        <f t="shared" si="1"/>
        <v>0.25</v>
      </c>
    </row>
    <row r="28" spans="2:10" ht="18.75" customHeight="1" thickBot="1" x14ac:dyDescent="0.3">
      <c r="B28" s="858" t="s">
        <v>326</v>
      </c>
      <c r="C28" s="885">
        <f>SUM(C29:C37)</f>
        <v>630</v>
      </c>
      <c r="D28" s="886">
        <f>SUM(D29:D37)</f>
        <v>43</v>
      </c>
      <c r="E28" s="886">
        <f>SUM(E29:E37)</f>
        <v>34</v>
      </c>
      <c r="F28" s="898">
        <f>IFERROR(E28/C28,0)</f>
        <v>5.3968253968253971E-2</v>
      </c>
      <c r="G28" s="888">
        <f>SUM(G29:G37)</f>
        <v>2</v>
      </c>
      <c r="H28" s="886">
        <f>SUM(H29:H37)</f>
        <v>0</v>
      </c>
      <c r="I28" s="886">
        <f>SUM(I29:I37)</f>
        <v>2</v>
      </c>
      <c r="J28" s="898">
        <f>IFERROR(I28/G28,0)</f>
        <v>1</v>
      </c>
    </row>
    <row r="29" spans="2:10" ht="31.5" x14ac:dyDescent="0.25">
      <c r="B29" s="859" t="s">
        <v>710</v>
      </c>
      <c r="C29" s="860">
        <v>118</v>
      </c>
      <c r="D29" s="861">
        <v>4</v>
      </c>
      <c r="E29" s="861">
        <v>2</v>
      </c>
      <c r="F29" s="889">
        <f t="shared" si="0"/>
        <v>1.6949152542372881E-2</v>
      </c>
      <c r="G29" s="862"/>
      <c r="H29" s="862"/>
      <c r="I29" s="863"/>
      <c r="J29" s="890">
        <f t="shared" si="1"/>
        <v>0</v>
      </c>
    </row>
    <row r="30" spans="2:10" ht="18.75" customHeight="1" x14ac:dyDescent="0.25">
      <c r="B30" s="859" t="s">
        <v>711</v>
      </c>
      <c r="C30" s="865">
        <v>49</v>
      </c>
      <c r="D30" s="866">
        <v>2</v>
      </c>
      <c r="E30" s="866">
        <v>2</v>
      </c>
      <c r="F30" s="889">
        <f t="shared" si="0"/>
        <v>4.0816326530612242E-2</v>
      </c>
      <c r="G30" s="867"/>
      <c r="H30" s="867"/>
      <c r="I30" s="823"/>
      <c r="J30" s="890">
        <f t="shared" si="1"/>
        <v>0</v>
      </c>
    </row>
    <row r="31" spans="2:10" ht="31.5" x14ac:dyDescent="0.25">
      <c r="B31" s="864" t="s">
        <v>2780</v>
      </c>
      <c r="C31" s="865"/>
      <c r="D31" s="866"/>
      <c r="E31" s="866"/>
      <c r="F31" s="889">
        <f t="shared" si="0"/>
        <v>0</v>
      </c>
      <c r="G31" s="867">
        <v>2</v>
      </c>
      <c r="H31" s="868"/>
      <c r="I31" s="875">
        <v>2</v>
      </c>
      <c r="J31" s="890">
        <f t="shared" si="1"/>
        <v>1</v>
      </c>
    </row>
    <row r="32" spans="2:10" ht="18.75" customHeight="1" x14ac:dyDescent="0.25">
      <c r="B32" s="864" t="s">
        <v>712</v>
      </c>
      <c r="C32" s="865">
        <v>24</v>
      </c>
      <c r="D32" s="866">
        <v>22</v>
      </c>
      <c r="E32" s="866">
        <v>15</v>
      </c>
      <c r="F32" s="889">
        <f t="shared" si="0"/>
        <v>0.625</v>
      </c>
      <c r="G32" s="868"/>
      <c r="H32" s="868"/>
      <c r="I32" s="875"/>
      <c r="J32" s="890">
        <f t="shared" si="1"/>
        <v>0</v>
      </c>
    </row>
    <row r="33" spans="2:11" ht="18.75" customHeight="1" x14ac:dyDescent="0.25">
      <c r="B33" s="864" t="s">
        <v>713</v>
      </c>
      <c r="C33" s="865">
        <v>207</v>
      </c>
      <c r="D33" s="866">
        <v>4</v>
      </c>
      <c r="E33" s="866">
        <v>4</v>
      </c>
      <c r="F33" s="889">
        <f t="shared" si="0"/>
        <v>1.932367149758454E-2</v>
      </c>
      <c r="G33" s="867"/>
      <c r="H33" s="867"/>
      <c r="I33" s="823"/>
      <c r="J33" s="890">
        <f t="shared" si="1"/>
        <v>0</v>
      </c>
    </row>
    <row r="34" spans="2:11" ht="18.75" customHeight="1" x14ac:dyDescent="0.25">
      <c r="B34" s="864" t="s">
        <v>2781</v>
      </c>
      <c r="C34" s="865">
        <v>123</v>
      </c>
      <c r="D34" s="866">
        <v>6</v>
      </c>
      <c r="E34" s="866">
        <v>6</v>
      </c>
      <c r="F34" s="889">
        <f t="shared" si="0"/>
        <v>4.878048780487805E-2</v>
      </c>
      <c r="G34" s="867"/>
      <c r="H34" s="867"/>
      <c r="I34" s="823"/>
      <c r="J34" s="890">
        <f t="shared" si="1"/>
        <v>0</v>
      </c>
    </row>
    <row r="35" spans="2:11" ht="31.5" x14ac:dyDescent="0.25">
      <c r="B35" s="864" t="s">
        <v>2782</v>
      </c>
      <c r="C35" s="865">
        <v>10</v>
      </c>
      <c r="D35" s="866">
        <v>0</v>
      </c>
      <c r="E35" s="866">
        <v>0</v>
      </c>
      <c r="F35" s="889">
        <f t="shared" si="0"/>
        <v>0</v>
      </c>
      <c r="G35" s="867"/>
      <c r="H35" s="867"/>
      <c r="I35" s="823"/>
      <c r="J35" s="890">
        <f t="shared" si="1"/>
        <v>0</v>
      </c>
    </row>
    <row r="36" spans="2:11" ht="18.75" customHeight="1" x14ac:dyDescent="0.25">
      <c r="B36" s="864" t="s">
        <v>2783</v>
      </c>
      <c r="C36" s="865">
        <v>93</v>
      </c>
      <c r="D36" s="866">
        <v>3</v>
      </c>
      <c r="E36" s="866">
        <v>3</v>
      </c>
      <c r="F36" s="889">
        <f t="shared" si="0"/>
        <v>3.2258064516129031E-2</v>
      </c>
      <c r="G36" s="867"/>
      <c r="H36" s="867"/>
      <c r="I36" s="823"/>
      <c r="J36" s="890">
        <f t="shared" si="1"/>
        <v>0</v>
      </c>
    </row>
    <row r="37" spans="2:11" ht="18.75" customHeight="1" thickBot="1" x14ac:dyDescent="0.3">
      <c r="B37" s="869" t="s">
        <v>2754</v>
      </c>
      <c r="C37" s="870">
        <v>6</v>
      </c>
      <c r="D37" s="871">
        <v>2</v>
      </c>
      <c r="E37" s="871">
        <v>2</v>
      </c>
      <c r="F37" s="889">
        <f t="shared" si="0"/>
        <v>0.33333333333333331</v>
      </c>
      <c r="G37" s="874"/>
      <c r="H37" s="874"/>
      <c r="I37" s="873"/>
      <c r="J37" s="890">
        <f t="shared" si="1"/>
        <v>0</v>
      </c>
    </row>
    <row r="38" spans="2:11" ht="18.75" customHeight="1" thickBot="1" x14ac:dyDescent="0.3">
      <c r="B38" s="858" t="s">
        <v>861</v>
      </c>
      <c r="C38" s="885">
        <f>SUM(C39)</f>
        <v>29</v>
      </c>
      <c r="D38" s="886">
        <f>SUM(D39)</f>
        <v>29</v>
      </c>
      <c r="E38" s="886">
        <f>SUM(E39)</f>
        <v>25</v>
      </c>
      <c r="F38" s="898">
        <f>IFERROR(E38/C38,0)</f>
        <v>0.86206896551724133</v>
      </c>
      <c r="G38" s="888">
        <f>SUM(G39)</f>
        <v>0</v>
      </c>
      <c r="H38" s="886">
        <f>SUM(H39)</f>
        <v>0</v>
      </c>
      <c r="I38" s="886">
        <f>SUM(I39)</f>
        <v>0</v>
      </c>
      <c r="J38" s="898">
        <f>IFERROR(I38/G38,0)</f>
        <v>0</v>
      </c>
      <c r="K38" s="903"/>
    </row>
    <row r="39" spans="2:11" ht="32.25" thickBot="1" x14ac:dyDescent="0.3">
      <c r="B39" s="894" t="s">
        <v>1198</v>
      </c>
      <c r="C39" s="895">
        <v>29</v>
      </c>
      <c r="D39" s="896">
        <v>29</v>
      </c>
      <c r="E39" s="896">
        <v>25</v>
      </c>
      <c r="F39" s="889">
        <f t="shared" ref="F39" si="2">IFERROR(E39/C39,0)</f>
        <v>0.86206896551724133</v>
      </c>
      <c r="G39" s="897"/>
      <c r="H39" s="896"/>
      <c r="I39" s="896"/>
      <c r="J39" s="890">
        <f t="shared" ref="J39" si="3">IFERROR(I39/G39,0)</f>
        <v>0</v>
      </c>
    </row>
    <row r="40" spans="2:11" ht="18.75" customHeight="1" thickBot="1" x14ac:dyDescent="0.3">
      <c r="B40" s="858" t="s">
        <v>294</v>
      </c>
      <c r="C40" s="885">
        <f>SUM(C41)</f>
        <v>0</v>
      </c>
      <c r="D40" s="886">
        <f>SUM(D41)</f>
        <v>0</v>
      </c>
      <c r="E40" s="886">
        <f>SUM(E41)</f>
        <v>0</v>
      </c>
      <c r="F40" s="898">
        <f>IFERROR(E40/C40,0)</f>
        <v>0</v>
      </c>
      <c r="G40" s="888">
        <f>SUM(G41)</f>
        <v>12</v>
      </c>
      <c r="H40" s="886">
        <f>SUM(H41)</f>
        <v>0</v>
      </c>
      <c r="I40" s="886">
        <f>SUM(I41)</f>
        <v>9</v>
      </c>
      <c r="J40" s="898">
        <f>IFERROR(I40/G40,0)</f>
        <v>0.75</v>
      </c>
    </row>
    <row r="41" spans="2:11" ht="18.75" customHeight="1" thickBot="1" x14ac:dyDescent="0.3">
      <c r="B41" s="894" t="s">
        <v>2784</v>
      </c>
      <c r="C41" s="895"/>
      <c r="D41" s="896"/>
      <c r="E41" s="896"/>
      <c r="F41" s="889">
        <f t="shared" ref="F41" si="4">IFERROR(E41/C41,0)</f>
        <v>0</v>
      </c>
      <c r="G41" s="897">
        <v>12</v>
      </c>
      <c r="H41" s="896"/>
      <c r="I41" s="896">
        <v>9</v>
      </c>
      <c r="J41" s="890">
        <f t="shared" ref="J41" si="5">IFERROR(I41/G41,0)</f>
        <v>0.75</v>
      </c>
    </row>
    <row r="42" spans="2:11" ht="18.75" customHeight="1" thickBot="1" x14ac:dyDescent="0.3">
      <c r="B42" s="858" t="s">
        <v>424</v>
      </c>
      <c r="C42" s="885">
        <f>SUM(C43)</f>
        <v>38</v>
      </c>
      <c r="D42" s="886">
        <f>SUM(D43)</f>
        <v>32</v>
      </c>
      <c r="E42" s="886">
        <f>SUM(E43)</f>
        <v>25</v>
      </c>
      <c r="F42" s="898">
        <f>IFERROR(E42/C42,0)</f>
        <v>0.65789473684210531</v>
      </c>
      <c r="G42" s="888">
        <f>SUM(G43)</f>
        <v>0</v>
      </c>
      <c r="H42" s="886">
        <f>SUM(H43)</f>
        <v>0</v>
      </c>
      <c r="I42" s="886">
        <f>SUM(I43)</f>
        <v>0</v>
      </c>
      <c r="J42" s="898">
        <f>IFERROR(I42/G42,0)</f>
        <v>0</v>
      </c>
    </row>
    <row r="43" spans="2:11" ht="18.75" customHeight="1" thickBot="1" x14ac:dyDescent="0.3">
      <c r="B43" s="894" t="s">
        <v>2785</v>
      </c>
      <c r="C43" s="895">
        <v>38</v>
      </c>
      <c r="D43" s="896">
        <v>32</v>
      </c>
      <c r="E43" s="896">
        <v>25</v>
      </c>
      <c r="F43" s="889">
        <f t="shared" si="0"/>
        <v>0.65789473684210531</v>
      </c>
      <c r="G43" s="897"/>
      <c r="H43" s="896"/>
      <c r="I43" s="896"/>
      <c r="J43" s="890">
        <f t="shared" si="1"/>
        <v>0</v>
      </c>
    </row>
    <row r="44" spans="2:11" ht="18.75" customHeight="1" thickBot="1" x14ac:dyDescent="0.35">
      <c r="B44" s="884" t="s">
        <v>211</v>
      </c>
      <c r="C44" s="904">
        <f>SUM(C8+C16+C25+C28+C38+C40+C42)</f>
        <v>1102</v>
      </c>
      <c r="D44" s="904">
        <f>SUM(D8+D16+D25+D28+D38+D40+D42)</f>
        <v>461</v>
      </c>
      <c r="E44" s="904">
        <f>SUM(E8+E16+E25+E28+E38+E40+E42)</f>
        <v>363</v>
      </c>
      <c r="F44" s="898">
        <f>IFERROR(E44/C44,0)</f>
        <v>0.3294010889292196</v>
      </c>
      <c r="G44" s="904">
        <f>SUM(G8+G16+G25+G28+G38+G40+G42)</f>
        <v>200</v>
      </c>
      <c r="H44" s="904">
        <f>SUM(H8+H16+H25+H28+H38+H40+H42)</f>
        <v>58</v>
      </c>
      <c r="I44" s="904">
        <f>SUM(I8+I16+I25+I28+I38+I40+I42)</f>
        <v>122</v>
      </c>
      <c r="J44" s="898">
        <f>IFERROR(I44/G44,0)</f>
        <v>0.61</v>
      </c>
    </row>
    <row r="45" spans="2:11" ht="18" customHeight="1" x14ac:dyDescent="0.25"/>
    <row r="46" spans="2:11" ht="18" hidden="1" customHeight="1" x14ac:dyDescent="0.25"/>
    <row r="47" spans="2:11" ht="18" customHeight="1" x14ac:dyDescent="0.25"/>
    <row r="48" spans="2:11" ht="18" customHeight="1" x14ac:dyDescent="0.25"/>
  </sheetData>
  <sheetProtection sheet="1" objects="1" scenarios="1" formatCells="0" formatColumns="0" formatRows="0" insertColumns="0" insertRows="0" deleteColumns="0" deleteRows="0" sort="0"/>
  <mergeCells count="6">
    <mergeCell ref="B1:J3"/>
    <mergeCell ref="B4:J4"/>
    <mergeCell ref="B5:F5"/>
    <mergeCell ref="B6:B7"/>
    <mergeCell ref="C6:F6"/>
    <mergeCell ref="G6:J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N304"/>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x14ac:dyDescent="0.25">
      <c r="B1" s="1777"/>
      <c r="C1" s="1778"/>
      <c r="D1" s="1778"/>
      <c r="E1" s="1778"/>
      <c r="F1" s="1778"/>
      <c r="G1" s="1778"/>
      <c r="H1" s="1778"/>
      <c r="I1" s="1778"/>
      <c r="J1" s="1778"/>
      <c r="K1" s="1778"/>
      <c r="L1" s="1779"/>
    </row>
    <row r="2" spans="2:14"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2632</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158"/>
      <c r="N5" s="158"/>
    </row>
    <row r="6" spans="2:14" s="5" customFormat="1" ht="19.5" customHeight="1" x14ac:dyDescent="0.25">
      <c r="B6" s="122"/>
      <c r="C6" s="123"/>
      <c r="D6" s="123"/>
      <c r="E6" s="123"/>
      <c r="F6" s="123"/>
      <c r="G6" s="123"/>
      <c r="H6" s="123"/>
      <c r="I6" s="123"/>
      <c r="J6" s="123"/>
      <c r="K6" s="123"/>
      <c r="L6" s="124"/>
      <c r="M6" s="158"/>
      <c r="N6" s="158"/>
    </row>
    <row r="7" spans="2:14" s="5" customFormat="1" ht="18.75" customHeight="1" x14ac:dyDescent="0.25">
      <c r="B7" s="125"/>
      <c r="C7" s="121"/>
      <c r="D7" s="121"/>
      <c r="E7" s="121"/>
      <c r="F7" s="121"/>
      <c r="G7" s="121"/>
      <c r="H7" s="121"/>
      <c r="I7" s="121"/>
      <c r="J7" s="121"/>
      <c r="K7" s="121"/>
      <c r="L7" s="126"/>
      <c r="M7" s="158"/>
      <c r="N7" s="158"/>
    </row>
    <row r="8" spans="2:14" s="5" customFormat="1" ht="18.75" customHeight="1" x14ac:dyDescent="0.25">
      <c r="B8" s="125"/>
      <c r="C8" s="121"/>
      <c r="D8" s="121"/>
      <c r="E8" s="121"/>
      <c r="F8" s="121"/>
      <c r="G8" s="121"/>
      <c r="H8" s="121"/>
      <c r="I8" s="121"/>
      <c r="J8" s="121"/>
      <c r="K8" s="121"/>
      <c r="L8" s="126"/>
      <c r="M8" s="158"/>
      <c r="N8" s="158"/>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7"/>
      <c r="C31" s="128"/>
      <c r="D31" s="128"/>
      <c r="E31" s="128"/>
      <c r="F31" s="128"/>
      <c r="G31" s="128"/>
      <c r="H31" s="128"/>
      <c r="I31" s="128"/>
      <c r="J31" s="128"/>
      <c r="K31" s="128"/>
      <c r="L31" s="129"/>
    </row>
    <row r="32" spans="2:12" ht="15"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N304"/>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x14ac:dyDescent="0.25">
      <c r="B1" s="1777"/>
      <c r="C1" s="1778"/>
      <c r="D1" s="1778"/>
      <c r="E1" s="1778"/>
      <c r="F1" s="1778"/>
      <c r="G1" s="1778"/>
      <c r="H1" s="1778"/>
      <c r="I1" s="1778"/>
      <c r="J1" s="1778"/>
      <c r="K1" s="1778"/>
      <c r="L1" s="1779"/>
    </row>
    <row r="2" spans="2:14"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2631</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158"/>
      <c r="N5" s="158"/>
    </row>
    <row r="6" spans="2:14" s="5" customFormat="1" ht="19.5" customHeight="1" x14ac:dyDescent="0.25">
      <c r="B6" s="122"/>
      <c r="C6" s="123"/>
      <c r="D6" s="123"/>
      <c r="E6" s="123"/>
      <c r="F6" s="123"/>
      <c r="G6" s="123"/>
      <c r="H6" s="123"/>
      <c r="I6" s="123"/>
      <c r="J6" s="123"/>
      <c r="K6" s="123"/>
      <c r="L6" s="124"/>
      <c r="M6" s="158"/>
      <c r="N6" s="158"/>
    </row>
    <row r="7" spans="2:14" s="5" customFormat="1" ht="18.75" customHeight="1" x14ac:dyDescent="0.25">
      <c r="B7" s="125"/>
      <c r="C7" s="121"/>
      <c r="D7" s="121"/>
      <c r="E7" s="121"/>
      <c r="F7" s="121"/>
      <c r="G7" s="121"/>
      <c r="H7" s="121"/>
      <c r="I7" s="121"/>
      <c r="J7" s="121"/>
      <c r="K7" s="121"/>
      <c r="L7" s="126"/>
      <c r="M7" s="158"/>
      <c r="N7" s="158"/>
    </row>
    <row r="8" spans="2:14" s="5" customFormat="1" ht="18.75" customHeight="1" x14ac:dyDescent="0.25">
      <c r="B8" s="125"/>
      <c r="C8" s="121"/>
      <c r="D8" s="121"/>
      <c r="E8" s="121"/>
      <c r="F8" s="121"/>
      <c r="G8" s="121"/>
      <c r="H8" s="121"/>
      <c r="I8" s="121"/>
      <c r="J8" s="121"/>
      <c r="K8" s="121"/>
      <c r="L8" s="126"/>
      <c r="M8" s="158"/>
      <c r="N8" s="158"/>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5"/>
      <c r="C28" s="121"/>
      <c r="D28" s="121"/>
      <c r="E28" s="121"/>
      <c r="F28" s="121"/>
      <c r="G28" s="121"/>
      <c r="H28" s="121"/>
      <c r="I28" s="121"/>
      <c r="J28" s="121"/>
      <c r="K28" s="121"/>
      <c r="L28" s="126"/>
    </row>
    <row r="29" spans="2:12" ht="18.75" customHeight="1" x14ac:dyDescent="0.25">
      <c r="B29" s="125"/>
      <c r="C29" s="121"/>
      <c r="D29" s="121"/>
      <c r="E29" s="121"/>
      <c r="F29" s="121"/>
      <c r="G29" s="121"/>
      <c r="H29" s="121"/>
      <c r="I29" s="121"/>
      <c r="J29" s="121"/>
      <c r="K29" s="121"/>
      <c r="L29" s="126"/>
    </row>
    <row r="30" spans="2:12" ht="18.75" customHeight="1" x14ac:dyDescent="0.25">
      <c r="B30" s="125"/>
      <c r="C30" s="121"/>
      <c r="D30" s="121"/>
      <c r="E30" s="121"/>
      <c r="F30" s="121"/>
      <c r="G30" s="121"/>
      <c r="H30" s="121"/>
      <c r="I30" s="121"/>
      <c r="J30" s="121"/>
      <c r="K30" s="121"/>
      <c r="L30" s="126"/>
    </row>
    <row r="31" spans="2:12" ht="18.75" customHeight="1" x14ac:dyDescent="0.25">
      <c r="B31" s="127"/>
      <c r="C31" s="128"/>
      <c r="D31" s="128"/>
      <c r="E31" s="128"/>
      <c r="F31" s="128"/>
      <c r="G31" s="128"/>
      <c r="H31" s="128"/>
      <c r="I31" s="128"/>
      <c r="J31" s="128"/>
      <c r="K31" s="128"/>
      <c r="L31" s="129"/>
    </row>
    <row r="32" spans="2:12" ht="15"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O61"/>
  <sheetViews>
    <sheetView showGridLines="0" zoomScaleNormal="100" workbookViewId="0">
      <pane xSplit="2" ySplit="8" topLeftCell="C54"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775" customWidth="1"/>
    <col min="2" max="2" width="58.85546875" style="775" customWidth="1"/>
    <col min="3" max="3" width="10" style="775" bestFit="1" customWidth="1"/>
    <col min="4" max="4" width="10.42578125" style="775" bestFit="1" customWidth="1"/>
    <col min="5" max="5" width="9.5703125" style="775" bestFit="1" customWidth="1"/>
    <col min="6" max="6" width="10.42578125" style="775" bestFit="1" customWidth="1"/>
    <col min="7" max="7" width="14.42578125" style="775" customWidth="1"/>
    <col min="8" max="8" width="11.140625" style="775" bestFit="1" customWidth="1"/>
    <col min="9" max="9" width="10.28515625" style="775" bestFit="1" customWidth="1"/>
    <col min="10" max="10" width="9.7109375" style="775" bestFit="1" customWidth="1"/>
    <col min="11" max="11" width="10.28515625" style="775" bestFit="1" customWidth="1"/>
    <col min="12" max="12" width="14.42578125" style="775" customWidth="1"/>
    <col min="13" max="13" width="5" style="775" customWidth="1"/>
    <col min="14" max="15" width="0" style="775" hidden="1" customWidth="1"/>
    <col min="16" max="16384" width="9.140625" style="775" hidden="1"/>
  </cols>
  <sheetData>
    <row r="1" spans="2:12" ht="15" x14ac:dyDescent="0.25">
      <c r="B1" s="1804"/>
      <c r="C1" s="1805"/>
      <c r="D1" s="1805"/>
      <c r="E1" s="1805"/>
      <c r="F1" s="1805"/>
      <c r="G1" s="1805"/>
      <c r="H1" s="1805"/>
      <c r="I1" s="1805"/>
      <c r="J1" s="1805"/>
      <c r="K1" s="1805"/>
      <c r="L1" s="1806"/>
    </row>
    <row r="2" spans="2:12" ht="15" x14ac:dyDescent="0.25">
      <c r="B2" s="1807"/>
      <c r="C2" s="1808"/>
      <c r="D2" s="1808"/>
      <c r="E2" s="1808"/>
      <c r="F2" s="1808"/>
      <c r="G2" s="1808"/>
      <c r="H2" s="1808"/>
      <c r="I2" s="1808"/>
      <c r="J2" s="1808"/>
      <c r="K2" s="1808"/>
      <c r="L2" s="1809"/>
    </row>
    <row r="3" spans="2:12" ht="15.75" thickBot="1" x14ac:dyDescent="0.3">
      <c r="B3" s="1810"/>
      <c r="C3" s="1811"/>
      <c r="D3" s="1811"/>
      <c r="E3" s="1811"/>
      <c r="F3" s="1811"/>
      <c r="G3" s="1811"/>
      <c r="H3" s="1811"/>
      <c r="I3" s="1811"/>
      <c r="J3" s="1811"/>
      <c r="K3" s="1811"/>
      <c r="L3" s="1812"/>
    </row>
    <row r="4" spans="2:12" ht="21.75" thickBot="1" x14ac:dyDescent="0.4">
      <c r="B4" s="1813" t="s">
        <v>2633</v>
      </c>
      <c r="C4" s="1814"/>
      <c r="D4" s="1814"/>
      <c r="E4" s="1814"/>
      <c r="F4" s="1814"/>
      <c r="G4" s="1814"/>
      <c r="H4" s="1814"/>
      <c r="I4" s="1814"/>
      <c r="J4" s="1814"/>
      <c r="K4" s="1814"/>
      <c r="L4" s="1815"/>
    </row>
    <row r="5" spans="2:12" s="778" customFormat="1" ht="15.75" x14ac:dyDescent="0.25">
      <c r="B5" s="1859"/>
      <c r="C5" s="1859"/>
      <c r="D5" s="1859"/>
      <c r="E5" s="1859"/>
      <c r="F5" s="1859"/>
      <c r="G5" s="777"/>
      <c r="H5" s="777"/>
      <c r="I5" s="777"/>
      <c r="J5" s="777"/>
    </row>
    <row r="6" spans="2:12" s="778" customFormat="1" ht="18.75" customHeight="1" x14ac:dyDescent="0.25">
      <c r="B6" s="1902" t="s">
        <v>663</v>
      </c>
      <c r="C6" s="1943" t="s">
        <v>388</v>
      </c>
      <c r="D6" s="1943"/>
      <c r="E6" s="1943"/>
      <c r="F6" s="1943"/>
      <c r="G6" s="1943"/>
      <c r="H6" s="1944" t="s">
        <v>389</v>
      </c>
      <c r="I6" s="1944"/>
      <c r="J6" s="1944"/>
      <c r="K6" s="1944"/>
      <c r="L6" s="1944"/>
    </row>
    <row r="7" spans="2:12" s="778" customFormat="1" ht="32.25" customHeight="1" x14ac:dyDescent="0.25">
      <c r="B7" s="1902"/>
      <c r="C7" s="1943" t="s">
        <v>206</v>
      </c>
      <c r="D7" s="1943"/>
      <c r="E7" s="1943" t="s">
        <v>661</v>
      </c>
      <c r="F7" s="1943"/>
      <c r="G7" s="1943" t="s">
        <v>662</v>
      </c>
      <c r="H7" s="1945" t="s">
        <v>206</v>
      </c>
      <c r="I7" s="1945"/>
      <c r="J7" s="1943" t="s">
        <v>661</v>
      </c>
      <c r="K7" s="1943"/>
      <c r="L7" s="1943" t="s">
        <v>662</v>
      </c>
    </row>
    <row r="8" spans="2:12" s="857" customFormat="1" ht="15.75" x14ac:dyDescent="0.25">
      <c r="B8" s="1902"/>
      <c r="C8" s="838" t="s">
        <v>714</v>
      </c>
      <c r="D8" s="838" t="s">
        <v>715</v>
      </c>
      <c r="E8" s="838" t="s">
        <v>714</v>
      </c>
      <c r="F8" s="838" t="s">
        <v>715</v>
      </c>
      <c r="G8" s="1943"/>
      <c r="H8" s="838" t="s">
        <v>714</v>
      </c>
      <c r="I8" s="838" t="s">
        <v>715</v>
      </c>
      <c r="J8" s="838" t="s">
        <v>714</v>
      </c>
      <c r="K8" s="838" t="s">
        <v>715</v>
      </c>
      <c r="L8" s="1943"/>
    </row>
    <row r="9" spans="2:12" ht="18.75" customHeight="1" x14ac:dyDescent="0.25">
      <c r="B9" s="838" t="s">
        <v>701</v>
      </c>
      <c r="C9" s="925">
        <f>SUM(C10:C22)</f>
        <v>661</v>
      </c>
      <c r="D9" s="925">
        <f t="shared" ref="D9:K9" si="0">SUM(D10:D22)</f>
        <v>574</v>
      </c>
      <c r="E9" s="925">
        <f t="shared" si="0"/>
        <v>293</v>
      </c>
      <c r="F9" s="925">
        <f t="shared" si="0"/>
        <v>252</v>
      </c>
      <c r="G9" s="938">
        <f>IFERROR((F9+E9)/(D9+C9),0)</f>
        <v>0.44129554655870445</v>
      </c>
      <c r="H9" s="925">
        <f t="shared" si="0"/>
        <v>483</v>
      </c>
      <c r="I9" s="925">
        <f t="shared" si="0"/>
        <v>416</v>
      </c>
      <c r="J9" s="925">
        <f t="shared" si="0"/>
        <v>254</v>
      </c>
      <c r="K9" s="925">
        <f t="shared" si="0"/>
        <v>219</v>
      </c>
      <c r="L9" s="938">
        <f>IFERROR((K9+J9)/(I9+H9),0)</f>
        <v>0.5261401557285873</v>
      </c>
    </row>
    <row r="10" spans="2:12" ht="18.75" customHeight="1" x14ac:dyDescent="0.25">
      <c r="B10" s="946" t="s">
        <v>2786</v>
      </c>
      <c r="C10" s="947">
        <v>15</v>
      </c>
      <c r="D10" s="947">
        <v>9</v>
      </c>
      <c r="E10" s="947"/>
      <c r="F10" s="947"/>
      <c r="G10" s="939">
        <f>IFERROR((F10+E10)/(D10+C10),0)</f>
        <v>0</v>
      </c>
      <c r="H10" s="786">
        <v>29</v>
      </c>
      <c r="I10" s="786">
        <v>24</v>
      </c>
      <c r="J10" s="786">
        <v>21</v>
      </c>
      <c r="K10" s="786">
        <v>19</v>
      </c>
      <c r="L10" s="939">
        <f>IFERROR((K10+J10)/(I10+H10),0)</f>
        <v>0.75471698113207553</v>
      </c>
    </row>
    <row r="11" spans="2:12" ht="18.75" customHeight="1" x14ac:dyDescent="0.25">
      <c r="B11" s="946" t="s">
        <v>665</v>
      </c>
      <c r="C11" s="947">
        <v>40</v>
      </c>
      <c r="D11" s="947">
        <v>34</v>
      </c>
      <c r="E11" s="947">
        <v>29</v>
      </c>
      <c r="F11" s="947">
        <v>20</v>
      </c>
      <c r="G11" s="939">
        <f t="shared" ref="G11:G57" si="1">IFERROR((F11+E11)/(D11+C11),0)</f>
        <v>0.66216216216216217</v>
      </c>
      <c r="H11" s="786"/>
      <c r="I11" s="786"/>
      <c r="J11" s="786"/>
      <c r="K11" s="786"/>
      <c r="L11" s="939">
        <f t="shared" ref="L11:L57" si="2">IFERROR((K11+J11)/(I11+H11),0)</f>
        <v>0</v>
      </c>
    </row>
    <row r="12" spans="2:12" ht="18.75" customHeight="1" x14ac:dyDescent="0.25">
      <c r="B12" s="946" t="s">
        <v>666</v>
      </c>
      <c r="C12" s="947">
        <v>31</v>
      </c>
      <c r="D12" s="947">
        <v>25</v>
      </c>
      <c r="E12" s="947">
        <v>28</v>
      </c>
      <c r="F12" s="947">
        <v>22</v>
      </c>
      <c r="G12" s="939">
        <f t="shared" si="1"/>
        <v>0.8928571428571429</v>
      </c>
      <c r="H12" s="786">
        <v>31</v>
      </c>
      <c r="I12" s="786">
        <v>24</v>
      </c>
      <c r="J12" s="786">
        <v>26</v>
      </c>
      <c r="K12" s="786">
        <v>17</v>
      </c>
      <c r="L12" s="939">
        <f t="shared" si="2"/>
        <v>0.78181818181818186</v>
      </c>
    </row>
    <row r="13" spans="2:12" ht="18.75" customHeight="1" x14ac:dyDescent="0.25">
      <c r="B13" s="946" t="s">
        <v>667</v>
      </c>
      <c r="C13" s="947">
        <v>34</v>
      </c>
      <c r="D13" s="947">
        <v>16</v>
      </c>
      <c r="E13" s="947">
        <v>27</v>
      </c>
      <c r="F13" s="947">
        <v>11</v>
      </c>
      <c r="G13" s="939">
        <f t="shared" si="1"/>
        <v>0.76</v>
      </c>
      <c r="H13" s="786">
        <v>17</v>
      </c>
      <c r="I13" s="786">
        <v>12</v>
      </c>
      <c r="J13" s="786">
        <v>0</v>
      </c>
      <c r="K13" s="786">
        <v>0</v>
      </c>
      <c r="L13" s="939">
        <f t="shared" si="2"/>
        <v>0</v>
      </c>
    </row>
    <row r="14" spans="2:12" ht="18.75" customHeight="1" x14ac:dyDescent="0.25">
      <c r="B14" s="946" t="s">
        <v>668</v>
      </c>
      <c r="C14" s="947">
        <v>80</v>
      </c>
      <c r="D14" s="947">
        <v>67</v>
      </c>
      <c r="E14" s="947">
        <v>30</v>
      </c>
      <c r="F14" s="947">
        <v>18</v>
      </c>
      <c r="G14" s="939">
        <f t="shared" si="1"/>
        <v>0.32653061224489793</v>
      </c>
      <c r="H14" s="786">
        <v>40</v>
      </c>
      <c r="I14" s="786">
        <v>42</v>
      </c>
      <c r="J14" s="786">
        <v>24</v>
      </c>
      <c r="K14" s="786">
        <v>23</v>
      </c>
      <c r="L14" s="939">
        <f t="shared" si="2"/>
        <v>0.57317073170731703</v>
      </c>
    </row>
    <row r="15" spans="2:12" ht="18.75" customHeight="1" x14ac:dyDescent="0.25">
      <c r="B15" s="946" t="s">
        <v>669</v>
      </c>
      <c r="C15" s="947">
        <v>39</v>
      </c>
      <c r="D15" s="947">
        <v>51</v>
      </c>
      <c r="E15" s="947">
        <v>20</v>
      </c>
      <c r="F15" s="947">
        <v>31</v>
      </c>
      <c r="G15" s="939">
        <f t="shared" si="1"/>
        <v>0.56666666666666665</v>
      </c>
      <c r="H15" s="786">
        <v>82</v>
      </c>
      <c r="I15" s="786">
        <v>84</v>
      </c>
      <c r="J15" s="786">
        <v>21</v>
      </c>
      <c r="K15" s="786">
        <v>27</v>
      </c>
      <c r="L15" s="939">
        <f t="shared" si="2"/>
        <v>0.28915662650602408</v>
      </c>
    </row>
    <row r="16" spans="2:12" ht="31.5" x14ac:dyDescent="0.25">
      <c r="B16" s="946" t="s">
        <v>670</v>
      </c>
      <c r="C16" s="947">
        <v>29</v>
      </c>
      <c r="D16" s="947">
        <v>15</v>
      </c>
      <c r="E16" s="947">
        <v>17</v>
      </c>
      <c r="F16" s="947">
        <v>6</v>
      </c>
      <c r="G16" s="939">
        <f t="shared" si="1"/>
        <v>0.52272727272727271</v>
      </c>
      <c r="H16" s="786">
        <v>23</v>
      </c>
      <c r="I16" s="786">
        <v>9</v>
      </c>
      <c r="J16" s="786">
        <v>15</v>
      </c>
      <c r="K16" s="786">
        <v>4</v>
      </c>
      <c r="L16" s="939">
        <f t="shared" si="2"/>
        <v>0.59375</v>
      </c>
    </row>
    <row r="17" spans="2:12" ht="18.75" customHeight="1" x14ac:dyDescent="0.25">
      <c r="B17" s="946" t="s">
        <v>671</v>
      </c>
      <c r="C17" s="947">
        <v>151</v>
      </c>
      <c r="D17" s="947">
        <v>132</v>
      </c>
      <c r="E17" s="947">
        <v>25</v>
      </c>
      <c r="F17" s="947">
        <v>25</v>
      </c>
      <c r="G17" s="939">
        <f t="shared" si="1"/>
        <v>0.17667844522968199</v>
      </c>
      <c r="H17" s="786">
        <v>54</v>
      </c>
      <c r="I17" s="786">
        <v>44</v>
      </c>
      <c r="J17" s="786">
        <v>29</v>
      </c>
      <c r="K17" s="786">
        <v>21</v>
      </c>
      <c r="L17" s="939">
        <f t="shared" si="2"/>
        <v>0.51020408163265307</v>
      </c>
    </row>
    <row r="18" spans="2:12" ht="18.75" customHeight="1" x14ac:dyDescent="0.25">
      <c r="B18" s="946" t="s">
        <v>672</v>
      </c>
      <c r="C18" s="947">
        <v>72</v>
      </c>
      <c r="D18" s="947">
        <v>66</v>
      </c>
      <c r="E18" s="947">
        <v>22</v>
      </c>
      <c r="F18" s="947">
        <v>27</v>
      </c>
      <c r="G18" s="939">
        <f t="shared" si="1"/>
        <v>0.35507246376811596</v>
      </c>
      <c r="H18" s="786">
        <v>81</v>
      </c>
      <c r="I18" s="786">
        <v>67</v>
      </c>
      <c r="J18" s="786">
        <v>20</v>
      </c>
      <c r="K18" s="786">
        <v>29</v>
      </c>
      <c r="L18" s="939">
        <f t="shared" si="2"/>
        <v>0.33108108108108109</v>
      </c>
    </row>
    <row r="19" spans="2:12" ht="18.75" customHeight="1" x14ac:dyDescent="0.25">
      <c r="B19" s="946" t="s">
        <v>673</v>
      </c>
      <c r="C19" s="947">
        <v>63</v>
      </c>
      <c r="D19" s="947">
        <v>52</v>
      </c>
      <c r="E19" s="947">
        <v>25</v>
      </c>
      <c r="F19" s="947">
        <v>26</v>
      </c>
      <c r="G19" s="939">
        <f t="shared" si="1"/>
        <v>0.44347826086956521</v>
      </c>
      <c r="H19" s="786">
        <v>32</v>
      </c>
      <c r="I19" s="786">
        <v>29</v>
      </c>
      <c r="J19" s="786">
        <v>22</v>
      </c>
      <c r="K19" s="786">
        <v>22</v>
      </c>
      <c r="L19" s="939">
        <f t="shared" si="2"/>
        <v>0.72131147540983609</v>
      </c>
    </row>
    <row r="20" spans="2:12" ht="18.75" customHeight="1" x14ac:dyDescent="0.25">
      <c r="B20" s="946" t="s">
        <v>674</v>
      </c>
      <c r="C20" s="947">
        <v>36</v>
      </c>
      <c r="D20" s="947">
        <v>42</v>
      </c>
      <c r="E20" s="947">
        <v>21</v>
      </c>
      <c r="F20" s="947">
        <v>30</v>
      </c>
      <c r="G20" s="939">
        <f t="shared" si="1"/>
        <v>0.65384615384615385</v>
      </c>
      <c r="H20" s="786">
        <v>23</v>
      </c>
      <c r="I20" s="786">
        <v>35</v>
      </c>
      <c r="J20" s="786">
        <v>15</v>
      </c>
      <c r="K20" s="786">
        <v>21</v>
      </c>
      <c r="L20" s="939">
        <f t="shared" si="2"/>
        <v>0.62068965517241381</v>
      </c>
    </row>
    <row r="21" spans="2:12" ht="18.75" customHeight="1" x14ac:dyDescent="0.25">
      <c r="B21" s="946" t="s">
        <v>675</v>
      </c>
      <c r="C21" s="947">
        <v>43</v>
      </c>
      <c r="D21" s="947">
        <v>27</v>
      </c>
      <c r="E21" s="947">
        <v>32</v>
      </c>
      <c r="F21" s="947">
        <v>16</v>
      </c>
      <c r="G21" s="939">
        <f t="shared" si="1"/>
        <v>0.68571428571428572</v>
      </c>
      <c r="H21" s="947">
        <v>33</v>
      </c>
      <c r="I21" s="947">
        <v>29</v>
      </c>
      <c r="J21" s="786">
        <v>35</v>
      </c>
      <c r="K21" s="786">
        <v>12</v>
      </c>
      <c r="L21" s="939">
        <f t="shared" si="2"/>
        <v>0.75806451612903225</v>
      </c>
    </row>
    <row r="22" spans="2:12" ht="18.75" customHeight="1" x14ac:dyDescent="0.25">
      <c r="B22" s="946" t="s">
        <v>676</v>
      </c>
      <c r="C22" s="947">
        <v>28</v>
      </c>
      <c r="D22" s="947">
        <v>38</v>
      </c>
      <c r="E22" s="947">
        <v>17</v>
      </c>
      <c r="F22" s="947">
        <v>20</v>
      </c>
      <c r="G22" s="939">
        <f t="shared" si="1"/>
        <v>0.56060606060606055</v>
      </c>
      <c r="H22" s="786">
        <v>38</v>
      </c>
      <c r="I22" s="786">
        <v>17</v>
      </c>
      <c r="J22" s="786">
        <v>26</v>
      </c>
      <c r="K22" s="786">
        <v>24</v>
      </c>
      <c r="L22" s="939">
        <f t="shared" si="2"/>
        <v>0.90909090909090906</v>
      </c>
    </row>
    <row r="23" spans="2:12" ht="18.75" customHeight="1" x14ac:dyDescent="0.25">
      <c r="B23" s="838" t="s">
        <v>677</v>
      </c>
      <c r="C23" s="925">
        <f>SUM(C24:C30)</f>
        <v>683</v>
      </c>
      <c r="D23" s="925">
        <f>SUM(D24:D30)</f>
        <v>451</v>
      </c>
      <c r="E23" s="925">
        <f>SUM(E24:E30)</f>
        <v>178</v>
      </c>
      <c r="F23" s="925">
        <f>SUM(F24:F30)</f>
        <v>152</v>
      </c>
      <c r="G23" s="938">
        <f>IFERROR((F23+E23)/(D23+C23),0)</f>
        <v>0.29100529100529099</v>
      </c>
      <c r="H23" s="925">
        <f>SUM(H24:H30)</f>
        <v>278</v>
      </c>
      <c r="I23" s="925">
        <f>SUM(I24:I30)</f>
        <v>264</v>
      </c>
      <c r="J23" s="925">
        <f>SUM(J24:J30)</f>
        <v>146</v>
      </c>
      <c r="K23" s="925">
        <f>SUM(K24:K30)</f>
        <v>125</v>
      </c>
      <c r="L23" s="938">
        <f>IFERROR((K23+J23)/(I23+H23),0)</f>
        <v>0.5</v>
      </c>
    </row>
    <row r="24" spans="2:12" ht="31.5" x14ac:dyDescent="0.25">
      <c r="B24" s="946" t="s">
        <v>678</v>
      </c>
      <c r="C24" s="948">
        <v>132</v>
      </c>
      <c r="D24" s="948">
        <v>94</v>
      </c>
      <c r="E24" s="948">
        <v>33</v>
      </c>
      <c r="F24" s="948">
        <v>27</v>
      </c>
      <c r="G24" s="939">
        <f t="shared" si="1"/>
        <v>0.26548672566371684</v>
      </c>
      <c r="H24" s="949">
        <v>56</v>
      </c>
      <c r="I24" s="949">
        <v>35</v>
      </c>
      <c r="J24" s="949">
        <v>38</v>
      </c>
      <c r="K24" s="948">
        <v>23</v>
      </c>
      <c r="L24" s="939">
        <f t="shared" si="2"/>
        <v>0.67032967032967028</v>
      </c>
    </row>
    <row r="25" spans="2:12" ht="31.5" x14ac:dyDescent="0.25">
      <c r="B25" s="946" t="s">
        <v>716</v>
      </c>
      <c r="C25" s="948">
        <v>21</v>
      </c>
      <c r="D25" s="948">
        <v>31</v>
      </c>
      <c r="E25" s="948">
        <v>17</v>
      </c>
      <c r="F25" s="948">
        <v>24</v>
      </c>
      <c r="G25" s="939">
        <f t="shared" si="1"/>
        <v>0.78846153846153844</v>
      </c>
      <c r="H25" s="949"/>
      <c r="I25" s="949"/>
      <c r="J25" s="949"/>
      <c r="K25" s="948"/>
      <c r="L25" s="939">
        <f t="shared" si="2"/>
        <v>0</v>
      </c>
    </row>
    <row r="26" spans="2:12" ht="31.5" x14ac:dyDescent="0.25">
      <c r="B26" s="946" t="s">
        <v>2772</v>
      </c>
      <c r="C26" s="948">
        <v>28</v>
      </c>
      <c r="D26" s="948">
        <v>180</v>
      </c>
      <c r="E26" s="948">
        <v>6</v>
      </c>
      <c r="F26" s="948">
        <v>37</v>
      </c>
      <c r="G26" s="939">
        <f t="shared" si="1"/>
        <v>0.20673076923076922</v>
      </c>
      <c r="H26" s="950">
        <v>22</v>
      </c>
      <c r="I26" s="950">
        <v>110</v>
      </c>
      <c r="J26" s="950">
        <v>8</v>
      </c>
      <c r="K26" s="948">
        <v>33</v>
      </c>
      <c r="L26" s="939">
        <f t="shared" si="2"/>
        <v>0.31060606060606061</v>
      </c>
    </row>
    <row r="27" spans="2:12" ht="15.75" x14ac:dyDescent="0.25">
      <c r="B27" s="946" t="s">
        <v>717</v>
      </c>
      <c r="C27" s="948">
        <v>100</v>
      </c>
      <c r="D27" s="948">
        <v>56</v>
      </c>
      <c r="E27" s="948">
        <v>25</v>
      </c>
      <c r="F27" s="948">
        <v>15</v>
      </c>
      <c r="G27" s="939">
        <f t="shared" si="1"/>
        <v>0.25641025641025639</v>
      </c>
      <c r="H27" s="949">
        <v>54</v>
      </c>
      <c r="I27" s="949">
        <v>37</v>
      </c>
      <c r="J27" s="949">
        <v>22</v>
      </c>
      <c r="K27" s="948">
        <v>14</v>
      </c>
      <c r="L27" s="939">
        <f t="shared" si="2"/>
        <v>0.39560439560439559</v>
      </c>
    </row>
    <row r="28" spans="2:12" ht="18.75" customHeight="1" x14ac:dyDescent="0.25">
      <c r="B28" s="946" t="s">
        <v>679</v>
      </c>
      <c r="C28" s="948">
        <v>58</v>
      </c>
      <c r="D28" s="948">
        <v>36</v>
      </c>
      <c r="E28" s="948">
        <v>31</v>
      </c>
      <c r="F28" s="948">
        <v>17</v>
      </c>
      <c r="G28" s="939">
        <f t="shared" si="1"/>
        <v>0.51063829787234039</v>
      </c>
      <c r="H28" s="949">
        <v>59</v>
      </c>
      <c r="I28" s="949">
        <v>38</v>
      </c>
      <c r="J28" s="949">
        <v>30</v>
      </c>
      <c r="K28" s="948">
        <v>21</v>
      </c>
      <c r="L28" s="939">
        <f t="shared" si="2"/>
        <v>0.52577319587628868</v>
      </c>
    </row>
    <row r="29" spans="2:12" ht="18.75" customHeight="1" x14ac:dyDescent="0.25">
      <c r="B29" s="946" t="s">
        <v>718</v>
      </c>
      <c r="C29" s="948">
        <v>27</v>
      </c>
      <c r="D29" s="948">
        <v>40</v>
      </c>
      <c r="E29" s="948">
        <v>18</v>
      </c>
      <c r="F29" s="948">
        <v>30</v>
      </c>
      <c r="G29" s="939">
        <f t="shared" si="1"/>
        <v>0.71641791044776115</v>
      </c>
      <c r="H29" s="949">
        <v>12</v>
      </c>
      <c r="I29" s="949">
        <v>40</v>
      </c>
      <c r="J29" s="949">
        <v>8</v>
      </c>
      <c r="K29" s="948">
        <v>32</v>
      </c>
      <c r="L29" s="939">
        <f t="shared" si="2"/>
        <v>0.76923076923076927</v>
      </c>
    </row>
    <row r="30" spans="2:12" ht="18.75" customHeight="1" x14ac:dyDescent="0.25">
      <c r="B30" s="946" t="s">
        <v>680</v>
      </c>
      <c r="C30" s="948">
        <v>317</v>
      </c>
      <c r="D30" s="948">
        <v>14</v>
      </c>
      <c r="E30" s="948">
        <v>48</v>
      </c>
      <c r="F30" s="948">
        <v>2</v>
      </c>
      <c r="G30" s="939">
        <f t="shared" si="1"/>
        <v>0.15105740181268881</v>
      </c>
      <c r="H30" s="949">
        <v>75</v>
      </c>
      <c r="I30" s="949">
        <v>4</v>
      </c>
      <c r="J30" s="949">
        <v>40</v>
      </c>
      <c r="K30" s="948">
        <v>2</v>
      </c>
      <c r="L30" s="939">
        <f t="shared" si="2"/>
        <v>0.53164556962025311</v>
      </c>
    </row>
    <row r="31" spans="2:12" ht="18.75" customHeight="1" x14ac:dyDescent="0.25">
      <c r="B31" s="838" t="s">
        <v>272</v>
      </c>
      <c r="C31" s="925">
        <f>SUM(C32:C42)</f>
        <v>381</v>
      </c>
      <c r="D31" s="925">
        <f>SUM(D32:D42)</f>
        <v>973</v>
      </c>
      <c r="E31" s="925">
        <f>SUM(E32:E42)</f>
        <v>133</v>
      </c>
      <c r="F31" s="925">
        <f>SUM(F32:F42)</f>
        <v>320</v>
      </c>
      <c r="G31" s="938">
        <f>IFERROR((F31+E31)/(D31+C31),0)</f>
        <v>0.33456425406203838</v>
      </c>
      <c r="H31" s="925">
        <f>SUM(H32:H42)</f>
        <v>161</v>
      </c>
      <c r="I31" s="925">
        <f>SUM(I32:I42)</f>
        <v>470</v>
      </c>
      <c r="J31" s="925">
        <f>SUM(J32:J42)</f>
        <v>82</v>
      </c>
      <c r="K31" s="925">
        <f>SUM(K32:K42)</f>
        <v>256</v>
      </c>
      <c r="L31" s="938">
        <f>IFERROR((K31+J31)/(I31+H31),0)</f>
        <v>0.53565768621236132</v>
      </c>
    </row>
    <row r="32" spans="2:12" ht="18.75" customHeight="1" x14ac:dyDescent="0.25">
      <c r="B32" s="946" t="s">
        <v>682</v>
      </c>
      <c r="C32" s="950">
        <v>17</v>
      </c>
      <c r="D32" s="950">
        <v>22</v>
      </c>
      <c r="E32" s="950">
        <v>14</v>
      </c>
      <c r="F32" s="948">
        <v>16</v>
      </c>
      <c r="G32" s="939">
        <f t="shared" si="1"/>
        <v>0.76923076923076927</v>
      </c>
      <c r="H32" s="949">
        <v>26</v>
      </c>
      <c r="I32" s="949">
        <v>27</v>
      </c>
      <c r="J32" s="949"/>
      <c r="K32" s="948"/>
      <c r="L32" s="939">
        <f t="shared" si="2"/>
        <v>0</v>
      </c>
    </row>
    <row r="33" spans="2:12" ht="18.75" customHeight="1" x14ac:dyDescent="0.25">
      <c r="B33" s="946" t="s">
        <v>683</v>
      </c>
      <c r="C33" s="950">
        <v>30</v>
      </c>
      <c r="D33" s="950">
        <v>46</v>
      </c>
      <c r="E33" s="950">
        <v>19</v>
      </c>
      <c r="F33" s="948">
        <v>30</v>
      </c>
      <c r="G33" s="939">
        <f t="shared" si="1"/>
        <v>0.64473684210526316</v>
      </c>
      <c r="H33" s="949">
        <v>8</v>
      </c>
      <c r="I33" s="950">
        <v>19</v>
      </c>
      <c r="J33" s="950"/>
      <c r="K33" s="948"/>
      <c r="L33" s="939">
        <f t="shared" si="2"/>
        <v>0</v>
      </c>
    </row>
    <row r="34" spans="2:12" ht="18.75" customHeight="1" x14ac:dyDescent="0.25">
      <c r="B34" s="946" t="s">
        <v>681</v>
      </c>
      <c r="C34" s="950">
        <v>26</v>
      </c>
      <c r="D34" s="950">
        <v>52</v>
      </c>
      <c r="E34" s="950">
        <v>14</v>
      </c>
      <c r="F34" s="948">
        <v>25</v>
      </c>
      <c r="G34" s="939">
        <f t="shared" si="1"/>
        <v>0.5</v>
      </c>
      <c r="H34" s="950">
        <v>12</v>
      </c>
      <c r="I34" s="950">
        <v>30</v>
      </c>
      <c r="J34" s="950">
        <v>10</v>
      </c>
      <c r="K34" s="948">
        <v>18</v>
      </c>
      <c r="L34" s="939">
        <f t="shared" si="2"/>
        <v>0.66666666666666663</v>
      </c>
    </row>
    <row r="35" spans="2:12" ht="18.75" customHeight="1" x14ac:dyDescent="0.25">
      <c r="B35" s="946" t="s">
        <v>2769</v>
      </c>
      <c r="C35" s="950">
        <v>72</v>
      </c>
      <c r="D35" s="950">
        <v>112</v>
      </c>
      <c r="E35" s="950">
        <v>17</v>
      </c>
      <c r="F35" s="948">
        <v>25</v>
      </c>
      <c r="G35" s="939">
        <f t="shared" si="1"/>
        <v>0.22826086956521738</v>
      </c>
      <c r="H35" s="949">
        <v>15</v>
      </c>
      <c r="I35" s="949">
        <v>41</v>
      </c>
      <c r="J35" s="949">
        <v>10</v>
      </c>
      <c r="K35" s="948">
        <v>33</v>
      </c>
      <c r="L35" s="939">
        <f t="shared" si="2"/>
        <v>0.7678571428571429</v>
      </c>
    </row>
    <row r="36" spans="2:12" ht="18.75" customHeight="1" x14ac:dyDescent="0.25">
      <c r="B36" s="946" t="s">
        <v>2770</v>
      </c>
      <c r="C36" s="950">
        <v>66</v>
      </c>
      <c r="D36" s="950">
        <v>158</v>
      </c>
      <c r="E36" s="950">
        <v>13</v>
      </c>
      <c r="F36" s="948">
        <v>25</v>
      </c>
      <c r="G36" s="939">
        <f t="shared" si="1"/>
        <v>0.16964285714285715</v>
      </c>
      <c r="H36" s="949">
        <v>45</v>
      </c>
      <c r="I36" s="949">
        <v>106</v>
      </c>
      <c r="J36" s="949">
        <v>14</v>
      </c>
      <c r="K36" s="948">
        <v>31</v>
      </c>
      <c r="L36" s="939">
        <f t="shared" si="2"/>
        <v>0.29801324503311261</v>
      </c>
    </row>
    <row r="37" spans="2:12" ht="18.75" customHeight="1" x14ac:dyDescent="0.25">
      <c r="B37" s="946" t="s">
        <v>684</v>
      </c>
      <c r="C37" s="950">
        <v>59</v>
      </c>
      <c r="D37" s="950">
        <v>177</v>
      </c>
      <c r="E37" s="950">
        <v>11</v>
      </c>
      <c r="F37" s="948">
        <v>30</v>
      </c>
      <c r="G37" s="939">
        <f t="shared" si="1"/>
        <v>0.17372881355932204</v>
      </c>
      <c r="H37" s="949">
        <v>10</v>
      </c>
      <c r="I37" s="949">
        <v>45</v>
      </c>
      <c r="J37" s="949">
        <v>9</v>
      </c>
      <c r="K37" s="948">
        <v>30</v>
      </c>
      <c r="L37" s="939">
        <f t="shared" si="2"/>
        <v>0.70909090909090911</v>
      </c>
    </row>
    <row r="38" spans="2:12" ht="18.75" customHeight="1" x14ac:dyDescent="0.25">
      <c r="B38" s="946" t="s">
        <v>685</v>
      </c>
      <c r="C38" s="950">
        <v>25</v>
      </c>
      <c r="D38" s="950">
        <v>135</v>
      </c>
      <c r="E38" s="950">
        <v>7</v>
      </c>
      <c r="F38" s="948">
        <v>35</v>
      </c>
      <c r="G38" s="939">
        <f t="shared" si="1"/>
        <v>0.26250000000000001</v>
      </c>
      <c r="H38" s="949">
        <v>9</v>
      </c>
      <c r="I38" s="949">
        <v>71</v>
      </c>
      <c r="J38" s="949">
        <v>4</v>
      </c>
      <c r="K38" s="948">
        <v>40</v>
      </c>
      <c r="L38" s="939">
        <f t="shared" si="2"/>
        <v>0.55000000000000004</v>
      </c>
    </row>
    <row r="39" spans="2:12" ht="18.75" customHeight="1" x14ac:dyDescent="0.25">
      <c r="B39" s="946" t="s">
        <v>686</v>
      </c>
      <c r="C39" s="950">
        <v>23</v>
      </c>
      <c r="D39" s="950">
        <v>117</v>
      </c>
      <c r="E39" s="950">
        <v>5</v>
      </c>
      <c r="F39" s="948">
        <v>36</v>
      </c>
      <c r="G39" s="939">
        <f t="shared" si="1"/>
        <v>0.29285714285714287</v>
      </c>
      <c r="H39" s="949">
        <v>9</v>
      </c>
      <c r="I39" s="949">
        <v>54</v>
      </c>
      <c r="J39" s="949">
        <v>6</v>
      </c>
      <c r="K39" s="948">
        <v>38</v>
      </c>
      <c r="L39" s="939">
        <f t="shared" si="2"/>
        <v>0.69841269841269837</v>
      </c>
    </row>
    <row r="40" spans="2:12" ht="18.75" customHeight="1" x14ac:dyDescent="0.25">
      <c r="B40" s="946" t="s">
        <v>2771</v>
      </c>
      <c r="C40" s="950">
        <v>23</v>
      </c>
      <c r="D40" s="950">
        <v>43</v>
      </c>
      <c r="E40" s="950">
        <v>10</v>
      </c>
      <c r="F40" s="948">
        <v>29</v>
      </c>
      <c r="G40" s="939">
        <f t="shared" si="1"/>
        <v>0.59090909090909094</v>
      </c>
      <c r="H40" s="950">
        <v>13</v>
      </c>
      <c r="I40" s="950">
        <v>28</v>
      </c>
      <c r="J40" s="950">
        <v>7</v>
      </c>
      <c r="K40" s="948">
        <v>23</v>
      </c>
      <c r="L40" s="939">
        <f t="shared" si="2"/>
        <v>0.73170731707317072</v>
      </c>
    </row>
    <row r="41" spans="2:12" ht="18.75" customHeight="1" x14ac:dyDescent="0.25">
      <c r="B41" s="946" t="s">
        <v>719</v>
      </c>
      <c r="C41" s="950">
        <v>13</v>
      </c>
      <c r="D41" s="950">
        <v>61</v>
      </c>
      <c r="E41" s="950">
        <v>7</v>
      </c>
      <c r="F41" s="948">
        <v>33</v>
      </c>
      <c r="G41" s="939">
        <f t="shared" si="1"/>
        <v>0.54054054054054057</v>
      </c>
      <c r="H41" s="949">
        <v>3</v>
      </c>
      <c r="I41" s="949">
        <v>33</v>
      </c>
      <c r="J41" s="949">
        <v>3</v>
      </c>
      <c r="K41" s="948">
        <v>22</v>
      </c>
      <c r="L41" s="939">
        <f t="shared" si="2"/>
        <v>0.69444444444444442</v>
      </c>
    </row>
    <row r="42" spans="2:12" ht="18.75" customHeight="1" x14ac:dyDescent="0.25">
      <c r="B42" s="946" t="s">
        <v>687</v>
      </c>
      <c r="C42" s="950">
        <v>27</v>
      </c>
      <c r="D42" s="950">
        <v>50</v>
      </c>
      <c r="E42" s="950">
        <v>16</v>
      </c>
      <c r="F42" s="948">
        <v>36</v>
      </c>
      <c r="G42" s="939">
        <f t="shared" si="1"/>
        <v>0.67532467532467533</v>
      </c>
      <c r="H42" s="949">
        <v>11</v>
      </c>
      <c r="I42" s="950">
        <v>16</v>
      </c>
      <c r="J42" s="950">
        <v>19</v>
      </c>
      <c r="K42" s="948">
        <v>21</v>
      </c>
      <c r="L42" s="939">
        <f t="shared" si="2"/>
        <v>1.4814814814814814</v>
      </c>
    </row>
    <row r="43" spans="2:12" ht="18.75" customHeight="1" x14ac:dyDescent="0.25">
      <c r="B43" s="838" t="s">
        <v>297</v>
      </c>
      <c r="C43" s="925">
        <f>SUM(C44:C45)</f>
        <v>25</v>
      </c>
      <c r="D43" s="925">
        <f>SUM(D44:D45)</f>
        <v>68</v>
      </c>
      <c r="E43" s="925">
        <f>SUM(E44:E45)</f>
        <v>24</v>
      </c>
      <c r="F43" s="925">
        <f>SUM(F44:F45)</f>
        <v>50</v>
      </c>
      <c r="G43" s="938">
        <f>IFERROR((F43+E43)/(D43+C43),0)</f>
        <v>0.79569892473118276</v>
      </c>
      <c r="H43" s="925">
        <f>SUM(H44:H45)</f>
        <v>26</v>
      </c>
      <c r="I43" s="925">
        <f>SUM(I44:I45)</f>
        <v>77</v>
      </c>
      <c r="J43" s="925">
        <f>SUM(J44:J45)</f>
        <v>21</v>
      </c>
      <c r="K43" s="925">
        <f>SUM(K44:K45)</f>
        <v>46</v>
      </c>
      <c r="L43" s="938">
        <f>IFERROR((K43+J43)/(I43+H43),0)</f>
        <v>0.65048543689320393</v>
      </c>
    </row>
    <row r="44" spans="2:12" ht="18.75" customHeight="1" x14ac:dyDescent="0.25">
      <c r="B44" s="946" t="s">
        <v>720</v>
      </c>
      <c r="C44" s="951">
        <v>11</v>
      </c>
      <c r="D44" s="951">
        <v>27</v>
      </c>
      <c r="E44" s="951">
        <v>10</v>
      </c>
      <c r="F44" s="951">
        <v>21</v>
      </c>
      <c r="G44" s="939">
        <f t="shared" si="1"/>
        <v>0.81578947368421051</v>
      </c>
      <c r="H44" s="952">
        <v>11</v>
      </c>
      <c r="I44" s="952">
        <v>40</v>
      </c>
      <c r="J44" s="952">
        <v>9</v>
      </c>
      <c r="K44" s="951">
        <v>24</v>
      </c>
      <c r="L44" s="939">
        <f t="shared" si="2"/>
        <v>0.6470588235294118</v>
      </c>
    </row>
    <row r="45" spans="2:12" ht="18.75" customHeight="1" x14ac:dyDescent="0.25">
      <c r="B45" s="946" t="s">
        <v>688</v>
      </c>
      <c r="C45" s="951">
        <v>14</v>
      </c>
      <c r="D45" s="951">
        <v>41</v>
      </c>
      <c r="E45" s="951">
        <v>14</v>
      </c>
      <c r="F45" s="951">
        <v>29</v>
      </c>
      <c r="G45" s="939">
        <f t="shared" si="1"/>
        <v>0.78181818181818186</v>
      </c>
      <c r="H45" s="952">
        <v>15</v>
      </c>
      <c r="I45" s="952">
        <v>37</v>
      </c>
      <c r="J45" s="952">
        <v>12</v>
      </c>
      <c r="K45" s="951">
        <v>22</v>
      </c>
      <c r="L45" s="939">
        <f t="shared" si="2"/>
        <v>0.65384615384615385</v>
      </c>
    </row>
    <row r="46" spans="2:12" ht="18.75" customHeight="1" x14ac:dyDescent="0.25">
      <c r="B46" s="838" t="s">
        <v>326</v>
      </c>
      <c r="C46" s="925">
        <f>SUM(C47:C48)</f>
        <v>433</v>
      </c>
      <c r="D46" s="925">
        <f>SUM(D47:D48)</f>
        <v>265</v>
      </c>
      <c r="E46" s="925">
        <f>SUM(E47:E48)</f>
        <v>54</v>
      </c>
      <c r="F46" s="925">
        <f>SUM(F47:F48)</f>
        <v>33</v>
      </c>
      <c r="G46" s="938">
        <f>IFERROR((F46+E46)/(D46+C46),0)</f>
        <v>0.12464183381088825</v>
      </c>
      <c r="H46" s="925">
        <f>SUM(H47:H48)</f>
        <v>256</v>
      </c>
      <c r="I46" s="925">
        <f>SUM(I47:I48)</f>
        <v>211</v>
      </c>
      <c r="J46" s="925">
        <f>SUM(J47:J48)</f>
        <v>50</v>
      </c>
      <c r="K46" s="925">
        <f>SUM(K47:K48)</f>
        <v>36</v>
      </c>
      <c r="L46" s="938">
        <f>IFERROR((K46+J46)/(I46+H46),0)</f>
        <v>0.1841541755888651</v>
      </c>
    </row>
    <row r="47" spans="2:12" ht="18.75" customHeight="1" x14ac:dyDescent="0.25">
      <c r="B47" s="946" t="s">
        <v>690</v>
      </c>
      <c r="C47" s="950">
        <v>161</v>
      </c>
      <c r="D47" s="950">
        <v>70</v>
      </c>
      <c r="E47" s="950">
        <v>27</v>
      </c>
      <c r="F47" s="948">
        <v>17</v>
      </c>
      <c r="G47" s="939">
        <f t="shared" si="1"/>
        <v>0.19047619047619047</v>
      </c>
      <c r="H47" s="949">
        <v>102</v>
      </c>
      <c r="I47" s="949">
        <v>60</v>
      </c>
      <c r="J47" s="949">
        <v>27</v>
      </c>
      <c r="K47" s="948">
        <v>16</v>
      </c>
      <c r="L47" s="939">
        <f t="shared" si="2"/>
        <v>0.26543209876543211</v>
      </c>
    </row>
    <row r="48" spans="2:12" ht="18.75" customHeight="1" x14ac:dyDescent="0.25">
      <c r="B48" s="946" t="s">
        <v>691</v>
      </c>
      <c r="C48" s="950">
        <v>272</v>
      </c>
      <c r="D48" s="950">
        <v>195</v>
      </c>
      <c r="E48" s="950">
        <v>27</v>
      </c>
      <c r="F48" s="948">
        <v>16</v>
      </c>
      <c r="G48" s="939">
        <f t="shared" si="1"/>
        <v>9.2077087794432549E-2</v>
      </c>
      <c r="H48" s="949">
        <v>154</v>
      </c>
      <c r="I48" s="949">
        <v>151</v>
      </c>
      <c r="J48" s="949">
        <v>23</v>
      </c>
      <c r="K48" s="948">
        <v>20</v>
      </c>
      <c r="L48" s="939">
        <f t="shared" si="2"/>
        <v>0.14098360655737704</v>
      </c>
    </row>
    <row r="49" spans="2:12" ht="18.75" customHeight="1" x14ac:dyDescent="0.25">
      <c r="B49" s="838" t="s">
        <v>692</v>
      </c>
      <c r="C49" s="925">
        <f>SUM(C50:C53)</f>
        <v>336</v>
      </c>
      <c r="D49" s="925">
        <f>SUM(D50:D53)</f>
        <v>134</v>
      </c>
      <c r="E49" s="925">
        <f>SUM(E50:E53)</f>
        <v>133</v>
      </c>
      <c r="F49" s="925">
        <f>SUM(F50:F53)</f>
        <v>50</v>
      </c>
      <c r="G49" s="938">
        <f>IFERROR((F49+E49)/(D49+C49),0)</f>
        <v>0.38936170212765958</v>
      </c>
      <c r="H49" s="925">
        <f>SUM(H50:H53)</f>
        <v>109</v>
      </c>
      <c r="I49" s="925">
        <f>SUM(I50:I53)</f>
        <v>40</v>
      </c>
      <c r="J49" s="925">
        <f>SUM(J50:J53)</f>
        <v>32</v>
      </c>
      <c r="K49" s="925">
        <f>SUM(K50:K53)</f>
        <v>13</v>
      </c>
      <c r="L49" s="938">
        <f>IFERROR((K49+J49)/(I49+H49),0)</f>
        <v>0.30201342281879195</v>
      </c>
    </row>
    <row r="50" spans="2:12" ht="18.75" customHeight="1" x14ac:dyDescent="0.25">
      <c r="B50" s="946" t="s">
        <v>694</v>
      </c>
      <c r="C50" s="950">
        <v>60</v>
      </c>
      <c r="D50" s="950">
        <v>39</v>
      </c>
      <c r="E50" s="950">
        <v>33</v>
      </c>
      <c r="F50" s="948">
        <v>12</v>
      </c>
      <c r="G50" s="939">
        <f t="shared" si="1"/>
        <v>0.45454545454545453</v>
      </c>
      <c r="H50" s="950"/>
      <c r="I50" s="950"/>
      <c r="J50" s="949"/>
      <c r="K50" s="948"/>
      <c r="L50" s="939">
        <f t="shared" si="2"/>
        <v>0</v>
      </c>
    </row>
    <row r="51" spans="2:12" ht="18.75" customHeight="1" x14ac:dyDescent="0.25">
      <c r="B51" s="946" t="s">
        <v>696</v>
      </c>
      <c r="C51" s="950">
        <v>28</v>
      </c>
      <c r="D51" s="950">
        <v>23</v>
      </c>
      <c r="E51" s="950">
        <v>23</v>
      </c>
      <c r="F51" s="948">
        <v>19</v>
      </c>
      <c r="G51" s="939">
        <f t="shared" si="1"/>
        <v>0.82352941176470584</v>
      </c>
      <c r="H51" s="950"/>
      <c r="I51" s="950"/>
      <c r="J51" s="950"/>
      <c r="K51" s="948"/>
      <c r="L51" s="939">
        <f t="shared" si="2"/>
        <v>0</v>
      </c>
    </row>
    <row r="52" spans="2:12" ht="18.75" customHeight="1" x14ac:dyDescent="0.25">
      <c r="B52" s="946" t="s">
        <v>695</v>
      </c>
      <c r="C52" s="950">
        <v>183</v>
      </c>
      <c r="D52" s="950">
        <v>56</v>
      </c>
      <c r="E52" s="950">
        <v>37</v>
      </c>
      <c r="F52" s="948">
        <v>9</v>
      </c>
      <c r="G52" s="939">
        <f t="shared" si="1"/>
        <v>0.19246861924686193</v>
      </c>
      <c r="H52" s="949">
        <v>109</v>
      </c>
      <c r="I52" s="949">
        <v>40</v>
      </c>
      <c r="J52" s="949">
        <v>32</v>
      </c>
      <c r="K52" s="948">
        <v>13</v>
      </c>
      <c r="L52" s="939">
        <f t="shared" si="2"/>
        <v>0.30201342281879195</v>
      </c>
    </row>
    <row r="53" spans="2:12" ht="18.75" customHeight="1" x14ac:dyDescent="0.25">
      <c r="B53" s="946" t="s">
        <v>693</v>
      </c>
      <c r="C53" s="950">
        <v>65</v>
      </c>
      <c r="D53" s="950">
        <v>16</v>
      </c>
      <c r="E53" s="950">
        <v>40</v>
      </c>
      <c r="F53" s="948">
        <v>10</v>
      </c>
      <c r="G53" s="939">
        <f t="shared" si="1"/>
        <v>0.61728395061728392</v>
      </c>
      <c r="H53" s="950"/>
      <c r="I53" s="950"/>
      <c r="J53" s="950"/>
      <c r="K53" s="948"/>
      <c r="L53" s="939">
        <f t="shared" si="2"/>
        <v>0</v>
      </c>
    </row>
    <row r="54" spans="2:12" ht="18.75" customHeight="1" x14ac:dyDescent="0.25">
      <c r="B54" s="838" t="s">
        <v>721</v>
      </c>
      <c r="C54" s="925">
        <f>SUM(C55:C57)</f>
        <v>436</v>
      </c>
      <c r="D54" s="925">
        <f>SUM(D55:D57)</f>
        <v>378</v>
      </c>
      <c r="E54" s="925">
        <f>SUM(E55:E57)</f>
        <v>70</v>
      </c>
      <c r="F54" s="925">
        <f>SUM(F55:F57)</f>
        <v>65</v>
      </c>
      <c r="G54" s="938">
        <f>IFERROR((F54+E54)/(D54+C54),0)</f>
        <v>0.16584766584766586</v>
      </c>
      <c r="H54" s="925">
        <f>SUM(H55:H57)</f>
        <v>175</v>
      </c>
      <c r="I54" s="925">
        <f>SUM(I55:I57)</f>
        <v>181</v>
      </c>
      <c r="J54" s="925">
        <f>SUM(J55:J57)</f>
        <v>48</v>
      </c>
      <c r="K54" s="925">
        <f>SUM(K55:K57)</f>
        <v>41</v>
      </c>
      <c r="L54" s="938">
        <f>IFERROR((K54+J54)/(I54+H54),0)</f>
        <v>0.25</v>
      </c>
    </row>
    <row r="55" spans="2:12" ht="18.75" customHeight="1" x14ac:dyDescent="0.25">
      <c r="B55" s="946" t="s">
        <v>699</v>
      </c>
      <c r="C55" s="950">
        <v>116</v>
      </c>
      <c r="D55" s="950">
        <v>98</v>
      </c>
      <c r="E55" s="950">
        <v>21</v>
      </c>
      <c r="F55" s="948">
        <v>24</v>
      </c>
      <c r="G55" s="939">
        <f t="shared" si="1"/>
        <v>0.2102803738317757</v>
      </c>
      <c r="H55" s="949">
        <v>58</v>
      </c>
      <c r="I55" s="949">
        <v>60</v>
      </c>
      <c r="J55" s="949">
        <v>22</v>
      </c>
      <c r="K55" s="948">
        <v>23</v>
      </c>
      <c r="L55" s="939">
        <f t="shared" si="2"/>
        <v>0.38135593220338981</v>
      </c>
    </row>
    <row r="56" spans="2:12" ht="18.75" customHeight="1" x14ac:dyDescent="0.25">
      <c r="B56" s="946" t="s">
        <v>697</v>
      </c>
      <c r="C56" s="950">
        <v>207</v>
      </c>
      <c r="D56" s="950">
        <v>185</v>
      </c>
      <c r="E56" s="950">
        <v>20</v>
      </c>
      <c r="F56" s="948">
        <v>25</v>
      </c>
      <c r="G56" s="939">
        <f t="shared" si="1"/>
        <v>0.11479591836734694</v>
      </c>
      <c r="H56" s="949">
        <v>117</v>
      </c>
      <c r="I56" s="949">
        <v>121</v>
      </c>
      <c r="J56" s="949">
        <v>26</v>
      </c>
      <c r="K56" s="948">
        <v>18</v>
      </c>
      <c r="L56" s="939">
        <f t="shared" si="2"/>
        <v>0.18487394957983194</v>
      </c>
    </row>
    <row r="57" spans="2:12" ht="18.75" customHeight="1" x14ac:dyDescent="0.25">
      <c r="B57" s="946" t="s">
        <v>700</v>
      </c>
      <c r="C57" s="950">
        <v>113</v>
      </c>
      <c r="D57" s="950">
        <v>95</v>
      </c>
      <c r="E57" s="950">
        <v>29</v>
      </c>
      <c r="F57" s="948">
        <v>16</v>
      </c>
      <c r="G57" s="939">
        <f t="shared" si="1"/>
        <v>0.21634615384615385</v>
      </c>
      <c r="H57" s="950"/>
      <c r="I57" s="950"/>
      <c r="J57" s="950"/>
      <c r="K57" s="948"/>
      <c r="L57" s="939">
        <f t="shared" si="2"/>
        <v>0</v>
      </c>
    </row>
    <row r="58" spans="2:12" ht="18.75" customHeight="1" x14ac:dyDescent="0.3">
      <c r="B58" s="1902" t="s">
        <v>211</v>
      </c>
      <c r="C58" s="841">
        <f>C9+C23+C31+C43+C46+C49+C54</f>
        <v>2955</v>
      </c>
      <c r="D58" s="841">
        <f>D9+D23+D31+D43+D46+D49+D54</f>
        <v>2843</v>
      </c>
      <c r="E58" s="841">
        <f>E9+E23+E31+E43+E46+E49+E54</f>
        <v>885</v>
      </c>
      <c r="F58" s="841">
        <f>F9+F23+F31+F43+F46+F49+F54</f>
        <v>922</v>
      </c>
      <c r="G58" s="1940">
        <f>IFERROR((F58+E58)/(D58+C58),0)</f>
        <v>0.31165919282511212</v>
      </c>
      <c r="H58" s="841">
        <f>H9+H23+H31+H43+H46+H49+H54</f>
        <v>1488</v>
      </c>
      <c r="I58" s="841">
        <f>I9+I23+I31+I43+I46+I49+I54</f>
        <v>1659</v>
      </c>
      <c r="J58" s="841">
        <f>J9+J23+J31+J43+J46+J49+J54</f>
        <v>633</v>
      </c>
      <c r="K58" s="841">
        <f>K9+K23+K31+K43+K46+K49+K54</f>
        <v>736</v>
      </c>
      <c r="L58" s="1940">
        <f>IFERROR((K58+J58)/(I58+H58),0)</f>
        <v>0.43501747696218623</v>
      </c>
    </row>
    <row r="59" spans="2:12" ht="18.75" customHeight="1" x14ac:dyDescent="0.3">
      <c r="B59" s="1902"/>
      <c r="C59" s="940">
        <f>IFERROR(C58/$C$60,0)</f>
        <v>0.50965850293204551</v>
      </c>
      <c r="D59" s="940">
        <f t="shared" ref="D59" si="3">IFERROR(D58/$C$60,0)</f>
        <v>0.49034149706795449</v>
      </c>
      <c r="E59" s="940">
        <f>IFERROR(E58/$E$60,0)</f>
        <v>0.48976203652462647</v>
      </c>
      <c r="F59" s="940">
        <f>IFERROR(F58/$E$60,0)</f>
        <v>0.51023796347537353</v>
      </c>
      <c r="G59" s="1941"/>
      <c r="H59" s="940">
        <f>IFERROR(H58/$H$60,0)</f>
        <v>0.47283126787416585</v>
      </c>
      <c r="I59" s="940">
        <f t="shared" ref="I59" si="4">IFERROR(I58/$H$60,0)</f>
        <v>0.52716873212583415</v>
      </c>
      <c r="J59" s="940">
        <f>IFERROR(J58/$J$60,0)</f>
        <v>0.46238130021913804</v>
      </c>
      <c r="K59" s="940">
        <f>IFERROR(K58/$J$60,0)</f>
        <v>0.53761869978086196</v>
      </c>
      <c r="L59" s="1941"/>
    </row>
    <row r="60" spans="2:12" ht="18.75" customHeight="1" x14ac:dyDescent="0.3">
      <c r="B60" s="1902"/>
      <c r="C60" s="1898">
        <f>C58+D58</f>
        <v>5798</v>
      </c>
      <c r="D60" s="1898"/>
      <c r="E60" s="1898">
        <f>E58+F58</f>
        <v>1807</v>
      </c>
      <c r="F60" s="1898"/>
      <c r="G60" s="1942"/>
      <c r="H60" s="1898">
        <f>H58+I58</f>
        <v>3147</v>
      </c>
      <c r="I60" s="1898"/>
      <c r="J60" s="1898">
        <f>J58+K58</f>
        <v>1369</v>
      </c>
      <c r="K60" s="1898"/>
      <c r="L60" s="1942"/>
    </row>
    <row r="61" spans="2:12" ht="18" customHeight="1" x14ac:dyDescent="0.25"/>
  </sheetData>
  <sheetProtection sheet="1" objects="1" scenarios="1" formatCells="0" formatColumns="0" formatRows="0" insertColumns="0" insertRows="0" deleteColumns="0" deleteRows="0" sort="0"/>
  <mergeCells count="19">
    <mergeCell ref="B1:L3"/>
    <mergeCell ref="B4:L4"/>
    <mergeCell ref="C6:G6"/>
    <mergeCell ref="H6:L6"/>
    <mergeCell ref="G7:G8"/>
    <mergeCell ref="L7:L8"/>
    <mergeCell ref="B5:F5"/>
    <mergeCell ref="B6:B8"/>
    <mergeCell ref="C7:D7"/>
    <mergeCell ref="E7:F7"/>
    <mergeCell ref="H7:I7"/>
    <mergeCell ref="G58:G60"/>
    <mergeCell ref="L58:L60"/>
    <mergeCell ref="J7:K7"/>
    <mergeCell ref="B58:B60"/>
    <mergeCell ref="C60:D60"/>
    <mergeCell ref="E60:F60"/>
    <mergeCell ref="H60:I60"/>
    <mergeCell ref="J60:K60"/>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L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4729</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331"/>
  <sheetViews>
    <sheetView showGridLines="0" zoomScaleNormal="100" workbookViewId="0">
      <pane xSplit="1" ySplit="8" topLeftCell="B9" activePane="bottomRight" state="frozen"/>
      <selection activeCell="C5" sqref="C5"/>
      <selection pane="topRight" activeCell="C5" sqref="C5"/>
      <selection pane="bottomLeft" activeCell="C5" sqref="C5"/>
      <selection pane="bottomRight" activeCell="B8" sqref="B8:M8"/>
    </sheetView>
  </sheetViews>
  <sheetFormatPr baseColWidth="10" defaultColWidth="0" defaultRowHeight="15" zeroHeight="1" x14ac:dyDescent="0.25"/>
  <cols>
    <col min="1" max="2" width="4" style="117" customWidth="1"/>
    <col min="3" max="7" width="18.42578125" style="117" customWidth="1"/>
    <col min="8" max="13" width="4.28515625" style="117" customWidth="1"/>
    <col min="14" max="14" width="4" style="117" customWidth="1"/>
    <col min="15" max="16" width="0" style="117" hidden="1" customWidth="1"/>
    <col min="17" max="16384" width="9.140625" style="117" hidden="1"/>
  </cols>
  <sheetData>
    <row r="1" spans="2:14" ht="15.75" thickBot="1" x14ac:dyDescent="0.3"/>
    <row r="2" spans="2:14" ht="13.5" customHeight="1" x14ac:dyDescent="0.25">
      <c r="B2" s="1721"/>
      <c r="C2" s="1722"/>
      <c r="D2" s="1722"/>
      <c r="E2" s="1722"/>
      <c r="F2" s="1722"/>
      <c r="G2" s="1722"/>
      <c r="H2" s="1722"/>
      <c r="I2" s="1722"/>
      <c r="J2" s="1722"/>
      <c r="K2" s="1722"/>
      <c r="L2" s="1722"/>
      <c r="M2" s="1723"/>
    </row>
    <row r="3" spans="2:14" ht="14.25" customHeight="1" x14ac:dyDescent="0.25">
      <c r="B3" s="1724" t="s">
        <v>1</v>
      </c>
      <c r="C3" s="1725"/>
      <c r="D3" s="1725"/>
      <c r="E3" s="1725"/>
      <c r="F3" s="1725"/>
      <c r="G3" s="1725"/>
      <c r="H3" s="1725"/>
      <c r="I3" s="1725"/>
      <c r="J3" s="1725"/>
      <c r="K3" s="1725"/>
      <c r="L3" s="1725"/>
      <c r="M3" s="1726"/>
    </row>
    <row r="4" spans="2:14" ht="13.5" customHeight="1" x14ac:dyDescent="0.25">
      <c r="B4" s="1724"/>
      <c r="C4" s="1725"/>
      <c r="D4" s="1725"/>
      <c r="E4" s="1725"/>
      <c r="F4" s="1725"/>
      <c r="G4" s="1725"/>
      <c r="H4" s="1725"/>
      <c r="I4" s="1725"/>
      <c r="J4" s="1725"/>
      <c r="K4" s="1725"/>
      <c r="L4" s="1725"/>
      <c r="M4" s="1726"/>
    </row>
    <row r="5" spans="2:14" ht="18.75" customHeight="1" x14ac:dyDescent="0.25">
      <c r="B5" s="1724"/>
      <c r="C5" s="1725"/>
      <c r="D5" s="1725"/>
      <c r="E5" s="1725"/>
      <c r="F5" s="1725"/>
      <c r="G5" s="1725"/>
      <c r="H5" s="1725"/>
      <c r="I5" s="1725"/>
      <c r="J5" s="1725"/>
      <c r="K5" s="1725"/>
      <c r="L5" s="1725"/>
      <c r="M5" s="1726"/>
    </row>
    <row r="6" spans="2:14" ht="20.25" customHeight="1" x14ac:dyDescent="0.25">
      <c r="B6" s="1727" t="s">
        <v>4183</v>
      </c>
      <c r="C6" s="1728"/>
      <c r="D6" s="1728"/>
      <c r="E6" s="1728"/>
      <c r="F6" s="1728"/>
      <c r="G6" s="1728"/>
      <c r="H6" s="1728"/>
      <c r="I6" s="1728"/>
      <c r="J6" s="1728"/>
      <c r="K6" s="1728"/>
      <c r="L6" s="1728"/>
      <c r="M6" s="1729"/>
    </row>
    <row r="7" spans="2:14" ht="11.25" customHeight="1" x14ac:dyDescent="0.25">
      <c r="B7" s="1730"/>
      <c r="C7" s="1731"/>
      <c r="D7" s="1731"/>
      <c r="E7" s="1731"/>
      <c r="F7" s="1731"/>
      <c r="G7" s="1731"/>
      <c r="H7" s="1731"/>
      <c r="I7" s="1731"/>
      <c r="J7" s="1731"/>
      <c r="K7" s="1731"/>
      <c r="L7" s="1731"/>
      <c r="M7" s="1732"/>
    </row>
    <row r="8" spans="2:14" ht="18" customHeight="1" x14ac:dyDescent="0.25">
      <c r="B8" s="1736" t="s">
        <v>0</v>
      </c>
      <c r="C8" s="1737"/>
      <c r="D8" s="1737"/>
      <c r="E8" s="1737"/>
      <c r="F8" s="1737"/>
      <c r="G8" s="1737"/>
      <c r="H8" s="1737"/>
      <c r="I8" s="1737"/>
      <c r="J8" s="1737"/>
      <c r="K8" s="1737"/>
      <c r="L8" s="1737"/>
      <c r="M8" s="1738"/>
    </row>
    <row r="9" spans="2:14" ht="6.75" customHeight="1" x14ac:dyDescent="0.25">
      <c r="B9" s="1733"/>
      <c r="C9" s="1734"/>
      <c r="D9" s="1734"/>
      <c r="E9" s="1734"/>
      <c r="F9" s="1734"/>
      <c r="G9" s="1734"/>
      <c r="H9" s="1734"/>
      <c r="I9" s="1734"/>
      <c r="J9" s="1734"/>
      <c r="K9" s="1734"/>
      <c r="L9" s="1734"/>
      <c r="M9" s="1735"/>
    </row>
    <row r="10" spans="2:14" ht="18.75" customHeight="1" x14ac:dyDescent="0.25">
      <c r="B10" s="1739" t="s">
        <v>1346</v>
      </c>
      <c r="C10" s="1740"/>
      <c r="D10" s="1740"/>
      <c r="E10" s="1740"/>
      <c r="F10" s="1740"/>
      <c r="G10" s="1740"/>
      <c r="H10" s="1740"/>
      <c r="I10" s="1740"/>
      <c r="J10" s="1740"/>
      <c r="K10" s="1740"/>
      <c r="L10" s="1740"/>
      <c r="M10" s="1741"/>
      <c r="N10" s="1655"/>
    </row>
    <row r="11" spans="2:14" ht="18.75" customHeight="1" x14ac:dyDescent="0.25">
      <c r="B11" s="1739" t="s">
        <v>1347</v>
      </c>
      <c r="C11" s="1740" t="s">
        <v>1330</v>
      </c>
      <c r="D11" s="1740"/>
      <c r="E11" s="1740"/>
      <c r="F11" s="1740"/>
      <c r="G11" s="1740"/>
      <c r="H11" s="1740"/>
      <c r="I11" s="1740"/>
      <c r="J11" s="1740"/>
      <c r="K11" s="1740"/>
      <c r="L11" s="1740"/>
      <c r="M11" s="1741"/>
      <c r="N11" s="1655"/>
    </row>
    <row r="12" spans="2:14" ht="18.75" customHeight="1" x14ac:dyDescent="0.25">
      <c r="B12" s="1739" t="s">
        <v>1348</v>
      </c>
      <c r="C12" s="1740" t="s">
        <v>1331</v>
      </c>
      <c r="D12" s="1740"/>
      <c r="E12" s="1740"/>
      <c r="F12" s="1740"/>
      <c r="G12" s="1740"/>
      <c r="H12" s="1740"/>
      <c r="I12" s="1740"/>
      <c r="J12" s="1740"/>
      <c r="K12" s="1740"/>
      <c r="L12" s="1740"/>
      <c r="M12" s="1741"/>
      <c r="N12" s="1655"/>
    </row>
    <row r="13" spans="2:14" ht="18.75" customHeight="1" x14ac:dyDescent="0.25">
      <c r="B13" s="1739" t="s">
        <v>1349</v>
      </c>
      <c r="C13" s="1740" t="s">
        <v>47</v>
      </c>
      <c r="D13" s="1740"/>
      <c r="E13" s="1740"/>
      <c r="F13" s="1740"/>
      <c r="G13" s="1740"/>
      <c r="H13" s="1740"/>
      <c r="I13" s="1740"/>
      <c r="J13" s="1740"/>
      <c r="K13" s="1740"/>
      <c r="L13" s="1740"/>
      <c r="M13" s="1741"/>
      <c r="N13" s="1655"/>
    </row>
    <row r="14" spans="2:14" ht="18.75" customHeight="1" x14ac:dyDescent="0.25">
      <c r="B14" s="1739" t="s">
        <v>1350</v>
      </c>
      <c r="C14" s="1740" t="s">
        <v>51</v>
      </c>
      <c r="D14" s="1740"/>
      <c r="E14" s="1740"/>
      <c r="F14" s="1740"/>
      <c r="G14" s="1740"/>
      <c r="H14" s="1740"/>
      <c r="I14" s="1740"/>
      <c r="J14" s="1740"/>
      <c r="K14" s="1740"/>
      <c r="L14" s="1740"/>
      <c r="M14" s="1741"/>
      <c r="N14" s="1655"/>
    </row>
    <row r="15" spans="2:14" ht="18.75" customHeight="1" x14ac:dyDescent="0.25">
      <c r="B15" s="1739" t="s">
        <v>1351</v>
      </c>
      <c r="C15" s="1740" t="s">
        <v>64</v>
      </c>
      <c r="D15" s="1740"/>
      <c r="E15" s="1740"/>
      <c r="F15" s="1740"/>
      <c r="G15" s="1740"/>
      <c r="H15" s="1740"/>
      <c r="I15" s="1740"/>
      <c r="J15" s="1740"/>
      <c r="K15" s="1740"/>
      <c r="L15" s="1740"/>
      <c r="M15" s="1741"/>
      <c r="N15" s="1655"/>
    </row>
    <row r="16" spans="2:14" ht="18.75" customHeight="1" x14ac:dyDescent="0.25">
      <c r="B16" s="1739" t="s">
        <v>1352</v>
      </c>
      <c r="C16" s="1740" t="s">
        <v>120</v>
      </c>
      <c r="D16" s="1740"/>
      <c r="E16" s="1740"/>
      <c r="F16" s="1740"/>
      <c r="G16" s="1740"/>
      <c r="H16" s="1740"/>
      <c r="I16" s="1740"/>
      <c r="J16" s="1740"/>
      <c r="K16" s="1740"/>
      <c r="L16" s="1740"/>
      <c r="M16" s="1741"/>
      <c r="N16" s="1655"/>
    </row>
    <row r="17" spans="2:14" ht="18.75" customHeight="1" x14ac:dyDescent="0.25">
      <c r="B17" s="1739" t="s">
        <v>1353</v>
      </c>
      <c r="C17" s="1740" t="s">
        <v>121</v>
      </c>
      <c r="D17" s="1740"/>
      <c r="E17" s="1740"/>
      <c r="F17" s="1740"/>
      <c r="G17" s="1740"/>
      <c r="H17" s="1740"/>
      <c r="I17" s="1740"/>
      <c r="J17" s="1740"/>
      <c r="K17" s="1740"/>
      <c r="L17" s="1740"/>
      <c r="M17" s="1741"/>
      <c r="N17" s="1655"/>
    </row>
    <row r="18" spans="2:14" ht="18.75" customHeight="1" x14ac:dyDescent="0.25">
      <c r="B18" s="1739" t="s">
        <v>1354</v>
      </c>
      <c r="C18" s="1740" t="s">
        <v>1332</v>
      </c>
      <c r="D18" s="1740"/>
      <c r="E18" s="1740"/>
      <c r="F18" s="1740"/>
      <c r="G18" s="1740"/>
      <c r="H18" s="1740"/>
      <c r="I18" s="1740"/>
      <c r="J18" s="1740"/>
      <c r="K18" s="1740"/>
      <c r="L18" s="1740"/>
      <c r="M18" s="1741"/>
      <c r="N18" s="1655"/>
    </row>
    <row r="19" spans="2:14" ht="18.75" customHeight="1" x14ac:dyDescent="0.25">
      <c r="B19" s="1739" t="s">
        <v>1345</v>
      </c>
      <c r="C19" s="1740" t="s">
        <v>123</v>
      </c>
      <c r="D19" s="1740"/>
      <c r="E19" s="1740"/>
      <c r="F19" s="1740"/>
      <c r="G19" s="1740"/>
      <c r="H19" s="1740"/>
      <c r="I19" s="1740"/>
      <c r="J19" s="1740"/>
      <c r="K19" s="1740"/>
      <c r="L19" s="1740"/>
      <c r="M19" s="1741"/>
      <c r="N19" s="1655"/>
    </row>
    <row r="20" spans="2:14" ht="18.75" customHeight="1" x14ac:dyDescent="0.25">
      <c r="B20" s="1739" t="s">
        <v>1355</v>
      </c>
      <c r="C20" s="1740" t="s">
        <v>124</v>
      </c>
      <c r="D20" s="1740"/>
      <c r="E20" s="1740"/>
      <c r="F20" s="1740"/>
      <c r="G20" s="1740"/>
      <c r="H20" s="1740"/>
      <c r="I20" s="1740"/>
      <c r="J20" s="1740"/>
      <c r="K20" s="1740"/>
      <c r="L20" s="1740"/>
      <c r="M20" s="1741"/>
      <c r="N20" s="1655"/>
    </row>
    <row r="21" spans="2:14" ht="18.75" customHeight="1" x14ac:dyDescent="0.25">
      <c r="B21" s="1739" t="s">
        <v>1356</v>
      </c>
      <c r="C21" s="1740" t="s">
        <v>125</v>
      </c>
      <c r="D21" s="1740"/>
      <c r="E21" s="1740"/>
      <c r="F21" s="1740"/>
      <c r="G21" s="1740"/>
      <c r="H21" s="1740"/>
      <c r="I21" s="1740"/>
      <c r="J21" s="1740"/>
      <c r="K21" s="1740"/>
      <c r="L21" s="1740"/>
      <c r="M21" s="1741"/>
      <c r="N21" s="1655"/>
    </row>
    <row r="22" spans="2:14" ht="18" customHeight="1" thickBot="1" x14ac:dyDescent="0.4">
      <c r="B22" s="1742"/>
      <c r="C22" s="1743"/>
      <c r="D22" s="1743"/>
      <c r="E22" s="1743"/>
      <c r="F22" s="1743"/>
      <c r="G22" s="1743"/>
      <c r="H22" s="1743"/>
      <c r="I22" s="1743"/>
      <c r="J22" s="1743"/>
      <c r="K22" s="1743"/>
      <c r="L22" s="1743"/>
      <c r="M22" s="1744"/>
      <c r="N22" s="1655"/>
    </row>
    <row r="23" spans="2:14" ht="21.75" thickBot="1" x14ac:dyDescent="0.3">
      <c r="B23" s="1706" t="s">
        <v>2</v>
      </c>
      <c r="C23" s="1707"/>
      <c r="D23" s="1707"/>
      <c r="E23" s="1707"/>
      <c r="F23" s="1707"/>
      <c r="G23" s="1707"/>
      <c r="H23" s="1707"/>
      <c r="I23" s="1707"/>
      <c r="J23" s="1707"/>
      <c r="K23" s="1707"/>
      <c r="L23" s="1707"/>
      <c r="M23" s="1708"/>
      <c r="N23" s="1655"/>
    </row>
    <row r="24" spans="2:14" ht="7.5" customHeight="1" x14ac:dyDescent="0.35">
      <c r="B24" s="689"/>
      <c r="C24" s="690"/>
      <c r="D24" s="690"/>
      <c r="E24" s="690"/>
      <c r="F24" s="690"/>
      <c r="G24" s="690"/>
      <c r="H24" s="690"/>
      <c r="I24" s="690"/>
      <c r="J24" s="690"/>
      <c r="K24" s="690"/>
      <c r="L24" s="690"/>
      <c r="M24" s="284"/>
      <c r="N24" s="1655"/>
    </row>
    <row r="25" spans="2:14" ht="18.75" customHeight="1" x14ac:dyDescent="0.25">
      <c r="B25" s="1649"/>
      <c r="C25" s="1700" t="s">
        <v>112</v>
      </c>
      <c r="D25" s="1700"/>
      <c r="E25" s="1700"/>
      <c r="F25" s="1700"/>
      <c r="G25" s="1700"/>
      <c r="H25" s="285"/>
      <c r="I25" s="285"/>
      <c r="J25" s="285"/>
      <c r="K25" s="285"/>
      <c r="L25" s="286"/>
      <c r="M25" s="287"/>
      <c r="N25" s="1655"/>
    </row>
    <row r="26" spans="2:14" ht="18.75" customHeight="1" x14ac:dyDescent="0.25">
      <c r="B26" s="1649"/>
      <c r="C26" s="1700" t="s">
        <v>11</v>
      </c>
      <c r="D26" s="1700"/>
      <c r="E26" s="1700"/>
      <c r="F26" s="1700"/>
      <c r="G26" s="1700"/>
      <c r="H26" s="285"/>
      <c r="I26" s="288"/>
      <c r="J26" s="288"/>
      <c r="K26" s="288"/>
      <c r="L26" s="286"/>
      <c r="M26" s="287"/>
      <c r="N26" s="1655"/>
    </row>
    <row r="27" spans="2:14" ht="18.75" customHeight="1" x14ac:dyDescent="0.25">
      <c r="B27" s="1649"/>
      <c r="C27" s="1700" t="s">
        <v>12</v>
      </c>
      <c r="D27" s="1700"/>
      <c r="E27" s="1700"/>
      <c r="F27" s="1700"/>
      <c r="G27" s="1700"/>
      <c r="H27" s="285"/>
      <c r="I27" s="288"/>
      <c r="J27" s="288"/>
      <c r="K27" s="288"/>
      <c r="L27" s="286"/>
      <c r="M27" s="287"/>
      <c r="N27" s="1655"/>
    </row>
    <row r="28" spans="2:14" ht="18.75" customHeight="1" x14ac:dyDescent="0.25">
      <c r="B28" s="1649"/>
      <c r="C28" s="1700" t="s">
        <v>13</v>
      </c>
      <c r="D28" s="1700"/>
      <c r="E28" s="1700"/>
      <c r="F28" s="1700"/>
      <c r="G28" s="1700"/>
      <c r="H28" s="286"/>
      <c r="I28" s="286"/>
      <c r="J28" s="285"/>
      <c r="K28" s="285"/>
      <c r="L28" s="286"/>
      <c r="M28" s="287"/>
      <c r="N28" s="1655"/>
    </row>
    <row r="29" spans="2:14" ht="18.75" customHeight="1" x14ac:dyDescent="0.25">
      <c r="B29" s="1649"/>
      <c r="C29" s="1700" t="s">
        <v>14</v>
      </c>
      <c r="D29" s="1700"/>
      <c r="E29" s="1700"/>
      <c r="F29" s="1700"/>
      <c r="G29" s="1700"/>
      <c r="H29" s="286"/>
      <c r="I29" s="286"/>
      <c r="J29" s="285"/>
      <c r="K29" s="285"/>
      <c r="L29" s="286"/>
      <c r="M29" s="287"/>
      <c r="N29" s="1655"/>
    </row>
    <row r="30" spans="2:14" ht="18.75" customHeight="1" x14ac:dyDescent="0.25">
      <c r="B30" s="1649"/>
      <c r="C30" s="1700" t="s">
        <v>1314</v>
      </c>
      <c r="D30" s="1700"/>
      <c r="E30" s="1700"/>
      <c r="F30" s="1700"/>
      <c r="G30" s="1700"/>
      <c r="H30" s="285"/>
      <c r="I30" s="288"/>
      <c r="J30" s="288"/>
      <c r="K30" s="288"/>
      <c r="L30" s="286"/>
      <c r="M30" s="287"/>
      <c r="N30" s="1655"/>
    </row>
    <row r="31" spans="2:14" ht="18.75" customHeight="1" x14ac:dyDescent="0.25">
      <c r="B31" s="1649"/>
      <c r="C31" s="1700" t="s">
        <v>17</v>
      </c>
      <c r="D31" s="1700"/>
      <c r="E31" s="1700"/>
      <c r="F31" s="1700"/>
      <c r="G31" s="1700"/>
      <c r="H31" s="286"/>
      <c r="I31" s="285"/>
      <c r="J31" s="285"/>
      <c r="K31" s="286"/>
      <c r="L31" s="288"/>
      <c r="M31" s="289"/>
      <c r="N31" s="1655"/>
    </row>
    <row r="32" spans="2:14" ht="18.75" customHeight="1" x14ac:dyDescent="0.25">
      <c r="B32" s="1649"/>
      <c r="C32" s="1713" t="s">
        <v>1316</v>
      </c>
      <c r="D32" s="1713"/>
      <c r="E32" s="1713"/>
      <c r="F32" s="1713"/>
      <c r="G32" s="1713"/>
      <c r="H32" s="286"/>
      <c r="I32" s="285"/>
      <c r="J32" s="285"/>
      <c r="K32" s="286"/>
      <c r="L32" s="288"/>
      <c r="M32" s="289"/>
      <c r="N32" s="1657"/>
    </row>
    <row r="33" spans="1:14" ht="18.75" customHeight="1" x14ac:dyDescent="0.25">
      <c r="B33" s="1649"/>
      <c r="C33" s="1713" t="s">
        <v>1317</v>
      </c>
      <c r="D33" s="1713"/>
      <c r="E33" s="1713"/>
      <c r="F33" s="1713"/>
      <c r="G33" s="1713"/>
      <c r="H33" s="286"/>
      <c r="I33" s="285"/>
      <c r="J33" s="285"/>
      <c r="K33" s="286"/>
      <c r="L33" s="288"/>
      <c r="M33" s="289"/>
      <c r="N33" s="1655"/>
    </row>
    <row r="34" spans="1:14" ht="18.75" customHeight="1" x14ac:dyDescent="0.25">
      <c r="B34" s="1649"/>
      <c r="C34" s="1713" t="s">
        <v>1318</v>
      </c>
      <c r="D34" s="1713"/>
      <c r="E34" s="1713"/>
      <c r="F34" s="1713"/>
      <c r="G34" s="1713"/>
      <c r="H34" s="286"/>
      <c r="I34" s="285"/>
      <c r="J34" s="285"/>
      <c r="K34" s="286"/>
      <c r="L34" s="288"/>
      <c r="M34" s="289"/>
      <c r="N34" s="1655"/>
    </row>
    <row r="35" spans="1:14" ht="18.75" customHeight="1" x14ac:dyDescent="0.25">
      <c r="B35" s="1649"/>
      <c r="C35" s="1700" t="s">
        <v>21</v>
      </c>
      <c r="D35" s="1700"/>
      <c r="E35" s="1700"/>
      <c r="F35" s="1700"/>
      <c r="G35" s="1700"/>
      <c r="H35" s="286"/>
      <c r="I35" s="285"/>
      <c r="J35" s="285"/>
      <c r="K35" s="286"/>
      <c r="L35" s="288"/>
      <c r="M35" s="289"/>
      <c r="N35" s="1655"/>
    </row>
    <row r="36" spans="1:14" ht="18.75" customHeight="1" x14ac:dyDescent="0.25">
      <c r="B36" s="1649"/>
      <c r="C36" s="1713" t="s">
        <v>4</v>
      </c>
      <c r="D36" s="1713"/>
      <c r="E36" s="1713"/>
      <c r="F36" s="1713"/>
      <c r="G36" s="1713"/>
      <c r="H36" s="286"/>
      <c r="I36" s="285"/>
      <c r="J36" s="285"/>
      <c r="K36" s="286"/>
      <c r="L36" s="288"/>
      <c r="M36" s="289"/>
      <c r="N36" s="1655"/>
    </row>
    <row r="37" spans="1:14" ht="18.75" customHeight="1" x14ac:dyDescent="0.25">
      <c r="A37" s="1655"/>
      <c r="B37" s="1649"/>
      <c r="C37" s="1700" t="s">
        <v>18</v>
      </c>
      <c r="D37" s="1700"/>
      <c r="E37" s="1700"/>
      <c r="F37" s="1700"/>
      <c r="G37" s="1700"/>
      <c r="H37" s="286"/>
      <c r="I37" s="285"/>
      <c r="J37" s="285"/>
      <c r="K37" s="286"/>
      <c r="L37" s="288"/>
      <c r="M37" s="289"/>
      <c r="N37" s="1655"/>
    </row>
    <row r="38" spans="1:14" ht="18.75" customHeight="1" x14ac:dyDescent="0.25">
      <c r="A38" s="705"/>
      <c r="B38" s="1649"/>
      <c r="C38" s="1700" t="s">
        <v>2756</v>
      </c>
      <c r="D38" s="1700"/>
      <c r="E38" s="1700"/>
      <c r="F38" s="1700"/>
      <c r="G38" s="1700"/>
      <c r="H38" s="286"/>
      <c r="I38" s="285"/>
      <c r="J38" s="285"/>
      <c r="K38" s="286"/>
      <c r="L38" s="700"/>
      <c r="M38" s="289"/>
      <c r="N38" s="1655"/>
    </row>
    <row r="39" spans="1:14" ht="18.75" customHeight="1" x14ac:dyDescent="0.25">
      <c r="A39" s="1655"/>
      <c r="B39" s="1649"/>
      <c r="C39" s="1700" t="s">
        <v>218</v>
      </c>
      <c r="D39" s="1700"/>
      <c r="E39" s="1700"/>
      <c r="F39" s="1700"/>
      <c r="G39" s="1700"/>
      <c r="H39" s="286"/>
      <c r="I39" s="285"/>
      <c r="J39" s="285"/>
      <c r="K39" s="286"/>
      <c r="L39" s="288"/>
      <c r="M39" s="289"/>
      <c r="N39" s="1655"/>
    </row>
    <row r="40" spans="1:14" ht="18.75" customHeight="1" x14ac:dyDescent="0.25">
      <c r="B40" s="1649"/>
      <c r="C40" s="1700" t="s">
        <v>19</v>
      </c>
      <c r="D40" s="1700"/>
      <c r="E40" s="1700"/>
      <c r="F40" s="1700"/>
      <c r="G40" s="1700"/>
      <c r="H40" s="286"/>
      <c r="I40" s="285"/>
      <c r="J40" s="285"/>
      <c r="K40" s="286"/>
      <c r="L40" s="288"/>
      <c r="M40" s="289"/>
      <c r="N40" s="1655"/>
    </row>
    <row r="41" spans="1:14" ht="18.75" customHeight="1" x14ac:dyDescent="0.25">
      <c r="B41" s="1650"/>
      <c r="C41" s="1700" t="s">
        <v>1319</v>
      </c>
      <c r="D41" s="1700"/>
      <c r="E41" s="1700"/>
      <c r="F41" s="1700"/>
      <c r="G41" s="1700"/>
      <c r="H41" s="286"/>
      <c r="I41" s="285"/>
      <c r="J41" s="285"/>
      <c r="K41" s="286"/>
      <c r="L41" s="288"/>
      <c r="M41" s="289"/>
      <c r="N41" s="1655"/>
    </row>
    <row r="42" spans="1:14" ht="18.75" customHeight="1" x14ac:dyDescent="0.25">
      <c r="B42" s="1649"/>
      <c r="C42" s="1700" t="s">
        <v>3</v>
      </c>
      <c r="D42" s="1700"/>
      <c r="E42" s="1700"/>
      <c r="F42" s="1700"/>
      <c r="G42" s="1700"/>
      <c r="H42" s="286"/>
      <c r="I42" s="285"/>
      <c r="J42" s="285"/>
      <c r="K42" s="286"/>
      <c r="L42" s="288"/>
      <c r="M42" s="289"/>
      <c r="N42" s="1655"/>
    </row>
    <row r="43" spans="1:14" ht="18.75" customHeight="1" x14ac:dyDescent="0.25">
      <c r="B43" s="1649"/>
      <c r="C43" s="1700" t="s">
        <v>6</v>
      </c>
      <c r="D43" s="1700"/>
      <c r="E43" s="1700"/>
      <c r="F43" s="1700"/>
      <c r="G43" s="1700"/>
      <c r="H43" s="286"/>
      <c r="I43" s="285"/>
      <c r="J43" s="285"/>
      <c r="K43" s="286"/>
      <c r="L43" s="288"/>
      <c r="M43" s="289"/>
      <c r="N43" s="1655"/>
    </row>
    <row r="44" spans="1:14" ht="18.75" customHeight="1" x14ac:dyDescent="0.25">
      <c r="B44" s="1649"/>
      <c r="C44" s="1713" t="s">
        <v>20</v>
      </c>
      <c r="D44" s="1713"/>
      <c r="E44" s="1713"/>
      <c r="F44" s="1713"/>
      <c r="G44" s="1713"/>
      <c r="H44" s="286"/>
      <c r="I44" s="285"/>
      <c r="J44" s="285"/>
      <c r="K44" s="286"/>
      <c r="L44" s="288"/>
      <c r="M44" s="289"/>
      <c r="N44" s="1655"/>
    </row>
    <row r="45" spans="1:14" ht="8.25" customHeight="1" thickBot="1" x14ac:dyDescent="0.3">
      <c r="B45" s="1715"/>
      <c r="C45" s="1716"/>
      <c r="D45" s="1716"/>
      <c r="E45" s="1716"/>
      <c r="F45" s="1716"/>
      <c r="G45" s="1716"/>
      <c r="H45" s="1716"/>
      <c r="I45" s="1716"/>
      <c r="J45" s="1716"/>
      <c r="K45" s="1716"/>
      <c r="L45" s="1716"/>
      <c r="M45" s="1717"/>
      <c r="N45" s="1655"/>
    </row>
    <row r="46" spans="1:14" ht="21.75" thickBot="1" x14ac:dyDescent="0.4">
      <c r="B46" s="1718" t="s">
        <v>7</v>
      </c>
      <c r="C46" s="1719"/>
      <c r="D46" s="1719"/>
      <c r="E46" s="1719"/>
      <c r="F46" s="1719"/>
      <c r="G46" s="1719"/>
      <c r="H46" s="1719"/>
      <c r="I46" s="1719"/>
      <c r="J46" s="1719"/>
      <c r="K46" s="1719"/>
      <c r="L46" s="1719"/>
      <c r="M46" s="1720"/>
      <c r="N46" s="1655"/>
    </row>
    <row r="47" spans="1:14" ht="7.5" customHeight="1" x14ac:dyDescent="0.35">
      <c r="B47" s="689"/>
      <c r="C47" s="690"/>
      <c r="D47" s="690"/>
      <c r="E47" s="690"/>
      <c r="F47" s="690"/>
      <c r="G47" s="690"/>
      <c r="H47" s="690"/>
      <c r="I47" s="690"/>
      <c r="J47" s="690"/>
      <c r="K47" s="690"/>
      <c r="L47" s="690"/>
      <c r="M47" s="284"/>
      <c r="N47" s="1655"/>
    </row>
    <row r="48" spans="1:14" ht="18.75" customHeight="1" x14ac:dyDescent="0.25">
      <c r="B48" s="1649"/>
      <c r="C48" s="1700" t="s">
        <v>1320</v>
      </c>
      <c r="D48" s="1700"/>
      <c r="E48" s="1700"/>
      <c r="F48" s="1700"/>
      <c r="G48" s="1700"/>
      <c r="H48" s="286"/>
      <c r="I48" s="285"/>
      <c r="J48" s="285"/>
      <c r="K48" s="288"/>
      <c r="L48" s="288"/>
      <c r="M48" s="289"/>
      <c r="N48" s="1655"/>
    </row>
    <row r="49" spans="2:14" ht="18.75" customHeight="1" x14ac:dyDescent="0.25">
      <c r="B49" s="1649"/>
      <c r="C49" s="1700" t="s">
        <v>1322</v>
      </c>
      <c r="D49" s="1700"/>
      <c r="E49" s="1700"/>
      <c r="F49" s="1700"/>
      <c r="G49" s="1700"/>
      <c r="H49" s="286"/>
      <c r="I49" s="285"/>
      <c r="J49" s="290"/>
      <c r="K49" s="285"/>
      <c r="L49" s="285"/>
      <c r="M49" s="292"/>
      <c r="N49" s="1655"/>
    </row>
    <row r="50" spans="2:14" ht="18.75" customHeight="1" x14ac:dyDescent="0.25">
      <c r="B50" s="1649"/>
      <c r="C50" s="1713" t="s">
        <v>3055</v>
      </c>
      <c r="D50" s="1713"/>
      <c r="E50" s="1713"/>
      <c r="F50" s="1713"/>
      <c r="G50" s="1713"/>
      <c r="H50" s="286"/>
      <c r="I50" s="285"/>
      <c r="J50" s="290"/>
      <c r="K50" s="285"/>
      <c r="L50" s="285"/>
      <c r="M50" s="292"/>
      <c r="N50" s="1655"/>
    </row>
    <row r="51" spans="2:14" ht="18.75" customHeight="1" x14ac:dyDescent="0.25">
      <c r="B51" s="1649"/>
      <c r="C51" s="1713" t="s">
        <v>3056</v>
      </c>
      <c r="D51" s="1713"/>
      <c r="E51" s="1713"/>
      <c r="F51" s="1713"/>
      <c r="G51" s="1713"/>
      <c r="H51" s="286"/>
      <c r="I51" s="285"/>
      <c r="J51" s="290"/>
      <c r="K51" s="285"/>
      <c r="L51" s="285"/>
      <c r="M51" s="292"/>
      <c r="N51" s="1655"/>
    </row>
    <row r="52" spans="2:14" ht="18.75" customHeight="1" x14ac:dyDescent="0.25">
      <c r="B52" s="1651"/>
      <c r="C52" s="1713" t="s">
        <v>16</v>
      </c>
      <c r="D52" s="1713"/>
      <c r="E52" s="1713"/>
      <c r="F52" s="1713"/>
      <c r="G52" s="1713"/>
      <c r="H52" s="286"/>
      <c r="I52" s="285"/>
      <c r="J52" s="290"/>
      <c r="K52" s="285"/>
      <c r="L52" s="285"/>
      <c r="M52" s="292"/>
      <c r="N52" s="1655"/>
    </row>
    <row r="53" spans="2:14" ht="18.75" customHeight="1" x14ac:dyDescent="0.25">
      <c r="B53" s="1651"/>
      <c r="C53" s="1713" t="s">
        <v>432</v>
      </c>
      <c r="D53" s="1713"/>
      <c r="E53" s="1713"/>
      <c r="F53" s="1713"/>
      <c r="G53" s="1713"/>
      <c r="H53" s="286"/>
      <c r="I53" s="285"/>
      <c r="J53" s="290"/>
      <c r="K53" s="285"/>
      <c r="L53" s="285"/>
      <c r="M53" s="292"/>
      <c r="N53" s="1655"/>
    </row>
    <row r="54" spans="2:14" ht="18.75" customHeight="1" x14ac:dyDescent="0.25">
      <c r="B54" s="1651"/>
      <c r="C54" s="1700" t="s">
        <v>6</v>
      </c>
      <c r="D54" s="1700"/>
      <c r="E54" s="1700"/>
      <c r="F54" s="1700"/>
      <c r="G54" s="1700"/>
      <c r="H54" s="286"/>
      <c r="I54" s="285"/>
      <c r="J54" s="290"/>
      <c r="K54" s="288"/>
      <c r="L54" s="288"/>
      <c r="M54" s="289"/>
      <c r="N54" s="1655"/>
    </row>
    <row r="55" spans="2:14" ht="18.75" customHeight="1" x14ac:dyDescent="0.25">
      <c r="B55" s="1651"/>
      <c r="C55" s="1713" t="s">
        <v>5</v>
      </c>
      <c r="D55" s="1713"/>
      <c r="E55" s="1713"/>
      <c r="F55" s="1713"/>
      <c r="G55" s="1713"/>
      <c r="H55" s="286"/>
      <c r="I55" s="285"/>
      <c r="J55" s="290"/>
      <c r="K55" s="288"/>
      <c r="L55" s="288"/>
      <c r="M55" s="289"/>
      <c r="N55" s="1655"/>
    </row>
    <row r="56" spans="2:14" ht="18.75" customHeight="1" x14ac:dyDescent="0.25">
      <c r="B56" s="1651"/>
      <c r="C56" s="1700" t="s">
        <v>24</v>
      </c>
      <c r="D56" s="1700"/>
      <c r="E56" s="1700"/>
      <c r="F56" s="1700"/>
      <c r="G56" s="1700"/>
      <c r="H56" s="286"/>
      <c r="I56" s="285"/>
      <c r="J56" s="290"/>
      <c r="K56" s="285"/>
      <c r="L56" s="285"/>
      <c r="M56" s="292"/>
      <c r="N56" s="1655"/>
    </row>
    <row r="57" spans="2:14" ht="18.75" customHeight="1" x14ac:dyDescent="0.25">
      <c r="B57" s="1652"/>
      <c r="C57" s="1713" t="s">
        <v>1323</v>
      </c>
      <c r="D57" s="1713"/>
      <c r="E57" s="1713"/>
      <c r="F57" s="1713"/>
      <c r="G57" s="1713"/>
      <c r="H57" s="293"/>
      <c r="I57" s="285"/>
      <c r="J57" s="290"/>
      <c r="K57" s="285"/>
      <c r="L57" s="288"/>
      <c r="M57" s="289"/>
      <c r="N57" s="1655"/>
    </row>
    <row r="58" spans="2:14" ht="18.75" customHeight="1" x14ac:dyDescent="0.25">
      <c r="B58" s="1651"/>
      <c r="C58" s="1700" t="s">
        <v>433</v>
      </c>
      <c r="D58" s="1700"/>
      <c r="E58" s="1700"/>
      <c r="F58" s="1700"/>
      <c r="G58" s="1700"/>
      <c r="H58" s="286"/>
      <c r="I58" s="285"/>
      <c r="J58" s="290"/>
      <c r="K58" s="285"/>
      <c r="L58" s="285"/>
      <c r="M58" s="292"/>
      <c r="N58" s="1655"/>
    </row>
    <row r="59" spans="2:14" ht="18.75" customHeight="1" x14ac:dyDescent="0.25">
      <c r="B59" s="1651"/>
      <c r="C59" s="1700" t="s">
        <v>34</v>
      </c>
      <c r="D59" s="1700"/>
      <c r="E59" s="1700"/>
      <c r="F59" s="1700"/>
      <c r="G59" s="1700"/>
      <c r="H59" s="286"/>
      <c r="I59" s="285"/>
      <c r="J59" s="285"/>
      <c r="K59" s="285"/>
      <c r="L59" s="285"/>
      <c r="M59" s="292"/>
      <c r="N59" s="1655"/>
    </row>
    <row r="60" spans="2:14" ht="18.75" customHeight="1" x14ac:dyDescent="0.25">
      <c r="B60" s="1651"/>
      <c r="C60" s="1713" t="s">
        <v>1328</v>
      </c>
      <c r="D60" s="1713"/>
      <c r="E60" s="1713"/>
      <c r="F60" s="1713"/>
      <c r="G60" s="1713"/>
      <c r="H60" s="286"/>
      <c r="I60" s="285"/>
      <c r="J60" s="285"/>
      <c r="K60" s="285"/>
      <c r="L60" s="285"/>
      <c r="M60" s="292"/>
      <c r="N60" s="1655"/>
    </row>
    <row r="61" spans="2:14" ht="18.75" customHeight="1" x14ac:dyDescent="0.25">
      <c r="B61" s="1651"/>
      <c r="C61" s="1701" t="s">
        <v>28</v>
      </c>
      <c r="D61" s="1701"/>
      <c r="E61" s="1701"/>
      <c r="F61" s="1701"/>
      <c r="G61" s="1701"/>
      <c r="H61" s="286"/>
      <c r="I61" s="288"/>
      <c r="J61" s="288"/>
      <c r="K61" s="285"/>
      <c r="L61" s="285"/>
      <c r="M61" s="292"/>
      <c r="N61" s="1655"/>
    </row>
    <row r="62" spans="2:14" ht="18.75" customHeight="1" x14ac:dyDescent="0.25">
      <c r="B62" s="1651"/>
      <c r="C62" s="1701" t="s">
        <v>29</v>
      </c>
      <c r="D62" s="1701"/>
      <c r="E62" s="1701"/>
      <c r="F62" s="1701"/>
      <c r="G62" s="1701"/>
      <c r="H62" s="286"/>
      <c r="I62" s="288"/>
      <c r="J62" s="288"/>
      <c r="K62" s="285"/>
      <c r="L62" s="285"/>
      <c r="M62" s="292"/>
      <c r="N62" s="1655"/>
    </row>
    <row r="63" spans="2:14" ht="18.75" customHeight="1" x14ac:dyDescent="0.25">
      <c r="B63" s="1651"/>
      <c r="C63" s="1701" t="s">
        <v>30</v>
      </c>
      <c r="D63" s="1701"/>
      <c r="E63" s="1701"/>
      <c r="F63" s="1701"/>
      <c r="G63" s="1701"/>
      <c r="H63" s="286"/>
      <c r="I63" s="288"/>
      <c r="J63" s="288"/>
      <c r="K63" s="285"/>
      <c r="L63" s="285"/>
      <c r="M63" s="292"/>
      <c r="N63" s="1655"/>
    </row>
    <row r="64" spans="2:14" ht="18.75" customHeight="1" x14ac:dyDescent="0.25">
      <c r="B64" s="1651"/>
      <c r="C64" s="1701" t="s">
        <v>31</v>
      </c>
      <c r="D64" s="1701"/>
      <c r="E64" s="1701"/>
      <c r="F64" s="1701"/>
      <c r="G64" s="1701"/>
      <c r="H64" s="286"/>
      <c r="I64" s="288"/>
      <c r="J64" s="288"/>
      <c r="K64" s="285"/>
      <c r="L64" s="285"/>
      <c r="M64" s="292"/>
      <c r="N64" s="1655"/>
    </row>
    <row r="65" spans="2:14" ht="18.75" customHeight="1" x14ac:dyDescent="0.25">
      <c r="B65" s="1651"/>
      <c r="C65" s="1701" t="s">
        <v>32</v>
      </c>
      <c r="D65" s="1701"/>
      <c r="E65" s="1701"/>
      <c r="F65" s="1701"/>
      <c r="G65" s="1701"/>
      <c r="H65" s="286"/>
      <c r="I65" s="288"/>
      <c r="J65" s="288"/>
      <c r="K65" s="285"/>
      <c r="L65" s="285"/>
      <c r="M65" s="292"/>
      <c r="N65" s="1655"/>
    </row>
    <row r="66" spans="2:14" ht="18.75" customHeight="1" x14ac:dyDescent="0.25">
      <c r="B66" s="1651"/>
      <c r="C66" s="1701" t="s">
        <v>27</v>
      </c>
      <c r="D66" s="1701"/>
      <c r="E66" s="1701"/>
      <c r="F66" s="1701"/>
      <c r="G66" s="1701"/>
      <c r="H66" s="286"/>
      <c r="I66" s="288"/>
      <c r="J66" s="288"/>
      <c r="K66" s="285"/>
      <c r="L66" s="285"/>
      <c r="M66" s="292"/>
      <c r="N66" s="1655"/>
    </row>
    <row r="67" spans="2:14" ht="18.75" customHeight="1" x14ac:dyDescent="0.25">
      <c r="B67" s="1651"/>
      <c r="C67" s="1701" t="s">
        <v>33</v>
      </c>
      <c r="D67" s="1701"/>
      <c r="E67" s="1701"/>
      <c r="F67" s="1701"/>
      <c r="G67" s="1701"/>
      <c r="H67" s="286"/>
      <c r="I67" s="288"/>
      <c r="J67" s="288"/>
      <c r="K67" s="285"/>
      <c r="L67" s="285"/>
      <c r="M67" s="292"/>
      <c r="N67" s="1655"/>
    </row>
    <row r="68" spans="2:14" ht="18.75" customHeight="1" x14ac:dyDescent="0.25">
      <c r="B68" s="1651"/>
      <c r="C68" s="1713" t="s">
        <v>1329</v>
      </c>
      <c r="D68" s="1713"/>
      <c r="E68" s="1713"/>
      <c r="F68" s="1713"/>
      <c r="G68" s="1713"/>
      <c r="H68" s="286"/>
      <c r="I68" s="285"/>
      <c r="J68" s="285"/>
      <c r="K68" s="285"/>
      <c r="L68" s="285"/>
      <c r="M68" s="292"/>
      <c r="N68" s="1655"/>
    </row>
    <row r="69" spans="2:14" ht="18.75" customHeight="1" x14ac:dyDescent="0.25">
      <c r="B69" s="1651"/>
      <c r="C69" s="1701" t="s">
        <v>28</v>
      </c>
      <c r="D69" s="1701"/>
      <c r="E69" s="1701"/>
      <c r="F69" s="1701"/>
      <c r="G69" s="1701"/>
      <c r="H69" s="286"/>
      <c r="I69" s="288"/>
      <c r="J69" s="288"/>
      <c r="K69" s="285"/>
      <c r="L69" s="285"/>
      <c r="M69" s="292"/>
      <c r="N69" s="1655"/>
    </row>
    <row r="70" spans="2:14" ht="18.75" customHeight="1" x14ac:dyDescent="0.25">
      <c r="B70" s="1651"/>
      <c r="C70" s="1701" t="s">
        <v>29</v>
      </c>
      <c r="D70" s="1701"/>
      <c r="E70" s="1701"/>
      <c r="F70" s="1701"/>
      <c r="G70" s="1701"/>
      <c r="H70" s="286"/>
      <c r="I70" s="288"/>
      <c r="J70" s="288"/>
      <c r="K70" s="285"/>
      <c r="L70" s="285"/>
      <c r="M70" s="292"/>
      <c r="N70" s="1655"/>
    </row>
    <row r="71" spans="2:14" ht="18.75" customHeight="1" x14ac:dyDescent="0.25">
      <c r="B71" s="1651"/>
      <c r="C71" s="1701" t="s">
        <v>30</v>
      </c>
      <c r="D71" s="1701"/>
      <c r="E71" s="1701"/>
      <c r="F71" s="1701"/>
      <c r="G71" s="1701"/>
      <c r="H71" s="286"/>
      <c r="I71" s="288"/>
      <c r="J71" s="288"/>
      <c r="K71" s="285"/>
      <c r="L71" s="285"/>
      <c r="M71" s="292"/>
      <c r="N71" s="1655"/>
    </row>
    <row r="72" spans="2:14" ht="18.75" customHeight="1" x14ac:dyDescent="0.25">
      <c r="B72" s="1651"/>
      <c r="C72" s="1701" t="s">
        <v>31</v>
      </c>
      <c r="D72" s="1701"/>
      <c r="E72" s="1701"/>
      <c r="F72" s="1701"/>
      <c r="G72" s="1701"/>
      <c r="H72" s="286"/>
      <c r="I72" s="288"/>
      <c r="J72" s="288"/>
      <c r="K72" s="285"/>
      <c r="L72" s="285"/>
      <c r="M72" s="292"/>
      <c r="N72" s="1655"/>
    </row>
    <row r="73" spans="2:14" ht="18.75" customHeight="1" x14ac:dyDescent="0.25">
      <c r="B73" s="1651"/>
      <c r="C73" s="1701" t="s">
        <v>32</v>
      </c>
      <c r="D73" s="1701"/>
      <c r="E73" s="1701"/>
      <c r="F73" s="1701"/>
      <c r="G73" s="1701"/>
      <c r="H73" s="286"/>
      <c r="I73" s="288"/>
      <c r="J73" s="288"/>
      <c r="K73" s="285"/>
      <c r="L73" s="285"/>
      <c r="M73" s="292"/>
      <c r="N73" s="1655"/>
    </row>
    <row r="74" spans="2:14" ht="18.75" customHeight="1" x14ac:dyDescent="0.25">
      <c r="B74" s="1651"/>
      <c r="C74" s="1701" t="s">
        <v>27</v>
      </c>
      <c r="D74" s="1701"/>
      <c r="E74" s="1701"/>
      <c r="F74" s="1701"/>
      <c r="G74" s="1701"/>
      <c r="H74" s="286"/>
      <c r="I74" s="288"/>
      <c r="J74" s="288"/>
      <c r="K74" s="285"/>
      <c r="L74" s="285"/>
      <c r="M74" s="292"/>
      <c r="N74" s="1655"/>
    </row>
    <row r="75" spans="2:14" ht="18.75" customHeight="1" x14ac:dyDescent="0.25">
      <c r="B75" s="1651"/>
      <c r="C75" s="1701" t="s">
        <v>33</v>
      </c>
      <c r="D75" s="1701"/>
      <c r="E75" s="1701"/>
      <c r="F75" s="1701"/>
      <c r="G75" s="1701"/>
      <c r="H75" s="286"/>
      <c r="I75" s="288"/>
      <c r="J75" s="288"/>
      <c r="K75" s="285"/>
      <c r="L75" s="285"/>
      <c r="M75" s="292"/>
      <c r="N75" s="1655"/>
    </row>
    <row r="76" spans="2:14" ht="18.75" customHeight="1" x14ac:dyDescent="0.25">
      <c r="B76" s="1651"/>
      <c r="C76" s="1700" t="s">
        <v>1324</v>
      </c>
      <c r="D76" s="1700"/>
      <c r="E76" s="1700"/>
      <c r="F76" s="1700"/>
      <c r="G76" s="1700"/>
      <c r="H76" s="286"/>
      <c r="I76" s="285"/>
      <c r="J76" s="290"/>
      <c r="K76" s="285"/>
      <c r="L76" s="285"/>
      <c r="M76" s="292"/>
      <c r="N76" s="1655"/>
    </row>
    <row r="77" spans="2:14" ht="18.75" customHeight="1" x14ac:dyDescent="0.25">
      <c r="B77" s="1652"/>
      <c r="C77" s="1713" t="s">
        <v>3007</v>
      </c>
      <c r="D77" s="1713"/>
      <c r="E77" s="1713"/>
      <c r="F77" s="1713"/>
      <c r="G77" s="1713"/>
      <c r="H77" s="293"/>
      <c r="I77" s="285"/>
      <c r="J77" s="290"/>
      <c r="K77" s="294"/>
      <c r="L77" s="294"/>
      <c r="M77" s="295"/>
      <c r="N77" s="1655"/>
    </row>
    <row r="78" spans="2:14" ht="18.75" customHeight="1" x14ac:dyDescent="0.25">
      <c r="B78" s="1651"/>
      <c r="C78" s="1700" t="s">
        <v>1325</v>
      </c>
      <c r="D78" s="1700"/>
      <c r="E78" s="1700"/>
      <c r="F78" s="1700"/>
      <c r="G78" s="1700"/>
      <c r="H78" s="286"/>
      <c r="I78" s="285"/>
      <c r="J78" s="290"/>
      <c r="K78" s="285"/>
      <c r="L78" s="285"/>
      <c r="M78" s="292"/>
      <c r="N78" s="1655"/>
    </row>
    <row r="79" spans="2:14" ht="18.75" customHeight="1" x14ac:dyDescent="0.25">
      <c r="B79" s="1651"/>
      <c r="C79" s="1713" t="s">
        <v>3006</v>
      </c>
      <c r="D79" s="1713"/>
      <c r="E79" s="1713"/>
      <c r="F79" s="1713"/>
      <c r="G79" s="1713"/>
      <c r="H79" s="286"/>
      <c r="I79" s="285"/>
      <c r="J79" s="290"/>
      <c r="K79" s="288"/>
      <c r="L79" s="288"/>
      <c r="M79" s="289"/>
      <c r="N79" s="1655"/>
    </row>
    <row r="80" spans="2:14" ht="18.75" customHeight="1" x14ac:dyDescent="0.25">
      <c r="B80" s="1651"/>
      <c r="C80" s="1713" t="s">
        <v>8</v>
      </c>
      <c r="D80" s="1713"/>
      <c r="E80" s="1713"/>
      <c r="F80" s="1713"/>
      <c r="G80" s="1713"/>
      <c r="H80" s="286"/>
      <c r="I80" s="285"/>
      <c r="J80" s="285"/>
      <c r="K80" s="285"/>
      <c r="L80" s="285"/>
      <c r="M80" s="292"/>
      <c r="N80" s="1655"/>
    </row>
    <row r="81" spans="1:14" ht="18.75" customHeight="1" x14ac:dyDescent="0.25">
      <c r="B81" s="1652"/>
      <c r="C81" s="1701" t="s">
        <v>25</v>
      </c>
      <c r="D81" s="1701"/>
      <c r="E81" s="1701"/>
      <c r="F81" s="1701"/>
      <c r="G81" s="1701"/>
      <c r="H81" s="293"/>
      <c r="I81" s="285"/>
      <c r="J81" s="290"/>
      <c r="K81" s="285"/>
      <c r="L81" s="285"/>
      <c r="M81" s="292"/>
      <c r="N81" s="1655"/>
    </row>
    <row r="82" spans="1:14" ht="18.75" customHeight="1" x14ac:dyDescent="0.25">
      <c r="B82" s="1652"/>
      <c r="C82" s="1701" t="s">
        <v>35</v>
      </c>
      <c r="D82" s="1701"/>
      <c r="E82" s="1701"/>
      <c r="F82" s="1701"/>
      <c r="G82" s="1701"/>
      <c r="H82" s="293"/>
      <c r="I82" s="285"/>
      <c r="J82" s="290"/>
      <c r="K82" s="288"/>
      <c r="L82" s="288"/>
      <c r="M82" s="289"/>
      <c r="N82" s="1655"/>
    </row>
    <row r="83" spans="1:14" ht="18.75" customHeight="1" x14ac:dyDescent="0.25">
      <c r="B83" s="1652"/>
      <c r="C83" s="1701" t="s">
        <v>36</v>
      </c>
      <c r="D83" s="1701"/>
      <c r="E83" s="1701"/>
      <c r="F83" s="1701"/>
      <c r="G83" s="1701"/>
      <c r="H83" s="293"/>
      <c r="I83" s="285"/>
      <c r="J83" s="290"/>
      <c r="K83" s="288"/>
      <c r="L83" s="288"/>
      <c r="M83" s="289"/>
      <c r="N83" s="1655"/>
    </row>
    <row r="84" spans="1:14" ht="18.75" customHeight="1" x14ac:dyDescent="0.25">
      <c r="B84" s="1652"/>
      <c r="C84" s="1701" t="s">
        <v>37</v>
      </c>
      <c r="D84" s="1701"/>
      <c r="E84" s="1701"/>
      <c r="F84" s="1701"/>
      <c r="G84" s="1701"/>
      <c r="H84" s="293"/>
      <c r="I84" s="285"/>
      <c r="J84" s="290"/>
      <c r="K84" s="288"/>
      <c r="L84" s="288"/>
      <c r="M84" s="289"/>
      <c r="N84" s="1655"/>
    </row>
    <row r="85" spans="1:14" ht="18.75" customHeight="1" x14ac:dyDescent="0.25">
      <c r="B85" s="1651"/>
      <c r="C85" s="1713" t="s">
        <v>434</v>
      </c>
      <c r="D85" s="1713"/>
      <c r="E85" s="1713"/>
      <c r="F85" s="1713"/>
      <c r="G85" s="1713"/>
      <c r="H85" s="286"/>
      <c r="I85" s="285"/>
      <c r="J85" s="285"/>
      <c r="K85" s="285"/>
      <c r="L85" s="285"/>
      <c r="M85" s="292"/>
      <c r="N85" s="1655"/>
    </row>
    <row r="86" spans="1:14" ht="18.75" customHeight="1" x14ac:dyDescent="0.25">
      <c r="B86" s="1652"/>
      <c r="C86" s="1701" t="s">
        <v>26</v>
      </c>
      <c r="D86" s="1701"/>
      <c r="E86" s="1701"/>
      <c r="F86" s="1701"/>
      <c r="G86" s="1701"/>
      <c r="H86" s="293"/>
      <c r="I86" s="285"/>
      <c r="J86" s="290"/>
      <c r="K86" s="285"/>
      <c r="L86" s="285"/>
      <c r="M86" s="292"/>
      <c r="N86" s="1655"/>
    </row>
    <row r="87" spans="1:14" ht="18.75" customHeight="1" x14ac:dyDescent="0.25">
      <c r="B87" s="1652"/>
      <c r="C87" s="1701" t="s">
        <v>38</v>
      </c>
      <c r="D87" s="1701"/>
      <c r="E87" s="1701"/>
      <c r="F87" s="1701"/>
      <c r="G87" s="1701"/>
      <c r="H87" s="293"/>
      <c r="I87" s="285"/>
      <c r="J87" s="290"/>
      <c r="K87" s="288"/>
      <c r="L87" s="288"/>
      <c r="M87" s="289"/>
      <c r="N87" s="1655"/>
    </row>
    <row r="88" spans="1:14" ht="18.75" customHeight="1" x14ac:dyDescent="0.25">
      <c r="B88" s="1651"/>
      <c r="C88" s="1701" t="s">
        <v>39</v>
      </c>
      <c r="D88" s="1701"/>
      <c r="E88" s="1701"/>
      <c r="F88" s="1701"/>
      <c r="G88" s="1701"/>
      <c r="H88" s="286"/>
      <c r="I88" s="285"/>
      <c r="J88" s="290"/>
      <c r="K88" s="288"/>
      <c r="L88" s="288"/>
      <c r="M88" s="289"/>
      <c r="N88" s="1655"/>
    </row>
    <row r="89" spans="1:14" ht="18.75" customHeight="1" x14ac:dyDescent="0.25">
      <c r="B89" s="1651"/>
      <c r="C89" s="1700" t="s">
        <v>9</v>
      </c>
      <c r="D89" s="1700"/>
      <c r="E89" s="1700"/>
      <c r="F89" s="1700"/>
      <c r="G89" s="1700"/>
      <c r="H89" s="286"/>
      <c r="I89" s="285"/>
      <c r="J89" s="285"/>
      <c r="K89" s="285"/>
      <c r="L89" s="285"/>
      <c r="M89" s="292"/>
      <c r="N89" s="1655"/>
    </row>
    <row r="90" spans="1:14" ht="18.75" customHeight="1" x14ac:dyDescent="0.25">
      <c r="B90" s="1651"/>
      <c r="C90" s="1700" t="s">
        <v>10</v>
      </c>
      <c r="D90" s="1700"/>
      <c r="E90" s="1700"/>
      <c r="F90" s="1700"/>
      <c r="G90" s="1700"/>
      <c r="H90" s="286"/>
      <c r="I90" s="285"/>
      <c r="J90" s="285"/>
      <c r="K90" s="285"/>
      <c r="L90" s="285"/>
      <c r="M90" s="292"/>
      <c r="N90" s="1655"/>
    </row>
    <row r="91" spans="1:14" ht="18.75" customHeight="1" x14ac:dyDescent="0.25">
      <c r="B91" s="1651"/>
      <c r="C91" s="1700" t="s">
        <v>15</v>
      </c>
      <c r="D91" s="1700"/>
      <c r="E91" s="1700"/>
      <c r="F91" s="1700"/>
      <c r="G91" s="1700"/>
      <c r="H91" s="286"/>
      <c r="I91" s="285"/>
      <c r="J91" s="285"/>
      <c r="K91" s="285"/>
      <c r="L91" s="290"/>
      <c r="M91" s="291"/>
      <c r="N91" s="1655"/>
    </row>
    <row r="92" spans="1:14" ht="18.75" customHeight="1" x14ac:dyDescent="0.25">
      <c r="B92" s="1651"/>
      <c r="C92" s="1713" t="s">
        <v>1333</v>
      </c>
      <c r="D92" s="1713"/>
      <c r="E92" s="1713"/>
      <c r="F92" s="1713"/>
      <c r="G92" s="1713"/>
      <c r="H92" s="286"/>
      <c r="I92" s="285"/>
      <c r="J92" s="285"/>
      <c r="K92" s="285"/>
      <c r="L92" s="290"/>
      <c r="M92" s="291"/>
      <c r="N92" s="1655"/>
    </row>
    <row r="93" spans="1:14" ht="18.75" customHeight="1" x14ac:dyDescent="0.25">
      <c r="B93" s="1651"/>
      <c r="C93" s="1700" t="s">
        <v>3046</v>
      </c>
      <c r="D93" s="1700"/>
      <c r="E93" s="1700"/>
      <c r="F93" s="1700"/>
      <c r="G93" s="1700"/>
      <c r="H93" s="286"/>
      <c r="I93" s="285"/>
      <c r="J93" s="285"/>
      <c r="K93" s="285"/>
      <c r="L93" s="290"/>
      <c r="M93" s="291"/>
      <c r="N93" s="1655"/>
    </row>
    <row r="94" spans="1:14" ht="18.75" customHeight="1" x14ac:dyDescent="0.25">
      <c r="A94" s="1655"/>
      <c r="B94" s="1651"/>
      <c r="C94" s="1700" t="s">
        <v>23</v>
      </c>
      <c r="D94" s="1700"/>
      <c r="E94" s="1700"/>
      <c r="F94" s="1700"/>
      <c r="G94" s="1700"/>
      <c r="H94" s="286"/>
      <c r="I94" s="285"/>
      <c r="J94" s="290"/>
      <c r="K94" s="288"/>
      <c r="L94" s="288"/>
      <c r="M94" s="289"/>
      <c r="N94" s="1655"/>
    </row>
    <row r="95" spans="1:14" ht="7.5" customHeight="1" thickBot="1" x14ac:dyDescent="0.3">
      <c r="A95" s="1655"/>
      <c r="B95" s="1715"/>
      <c r="C95" s="1716"/>
      <c r="D95" s="1716"/>
      <c r="E95" s="1716"/>
      <c r="F95" s="1716"/>
      <c r="G95" s="1716"/>
      <c r="H95" s="1716"/>
      <c r="I95" s="1716"/>
      <c r="J95" s="1716"/>
      <c r="K95" s="1716"/>
      <c r="L95" s="1716"/>
      <c r="M95" s="1717"/>
      <c r="N95" s="1655"/>
    </row>
    <row r="96" spans="1:14" ht="18.75" customHeight="1" thickBot="1" x14ac:dyDescent="0.4">
      <c r="A96" s="1655"/>
      <c r="B96" s="1718" t="s">
        <v>40</v>
      </c>
      <c r="C96" s="1719"/>
      <c r="D96" s="1719"/>
      <c r="E96" s="1719"/>
      <c r="F96" s="1719"/>
      <c r="G96" s="1719"/>
      <c r="H96" s="1719"/>
      <c r="I96" s="1719"/>
      <c r="J96" s="1719"/>
      <c r="K96" s="1719"/>
      <c r="L96" s="1719"/>
      <c r="M96" s="1720"/>
      <c r="N96" s="1655"/>
    </row>
    <row r="97" spans="1:14" ht="7.5" customHeight="1" x14ac:dyDescent="0.35">
      <c r="A97" s="1655"/>
      <c r="B97" s="1710"/>
      <c r="C97" s="1711"/>
      <c r="D97" s="1711"/>
      <c r="E97" s="1711"/>
      <c r="F97" s="1711"/>
      <c r="G97" s="1711"/>
      <c r="H97" s="1711"/>
      <c r="I97" s="1711"/>
      <c r="J97" s="1711"/>
      <c r="K97" s="1711"/>
      <c r="L97" s="1711"/>
      <c r="M97" s="1712"/>
      <c r="N97" s="1655"/>
    </row>
    <row r="98" spans="1:14" ht="18.75" customHeight="1" x14ac:dyDescent="0.25">
      <c r="A98" s="1655"/>
      <c r="B98" s="1651"/>
      <c r="C98" s="1709" t="s">
        <v>42</v>
      </c>
      <c r="D98" s="1709"/>
      <c r="E98" s="1709"/>
      <c r="F98" s="1709"/>
      <c r="G98" s="1709"/>
      <c r="H98" s="288"/>
      <c r="I98" s="285"/>
      <c r="J98" s="285"/>
      <c r="K98" s="285"/>
      <c r="L98" s="285"/>
      <c r="M98" s="292"/>
      <c r="N98" s="1655"/>
    </row>
    <row r="99" spans="1:14" ht="18.75" customHeight="1" x14ac:dyDescent="0.25">
      <c r="A99" s="1655"/>
      <c r="B99" s="1651"/>
      <c r="C99" s="1709" t="s">
        <v>41</v>
      </c>
      <c r="D99" s="1709"/>
      <c r="E99" s="1709"/>
      <c r="F99" s="1709"/>
      <c r="G99" s="1709"/>
      <c r="H99" s="288"/>
      <c r="I99" s="285"/>
      <c r="J99" s="285"/>
      <c r="K99" s="285"/>
      <c r="L99" s="285"/>
      <c r="M99" s="292"/>
      <c r="N99" s="1655"/>
    </row>
    <row r="100" spans="1:14" ht="18.75" customHeight="1" x14ac:dyDescent="0.25">
      <c r="A100" s="1655"/>
      <c r="B100" s="1651"/>
      <c r="C100" s="1709" t="s">
        <v>43</v>
      </c>
      <c r="D100" s="1709"/>
      <c r="E100" s="1709"/>
      <c r="F100" s="1709"/>
      <c r="G100" s="1709"/>
      <c r="H100" s="288"/>
      <c r="I100" s="285"/>
      <c r="J100" s="285"/>
      <c r="K100" s="285"/>
      <c r="L100" s="285"/>
      <c r="M100" s="292"/>
      <c r="N100" s="1655"/>
    </row>
    <row r="101" spans="1:14" ht="18.75" customHeight="1" x14ac:dyDescent="0.25">
      <c r="A101" s="1655"/>
      <c r="B101" s="1651"/>
      <c r="C101" s="1709" t="s">
        <v>44</v>
      </c>
      <c r="D101" s="1709"/>
      <c r="E101" s="1709"/>
      <c r="F101" s="1709"/>
      <c r="G101" s="1709"/>
      <c r="H101" s="288"/>
      <c r="I101" s="285"/>
      <c r="J101" s="285"/>
      <c r="K101" s="285"/>
      <c r="L101" s="285"/>
      <c r="M101" s="292"/>
      <c r="N101" s="1655"/>
    </row>
    <row r="102" spans="1:14" ht="18.75" customHeight="1" x14ac:dyDescent="0.25">
      <c r="A102" s="1655"/>
      <c r="B102" s="1651"/>
      <c r="C102" s="1709" t="s">
        <v>3102</v>
      </c>
      <c r="D102" s="1709"/>
      <c r="E102" s="1709"/>
      <c r="F102" s="1709"/>
      <c r="G102" s="1709"/>
      <c r="H102" s="711"/>
      <c r="I102" s="285"/>
      <c r="J102" s="285"/>
      <c r="K102" s="285"/>
      <c r="L102" s="285"/>
      <c r="M102" s="292"/>
      <c r="N102" s="1655"/>
    </row>
    <row r="103" spans="1:14" ht="18.75" customHeight="1" x14ac:dyDescent="0.25">
      <c r="A103" s="1655"/>
      <c r="B103" s="1651"/>
      <c r="C103" s="1709" t="s">
        <v>45</v>
      </c>
      <c r="D103" s="1709"/>
      <c r="E103" s="1709"/>
      <c r="F103" s="1709"/>
      <c r="G103" s="1709"/>
      <c r="H103" s="288"/>
      <c r="I103" s="285"/>
      <c r="J103" s="285"/>
      <c r="K103" s="285"/>
      <c r="L103" s="285"/>
      <c r="M103" s="292"/>
      <c r="N103" s="1655"/>
    </row>
    <row r="104" spans="1:14" ht="18.75" customHeight="1" x14ac:dyDescent="0.25">
      <c r="A104" s="1655"/>
      <c r="B104" s="1651"/>
      <c r="C104" s="1709" t="s">
        <v>3101</v>
      </c>
      <c r="D104" s="1709"/>
      <c r="E104" s="1709"/>
      <c r="F104" s="1709"/>
      <c r="G104" s="1709"/>
      <c r="H104" s="288"/>
      <c r="I104" s="285"/>
      <c r="J104" s="285"/>
      <c r="K104" s="285"/>
      <c r="L104" s="285"/>
      <c r="M104" s="292"/>
      <c r="N104" s="1655"/>
    </row>
    <row r="105" spans="1:14" ht="18.75" customHeight="1" x14ac:dyDescent="0.25">
      <c r="B105" s="1651"/>
      <c r="C105" s="1709" t="s">
        <v>22</v>
      </c>
      <c r="D105" s="1709"/>
      <c r="E105" s="1709"/>
      <c r="F105" s="1709"/>
      <c r="G105" s="1709"/>
      <c r="H105" s="288"/>
      <c r="I105" s="285"/>
      <c r="J105" s="288"/>
      <c r="K105" s="285"/>
      <c r="L105" s="288"/>
      <c r="M105" s="289"/>
      <c r="N105" s="1655"/>
    </row>
    <row r="106" spans="1:14" ht="18.75" customHeight="1" x14ac:dyDescent="0.25">
      <c r="B106" s="1649"/>
      <c r="C106" s="1702" t="s">
        <v>46</v>
      </c>
      <c r="D106" s="1702"/>
      <c r="E106" s="1702"/>
      <c r="F106" s="1702"/>
      <c r="G106" s="1702"/>
      <c r="H106" s="288"/>
      <c r="I106" s="285"/>
      <c r="J106" s="285"/>
      <c r="K106" s="288"/>
      <c r="L106" s="288"/>
      <c r="M106" s="289"/>
      <c r="N106" s="1655"/>
    </row>
    <row r="107" spans="1:14" ht="8.25" customHeight="1" thickBot="1" x14ac:dyDescent="0.4">
      <c r="B107" s="1742"/>
      <c r="C107" s="1743"/>
      <c r="D107" s="1743"/>
      <c r="E107" s="1743"/>
      <c r="F107" s="1743"/>
      <c r="G107" s="1743"/>
      <c r="H107" s="1743"/>
      <c r="I107" s="1743"/>
      <c r="J107" s="1743"/>
      <c r="K107" s="1743"/>
      <c r="L107" s="1743"/>
      <c r="M107" s="1744"/>
      <c r="N107" s="1655"/>
    </row>
    <row r="108" spans="1:14" ht="18.75" customHeight="1" thickBot="1" x14ac:dyDescent="0.3">
      <c r="B108" s="1706" t="s">
        <v>47</v>
      </c>
      <c r="C108" s="1707"/>
      <c r="D108" s="1707"/>
      <c r="E108" s="1707"/>
      <c r="F108" s="1707"/>
      <c r="G108" s="1707"/>
      <c r="H108" s="1707"/>
      <c r="I108" s="1707"/>
      <c r="J108" s="1707"/>
      <c r="K108" s="1707"/>
      <c r="L108" s="1707"/>
      <c r="M108" s="1708"/>
      <c r="N108" s="1655"/>
    </row>
    <row r="109" spans="1:14" ht="7.5" customHeight="1" x14ac:dyDescent="0.35">
      <c r="B109" s="1710"/>
      <c r="C109" s="1711"/>
      <c r="D109" s="1711"/>
      <c r="E109" s="1711"/>
      <c r="F109" s="1711"/>
      <c r="G109" s="1711"/>
      <c r="H109" s="1711"/>
      <c r="I109" s="1711"/>
      <c r="J109" s="1711"/>
      <c r="K109" s="1711"/>
      <c r="L109" s="1711"/>
      <c r="M109" s="1712"/>
      <c r="N109" s="1655"/>
    </row>
    <row r="110" spans="1:14" ht="18.75" customHeight="1" x14ac:dyDescent="0.25">
      <c r="B110" s="1653"/>
      <c r="C110" s="1709" t="s">
        <v>6</v>
      </c>
      <c r="D110" s="1709"/>
      <c r="E110" s="1709"/>
      <c r="F110" s="1709"/>
      <c r="G110" s="1709"/>
      <c r="H110" s="288"/>
      <c r="I110" s="285"/>
      <c r="J110" s="288"/>
      <c r="K110" s="288"/>
      <c r="L110" s="288"/>
      <c r="M110" s="289"/>
      <c r="N110" s="1655"/>
    </row>
    <row r="111" spans="1:14" ht="18.75" customHeight="1" x14ac:dyDescent="0.25">
      <c r="B111" s="1653"/>
      <c r="C111" s="1702" t="s">
        <v>49</v>
      </c>
      <c r="D111" s="1702"/>
      <c r="E111" s="1702"/>
      <c r="F111" s="1702"/>
      <c r="G111" s="1702"/>
      <c r="H111" s="288"/>
      <c r="I111" s="285"/>
      <c r="J111" s="288"/>
      <c r="K111" s="288"/>
      <c r="L111" s="288"/>
      <c r="M111" s="289"/>
      <c r="N111" s="1655"/>
    </row>
    <row r="112" spans="1:14" ht="18.75" customHeight="1" x14ac:dyDescent="0.25">
      <c r="B112" s="1653"/>
      <c r="C112" s="1702" t="s">
        <v>1657</v>
      </c>
      <c r="D112" s="1702"/>
      <c r="E112" s="1702"/>
      <c r="F112" s="1702"/>
      <c r="G112" s="1702"/>
      <c r="H112" s="720"/>
      <c r="I112" s="285"/>
      <c r="J112" s="720"/>
      <c r="K112" s="720"/>
      <c r="L112" s="720"/>
      <c r="M112" s="289"/>
      <c r="N112" s="1655"/>
    </row>
    <row r="113" spans="1:14" ht="18.75" customHeight="1" x14ac:dyDescent="0.25">
      <c r="B113" s="1653"/>
      <c r="C113" s="1709" t="s">
        <v>3300</v>
      </c>
      <c r="D113" s="1709"/>
      <c r="E113" s="1709"/>
      <c r="F113" s="1709"/>
      <c r="G113" s="1709"/>
      <c r="H113" s="288"/>
      <c r="I113" s="285"/>
      <c r="J113" s="288"/>
      <c r="K113" s="288"/>
      <c r="L113" s="288"/>
      <c r="M113" s="289"/>
      <c r="N113" s="1655"/>
    </row>
    <row r="114" spans="1:14" ht="18.75" customHeight="1" x14ac:dyDescent="0.25">
      <c r="B114" s="1653"/>
      <c r="C114" s="1702" t="s">
        <v>48</v>
      </c>
      <c r="D114" s="1702"/>
      <c r="E114" s="1702"/>
      <c r="F114" s="1702"/>
      <c r="G114" s="1702"/>
      <c r="H114" s="288"/>
      <c r="I114" s="285"/>
      <c r="J114" s="288"/>
      <c r="K114" s="288"/>
      <c r="L114" s="288"/>
      <c r="M114" s="289"/>
      <c r="N114" s="1655"/>
    </row>
    <row r="115" spans="1:14" ht="18.75" customHeight="1" x14ac:dyDescent="0.25">
      <c r="B115" s="1653"/>
      <c r="C115" s="1709" t="s">
        <v>50</v>
      </c>
      <c r="D115" s="1709"/>
      <c r="E115" s="1709"/>
      <c r="F115" s="1709"/>
      <c r="G115" s="1709"/>
      <c r="H115" s="288"/>
      <c r="I115" s="285"/>
      <c r="J115" s="288"/>
      <c r="K115" s="288"/>
      <c r="L115" s="288"/>
      <c r="M115" s="289"/>
      <c r="N115" s="1655"/>
    </row>
    <row r="116" spans="1:14" ht="18.75" customHeight="1" x14ac:dyDescent="0.25">
      <c r="B116" s="1653"/>
      <c r="C116" s="1709" t="s">
        <v>3378</v>
      </c>
      <c r="D116" s="1709"/>
      <c r="E116" s="1709"/>
      <c r="F116" s="1709"/>
      <c r="G116" s="1709"/>
      <c r="H116" s="288"/>
      <c r="I116" s="285"/>
      <c r="J116" s="288"/>
      <c r="K116" s="288"/>
      <c r="L116" s="288"/>
      <c r="M116" s="289"/>
      <c r="N116" s="1655"/>
    </row>
    <row r="117" spans="1:14" ht="7.5" customHeight="1" thickBot="1" x14ac:dyDescent="0.4">
      <c r="B117" s="1761"/>
      <c r="C117" s="1762"/>
      <c r="D117" s="1762"/>
      <c r="E117" s="1762"/>
      <c r="F117" s="1762"/>
      <c r="G117" s="1762"/>
      <c r="H117" s="1762"/>
      <c r="I117" s="1762"/>
      <c r="J117" s="1762"/>
      <c r="K117" s="1762"/>
      <c r="L117" s="1762"/>
      <c r="M117" s="1763"/>
      <c r="N117" s="1655"/>
    </row>
    <row r="118" spans="1:14" ht="21.75" thickBot="1" x14ac:dyDescent="0.3">
      <c r="B118" s="1706" t="s">
        <v>51</v>
      </c>
      <c r="C118" s="1707"/>
      <c r="D118" s="1707"/>
      <c r="E118" s="1707"/>
      <c r="F118" s="1707"/>
      <c r="G118" s="1707"/>
      <c r="H118" s="1707"/>
      <c r="I118" s="1707"/>
      <c r="J118" s="1707"/>
      <c r="K118" s="1707"/>
      <c r="L118" s="1707"/>
      <c r="M118" s="1708"/>
      <c r="N118" s="1655"/>
    </row>
    <row r="119" spans="1:14" ht="7.5" customHeight="1" x14ac:dyDescent="0.35">
      <c r="B119" s="689"/>
      <c r="C119" s="690"/>
      <c r="D119" s="690"/>
      <c r="E119" s="690"/>
      <c r="F119" s="690"/>
      <c r="G119" s="690"/>
      <c r="H119" s="690"/>
      <c r="I119" s="690"/>
      <c r="J119" s="690"/>
      <c r="K119" s="690"/>
      <c r="L119" s="690"/>
      <c r="M119" s="284"/>
      <c r="N119" s="1655"/>
    </row>
    <row r="120" spans="1:14" ht="18.75" customHeight="1" x14ac:dyDescent="0.25">
      <c r="B120" s="1653"/>
      <c r="C120" s="1709" t="s">
        <v>52</v>
      </c>
      <c r="D120" s="1709"/>
      <c r="E120" s="1709"/>
      <c r="F120" s="1709"/>
      <c r="G120" s="1709"/>
      <c r="H120" s="288"/>
      <c r="I120" s="285"/>
      <c r="J120" s="288"/>
      <c r="K120" s="288"/>
      <c r="L120" s="288"/>
      <c r="M120" s="289"/>
      <c r="N120" s="1658"/>
    </row>
    <row r="121" spans="1:14" ht="18.75" customHeight="1" x14ac:dyDescent="0.25">
      <c r="B121" s="1653"/>
      <c r="C121" s="1702" t="s">
        <v>1797</v>
      </c>
      <c r="D121" s="1702"/>
      <c r="E121" s="1702"/>
      <c r="F121" s="1702"/>
      <c r="G121" s="1702"/>
      <c r="H121" s="288"/>
      <c r="I121" s="285"/>
      <c r="J121" s="296"/>
      <c r="K121" s="285"/>
      <c r="L121" s="288"/>
      <c r="M121" s="289"/>
      <c r="N121" s="1655"/>
    </row>
    <row r="122" spans="1:14" ht="18.75" customHeight="1" x14ac:dyDescent="0.25">
      <c r="B122" s="1653"/>
      <c r="C122" s="1709" t="s">
        <v>53</v>
      </c>
      <c r="D122" s="1709"/>
      <c r="E122" s="1709"/>
      <c r="F122" s="1709"/>
      <c r="G122" s="1709"/>
      <c r="H122" s="288"/>
      <c r="I122" s="285"/>
      <c r="J122" s="288"/>
      <c r="K122" s="288"/>
      <c r="L122" s="288"/>
      <c r="M122" s="289"/>
      <c r="N122" s="1655"/>
    </row>
    <row r="123" spans="1:14" ht="18.75" customHeight="1" x14ac:dyDescent="0.25">
      <c r="B123" s="1653"/>
      <c r="C123" s="1709" t="s">
        <v>54</v>
      </c>
      <c r="D123" s="1709"/>
      <c r="E123" s="1709"/>
      <c r="F123" s="1709"/>
      <c r="G123" s="1709"/>
      <c r="H123" s="288"/>
      <c r="I123" s="285"/>
      <c r="J123" s="288"/>
      <c r="K123" s="288"/>
      <c r="L123" s="288"/>
      <c r="M123" s="289"/>
      <c r="N123" s="1655"/>
    </row>
    <row r="124" spans="1:14" ht="18.75" customHeight="1" x14ac:dyDescent="0.25">
      <c r="B124" s="1653"/>
      <c r="C124" s="1709" t="s">
        <v>55</v>
      </c>
      <c r="D124" s="1709"/>
      <c r="E124" s="1709"/>
      <c r="F124" s="1709"/>
      <c r="G124" s="1709"/>
      <c r="H124" s="288"/>
      <c r="I124" s="285"/>
      <c r="J124" s="288"/>
      <c r="K124" s="288"/>
      <c r="L124" s="288"/>
      <c r="M124" s="289"/>
      <c r="N124" s="1657"/>
    </row>
    <row r="125" spans="1:14" ht="18.75" customHeight="1" x14ac:dyDescent="0.25">
      <c r="B125" s="1653"/>
      <c r="C125" s="1709" t="s">
        <v>56</v>
      </c>
      <c r="D125" s="1709"/>
      <c r="E125" s="1709"/>
      <c r="F125" s="1709"/>
      <c r="G125" s="1709"/>
      <c r="H125" s="288"/>
      <c r="I125" s="285"/>
      <c r="J125" s="288"/>
      <c r="K125" s="288"/>
      <c r="L125" s="288"/>
      <c r="M125" s="289"/>
      <c r="N125" s="1657"/>
    </row>
    <row r="126" spans="1:14" s="1655" customFormat="1" ht="18.75" customHeight="1" x14ac:dyDescent="0.25">
      <c r="A126" s="117"/>
      <c r="B126" s="1653"/>
      <c r="C126" s="1709" t="s">
        <v>57</v>
      </c>
      <c r="D126" s="1709"/>
      <c r="E126" s="1709"/>
      <c r="F126" s="1709"/>
      <c r="G126" s="1709"/>
      <c r="H126" s="288"/>
      <c r="I126" s="285"/>
      <c r="J126" s="296"/>
      <c r="K126" s="285"/>
      <c r="L126" s="288"/>
      <c r="M126" s="289"/>
    </row>
    <row r="127" spans="1:14" s="1655" customFormat="1" ht="18.75" customHeight="1" x14ac:dyDescent="0.25">
      <c r="A127" s="117"/>
      <c r="B127" s="1653"/>
      <c r="C127" s="1709" t="s">
        <v>58</v>
      </c>
      <c r="D127" s="1709"/>
      <c r="E127" s="1709"/>
      <c r="F127" s="1709"/>
      <c r="G127" s="1709"/>
      <c r="H127" s="288"/>
      <c r="I127" s="285"/>
      <c r="J127" s="288"/>
      <c r="K127" s="288"/>
      <c r="L127" s="288"/>
      <c r="M127" s="289"/>
      <c r="N127" s="1657"/>
    </row>
    <row r="128" spans="1:14" s="1655" customFormat="1" ht="18.75" customHeight="1" x14ac:dyDescent="0.25">
      <c r="A128" s="117"/>
      <c r="B128" s="1653"/>
      <c r="C128" s="1709" t="s">
        <v>59</v>
      </c>
      <c r="D128" s="1709"/>
      <c r="E128" s="1709"/>
      <c r="F128" s="1709"/>
      <c r="G128" s="1709"/>
      <c r="H128" s="288"/>
      <c r="I128" s="285"/>
      <c r="J128" s="288"/>
      <c r="K128" s="288"/>
      <c r="L128" s="288"/>
      <c r="M128" s="289"/>
    </row>
    <row r="129" spans="1:13" s="1655" customFormat="1" ht="18.75" customHeight="1" x14ac:dyDescent="0.25">
      <c r="A129" s="117"/>
      <c r="B129" s="1653"/>
      <c r="C129" s="1709" t="s">
        <v>60</v>
      </c>
      <c r="D129" s="1709"/>
      <c r="E129" s="1709"/>
      <c r="F129" s="1709"/>
      <c r="G129" s="1709"/>
      <c r="H129" s="288"/>
      <c r="I129" s="285"/>
      <c r="J129" s="288"/>
      <c r="K129" s="288"/>
      <c r="L129" s="288"/>
      <c r="M129" s="289"/>
    </row>
    <row r="130" spans="1:13" s="1655" customFormat="1" ht="18.75" customHeight="1" x14ac:dyDescent="0.25">
      <c r="A130" s="117"/>
      <c r="B130" s="1653"/>
      <c r="C130" s="1709" t="s">
        <v>61</v>
      </c>
      <c r="D130" s="1709"/>
      <c r="E130" s="1709"/>
      <c r="F130" s="1709"/>
      <c r="G130" s="1709"/>
      <c r="H130" s="288"/>
      <c r="I130" s="285"/>
      <c r="J130" s="288"/>
      <c r="K130" s="288"/>
      <c r="L130" s="288"/>
      <c r="M130" s="289"/>
    </row>
    <row r="131" spans="1:13" s="1655" customFormat="1" ht="18.75" customHeight="1" x14ac:dyDescent="0.25">
      <c r="A131" s="117"/>
      <c r="B131" s="1653"/>
      <c r="C131" s="1709" t="s">
        <v>62</v>
      </c>
      <c r="D131" s="1709"/>
      <c r="E131" s="1709"/>
      <c r="F131" s="1709"/>
      <c r="G131" s="1709"/>
      <c r="H131" s="288"/>
      <c r="I131" s="285"/>
      <c r="J131" s="288"/>
      <c r="K131" s="288"/>
      <c r="L131" s="288"/>
      <c r="M131" s="289"/>
    </row>
    <row r="132" spans="1:13" s="1655" customFormat="1" ht="18.75" customHeight="1" x14ac:dyDescent="0.25">
      <c r="A132" s="117"/>
      <c r="B132" s="1653"/>
      <c r="C132" s="1709" t="s">
        <v>63</v>
      </c>
      <c r="D132" s="1709"/>
      <c r="E132" s="1709"/>
      <c r="F132" s="1709"/>
      <c r="G132" s="1709"/>
      <c r="H132" s="288"/>
      <c r="I132" s="285"/>
      <c r="J132" s="296"/>
      <c r="K132" s="285"/>
      <c r="L132" s="288"/>
      <c r="M132" s="289"/>
    </row>
    <row r="133" spans="1:13" s="1655" customFormat="1" ht="7.5" customHeight="1" thickBot="1" x14ac:dyDescent="0.4">
      <c r="A133" s="117"/>
      <c r="B133" s="689"/>
      <c r="C133" s="690"/>
      <c r="D133" s="690"/>
      <c r="E133" s="690"/>
      <c r="F133" s="690"/>
      <c r="G133" s="690"/>
      <c r="H133" s="690"/>
      <c r="I133" s="690"/>
      <c r="J133" s="690"/>
      <c r="K133" s="690"/>
      <c r="L133" s="690"/>
      <c r="M133" s="284"/>
    </row>
    <row r="134" spans="1:13" s="1655" customFormat="1" ht="21.75" thickBot="1" x14ac:dyDescent="0.3">
      <c r="A134" s="117"/>
      <c r="B134" s="1706" t="s">
        <v>64</v>
      </c>
      <c r="C134" s="1707"/>
      <c r="D134" s="1707"/>
      <c r="E134" s="1707"/>
      <c r="F134" s="1707"/>
      <c r="G134" s="1707"/>
      <c r="H134" s="1707"/>
      <c r="I134" s="1707"/>
      <c r="J134" s="1707"/>
      <c r="K134" s="1707"/>
      <c r="L134" s="1707"/>
      <c r="M134" s="1708"/>
    </row>
    <row r="135" spans="1:13" s="1655" customFormat="1" ht="7.5" customHeight="1" x14ac:dyDescent="0.25">
      <c r="A135" s="117"/>
      <c r="B135" s="1764"/>
      <c r="C135" s="1765"/>
      <c r="D135" s="1765"/>
      <c r="E135" s="1765"/>
      <c r="F135" s="1765"/>
      <c r="G135" s="1765"/>
      <c r="H135" s="1765"/>
      <c r="I135" s="1765"/>
      <c r="J135" s="1765"/>
      <c r="K135" s="1765"/>
      <c r="L135" s="1765"/>
      <c r="M135" s="1766"/>
    </row>
    <row r="136" spans="1:13" s="1655" customFormat="1" ht="18.75" customHeight="1" x14ac:dyDescent="0.25">
      <c r="A136" s="117"/>
      <c r="B136" s="1654"/>
      <c r="C136" s="1709" t="s">
        <v>1920</v>
      </c>
      <c r="D136" s="1709"/>
      <c r="E136" s="1709"/>
      <c r="F136" s="1709"/>
      <c r="G136" s="1709"/>
      <c r="H136" s="285"/>
      <c r="I136" s="285"/>
      <c r="J136" s="285"/>
      <c r="K136" s="288"/>
      <c r="L136" s="288"/>
      <c r="M136" s="289"/>
    </row>
    <row r="137" spans="1:13" s="1655" customFormat="1" ht="18.75" customHeight="1" x14ac:dyDescent="0.25">
      <c r="A137" s="117"/>
      <c r="B137" s="1653"/>
      <c r="C137" s="1709" t="s">
        <v>1921</v>
      </c>
      <c r="D137" s="1709"/>
      <c r="E137" s="1709"/>
      <c r="F137" s="1709"/>
      <c r="G137" s="1709"/>
      <c r="H137" s="285"/>
      <c r="I137" s="285"/>
      <c r="J137" s="296"/>
      <c r="K137" s="285"/>
      <c r="L137" s="288"/>
      <c r="M137" s="289"/>
    </row>
    <row r="138" spans="1:13" s="1655" customFormat="1" ht="18.75" customHeight="1" x14ac:dyDescent="0.25">
      <c r="A138" s="117"/>
      <c r="B138" s="1653"/>
      <c r="C138" s="1702" t="s">
        <v>1922</v>
      </c>
      <c r="D138" s="1702"/>
      <c r="E138" s="1702"/>
      <c r="F138" s="1702"/>
      <c r="G138" s="1702"/>
      <c r="H138" s="288"/>
      <c r="I138" s="285"/>
      <c r="J138" s="288"/>
      <c r="K138" s="288"/>
      <c r="L138" s="288"/>
      <c r="M138" s="289"/>
    </row>
    <row r="139" spans="1:13" s="1655" customFormat="1" ht="18.75" customHeight="1" x14ac:dyDescent="0.25">
      <c r="A139" s="117"/>
      <c r="B139" s="1653"/>
      <c r="C139" s="1714" t="s">
        <v>3522</v>
      </c>
      <c r="D139" s="1714"/>
      <c r="E139" s="1714"/>
      <c r="F139" s="1714"/>
      <c r="G139" s="1714"/>
      <c r="H139" s="288"/>
      <c r="I139" s="285"/>
      <c r="J139" s="288"/>
      <c r="K139" s="288"/>
      <c r="L139" s="288"/>
      <c r="M139" s="289"/>
    </row>
    <row r="140" spans="1:13" s="1655" customFormat="1" ht="18.75" customHeight="1" x14ac:dyDescent="0.25">
      <c r="A140" s="117"/>
      <c r="B140" s="1653"/>
      <c r="C140" s="1702" t="s">
        <v>3540</v>
      </c>
      <c r="D140" s="1702"/>
      <c r="E140" s="1702"/>
      <c r="F140" s="1702"/>
      <c r="G140" s="1702"/>
      <c r="H140" s="288"/>
      <c r="I140" s="285"/>
      <c r="J140" s="296"/>
      <c r="K140" s="285"/>
      <c r="L140" s="288"/>
      <c r="M140" s="289"/>
    </row>
    <row r="141" spans="1:13" s="1655" customFormat="1" ht="18.75" customHeight="1" x14ac:dyDescent="0.25">
      <c r="A141" s="117"/>
      <c r="B141" s="1653"/>
      <c r="C141" s="1702" t="s">
        <v>3541</v>
      </c>
      <c r="D141" s="1702"/>
      <c r="E141" s="1702"/>
      <c r="F141" s="1702"/>
      <c r="G141" s="1702"/>
      <c r="H141" s="720"/>
      <c r="I141" s="285"/>
      <c r="J141" s="296"/>
      <c r="K141" s="285"/>
      <c r="L141" s="720"/>
      <c r="M141" s="289"/>
    </row>
    <row r="142" spans="1:13" s="1655" customFormat="1" ht="18.75" customHeight="1" x14ac:dyDescent="0.25">
      <c r="A142" s="117"/>
      <c r="B142" s="1653"/>
      <c r="C142" s="1709" t="s">
        <v>4186</v>
      </c>
      <c r="D142" s="1709"/>
      <c r="E142" s="1709"/>
      <c r="F142" s="1709"/>
      <c r="G142" s="1709"/>
      <c r="H142" s="288"/>
      <c r="I142" s="285"/>
      <c r="J142" s="296"/>
      <c r="K142" s="285"/>
      <c r="L142" s="288"/>
      <c r="M142" s="289"/>
    </row>
    <row r="143" spans="1:13" s="1655" customFormat="1" ht="18.75" customHeight="1" x14ac:dyDescent="0.25">
      <c r="A143" s="117"/>
      <c r="B143" s="1653"/>
      <c r="C143" s="1702" t="s">
        <v>4188</v>
      </c>
      <c r="D143" s="1702"/>
      <c r="E143" s="1702"/>
      <c r="F143" s="1702"/>
      <c r="G143" s="1702"/>
      <c r="H143" s="1042"/>
      <c r="I143" s="285"/>
      <c r="J143" s="296"/>
      <c r="K143" s="285"/>
      <c r="L143" s="1042"/>
      <c r="M143" s="289"/>
    </row>
    <row r="144" spans="1:13" s="1655" customFormat="1" ht="18.75" customHeight="1" x14ac:dyDescent="0.25">
      <c r="A144" s="117"/>
      <c r="B144" s="1653"/>
      <c r="C144" s="1709" t="s">
        <v>1923</v>
      </c>
      <c r="D144" s="1709"/>
      <c r="E144" s="1709"/>
      <c r="F144" s="1709"/>
      <c r="G144" s="1709"/>
      <c r="H144" s="288"/>
      <c r="I144" s="285"/>
      <c r="J144" s="296"/>
      <c r="K144" s="285"/>
      <c r="L144" s="288"/>
      <c r="M144" s="289"/>
    </row>
    <row r="145" spans="1:14" s="1655" customFormat="1" ht="18.75" customHeight="1" x14ac:dyDescent="0.25">
      <c r="A145" s="117"/>
      <c r="B145" s="1653"/>
      <c r="C145" s="1709" t="s">
        <v>1924</v>
      </c>
      <c r="D145" s="1709"/>
      <c r="E145" s="1709"/>
      <c r="F145" s="1709"/>
      <c r="G145" s="1709"/>
      <c r="H145" s="288"/>
      <c r="I145" s="285"/>
      <c r="J145" s="296"/>
      <c r="K145" s="285"/>
      <c r="L145" s="288"/>
      <c r="M145" s="289"/>
    </row>
    <row r="146" spans="1:14" s="1655" customFormat="1" ht="18.75" customHeight="1" x14ac:dyDescent="0.25">
      <c r="A146" s="117"/>
      <c r="B146" s="1653"/>
      <c r="C146" s="1702" t="s">
        <v>4187</v>
      </c>
      <c r="D146" s="1702"/>
      <c r="E146" s="1702"/>
      <c r="F146" s="1702"/>
      <c r="G146" s="1702"/>
      <c r="H146" s="288"/>
      <c r="I146" s="285"/>
      <c r="J146" s="288"/>
      <c r="K146" s="285"/>
      <c r="L146" s="288"/>
      <c r="M146" s="289"/>
    </row>
    <row r="147" spans="1:14" s="1655" customFormat="1" ht="18.75" customHeight="1" x14ac:dyDescent="0.25">
      <c r="A147" s="117"/>
      <c r="B147" s="1653"/>
      <c r="C147" s="1702" t="s">
        <v>4189</v>
      </c>
      <c r="D147" s="1702"/>
      <c r="E147" s="1702"/>
      <c r="F147" s="1702"/>
      <c r="G147" s="1702"/>
      <c r="H147" s="1042"/>
      <c r="I147" s="285"/>
      <c r="J147" s="1042"/>
      <c r="K147" s="285"/>
      <c r="L147" s="1042"/>
      <c r="M147" s="289"/>
    </row>
    <row r="148" spans="1:14" s="1655" customFormat="1" ht="18.75" customHeight="1" x14ac:dyDescent="0.25">
      <c r="A148" s="117"/>
      <c r="B148" s="1653"/>
      <c r="C148" s="1709" t="s">
        <v>1925</v>
      </c>
      <c r="D148" s="1709"/>
      <c r="E148" s="1709"/>
      <c r="F148" s="1709"/>
      <c r="G148" s="1709"/>
      <c r="H148" s="288"/>
      <c r="I148" s="285"/>
      <c r="J148" s="288"/>
      <c r="K148" s="285"/>
      <c r="L148" s="288"/>
      <c r="M148" s="289"/>
    </row>
    <row r="149" spans="1:14" s="1655" customFormat="1" ht="18.75" customHeight="1" x14ac:dyDescent="0.25">
      <c r="A149" s="117"/>
      <c r="B149" s="1653"/>
      <c r="C149" s="1709" t="s">
        <v>1926</v>
      </c>
      <c r="D149" s="1709"/>
      <c r="E149" s="1709"/>
      <c r="F149" s="1709"/>
      <c r="G149" s="1709"/>
      <c r="H149" s="288"/>
      <c r="I149" s="285"/>
      <c r="J149" s="288"/>
      <c r="K149" s="285"/>
      <c r="L149" s="288"/>
      <c r="M149" s="289"/>
    </row>
    <row r="150" spans="1:14" s="1655" customFormat="1" ht="18.75" customHeight="1" x14ac:dyDescent="0.25">
      <c r="A150" s="117"/>
      <c r="B150" s="1653"/>
      <c r="C150" s="1709" t="s">
        <v>4200</v>
      </c>
      <c r="D150" s="1709"/>
      <c r="E150" s="1709"/>
      <c r="F150" s="1709"/>
      <c r="G150" s="1709"/>
      <c r="H150" s="1042"/>
      <c r="I150" s="285"/>
      <c r="J150" s="1042"/>
      <c r="K150" s="285"/>
      <c r="L150" s="1042"/>
      <c r="M150" s="289"/>
    </row>
    <row r="151" spans="1:14" ht="18.75" customHeight="1" x14ac:dyDescent="0.25">
      <c r="B151" s="1653"/>
      <c r="C151" s="1709" t="s">
        <v>1927</v>
      </c>
      <c r="D151" s="1709"/>
      <c r="E151" s="1709"/>
      <c r="F151" s="1709"/>
      <c r="G151" s="1709"/>
      <c r="H151" s="288"/>
      <c r="I151" s="285"/>
      <c r="J151" s="288"/>
      <c r="K151" s="285"/>
      <c r="L151" s="288"/>
      <c r="M151" s="289"/>
      <c r="N151" s="1655"/>
    </row>
    <row r="152" spans="1:14" ht="18.75" customHeight="1" x14ac:dyDescent="0.25">
      <c r="B152" s="1653"/>
      <c r="C152" s="1714" t="s">
        <v>3575</v>
      </c>
      <c r="D152" s="1714"/>
      <c r="E152" s="1714"/>
      <c r="F152" s="1714"/>
      <c r="G152" s="1714"/>
      <c r="H152" s="288"/>
      <c r="I152" s="285"/>
      <c r="J152" s="288"/>
      <c r="K152" s="288"/>
      <c r="L152" s="288"/>
      <c r="M152" s="289"/>
      <c r="N152" s="1655"/>
    </row>
    <row r="153" spans="1:14" ht="7.5" customHeight="1" thickBot="1" x14ac:dyDescent="0.4">
      <c r="B153" s="1742"/>
      <c r="C153" s="1743"/>
      <c r="D153" s="1743"/>
      <c r="E153" s="1743"/>
      <c r="F153" s="1743"/>
      <c r="G153" s="1743"/>
      <c r="H153" s="1743"/>
      <c r="I153" s="1743"/>
      <c r="J153" s="1743"/>
      <c r="K153" s="1743"/>
      <c r="L153" s="1743"/>
      <c r="M153" s="1744"/>
      <c r="N153" s="1655"/>
    </row>
    <row r="154" spans="1:14" ht="21.75" thickBot="1" x14ac:dyDescent="0.3">
      <c r="B154" s="1706" t="s">
        <v>65</v>
      </c>
      <c r="C154" s="1707"/>
      <c r="D154" s="1707"/>
      <c r="E154" s="1707"/>
      <c r="F154" s="1707"/>
      <c r="G154" s="1707"/>
      <c r="H154" s="1707"/>
      <c r="I154" s="1707"/>
      <c r="J154" s="1707"/>
      <c r="K154" s="1707"/>
      <c r="L154" s="1707"/>
      <c r="M154" s="1708"/>
      <c r="N154" s="1655"/>
    </row>
    <row r="155" spans="1:14" ht="7.5" customHeight="1" x14ac:dyDescent="0.35">
      <c r="B155" s="1710"/>
      <c r="C155" s="1711"/>
      <c r="D155" s="1711"/>
      <c r="E155" s="1711"/>
      <c r="F155" s="1711"/>
      <c r="G155" s="1711"/>
      <c r="H155" s="1711"/>
      <c r="I155" s="1711"/>
      <c r="J155" s="1711"/>
      <c r="K155" s="1711"/>
      <c r="L155" s="1711"/>
      <c r="M155" s="1712"/>
      <c r="N155" s="1655"/>
    </row>
    <row r="156" spans="1:14" ht="18.75" customHeight="1" x14ac:dyDescent="0.25">
      <c r="B156" s="1653"/>
      <c r="C156" s="1709" t="s">
        <v>67</v>
      </c>
      <c r="D156" s="1709"/>
      <c r="E156" s="1709"/>
      <c r="F156" s="1709"/>
      <c r="G156" s="1709"/>
      <c r="H156" s="288"/>
      <c r="I156" s="285"/>
      <c r="J156" s="285"/>
      <c r="K156" s="285"/>
      <c r="L156" s="285"/>
      <c r="M156" s="292"/>
      <c r="N156" s="1655"/>
    </row>
    <row r="157" spans="1:14" ht="18.75" customHeight="1" x14ac:dyDescent="0.25">
      <c r="B157" s="1653"/>
      <c r="C157" s="1709" t="s">
        <v>68</v>
      </c>
      <c r="D157" s="1709"/>
      <c r="E157" s="1709"/>
      <c r="F157" s="1709"/>
      <c r="G157" s="1709"/>
      <c r="H157" s="288"/>
      <c r="I157" s="285"/>
      <c r="J157" s="285"/>
      <c r="K157" s="285"/>
      <c r="L157" s="285"/>
      <c r="M157" s="292"/>
      <c r="N157" s="1655"/>
    </row>
    <row r="158" spans="1:14" ht="7.5" customHeight="1" thickBot="1" x14ac:dyDescent="0.4">
      <c r="B158" s="1742"/>
      <c r="C158" s="1743"/>
      <c r="D158" s="1743"/>
      <c r="E158" s="1743"/>
      <c r="F158" s="1743"/>
      <c r="G158" s="1743"/>
      <c r="H158" s="1743"/>
      <c r="I158" s="1743"/>
      <c r="J158" s="1743"/>
      <c r="K158" s="1743"/>
      <c r="L158" s="1743"/>
      <c r="M158" s="1744"/>
      <c r="N158" s="1655"/>
    </row>
    <row r="159" spans="1:14" ht="21.75" thickBot="1" x14ac:dyDescent="0.3">
      <c r="B159" s="1706" t="s">
        <v>66</v>
      </c>
      <c r="C159" s="1707"/>
      <c r="D159" s="1707"/>
      <c r="E159" s="1707"/>
      <c r="F159" s="1707"/>
      <c r="G159" s="1707"/>
      <c r="H159" s="1707"/>
      <c r="I159" s="1707"/>
      <c r="J159" s="1707"/>
      <c r="K159" s="1707"/>
      <c r="L159" s="1707"/>
      <c r="M159" s="1708"/>
      <c r="N159" s="1655"/>
    </row>
    <row r="160" spans="1:14" ht="7.5" customHeight="1" x14ac:dyDescent="0.35">
      <c r="B160" s="1710"/>
      <c r="C160" s="1711"/>
      <c r="D160" s="1711"/>
      <c r="E160" s="1711"/>
      <c r="F160" s="1711"/>
      <c r="G160" s="1711"/>
      <c r="H160" s="1711"/>
      <c r="I160" s="1711"/>
      <c r="J160" s="1711"/>
      <c r="K160" s="1711"/>
      <c r="L160" s="1711"/>
      <c r="M160" s="1712"/>
      <c r="N160" s="1655"/>
    </row>
    <row r="161" spans="1:14" ht="18.75" customHeight="1" x14ac:dyDescent="0.25">
      <c r="B161" s="1653"/>
      <c r="C161" s="1709" t="s">
        <v>69</v>
      </c>
      <c r="D161" s="1709"/>
      <c r="E161" s="1709"/>
      <c r="F161" s="1709"/>
      <c r="G161" s="1709"/>
      <c r="H161" s="288"/>
      <c r="I161" s="285"/>
      <c r="J161" s="288"/>
      <c r="K161" s="288"/>
      <c r="L161" s="288"/>
      <c r="M161" s="289"/>
      <c r="N161" s="1655"/>
    </row>
    <row r="162" spans="1:14" ht="18.75" customHeight="1" x14ac:dyDescent="0.25">
      <c r="B162" s="1653"/>
      <c r="C162" s="1702" t="s">
        <v>28</v>
      </c>
      <c r="D162" s="1702"/>
      <c r="E162" s="1702"/>
      <c r="F162" s="1702"/>
      <c r="G162" s="1702"/>
      <c r="H162" s="288"/>
      <c r="I162" s="285"/>
      <c r="J162" s="288"/>
      <c r="K162" s="288"/>
      <c r="L162" s="288"/>
      <c r="M162" s="289"/>
      <c r="N162" s="1655"/>
    </row>
    <row r="163" spans="1:14" ht="18.75" customHeight="1" x14ac:dyDescent="0.25">
      <c r="B163" s="1653"/>
      <c r="C163" s="1702" t="s">
        <v>29</v>
      </c>
      <c r="D163" s="1702"/>
      <c r="E163" s="1702"/>
      <c r="F163" s="1702"/>
      <c r="G163" s="1702"/>
      <c r="H163" s="288"/>
      <c r="I163" s="285"/>
      <c r="J163" s="288"/>
      <c r="K163" s="288"/>
      <c r="L163" s="288"/>
      <c r="M163" s="289"/>
      <c r="N163" s="1655"/>
    </row>
    <row r="164" spans="1:14" ht="18.75" customHeight="1" x14ac:dyDescent="0.25">
      <c r="B164" s="1653"/>
      <c r="C164" s="1702" t="s">
        <v>30</v>
      </c>
      <c r="D164" s="1702"/>
      <c r="E164" s="1702"/>
      <c r="F164" s="1702"/>
      <c r="G164" s="1702"/>
      <c r="H164" s="288"/>
      <c r="I164" s="285"/>
      <c r="J164" s="288"/>
      <c r="K164" s="288"/>
      <c r="L164" s="288"/>
      <c r="M164" s="289"/>
      <c r="N164" s="1655"/>
    </row>
    <row r="165" spans="1:14" s="1655" customFormat="1" ht="18.75" customHeight="1" x14ac:dyDescent="0.25">
      <c r="A165" s="117"/>
      <c r="B165" s="1653"/>
      <c r="C165" s="1702" t="s">
        <v>31</v>
      </c>
      <c r="D165" s="1702"/>
      <c r="E165" s="1702"/>
      <c r="F165" s="1702"/>
      <c r="G165" s="1702"/>
      <c r="H165" s="288"/>
      <c r="I165" s="285"/>
      <c r="J165" s="288"/>
      <c r="K165" s="288"/>
      <c r="L165" s="288"/>
      <c r="M165" s="289"/>
    </row>
    <row r="166" spans="1:14" s="1655" customFormat="1" ht="18.75" customHeight="1" x14ac:dyDescent="0.25">
      <c r="A166" s="117"/>
      <c r="B166" s="1653"/>
      <c r="C166" s="1702" t="s">
        <v>32</v>
      </c>
      <c r="D166" s="1702"/>
      <c r="E166" s="1702"/>
      <c r="F166" s="1702"/>
      <c r="G166" s="1702"/>
      <c r="H166" s="288"/>
      <c r="I166" s="285"/>
      <c r="J166" s="288"/>
      <c r="K166" s="288"/>
      <c r="L166" s="288"/>
      <c r="M166" s="289"/>
    </row>
    <row r="167" spans="1:14" s="1655" customFormat="1" ht="18.75" customHeight="1" x14ac:dyDescent="0.25">
      <c r="A167" s="117"/>
      <c r="B167" s="1653"/>
      <c r="C167" s="1702" t="s">
        <v>27</v>
      </c>
      <c r="D167" s="1702"/>
      <c r="E167" s="1702"/>
      <c r="F167" s="1702"/>
      <c r="G167" s="1702"/>
      <c r="H167" s="288"/>
      <c r="I167" s="285"/>
      <c r="J167" s="288"/>
      <c r="K167" s="288"/>
      <c r="L167" s="288"/>
      <c r="M167" s="289"/>
    </row>
    <row r="168" spans="1:14" s="1655" customFormat="1" ht="18.75" customHeight="1" x14ac:dyDescent="0.25">
      <c r="A168" s="117"/>
      <c r="B168" s="1653"/>
      <c r="C168" s="1702" t="s">
        <v>33</v>
      </c>
      <c r="D168" s="1702"/>
      <c r="E168" s="1702"/>
      <c r="F168" s="1702"/>
      <c r="G168" s="1702"/>
      <c r="H168" s="288"/>
      <c r="I168" s="285"/>
      <c r="J168" s="288"/>
      <c r="K168" s="288"/>
      <c r="L168" s="288"/>
      <c r="M168" s="289"/>
    </row>
    <row r="169" spans="1:14" s="1655" customFormat="1" ht="18.75" customHeight="1" x14ac:dyDescent="0.25">
      <c r="A169" s="117"/>
      <c r="B169" s="1653"/>
      <c r="C169" s="1709" t="s">
        <v>70</v>
      </c>
      <c r="D169" s="1709"/>
      <c r="E169" s="1709"/>
      <c r="F169" s="1709"/>
      <c r="G169" s="1709"/>
      <c r="H169" s="288"/>
      <c r="I169" s="285"/>
      <c r="J169" s="288"/>
      <c r="K169" s="288"/>
      <c r="L169" s="288"/>
      <c r="M169" s="289"/>
    </row>
    <row r="170" spans="1:14" s="1655" customFormat="1" ht="18.75" customHeight="1" x14ac:dyDescent="0.25">
      <c r="A170" s="117"/>
      <c r="B170" s="1653"/>
      <c r="C170" s="1709" t="s">
        <v>71</v>
      </c>
      <c r="D170" s="1709"/>
      <c r="E170" s="1709"/>
      <c r="F170" s="1709"/>
      <c r="G170" s="1709"/>
      <c r="H170" s="288"/>
      <c r="I170" s="285"/>
      <c r="J170" s="285"/>
      <c r="K170" s="288"/>
      <c r="L170" s="288"/>
      <c r="M170" s="289"/>
    </row>
    <row r="171" spans="1:14" s="1655" customFormat="1" ht="18.75" customHeight="1" x14ac:dyDescent="0.25">
      <c r="A171" s="117"/>
      <c r="B171" s="1653"/>
      <c r="C171" s="1702" t="s">
        <v>28</v>
      </c>
      <c r="D171" s="1702"/>
      <c r="E171" s="1702"/>
      <c r="F171" s="1702"/>
      <c r="G171" s="1702"/>
      <c r="H171" s="728"/>
      <c r="I171" s="285"/>
      <c r="J171" s="285"/>
      <c r="K171" s="728"/>
      <c r="L171" s="728"/>
      <c r="M171" s="289"/>
    </row>
    <row r="172" spans="1:14" s="1655" customFormat="1" ht="18.75" customHeight="1" x14ac:dyDescent="0.25">
      <c r="A172" s="117"/>
      <c r="B172" s="1653"/>
      <c r="C172" s="1702" t="s">
        <v>31</v>
      </c>
      <c r="D172" s="1702"/>
      <c r="E172" s="1702"/>
      <c r="F172" s="1702"/>
      <c r="G172" s="1702"/>
      <c r="H172" s="728"/>
      <c r="I172" s="285"/>
      <c r="J172" s="285"/>
      <c r="K172" s="728"/>
      <c r="L172" s="728"/>
      <c r="M172" s="289"/>
    </row>
    <row r="173" spans="1:14" s="1655" customFormat="1" ht="18.75" customHeight="1" x14ac:dyDescent="0.25">
      <c r="A173" s="117"/>
      <c r="B173" s="1653"/>
      <c r="C173" s="1702" t="s">
        <v>4219</v>
      </c>
      <c r="D173" s="1702"/>
      <c r="E173" s="1702"/>
      <c r="F173" s="1702"/>
      <c r="G173" s="1702"/>
      <c r="H173" s="728"/>
      <c r="I173" s="285"/>
      <c r="J173" s="285"/>
      <c r="K173" s="728"/>
      <c r="L173" s="728"/>
      <c r="M173" s="289"/>
    </row>
    <row r="174" spans="1:14" s="1655" customFormat="1" ht="18.75" customHeight="1" x14ac:dyDescent="0.25">
      <c r="A174" s="117"/>
      <c r="B174" s="1653"/>
      <c r="C174" s="1702" t="s">
        <v>27</v>
      </c>
      <c r="D174" s="1702"/>
      <c r="E174" s="1702"/>
      <c r="F174" s="1702"/>
      <c r="G174" s="1702"/>
      <c r="H174" s="728"/>
      <c r="I174" s="285"/>
      <c r="J174" s="285"/>
      <c r="K174" s="728"/>
      <c r="L174" s="728"/>
      <c r="M174" s="289"/>
    </row>
    <row r="175" spans="1:14" s="1655" customFormat="1" ht="18.75" customHeight="1" x14ac:dyDescent="0.25">
      <c r="A175" s="117"/>
      <c r="B175" s="1653"/>
      <c r="C175" s="1709" t="s">
        <v>2136</v>
      </c>
      <c r="D175" s="1709"/>
      <c r="E175" s="1709"/>
      <c r="F175" s="1709"/>
      <c r="G175" s="1709"/>
      <c r="H175" s="285"/>
      <c r="I175" s="288"/>
      <c r="J175" s="288"/>
      <c r="K175" s="288"/>
      <c r="L175" s="288"/>
      <c r="M175" s="289"/>
    </row>
    <row r="176" spans="1:14" s="1655" customFormat="1" ht="18.75" customHeight="1" x14ac:dyDescent="0.25">
      <c r="A176" s="117"/>
      <c r="B176" s="1653"/>
      <c r="C176" s="1709" t="s">
        <v>72</v>
      </c>
      <c r="D176" s="1709"/>
      <c r="E176" s="1709"/>
      <c r="F176" s="1709"/>
      <c r="G176" s="1709"/>
      <c r="H176" s="288"/>
      <c r="I176" s="285"/>
      <c r="J176" s="288"/>
      <c r="K176" s="285"/>
      <c r="L176" s="288"/>
      <c r="M176" s="289"/>
    </row>
    <row r="177" spans="2:14" ht="7.5" customHeight="1" thickBot="1" x14ac:dyDescent="0.3">
      <c r="B177" s="1703"/>
      <c r="C177" s="1704"/>
      <c r="D177" s="1704"/>
      <c r="E177" s="1704"/>
      <c r="F177" s="1704"/>
      <c r="G177" s="1704"/>
      <c r="H177" s="1704"/>
      <c r="I177" s="1704"/>
      <c r="J177" s="1704"/>
      <c r="K177" s="1704"/>
      <c r="L177" s="1704"/>
      <c r="M177" s="1705"/>
    </row>
    <row r="178" spans="2:14" ht="21.75" thickBot="1" x14ac:dyDescent="0.3">
      <c r="B178" s="1706" t="s">
        <v>73</v>
      </c>
      <c r="C178" s="1707"/>
      <c r="D178" s="1707"/>
      <c r="E178" s="1707"/>
      <c r="F178" s="1707"/>
      <c r="G178" s="1707"/>
      <c r="H178" s="1707"/>
      <c r="I178" s="1707"/>
      <c r="J178" s="1707"/>
      <c r="K178" s="1707"/>
      <c r="L178" s="1707"/>
      <c r="M178" s="1708"/>
    </row>
    <row r="179" spans="2:14" ht="7.5" customHeight="1" x14ac:dyDescent="0.35">
      <c r="B179" s="1710"/>
      <c r="C179" s="1711"/>
      <c r="D179" s="1711"/>
      <c r="E179" s="1711"/>
      <c r="F179" s="1711"/>
      <c r="G179" s="1711"/>
      <c r="H179" s="1711"/>
      <c r="I179" s="1711"/>
      <c r="J179" s="1711"/>
      <c r="K179" s="1711"/>
      <c r="L179" s="1711"/>
      <c r="M179" s="1712"/>
    </row>
    <row r="180" spans="2:14" ht="18.75" customHeight="1" x14ac:dyDescent="0.25">
      <c r="B180" s="1653"/>
      <c r="C180" s="1709" t="s">
        <v>74</v>
      </c>
      <c r="D180" s="1709"/>
      <c r="E180" s="1709"/>
      <c r="F180" s="1709"/>
      <c r="G180" s="1709"/>
      <c r="H180" s="288"/>
      <c r="I180" s="285"/>
      <c r="J180" s="288"/>
      <c r="K180" s="288"/>
      <c r="L180" s="288"/>
      <c r="M180" s="289"/>
      <c r="N180" s="1655"/>
    </row>
    <row r="181" spans="2:14" ht="18.75" customHeight="1" x14ac:dyDescent="0.25">
      <c r="B181" s="1653"/>
      <c r="C181" s="1702" t="s">
        <v>28</v>
      </c>
      <c r="D181" s="1702"/>
      <c r="E181" s="1702"/>
      <c r="F181" s="1702"/>
      <c r="G181" s="1702"/>
      <c r="H181" s="288"/>
      <c r="I181" s="285"/>
      <c r="J181" s="288"/>
      <c r="K181" s="288"/>
      <c r="L181" s="288"/>
      <c r="M181" s="289"/>
      <c r="N181" s="1655"/>
    </row>
    <row r="182" spans="2:14" ht="18.75" customHeight="1" x14ac:dyDescent="0.25">
      <c r="B182" s="1653"/>
      <c r="C182" s="1702" t="s">
        <v>29</v>
      </c>
      <c r="D182" s="1702"/>
      <c r="E182" s="1702"/>
      <c r="F182" s="1702"/>
      <c r="G182" s="1702"/>
      <c r="H182" s="288"/>
      <c r="I182" s="285"/>
      <c r="J182" s="288"/>
      <c r="K182" s="288"/>
      <c r="L182" s="288"/>
      <c r="M182" s="289"/>
      <c r="N182" s="1655"/>
    </row>
    <row r="183" spans="2:14" ht="18.75" customHeight="1" x14ac:dyDescent="0.25">
      <c r="B183" s="1653"/>
      <c r="C183" s="1702" t="s">
        <v>30</v>
      </c>
      <c r="D183" s="1702"/>
      <c r="E183" s="1702"/>
      <c r="F183" s="1702"/>
      <c r="G183" s="1702"/>
      <c r="H183" s="288"/>
      <c r="I183" s="285"/>
      <c r="J183" s="288"/>
      <c r="K183" s="288"/>
      <c r="L183" s="288"/>
      <c r="M183" s="289"/>
      <c r="N183" s="1655"/>
    </row>
    <row r="184" spans="2:14" ht="18.75" customHeight="1" x14ac:dyDescent="0.25">
      <c r="B184" s="1653"/>
      <c r="C184" s="1702" t="s">
        <v>31</v>
      </c>
      <c r="D184" s="1702"/>
      <c r="E184" s="1702"/>
      <c r="F184" s="1702"/>
      <c r="G184" s="1702"/>
      <c r="H184" s="288"/>
      <c r="I184" s="285"/>
      <c r="J184" s="288"/>
      <c r="K184" s="288"/>
      <c r="L184" s="288"/>
      <c r="M184" s="289"/>
      <c r="N184" s="1655"/>
    </row>
    <row r="185" spans="2:14" ht="18.75" customHeight="1" x14ac:dyDescent="0.25">
      <c r="B185" s="1653"/>
      <c r="C185" s="1702" t="s">
        <v>32</v>
      </c>
      <c r="D185" s="1702"/>
      <c r="E185" s="1702"/>
      <c r="F185" s="1702"/>
      <c r="G185" s="1702"/>
      <c r="H185" s="288"/>
      <c r="I185" s="285"/>
      <c r="J185" s="288"/>
      <c r="K185" s="288"/>
      <c r="L185" s="288"/>
      <c r="M185" s="289"/>
      <c r="N185" s="1655"/>
    </row>
    <row r="186" spans="2:14" ht="18.75" customHeight="1" x14ac:dyDescent="0.25">
      <c r="B186" s="1653"/>
      <c r="C186" s="1702" t="s">
        <v>27</v>
      </c>
      <c r="D186" s="1702"/>
      <c r="E186" s="1702"/>
      <c r="F186" s="1702"/>
      <c r="G186" s="1702"/>
      <c r="H186" s="288"/>
      <c r="I186" s="285"/>
      <c r="J186" s="288"/>
      <c r="K186" s="288"/>
      <c r="L186" s="288"/>
      <c r="M186" s="289"/>
      <c r="N186" s="1655"/>
    </row>
    <row r="187" spans="2:14" ht="18.75" customHeight="1" x14ac:dyDescent="0.25">
      <c r="B187" s="1653"/>
      <c r="C187" s="1702" t="s">
        <v>33</v>
      </c>
      <c r="D187" s="1702"/>
      <c r="E187" s="1702"/>
      <c r="F187" s="1702"/>
      <c r="G187" s="1702"/>
      <c r="H187" s="288"/>
      <c r="I187" s="285"/>
      <c r="J187" s="288"/>
      <c r="K187" s="288"/>
      <c r="L187" s="288"/>
      <c r="M187" s="289"/>
      <c r="N187" s="1655"/>
    </row>
    <row r="188" spans="2:14" ht="7.5" customHeight="1" thickBot="1" x14ac:dyDescent="0.3">
      <c r="B188" s="1703"/>
      <c r="C188" s="1704"/>
      <c r="D188" s="1704"/>
      <c r="E188" s="1704"/>
      <c r="F188" s="1704"/>
      <c r="G188" s="1704"/>
      <c r="H188" s="1704"/>
      <c r="I188" s="1704"/>
      <c r="J188" s="1704"/>
      <c r="K188" s="1704"/>
      <c r="L188" s="1704"/>
      <c r="M188" s="1705"/>
    </row>
    <row r="189" spans="2:14" ht="21.75" thickBot="1" x14ac:dyDescent="0.3">
      <c r="B189" s="1706" t="s">
        <v>75</v>
      </c>
      <c r="C189" s="1707"/>
      <c r="D189" s="1707"/>
      <c r="E189" s="1707"/>
      <c r="F189" s="1707"/>
      <c r="G189" s="1707"/>
      <c r="H189" s="1707"/>
      <c r="I189" s="1707"/>
      <c r="J189" s="1707"/>
      <c r="K189" s="1707"/>
      <c r="L189" s="1707"/>
      <c r="M189" s="1708"/>
    </row>
    <row r="190" spans="2:14" ht="7.5" customHeight="1" x14ac:dyDescent="0.35">
      <c r="B190" s="1746"/>
      <c r="C190" s="1747"/>
      <c r="D190" s="1747"/>
      <c r="E190" s="1747"/>
      <c r="F190" s="1747"/>
      <c r="G190" s="1747"/>
      <c r="H190" s="1747"/>
      <c r="I190" s="1747"/>
      <c r="J190" s="1747"/>
      <c r="K190" s="1747"/>
      <c r="L190" s="1747"/>
      <c r="M190" s="1748"/>
    </row>
    <row r="191" spans="2:14" ht="18.75" customHeight="1" x14ac:dyDescent="0.25">
      <c r="B191" s="1653"/>
      <c r="C191" s="1709" t="s">
        <v>76</v>
      </c>
      <c r="D191" s="1709"/>
      <c r="E191" s="1709"/>
      <c r="F191" s="1709"/>
      <c r="G191" s="1709"/>
      <c r="H191" s="285"/>
      <c r="I191" s="288"/>
      <c r="J191" s="288"/>
      <c r="K191" s="288"/>
      <c r="L191" s="288"/>
      <c r="M191" s="289"/>
      <c r="N191" s="1655"/>
    </row>
    <row r="192" spans="2:14" ht="18.75" customHeight="1" x14ac:dyDescent="0.25">
      <c r="B192" s="1653"/>
      <c r="C192" s="1709" t="s">
        <v>77</v>
      </c>
      <c r="D192" s="1709"/>
      <c r="E192" s="1709"/>
      <c r="F192" s="1709"/>
      <c r="G192" s="1709"/>
      <c r="H192" s="288"/>
      <c r="I192" s="285"/>
      <c r="J192" s="288"/>
      <c r="K192" s="288"/>
      <c r="L192" s="288"/>
      <c r="M192" s="289"/>
      <c r="N192" s="1655"/>
    </row>
    <row r="193" spans="1:14" ht="18.75" customHeight="1" x14ac:dyDescent="0.25">
      <c r="B193" s="1653"/>
      <c r="C193" s="1702" t="s">
        <v>78</v>
      </c>
      <c r="D193" s="1702"/>
      <c r="E193" s="1702"/>
      <c r="F193" s="1702"/>
      <c r="G193" s="1702"/>
      <c r="H193" s="288"/>
      <c r="I193" s="288"/>
      <c r="J193" s="288"/>
      <c r="K193" s="285"/>
      <c r="L193" s="288"/>
      <c r="M193" s="289"/>
      <c r="N193" s="1655"/>
    </row>
    <row r="194" spans="1:14" ht="18.75" customHeight="1" x14ac:dyDescent="0.25">
      <c r="B194" s="1653"/>
      <c r="C194" s="1745" t="s">
        <v>79</v>
      </c>
      <c r="D194" s="1745"/>
      <c r="E194" s="1745"/>
      <c r="F194" s="1745"/>
      <c r="G194" s="1745"/>
      <c r="H194" s="288"/>
      <c r="I194" s="288"/>
      <c r="J194" s="288"/>
      <c r="K194" s="285"/>
      <c r="L194" s="288"/>
      <c r="M194" s="289"/>
      <c r="N194" s="1655"/>
    </row>
    <row r="195" spans="1:14" ht="18.75" customHeight="1" x14ac:dyDescent="0.25">
      <c r="B195" s="1653"/>
      <c r="C195" s="1745" t="s">
        <v>80</v>
      </c>
      <c r="D195" s="1745"/>
      <c r="E195" s="1745"/>
      <c r="F195" s="1745"/>
      <c r="G195" s="1745"/>
      <c r="H195" s="288"/>
      <c r="I195" s="288"/>
      <c r="J195" s="288"/>
      <c r="K195" s="285"/>
      <c r="L195" s="288"/>
      <c r="M195" s="289"/>
      <c r="N195" s="1655"/>
    </row>
    <row r="196" spans="1:14" ht="18.75" customHeight="1" x14ac:dyDescent="0.25">
      <c r="B196" s="1653"/>
      <c r="C196" s="1745" t="s">
        <v>81</v>
      </c>
      <c r="D196" s="1745"/>
      <c r="E196" s="1745"/>
      <c r="F196" s="1745"/>
      <c r="G196" s="1745"/>
      <c r="H196" s="288"/>
      <c r="I196" s="288"/>
      <c r="J196" s="288"/>
      <c r="K196" s="285"/>
      <c r="L196" s="288"/>
      <c r="M196" s="289"/>
      <c r="N196" s="1655"/>
    </row>
    <row r="197" spans="1:14" ht="18.75" customHeight="1" x14ac:dyDescent="0.25">
      <c r="B197" s="1653"/>
      <c r="C197" s="1745" t="s">
        <v>82</v>
      </c>
      <c r="D197" s="1745"/>
      <c r="E197" s="1745"/>
      <c r="F197" s="1745"/>
      <c r="G197" s="1745"/>
      <c r="H197" s="288"/>
      <c r="I197" s="288"/>
      <c r="J197" s="288"/>
      <c r="K197" s="285"/>
      <c r="L197" s="288"/>
      <c r="M197" s="289"/>
      <c r="N197" s="1655"/>
    </row>
    <row r="198" spans="1:14" ht="18.75" customHeight="1" x14ac:dyDescent="0.25">
      <c r="B198" s="1653"/>
      <c r="C198" s="1745" t="s">
        <v>83</v>
      </c>
      <c r="D198" s="1745"/>
      <c r="E198" s="1745"/>
      <c r="F198" s="1745"/>
      <c r="G198" s="1745"/>
      <c r="H198" s="288"/>
      <c r="I198" s="288"/>
      <c r="J198" s="288"/>
      <c r="K198" s="285"/>
      <c r="L198" s="288"/>
      <c r="M198" s="289"/>
      <c r="N198" s="1655"/>
    </row>
    <row r="199" spans="1:14" ht="18.75" customHeight="1" x14ac:dyDescent="0.25">
      <c r="B199" s="1653"/>
      <c r="C199" s="1745" t="s">
        <v>84</v>
      </c>
      <c r="D199" s="1745"/>
      <c r="E199" s="1745"/>
      <c r="F199" s="1745"/>
      <c r="G199" s="1745"/>
      <c r="H199" s="288"/>
      <c r="I199" s="288"/>
      <c r="J199" s="288"/>
      <c r="K199" s="285"/>
      <c r="L199" s="288"/>
      <c r="M199" s="289"/>
      <c r="N199" s="1655"/>
    </row>
    <row r="200" spans="1:14" ht="18.75" customHeight="1" x14ac:dyDescent="0.25">
      <c r="B200" s="1653"/>
      <c r="C200" s="1745" t="s">
        <v>85</v>
      </c>
      <c r="D200" s="1745"/>
      <c r="E200" s="1745"/>
      <c r="F200" s="1745"/>
      <c r="G200" s="1745"/>
      <c r="H200" s="288"/>
      <c r="I200" s="288"/>
      <c r="J200" s="288"/>
      <c r="K200" s="285"/>
      <c r="L200" s="288"/>
      <c r="M200" s="289"/>
      <c r="N200" s="1655"/>
    </row>
    <row r="201" spans="1:14" ht="18.75" customHeight="1" x14ac:dyDescent="0.25">
      <c r="B201" s="1653"/>
      <c r="C201" s="1745" t="s">
        <v>86</v>
      </c>
      <c r="D201" s="1745"/>
      <c r="E201" s="1745"/>
      <c r="F201" s="1745"/>
      <c r="G201" s="1745"/>
      <c r="H201" s="294"/>
      <c r="I201" s="294"/>
      <c r="J201" s="294"/>
      <c r="K201" s="285"/>
      <c r="L201" s="294"/>
      <c r="M201" s="295"/>
      <c r="N201" s="1655"/>
    </row>
    <row r="202" spans="1:14" ht="18.75" customHeight="1" x14ac:dyDescent="0.25">
      <c r="B202" s="1653"/>
      <c r="C202" s="1702" t="s">
        <v>87</v>
      </c>
      <c r="D202" s="1702"/>
      <c r="E202" s="1702"/>
      <c r="F202" s="1702"/>
      <c r="G202" s="1702"/>
      <c r="H202" s="288"/>
      <c r="I202" s="288"/>
      <c r="J202" s="288"/>
      <c r="K202" s="285"/>
      <c r="L202" s="288"/>
      <c r="M202" s="289"/>
      <c r="N202" s="1655"/>
    </row>
    <row r="203" spans="1:14" ht="18.75" customHeight="1" x14ac:dyDescent="0.25">
      <c r="B203" s="1653"/>
      <c r="C203" s="1702" t="s">
        <v>88</v>
      </c>
      <c r="D203" s="1702"/>
      <c r="E203" s="1702"/>
      <c r="F203" s="1702"/>
      <c r="G203" s="1702"/>
      <c r="H203" s="288"/>
      <c r="I203" s="288"/>
      <c r="J203" s="288"/>
      <c r="K203" s="285"/>
      <c r="L203" s="288"/>
      <c r="M203" s="289"/>
      <c r="N203" s="1655"/>
    </row>
    <row r="204" spans="1:14" ht="18.75" customHeight="1" x14ac:dyDescent="0.25">
      <c r="B204" s="1653"/>
      <c r="C204" s="1702" t="s">
        <v>89</v>
      </c>
      <c r="D204" s="1702"/>
      <c r="E204" s="1702"/>
      <c r="F204" s="1702"/>
      <c r="G204" s="1702"/>
      <c r="H204" s="288"/>
      <c r="I204" s="288"/>
      <c r="J204" s="288"/>
      <c r="K204" s="285"/>
      <c r="L204" s="288"/>
      <c r="M204" s="289"/>
      <c r="N204" s="1655"/>
    </row>
    <row r="205" spans="1:14" ht="18.75" customHeight="1" x14ac:dyDescent="0.25">
      <c r="A205" s="1655"/>
      <c r="B205" s="1653"/>
      <c r="C205" s="1709" t="s">
        <v>91</v>
      </c>
      <c r="D205" s="1709"/>
      <c r="E205" s="1709"/>
      <c r="F205" s="1709"/>
      <c r="G205" s="1709"/>
      <c r="H205" s="288"/>
      <c r="I205" s="285"/>
      <c r="J205" s="285"/>
      <c r="K205" s="288"/>
      <c r="L205" s="288"/>
      <c r="M205" s="289"/>
      <c r="N205" s="1655"/>
    </row>
    <row r="206" spans="1:14" ht="18.75" customHeight="1" x14ac:dyDescent="0.25">
      <c r="B206" s="1653"/>
      <c r="C206" s="1702" t="s">
        <v>92</v>
      </c>
      <c r="D206" s="1702"/>
      <c r="E206" s="1702"/>
      <c r="F206" s="1702"/>
      <c r="G206" s="1702"/>
      <c r="H206" s="288"/>
      <c r="I206" s="285"/>
      <c r="J206" s="288"/>
      <c r="K206" s="288"/>
      <c r="L206" s="288"/>
      <c r="M206" s="289"/>
      <c r="N206" s="1655"/>
    </row>
    <row r="207" spans="1:14" ht="18.75" customHeight="1" x14ac:dyDescent="0.25">
      <c r="B207" s="1653"/>
      <c r="C207" s="1702" t="s">
        <v>93</v>
      </c>
      <c r="D207" s="1702"/>
      <c r="E207" s="1702"/>
      <c r="F207" s="1702"/>
      <c r="G207" s="1702"/>
      <c r="H207" s="288"/>
      <c r="I207" s="285"/>
      <c r="J207" s="288"/>
      <c r="K207" s="288"/>
      <c r="L207" s="288"/>
      <c r="M207" s="289"/>
      <c r="N207" s="1655"/>
    </row>
    <row r="208" spans="1:14" ht="18.75" customHeight="1" x14ac:dyDescent="0.25">
      <c r="B208" s="1653"/>
      <c r="C208" s="1709" t="s">
        <v>90</v>
      </c>
      <c r="D208" s="1709"/>
      <c r="E208" s="1709"/>
      <c r="F208" s="1709"/>
      <c r="G208" s="1709"/>
      <c r="H208" s="288"/>
      <c r="I208" s="285"/>
      <c r="J208" s="288"/>
      <c r="K208" s="288"/>
      <c r="L208" s="288"/>
      <c r="M208" s="289"/>
      <c r="N208" s="1655"/>
    </row>
    <row r="209" spans="1:14" ht="18.75" customHeight="1" x14ac:dyDescent="0.25">
      <c r="B209" s="1653"/>
      <c r="C209" s="1702" t="s">
        <v>94</v>
      </c>
      <c r="D209" s="1702"/>
      <c r="E209" s="1702"/>
      <c r="F209" s="1702"/>
      <c r="G209" s="1702"/>
      <c r="H209" s="288"/>
      <c r="I209" s="285"/>
      <c r="J209" s="288"/>
      <c r="K209" s="288"/>
      <c r="L209" s="288"/>
      <c r="M209" s="289"/>
      <c r="N209" s="1655"/>
    </row>
    <row r="210" spans="1:14" ht="18.75" customHeight="1" x14ac:dyDescent="0.25">
      <c r="B210" s="1653"/>
      <c r="C210" s="1702" t="s">
        <v>95</v>
      </c>
      <c r="D210" s="1702"/>
      <c r="E210" s="1702"/>
      <c r="F210" s="1702"/>
      <c r="G210" s="1702"/>
      <c r="H210" s="288"/>
      <c r="I210" s="285"/>
      <c r="J210" s="288"/>
      <c r="K210" s="288"/>
      <c r="L210" s="288"/>
      <c r="M210" s="289"/>
      <c r="N210" s="1655"/>
    </row>
    <row r="211" spans="1:14" ht="18.75" customHeight="1" x14ac:dyDescent="0.25">
      <c r="A211" s="1655"/>
      <c r="B211" s="1653"/>
      <c r="C211" s="1709" t="s">
        <v>96</v>
      </c>
      <c r="D211" s="1709"/>
      <c r="E211" s="1709"/>
      <c r="F211" s="1709"/>
      <c r="G211" s="1709"/>
      <c r="H211" s="288"/>
      <c r="I211" s="285"/>
      <c r="J211" s="288"/>
      <c r="K211" s="288"/>
      <c r="L211" s="288"/>
      <c r="M211" s="289"/>
      <c r="N211" s="1655"/>
    </row>
    <row r="212" spans="1:14" ht="7.5" customHeight="1" thickBot="1" x14ac:dyDescent="0.3">
      <c r="B212" s="1749"/>
      <c r="C212" s="1750"/>
      <c r="D212" s="1750"/>
      <c r="E212" s="1750"/>
      <c r="F212" s="1750"/>
      <c r="G212" s="1750"/>
      <c r="H212" s="1750"/>
      <c r="I212" s="1750"/>
      <c r="J212" s="1750"/>
      <c r="K212" s="1750"/>
      <c r="L212" s="1750"/>
      <c r="M212" s="1751"/>
    </row>
    <row r="213" spans="1:14" ht="21.75" thickBot="1" x14ac:dyDescent="0.3">
      <c r="B213" s="1706" t="s">
        <v>97</v>
      </c>
      <c r="C213" s="1707"/>
      <c r="D213" s="1707"/>
      <c r="E213" s="1707"/>
      <c r="F213" s="1707"/>
      <c r="G213" s="1707"/>
      <c r="H213" s="1707"/>
      <c r="I213" s="1707"/>
      <c r="J213" s="1707"/>
      <c r="K213" s="1707"/>
      <c r="L213" s="1707"/>
      <c r="M213" s="1708"/>
    </row>
    <row r="214" spans="1:14" ht="7.5" customHeight="1" x14ac:dyDescent="0.35">
      <c r="B214" s="1710"/>
      <c r="C214" s="1711"/>
      <c r="D214" s="1711"/>
      <c r="E214" s="1711"/>
      <c r="F214" s="1711"/>
      <c r="G214" s="1711"/>
      <c r="H214" s="1711"/>
      <c r="I214" s="1711"/>
      <c r="J214" s="1711"/>
      <c r="K214" s="1711"/>
      <c r="L214" s="1711"/>
      <c r="M214" s="1712"/>
    </row>
    <row r="215" spans="1:14" ht="18.75" customHeight="1" x14ac:dyDescent="0.25">
      <c r="B215" s="1653"/>
      <c r="C215" s="1709" t="s">
        <v>2371</v>
      </c>
      <c r="D215" s="1709"/>
      <c r="E215" s="1709"/>
      <c r="F215" s="1709"/>
      <c r="G215" s="1709"/>
      <c r="H215" s="285"/>
      <c r="I215" s="288"/>
      <c r="J215" s="288"/>
      <c r="K215" s="288"/>
      <c r="L215" s="288"/>
      <c r="M215" s="289"/>
      <c r="N215" s="1655"/>
    </row>
    <row r="216" spans="1:14" ht="18.75" customHeight="1" x14ac:dyDescent="0.25">
      <c r="B216" s="1653"/>
      <c r="C216" s="1709" t="s">
        <v>98</v>
      </c>
      <c r="D216" s="1709"/>
      <c r="E216" s="1709"/>
      <c r="F216" s="1709"/>
      <c r="G216" s="1709"/>
      <c r="H216" s="288"/>
      <c r="I216" s="285"/>
      <c r="J216" s="288"/>
      <c r="K216" s="288"/>
      <c r="L216" s="288"/>
      <c r="M216" s="289"/>
      <c r="N216" s="1655"/>
    </row>
    <row r="217" spans="1:14" ht="18.75" customHeight="1" x14ac:dyDescent="0.25">
      <c r="B217" s="1653"/>
      <c r="C217" s="1702" t="s">
        <v>4179</v>
      </c>
      <c r="D217" s="1702"/>
      <c r="E217" s="1702"/>
      <c r="F217" s="1702"/>
      <c r="G217" s="1702"/>
      <c r="H217" s="766"/>
      <c r="I217" s="285"/>
      <c r="J217" s="766"/>
      <c r="K217" s="766"/>
      <c r="L217" s="766"/>
      <c r="M217" s="289"/>
      <c r="N217" s="1655"/>
    </row>
    <row r="218" spans="1:14" ht="18.75" customHeight="1" x14ac:dyDescent="0.25">
      <c r="B218" s="1653"/>
      <c r="C218" s="1709" t="s">
        <v>4180</v>
      </c>
      <c r="D218" s="1709"/>
      <c r="E218" s="1709"/>
      <c r="F218" s="1709"/>
      <c r="G218" s="1709"/>
      <c r="H218" s="766"/>
      <c r="I218" s="285"/>
      <c r="J218" s="766"/>
      <c r="K218" s="766"/>
      <c r="L218" s="766"/>
      <c r="M218" s="289"/>
      <c r="N218" s="1655"/>
    </row>
    <row r="219" spans="1:14" ht="18.75" customHeight="1" x14ac:dyDescent="0.25">
      <c r="B219" s="1653"/>
      <c r="C219" s="1709" t="s">
        <v>99</v>
      </c>
      <c r="D219" s="1709"/>
      <c r="E219" s="1709"/>
      <c r="F219" s="1709"/>
      <c r="G219" s="1709"/>
      <c r="H219" s="288"/>
      <c r="I219" s="285"/>
      <c r="J219" s="288"/>
      <c r="K219" s="288"/>
      <c r="L219" s="288"/>
      <c r="M219" s="289"/>
      <c r="N219" s="1655"/>
    </row>
    <row r="220" spans="1:14" ht="18.75" customHeight="1" x14ac:dyDescent="0.25">
      <c r="B220" s="1653"/>
      <c r="C220" s="1709" t="s">
        <v>100</v>
      </c>
      <c r="D220" s="1709"/>
      <c r="E220" s="1709"/>
      <c r="F220" s="1709"/>
      <c r="G220" s="1709"/>
      <c r="H220" s="288"/>
      <c r="I220" s="285"/>
      <c r="J220" s="288"/>
      <c r="K220" s="288"/>
      <c r="L220" s="288"/>
      <c r="M220" s="289"/>
      <c r="N220" s="1655"/>
    </row>
    <row r="221" spans="1:14" ht="18.75" customHeight="1" x14ac:dyDescent="0.25">
      <c r="B221" s="1653"/>
      <c r="C221" s="1709" t="s">
        <v>2582</v>
      </c>
      <c r="D221" s="1709"/>
      <c r="E221" s="1709"/>
      <c r="F221" s="1709"/>
      <c r="G221" s="1709"/>
      <c r="H221" s="288"/>
      <c r="I221" s="285"/>
      <c r="J221" s="288"/>
      <c r="K221" s="288"/>
      <c r="L221" s="288"/>
      <c r="M221" s="289"/>
      <c r="N221" s="1655"/>
    </row>
    <row r="222" spans="1:14" ht="18.75" customHeight="1" x14ac:dyDescent="0.25">
      <c r="B222" s="1653"/>
      <c r="C222" s="1709" t="s">
        <v>101</v>
      </c>
      <c r="D222" s="1709"/>
      <c r="E222" s="1709"/>
      <c r="F222" s="1709"/>
      <c r="G222" s="1709"/>
      <c r="H222" s="288"/>
      <c r="I222" s="285"/>
      <c r="J222" s="288"/>
      <c r="K222" s="288"/>
      <c r="L222" s="288"/>
      <c r="M222" s="289"/>
      <c r="N222" s="1655"/>
    </row>
    <row r="223" spans="1:14" ht="18.75" customHeight="1" x14ac:dyDescent="0.25">
      <c r="B223" s="1653"/>
      <c r="C223" s="1709" t="s">
        <v>102</v>
      </c>
      <c r="D223" s="1709"/>
      <c r="E223" s="1709"/>
      <c r="F223" s="1709"/>
      <c r="G223" s="1709"/>
      <c r="H223" s="288"/>
      <c r="I223" s="285"/>
      <c r="J223" s="288"/>
      <c r="K223" s="288"/>
      <c r="L223" s="288"/>
      <c r="M223" s="289"/>
      <c r="N223" s="1655"/>
    </row>
    <row r="224" spans="1:14" ht="18.75" customHeight="1" x14ac:dyDescent="0.25">
      <c r="B224" s="1653"/>
      <c r="C224" s="1709" t="s">
        <v>103</v>
      </c>
      <c r="D224" s="1709"/>
      <c r="E224" s="1709"/>
      <c r="F224" s="1709"/>
      <c r="G224" s="1709"/>
      <c r="H224" s="288"/>
      <c r="I224" s="285"/>
      <c r="J224" s="288"/>
      <c r="K224" s="288"/>
      <c r="L224" s="288"/>
      <c r="M224" s="289"/>
      <c r="N224" s="1655"/>
    </row>
    <row r="225" spans="1:14" ht="18.75" customHeight="1" x14ac:dyDescent="0.25">
      <c r="B225" s="1653"/>
      <c r="C225" s="1709" t="s">
        <v>104</v>
      </c>
      <c r="D225" s="1709"/>
      <c r="E225" s="1709"/>
      <c r="F225" s="1709"/>
      <c r="G225" s="1709"/>
      <c r="H225" s="288"/>
      <c r="I225" s="285"/>
      <c r="J225" s="288"/>
      <c r="K225" s="288"/>
      <c r="L225" s="288"/>
      <c r="M225" s="289"/>
      <c r="N225" s="1655"/>
    </row>
    <row r="226" spans="1:14" ht="18.75" customHeight="1" x14ac:dyDescent="0.25">
      <c r="B226" s="1653"/>
      <c r="C226" s="1709" t="s">
        <v>105</v>
      </c>
      <c r="D226" s="1709"/>
      <c r="E226" s="1709"/>
      <c r="F226" s="1709"/>
      <c r="G226" s="1709"/>
      <c r="H226" s="288"/>
      <c r="I226" s="285"/>
      <c r="J226" s="288"/>
      <c r="K226" s="288"/>
      <c r="L226" s="288"/>
      <c r="M226" s="289"/>
      <c r="N226" s="1655"/>
    </row>
    <row r="227" spans="1:14" ht="18.75" customHeight="1" x14ac:dyDescent="0.25">
      <c r="B227" s="1653"/>
      <c r="C227" s="1709" t="s">
        <v>106</v>
      </c>
      <c r="D227" s="1709"/>
      <c r="E227" s="1709"/>
      <c r="F227" s="1709"/>
      <c r="G227" s="1709"/>
      <c r="H227" s="285"/>
      <c r="I227" s="288"/>
      <c r="J227" s="288"/>
      <c r="K227" s="288"/>
      <c r="L227" s="288"/>
      <c r="M227" s="289"/>
      <c r="N227" s="1655"/>
    </row>
    <row r="228" spans="1:14" ht="7.5" customHeight="1" thickBot="1" x14ac:dyDescent="0.3">
      <c r="B228" s="1703"/>
      <c r="C228" s="1704"/>
      <c r="D228" s="1704"/>
      <c r="E228" s="1704"/>
      <c r="F228" s="1704"/>
      <c r="G228" s="1704"/>
      <c r="H228" s="1704"/>
      <c r="I228" s="1704"/>
      <c r="J228" s="1704"/>
      <c r="K228" s="1704"/>
      <c r="L228" s="1704"/>
      <c r="M228" s="1705"/>
      <c r="N228" s="1655"/>
    </row>
    <row r="229" spans="1:14" ht="21.75" thickBot="1" x14ac:dyDescent="0.3">
      <c r="B229" s="1706" t="s">
        <v>107</v>
      </c>
      <c r="C229" s="1707"/>
      <c r="D229" s="1707"/>
      <c r="E229" s="1707"/>
      <c r="F229" s="1707"/>
      <c r="G229" s="1707"/>
      <c r="H229" s="1707"/>
      <c r="I229" s="1707"/>
      <c r="J229" s="1707"/>
      <c r="K229" s="1707"/>
      <c r="L229" s="1707"/>
      <c r="M229" s="1708"/>
      <c r="N229" s="1655"/>
    </row>
    <row r="230" spans="1:14" ht="7.5" customHeight="1" x14ac:dyDescent="0.35">
      <c r="B230" s="1710"/>
      <c r="C230" s="1711"/>
      <c r="D230" s="1711"/>
      <c r="E230" s="1711"/>
      <c r="F230" s="1711"/>
      <c r="G230" s="1711"/>
      <c r="H230" s="1711"/>
      <c r="I230" s="1711"/>
      <c r="J230" s="1711"/>
      <c r="K230" s="1711"/>
      <c r="L230" s="1711"/>
      <c r="M230" s="1712"/>
      <c r="N230" s="1655"/>
    </row>
    <row r="231" spans="1:14" ht="18.75" customHeight="1" x14ac:dyDescent="0.25">
      <c r="A231" s="1656"/>
      <c r="B231" s="296"/>
      <c r="C231" s="1709" t="s">
        <v>109</v>
      </c>
      <c r="D231" s="1709"/>
      <c r="E231" s="1709"/>
      <c r="F231" s="1709"/>
      <c r="G231" s="1709"/>
      <c r="H231" s="288"/>
      <c r="I231" s="285"/>
      <c r="J231" s="288"/>
      <c r="K231" s="285"/>
      <c r="L231" s="288"/>
      <c r="M231" s="289"/>
      <c r="N231" s="1655"/>
    </row>
    <row r="232" spans="1:14" ht="18.75" customHeight="1" x14ac:dyDescent="0.25">
      <c r="B232" s="1653"/>
      <c r="C232" s="1702" t="s">
        <v>4181</v>
      </c>
      <c r="D232" s="1702"/>
      <c r="E232" s="1702"/>
      <c r="F232" s="1702"/>
      <c r="G232" s="1702"/>
      <c r="H232" s="288"/>
      <c r="I232" s="285"/>
      <c r="J232" s="288"/>
      <c r="K232" s="288"/>
      <c r="L232" s="288"/>
      <c r="M232" s="289"/>
      <c r="N232" s="1655"/>
    </row>
    <row r="233" spans="1:14" ht="18.75" customHeight="1" x14ac:dyDescent="0.25">
      <c r="B233" s="1653"/>
      <c r="C233" s="1702" t="s">
        <v>108</v>
      </c>
      <c r="D233" s="1702"/>
      <c r="E233" s="1702"/>
      <c r="F233" s="1702"/>
      <c r="G233" s="1702"/>
      <c r="H233" s="288"/>
      <c r="I233" s="285"/>
      <c r="J233" s="288"/>
      <c r="K233" s="288"/>
      <c r="L233" s="288"/>
      <c r="M233" s="289"/>
      <c r="N233" s="1655"/>
    </row>
    <row r="234" spans="1:14" ht="18.75" customHeight="1" x14ac:dyDescent="0.25">
      <c r="B234" s="1653"/>
      <c r="C234" s="1702" t="s">
        <v>4711</v>
      </c>
      <c r="D234" s="1702"/>
      <c r="E234" s="1702"/>
      <c r="F234" s="1702"/>
      <c r="G234" s="1702"/>
      <c r="H234" s="288"/>
      <c r="I234" s="285"/>
      <c r="J234" s="288"/>
      <c r="K234" s="288"/>
      <c r="L234" s="288"/>
      <c r="M234" s="289"/>
      <c r="N234" s="1655"/>
    </row>
    <row r="235" spans="1:14" ht="18.75" customHeight="1" x14ac:dyDescent="0.25">
      <c r="B235" s="1653"/>
      <c r="C235" s="1702" t="s">
        <v>4712</v>
      </c>
      <c r="D235" s="1702"/>
      <c r="E235" s="1702"/>
      <c r="F235" s="1702"/>
      <c r="G235" s="1702"/>
      <c r="H235" s="288"/>
      <c r="I235" s="285"/>
      <c r="J235" s="288"/>
      <c r="K235" s="288"/>
      <c r="L235" s="288"/>
      <c r="M235" s="289"/>
    </row>
    <row r="236" spans="1:14" ht="18.75" customHeight="1" x14ac:dyDescent="0.25">
      <c r="B236" s="1653"/>
      <c r="C236" s="1702" t="s">
        <v>110</v>
      </c>
      <c r="D236" s="1702"/>
      <c r="E236" s="1702"/>
      <c r="F236" s="1702"/>
      <c r="G236" s="1702"/>
      <c r="H236" s="288"/>
      <c r="I236" s="285"/>
      <c r="J236" s="288"/>
      <c r="K236" s="288"/>
      <c r="L236" s="288"/>
      <c r="M236" s="289"/>
    </row>
    <row r="237" spans="1:14" ht="9" customHeight="1" thickBot="1" x14ac:dyDescent="0.3">
      <c r="B237" s="1703"/>
      <c r="C237" s="1704"/>
      <c r="D237" s="1704"/>
      <c r="E237" s="1704"/>
      <c r="F237" s="1704"/>
      <c r="G237" s="1704"/>
      <c r="H237" s="1704"/>
      <c r="I237" s="1704"/>
      <c r="J237" s="1704"/>
      <c r="K237" s="1704"/>
      <c r="L237" s="1704"/>
      <c r="M237" s="1705"/>
    </row>
    <row r="238" spans="1:14" ht="15" customHeight="1" x14ac:dyDescent="0.25">
      <c r="B238" s="1752"/>
      <c r="C238" s="1753"/>
      <c r="D238" s="1753"/>
      <c r="E238" s="1753"/>
      <c r="F238" s="1753"/>
      <c r="G238" s="1753"/>
      <c r="H238" s="1753"/>
      <c r="I238" s="1753"/>
      <c r="J238" s="1753"/>
      <c r="K238" s="1753"/>
      <c r="L238" s="1753"/>
      <c r="M238" s="1754"/>
    </row>
    <row r="239" spans="1:14" ht="15" customHeight="1" x14ac:dyDescent="0.25">
      <c r="B239" s="1755"/>
      <c r="C239" s="1756"/>
      <c r="D239" s="1756"/>
      <c r="E239" s="1756"/>
      <c r="F239" s="1756"/>
      <c r="G239" s="1756"/>
      <c r="H239" s="1756"/>
      <c r="I239" s="1756"/>
      <c r="J239" s="1756"/>
      <c r="K239" s="1756"/>
      <c r="L239" s="1756"/>
      <c r="M239" s="1757"/>
    </row>
    <row r="240" spans="1:14" ht="15" customHeight="1" thickBot="1" x14ac:dyDescent="0.3">
      <c r="B240" s="1758"/>
      <c r="C240" s="1759"/>
      <c r="D240" s="1759"/>
      <c r="E240" s="1759"/>
      <c r="F240" s="1759"/>
      <c r="G240" s="1759"/>
      <c r="H240" s="1759"/>
      <c r="I240" s="1759"/>
      <c r="J240" s="1759"/>
      <c r="K240" s="1759"/>
      <c r="L240" s="1759"/>
      <c r="M240" s="1760"/>
    </row>
    <row r="241" spans="2:13" x14ac:dyDescent="0.25">
      <c r="B241" s="118"/>
      <c r="C241" s="118"/>
      <c r="D241" s="118"/>
      <c r="E241" s="118"/>
      <c r="F241" s="118"/>
      <c r="G241" s="118"/>
      <c r="H241" s="118"/>
      <c r="I241" s="118"/>
      <c r="J241" s="118"/>
      <c r="K241" s="118"/>
      <c r="L241" s="118"/>
      <c r="M241" s="118"/>
    </row>
    <row r="242" spans="2:13" hidden="1" x14ac:dyDescent="0.25"/>
    <row r="243" spans="2:13" hidden="1" x14ac:dyDescent="0.25"/>
    <row r="244" spans="2:13" hidden="1" x14ac:dyDescent="0.25"/>
    <row r="245" spans="2:13" hidden="1" x14ac:dyDescent="0.25"/>
    <row r="246" spans="2:13" hidden="1" x14ac:dyDescent="0.25"/>
    <row r="247" spans="2:13" hidden="1" x14ac:dyDescent="0.25"/>
    <row r="248" spans="2:13" hidden="1" x14ac:dyDescent="0.25"/>
    <row r="249" spans="2:13" hidden="1" x14ac:dyDescent="0.25"/>
    <row r="250" spans="2:13" hidden="1" x14ac:dyDescent="0.25"/>
    <row r="251" spans="2:13" hidden="1" x14ac:dyDescent="0.25"/>
    <row r="252" spans="2:13" hidden="1" x14ac:dyDescent="0.25"/>
    <row r="253" spans="2:13" hidden="1" x14ac:dyDescent="0.25"/>
    <row r="254" spans="2:13" hidden="1" x14ac:dyDescent="0.25"/>
    <row r="255" spans="2:13" hidden="1" x14ac:dyDescent="0.25"/>
    <row r="256" spans="2:13"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sheetData>
  <mergeCells count="231">
    <mergeCell ref="C150:G150"/>
    <mergeCell ref="C112:G112"/>
    <mergeCell ref="C141:G141"/>
    <mergeCell ref="C102:G102"/>
    <mergeCell ref="C99:G99"/>
    <mergeCell ref="B135:M135"/>
    <mergeCell ref="B153:M153"/>
    <mergeCell ref="C131:G131"/>
    <mergeCell ref="C124:G124"/>
    <mergeCell ref="C125:G125"/>
    <mergeCell ref="C146:G146"/>
    <mergeCell ref="C144:G144"/>
    <mergeCell ref="C145:G145"/>
    <mergeCell ref="C148:G148"/>
    <mergeCell ref="C127:G127"/>
    <mergeCell ref="C143:G143"/>
    <mergeCell ref="C147:G147"/>
    <mergeCell ref="C126:G126"/>
    <mergeCell ref="C120:G120"/>
    <mergeCell ref="C110:G110"/>
    <mergeCell ref="C113:G113"/>
    <mergeCell ref="C111:G111"/>
    <mergeCell ref="C115:G115"/>
    <mergeCell ref="C114:G114"/>
    <mergeCell ref="C116:G116"/>
    <mergeCell ref="C130:G130"/>
    <mergeCell ref="C44:G44"/>
    <mergeCell ref="B22:M22"/>
    <mergeCell ref="C48:G48"/>
    <mergeCell ref="C34:G34"/>
    <mergeCell ref="C29:G29"/>
    <mergeCell ref="C30:G30"/>
    <mergeCell ref="C31:G31"/>
    <mergeCell ref="C35:G35"/>
    <mergeCell ref="C36:G36"/>
    <mergeCell ref="C37:G37"/>
    <mergeCell ref="C39:G39"/>
    <mergeCell ref="C38:G38"/>
    <mergeCell ref="C28:G28"/>
    <mergeCell ref="C32:G32"/>
    <mergeCell ref="C80:G80"/>
    <mergeCell ref="C81:G81"/>
    <mergeCell ref="C76:G76"/>
    <mergeCell ref="C77:G77"/>
    <mergeCell ref="C52:G52"/>
    <mergeCell ref="C69:G69"/>
    <mergeCell ref="C62:G62"/>
    <mergeCell ref="C63:G63"/>
    <mergeCell ref="C53:G53"/>
    <mergeCell ref="C54:G54"/>
    <mergeCell ref="C55:G55"/>
    <mergeCell ref="C56:G56"/>
    <mergeCell ref="C65:G65"/>
    <mergeCell ref="C66:G66"/>
    <mergeCell ref="C67:G67"/>
    <mergeCell ref="C68:G68"/>
    <mergeCell ref="C70:G70"/>
    <mergeCell ref="C57:G57"/>
    <mergeCell ref="C58:G58"/>
    <mergeCell ref="C59:G59"/>
    <mergeCell ref="C60:G60"/>
    <mergeCell ref="C61:G61"/>
    <mergeCell ref="C75:G75"/>
    <mergeCell ref="C64:G64"/>
    <mergeCell ref="B237:M237"/>
    <mergeCell ref="B238:M240"/>
    <mergeCell ref="C219:G219"/>
    <mergeCell ref="C220:G220"/>
    <mergeCell ref="C221:G221"/>
    <mergeCell ref="C222:G222"/>
    <mergeCell ref="C223:G223"/>
    <mergeCell ref="C224:G224"/>
    <mergeCell ref="C210:G210"/>
    <mergeCell ref="C211:G211"/>
    <mergeCell ref="C215:G215"/>
    <mergeCell ref="B95:M95"/>
    <mergeCell ref="B97:M97"/>
    <mergeCell ref="B96:M96"/>
    <mergeCell ref="B107:M107"/>
    <mergeCell ref="B108:M108"/>
    <mergeCell ref="B109:M109"/>
    <mergeCell ref="B117:M117"/>
    <mergeCell ref="B118:M118"/>
    <mergeCell ref="B134:M134"/>
    <mergeCell ref="C121:G121"/>
    <mergeCell ref="C122:G122"/>
    <mergeCell ref="C232:G232"/>
    <mergeCell ref="C233:G233"/>
    <mergeCell ref="C234:G234"/>
    <mergeCell ref="C235:G235"/>
    <mergeCell ref="C236:G236"/>
    <mergeCell ref="C225:G225"/>
    <mergeCell ref="C226:G226"/>
    <mergeCell ref="C227:G227"/>
    <mergeCell ref="C231:G231"/>
    <mergeCell ref="B228:M228"/>
    <mergeCell ref="B229:M229"/>
    <mergeCell ref="B230:M230"/>
    <mergeCell ref="C204:G204"/>
    <mergeCell ref="C205:G205"/>
    <mergeCell ref="C206:G206"/>
    <mergeCell ref="C207:G207"/>
    <mergeCell ref="C208:G208"/>
    <mergeCell ref="C209:G209"/>
    <mergeCell ref="C216:G216"/>
    <mergeCell ref="B212:M212"/>
    <mergeCell ref="B213:M213"/>
    <mergeCell ref="B214:M214"/>
    <mergeCell ref="C201:G201"/>
    <mergeCell ref="C202:G202"/>
    <mergeCell ref="C203:G203"/>
    <mergeCell ref="C192:G192"/>
    <mergeCell ref="C193:G193"/>
    <mergeCell ref="C194:G194"/>
    <mergeCell ref="C195:G195"/>
    <mergeCell ref="C196:G196"/>
    <mergeCell ref="C197:G197"/>
    <mergeCell ref="C191:G191"/>
    <mergeCell ref="C180:G180"/>
    <mergeCell ref="C181:G181"/>
    <mergeCell ref="C182:G182"/>
    <mergeCell ref="C183:G183"/>
    <mergeCell ref="C184:G184"/>
    <mergeCell ref="C198:G198"/>
    <mergeCell ref="C199:G199"/>
    <mergeCell ref="C200:G200"/>
    <mergeCell ref="B190:M190"/>
    <mergeCell ref="C186:G186"/>
    <mergeCell ref="B158:M158"/>
    <mergeCell ref="C152:G152"/>
    <mergeCell ref="C187:G187"/>
    <mergeCell ref="B178:M178"/>
    <mergeCell ref="B177:M177"/>
    <mergeCell ref="C172:G172"/>
    <mergeCell ref="C173:G173"/>
    <mergeCell ref="C174:G174"/>
    <mergeCell ref="B155:M155"/>
    <mergeCell ref="B154:M154"/>
    <mergeCell ref="B2:M2"/>
    <mergeCell ref="B3:M5"/>
    <mergeCell ref="B6:M6"/>
    <mergeCell ref="B7:M7"/>
    <mergeCell ref="B9:M9"/>
    <mergeCell ref="B8:M8"/>
    <mergeCell ref="C25:G25"/>
    <mergeCell ref="C26:G26"/>
    <mergeCell ref="C27:G27"/>
    <mergeCell ref="B10:M10"/>
    <mergeCell ref="B11:M11"/>
    <mergeCell ref="B12:M12"/>
    <mergeCell ref="B13:M13"/>
    <mergeCell ref="B14:M14"/>
    <mergeCell ref="B15:M15"/>
    <mergeCell ref="B16:M16"/>
    <mergeCell ref="B17:M17"/>
    <mergeCell ref="B18:M18"/>
    <mergeCell ref="B19:M19"/>
    <mergeCell ref="B20:M20"/>
    <mergeCell ref="B21:M21"/>
    <mergeCell ref="C49:G49"/>
    <mergeCell ref="B23:M23"/>
    <mergeCell ref="B45:M45"/>
    <mergeCell ref="B46:M46"/>
    <mergeCell ref="C128:G128"/>
    <mergeCell ref="C129:G129"/>
    <mergeCell ref="C33:G33"/>
    <mergeCell ref="C40:G40"/>
    <mergeCell ref="C41:G41"/>
    <mergeCell ref="C42:G42"/>
    <mergeCell ref="C43:G43"/>
    <mergeCell ref="C100:G100"/>
    <mergeCell ref="C101:G101"/>
    <mergeCell ref="C103:G103"/>
    <mergeCell ref="C104:G104"/>
    <mergeCell ref="C71:G71"/>
    <mergeCell ref="C72:G72"/>
    <mergeCell ref="C93:G93"/>
    <mergeCell ref="C50:G50"/>
    <mergeCell ref="C51:G51"/>
    <mergeCell ref="C86:G86"/>
    <mergeCell ref="C87:G87"/>
    <mergeCell ref="C88:G88"/>
    <mergeCell ref="C89:G89"/>
    <mergeCell ref="C218:G218"/>
    <mergeCell ref="C82:G82"/>
    <mergeCell ref="C83:G83"/>
    <mergeCell ref="C84:G84"/>
    <mergeCell ref="C85:G85"/>
    <mergeCell ref="C78:G78"/>
    <mergeCell ref="C79:G79"/>
    <mergeCell ref="C171:G171"/>
    <mergeCell ref="C92:G92"/>
    <mergeCell ref="C94:G94"/>
    <mergeCell ref="C149:G149"/>
    <mergeCell ref="C151:G151"/>
    <mergeCell ref="C98:G98"/>
    <mergeCell ref="C138:G138"/>
    <mergeCell ref="C139:G139"/>
    <mergeCell ref="C142:G142"/>
    <mergeCell ref="C140:G140"/>
    <mergeCell ref="C132:G132"/>
    <mergeCell ref="C123:G123"/>
    <mergeCell ref="C105:G105"/>
    <mergeCell ref="C106:G106"/>
    <mergeCell ref="B179:M179"/>
    <mergeCell ref="C176:G176"/>
    <mergeCell ref="C185:G185"/>
    <mergeCell ref="C90:G90"/>
    <mergeCell ref="C91:G91"/>
    <mergeCell ref="C73:G73"/>
    <mergeCell ref="C74:G74"/>
    <mergeCell ref="C217:G217"/>
    <mergeCell ref="B188:M188"/>
    <mergeCell ref="B189:M189"/>
    <mergeCell ref="C162:G162"/>
    <mergeCell ref="C163:G163"/>
    <mergeCell ref="C164:G164"/>
    <mergeCell ref="C165:G165"/>
    <mergeCell ref="C166:G166"/>
    <mergeCell ref="C167:G167"/>
    <mergeCell ref="C156:G156"/>
    <mergeCell ref="C157:G157"/>
    <mergeCell ref="C161:G161"/>
    <mergeCell ref="B159:M159"/>
    <mergeCell ref="B160:M160"/>
    <mergeCell ref="C136:G136"/>
    <mergeCell ref="C137:G137"/>
    <mergeCell ref="C168:G168"/>
    <mergeCell ref="C169:G169"/>
    <mergeCell ref="C170:G170"/>
    <mergeCell ref="C175:G175"/>
  </mergeCells>
  <hyperlinks>
    <hyperlink ref="B10:L10" location="Indice!B23:B44" display="1.     GENERALIDADES"/>
    <hyperlink ref="B11:L11" location="Indice!B45:B91" display="2.     POBLACION ESTUDIANTIL "/>
    <hyperlink ref="B12:L12" location="Indice!B92:B102" display="3.     PERSONAL DOCENTE Y ADMINISTRATIVO"/>
    <hyperlink ref="B13:L13" location="Indice!B103:B114" display="4.     INVESTIGACION"/>
    <hyperlink ref="B14:L14" location="Indice!B115:B130" display="5.     BIENESTAR UNIVERSITARIO"/>
    <hyperlink ref="B15:L15" location="Indice!B131:B152" display="6.     BIBLIOTECA"/>
    <hyperlink ref="B16:L16" location="Indice!B153:B157" display="7.     PRESUPUESTO "/>
    <hyperlink ref="B17:L17" location="Indice!B158:B172" display="8.     PROYECCION SOCIAL"/>
    <hyperlink ref="B18:L18" location="Indice!B173:B183" display="9.     PRODUCCION INTELECTUAL DE LOS DOCENTES"/>
    <hyperlink ref="B19:L19" location="Indice!B184:B207" display="10.   PLANTA FISICA"/>
    <hyperlink ref="B20:L20" location="Indice!B208:B221" display="11.   RECURSOS TECNOLOGICOS"/>
    <hyperlink ref="B21:L21" location="Indice!B222:B231" display="12.   RELACIONES INTERNACIONALES"/>
    <hyperlink ref="B15:M15" location="Indice!B137:B153" display="6.     BIBLIOTECA"/>
    <hyperlink ref="B16:M16" location="Indice!B154:B158" display="7.     PRESUPUESTO "/>
    <hyperlink ref="B17:M17" location="Indice!B159:B180" display="8.     PROYECCION SOCIAL"/>
    <hyperlink ref="B18:M18" location="Indice!B181:B191" display="9.     PRODUCCION INTELECTUAL DE LOS DOCENTES"/>
    <hyperlink ref="B19:M19" location="Indice!B192:B215" display="10.   PLANTA FISICA"/>
    <hyperlink ref="B20:M20" location="Indice!B216:B231" display="11.   RECURSOS TECNOLOGICOS"/>
    <hyperlink ref="B21:M21" location="Indice!B232:B241" display="12.   RELACIONES INTERNACIONALES"/>
    <hyperlink ref="B11:M11" location="Indice!B46:B95" display="2.     POBLACION ESTUDIANTIL "/>
    <hyperlink ref="B13:M13" location="Indice!B108:B117" display="4.     INVESTIGACION"/>
    <hyperlink ref="B14:M14" location="Indice!B121:B136" display="5.     BIENESTAR UNIVERSITARIO"/>
    <hyperlink ref="B10:M10" location="Indice!B23:B45" display="1.     GENERALIDADES"/>
    <hyperlink ref="B12:M12" location="Indice!B96:B107" display="3.     PERSONAL DOCENTE Y ADMINISTRATIVO"/>
  </hyperlinks>
  <pageMargins left="0.19685039370078741" right="0.19685039370078741" top="0.15748031496062992" bottom="0.15748031496062992" header="0.31496062992125984" footer="0.31496062992125984"/>
  <pageSetup paperSize="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L293"/>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ht="15" x14ac:dyDescent="0.25">
      <c r="B1" s="1777"/>
      <c r="C1" s="1778"/>
      <c r="D1" s="1778"/>
      <c r="E1" s="1778"/>
      <c r="F1" s="1778"/>
      <c r="G1" s="1778"/>
      <c r="H1" s="1778"/>
      <c r="I1" s="1778"/>
      <c r="J1" s="1779"/>
    </row>
    <row r="2" spans="2:12" ht="15"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4730</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O47"/>
  <sheetViews>
    <sheetView showGridLines="0" zoomScale="70" zoomScaleNormal="70" workbookViewId="0">
      <pane xSplit="2" ySplit="8" topLeftCell="C24"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775" customWidth="1"/>
    <col min="2" max="2" width="58.85546875" style="775" customWidth="1"/>
    <col min="3" max="3" width="10" style="775" bestFit="1" customWidth="1"/>
    <col min="4" max="4" width="10.42578125" style="775" bestFit="1" customWidth="1"/>
    <col min="5" max="5" width="9.5703125" style="775" bestFit="1" customWidth="1"/>
    <col min="6" max="6" width="10.42578125" style="775" bestFit="1" customWidth="1"/>
    <col min="7" max="7" width="14.42578125" style="775" customWidth="1"/>
    <col min="8" max="8" width="11.140625" style="775" bestFit="1" customWidth="1"/>
    <col min="9" max="9" width="10.28515625" style="775" bestFit="1" customWidth="1"/>
    <col min="10" max="10" width="9.7109375" style="775" bestFit="1" customWidth="1"/>
    <col min="11" max="11" width="10.28515625" style="775" bestFit="1" customWidth="1"/>
    <col min="12" max="12" width="14.42578125" style="775" customWidth="1"/>
    <col min="13" max="13" width="5" style="775" customWidth="1"/>
    <col min="14" max="15" width="0" style="775" hidden="1" customWidth="1"/>
    <col min="16" max="16384" width="9.140625" style="775" hidden="1"/>
  </cols>
  <sheetData>
    <row r="1" spans="2:12" ht="15" x14ac:dyDescent="0.25">
      <c r="B1" s="1804"/>
      <c r="C1" s="1805"/>
      <c r="D1" s="1805"/>
      <c r="E1" s="1805"/>
      <c r="F1" s="1805"/>
      <c r="G1" s="1805"/>
      <c r="H1" s="1805"/>
      <c r="I1" s="1805"/>
      <c r="J1" s="1805"/>
      <c r="K1" s="1805"/>
      <c r="L1" s="1806"/>
    </row>
    <row r="2" spans="2:12" ht="15" x14ac:dyDescent="0.25">
      <c r="B2" s="1807"/>
      <c r="C2" s="1808"/>
      <c r="D2" s="1808"/>
      <c r="E2" s="1808"/>
      <c r="F2" s="1808"/>
      <c r="G2" s="1808"/>
      <c r="H2" s="1808"/>
      <c r="I2" s="1808"/>
      <c r="J2" s="1808"/>
      <c r="K2" s="1808"/>
      <c r="L2" s="1809"/>
    </row>
    <row r="3" spans="2:12" ht="15.75" thickBot="1" x14ac:dyDescent="0.3">
      <c r="B3" s="1810"/>
      <c r="C3" s="1811"/>
      <c r="D3" s="1811"/>
      <c r="E3" s="1811"/>
      <c r="F3" s="1811"/>
      <c r="G3" s="1811"/>
      <c r="H3" s="1811"/>
      <c r="I3" s="1811"/>
      <c r="J3" s="1811"/>
      <c r="K3" s="1811"/>
      <c r="L3" s="1812"/>
    </row>
    <row r="4" spans="2:12" ht="21.75" thickBot="1" x14ac:dyDescent="0.4">
      <c r="B4" s="1813" t="s">
        <v>2634</v>
      </c>
      <c r="C4" s="1814"/>
      <c r="D4" s="1814"/>
      <c r="E4" s="1814"/>
      <c r="F4" s="1814"/>
      <c r="G4" s="1814"/>
      <c r="H4" s="1814"/>
      <c r="I4" s="1814"/>
      <c r="J4" s="1814"/>
      <c r="K4" s="1814"/>
      <c r="L4" s="1815"/>
    </row>
    <row r="5" spans="2:12" s="778" customFormat="1" ht="16.5" thickBot="1" x14ac:dyDescent="0.3">
      <c r="B5" s="1859"/>
      <c r="C5" s="1859"/>
      <c r="D5" s="1859"/>
      <c r="E5" s="1859"/>
      <c r="F5" s="1859"/>
      <c r="G5" s="777"/>
      <c r="H5" s="777"/>
      <c r="I5" s="777"/>
      <c r="J5" s="777"/>
    </row>
    <row r="6" spans="2:12" s="778" customFormat="1" ht="18.75" customHeight="1" x14ac:dyDescent="0.25">
      <c r="B6" s="1938" t="s">
        <v>663</v>
      </c>
      <c r="C6" s="1970" t="s">
        <v>388</v>
      </c>
      <c r="D6" s="1971"/>
      <c r="E6" s="1971"/>
      <c r="F6" s="1971"/>
      <c r="G6" s="1971"/>
      <c r="H6" s="1936" t="s">
        <v>389</v>
      </c>
      <c r="I6" s="1936"/>
      <c r="J6" s="1936"/>
      <c r="K6" s="1936"/>
      <c r="L6" s="1937"/>
    </row>
    <row r="7" spans="2:12" s="778" customFormat="1" ht="32.25" customHeight="1" x14ac:dyDescent="0.25">
      <c r="B7" s="1959"/>
      <c r="C7" s="1960" t="s">
        <v>206</v>
      </c>
      <c r="D7" s="1961"/>
      <c r="E7" s="1962" t="s">
        <v>661</v>
      </c>
      <c r="F7" s="1961"/>
      <c r="G7" s="1967" t="s">
        <v>662</v>
      </c>
      <c r="H7" s="1963" t="s">
        <v>206</v>
      </c>
      <c r="I7" s="1964"/>
      <c r="J7" s="1965" t="s">
        <v>661</v>
      </c>
      <c r="K7" s="1966"/>
      <c r="L7" s="1969" t="s">
        <v>662</v>
      </c>
    </row>
    <row r="8" spans="2:12" s="857" customFormat="1" ht="16.5" thickBot="1" x14ac:dyDescent="0.3">
      <c r="B8" s="1939"/>
      <c r="C8" s="853" t="s">
        <v>714</v>
      </c>
      <c r="D8" s="854" t="s">
        <v>715</v>
      </c>
      <c r="E8" s="854" t="s">
        <v>714</v>
      </c>
      <c r="F8" s="854" t="s">
        <v>715</v>
      </c>
      <c r="G8" s="1968"/>
      <c r="H8" s="966" t="s">
        <v>714</v>
      </c>
      <c r="I8" s="967" t="s">
        <v>715</v>
      </c>
      <c r="J8" s="967" t="s">
        <v>714</v>
      </c>
      <c r="K8" s="967" t="s">
        <v>715</v>
      </c>
      <c r="L8" s="1969"/>
    </row>
    <row r="9" spans="2:12" ht="18.75" customHeight="1" thickBot="1" x14ac:dyDescent="0.3">
      <c r="B9" s="956" t="s">
        <v>701</v>
      </c>
      <c r="C9" s="987">
        <f>SUM(C10:C16)</f>
        <v>123</v>
      </c>
      <c r="D9" s="988">
        <f>SUM(D10:D16)</f>
        <v>109</v>
      </c>
      <c r="E9" s="988">
        <f>SUM(E10:E16)</f>
        <v>89</v>
      </c>
      <c r="F9" s="988">
        <f>SUM(F10:F16)</f>
        <v>65</v>
      </c>
      <c r="G9" s="989">
        <f>IFERROR((F9+E9)/(D9+C9),0)</f>
        <v>0.66379310344827591</v>
      </c>
      <c r="H9" s="990">
        <f>SUM(H10:H16)</f>
        <v>54</v>
      </c>
      <c r="I9" s="924">
        <f>SUM(I10:I16)</f>
        <v>48</v>
      </c>
      <c r="J9" s="924">
        <f>SUM(J10:J16)</f>
        <v>38</v>
      </c>
      <c r="K9" s="924">
        <f>SUM(K10:K16)</f>
        <v>34</v>
      </c>
      <c r="L9" s="991">
        <f>IFERROR((K9+J9)/(I9+H9),0)</f>
        <v>0.70588235294117652</v>
      </c>
    </row>
    <row r="10" spans="2:12" ht="31.5" x14ac:dyDescent="0.25">
      <c r="B10" s="968" t="s">
        <v>2775</v>
      </c>
      <c r="C10" s="969">
        <v>35</v>
      </c>
      <c r="D10" s="970">
        <v>13</v>
      </c>
      <c r="E10" s="970">
        <v>25</v>
      </c>
      <c r="F10" s="970">
        <v>11</v>
      </c>
      <c r="G10" s="994">
        <f>IFERROR((F10+E10)/(D10+C10),0)</f>
        <v>0.75</v>
      </c>
      <c r="H10" s="971"/>
      <c r="I10" s="972"/>
      <c r="J10" s="972"/>
      <c r="K10" s="972"/>
      <c r="L10" s="997">
        <f>IFERROR((K10+J10)/(I10+H10),0)</f>
        <v>0</v>
      </c>
    </row>
    <row r="11" spans="2:12" ht="18.75" customHeight="1" x14ac:dyDescent="0.25">
      <c r="B11" s="968" t="s">
        <v>2774</v>
      </c>
      <c r="C11" s="969">
        <v>27</v>
      </c>
      <c r="D11" s="970">
        <v>13</v>
      </c>
      <c r="E11" s="970">
        <v>27</v>
      </c>
      <c r="F11" s="970">
        <v>9</v>
      </c>
      <c r="G11" s="994">
        <f t="shared" ref="G11:G13" si="0">IFERROR((F11+E11)/(D11+C11),0)</f>
        <v>0.9</v>
      </c>
      <c r="H11" s="971"/>
      <c r="I11" s="972"/>
      <c r="J11" s="972"/>
      <c r="K11" s="972"/>
      <c r="L11" s="997">
        <f t="shared" ref="L11:L14" si="1">IFERROR((K11+J11)/(I11+H11),0)</f>
        <v>0</v>
      </c>
    </row>
    <row r="12" spans="2:12" ht="18.75" customHeight="1" x14ac:dyDescent="0.25">
      <c r="B12" s="968" t="s">
        <v>703</v>
      </c>
      <c r="C12" s="969">
        <v>22</v>
      </c>
      <c r="D12" s="970">
        <v>14</v>
      </c>
      <c r="E12" s="970">
        <v>19</v>
      </c>
      <c r="F12" s="970">
        <v>11</v>
      </c>
      <c r="G12" s="994">
        <f t="shared" si="0"/>
        <v>0.83333333333333337</v>
      </c>
      <c r="H12" s="971">
        <v>7</v>
      </c>
      <c r="I12" s="972">
        <v>3</v>
      </c>
      <c r="J12" s="972"/>
      <c r="K12" s="972"/>
      <c r="L12" s="997">
        <f t="shared" si="1"/>
        <v>0</v>
      </c>
    </row>
    <row r="13" spans="2:12" ht="31.5" x14ac:dyDescent="0.25">
      <c r="B13" s="968" t="s">
        <v>2773</v>
      </c>
      <c r="C13" s="969"/>
      <c r="D13" s="970"/>
      <c r="E13" s="970"/>
      <c r="F13" s="970"/>
      <c r="G13" s="994">
        <f t="shared" si="0"/>
        <v>0</v>
      </c>
      <c r="H13" s="971">
        <v>17</v>
      </c>
      <c r="I13" s="972">
        <v>15</v>
      </c>
      <c r="J13" s="972">
        <v>15</v>
      </c>
      <c r="K13" s="972">
        <v>12</v>
      </c>
      <c r="L13" s="997">
        <f t="shared" si="1"/>
        <v>0.84375</v>
      </c>
    </row>
    <row r="14" spans="2:12" ht="18.75" customHeight="1" x14ac:dyDescent="0.25">
      <c r="B14" s="973" t="s">
        <v>2792</v>
      </c>
      <c r="C14" s="974"/>
      <c r="D14" s="975"/>
      <c r="E14" s="975"/>
      <c r="F14" s="975"/>
      <c r="G14" s="994">
        <f t="shared" ref="G14:G43" si="2">IFERROR((F14+E14)/(D14+C14),0)</f>
        <v>0</v>
      </c>
      <c r="H14" s="971">
        <v>30</v>
      </c>
      <c r="I14" s="972">
        <v>30</v>
      </c>
      <c r="J14" s="972">
        <v>19</v>
      </c>
      <c r="K14" s="972">
        <v>17</v>
      </c>
      <c r="L14" s="997">
        <f t="shared" si="1"/>
        <v>0.6</v>
      </c>
    </row>
    <row r="15" spans="2:12" ht="18.75" customHeight="1" x14ac:dyDescent="0.25">
      <c r="B15" s="976" t="s">
        <v>2777</v>
      </c>
      <c r="C15" s="974">
        <v>21</v>
      </c>
      <c r="D15" s="975">
        <v>39</v>
      </c>
      <c r="E15" s="975">
        <v>11</v>
      </c>
      <c r="F15" s="975">
        <v>25</v>
      </c>
      <c r="G15" s="994">
        <f t="shared" si="2"/>
        <v>0.6</v>
      </c>
      <c r="H15" s="971"/>
      <c r="I15" s="972"/>
      <c r="J15" s="975"/>
      <c r="K15" s="975"/>
      <c r="L15" s="997">
        <f t="shared" ref="L15:L43" si="3">IFERROR((K15+J15)/(I15+H15),0)</f>
        <v>0</v>
      </c>
    </row>
    <row r="16" spans="2:12" ht="18.75" customHeight="1" x14ac:dyDescent="0.25">
      <c r="B16" s="977" t="s">
        <v>2776</v>
      </c>
      <c r="C16" s="978">
        <v>18</v>
      </c>
      <c r="D16" s="979">
        <v>30</v>
      </c>
      <c r="E16" s="979">
        <v>7</v>
      </c>
      <c r="F16" s="979">
        <v>9</v>
      </c>
      <c r="G16" s="994">
        <f t="shared" si="2"/>
        <v>0.33333333333333331</v>
      </c>
      <c r="H16" s="974"/>
      <c r="I16" s="975"/>
      <c r="J16" s="975">
        <v>4</v>
      </c>
      <c r="K16" s="975">
        <v>5</v>
      </c>
      <c r="L16" s="997">
        <f t="shared" si="3"/>
        <v>0</v>
      </c>
    </row>
    <row r="17" spans="2:12" ht="18.75" customHeight="1" thickBot="1" x14ac:dyDescent="0.3">
      <c r="B17" s="980" t="s">
        <v>677</v>
      </c>
      <c r="C17" s="992">
        <f>SUM(C18:C26)</f>
        <v>86</v>
      </c>
      <c r="D17" s="925">
        <f>SUM(D18:D26)</f>
        <v>76</v>
      </c>
      <c r="E17" s="925">
        <f>SUM(E18:E26)</f>
        <v>75</v>
      </c>
      <c r="F17" s="925">
        <f>SUM(F18:F26)</f>
        <v>42</v>
      </c>
      <c r="G17" s="989">
        <f t="shared" ref="G17:G24" si="4">IFERROR((F17+E17)/(D17+C17),0)</f>
        <v>0.72222222222222221</v>
      </c>
      <c r="H17" s="992">
        <f>SUM(H18:H26)</f>
        <v>40</v>
      </c>
      <c r="I17" s="925">
        <f>SUM(I18:I26)</f>
        <v>42</v>
      </c>
      <c r="J17" s="925">
        <f>SUM(J18:J26)</f>
        <v>13</v>
      </c>
      <c r="K17" s="925">
        <f>SUM(K18:K26)</f>
        <v>28</v>
      </c>
      <c r="L17" s="993">
        <f t="shared" ref="L17:L24" si="5">IFERROR((K17+J17)/(I17+H17),0)</f>
        <v>0.5</v>
      </c>
    </row>
    <row r="18" spans="2:12" ht="31.5" x14ac:dyDescent="0.25">
      <c r="B18" s="981" t="s">
        <v>704</v>
      </c>
      <c r="C18" s="969">
        <v>3</v>
      </c>
      <c r="D18" s="970">
        <v>5</v>
      </c>
      <c r="E18" s="970">
        <v>3</v>
      </c>
      <c r="F18" s="970">
        <v>5</v>
      </c>
      <c r="G18" s="994">
        <f t="shared" si="4"/>
        <v>1</v>
      </c>
      <c r="H18" s="971">
        <v>2</v>
      </c>
      <c r="I18" s="972">
        <v>3</v>
      </c>
      <c r="J18" s="975"/>
      <c r="K18" s="975"/>
      <c r="L18" s="997">
        <f t="shared" si="5"/>
        <v>0</v>
      </c>
    </row>
    <row r="19" spans="2:12" ht="31.5" x14ac:dyDescent="0.25">
      <c r="B19" s="973" t="s">
        <v>705</v>
      </c>
      <c r="C19" s="974">
        <v>10</v>
      </c>
      <c r="D19" s="975">
        <v>6</v>
      </c>
      <c r="E19" s="975">
        <v>9</v>
      </c>
      <c r="F19" s="975">
        <v>6</v>
      </c>
      <c r="G19" s="994">
        <f t="shared" si="4"/>
        <v>0.9375</v>
      </c>
      <c r="H19" s="971">
        <v>10</v>
      </c>
      <c r="I19" s="972">
        <v>2</v>
      </c>
      <c r="J19" s="975"/>
      <c r="K19" s="975"/>
      <c r="L19" s="997">
        <f t="shared" si="5"/>
        <v>0</v>
      </c>
    </row>
    <row r="20" spans="2:12" ht="18.75" customHeight="1" x14ac:dyDescent="0.25">
      <c r="B20" s="976" t="s">
        <v>2793</v>
      </c>
      <c r="C20" s="974"/>
      <c r="D20" s="975"/>
      <c r="E20" s="975"/>
      <c r="F20" s="975"/>
      <c r="G20" s="994">
        <f t="shared" si="4"/>
        <v>0</v>
      </c>
      <c r="H20" s="971">
        <v>8</v>
      </c>
      <c r="I20" s="972">
        <v>4</v>
      </c>
      <c r="J20" s="972">
        <v>5</v>
      </c>
      <c r="K20" s="972">
        <v>4</v>
      </c>
      <c r="L20" s="997">
        <f t="shared" si="5"/>
        <v>0.75</v>
      </c>
    </row>
    <row r="21" spans="2:12" ht="18.75" customHeight="1" x14ac:dyDescent="0.25">
      <c r="B21" s="982" t="s">
        <v>2779</v>
      </c>
      <c r="C21" s="974">
        <v>14</v>
      </c>
      <c r="D21" s="975">
        <v>9</v>
      </c>
      <c r="E21" s="975">
        <v>13</v>
      </c>
      <c r="F21" s="975">
        <v>9</v>
      </c>
      <c r="G21" s="994">
        <f t="shared" si="4"/>
        <v>0.95652173913043481</v>
      </c>
      <c r="H21" s="971"/>
      <c r="I21" s="972"/>
      <c r="J21" s="972"/>
      <c r="K21" s="972"/>
      <c r="L21" s="997">
        <f t="shared" si="5"/>
        <v>0</v>
      </c>
    </row>
    <row r="22" spans="2:12" ht="18.75" customHeight="1" x14ac:dyDescent="0.25">
      <c r="B22" s="983" t="s">
        <v>2778</v>
      </c>
      <c r="C22" s="974">
        <v>3</v>
      </c>
      <c r="D22" s="975">
        <v>18</v>
      </c>
      <c r="E22" s="975">
        <v>0</v>
      </c>
      <c r="F22" s="975">
        <v>0</v>
      </c>
      <c r="G22" s="994">
        <f t="shared" si="4"/>
        <v>0</v>
      </c>
      <c r="H22" s="971">
        <v>3</v>
      </c>
      <c r="I22" s="972">
        <v>21</v>
      </c>
      <c r="J22" s="972">
        <v>3</v>
      </c>
      <c r="K22" s="972">
        <v>16</v>
      </c>
      <c r="L22" s="997">
        <f t="shared" si="5"/>
        <v>0.79166666666666663</v>
      </c>
    </row>
    <row r="23" spans="2:12" ht="18.75" customHeight="1" x14ac:dyDescent="0.25">
      <c r="B23" s="973" t="s">
        <v>706</v>
      </c>
      <c r="C23" s="974">
        <v>21</v>
      </c>
      <c r="D23" s="975">
        <v>7</v>
      </c>
      <c r="E23" s="975">
        <v>19</v>
      </c>
      <c r="F23" s="975">
        <v>5</v>
      </c>
      <c r="G23" s="994">
        <f t="shared" si="4"/>
        <v>0.8571428571428571</v>
      </c>
      <c r="H23" s="971"/>
      <c r="I23" s="972"/>
      <c r="J23" s="972"/>
      <c r="K23" s="972"/>
      <c r="L23" s="997">
        <f t="shared" si="5"/>
        <v>0</v>
      </c>
    </row>
    <row r="24" spans="2:12" ht="18.75" customHeight="1" x14ac:dyDescent="0.25">
      <c r="B24" s="973" t="s">
        <v>707</v>
      </c>
      <c r="C24" s="974">
        <v>13</v>
      </c>
      <c r="D24" s="975">
        <v>8</v>
      </c>
      <c r="E24" s="975">
        <v>9</v>
      </c>
      <c r="F24" s="975">
        <v>5</v>
      </c>
      <c r="G24" s="994">
        <f t="shared" si="4"/>
        <v>0.66666666666666663</v>
      </c>
      <c r="H24" s="971"/>
      <c r="I24" s="972"/>
      <c r="J24" s="972"/>
      <c r="K24" s="972"/>
      <c r="L24" s="997">
        <f t="shared" si="5"/>
        <v>0</v>
      </c>
    </row>
    <row r="25" spans="2:12" ht="18.75" customHeight="1" x14ac:dyDescent="0.25">
      <c r="B25" s="976" t="s">
        <v>1196</v>
      </c>
      <c r="C25" s="974">
        <v>15</v>
      </c>
      <c r="D25" s="975">
        <v>16</v>
      </c>
      <c r="E25" s="975">
        <v>15</v>
      </c>
      <c r="F25" s="975">
        <v>10</v>
      </c>
      <c r="G25" s="994">
        <f t="shared" si="2"/>
        <v>0.80645161290322576</v>
      </c>
      <c r="H25" s="971">
        <v>17</v>
      </c>
      <c r="I25" s="972">
        <v>12</v>
      </c>
      <c r="J25" s="975">
        <v>5</v>
      </c>
      <c r="K25" s="975">
        <v>8</v>
      </c>
      <c r="L25" s="997">
        <f t="shared" si="3"/>
        <v>0.44827586206896552</v>
      </c>
    </row>
    <row r="26" spans="2:12" ht="18.75" customHeight="1" x14ac:dyDescent="0.25">
      <c r="B26" s="977" t="s">
        <v>343</v>
      </c>
      <c r="C26" s="978">
        <v>7</v>
      </c>
      <c r="D26" s="979">
        <v>7</v>
      </c>
      <c r="E26" s="979">
        <v>7</v>
      </c>
      <c r="F26" s="979">
        <v>2</v>
      </c>
      <c r="G26" s="994">
        <f t="shared" si="2"/>
        <v>0.6428571428571429</v>
      </c>
      <c r="H26" s="971"/>
      <c r="I26" s="972"/>
      <c r="J26" s="975"/>
      <c r="K26" s="975"/>
      <c r="L26" s="997">
        <f t="shared" si="3"/>
        <v>0</v>
      </c>
    </row>
    <row r="27" spans="2:12" ht="16.5" thickBot="1" x14ac:dyDescent="0.3">
      <c r="B27" s="980" t="s">
        <v>272</v>
      </c>
      <c r="C27" s="992">
        <f>SUM(C28:C29)</f>
        <v>5</v>
      </c>
      <c r="D27" s="925">
        <f>SUM(D28:D29)</f>
        <v>6</v>
      </c>
      <c r="E27" s="925">
        <f>SUM(E28:E29)</f>
        <v>4</v>
      </c>
      <c r="F27" s="925">
        <f>SUM(F28:F29)</f>
        <v>4</v>
      </c>
      <c r="G27" s="989">
        <f>IFERROR((F27+E27)/(D27+C27),0)</f>
        <v>0.72727272727272729</v>
      </c>
      <c r="H27" s="992">
        <f>SUM(H28:H29)</f>
        <v>6</v>
      </c>
      <c r="I27" s="925">
        <f>SUM(I28:I29)</f>
        <v>8</v>
      </c>
      <c r="J27" s="925">
        <f>SUM(J28:J29)</f>
        <v>4</v>
      </c>
      <c r="K27" s="925">
        <f>SUM(K28:K29)</f>
        <v>3</v>
      </c>
      <c r="L27" s="993">
        <f>IFERROR((K27+J27)/(I27+H27),0)</f>
        <v>0.5</v>
      </c>
    </row>
    <row r="28" spans="2:12" ht="15.75" x14ac:dyDescent="0.25">
      <c r="B28" s="981" t="s">
        <v>722</v>
      </c>
      <c r="C28" s="969">
        <v>5</v>
      </c>
      <c r="D28" s="970">
        <v>5</v>
      </c>
      <c r="E28" s="970">
        <v>4</v>
      </c>
      <c r="F28" s="970">
        <v>3</v>
      </c>
      <c r="G28" s="994">
        <f t="shared" si="2"/>
        <v>0.7</v>
      </c>
      <c r="H28" s="971">
        <v>6</v>
      </c>
      <c r="I28" s="972">
        <v>4</v>
      </c>
      <c r="J28" s="972">
        <v>4</v>
      </c>
      <c r="K28" s="972">
        <v>2</v>
      </c>
      <c r="L28" s="997">
        <f t="shared" si="3"/>
        <v>0.6</v>
      </c>
    </row>
    <row r="29" spans="2:12" ht="31.5" x14ac:dyDescent="0.25">
      <c r="B29" s="977" t="s">
        <v>709</v>
      </c>
      <c r="C29" s="978">
        <v>0</v>
      </c>
      <c r="D29" s="979">
        <v>1</v>
      </c>
      <c r="E29" s="979">
        <v>0</v>
      </c>
      <c r="F29" s="979">
        <v>1</v>
      </c>
      <c r="G29" s="994">
        <f t="shared" si="2"/>
        <v>1</v>
      </c>
      <c r="H29" s="971">
        <v>0</v>
      </c>
      <c r="I29" s="972">
        <v>4</v>
      </c>
      <c r="J29" s="972"/>
      <c r="K29" s="972">
        <v>1</v>
      </c>
      <c r="L29" s="997">
        <f t="shared" si="3"/>
        <v>0.25</v>
      </c>
    </row>
    <row r="30" spans="2:12" ht="18.75" customHeight="1" thickBot="1" x14ac:dyDescent="0.3">
      <c r="B30" s="980" t="s">
        <v>326</v>
      </c>
      <c r="C30" s="992">
        <f>SUM(C31:C39)</f>
        <v>255</v>
      </c>
      <c r="D30" s="925">
        <f>SUM(D31:D39)</f>
        <v>375</v>
      </c>
      <c r="E30" s="925">
        <f>SUM(E31:E39)</f>
        <v>15</v>
      </c>
      <c r="F30" s="925">
        <f>SUM(F31:F39)</f>
        <v>19</v>
      </c>
      <c r="G30" s="989">
        <f>IFERROR((F30+E30)/(D30+C30),0)</f>
        <v>5.3968253968253971E-2</v>
      </c>
      <c r="H30" s="992">
        <f>SUM(H31:H39)</f>
        <v>2</v>
      </c>
      <c r="I30" s="925">
        <f>SUM(I31:I39)</f>
        <v>0</v>
      </c>
      <c r="J30" s="925">
        <f>SUM(J31:J39)</f>
        <v>1</v>
      </c>
      <c r="K30" s="925">
        <f>SUM(K31:K39)</f>
        <v>1</v>
      </c>
      <c r="L30" s="993">
        <f>IFERROR((K30+J30)/(I30+H30),0)</f>
        <v>1</v>
      </c>
    </row>
    <row r="31" spans="2:12" ht="18.75" customHeight="1" x14ac:dyDescent="0.25">
      <c r="B31" s="981" t="s">
        <v>2783</v>
      </c>
      <c r="C31" s="969">
        <v>40</v>
      </c>
      <c r="D31" s="970">
        <v>53</v>
      </c>
      <c r="E31" s="970">
        <v>1</v>
      </c>
      <c r="F31" s="970">
        <v>2</v>
      </c>
      <c r="G31" s="994">
        <f t="shared" si="2"/>
        <v>3.2258064516129031E-2</v>
      </c>
      <c r="H31" s="971"/>
      <c r="I31" s="972"/>
      <c r="J31" s="972"/>
      <c r="K31" s="972"/>
      <c r="L31" s="997">
        <f t="shared" si="3"/>
        <v>0</v>
      </c>
    </row>
    <row r="32" spans="2:12" ht="18.75" customHeight="1" x14ac:dyDescent="0.25">
      <c r="B32" s="976" t="s">
        <v>2781</v>
      </c>
      <c r="C32" s="974">
        <v>79</v>
      </c>
      <c r="D32" s="975">
        <v>44</v>
      </c>
      <c r="E32" s="975">
        <v>1</v>
      </c>
      <c r="F32" s="975">
        <v>5</v>
      </c>
      <c r="G32" s="994">
        <f t="shared" si="2"/>
        <v>4.878048780487805E-2</v>
      </c>
      <c r="H32" s="974"/>
      <c r="I32" s="975"/>
      <c r="J32" s="975"/>
      <c r="K32" s="975"/>
      <c r="L32" s="997">
        <f t="shared" si="3"/>
        <v>0</v>
      </c>
    </row>
    <row r="33" spans="2:12" ht="18.75" customHeight="1" x14ac:dyDescent="0.25">
      <c r="B33" s="976" t="s">
        <v>713</v>
      </c>
      <c r="C33" s="974">
        <v>64</v>
      </c>
      <c r="D33" s="975">
        <v>143</v>
      </c>
      <c r="E33" s="975">
        <v>2</v>
      </c>
      <c r="F33" s="975">
        <v>2</v>
      </c>
      <c r="G33" s="994">
        <f t="shared" si="2"/>
        <v>1.932367149758454E-2</v>
      </c>
      <c r="H33" s="974"/>
      <c r="I33" s="975"/>
      <c r="J33" s="975"/>
      <c r="K33" s="975"/>
      <c r="L33" s="997">
        <f t="shared" si="3"/>
        <v>0</v>
      </c>
    </row>
    <row r="34" spans="2:12" ht="18.75" customHeight="1" x14ac:dyDescent="0.25">
      <c r="B34" s="976" t="s">
        <v>712</v>
      </c>
      <c r="C34" s="974">
        <v>13</v>
      </c>
      <c r="D34" s="975">
        <v>11</v>
      </c>
      <c r="E34" s="975">
        <v>9</v>
      </c>
      <c r="F34" s="975">
        <v>6</v>
      </c>
      <c r="G34" s="994">
        <f t="shared" si="2"/>
        <v>0.625</v>
      </c>
      <c r="H34" s="974"/>
      <c r="I34" s="975"/>
      <c r="J34" s="975"/>
      <c r="K34" s="975"/>
      <c r="L34" s="997">
        <f t="shared" si="3"/>
        <v>0</v>
      </c>
    </row>
    <row r="35" spans="2:12" ht="31.5" x14ac:dyDescent="0.25">
      <c r="B35" s="976" t="s">
        <v>2794</v>
      </c>
      <c r="C35" s="974"/>
      <c r="D35" s="975"/>
      <c r="E35" s="975"/>
      <c r="F35" s="975"/>
      <c r="G35" s="994">
        <f t="shared" si="2"/>
        <v>0</v>
      </c>
      <c r="H35" s="974">
        <v>2</v>
      </c>
      <c r="I35" s="975"/>
      <c r="J35" s="975"/>
      <c r="K35" s="975"/>
      <c r="L35" s="997">
        <f t="shared" si="3"/>
        <v>0</v>
      </c>
    </row>
    <row r="36" spans="2:12" ht="18.75" customHeight="1" x14ac:dyDescent="0.25">
      <c r="B36" s="976" t="s">
        <v>711</v>
      </c>
      <c r="C36" s="974">
        <v>13</v>
      </c>
      <c r="D36" s="975">
        <v>36</v>
      </c>
      <c r="E36" s="975">
        <v>1</v>
      </c>
      <c r="F36" s="975">
        <v>1</v>
      </c>
      <c r="G36" s="994">
        <f t="shared" si="2"/>
        <v>4.0816326530612242E-2</v>
      </c>
      <c r="H36" s="974"/>
      <c r="I36" s="975"/>
      <c r="J36" s="975"/>
      <c r="K36" s="975"/>
      <c r="L36" s="997">
        <f t="shared" si="3"/>
        <v>0</v>
      </c>
    </row>
    <row r="37" spans="2:12" ht="31.5" x14ac:dyDescent="0.25">
      <c r="B37" s="976" t="s">
        <v>710</v>
      </c>
      <c r="C37" s="974">
        <v>37</v>
      </c>
      <c r="D37" s="975">
        <v>81</v>
      </c>
      <c r="E37" s="975">
        <v>0</v>
      </c>
      <c r="F37" s="975">
        <v>2</v>
      </c>
      <c r="G37" s="994">
        <f t="shared" si="2"/>
        <v>1.6949152542372881E-2</v>
      </c>
      <c r="H37" s="974"/>
      <c r="I37" s="975"/>
      <c r="J37" s="975">
        <v>1</v>
      </c>
      <c r="K37" s="975">
        <v>1</v>
      </c>
      <c r="L37" s="997">
        <f t="shared" si="3"/>
        <v>0</v>
      </c>
    </row>
    <row r="38" spans="2:12" ht="18.75" customHeight="1" x14ac:dyDescent="0.25">
      <c r="B38" s="976" t="s">
        <v>2795</v>
      </c>
      <c r="C38" s="974">
        <v>8</v>
      </c>
      <c r="D38" s="975">
        <v>2</v>
      </c>
      <c r="E38" s="975">
        <v>0</v>
      </c>
      <c r="F38" s="975">
        <v>0</v>
      </c>
      <c r="G38" s="994">
        <f t="shared" si="2"/>
        <v>0</v>
      </c>
      <c r="H38" s="974"/>
      <c r="I38" s="975"/>
      <c r="J38" s="975"/>
      <c r="K38" s="975"/>
      <c r="L38" s="997">
        <f t="shared" si="3"/>
        <v>0</v>
      </c>
    </row>
    <row r="39" spans="2:12" ht="18.75" customHeight="1" x14ac:dyDescent="0.25">
      <c r="B39" s="984" t="s">
        <v>2754</v>
      </c>
      <c r="C39" s="978">
        <v>1</v>
      </c>
      <c r="D39" s="979">
        <v>5</v>
      </c>
      <c r="E39" s="979">
        <v>1</v>
      </c>
      <c r="F39" s="979">
        <v>1</v>
      </c>
      <c r="G39" s="994">
        <f t="shared" si="2"/>
        <v>0.33333333333333331</v>
      </c>
      <c r="H39" s="971"/>
      <c r="I39" s="972"/>
      <c r="J39" s="972"/>
      <c r="K39" s="972"/>
      <c r="L39" s="997">
        <f t="shared" si="3"/>
        <v>0</v>
      </c>
    </row>
    <row r="40" spans="2:12" ht="18.75" customHeight="1" thickBot="1" x14ac:dyDescent="0.3">
      <c r="B40" s="980" t="s">
        <v>2796</v>
      </c>
      <c r="C40" s="992">
        <f>SUM(C41)</f>
        <v>10</v>
      </c>
      <c r="D40" s="925">
        <f>SUM(D41)</f>
        <v>19</v>
      </c>
      <c r="E40" s="925">
        <f>SUM(E41)</f>
        <v>7</v>
      </c>
      <c r="F40" s="925">
        <f>SUM(F41)</f>
        <v>18</v>
      </c>
      <c r="G40" s="989">
        <f>IFERROR((F40+E40)/(D40+C40),0)</f>
        <v>0.86206896551724133</v>
      </c>
      <c r="H40" s="996">
        <f>SUM(H41)</f>
        <v>0</v>
      </c>
      <c r="I40" s="825">
        <f>SUM(I41)</f>
        <v>0</v>
      </c>
      <c r="J40" s="825">
        <f>SUM(J41)</f>
        <v>0</v>
      </c>
      <c r="K40" s="825">
        <f>SUM(K41)</f>
        <v>0</v>
      </c>
      <c r="L40" s="993">
        <f>IFERROR((K40+J40)/(I40+H40),0)</f>
        <v>0</v>
      </c>
    </row>
    <row r="41" spans="2:12" ht="31.5" x14ac:dyDescent="0.25">
      <c r="B41" s="894" t="s">
        <v>1198</v>
      </c>
      <c r="C41" s="985">
        <v>10</v>
      </c>
      <c r="D41" s="986">
        <v>19</v>
      </c>
      <c r="E41" s="986">
        <v>7</v>
      </c>
      <c r="F41" s="986">
        <v>18</v>
      </c>
      <c r="G41" s="994">
        <f t="shared" ref="G41" si="6">IFERROR((F41+E41)/(D41+C41),0)</f>
        <v>0.86206896551724133</v>
      </c>
      <c r="H41" s="971"/>
      <c r="I41" s="946"/>
      <c r="J41" s="972"/>
      <c r="K41" s="972"/>
      <c r="L41" s="997">
        <f t="shared" ref="L41" si="7">IFERROR((K41+J41)/(I41+H41),0)</f>
        <v>0</v>
      </c>
    </row>
    <row r="42" spans="2:12" ht="18.75" customHeight="1" thickBot="1" x14ac:dyDescent="0.3">
      <c r="B42" s="980" t="s">
        <v>721</v>
      </c>
      <c r="C42" s="992">
        <f>SUM(C43)</f>
        <v>10</v>
      </c>
      <c r="D42" s="925">
        <f>SUM(D43)</f>
        <v>28</v>
      </c>
      <c r="E42" s="925">
        <f>SUM(E43)</f>
        <v>8</v>
      </c>
      <c r="F42" s="925">
        <f>SUM(F43)</f>
        <v>17</v>
      </c>
      <c r="G42" s="989">
        <f>IFERROR((F42+E42)/(D42+C42),0)</f>
        <v>0.65789473684210531</v>
      </c>
      <c r="H42" s="996">
        <f>SUM(H43)</f>
        <v>0</v>
      </c>
      <c r="I42" s="825">
        <f>SUM(I43)</f>
        <v>0</v>
      </c>
      <c r="J42" s="825">
        <f>SUM(J43)</f>
        <v>0</v>
      </c>
      <c r="K42" s="825">
        <f>SUM(K43)</f>
        <v>0</v>
      </c>
      <c r="L42" s="993">
        <f>IFERROR((K42+J42)/(I42+H42),0)</f>
        <v>0</v>
      </c>
    </row>
    <row r="43" spans="2:12" ht="18.75" customHeight="1" x14ac:dyDescent="0.25">
      <c r="B43" s="894" t="s">
        <v>723</v>
      </c>
      <c r="C43" s="985">
        <v>10</v>
      </c>
      <c r="D43" s="986">
        <v>28</v>
      </c>
      <c r="E43" s="986">
        <v>8</v>
      </c>
      <c r="F43" s="986">
        <v>17</v>
      </c>
      <c r="G43" s="994">
        <f t="shared" si="2"/>
        <v>0.65789473684210531</v>
      </c>
      <c r="H43" s="971"/>
      <c r="I43" s="946"/>
      <c r="J43" s="972"/>
      <c r="K43" s="972"/>
      <c r="L43" s="997">
        <f t="shared" si="3"/>
        <v>0</v>
      </c>
    </row>
    <row r="44" spans="2:12" ht="18.75" customHeight="1" x14ac:dyDescent="0.3">
      <c r="B44" s="1865" t="s">
        <v>211</v>
      </c>
      <c r="C44" s="841">
        <f>C9+C17+C27+C30+C40+C42</f>
        <v>489</v>
      </c>
      <c r="D44" s="841">
        <f t="shared" ref="D44:F44" si="8">D9+D17+D27+D30+D40+D42</f>
        <v>613</v>
      </c>
      <c r="E44" s="841">
        <f t="shared" si="8"/>
        <v>198</v>
      </c>
      <c r="F44" s="841">
        <f t="shared" si="8"/>
        <v>165</v>
      </c>
      <c r="G44" s="1956">
        <f>IFERROR((F44+E44)/(D44+C44),0)</f>
        <v>0.3294010889292196</v>
      </c>
      <c r="H44" s="841">
        <f>H9+H17+H27+H30+H40+H42</f>
        <v>102</v>
      </c>
      <c r="I44" s="841">
        <f t="shared" ref="I44:K44" si="9">I9+I17+I27+I30+I40+I42</f>
        <v>98</v>
      </c>
      <c r="J44" s="841">
        <f t="shared" si="9"/>
        <v>56</v>
      </c>
      <c r="K44" s="841">
        <f t="shared" si="9"/>
        <v>66</v>
      </c>
      <c r="L44" s="1946">
        <f>IFERROR((K44+J44)/(I44+H44),0)</f>
        <v>0.61</v>
      </c>
    </row>
    <row r="45" spans="2:12" ht="18.75" customHeight="1" x14ac:dyDescent="0.3">
      <c r="B45" s="1949"/>
      <c r="C45" s="940">
        <f>IFERROR(C44/C46,0)</f>
        <v>0.44373865698729581</v>
      </c>
      <c r="D45" s="940">
        <f>IFERROR(D44/C46,0)</f>
        <v>0.55626134301270413</v>
      </c>
      <c r="E45" s="940">
        <f>IFERROR(E44/E46,0)</f>
        <v>0.54545454545454541</v>
      </c>
      <c r="F45" s="940">
        <f>IFERROR(F44/E46,0)</f>
        <v>0.45454545454545453</v>
      </c>
      <c r="G45" s="1957"/>
      <c r="H45" s="995">
        <f>IFERROR(H44/H46,0)</f>
        <v>0.51</v>
      </c>
      <c r="I45" s="940">
        <f>IFERROR(I44/H46,0)</f>
        <v>0.49</v>
      </c>
      <c r="J45" s="940">
        <f>IFERROR(J44/J46,0)</f>
        <v>0.45901639344262296</v>
      </c>
      <c r="K45" s="940">
        <f>IFERROR(K44/J46,0)</f>
        <v>0.54098360655737709</v>
      </c>
      <c r="L45" s="1947"/>
    </row>
    <row r="46" spans="2:12" ht="18.75" customHeight="1" thickBot="1" x14ac:dyDescent="0.35">
      <c r="B46" s="1950"/>
      <c r="C46" s="1951">
        <f>C44+D44</f>
        <v>1102</v>
      </c>
      <c r="D46" s="1952"/>
      <c r="E46" s="1953">
        <f>E44+F44</f>
        <v>363</v>
      </c>
      <c r="F46" s="1952"/>
      <c r="G46" s="1958"/>
      <c r="H46" s="1954">
        <f>H44+I44</f>
        <v>200</v>
      </c>
      <c r="I46" s="1955"/>
      <c r="J46" s="1955">
        <f>J44+K44</f>
        <v>122</v>
      </c>
      <c r="K46" s="1955"/>
      <c r="L46" s="1948"/>
    </row>
    <row r="47" spans="2:12" ht="18" customHeight="1" x14ac:dyDescent="0.25"/>
  </sheetData>
  <sheetProtection sheet="1" objects="1" scenarios="1" formatCells="0" formatColumns="0" formatRows="0" insertColumns="0" insertRows="0" deleteColumns="0" deleteRows="0" sort="0"/>
  <sortState ref="B18:L24">
    <sortCondition ref="B18"/>
  </sortState>
  <mergeCells count="19">
    <mergeCell ref="B1:L3"/>
    <mergeCell ref="B4:L4"/>
    <mergeCell ref="B5:F5"/>
    <mergeCell ref="B6:B8"/>
    <mergeCell ref="C7:D7"/>
    <mergeCell ref="E7:F7"/>
    <mergeCell ref="H7:I7"/>
    <mergeCell ref="J7:K7"/>
    <mergeCell ref="G7:G8"/>
    <mergeCell ref="L7:L8"/>
    <mergeCell ref="C6:G6"/>
    <mergeCell ref="H6:L6"/>
    <mergeCell ref="L44:L46"/>
    <mergeCell ref="B44:B46"/>
    <mergeCell ref="C46:D46"/>
    <mergeCell ref="E46:F46"/>
    <mergeCell ref="H46:I46"/>
    <mergeCell ref="J46:K46"/>
    <mergeCell ref="G44:G4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L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4731</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L293"/>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ht="15" x14ac:dyDescent="0.25">
      <c r="B1" s="1777"/>
      <c r="C1" s="1778"/>
      <c r="D1" s="1778"/>
      <c r="E1" s="1778"/>
      <c r="F1" s="1778"/>
      <c r="G1" s="1778"/>
      <c r="H1" s="1778"/>
      <c r="I1" s="1778"/>
      <c r="J1" s="1779"/>
    </row>
    <row r="2" spans="2:12" ht="15"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4732</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J315"/>
  <sheetViews>
    <sheetView showGridLines="0" zoomScaleNormal="100" workbookViewId="0">
      <pane xSplit="1" ySplit="5" topLeftCell="B54" activePane="bottomRight" state="frozen"/>
      <selection activeCell="D85" sqref="D85"/>
      <selection pane="topRight" activeCell="D85" sqref="D85"/>
      <selection pane="bottomLeft" activeCell="D85" sqref="D85"/>
      <selection pane="bottomRight"/>
    </sheetView>
  </sheetViews>
  <sheetFormatPr baseColWidth="10" defaultColWidth="0" defaultRowHeight="15" customHeight="1" zeroHeight="1" x14ac:dyDescent="0.25"/>
  <cols>
    <col min="1" max="1" width="3.5703125" style="775" customWidth="1"/>
    <col min="2" max="2" width="80.85546875" style="775" customWidth="1"/>
    <col min="3" max="5" width="21.85546875" style="775" customWidth="1"/>
    <col min="6" max="6" width="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55" t="s">
        <v>2637</v>
      </c>
      <c r="C4" s="1856"/>
      <c r="D4" s="1856"/>
      <c r="E4" s="1858"/>
      <c r="F4" s="776"/>
      <c r="G4" s="776"/>
    </row>
    <row r="5" spans="2:7" ht="22.5" customHeight="1" thickBot="1" x14ac:dyDescent="0.3">
      <c r="B5" s="998" t="s">
        <v>726</v>
      </c>
      <c r="C5" s="999" t="s">
        <v>714</v>
      </c>
      <c r="D5" s="999" t="s">
        <v>715</v>
      </c>
      <c r="E5" s="1000" t="s">
        <v>727</v>
      </c>
      <c r="F5" s="776"/>
      <c r="G5" s="776"/>
    </row>
    <row r="6" spans="2:7" s="778" customFormat="1" ht="18.75" customHeight="1" thickBot="1" x14ac:dyDescent="0.3">
      <c r="B6" s="1859"/>
      <c r="C6" s="1859"/>
      <c r="D6" s="1859"/>
      <c r="E6" s="1859"/>
      <c r="F6" s="777"/>
      <c r="G6" s="777"/>
    </row>
    <row r="7" spans="2:7" ht="18.75" customHeight="1" thickBot="1" x14ac:dyDescent="0.35">
      <c r="B7" s="1975" t="s">
        <v>724</v>
      </c>
      <c r="C7" s="1976"/>
      <c r="D7" s="1976"/>
      <c r="E7" s="1977"/>
    </row>
    <row r="8" spans="2:7" ht="18.75" customHeight="1" thickBot="1" x14ac:dyDescent="0.35">
      <c r="B8" s="1978" t="s">
        <v>725</v>
      </c>
      <c r="C8" s="1979"/>
      <c r="D8" s="1979"/>
      <c r="E8" s="1980"/>
    </row>
    <row r="9" spans="2:7" ht="18.75" customHeight="1" x14ac:dyDescent="0.25">
      <c r="B9" s="1002" t="s">
        <v>2797</v>
      </c>
      <c r="C9" s="1454">
        <v>10</v>
      </c>
      <c r="D9" s="1454">
        <v>27</v>
      </c>
      <c r="E9" s="1455">
        <f>SUM(C9:D9)</f>
        <v>37</v>
      </c>
    </row>
    <row r="10" spans="2:7" ht="18.75" customHeight="1" x14ac:dyDescent="0.25">
      <c r="B10" s="1002" t="s">
        <v>2798</v>
      </c>
      <c r="C10" s="1454">
        <v>0</v>
      </c>
      <c r="D10" s="1454">
        <v>1</v>
      </c>
      <c r="E10" s="1455">
        <f>SUM(C10:D10)</f>
        <v>1</v>
      </c>
    </row>
    <row r="11" spans="2:7" ht="18.75" customHeight="1" x14ac:dyDescent="0.25">
      <c r="B11" s="1003" t="s">
        <v>2799</v>
      </c>
      <c r="C11" s="840">
        <v>26</v>
      </c>
      <c r="D11" s="840">
        <v>145</v>
      </c>
      <c r="E11" s="1456">
        <f>SUM(C11:D11)</f>
        <v>171</v>
      </c>
    </row>
    <row r="12" spans="2:7" ht="18.75" customHeight="1" x14ac:dyDescent="0.25">
      <c r="B12" s="1003" t="s">
        <v>2800</v>
      </c>
      <c r="C12" s="840">
        <v>49</v>
      </c>
      <c r="D12" s="840">
        <v>32</v>
      </c>
      <c r="E12" s="1456">
        <f>SUM(C12:D12)</f>
        <v>81</v>
      </c>
    </row>
    <row r="13" spans="2:7" ht="18.75" customHeight="1" thickBot="1" x14ac:dyDescent="0.3">
      <c r="B13" s="1004" t="s">
        <v>2801</v>
      </c>
      <c r="C13" s="1457">
        <v>39</v>
      </c>
      <c r="D13" s="1457">
        <v>84</v>
      </c>
      <c r="E13" s="1458">
        <f>SUM(C13:D13)</f>
        <v>123</v>
      </c>
    </row>
    <row r="14" spans="2:7" ht="18.75" customHeight="1" thickBot="1" x14ac:dyDescent="0.3">
      <c r="B14" s="1005" t="s">
        <v>728</v>
      </c>
      <c r="C14" s="900">
        <f>SUM(C9:C13)</f>
        <v>124</v>
      </c>
      <c r="D14" s="900">
        <f>SUM(D9:D13)</f>
        <v>289</v>
      </c>
      <c r="E14" s="1034">
        <f>SUM(E9:E13)</f>
        <v>413</v>
      </c>
    </row>
    <row r="15" spans="2:7" ht="18.75" customHeight="1" thickBot="1" x14ac:dyDescent="0.3">
      <c r="B15" s="1006"/>
      <c r="C15" s="1007"/>
      <c r="D15" s="1007"/>
      <c r="E15" s="1007"/>
    </row>
    <row r="16" spans="2:7" ht="18.75" customHeight="1" thickBot="1" x14ac:dyDescent="0.35">
      <c r="B16" s="1008" t="s">
        <v>729</v>
      </c>
      <c r="C16" s="1009"/>
      <c r="D16" s="1009"/>
      <c r="E16" s="1010"/>
    </row>
    <row r="17" spans="2:5" ht="18.75" customHeight="1" x14ac:dyDescent="0.25">
      <c r="B17" s="1011" t="s">
        <v>730</v>
      </c>
      <c r="C17" s="863">
        <v>236</v>
      </c>
      <c r="D17" s="863">
        <v>156</v>
      </c>
      <c r="E17" s="1459">
        <f>SUM(C17:D17)</f>
        <v>392</v>
      </c>
    </row>
    <row r="18" spans="2:5" ht="18.75" customHeight="1" x14ac:dyDescent="0.25">
      <c r="B18" s="1012" t="s">
        <v>731</v>
      </c>
      <c r="C18" s="823">
        <v>200</v>
      </c>
      <c r="D18" s="823">
        <v>184</v>
      </c>
      <c r="E18" s="1460">
        <f t="shared" ref="E18:E49" si="0">SUM(C18:D18)</f>
        <v>384</v>
      </c>
    </row>
    <row r="19" spans="2:5" ht="18.75" customHeight="1" x14ac:dyDescent="0.25">
      <c r="B19" s="1012" t="s">
        <v>2802</v>
      </c>
      <c r="C19" s="823">
        <v>234</v>
      </c>
      <c r="D19" s="823">
        <v>167</v>
      </c>
      <c r="E19" s="1460">
        <f t="shared" si="0"/>
        <v>401</v>
      </c>
    </row>
    <row r="20" spans="2:5" ht="18.75" customHeight="1" x14ac:dyDescent="0.25">
      <c r="B20" s="1012" t="s">
        <v>2803</v>
      </c>
      <c r="C20" s="823">
        <v>261</v>
      </c>
      <c r="D20" s="823">
        <v>193</v>
      </c>
      <c r="E20" s="1460">
        <f t="shared" si="0"/>
        <v>454</v>
      </c>
    </row>
    <row r="21" spans="2:5" ht="18.75" customHeight="1" x14ac:dyDescent="0.25">
      <c r="B21" s="1012" t="s">
        <v>2804</v>
      </c>
      <c r="C21" s="823">
        <v>170</v>
      </c>
      <c r="D21" s="823">
        <v>153</v>
      </c>
      <c r="E21" s="1460">
        <f t="shared" si="0"/>
        <v>323</v>
      </c>
    </row>
    <row r="22" spans="2:5" ht="18.75" customHeight="1" x14ac:dyDescent="0.25">
      <c r="B22" s="1012" t="s">
        <v>2805</v>
      </c>
      <c r="C22" s="823">
        <v>57</v>
      </c>
      <c r="D22" s="823">
        <v>20</v>
      </c>
      <c r="E22" s="1460">
        <f t="shared" si="0"/>
        <v>77</v>
      </c>
    </row>
    <row r="23" spans="2:5" ht="18.75" customHeight="1" x14ac:dyDescent="0.25">
      <c r="B23" s="1012" t="s">
        <v>2806</v>
      </c>
      <c r="C23" s="823">
        <v>95</v>
      </c>
      <c r="D23" s="823">
        <v>184</v>
      </c>
      <c r="E23" s="1460">
        <f t="shared" si="0"/>
        <v>279</v>
      </c>
    </row>
    <row r="24" spans="2:5" ht="18.75" customHeight="1" x14ac:dyDescent="0.25">
      <c r="B24" s="1012" t="s">
        <v>2807</v>
      </c>
      <c r="C24" s="823">
        <v>14</v>
      </c>
      <c r="D24" s="823">
        <v>25</v>
      </c>
      <c r="E24" s="1460">
        <f t="shared" si="0"/>
        <v>39</v>
      </c>
    </row>
    <row r="25" spans="2:5" ht="18.75" customHeight="1" x14ac:dyDescent="0.25">
      <c r="B25" s="1012" t="s">
        <v>2808</v>
      </c>
      <c r="C25" s="823">
        <v>65</v>
      </c>
      <c r="D25" s="823">
        <v>131</v>
      </c>
      <c r="E25" s="1460">
        <f t="shared" si="0"/>
        <v>196</v>
      </c>
    </row>
    <row r="26" spans="2:5" ht="18.75" customHeight="1" x14ac:dyDescent="0.25">
      <c r="B26" s="1012" t="s">
        <v>2809</v>
      </c>
      <c r="C26" s="823">
        <v>104</v>
      </c>
      <c r="D26" s="823">
        <v>304</v>
      </c>
      <c r="E26" s="1460">
        <f t="shared" si="0"/>
        <v>408</v>
      </c>
    </row>
    <row r="27" spans="2:5" ht="18.75" customHeight="1" x14ac:dyDescent="0.25">
      <c r="B27" s="1012" t="s">
        <v>732</v>
      </c>
      <c r="C27" s="823">
        <v>25</v>
      </c>
      <c r="D27" s="823">
        <v>225</v>
      </c>
      <c r="E27" s="1460">
        <f t="shared" si="0"/>
        <v>250</v>
      </c>
    </row>
    <row r="28" spans="2:5" ht="18.75" customHeight="1" x14ac:dyDescent="0.25">
      <c r="B28" s="1012" t="s">
        <v>2810</v>
      </c>
      <c r="C28" s="823">
        <v>80</v>
      </c>
      <c r="D28" s="823">
        <v>333</v>
      </c>
      <c r="E28" s="1460">
        <f t="shared" si="0"/>
        <v>413</v>
      </c>
    </row>
    <row r="29" spans="2:5" ht="18.75" customHeight="1" x14ac:dyDescent="0.25">
      <c r="B29" s="1012" t="s">
        <v>2811</v>
      </c>
      <c r="C29" s="823">
        <v>213</v>
      </c>
      <c r="D29" s="823">
        <v>134</v>
      </c>
      <c r="E29" s="1460">
        <f t="shared" si="0"/>
        <v>347</v>
      </c>
    </row>
    <row r="30" spans="2:5" ht="15.75" x14ac:dyDescent="0.25">
      <c r="B30" s="1012" t="s">
        <v>2812</v>
      </c>
      <c r="C30" s="823">
        <v>71</v>
      </c>
      <c r="D30" s="823">
        <v>83</v>
      </c>
      <c r="E30" s="1460">
        <f t="shared" si="0"/>
        <v>154</v>
      </c>
    </row>
    <row r="31" spans="2:5" ht="31.5" x14ac:dyDescent="0.25">
      <c r="B31" s="1012" t="s">
        <v>2813</v>
      </c>
      <c r="C31" s="823">
        <v>11</v>
      </c>
      <c r="D31" s="823">
        <v>16</v>
      </c>
      <c r="E31" s="1460">
        <f t="shared" si="0"/>
        <v>27</v>
      </c>
    </row>
    <row r="32" spans="2:5" ht="31.5" x14ac:dyDescent="0.25">
      <c r="B32" s="1012" t="s">
        <v>2814</v>
      </c>
      <c r="C32" s="823">
        <v>2</v>
      </c>
      <c r="D32" s="823">
        <v>1</v>
      </c>
      <c r="E32" s="1460">
        <f t="shared" si="0"/>
        <v>3</v>
      </c>
    </row>
    <row r="33" spans="2:5" ht="31.5" x14ac:dyDescent="0.25">
      <c r="B33" s="1012" t="s">
        <v>2815</v>
      </c>
      <c r="C33" s="823">
        <v>5</v>
      </c>
      <c r="D33" s="823">
        <v>46</v>
      </c>
      <c r="E33" s="1460">
        <f t="shared" si="0"/>
        <v>51</v>
      </c>
    </row>
    <row r="34" spans="2:5" ht="15.75" x14ac:dyDescent="0.25">
      <c r="B34" s="1012" t="s">
        <v>2816</v>
      </c>
      <c r="C34" s="823">
        <v>49</v>
      </c>
      <c r="D34" s="823">
        <v>293</v>
      </c>
      <c r="E34" s="1460">
        <f t="shared" si="0"/>
        <v>342</v>
      </c>
    </row>
    <row r="35" spans="2:5" ht="18.75" customHeight="1" x14ac:dyDescent="0.25">
      <c r="B35" s="1012" t="s">
        <v>2817</v>
      </c>
      <c r="C35" s="823">
        <v>85</v>
      </c>
      <c r="D35" s="823">
        <v>61</v>
      </c>
      <c r="E35" s="1460">
        <f t="shared" si="0"/>
        <v>146</v>
      </c>
    </row>
    <row r="36" spans="2:5" ht="15.75" x14ac:dyDescent="0.25">
      <c r="B36" s="1012" t="s">
        <v>2818</v>
      </c>
      <c r="C36" s="823">
        <v>119</v>
      </c>
      <c r="D36" s="823">
        <v>71</v>
      </c>
      <c r="E36" s="1460">
        <f t="shared" si="0"/>
        <v>190</v>
      </c>
    </row>
    <row r="37" spans="2:5" ht="18.75" customHeight="1" x14ac:dyDescent="0.25">
      <c r="B37" s="1012" t="s">
        <v>2819</v>
      </c>
      <c r="C37" s="823">
        <v>70</v>
      </c>
      <c r="D37" s="823">
        <v>48</v>
      </c>
      <c r="E37" s="1460">
        <f t="shared" si="0"/>
        <v>118</v>
      </c>
    </row>
    <row r="38" spans="2:5" ht="18.75" customHeight="1" x14ac:dyDescent="0.25">
      <c r="B38" s="1012" t="s">
        <v>2820</v>
      </c>
      <c r="C38" s="823">
        <v>152</v>
      </c>
      <c r="D38" s="823">
        <v>80</v>
      </c>
      <c r="E38" s="1460">
        <f t="shared" si="0"/>
        <v>232</v>
      </c>
    </row>
    <row r="39" spans="2:5" ht="18.75" customHeight="1" x14ac:dyDescent="0.25">
      <c r="B39" s="1012" t="s">
        <v>2821</v>
      </c>
      <c r="C39" s="823">
        <v>96</v>
      </c>
      <c r="D39" s="823">
        <v>166</v>
      </c>
      <c r="E39" s="1460">
        <f t="shared" si="0"/>
        <v>262</v>
      </c>
    </row>
    <row r="40" spans="2:5" ht="18.75" customHeight="1" x14ac:dyDescent="0.25">
      <c r="B40" s="1012" t="s">
        <v>2822</v>
      </c>
      <c r="C40" s="823">
        <v>365</v>
      </c>
      <c r="D40" s="823">
        <v>14</v>
      </c>
      <c r="E40" s="1460">
        <f t="shared" si="0"/>
        <v>379</v>
      </c>
    </row>
    <row r="41" spans="2:5" ht="18.75" customHeight="1" x14ac:dyDescent="0.25">
      <c r="B41" s="1012" t="s">
        <v>2823</v>
      </c>
      <c r="C41" s="823">
        <v>85</v>
      </c>
      <c r="D41" s="823">
        <v>133</v>
      </c>
      <c r="E41" s="1460">
        <f t="shared" si="0"/>
        <v>218</v>
      </c>
    </row>
    <row r="42" spans="2:5" ht="18.75" customHeight="1" x14ac:dyDescent="0.25">
      <c r="B42" s="1012" t="s">
        <v>2824</v>
      </c>
      <c r="C42" s="823">
        <v>58</v>
      </c>
      <c r="D42" s="823">
        <v>128</v>
      </c>
      <c r="E42" s="1460">
        <f t="shared" si="0"/>
        <v>186</v>
      </c>
    </row>
    <row r="43" spans="2:5" ht="18.75" customHeight="1" x14ac:dyDescent="0.25">
      <c r="B43" s="1012" t="s">
        <v>2825</v>
      </c>
      <c r="C43" s="823">
        <v>282</v>
      </c>
      <c r="D43" s="823">
        <v>262</v>
      </c>
      <c r="E43" s="1460">
        <f t="shared" si="0"/>
        <v>544</v>
      </c>
    </row>
    <row r="44" spans="2:5" ht="18.75" customHeight="1" x14ac:dyDescent="0.25">
      <c r="B44" s="1012" t="s">
        <v>2826</v>
      </c>
      <c r="C44" s="823">
        <v>194</v>
      </c>
      <c r="D44" s="823">
        <v>107</v>
      </c>
      <c r="E44" s="1460">
        <f t="shared" si="0"/>
        <v>301</v>
      </c>
    </row>
    <row r="45" spans="2:5" ht="18.75" customHeight="1" x14ac:dyDescent="0.25">
      <c r="B45" s="1012" t="s">
        <v>2827</v>
      </c>
      <c r="C45" s="823">
        <v>124</v>
      </c>
      <c r="D45" s="823">
        <v>78</v>
      </c>
      <c r="E45" s="1460">
        <f t="shared" si="0"/>
        <v>202</v>
      </c>
    </row>
    <row r="46" spans="2:5" ht="18.75" customHeight="1" x14ac:dyDescent="0.25">
      <c r="B46" s="1012" t="s">
        <v>2828</v>
      </c>
      <c r="C46" s="823">
        <v>322</v>
      </c>
      <c r="D46" s="823">
        <v>107</v>
      </c>
      <c r="E46" s="1460">
        <f t="shared" si="0"/>
        <v>429</v>
      </c>
    </row>
    <row r="47" spans="2:5" ht="18.75" customHeight="1" x14ac:dyDescent="0.25">
      <c r="B47" s="1012" t="s">
        <v>2829</v>
      </c>
      <c r="C47" s="823">
        <v>142</v>
      </c>
      <c r="D47" s="823">
        <v>143</v>
      </c>
      <c r="E47" s="1460">
        <f t="shared" si="0"/>
        <v>285</v>
      </c>
    </row>
    <row r="48" spans="2:5" ht="18.75" customHeight="1" x14ac:dyDescent="0.25">
      <c r="B48" s="1012" t="s">
        <v>733</v>
      </c>
      <c r="C48" s="823">
        <v>253</v>
      </c>
      <c r="D48" s="823">
        <v>195</v>
      </c>
      <c r="E48" s="1460">
        <f t="shared" si="0"/>
        <v>448</v>
      </c>
    </row>
    <row r="49" spans="2:5" ht="18.75" customHeight="1" x14ac:dyDescent="0.25">
      <c r="B49" s="1012" t="s">
        <v>734</v>
      </c>
      <c r="C49" s="823">
        <v>187</v>
      </c>
      <c r="D49" s="823">
        <v>184</v>
      </c>
      <c r="E49" s="1460">
        <f t="shared" si="0"/>
        <v>371</v>
      </c>
    </row>
    <row r="50" spans="2:5" ht="18.75" customHeight="1" x14ac:dyDescent="0.25">
      <c r="B50" s="1013" t="s">
        <v>735</v>
      </c>
      <c r="C50" s="825">
        <f>SUM(C17:C49)</f>
        <v>4426</v>
      </c>
      <c r="D50" s="825">
        <f>SUM(D17:D49)</f>
        <v>4425</v>
      </c>
      <c r="E50" s="825">
        <f>SUM(E17:E49)</f>
        <v>8851</v>
      </c>
    </row>
    <row r="51" spans="2:5" ht="18.75" customHeight="1" thickBot="1" x14ac:dyDescent="0.3">
      <c r="B51" s="1006"/>
      <c r="C51" s="1007"/>
      <c r="D51" s="1007"/>
      <c r="E51" s="1007"/>
    </row>
    <row r="52" spans="2:5" ht="18.75" customHeight="1" thickBot="1" x14ac:dyDescent="0.35">
      <c r="B52" s="1972" t="s">
        <v>736</v>
      </c>
      <c r="C52" s="1973"/>
      <c r="D52" s="1973"/>
      <c r="E52" s="1974"/>
    </row>
    <row r="53" spans="2:5" ht="18.75" customHeight="1" thickBot="1" x14ac:dyDescent="0.35">
      <c r="B53" s="1008" t="s">
        <v>725</v>
      </c>
      <c r="C53" s="1014"/>
      <c r="D53" s="1014"/>
      <c r="E53" s="1015"/>
    </row>
    <row r="54" spans="2:5" ht="18.75" customHeight="1" thickBot="1" x14ac:dyDescent="0.3">
      <c r="B54" s="1016" t="s">
        <v>737</v>
      </c>
      <c r="C54" s="1017">
        <v>1</v>
      </c>
      <c r="D54" s="1017">
        <v>2</v>
      </c>
      <c r="E54" s="1035">
        <f t="shared" ref="E54" si="1">SUM(C54:D54)</f>
        <v>3</v>
      </c>
    </row>
    <row r="55" spans="2:5" ht="18.75" customHeight="1" thickBot="1" x14ac:dyDescent="0.3">
      <c r="B55" s="1018" t="s">
        <v>728</v>
      </c>
      <c r="C55" s="1037">
        <f>SUM(C54)</f>
        <v>1</v>
      </c>
      <c r="D55" s="1037">
        <f>SUM(D54)</f>
        <v>2</v>
      </c>
      <c r="E55" s="1036">
        <f>SUM(E54)</f>
        <v>3</v>
      </c>
    </row>
    <row r="56" spans="2:5" ht="18.75" customHeight="1" thickBot="1" x14ac:dyDescent="0.3">
      <c r="B56" s="1019"/>
      <c r="C56" s="1020"/>
      <c r="D56" s="1020"/>
      <c r="E56" s="1020"/>
    </row>
    <row r="57" spans="2:5" ht="18.75" customHeight="1" thickBot="1" x14ac:dyDescent="0.35">
      <c r="B57" s="1008" t="s">
        <v>729</v>
      </c>
      <c r="C57" s="1021"/>
      <c r="D57" s="1021"/>
      <c r="E57" s="1022"/>
    </row>
    <row r="58" spans="2:5" ht="18.75" customHeight="1" x14ac:dyDescent="0.25">
      <c r="B58" s="1023" t="s">
        <v>738</v>
      </c>
      <c r="C58" s="863">
        <v>151</v>
      </c>
      <c r="D58" s="863">
        <v>101</v>
      </c>
      <c r="E58" s="1460">
        <f t="shared" ref="E58:E62" si="2">SUM(C58:D58)</f>
        <v>252</v>
      </c>
    </row>
    <row r="59" spans="2:5" ht="18.75" customHeight="1" x14ac:dyDescent="0.25">
      <c r="B59" s="1024" t="s">
        <v>739</v>
      </c>
      <c r="C59" s="823">
        <v>4</v>
      </c>
      <c r="D59" s="823">
        <v>1</v>
      </c>
      <c r="E59" s="1460">
        <f t="shared" si="2"/>
        <v>5</v>
      </c>
    </row>
    <row r="60" spans="2:5" ht="18.75" customHeight="1" x14ac:dyDescent="0.25">
      <c r="B60" s="1024" t="s">
        <v>740</v>
      </c>
      <c r="C60" s="823">
        <v>60</v>
      </c>
      <c r="D60" s="823">
        <v>92</v>
      </c>
      <c r="E60" s="1460">
        <f t="shared" si="2"/>
        <v>152</v>
      </c>
    </row>
    <row r="61" spans="2:5" ht="18.75" customHeight="1" x14ac:dyDescent="0.25">
      <c r="B61" s="1024" t="s">
        <v>741</v>
      </c>
      <c r="C61" s="823">
        <v>1</v>
      </c>
      <c r="D61" s="823">
        <v>1</v>
      </c>
      <c r="E61" s="1460">
        <f t="shared" si="2"/>
        <v>2</v>
      </c>
    </row>
    <row r="62" spans="2:5" ht="18.75" customHeight="1" thickBot="1" x14ac:dyDescent="0.3">
      <c r="B62" s="1025" t="s">
        <v>742</v>
      </c>
      <c r="C62" s="1461">
        <v>1</v>
      </c>
      <c r="D62" s="1461"/>
      <c r="E62" s="1460">
        <f t="shared" si="2"/>
        <v>1</v>
      </c>
    </row>
    <row r="63" spans="2:5" ht="18.75" customHeight="1" thickBot="1" x14ac:dyDescent="0.3">
      <c r="B63" s="1018" t="s">
        <v>735</v>
      </c>
      <c r="C63" s="1036">
        <f t="shared" ref="C63:D63" si="3">SUM(C58:C62)</f>
        <v>217</v>
      </c>
      <c r="D63" s="1036">
        <f t="shared" si="3"/>
        <v>195</v>
      </c>
      <c r="E63" s="1036">
        <f>SUM(E58:E62)</f>
        <v>412</v>
      </c>
    </row>
    <row r="64" spans="2:5" ht="18.75" customHeight="1" thickBot="1" x14ac:dyDescent="0.3">
      <c r="B64" s="1019"/>
      <c r="C64" s="1020"/>
      <c r="D64" s="1020"/>
      <c r="E64" s="1020"/>
    </row>
    <row r="65" spans="2:5" ht="18.75" customHeight="1" thickBot="1" x14ac:dyDescent="0.35">
      <c r="B65" s="1972" t="s">
        <v>743</v>
      </c>
      <c r="C65" s="1973"/>
      <c r="D65" s="1973"/>
      <c r="E65" s="1974"/>
    </row>
    <row r="66" spans="2:5" ht="18.75" customHeight="1" thickBot="1" x14ac:dyDescent="0.35">
      <c r="B66" s="1026" t="s">
        <v>729</v>
      </c>
      <c r="C66" s="1027"/>
      <c r="D66" s="1027"/>
      <c r="E66" s="1028"/>
    </row>
    <row r="67" spans="2:5" ht="18.75" customHeight="1" x14ac:dyDescent="0.25">
      <c r="B67" s="1023" t="s">
        <v>744</v>
      </c>
      <c r="C67" s="863">
        <v>93</v>
      </c>
      <c r="D67" s="863">
        <v>50</v>
      </c>
      <c r="E67" s="1460">
        <f t="shared" ref="E67:E70" si="4">SUM(C67:D67)</f>
        <v>143</v>
      </c>
    </row>
    <row r="68" spans="2:5" ht="18.75" customHeight="1" x14ac:dyDescent="0.25">
      <c r="B68" s="1024" t="s">
        <v>745</v>
      </c>
      <c r="C68" s="823">
        <v>119</v>
      </c>
      <c r="D68" s="823">
        <v>73</v>
      </c>
      <c r="E68" s="1460">
        <f t="shared" si="4"/>
        <v>192</v>
      </c>
    </row>
    <row r="69" spans="2:5" ht="18.75" customHeight="1" x14ac:dyDescent="0.25">
      <c r="B69" s="1024" t="s">
        <v>746</v>
      </c>
      <c r="C69" s="823">
        <v>73</v>
      </c>
      <c r="D69" s="823">
        <v>96</v>
      </c>
      <c r="E69" s="1460">
        <f t="shared" si="4"/>
        <v>169</v>
      </c>
    </row>
    <row r="70" spans="2:5" ht="18.75" customHeight="1" thickBot="1" x14ac:dyDescent="0.3">
      <c r="B70" s="1025" t="s">
        <v>747</v>
      </c>
      <c r="C70" s="1461">
        <v>102</v>
      </c>
      <c r="D70" s="1461">
        <v>23</v>
      </c>
      <c r="E70" s="1460">
        <f t="shared" si="4"/>
        <v>125</v>
      </c>
    </row>
    <row r="71" spans="2:5" ht="18.75" customHeight="1" thickBot="1" x14ac:dyDescent="0.3">
      <c r="B71" s="1018" t="s">
        <v>735</v>
      </c>
      <c r="C71" s="1036">
        <f>SUM(C67:C70)</f>
        <v>387</v>
      </c>
      <c r="D71" s="1036">
        <f>SUM(D67:D70)</f>
        <v>242</v>
      </c>
      <c r="E71" s="1036">
        <f>SUM(E67:E70)</f>
        <v>629</v>
      </c>
    </row>
    <row r="72" spans="2:5" ht="18.75" customHeight="1" thickBot="1" x14ac:dyDescent="0.3">
      <c r="B72" s="1019"/>
      <c r="C72" s="1020"/>
      <c r="D72" s="1020"/>
      <c r="E72" s="1020"/>
    </row>
    <row r="73" spans="2:5" ht="18.75" customHeight="1" thickBot="1" x14ac:dyDescent="0.35">
      <c r="B73" s="1972" t="s">
        <v>748</v>
      </c>
      <c r="C73" s="1973"/>
      <c r="D73" s="1973"/>
      <c r="E73" s="1974"/>
    </row>
    <row r="74" spans="2:5" ht="18.75" customHeight="1" thickBot="1" x14ac:dyDescent="0.35">
      <c r="B74" s="1026" t="s">
        <v>729</v>
      </c>
      <c r="C74" s="1027"/>
      <c r="D74" s="1027"/>
      <c r="E74" s="1028"/>
    </row>
    <row r="75" spans="2:5" ht="18.75" customHeight="1" x14ac:dyDescent="0.25">
      <c r="B75" s="1023" t="s">
        <v>749</v>
      </c>
      <c r="C75" s="863">
        <v>153</v>
      </c>
      <c r="D75" s="863">
        <v>125</v>
      </c>
      <c r="E75" s="1460">
        <f t="shared" ref="E75:E81" si="5">SUM(C75:D75)</f>
        <v>278</v>
      </c>
    </row>
    <row r="76" spans="2:5" ht="18.75" customHeight="1" x14ac:dyDescent="0.25">
      <c r="B76" s="1024" t="s">
        <v>2830</v>
      </c>
      <c r="C76" s="823">
        <v>92</v>
      </c>
      <c r="D76" s="823">
        <v>36</v>
      </c>
      <c r="E76" s="1460">
        <f t="shared" si="5"/>
        <v>128</v>
      </c>
    </row>
    <row r="77" spans="2:5" ht="18.75" customHeight="1" x14ac:dyDescent="0.25">
      <c r="B77" s="1024" t="s">
        <v>2831</v>
      </c>
      <c r="C77" s="823">
        <v>234</v>
      </c>
      <c r="D77" s="823">
        <v>140</v>
      </c>
      <c r="E77" s="1460">
        <f t="shared" si="5"/>
        <v>374</v>
      </c>
    </row>
    <row r="78" spans="2:5" ht="18.75" customHeight="1" x14ac:dyDescent="0.25">
      <c r="B78" s="1024" t="s">
        <v>2832</v>
      </c>
      <c r="C78" s="823">
        <v>89</v>
      </c>
      <c r="D78" s="823">
        <v>115</v>
      </c>
      <c r="E78" s="1460">
        <f t="shared" si="5"/>
        <v>204</v>
      </c>
    </row>
    <row r="79" spans="2:5" ht="18.75" customHeight="1" x14ac:dyDescent="0.25">
      <c r="B79" s="1024" t="s">
        <v>2833</v>
      </c>
      <c r="C79" s="823">
        <v>1</v>
      </c>
      <c r="D79" s="823" t="s">
        <v>658</v>
      </c>
      <c r="E79" s="1460">
        <f t="shared" si="5"/>
        <v>1</v>
      </c>
    </row>
    <row r="80" spans="2:5" ht="18.75" customHeight="1" x14ac:dyDescent="0.25">
      <c r="B80" s="1024" t="s">
        <v>2834</v>
      </c>
      <c r="C80" s="823">
        <v>74</v>
      </c>
      <c r="D80" s="823">
        <v>35</v>
      </c>
      <c r="E80" s="1460">
        <f t="shared" si="5"/>
        <v>109</v>
      </c>
    </row>
    <row r="81" spans="2:5" ht="18.75" customHeight="1" thickBot="1" x14ac:dyDescent="0.3">
      <c r="B81" s="1025" t="s">
        <v>750</v>
      </c>
      <c r="C81" s="1461">
        <v>134</v>
      </c>
      <c r="D81" s="1461">
        <v>81</v>
      </c>
      <c r="E81" s="1460">
        <f t="shared" si="5"/>
        <v>215</v>
      </c>
    </row>
    <row r="82" spans="2:5" ht="18.75" customHeight="1" thickBot="1" x14ac:dyDescent="0.3">
      <c r="B82" s="1018" t="s">
        <v>735</v>
      </c>
      <c r="C82" s="1036">
        <f t="shared" ref="C82:D82" si="6">SUM(C75:C81)</f>
        <v>777</v>
      </c>
      <c r="D82" s="1036">
        <f t="shared" si="6"/>
        <v>532</v>
      </c>
      <c r="E82" s="1036">
        <f>SUM(E75:E81)</f>
        <v>1309</v>
      </c>
    </row>
    <row r="83" spans="2:5" ht="18.75" customHeight="1" thickBot="1" x14ac:dyDescent="0.3">
      <c r="B83" s="1029"/>
      <c r="C83" s="1030"/>
      <c r="D83" s="1030"/>
      <c r="E83" s="1030"/>
    </row>
    <row r="84" spans="2:5" ht="18.75" customHeight="1" x14ac:dyDescent="0.3">
      <c r="B84" s="1031" t="s">
        <v>751</v>
      </c>
      <c r="C84" s="1462">
        <f>C14+C55</f>
        <v>125</v>
      </c>
      <c r="D84" s="1462">
        <f>D14+D55</f>
        <v>291</v>
      </c>
      <c r="E84" s="1463">
        <f>E14+E55</f>
        <v>416</v>
      </c>
    </row>
    <row r="85" spans="2:5" ht="18.75" customHeight="1" x14ac:dyDescent="0.3">
      <c r="B85" s="1032" t="s">
        <v>752</v>
      </c>
      <c r="C85" s="1436">
        <f>C50+C63+C71+C82</f>
        <v>5807</v>
      </c>
      <c r="D85" s="1436">
        <f>D50+D63+D71+D82</f>
        <v>5394</v>
      </c>
      <c r="E85" s="1464">
        <f>E50+E63+E71+E82</f>
        <v>11201</v>
      </c>
    </row>
    <row r="86" spans="2:5" ht="18.75" customHeight="1" thickBot="1" x14ac:dyDescent="0.35">
      <c r="B86" s="1033" t="s">
        <v>1326</v>
      </c>
      <c r="C86" s="1038">
        <f>C14+C50+C55+C63+C71+C82</f>
        <v>5932</v>
      </c>
      <c r="D86" s="1038">
        <f>D14+D50+D55+D63+D71+D82</f>
        <v>5685</v>
      </c>
      <c r="E86" s="1039">
        <f>E14+E50+E55+E63+E71+E82</f>
        <v>11617</v>
      </c>
    </row>
    <row r="87" spans="2:5" ht="18.75" customHeight="1" x14ac:dyDescent="0.25">
      <c r="B87" s="776"/>
      <c r="C87" s="776"/>
      <c r="D87" s="776"/>
      <c r="E87" s="776"/>
    </row>
    <row r="88" spans="2:5" ht="18.75" hidden="1" customHeight="1" x14ac:dyDescent="0.25">
      <c r="B88" s="776"/>
      <c r="C88" s="1020"/>
      <c r="D88" s="1020"/>
      <c r="E88" s="1020"/>
    </row>
    <row r="89" spans="2:5" ht="18.75" hidden="1" customHeight="1" x14ac:dyDescent="0.25">
      <c r="B89" s="776"/>
      <c r="C89" s="776"/>
      <c r="D89" s="776"/>
      <c r="E89" s="776"/>
    </row>
    <row r="90" spans="2:5" ht="15" hidden="1" customHeight="1" x14ac:dyDescent="0.25">
      <c r="B90" s="776"/>
      <c r="C90" s="776"/>
      <c r="D90" s="776"/>
      <c r="E90" s="776"/>
    </row>
    <row r="91" spans="2:5" ht="15" hidden="1" customHeight="1" x14ac:dyDescent="0.25"/>
    <row r="92" spans="2:5" ht="15" hidden="1" customHeight="1" x14ac:dyDescent="0.25"/>
    <row r="93" spans="2:5" ht="15" hidden="1" customHeight="1" x14ac:dyDescent="0.25"/>
    <row r="94" spans="2:5" ht="15" hidden="1" customHeight="1" x14ac:dyDescent="0.25"/>
    <row r="95" spans="2:5" ht="15" hidden="1" customHeight="1" x14ac:dyDescent="0.25"/>
    <row r="96" spans="2:5"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idden="1" x14ac:dyDescent="0.25"/>
    <row r="278" hidden="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customHeight="1" x14ac:dyDescent="0.25"/>
    <row r="314" ht="15" customHeight="1" x14ac:dyDescent="0.25"/>
    <row r="315" ht="15" customHeight="1" x14ac:dyDescent="0.25"/>
  </sheetData>
  <sheetProtection sheet="1" objects="1" scenarios="1" formatCells="0" formatColumns="0" formatRows="0" insertColumns="0" insertRows="0" deleteColumns="0" deleteRows="0" sort="0"/>
  <mergeCells count="8">
    <mergeCell ref="B52:E52"/>
    <mergeCell ref="B65:E65"/>
    <mergeCell ref="B73:E73"/>
    <mergeCell ref="B1:E3"/>
    <mergeCell ref="B4:E4"/>
    <mergeCell ref="B6:E6"/>
    <mergeCell ref="B7:E7"/>
    <mergeCell ref="B8:E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J315"/>
  <sheetViews>
    <sheetView showGridLines="0" zoomScaleNormal="100" workbookViewId="0">
      <pane xSplit="1" ySplit="5" topLeftCell="B72" activePane="bottomRight" state="frozen"/>
      <selection activeCell="D85" sqref="D85"/>
      <selection pane="topRight" activeCell="D85" sqref="D85"/>
      <selection pane="bottomLeft" activeCell="D85" sqref="D85"/>
      <selection pane="bottomRight" activeCell="C82" sqref="C82:E83"/>
    </sheetView>
  </sheetViews>
  <sheetFormatPr baseColWidth="10" defaultColWidth="0" defaultRowHeight="15" customHeight="1" zeroHeight="1" x14ac:dyDescent="0.25"/>
  <cols>
    <col min="1" max="1" width="3.5703125" style="775" customWidth="1"/>
    <col min="2" max="2" width="80.85546875" style="775" customWidth="1"/>
    <col min="3" max="5" width="21.85546875" style="775" customWidth="1"/>
    <col min="6" max="6" width="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55" t="s">
        <v>2636</v>
      </c>
      <c r="C4" s="1856"/>
      <c r="D4" s="1856"/>
      <c r="E4" s="1858"/>
      <c r="F4" s="776"/>
      <c r="G4" s="776"/>
    </row>
    <row r="5" spans="2:7" ht="22.5" customHeight="1" thickBot="1" x14ac:dyDescent="0.3">
      <c r="B5" s="998" t="s">
        <v>726</v>
      </c>
      <c r="C5" s="999" t="s">
        <v>714</v>
      </c>
      <c r="D5" s="999" t="s">
        <v>715</v>
      </c>
      <c r="E5" s="1000" t="s">
        <v>727</v>
      </c>
      <c r="F5" s="776"/>
      <c r="G5" s="776"/>
    </row>
    <row r="6" spans="2:7" s="778" customFormat="1" ht="18.75" customHeight="1" thickBot="1" x14ac:dyDescent="0.3">
      <c r="B6" s="1859"/>
      <c r="C6" s="1859"/>
      <c r="D6" s="1859"/>
      <c r="E6" s="1859"/>
      <c r="F6" s="777"/>
      <c r="G6" s="777"/>
    </row>
    <row r="7" spans="2:7" ht="18.75" customHeight="1" thickBot="1" x14ac:dyDescent="0.35">
      <c r="B7" s="1975" t="s">
        <v>724</v>
      </c>
      <c r="C7" s="1976"/>
      <c r="D7" s="1976"/>
      <c r="E7" s="1977"/>
    </row>
    <row r="8" spans="2:7" ht="18.75" customHeight="1" thickBot="1" x14ac:dyDescent="0.35">
      <c r="B8" s="1981" t="s">
        <v>725</v>
      </c>
      <c r="C8" s="1982"/>
      <c r="D8" s="1982"/>
      <c r="E8" s="1983"/>
    </row>
    <row r="9" spans="2:7" ht="18.75" customHeight="1" x14ac:dyDescent="0.25">
      <c r="B9" s="1002" t="s">
        <v>2867</v>
      </c>
      <c r="C9" s="1454">
        <v>32</v>
      </c>
      <c r="D9" s="1454">
        <v>21</v>
      </c>
      <c r="E9" s="1455">
        <f>SUM(C9:D9)</f>
        <v>53</v>
      </c>
    </row>
    <row r="10" spans="2:7" ht="18.75" customHeight="1" x14ac:dyDescent="0.25">
      <c r="B10" s="1002" t="s">
        <v>2868</v>
      </c>
      <c r="C10" s="1454">
        <v>15</v>
      </c>
      <c r="D10" s="1454">
        <v>42</v>
      </c>
      <c r="E10" s="1455">
        <f>SUM(C10:D10)</f>
        <v>57</v>
      </c>
    </row>
    <row r="11" spans="2:7" ht="18.75" customHeight="1" x14ac:dyDescent="0.25">
      <c r="B11" s="1003" t="s">
        <v>2801</v>
      </c>
      <c r="C11" s="840">
        <v>27</v>
      </c>
      <c r="D11" s="840">
        <v>68</v>
      </c>
      <c r="E11" s="1455">
        <f t="shared" ref="E11:E13" si="0">SUM(C11:D11)</f>
        <v>95</v>
      </c>
    </row>
    <row r="12" spans="2:7" ht="18.75" customHeight="1" x14ac:dyDescent="0.25">
      <c r="B12" s="1003" t="s">
        <v>2799</v>
      </c>
      <c r="C12" s="840">
        <v>23</v>
      </c>
      <c r="D12" s="840">
        <v>156</v>
      </c>
      <c r="E12" s="1455">
        <f t="shared" si="0"/>
        <v>179</v>
      </c>
    </row>
    <row r="13" spans="2:7" ht="18.75" customHeight="1" thickBot="1" x14ac:dyDescent="0.3">
      <c r="B13" s="1040" t="s">
        <v>2869</v>
      </c>
      <c r="C13" s="1465">
        <v>0</v>
      </c>
      <c r="D13" s="1465">
        <v>1</v>
      </c>
      <c r="E13" s="1455">
        <f t="shared" si="0"/>
        <v>1</v>
      </c>
    </row>
    <row r="14" spans="2:7" ht="18.75" customHeight="1" thickBot="1" x14ac:dyDescent="0.3">
      <c r="B14" s="1018" t="s">
        <v>728</v>
      </c>
      <c r="C14" s="1036">
        <f t="shared" ref="C14:D14" si="1">SUM(C9:C13)</f>
        <v>97</v>
      </c>
      <c r="D14" s="1036">
        <f t="shared" si="1"/>
        <v>288</v>
      </c>
      <c r="E14" s="1036">
        <f>SUM(E9:E13)</f>
        <v>385</v>
      </c>
    </row>
    <row r="15" spans="2:7" ht="18.75" customHeight="1" thickBot="1" x14ac:dyDescent="0.3">
      <c r="B15" s="1006"/>
      <c r="C15" s="1007"/>
      <c r="D15" s="1007"/>
      <c r="E15" s="1007"/>
    </row>
    <row r="16" spans="2:7" ht="18.75" customHeight="1" thickBot="1" x14ac:dyDescent="0.35">
      <c r="B16" s="1008" t="s">
        <v>729</v>
      </c>
      <c r="C16" s="1009"/>
      <c r="D16" s="1009"/>
      <c r="E16" s="1010"/>
    </row>
    <row r="17" spans="2:5" ht="18.75" customHeight="1" x14ac:dyDescent="0.25">
      <c r="B17" s="1023" t="s">
        <v>730</v>
      </c>
      <c r="C17" s="863">
        <v>229</v>
      </c>
      <c r="D17" s="863">
        <v>166</v>
      </c>
      <c r="E17" s="1455">
        <f>SUM(C17:D17)</f>
        <v>395</v>
      </c>
    </row>
    <row r="18" spans="2:5" ht="18.75" customHeight="1" x14ac:dyDescent="0.25">
      <c r="B18" s="1024" t="s">
        <v>731</v>
      </c>
      <c r="C18" s="823">
        <v>193</v>
      </c>
      <c r="D18" s="823">
        <v>180</v>
      </c>
      <c r="E18" s="1455">
        <f t="shared" ref="E18:E49" si="2">SUM(C18:D18)</f>
        <v>373</v>
      </c>
    </row>
    <row r="19" spans="2:5" ht="18.75" customHeight="1" x14ac:dyDescent="0.25">
      <c r="B19" s="1024" t="s">
        <v>2870</v>
      </c>
      <c r="C19" s="823">
        <v>235</v>
      </c>
      <c r="D19" s="823">
        <v>170</v>
      </c>
      <c r="E19" s="1455">
        <f t="shared" si="2"/>
        <v>405</v>
      </c>
    </row>
    <row r="20" spans="2:5" ht="18.75" customHeight="1" x14ac:dyDescent="0.25">
      <c r="B20" s="1024" t="s">
        <v>2871</v>
      </c>
      <c r="C20" s="823">
        <v>252</v>
      </c>
      <c r="D20" s="823">
        <v>197</v>
      </c>
      <c r="E20" s="1455">
        <f t="shared" si="2"/>
        <v>449</v>
      </c>
    </row>
    <row r="21" spans="2:5" ht="18.75" customHeight="1" x14ac:dyDescent="0.25">
      <c r="B21" s="1024" t="s">
        <v>2872</v>
      </c>
      <c r="C21" s="823">
        <v>169</v>
      </c>
      <c r="D21" s="823">
        <v>153</v>
      </c>
      <c r="E21" s="1455">
        <f t="shared" si="2"/>
        <v>322</v>
      </c>
    </row>
    <row r="22" spans="2:5" ht="18.75" customHeight="1" x14ac:dyDescent="0.25">
      <c r="B22" s="1024" t="s">
        <v>2873</v>
      </c>
      <c r="C22" s="823">
        <v>67</v>
      </c>
      <c r="D22" s="823">
        <v>21</v>
      </c>
      <c r="E22" s="1455">
        <f t="shared" si="2"/>
        <v>88</v>
      </c>
    </row>
    <row r="23" spans="2:5" ht="18.75" customHeight="1" x14ac:dyDescent="0.25">
      <c r="B23" s="1024" t="s">
        <v>2874</v>
      </c>
      <c r="C23" s="823">
        <v>91</v>
      </c>
      <c r="D23" s="823">
        <v>177</v>
      </c>
      <c r="E23" s="1455">
        <f t="shared" si="2"/>
        <v>268</v>
      </c>
    </row>
    <row r="24" spans="2:5" ht="18.75" customHeight="1" x14ac:dyDescent="0.25">
      <c r="B24" s="1024" t="s">
        <v>2807</v>
      </c>
      <c r="C24" s="823">
        <v>23</v>
      </c>
      <c r="D24" s="823">
        <v>54</v>
      </c>
      <c r="E24" s="1455">
        <f t="shared" si="2"/>
        <v>77</v>
      </c>
    </row>
    <row r="25" spans="2:5" ht="18.75" customHeight="1" x14ac:dyDescent="0.25">
      <c r="B25" s="1024" t="s">
        <v>2808</v>
      </c>
      <c r="C25" s="823">
        <v>79</v>
      </c>
      <c r="D25" s="823">
        <v>152</v>
      </c>
      <c r="E25" s="1455">
        <f t="shared" si="2"/>
        <v>231</v>
      </c>
    </row>
    <row r="26" spans="2:5" ht="18.75" customHeight="1" x14ac:dyDescent="0.25">
      <c r="B26" s="1024" t="s">
        <v>2809</v>
      </c>
      <c r="C26" s="823">
        <v>104</v>
      </c>
      <c r="D26" s="823">
        <v>286</v>
      </c>
      <c r="E26" s="1455">
        <f t="shared" si="2"/>
        <v>390</v>
      </c>
    </row>
    <row r="27" spans="2:5" ht="18.75" customHeight="1" x14ac:dyDescent="0.25">
      <c r="B27" s="1024" t="s">
        <v>2875</v>
      </c>
      <c r="C27" s="823">
        <v>29</v>
      </c>
      <c r="D27" s="823">
        <v>247</v>
      </c>
      <c r="E27" s="1455">
        <f t="shared" si="2"/>
        <v>276</v>
      </c>
    </row>
    <row r="28" spans="2:5" ht="18.75" customHeight="1" x14ac:dyDescent="0.25">
      <c r="B28" s="1024" t="s">
        <v>2876</v>
      </c>
      <c r="C28" s="823">
        <v>71</v>
      </c>
      <c r="D28" s="823">
        <v>339</v>
      </c>
      <c r="E28" s="1455">
        <f t="shared" si="2"/>
        <v>410</v>
      </c>
    </row>
    <row r="29" spans="2:5" ht="18.75" customHeight="1" x14ac:dyDescent="0.25">
      <c r="B29" s="1024" t="s">
        <v>2877</v>
      </c>
      <c r="C29" s="823">
        <v>175</v>
      </c>
      <c r="D29" s="823">
        <v>114</v>
      </c>
      <c r="E29" s="1455">
        <f t="shared" si="2"/>
        <v>289</v>
      </c>
    </row>
    <row r="30" spans="2:5" ht="15.75" x14ac:dyDescent="0.25">
      <c r="B30" s="1024" t="s">
        <v>2878</v>
      </c>
      <c r="C30" s="823">
        <v>39</v>
      </c>
      <c r="D30" s="823">
        <v>24</v>
      </c>
      <c r="E30" s="1455">
        <f t="shared" si="2"/>
        <v>63</v>
      </c>
    </row>
    <row r="31" spans="2:5" ht="15.75" x14ac:dyDescent="0.25">
      <c r="B31" s="1024" t="s">
        <v>2879</v>
      </c>
      <c r="C31" s="823">
        <v>62</v>
      </c>
      <c r="D31" s="823">
        <v>71</v>
      </c>
      <c r="E31" s="1455">
        <f t="shared" si="2"/>
        <v>133</v>
      </c>
    </row>
    <row r="32" spans="2:5" ht="31.5" x14ac:dyDescent="0.25">
      <c r="B32" s="1024" t="s">
        <v>2880</v>
      </c>
      <c r="C32" s="823">
        <v>10</v>
      </c>
      <c r="D32" s="823">
        <v>10</v>
      </c>
      <c r="E32" s="1455">
        <f t="shared" si="2"/>
        <v>20</v>
      </c>
    </row>
    <row r="33" spans="2:5" ht="31.5" x14ac:dyDescent="0.25">
      <c r="B33" s="1024" t="s">
        <v>2881</v>
      </c>
      <c r="C33" s="823">
        <v>4</v>
      </c>
      <c r="D33" s="823">
        <v>37</v>
      </c>
      <c r="E33" s="1455">
        <f t="shared" si="2"/>
        <v>41</v>
      </c>
    </row>
    <row r="34" spans="2:5" ht="15.75" x14ac:dyDescent="0.25">
      <c r="B34" s="1024" t="s">
        <v>2882</v>
      </c>
      <c r="C34" s="823">
        <v>51</v>
      </c>
      <c r="D34" s="823">
        <v>306</v>
      </c>
      <c r="E34" s="1455">
        <f t="shared" si="2"/>
        <v>357</v>
      </c>
    </row>
    <row r="35" spans="2:5" ht="18.75" customHeight="1" x14ac:dyDescent="0.25">
      <c r="B35" s="1024" t="s">
        <v>2883</v>
      </c>
      <c r="C35" s="823">
        <v>66</v>
      </c>
      <c r="D35" s="823">
        <v>49</v>
      </c>
      <c r="E35" s="1455">
        <f t="shared" si="2"/>
        <v>115</v>
      </c>
    </row>
    <row r="36" spans="2:5" ht="15.75" x14ac:dyDescent="0.25">
      <c r="B36" s="1024" t="s">
        <v>2818</v>
      </c>
      <c r="C36" s="823">
        <v>129</v>
      </c>
      <c r="D36" s="823">
        <v>79</v>
      </c>
      <c r="E36" s="1455">
        <f t="shared" si="2"/>
        <v>208</v>
      </c>
    </row>
    <row r="37" spans="2:5" ht="18.75" customHeight="1" x14ac:dyDescent="0.25">
      <c r="B37" s="1024" t="s">
        <v>2884</v>
      </c>
      <c r="C37" s="823">
        <v>57</v>
      </c>
      <c r="D37" s="823">
        <v>40</v>
      </c>
      <c r="E37" s="1455">
        <f t="shared" si="2"/>
        <v>97</v>
      </c>
    </row>
    <row r="38" spans="2:5" ht="18.75" customHeight="1" x14ac:dyDescent="0.25">
      <c r="B38" s="1024" t="s">
        <v>2885</v>
      </c>
      <c r="C38" s="823">
        <v>161</v>
      </c>
      <c r="D38" s="823">
        <v>91</v>
      </c>
      <c r="E38" s="1455">
        <f t="shared" si="2"/>
        <v>252</v>
      </c>
    </row>
    <row r="39" spans="2:5" ht="18.75" customHeight="1" x14ac:dyDescent="0.25">
      <c r="B39" s="1024" t="s">
        <v>2886</v>
      </c>
      <c r="C39" s="823">
        <v>94</v>
      </c>
      <c r="D39" s="823">
        <v>176</v>
      </c>
      <c r="E39" s="1455">
        <f t="shared" si="2"/>
        <v>270</v>
      </c>
    </row>
    <row r="40" spans="2:5" ht="18.75" customHeight="1" x14ac:dyDescent="0.25">
      <c r="B40" s="1024" t="s">
        <v>2887</v>
      </c>
      <c r="C40" s="823">
        <v>349</v>
      </c>
      <c r="D40" s="823">
        <v>15</v>
      </c>
      <c r="E40" s="1455">
        <f t="shared" si="2"/>
        <v>364</v>
      </c>
    </row>
    <row r="41" spans="2:5" ht="18.75" customHeight="1" x14ac:dyDescent="0.25">
      <c r="B41" s="1024" t="s">
        <v>2824</v>
      </c>
      <c r="C41" s="823">
        <v>60</v>
      </c>
      <c r="D41" s="823">
        <v>135</v>
      </c>
      <c r="E41" s="1455">
        <f t="shared" si="2"/>
        <v>195</v>
      </c>
    </row>
    <row r="42" spans="2:5" ht="18.75" customHeight="1" x14ac:dyDescent="0.25">
      <c r="B42" s="1024" t="s">
        <v>2888</v>
      </c>
      <c r="C42" s="823">
        <v>74</v>
      </c>
      <c r="D42" s="823">
        <v>118</v>
      </c>
      <c r="E42" s="1455">
        <f t="shared" si="2"/>
        <v>192</v>
      </c>
    </row>
    <row r="43" spans="2:5" ht="18.75" customHeight="1" x14ac:dyDescent="0.25">
      <c r="B43" s="1024" t="s">
        <v>2889</v>
      </c>
      <c r="C43" s="823">
        <v>188</v>
      </c>
      <c r="D43" s="823">
        <v>104</v>
      </c>
      <c r="E43" s="1455">
        <f t="shared" si="2"/>
        <v>292</v>
      </c>
    </row>
    <row r="44" spans="2:5" ht="18.75" customHeight="1" x14ac:dyDescent="0.25">
      <c r="B44" s="1024" t="s">
        <v>2825</v>
      </c>
      <c r="C44" s="823">
        <v>291</v>
      </c>
      <c r="D44" s="823">
        <v>255</v>
      </c>
      <c r="E44" s="1455">
        <f t="shared" si="2"/>
        <v>546</v>
      </c>
    </row>
    <row r="45" spans="2:5" ht="18.75" customHeight="1" x14ac:dyDescent="0.25">
      <c r="B45" s="1024" t="s">
        <v>2890</v>
      </c>
      <c r="C45" s="823">
        <v>112</v>
      </c>
      <c r="D45" s="823">
        <v>68</v>
      </c>
      <c r="E45" s="1455">
        <f t="shared" si="2"/>
        <v>180</v>
      </c>
    </row>
    <row r="46" spans="2:5" ht="18.75" customHeight="1" x14ac:dyDescent="0.25">
      <c r="B46" s="1024" t="s">
        <v>2891</v>
      </c>
      <c r="C46" s="823">
        <v>332</v>
      </c>
      <c r="D46" s="823">
        <v>117</v>
      </c>
      <c r="E46" s="1455">
        <f t="shared" si="2"/>
        <v>449</v>
      </c>
    </row>
    <row r="47" spans="2:5" ht="18.75" customHeight="1" x14ac:dyDescent="0.25">
      <c r="B47" s="1024" t="s">
        <v>2829</v>
      </c>
      <c r="C47" s="823">
        <v>152</v>
      </c>
      <c r="D47" s="823">
        <v>147</v>
      </c>
      <c r="E47" s="1455">
        <f t="shared" si="2"/>
        <v>299</v>
      </c>
    </row>
    <row r="48" spans="2:5" ht="18.75" customHeight="1" x14ac:dyDescent="0.25">
      <c r="B48" s="1024" t="s">
        <v>733</v>
      </c>
      <c r="C48" s="823">
        <v>264</v>
      </c>
      <c r="D48" s="823">
        <v>185</v>
      </c>
      <c r="E48" s="1455">
        <f t="shared" si="2"/>
        <v>449</v>
      </c>
    </row>
    <row r="49" spans="2:5" ht="18.75" customHeight="1" thickBot="1" x14ac:dyDescent="0.3">
      <c r="B49" s="1025" t="s">
        <v>734</v>
      </c>
      <c r="C49" s="1461">
        <v>173</v>
      </c>
      <c r="D49" s="1461">
        <v>163</v>
      </c>
      <c r="E49" s="1455">
        <f t="shared" si="2"/>
        <v>336</v>
      </c>
    </row>
    <row r="50" spans="2:5" ht="18.75" customHeight="1" thickBot="1" x14ac:dyDescent="0.3">
      <c r="B50" s="1018" t="s">
        <v>735</v>
      </c>
      <c r="C50" s="1037">
        <f>SUM(C17:C49)</f>
        <v>4385</v>
      </c>
      <c r="D50" s="1037">
        <f>SUM(D17:D49)</f>
        <v>4446</v>
      </c>
      <c r="E50" s="1036">
        <f>SUM(E17:E49)</f>
        <v>8831</v>
      </c>
    </row>
    <row r="51" spans="2:5" ht="18.75" customHeight="1" thickBot="1" x14ac:dyDescent="0.3">
      <c r="B51" s="1006"/>
      <c r="C51" s="1007"/>
      <c r="D51" s="1007"/>
      <c r="E51" s="1007"/>
    </row>
    <row r="52" spans="2:5" ht="18.75" customHeight="1" thickBot="1" x14ac:dyDescent="0.35">
      <c r="B52" s="1972" t="s">
        <v>736</v>
      </c>
      <c r="C52" s="1973"/>
      <c r="D52" s="1973"/>
      <c r="E52" s="1974"/>
    </row>
    <row r="53" spans="2:5" ht="18.75" customHeight="1" thickBot="1" x14ac:dyDescent="0.35">
      <c r="B53" s="1026" t="s">
        <v>725</v>
      </c>
      <c r="C53" s="1027"/>
      <c r="D53" s="1027"/>
      <c r="E53" s="1028"/>
    </row>
    <row r="54" spans="2:5" ht="18.75" customHeight="1" thickBot="1" x14ac:dyDescent="0.3">
      <c r="B54" s="1041" t="s">
        <v>737</v>
      </c>
      <c r="C54" s="1466">
        <v>1</v>
      </c>
      <c r="D54" s="1466">
        <v>1</v>
      </c>
      <c r="E54" s="1455">
        <f t="shared" ref="E54" si="3">SUM(C54:D54)</f>
        <v>2</v>
      </c>
    </row>
    <row r="55" spans="2:5" ht="18.75" customHeight="1" thickBot="1" x14ac:dyDescent="0.3">
      <c r="B55" s="1018" t="s">
        <v>728</v>
      </c>
      <c r="C55" s="1037">
        <f>SUM(C54)</f>
        <v>1</v>
      </c>
      <c r="D55" s="1037">
        <f>SUM(D54)</f>
        <v>1</v>
      </c>
      <c r="E55" s="1036">
        <f>SUM(E54)</f>
        <v>2</v>
      </c>
    </row>
    <row r="56" spans="2:5" ht="18.75" customHeight="1" thickBot="1" x14ac:dyDescent="0.3">
      <c r="B56" s="1019"/>
      <c r="C56" s="1020"/>
      <c r="D56" s="1020"/>
      <c r="E56" s="1020"/>
    </row>
    <row r="57" spans="2:5" ht="18.75" customHeight="1" thickBot="1" x14ac:dyDescent="0.35">
      <c r="B57" s="1008" t="s">
        <v>729</v>
      </c>
      <c r="C57" s="1021"/>
      <c r="D57" s="1021"/>
      <c r="E57" s="1022"/>
    </row>
    <row r="58" spans="2:5" ht="18.75" customHeight="1" x14ac:dyDescent="0.25">
      <c r="B58" s="1023" t="s">
        <v>738</v>
      </c>
      <c r="C58" s="863">
        <v>161</v>
      </c>
      <c r="D58" s="863">
        <v>112</v>
      </c>
      <c r="E58" s="1455">
        <f t="shared" ref="E58:E61" si="4">SUM(C58:D58)</f>
        <v>273</v>
      </c>
    </row>
    <row r="59" spans="2:5" ht="18.75" customHeight="1" x14ac:dyDescent="0.25">
      <c r="B59" s="1024" t="s">
        <v>2892</v>
      </c>
      <c r="C59" s="823">
        <v>54</v>
      </c>
      <c r="D59" s="823">
        <v>86</v>
      </c>
      <c r="E59" s="1455">
        <f t="shared" si="4"/>
        <v>140</v>
      </c>
    </row>
    <row r="60" spans="2:5" ht="18.75" customHeight="1" x14ac:dyDescent="0.25">
      <c r="B60" s="1024" t="s">
        <v>2893</v>
      </c>
      <c r="C60" s="823">
        <v>1</v>
      </c>
      <c r="D60" s="823">
        <v>0</v>
      </c>
      <c r="E60" s="1455">
        <f t="shared" si="4"/>
        <v>1</v>
      </c>
    </row>
    <row r="61" spans="2:5" ht="18.75" customHeight="1" x14ac:dyDescent="0.25">
      <c r="B61" s="1024" t="s">
        <v>2894</v>
      </c>
      <c r="C61" s="823">
        <v>1</v>
      </c>
      <c r="D61" s="823"/>
      <c r="E61" s="1455">
        <f t="shared" si="4"/>
        <v>1</v>
      </c>
    </row>
    <row r="62" spans="2:5" ht="18.75" customHeight="1" thickBot="1" x14ac:dyDescent="0.3">
      <c r="B62" s="1018" t="s">
        <v>735</v>
      </c>
      <c r="C62" s="1036">
        <f>SUM(C58:C61)</f>
        <v>217</v>
      </c>
      <c r="D62" s="1036">
        <f>SUM(D58:D61)</f>
        <v>198</v>
      </c>
      <c r="E62" s="1036">
        <f>SUM(E58:E61)</f>
        <v>415</v>
      </c>
    </row>
    <row r="63" spans="2:5" ht="18.75" customHeight="1" thickBot="1" x14ac:dyDescent="0.3">
      <c r="B63" s="1019"/>
      <c r="C63" s="1020"/>
      <c r="D63" s="1020"/>
      <c r="E63" s="1020"/>
    </row>
    <row r="64" spans="2:5" ht="18.75" customHeight="1" thickBot="1" x14ac:dyDescent="0.35">
      <c r="B64" s="1972" t="s">
        <v>743</v>
      </c>
      <c r="C64" s="1973"/>
      <c r="D64" s="1973"/>
      <c r="E64" s="1974"/>
    </row>
    <row r="65" spans="2:5" ht="18.75" customHeight="1" thickBot="1" x14ac:dyDescent="0.35">
      <c r="B65" s="1026" t="s">
        <v>729</v>
      </c>
      <c r="C65" s="1027"/>
      <c r="D65" s="1027"/>
      <c r="E65" s="1028"/>
    </row>
    <row r="66" spans="2:5" ht="18.75" customHeight="1" x14ac:dyDescent="0.25">
      <c r="B66" s="1023" t="s">
        <v>744</v>
      </c>
      <c r="C66" s="863">
        <v>106</v>
      </c>
      <c r="D66" s="863">
        <v>58</v>
      </c>
      <c r="E66" s="1455">
        <f t="shared" ref="E66:E69" si="5">SUM(C66:D66)</f>
        <v>164</v>
      </c>
    </row>
    <row r="67" spans="2:5" ht="18.75" customHeight="1" x14ac:dyDescent="0.25">
      <c r="B67" s="1024" t="s">
        <v>2895</v>
      </c>
      <c r="C67" s="823">
        <v>110</v>
      </c>
      <c r="D67" s="823">
        <v>62</v>
      </c>
      <c r="E67" s="1455">
        <f t="shared" si="5"/>
        <v>172</v>
      </c>
    </row>
    <row r="68" spans="2:5" ht="18.75" customHeight="1" x14ac:dyDescent="0.25">
      <c r="B68" s="1024" t="s">
        <v>2896</v>
      </c>
      <c r="C68" s="823">
        <v>55</v>
      </c>
      <c r="D68" s="823">
        <v>86</v>
      </c>
      <c r="E68" s="1455">
        <f t="shared" si="5"/>
        <v>141</v>
      </c>
    </row>
    <row r="69" spans="2:5" ht="18.75" customHeight="1" thickBot="1" x14ac:dyDescent="0.3">
      <c r="B69" s="1024" t="s">
        <v>2897</v>
      </c>
      <c r="C69" s="823">
        <v>98</v>
      </c>
      <c r="D69" s="823">
        <v>22</v>
      </c>
      <c r="E69" s="1455">
        <f t="shared" si="5"/>
        <v>120</v>
      </c>
    </row>
    <row r="70" spans="2:5" ht="18.75" customHeight="1" thickBot="1" x14ac:dyDescent="0.3">
      <c r="B70" s="1005" t="s">
        <v>735</v>
      </c>
      <c r="C70" s="1034">
        <f>SUM(C66:C69)</f>
        <v>369</v>
      </c>
      <c r="D70" s="1034">
        <f>SUM(D66:D69)</f>
        <v>228</v>
      </c>
      <c r="E70" s="1034">
        <f>SUM(E66:E69)</f>
        <v>597</v>
      </c>
    </row>
    <row r="71" spans="2:5" ht="18.75" customHeight="1" thickBot="1" x14ac:dyDescent="0.3">
      <c r="B71" s="1019"/>
      <c r="C71" s="1020"/>
      <c r="D71" s="1020"/>
      <c r="E71" s="1020"/>
    </row>
    <row r="72" spans="2:5" ht="18.75" customHeight="1" thickBot="1" x14ac:dyDescent="0.35">
      <c r="B72" s="1972" t="s">
        <v>748</v>
      </c>
      <c r="C72" s="1973"/>
      <c r="D72" s="1973"/>
      <c r="E72" s="1974"/>
    </row>
    <row r="73" spans="2:5" ht="18.75" customHeight="1" thickBot="1" x14ac:dyDescent="0.35">
      <c r="B73" s="1026" t="s">
        <v>729</v>
      </c>
      <c r="C73" s="1027"/>
      <c r="D73" s="1027"/>
      <c r="E73" s="1028"/>
    </row>
    <row r="74" spans="2:5" ht="18.75" customHeight="1" x14ac:dyDescent="0.25">
      <c r="B74" s="1023" t="s">
        <v>749</v>
      </c>
      <c r="C74" s="863">
        <v>164</v>
      </c>
      <c r="D74" s="863">
        <v>132</v>
      </c>
      <c r="E74" s="1455">
        <f t="shared" ref="E74:E79" si="6">SUM(C74:D74)</f>
        <v>296</v>
      </c>
    </row>
    <row r="75" spans="2:5" ht="18.75" customHeight="1" x14ac:dyDescent="0.25">
      <c r="B75" s="1024" t="s">
        <v>2830</v>
      </c>
      <c r="C75" s="823">
        <v>111</v>
      </c>
      <c r="D75" s="823">
        <v>44</v>
      </c>
      <c r="E75" s="1455">
        <f t="shared" si="6"/>
        <v>155</v>
      </c>
    </row>
    <row r="76" spans="2:5" ht="18.75" customHeight="1" x14ac:dyDescent="0.25">
      <c r="B76" s="1024" t="s">
        <v>2831</v>
      </c>
      <c r="C76" s="823">
        <v>231</v>
      </c>
      <c r="D76" s="823">
        <v>137</v>
      </c>
      <c r="E76" s="1455">
        <f t="shared" si="6"/>
        <v>368</v>
      </c>
    </row>
    <row r="77" spans="2:5" ht="18.75" customHeight="1" x14ac:dyDescent="0.25">
      <c r="B77" s="1024" t="s">
        <v>2832</v>
      </c>
      <c r="C77" s="823">
        <v>82</v>
      </c>
      <c r="D77" s="823">
        <v>107</v>
      </c>
      <c r="E77" s="1455">
        <f t="shared" si="6"/>
        <v>189</v>
      </c>
    </row>
    <row r="78" spans="2:5" ht="18.75" customHeight="1" x14ac:dyDescent="0.25">
      <c r="B78" s="1024" t="s">
        <v>2834</v>
      </c>
      <c r="C78" s="823">
        <v>62</v>
      </c>
      <c r="D78" s="823">
        <v>27</v>
      </c>
      <c r="E78" s="1455">
        <f t="shared" si="6"/>
        <v>89</v>
      </c>
    </row>
    <row r="79" spans="2:5" ht="18.75" customHeight="1" x14ac:dyDescent="0.25">
      <c r="B79" s="1024" t="s">
        <v>750</v>
      </c>
      <c r="C79" s="823">
        <v>128</v>
      </c>
      <c r="D79" s="823">
        <v>82</v>
      </c>
      <c r="E79" s="1455">
        <f t="shared" si="6"/>
        <v>210</v>
      </c>
    </row>
    <row r="80" spans="2:5" ht="18.75" customHeight="1" thickBot="1" x14ac:dyDescent="0.3">
      <c r="B80" s="1018" t="s">
        <v>735</v>
      </c>
      <c r="C80" s="1036">
        <f>SUM(C74:C79)</f>
        <v>778</v>
      </c>
      <c r="D80" s="1036">
        <f>SUM(D74:D79)</f>
        <v>529</v>
      </c>
      <c r="E80" s="1036">
        <f>SUM(E74:E79)</f>
        <v>1307</v>
      </c>
    </row>
    <row r="81" spans="2:5" ht="18.75" customHeight="1" thickBot="1" x14ac:dyDescent="0.3">
      <c r="B81" s="1029"/>
      <c r="C81" s="1030"/>
      <c r="D81" s="1030"/>
      <c r="E81" s="1030"/>
    </row>
    <row r="82" spans="2:5" ht="18.75" customHeight="1" x14ac:dyDescent="0.3">
      <c r="B82" s="1031" t="s">
        <v>751</v>
      </c>
      <c r="C82" s="1462">
        <f>C14+C55</f>
        <v>98</v>
      </c>
      <c r="D82" s="1462">
        <f>D14+D55</f>
        <v>289</v>
      </c>
      <c r="E82" s="1463">
        <f>E14+E55</f>
        <v>387</v>
      </c>
    </row>
    <row r="83" spans="2:5" ht="18.75" customHeight="1" x14ac:dyDescent="0.3">
      <c r="B83" s="1032" t="s">
        <v>752</v>
      </c>
      <c r="C83" s="1436">
        <f>C50+C62+C70+C80</f>
        <v>5749</v>
      </c>
      <c r="D83" s="1436">
        <f>D50+D62+D70+D80</f>
        <v>5401</v>
      </c>
      <c r="E83" s="1464">
        <f>E50+E62+E70+E80</f>
        <v>11150</v>
      </c>
    </row>
    <row r="84" spans="2:5" ht="18.75" customHeight="1" thickBot="1" x14ac:dyDescent="0.35">
      <c r="B84" s="1033" t="s">
        <v>1326</v>
      </c>
      <c r="C84" s="1038">
        <f>C14+C50+C55+C62+C70+C80</f>
        <v>5847</v>
      </c>
      <c r="D84" s="1038">
        <f>D14+D50+D55+D62+D70+D80</f>
        <v>5690</v>
      </c>
      <c r="E84" s="1039">
        <f>E14+E50+E55+E62+E70+E80</f>
        <v>11537</v>
      </c>
    </row>
    <row r="85" spans="2:5" ht="18.75" customHeight="1" x14ac:dyDescent="0.25">
      <c r="B85" s="776"/>
      <c r="C85" s="776"/>
      <c r="D85" s="776"/>
      <c r="E85" s="776"/>
    </row>
    <row r="86" spans="2:5" ht="18.75" hidden="1" customHeight="1" x14ac:dyDescent="0.25">
      <c r="B86" s="776"/>
      <c r="C86" s="1020"/>
      <c r="D86" s="1020"/>
      <c r="E86" s="1020"/>
    </row>
    <row r="87" spans="2:5" ht="18.75" hidden="1" customHeight="1" x14ac:dyDescent="0.25">
      <c r="B87" s="776"/>
      <c r="C87" s="776"/>
      <c r="D87" s="776"/>
      <c r="E87" s="776"/>
    </row>
    <row r="88" spans="2:5" ht="15" hidden="1" customHeight="1" x14ac:dyDescent="0.25">
      <c r="B88" s="776"/>
      <c r="C88" s="776"/>
      <c r="D88" s="776"/>
      <c r="E88" s="776"/>
    </row>
    <row r="89" spans="2:5" ht="15" hidden="1" customHeight="1" x14ac:dyDescent="0.25"/>
    <row r="90" spans="2:5" ht="15" hidden="1" customHeight="1" x14ac:dyDescent="0.25"/>
    <row r="91" spans="2:5" ht="15" hidden="1" customHeight="1" x14ac:dyDescent="0.25"/>
    <row r="92" spans="2:5" ht="15" hidden="1" customHeight="1" x14ac:dyDescent="0.25"/>
    <row r="93" spans="2:5" ht="15" hidden="1" customHeight="1" x14ac:dyDescent="0.25"/>
    <row r="94" spans="2:5" ht="15" hidden="1" customHeight="1" x14ac:dyDescent="0.25"/>
    <row r="95" spans="2:5" ht="15" hidden="1" customHeight="1" x14ac:dyDescent="0.25"/>
    <row r="96" spans="2:5"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idden="1" x14ac:dyDescent="0.25"/>
    <row r="276" hidden="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sheetData>
  <sheetProtection sheet="1" objects="1" scenarios="1" formatCells="0" formatColumns="0" formatRows="0" insertColumns="0" insertRows="0" deleteColumns="0" deleteRows="0" sort="0"/>
  <mergeCells count="8">
    <mergeCell ref="B64:E64"/>
    <mergeCell ref="B72:E72"/>
    <mergeCell ref="B1:E3"/>
    <mergeCell ref="B4:E4"/>
    <mergeCell ref="B6:E6"/>
    <mergeCell ref="B7:E7"/>
    <mergeCell ref="B8:E8"/>
    <mergeCell ref="B52:E52"/>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L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2635</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J317"/>
  <sheetViews>
    <sheetView showGridLines="0" zoomScaleNormal="100" workbookViewId="0">
      <pane xSplit="1" ySplit="5" topLeftCell="B30" activePane="bottomRight" state="frozen"/>
      <selection activeCell="C5" sqref="C5"/>
      <selection pane="topRight" activeCell="C5" sqref="C5"/>
      <selection pane="bottomLeft" activeCell="C5" sqref="C5"/>
      <selection pane="bottomRight" activeCell="C51" sqref="C51:E51"/>
    </sheetView>
  </sheetViews>
  <sheetFormatPr baseColWidth="10" defaultColWidth="0" defaultRowHeight="15" customHeight="1" zeroHeight="1" x14ac:dyDescent="0.25"/>
  <cols>
    <col min="1" max="1" width="3.5703125" style="775" customWidth="1"/>
    <col min="2" max="2" width="62.28515625" style="775" customWidth="1"/>
    <col min="3" max="5" width="21.85546875" style="775" customWidth="1"/>
    <col min="6" max="6" width="4.14062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6.5" thickBot="1" x14ac:dyDescent="0.3">
      <c r="B3" s="1810"/>
      <c r="C3" s="1811"/>
      <c r="D3" s="1811"/>
      <c r="E3" s="1812"/>
      <c r="F3" s="776"/>
      <c r="G3" s="776"/>
    </row>
    <row r="4" spans="2:7" ht="21.75" thickBot="1" x14ac:dyDescent="0.4">
      <c r="B4" s="1855" t="s">
        <v>2638</v>
      </c>
      <c r="C4" s="1856"/>
      <c r="D4" s="1856"/>
      <c r="E4" s="1858"/>
      <c r="F4" s="776"/>
      <c r="G4" s="776"/>
    </row>
    <row r="5" spans="2:7" ht="22.5" customHeight="1" thickBot="1" x14ac:dyDescent="0.3">
      <c r="B5" s="998" t="s">
        <v>726</v>
      </c>
      <c r="C5" s="999" t="s">
        <v>714</v>
      </c>
      <c r="D5" s="999" t="s">
        <v>715</v>
      </c>
      <c r="E5" s="1000" t="s">
        <v>727</v>
      </c>
      <c r="F5" s="776"/>
      <c r="G5" s="776"/>
    </row>
    <row r="6" spans="2:7" s="778" customFormat="1" ht="18.75" customHeight="1" thickBot="1" x14ac:dyDescent="0.3">
      <c r="B6" s="1859"/>
      <c r="C6" s="1859"/>
      <c r="D6" s="1859"/>
      <c r="E6" s="1859"/>
      <c r="F6" s="803"/>
      <c r="G6" s="803"/>
    </row>
    <row r="7" spans="2:7" ht="18.75" customHeight="1" thickBot="1" x14ac:dyDescent="0.35">
      <c r="B7" s="1978" t="s">
        <v>753</v>
      </c>
      <c r="C7" s="1979"/>
      <c r="D7" s="1979"/>
      <c r="E7" s="1980"/>
    </row>
    <row r="8" spans="2:7" ht="18.75" customHeight="1" x14ac:dyDescent="0.25">
      <c r="B8" s="1047" t="s">
        <v>2835</v>
      </c>
      <c r="C8" s="1467">
        <v>34</v>
      </c>
      <c r="D8" s="1467">
        <v>23</v>
      </c>
      <c r="E8" s="1468">
        <f>SUM(C8:D8)</f>
        <v>57</v>
      </c>
    </row>
    <row r="9" spans="2:7" x14ac:dyDescent="0.25">
      <c r="B9" s="1048" t="s">
        <v>2836</v>
      </c>
      <c r="C9" s="1469">
        <v>3</v>
      </c>
      <c r="D9" s="1469">
        <v>8</v>
      </c>
      <c r="E9" s="1470">
        <f t="shared" ref="E9:E23" si="0">SUM(C9:D9)</f>
        <v>11</v>
      </c>
    </row>
    <row r="10" spans="2:7" ht="18.75" customHeight="1" x14ac:dyDescent="0.25">
      <c r="B10" s="1048" t="s">
        <v>2837</v>
      </c>
      <c r="C10" s="1469">
        <v>3</v>
      </c>
      <c r="D10" s="1469">
        <v>6</v>
      </c>
      <c r="E10" s="1470">
        <f t="shared" si="0"/>
        <v>9</v>
      </c>
    </row>
    <row r="11" spans="2:7" ht="30" x14ac:dyDescent="0.25">
      <c r="B11" s="1048" t="s">
        <v>2838</v>
      </c>
      <c r="C11" s="1469">
        <v>10</v>
      </c>
      <c r="D11" s="1469">
        <v>13</v>
      </c>
      <c r="E11" s="1470">
        <f>SUM(C11:D11)</f>
        <v>23</v>
      </c>
    </row>
    <row r="12" spans="2:7" ht="18.75" customHeight="1" x14ac:dyDescent="0.25">
      <c r="B12" s="1048" t="s">
        <v>2839</v>
      </c>
      <c r="C12" s="1469">
        <v>3</v>
      </c>
      <c r="D12" s="1469">
        <v>2</v>
      </c>
      <c r="E12" s="1470">
        <f t="shared" si="0"/>
        <v>5</v>
      </c>
    </row>
    <row r="13" spans="2:7" ht="30" x14ac:dyDescent="0.25">
      <c r="B13" s="1048" t="s">
        <v>2840</v>
      </c>
      <c r="C13" s="1469">
        <v>1</v>
      </c>
      <c r="D13" s="1469">
        <v>0</v>
      </c>
      <c r="E13" s="1470">
        <f t="shared" si="0"/>
        <v>1</v>
      </c>
    </row>
    <row r="14" spans="2:7" ht="18.75" customHeight="1" x14ac:dyDescent="0.25">
      <c r="B14" s="1048" t="s">
        <v>2841</v>
      </c>
      <c r="C14" s="1469">
        <v>30</v>
      </c>
      <c r="D14" s="1469">
        <v>17</v>
      </c>
      <c r="E14" s="1470">
        <f t="shared" si="0"/>
        <v>47</v>
      </c>
    </row>
    <row r="15" spans="2:7" ht="30" x14ac:dyDescent="0.25">
      <c r="B15" s="1048" t="s">
        <v>2842</v>
      </c>
      <c r="C15" s="1469">
        <v>12</v>
      </c>
      <c r="D15" s="1469">
        <v>8</v>
      </c>
      <c r="E15" s="1470">
        <f t="shared" si="0"/>
        <v>20</v>
      </c>
    </row>
    <row r="16" spans="2:7" x14ac:dyDescent="0.25">
      <c r="B16" s="1048" t="s">
        <v>2843</v>
      </c>
      <c r="C16" s="1469">
        <v>19</v>
      </c>
      <c r="D16" s="1469">
        <v>11</v>
      </c>
      <c r="E16" s="1470">
        <f t="shared" si="0"/>
        <v>30</v>
      </c>
    </row>
    <row r="17" spans="2:5" ht="18.75" customHeight="1" x14ac:dyDescent="0.25">
      <c r="B17" s="1048" t="s">
        <v>2844</v>
      </c>
      <c r="C17" s="1469">
        <v>27</v>
      </c>
      <c r="D17" s="1469">
        <v>9</v>
      </c>
      <c r="E17" s="1470">
        <f t="shared" si="0"/>
        <v>36</v>
      </c>
    </row>
    <row r="18" spans="2:5" ht="30" x14ac:dyDescent="0.25">
      <c r="B18" s="1048" t="s">
        <v>2845</v>
      </c>
      <c r="C18" s="1469">
        <v>2</v>
      </c>
      <c r="D18" s="1469">
        <v>2</v>
      </c>
      <c r="E18" s="1470">
        <f t="shared" si="0"/>
        <v>4</v>
      </c>
    </row>
    <row r="19" spans="2:5" ht="18.75" customHeight="1" x14ac:dyDescent="0.25">
      <c r="B19" s="1048" t="s">
        <v>2846</v>
      </c>
      <c r="C19" s="1469">
        <v>3</v>
      </c>
      <c r="D19" s="1469">
        <v>9</v>
      </c>
      <c r="E19" s="1470">
        <f t="shared" si="0"/>
        <v>12</v>
      </c>
    </row>
    <row r="20" spans="2:5" ht="18.75" customHeight="1" x14ac:dyDescent="0.25">
      <c r="B20" s="1048" t="s">
        <v>2847</v>
      </c>
      <c r="C20" s="1469">
        <v>15</v>
      </c>
      <c r="D20" s="1469">
        <v>9</v>
      </c>
      <c r="E20" s="1470">
        <f t="shared" si="0"/>
        <v>24</v>
      </c>
    </row>
    <row r="21" spans="2:5" ht="18.75" customHeight="1" x14ac:dyDescent="0.25">
      <c r="B21" s="1048" t="s">
        <v>2848</v>
      </c>
      <c r="C21" s="1469">
        <v>12</v>
      </c>
      <c r="D21" s="1469">
        <v>7</v>
      </c>
      <c r="E21" s="1470">
        <f t="shared" si="0"/>
        <v>19</v>
      </c>
    </row>
    <row r="22" spans="2:5" ht="18.75" customHeight="1" x14ac:dyDescent="0.25">
      <c r="B22" s="1048" t="s">
        <v>2849</v>
      </c>
      <c r="C22" s="1469">
        <v>25</v>
      </c>
      <c r="D22" s="1469">
        <v>11</v>
      </c>
      <c r="E22" s="1470">
        <f t="shared" si="0"/>
        <v>36</v>
      </c>
    </row>
    <row r="23" spans="2:5" ht="18.75" customHeight="1" thickBot="1" x14ac:dyDescent="0.3">
      <c r="B23" s="1049" t="s">
        <v>2850</v>
      </c>
      <c r="C23" s="1471">
        <v>6</v>
      </c>
      <c r="D23" s="1471">
        <v>4</v>
      </c>
      <c r="E23" s="1472">
        <f t="shared" si="0"/>
        <v>10</v>
      </c>
    </row>
    <row r="24" spans="2:5" ht="18.75" customHeight="1" thickBot="1" x14ac:dyDescent="0.3">
      <c r="B24" s="1050" t="s">
        <v>758</v>
      </c>
      <c r="C24" s="900">
        <f>SUM(C8:C23)</f>
        <v>205</v>
      </c>
      <c r="D24" s="900">
        <f>SUM(D8:D23)</f>
        <v>139</v>
      </c>
      <c r="E24" s="1034">
        <f>SUM(E8:E23)</f>
        <v>344</v>
      </c>
    </row>
    <row r="25" spans="2:5" ht="18.75" customHeight="1" x14ac:dyDescent="0.25">
      <c r="B25" s="1052" t="s">
        <v>754</v>
      </c>
      <c r="C25" s="1007"/>
      <c r="D25" s="1007"/>
      <c r="E25" s="1071">
        <f>IFERROR(E24/E51,0)</f>
        <v>0.40233918128654972</v>
      </c>
    </row>
    <row r="26" spans="2:5" ht="18.75" customHeight="1" thickBot="1" x14ac:dyDescent="0.3">
      <c r="B26" s="1007"/>
      <c r="C26" s="1007"/>
      <c r="D26" s="1007"/>
      <c r="E26" s="1007"/>
    </row>
    <row r="27" spans="2:5" ht="18.75" customHeight="1" thickBot="1" x14ac:dyDescent="0.35">
      <c r="B27" s="1001" t="s">
        <v>755</v>
      </c>
      <c r="C27" s="1021"/>
      <c r="D27" s="1021"/>
      <c r="E27" s="1022"/>
    </row>
    <row r="28" spans="2:5" ht="18.75" customHeight="1" x14ac:dyDescent="0.25">
      <c r="B28" s="1023" t="s">
        <v>2851</v>
      </c>
      <c r="C28" s="863">
        <v>15</v>
      </c>
      <c r="D28" s="863">
        <v>11</v>
      </c>
      <c r="E28" s="1473">
        <f>SUM(C28:D28)</f>
        <v>26</v>
      </c>
    </row>
    <row r="29" spans="2:5" ht="18.75" customHeight="1" x14ac:dyDescent="0.25">
      <c r="B29" s="1024" t="s">
        <v>2852</v>
      </c>
      <c r="C29" s="823">
        <v>27</v>
      </c>
      <c r="D29" s="823">
        <v>12</v>
      </c>
      <c r="E29" s="1474">
        <f t="shared" ref="E29:E42" si="1">SUM(C29:D29)</f>
        <v>39</v>
      </c>
    </row>
    <row r="30" spans="2:5" ht="18.75" customHeight="1" x14ac:dyDescent="0.25">
      <c r="B30" s="1024" t="s">
        <v>2853</v>
      </c>
      <c r="C30" s="823">
        <v>46</v>
      </c>
      <c r="D30" s="823">
        <v>8</v>
      </c>
      <c r="E30" s="1474">
        <f t="shared" si="1"/>
        <v>54</v>
      </c>
    </row>
    <row r="31" spans="2:5" ht="18.75" customHeight="1" x14ac:dyDescent="0.25">
      <c r="B31" s="1053" t="s">
        <v>2854</v>
      </c>
      <c r="C31" s="823">
        <v>4</v>
      </c>
      <c r="D31" s="823">
        <v>11</v>
      </c>
      <c r="E31" s="1474">
        <f t="shared" si="1"/>
        <v>15</v>
      </c>
    </row>
    <row r="32" spans="2:5" ht="31.5" x14ac:dyDescent="0.25">
      <c r="B32" s="1024" t="s">
        <v>2855</v>
      </c>
      <c r="C32" s="823">
        <v>2</v>
      </c>
      <c r="D32" s="823">
        <v>2</v>
      </c>
      <c r="E32" s="1474">
        <f t="shared" si="1"/>
        <v>4</v>
      </c>
    </row>
    <row r="33" spans="2:5" ht="18.75" customHeight="1" x14ac:dyDescent="0.25">
      <c r="B33" s="1024" t="s">
        <v>2856</v>
      </c>
      <c r="C33" s="823">
        <v>26</v>
      </c>
      <c r="D33" s="823">
        <v>18</v>
      </c>
      <c r="E33" s="1474">
        <f t="shared" si="1"/>
        <v>44</v>
      </c>
    </row>
    <row r="34" spans="2:5" ht="18.75" customHeight="1" x14ac:dyDescent="0.25">
      <c r="B34" s="1024" t="s">
        <v>2784</v>
      </c>
      <c r="C34" s="823">
        <v>8</v>
      </c>
      <c r="D34" s="823">
        <v>7</v>
      </c>
      <c r="E34" s="1474">
        <f t="shared" si="1"/>
        <v>15</v>
      </c>
    </row>
    <row r="35" spans="2:5" ht="18.75" customHeight="1" x14ac:dyDescent="0.25">
      <c r="B35" s="1024" t="s">
        <v>2857</v>
      </c>
      <c r="C35" s="823">
        <v>21</v>
      </c>
      <c r="D35" s="823">
        <v>23</v>
      </c>
      <c r="E35" s="1474">
        <f t="shared" si="1"/>
        <v>44</v>
      </c>
    </row>
    <row r="36" spans="2:5" ht="18.75" customHeight="1" x14ac:dyDescent="0.25">
      <c r="B36" s="1024" t="s">
        <v>2858</v>
      </c>
      <c r="C36" s="823">
        <v>11</v>
      </c>
      <c r="D36" s="823">
        <v>25</v>
      </c>
      <c r="E36" s="1474">
        <f t="shared" si="1"/>
        <v>36</v>
      </c>
    </row>
    <row r="37" spans="2:5" ht="31.5" x14ac:dyDescent="0.25">
      <c r="B37" s="1024" t="s">
        <v>2859</v>
      </c>
      <c r="C37" s="823">
        <v>14</v>
      </c>
      <c r="D37" s="823">
        <v>36</v>
      </c>
      <c r="E37" s="1474">
        <f t="shared" si="1"/>
        <v>50</v>
      </c>
    </row>
    <row r="38" spans="2:5" ht="47.25" x14ac:dyDescent="0.25">
      <c r="B38" s="1024" t="s">
        <v>2860</v>
      </c>
      <c r="C38" s="823">
        <v>18</v>
      </c>
      <c r="D38" s="823">
        <v>16</v>
      </c>
      <c r="E38" s="1474">
        <f t="shared" si="1"/>
        <v>34</v>
      </c>
    </row>
    <row r="39" spans="2:5" ht="31.5" x14ac:dyDescent="0.25">
      <c r="B39" s="1024" t="s">
        <v>2861</v>
      </c>
      <c r="C39" s="823">
        <v>2</v>
      </c>
      <c r="D39" s="823">
        <v>5</v>
      </c>
      <c r="E39" s="1474">
        <f t="shared" si="1"/>
        <v>7</v>
      </c>
    </row>
    <row r="40" spans="2:5" ht="18.75" customHeight="1" x14ac:dyDescent="0.25">
      <c r="B40" s="1024" t="s">
        <v>2862</v>
      </c>
      <c r="C40" s="823">
        <v>23</v>
      </c>
      <c r="D40" s="823">
        <v>19</v>
      </c>
      <c r="E40" s="1474">
        <f t="shared" si="1"/>
        <v>42</v>
      </c>
    </row>
    <row r="41" spans="2:5" ht="18.75" customHeight="1" x14ac:dyDescent="0.25">
      <c r="B41" s="1024" t="s">
        <v>2863</v>
      </c>
      <c r="C41" s="823">
        <v>28</v>
      </c>
      <c r="D41" s="823">
        <v>35</v>
      </c>
      <c r="E41" s="1474">
        <f t="shared" si="1"/>
        <v>63</v>
      </c>
    </row>
    <row r="42" spans="2:5" ht="18.75" customHeight="1" thickBot="1" x14ac:dyDescent="0.3">
      <c r="B42" s="1025" t="s">
        <v>2864</v>
      </c>
      <c r="C42" s="1461">
        <v>7</v>
      </c>
      <c r="D42" s="1461">
        <v>9</v>
      </c>
      <c r="E42" s="1475">
        <f t="shared" si="1"/>
        <v>16</v>
      </c>
    </row>
    <row r="43" spans="2:5" ht="18.75" customHeight="1" thickBot="1" x14ac:dyDescent="0.3">
      <c r="B43" s="1050" t="s">
        <v>759</v>
      </c>
      <c r="C43" s="900">
        <f>SUM(C28:C42)</f>
        <v>252</v>
      </c>
      <c r="D43" s="900">
        <f>SUM(D28:D42)</f>
        <v>237</v>
      </c>
      <c r="E43" s="1034">
        <f>SUM(E28:E42)</f>
        <v>489</v>
      </c>
    </row>
    <row r="44" spans="2:5" ht="18.75" customHeight="1" thickBot="1" x14ac:dyDescent="0.3">
      <c r="B44" s="1007"/>
      <c r="C44" s="1007"/>
      <c r="D44" s="1007"/>
      <c r="E44" s="1070">
        <f>IFERROR(E43/E51,0)</f>
        <v>0.57192982456140351</v>
      </c>
    </row>
    <row r="45" spans="2:5" ht="18.75" customHeight="1" thickBot="1" x14ac:dyDescent="0.35">
      <c r="B45" s="1001" t="s">
        <v>757</v>
      </c>
      <c r="C45" s="1021"/>
      <c r="D45" s="1021"/>
      <c r="E45" s="1022"/>
    </row>
    <row r="46" spans="2:5" ht="31.5" x14ac:dyDescent="0.25">
      <c r="B46" s="1023" t="s">
        <v>2865</v>
      </c>
      <c r="C46" s="863">
        <v>3</v>
      </c>
      <c r="D46" s="863">
        <v>4</v>
      </c>
      <c r="E46" s="1473">
        <f>SUM(C46:D46)</f>
        <v>7</v>
      </c>
    </row>
    <row r="47" spans="2:5" ht="15.75" x14ac:dyDescent="0.25">
      <c r="B47" s="1054" t="s">
        <v>2866</v>
      </c>
      <c r="C47" s="1476">
        <v>1</v>
      </c>
      <c r="D47" s="1476">
        <v>1</v>
      </c>
      <c r="E47" s="1473">
        <f>SUM(C47:D47)</f>
        <v>2</v>
      </c>
    </row>
    <row r="48" spans="2:5" ht="18.75" customHeight="1" thickBot="1" x14ac:dyDescent="0.3">
      <c r="B48" s="1025" t="s">
        <v>1197</v>
      </c>
      <c r="C48" s="1461">
        <v>8</v>
      </c>
      <c r="D48" s="1461">
        <v>5</v>
      </c>
      <c r="E48" s="1475">
        <f>SUM(C48:D48)</f>
        <v>13</v>
      </c>
    </row>
    <row r="49" spans="2:5" ht="18.75" customHeight="1" thickBot="1" x14ac:dyDescent="0.3">
      <c r="B49" s="1055" t="s">
        <v>761</v>
      </c>
      <c r="C49" s="1037">
        <f>SUM(C46:C48)</f>
        <v>12</v>
      </c>
      <c r="D49" s="1037">
        <f>SUM(D46:D48)</f>
        <v>10</v>
      </c>
      <c r="E49" s="1036">
        <f>SUM(E46:E48)</f>
        <v>22</v>
      </c>
    </row>
    <row r="50" spans="2:5" ht="18.75" customHeight="1" thickBot="1" x14ac:dyDescent="0.3">
      <c r="B50" s="1056"/>
      <c r="C50" s="1056"/>
      <c r="D50" s="1056"/>
      <c r="E50" s="1069">
        <f>IFERROR(E49/E51,0)</f>
        <v>2.5730994152046785E-2</v>
      </c>
    </row>
    <row r="51" spans="2:5" ht="18.75" customHeight="1" thickBot="1" x14ac:dyDescent="0.35">
      <c r="B51" s="1057" t="s">
        <v>760</v>
      </c>
      <c r="C51" s="892">
        <f>C24+C43+C49</f>
        <v>469</v>
      </c>
      <c r="D51" s="892">
        <f>D24+D43+D49</f>
        <v>386</v>
      </c>
      <c r="E51" s="1477">
        <f>E24+E43+E49</f>
        <v>855</v>
      </c>
    </row>
    <row r="52" spans="2:5" ht="15" customHeight="1" x14ac:dyDescent="0.25"/>
    <row r="53" spans="2:5" ht="15" hidden="1" customHeight="1" x14ac:dyDescent="0.25"/>
    <row r="54" spans="2:5" ht="15" hidden="1" customHeight="1" x14ac:dyDescent="0.25"/>
    <row r="55" spans="2:5" ht="15" hidden="1" customHeight="1" x14ac:dyDescent="0.25"/>
    <row r="56" spans="2:5" ht="15" hidden="1" customHeight="1" x14ac:dyDescent="0.25"/>
    <row r="57" spans="2:5" ht="15" hidden="1" customHeight="1" x14ac:dyDescent="0.25"/>
    <row r="58" spans="2:5" ht="15" hidden="1" customHeight="1" x14ac:dyDescent="0.25"/>
    <row r="59" spans="2:5" ht="15" hidden="1" customHeight="1" x14ac:dyDescent="0.25"/>
    <row r="60" spans="2:5" ht="15" hidden="1" customHeight="1" x14ac:dyDescent="0.25"/>
    <row r="61" spans="2:5" ht="15" hidden="1" customHeight="1" x14ac:dyDescent="0.25"/>
    <row r="62" spans="2:5" ht="15" hidden="1" customHeight="1" x14ac:dyDescent="0.25"/>
    <row r="63" spans="2:5" ht="15" hidden="1" customHeight="1" x14ac:dyDescent="0.25"/>
    <row r="64" spans="2:5"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sheetData>
  <sheetProtection sheet="1" objects="1" scenarios="1" formatCells="0" formatColumns="0" formatRows="0" insertColumns="0" insertRows="0" deleteColumns="0" deleteRows="0" sort="0"/>
  <mergeCells count="4">
    <mergeCell ref="B1:E3"/>
    <mergeCell ref="B4:E4"/>
    <mergeCell ref="B6:E6"/>
    <mergeCell ref="B7:E7"/>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J318"/>
  <sheetViews>
    <sheetView showGridLines="0" zoomScaleNormal="100" workbookViewId="0">
      <pane xSplit="1" ySplit="5" topLeftCell="B6" activePane="bottomRight" state="frozen"/>
      <selection activeCell="C5" sqref="C5"/>
      <selection pane="topRight" activeCell="C5" sqref="C5"/>
      <selection pane="bottomLeft" activeCell="C5" sqref="C5"/>
      <selection pane="bottomRight" activeCell="C10" sqref="C10"/>
    </sheetView>
  </sheetViews>
  <sheetFormatPr baseColWidth="10" defaultColWidth="0" defaultRowHeight="15" customHeight="1" zeroHeight="1" x14ac:dyDescent="0.25"/>
  <cols>
    <col min="1" max="1" width="3.5703125" style="775" customWidth="1"/>
    <col min="2" max="2" width="62.42578125" style="775" customWidth="1"/>
    <col min="3" max="5" width="21.85546875" style="775" customWidth="1"/>
    <col min="6" max="6" width="5" style="775" customWidth="1"/>
    <col min="7" max="10" width="0" style="775" hidden="1" customWidth="1"/>
    <col min="11" max="16384" width="9.140625" style="775" hidden="1"/>
  </cols>
  <sheetData>
    <row r="1" spans="2:7" x14ac:dyDescent="0.25">
      <c r="B1" s="1804"/>
      <c r="C1" s="1805"/>
      <c r="D1" s="1805"/>
      <c r="E1" s="1806"/>
    </row>
    <row r="2" spans="2:7" x14ac:dyDescent="0.25">
      <c r="B2" s="1807"/>
      <c r="C2" s="1808"/>
      <c r="D2" s="1808"/>
      <c r="E2" s="1809"/>
    </row>
    <row r="3" spans="2:7" ht="15.75" x14ac:dyDescent="0.25">
      <c r="B3" s="1807"/>
      <c r="C3" s="1808"/>
      <c r="D3" s="1808"/>
      <c r="E3" s="1809"/>
      <c r="F3" s="776"/>
      <c r="G3" s="776"/>
    </row>
    <row r="4" spans="2:7" ht="21.75" thickBot="1" x14ac:dyDescent="0.4">
      <c r="B4" s="1984" t="s">
        <v>2645</v>
      </c>
      <c r="C4" s="1984"/>
      <c r="D4" s="1984"/>
      <c r="E4" s="1984"/>
      <c r="F4" s="776"/>
      <c r="G4" s="776"/>
    </row>
    <row r="5" spans="2:7" ht="22.5" customHeight="1" x14ac:dyDescent="0.25">
      <c r="B5" s="1058" t="s">
        <v>726</v>
      </c>
      <c r="C5" s="1058" t="s">
        <v>714</v>
      </c>
      <c r="D5" s="1058" t="s">
        <v>715</v>
      </c>
      <c r="E5" s="1058" t="s">
        <v>727</v>
      </c>
      <c r="F5" s="776"/>
      <c r="G5" s="776"/>
    </row>
    <row r="6" spans="2:7" s="778" customFormat="1" ht="18.75" customHeight="1" x14ac:dyDescent="0.25">
      <c r="B6" s="1859"/>
      <c r="C6" s="1859"/>
      <c r="D6" s="1859"/>
      <c r="E6" s="1859"/>
      <c r="F6" s="803"/>
      <c r="G6" s="803"/>
    </row>
    <row r="7" spans="2:7" ht="18.75" customHeight="1" x14ac:dyDescent="0.3">
      <c r="B7" s="1985" t="s">
        <v>753</v>
      </c>
      <c r="C7" s="1986"/>
      <c r="D7" s="1986"/>
      <c r="E7" s="1987"/>
    </row>
    <row r="8" spans="2:7" ht="18.75" customHeight="1" x14ac:dyDescent="0.25">
      <c r="B8" s="1059" t="s">
        <v>2835</v>
      </c>
      <c r="C8" s="1467">
        <v>20</v>
      </c>
      <c r="D8" s="1467">
        <v>18</v>
      </c>
      <c r="E8" s="1478">
        <f>SUM(C8:D8)</f>
        <v>38</v>
      </c>
    </row>
    <row r="9" spans="2:7" ht="30" x14ac:dyDescent="0.25">
      <c r="B9" s="1060" t="s">
        <v>2898</v>
      </c>
      <c r="C9" s="1469">
        <v>1</v>
      </c>
      <c r="D9" s="1469">
        <v>2</v>
      </c>
      <c r="E9" s="1478">
        <f t="shared" ref="E9:E21" si="0">SUM(C9:D9)</f>
        <v>3</v>
      </c>
    </row>
    <row r="10" spans="2:7" ht="18.75" customHeight="1" x14ac:dyDescent="0.25">
      <c r="B10" s="1060" t="s">
        <v>2899</v>
      </c>
      <c r="C10" s="1469">
        <v>4</v>
      </c>
      <c r="D10" s="1469">
        <v>10</v>
      </c>
      <c r="E10" s="1478">
        <f t="shared" si="0"/>
        <v>14</v>
      </c>
    </row>
    <row r="11" spans="2:7" ht="18.75" customHeight="1" x14ac:dyDescent="0.25">
      <c r="B11" s="1060" t="s">
        <v>2837</v>
      </c>
      <c r="C11" s="1469">
        <v>3</v>
      </c>
      <c r="D11" s="1469">
        <v>6</v>
      </c>
      <c r="E11" s="1478">
        <f t="shared" si="0"/>
        <v>9</v>
      </c>
    </row>
    <row r="12" spans="2:7" ht="30" x14ac:dyDescent="0.25">
      <c r="B12" s="1060" t="s">
        <v>2900</v>
      </c>
      <c r="C12" s="1469">
        <v>10</v>
      </c>
      <c r="D12" s="1469">
        <v>12</v>
      </c>
      <c r="E12" s="1478">
        <f t="shared" si="0"/>
        <v>22</v>
      </c>
    </row>
    <row r="13" spans="2:7" ht="18.75" customHeight="1" x14ac:dyDescent="0.25">
      <c r="B13" s="1060" t="s">
        <v>2841</v>
      </c>
      <c r="C13" s="1469">
        <v>15</v>
      </c>
      <c r="D13" s="1469">
        <v>7</v>
      </c>
      <c r="E13" s="1478">
        <f t="shared" si="0"/>
        <v>22</v>
      </c>
    </row>
    <row r="14" spans="2:7" ht="30" x14ac:dyDescent="0.25">
      <c r="B14" s="1060" t="s">
        <v>2901</v>
      </c>
      <c r="C14" s="1469">
        <v>15</v>
      </c>
      <c r="D14" s="1469">
        <v>12</v>
      </c>
      <c r="E14" s="1478">
        <f t="shared" si="0"/>
        <v>27</v>
      </c>
    </row>
    <row r="15" spans="2:7" ht="18.75" customHeight="1" x14ac:dyDescent="0.25">
      <c r="B15" s="1060" t="s">
        <v>2843</v>
      </c>
      <c r="C15" s="1469">
        <v>19</v>
      </c>
      <c r="D15" s="1469">
        <v>11</v>
      </c>
      <c r="E15" s="1478">
        <f t="shared" si="0"/>
        <v>30</v>
      </c>
    </row>
    <row r="16" spans="2:7" ht="18.75" customHeight="1" x14ac:dyDescent="0.25">
      <c r="B16" s="1060" t="s">
        <v>2844</v>
      </c>
      <c r="C16" s="1469">
        <v>26</v>
      </c>
      <c r="D16" s="1469">
        <v>8</v>
      </c>
      <c r="E16" s="1478">
        <f t="shared" si="0"/>
        <v>34</v>
      </c>
    </row>
    <row r="17" spans="2:5" ht="18.75" customHeight="1" x14ac:dyDescent="0.25">
      <c r="B17" s="1060" t="s">
        <v>2902</v>
      </c>
      <c r="C17" s="1469">
        <v>3</v>
      </c>
      <c r="D17" s="1469">
        <v>9</v>
      </c>
      <c r="E17" s="1478">
        <f t="shared" si="0"/>
        <v>12</v>
      </c>
    </row>
    <row r="18" spans="2:5" ht="30" x14ac:dyDescent="0.25">
      <c r="B18" s="1060" t="s">
        <v>2904</v>
      </c>
      <c r="C18" s="1469">
        <v>17</v>
      </c>
      <c r="D18" s="1469">
        <v>9</v>
      </c>
      <c r="E18" s="1478">
        <f t="shared" si="0"/>
        <v>26</v>
      </c>
    </row>
    <row r="19" spans="2:5" ht="18.75" customHeight="1" x14ac:dyDescent="0.25">
      <c r="B19" s="1060" t="s">
        <v>2903</v>
      </c>
      <c r="C19" s="1469">
        <v>12</v>
      </c>
      <c r="D19" s="1469">
        <v>6</v>
      </c>
      <c r="E19" s="1478">
        <f t="shared" si="0"/>
        <v>18</v>
      </c>
    </row>
    <row r="20" spans="2:5" ht="18.75" customHeight="1" x14ac:dyDescent="0.25">
      <c r="B20" s="1060" t="s">
        <v>2849</v>
      </c>
      <c r="C20" s="1469">
        <v>24</v>
      </c>
      <c r="D20" s="1469">
        <v>11</v>
      </c>
      <c r="E20" s="1478">
        <f t="shared" si="0"/>
        <v>35</v>
      </c>
    </row>
    <row r="21" spans="2:5" x14ac:dyDescent="0.25">
      <c r="B21" s="1060" t="s">
        <v>2850</v>
      </c>
      <c r="C21" s="1469">
        <v>5</v>
      </c>
      <c r="D21" s="1469">
        <v>4</v>
      </c>
      <c r="E21" s="1478">
        <f t="shared" si="0"/>
        <v>9</v>
      </c>
    </row>
    <row r="22" spans="2:5" ht="18.75" customHeight="1" x14ac:dyDescent="0.25">
      <c r="B22" s="824" t="s">
        <v>758</v>
      </c>
      <c r="C22" s="825">
        <f>SUM(C8:C21)</f>
        <v>174</v>
      </c>
      <c r="D22" s="825">
        <f>SUM(D8:D21)</f>
        <v>125</v>
      </c>
      <c r="E22" s="825">
        <f>SUM(E8:E21)</f>
        <v>299</v>
      </c>
    </row>
    <row r="23" spans="2:5" ht="18.75" customHeight="1" x14ac:dyDescent="0.25">
      <c r="B23" s="1052" t="s">
        <v>754</v>
      </c>
      <c r="C23" s="1061"/>
      <c r="D23" s="1061"/>
      <c r="E23" s="1068">
        <f>IFERROR(E22/E49,0)</f>
        <v>0.37704918032786883</v>
      </c>
    </row>
    <row r="24" spans="2:5" ht="18.75" customHeight="1" x14ac:dyDescent="0.25">
      <c r="B24" s="1007"/>
      <c r="C24" s="1007"/>
      <c r="D24" s="1007"/>
      <c r="E24" s="1007"/>
    </row>
    <row r="25" spans="2:5" ht="18.75" customHeight="1" x14ac:dyDescent="0.3">
      <c r="B25" s="1062" t="s">
        <v>755</v>
      </c>
      <c r="C25" s="1063"/>
      <c r="D25" s="1063"/>
      <c r="E25" s="1064"/>
    </row>
    <row r="26" spans="2:5" ht="18.75" customHeight="1" x14ac:dyDescent="0.25">
      <c r="B26" s="1011" t="s">
        <v>2905</v>
      </c>
      <c r="C26" s="863">
        <v>12</v>
      </c>
      <c r="D26" s="863">
        <v>18</v>
      </c>
      <c r="E26" s="1459">
        <f>SUM(C26:D26)</f>
        <v>30</v>
      </c>
    </row>
    <row r="27" spans="2:5" ht="18.75" customHeight="1" x14ac:dyDescent="0.25">
      <c r="B27" s="1012" t="s">
        <v>2906</v>
      </c>
      <c r="C27" s="823">
        <v>32</v>
      </c>
      <c r="D27" s="823">
        <v>24</v>
      </c>
      <c r="E27" s="1459">
        <f t="shared" ref="E27:E40" si="1">SUM(C27:D27)</f>
        <v>56</v>
      </c>
    </row>
    <row r="28" spans="2:5" ht="31.5" x14ac:dyDescent="0.25">
      <c r="B28" s="1012" t="s">
        <v>2907</v>
      </c>
      <c r="C28" s="823">
        <v>3</v>
      </c>
      <c r="D28" s="823">
        <v>5</v>
      </c>
      <c r="E28" s="1459">
        <f t="shared" si="1"/>
        <v>8</v>
      </c>
    </row>
    <row r="29" spans="2:5" ht="47.25" x14ac:dyDescent="0.25">
      <c r="B29" s="1065" t="s">
        <v>2908</v>
      </c>
      <c r="C29" s="823">
        <v>12</v>
      </c>
      <c r="D29" s="823">
        <v>14</v>
      </c>
      <c r="E29" s="1459">
        <f t="shared" si="1"/>
        <v>26</v>
      </c>
    </row>
    <row r="30" spans="2:5" ht="31.5" x14ac:dyDescent="0.25">
      <c r="B30" s="1012" t="s">
        <v>2909</v>
      </c>
      <c r="C30" s="823">
        <v>13</v>
      </c>
      <c r="D30" s="823">
        <v>36</v>
      </c>
      <c r="E30" s="1459">
        <f t="shared" si="1"/>
        <v>49</v>
      </c>
    </row>
    <row r="31" spans="2:5" ht="18.75" customHeight="1" x14ac:dyDescent="0.25">
      <c r="B31" s="1012" t="s">
        <v>2910</v>
      </c>
      <c r="C31" s="823">
        <v>10</v>
      </c>
      <c r="D31" s="823">
        <v>24</v>
      </c>
      <c r="E31" s="1459">
        <f t="shared" si="1"/>
        <v>34</v>
      </c>
    </row>
    <row r="32" spans="2:5" ht="18.75" customHeight="1" x14ac:dyDescent="0.25">
      <c r="B32" s="1012" t="s">
        <v>2911</v>
      </c>
      <c r="C32" s="823">
        <v>20</v>
      </c>
      <c r="D32" s="823">
        <v>16</v>
      </c>
      <c r="E32" s="1459">
        <f t="shared" si="1"/>
        <v>36</v>
      </c>
    </row>
    <row r="33" spans="2:5" ht="18.75" customHeight="1" x14ac:dyDescent="0.25">
      <c r="B33" s="1012" t="s">
        <v>756</v>
      </c>
      <c r="C33" s="823">
        <v>14</v>
      </c>
      <c r="D33" s="823">
        <v>9</v>
      </c>
      <c r="E33" s="1459">
        <f t="shared" si="1"/>
        <v>23</v>
      </c>
    </row>
    <row r="34" spans="2:5" ht="18.75" customHeight="1" x14ac:dyDescent="0.25">
      <c r="B34" s="1012" t="s">
        <v>2912</v>
      </c>
      <c r="C34" s="823">
        <v>20</v>
      </c>
      <c r="D34" s="823">
        <v>22</v>
      </c>
      <c r="E34" s="1459">
        <f t="shared" si="1"/>
        <v>42</v>
      </c>
    </row>
    <row r="35" spans="2:5" ht="18.75" customHeight="1" x14ac:dyDescent="0.25">
      <c r="B35" s="1012" t="s">
        <v>2913</v>
      </c>
      <c r="C35" s="823">
        <v>9</v>
      </c>
      <c r="D35" s="823">
        <v>5</v>
      </c>
      <c r="E35" s="1459">
        <f t="shared" si="1"/>
        <v>14</v>
      </c>
    </row>
    <row r="36" spans="2:5" ht="31.5" x14ac:dyDescent="0.25">
      <c r="B36" s="1012" t="s">
        <v>2914</v>
      </c>
      <c r="C36" s="823">
        <v>14</v>
      </c>
      <c r="D36" s="823">
        <v>12</v>
      </c>
      <c r="E36" s="1459">
        <f t="shared" si="1"/>
        <v>26</v>
      </c>
    </row>
    <row r="37" spans="2:5" ht="18.75" customHeight="1" x14ac:dyDescent="0.25">
      <c r="B37" s="1012" t="s">
        <v>2854</v>
      </c>
      <c r="C37" s="823">
        <v>3</v>
      </c>
      <c r="D37" s="823">
        <v>16</v>
      </c>
      <c r="E37" s="1459">
        <f t="shared" si="1"/>
        <v>19</v>
      </c>
    </row>
    <row r="38" spans="2:5" ht="18.75" customHeight="1" x14ac:dyDescent="0.25">
      <c r="B38" s="1066" t="s">
        <v>2915</v>
      </c>
      <c r="C38" s="873">
        <v>47</v>
      </c>
      <c r="D38" s="873">
        <v>8</v>
      </c>
      <c r="E38" s="1459">
        <f t="shared" si="1"/>
        <v>55</v>
      </c>
    </row>
    <row r="39" spans="2:5" ht="18.75" customHeight="1" x14ac:dyDescent="0.25">
      <c r="B39" s="1066" t="s">
        <v>2852</v>
      </c>
      <c r="C39" s="873">
        <v>31</v>
      </c>
      <c r="D39" s="873">
        <v>14</v>
      </c>
      <c r="E39" s="1459">
        <f t="shared" si="1"/>
        <v>45</v>
      </c>
    </row>
    <row r="40" spans="2:5" ht="18.75" customHeight="1" x14ac:dyDescent="0.25">
      <c r="B40" s="1066" t="s">
        <v>2916</v>
      </c>
      <c r="C40" s="873">
        <v>7</v>
      </c>
      <c r="D40" s="873">
        <v>5</v>
      </c>
      <c r="E40" s="1459">
        <f t="shared" si="1"/>
        <v>12</v>
      </c>
    </row>
    <row r="41" spans="2:5" ht="18.75" customHeight="1" x14ac:dyDescent="0.25">
      <c r="B41" s="824" t="s">
        <v>759</v>
      </c>
      <c r="C41" s="825">
        <f>SUM(C26:C40)</f>
        <v>247</v>
      </c>
      <c r="D41" s="825">
        <f>SUM(D26:D40)</f>
        <v>228</v>
      </c>
      <c r="E41" s="825">
        <f>SUM(E26:E40)</f>
        <v>475</v>
      </c>
    </row>
    <row r="42" spans="2:5" ht="18.75" customHeight="1" x14ac:dyDescent="0.25">
      <c r="B42" s="1007"/>
      <c r="C42" s="1007"/>
      <c r="D42" s="1007"/>
      <c r="E42" s="1069">
        <f>IFERROR(E41/E49,0)</f>
        <v>0.59899117276166458</v>
      </c>
    </row>
    <row r="43" spans="2:5" ht="18.75" customHeight="1" x14ac:dyDescent="0.3">
      <c r="B43" s="1062" t="s">
        <v>757</v>
      </c>
      <c r="C43" s="1063"/>
      <c r="D43" s="1063"/>
      <c r="E43" s="1064"/>
    </row>
    <row r="44" spans="2:5" ht="31.5" x14ac:dyDescent="0.25">
      <c r="B44" s="1011" t="s">
        <v>2917</v>
      </c>
      <c r="C44" s="863">
        <v>3</v>
      </c>
      <c r="D44" s="863">
        <v>4</v>
      </c>
      <c r="E44" s="1459">
        <f>SUM(C44:D44)</f>
        <v>7</v>
      </c>
    </row>
    <row r="45" spans="2:5" ht="15.75" x14ac:dyDescent="0.25">
      <c r="B45" s="1067" t="s">
        <v>2918</v>
      </c>
      <c r="C45" s="1476">
        <v>1</v>
      </c>
      <c r="D45" s="1476">
        <v>1</v>
      </c>
      <c r="E45" s="1459">
        <f>SUM(C45:D45)</f>
        <v>2</v>
      </c>
    </row>
    <row r="46" spans="2:5" ht="18.75" customHeight="1" x14ac:dyDescent="0.25">
      <c r="B46" s="1066" t="s">
        <v>1197</v>
      </c>
      <c r="C46" s="873">
        <v>7</v>
      </c>
      <c r="D46" s="873">
        <v>3</v>
      </c>
      <c r="E46" s="1459">
        <f>SUM(C46:D46)</f>
        <v>10</v>
      </c>
    </row>
    <row r="47" spans="2:5" ht="18.75" customHeight="1" x14ac:dyDescent="0.25">
      <c r="B47" s="824" t="s">
        <v>761</v>
      </c>
      <c r="C47" s="825">
        <f>SUM(C44:C46)</f>
        <v>11</v>
      </c>
      <c r="D47" s="825">
        <f>SUM(D44:D46)</f>
        <v>8</v>
      </c>
      <c r="E47" s="825">
        <f>SUM(E44:E46)</f>
        <v>19</v>
      </c>
    </row>
    <row r="48" spans="2:5" ht="18.75" customHeight="1" x14ac:dyDescent="0.25">
      <c r="B48" s="1056"/>
      <c r="C48" s="1056"/>
      <c r="D48" s="1056"/>
      <c r="E48" s="1069">
        <f>IFERROR(E47/E49,0)</f>
        <v>2.3959646910466582E-2</v>
      </c>
    </row>
    <row r="49" spans="2:5" ht="18.75" customHeight="1" x14ac:dyDescent="0.3">
      <c r="B49" s="782" t="s">
        <v>760</v>
      </c>
      <c r="C49" s="1436">
        <f>C22+C41+C47</f>
        <v>432</v>
      </c>
      <c r="D49" s="1436">
        <f>D22+D41+D47</f>
        <v>361</v>
      </c>
      <c r="E49" s="1436">
        <f>E22+E41+E47</f>
        <v>793</v>
      </c>
    </row>
    <row r="50" spans="2:5" ht="15" customHeight="1" x14ac:dyDescent="0.25"/>
    <row r="51" spans="2:5" ht="15" hidden="1" customHeight="1" x14ac:dyDescent="0.25"/>
    <row r="52" spans="2:5" ht="15" hidden="1" customHeight="1" x14ac:dyDescent="0.25"/>
    <row r="53" spans="2:5" ht="15" hidden="1" customHeight="1" x14ac:dyDescent="0.25"/>
    <row r="54" spans="2:5" ht="15" hidden="1" customHeight="1" x14ac:dyDescent="0.25"/>
    <row r="55" spans="2:5" ht="15" hidden="1" customHeight="1" x14ac:dyDescent="0.25"/>
    <row r="56" spans="2:5" ht="15" hidden="1" customHeight="1" x14ac:dyDescent="0.25"/>
    <row r="57" spans="2:5" ht="15" hidden="1" customHeight="1" x14ac:dyDescent="0.25"/>
    <row r="58" spans="2:5" ht="15" hidden="1" customHeight="1" x14ac:dyDescent="0.25"/>
    <row r="59" spans="2:5" ht="15" hidden="1" customHeight="1" x14ac:dyDescent="0.25"/>
    <row r="60" spans="2:5" ht="15" hidden="1" customHeight="1" x14ac:dyDescent="0.25"/>
    <row r="61" spans="2:5" ht="15" hidden="1" customHeight="1" x14ac:dyDescent="0.25"/>
    <row r="62" spans="2:5" ht="15" hidden="1" customHeight="1" x14ac:dyDescent="0.25"/>
    <row r="63" spans="2:5" ht="15" hidden="1" customHeight="1" x14ac:dyDescent="0.25"/>
    <row r="64" spans="2:5"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customHeight="1" x14ac:dyDescent="0.25"/>
    <row r="318" ht="15" customHeight="1" x14ac:dyDescent="0.25"/>
  </sheetData>
  <sheetProtection sheet="1" objects="1" scenarios="1" formatCells="0" formatColumns="0" formatRows="0" insertColumns="0" insertRows="0" deleteColumns="0" deleteRows="0" sort="0"/>
  <mergeCells count="4">
    <mergeCell ref="B1:E3"/>
    <mergeCell ref="B4:E4"/>
    <mergeCell ref="B6:E6"/>
    <mergeCell ref="B7:E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L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2644</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88"/>
  <sheetViews>
    <sheetView showGridLines="0" tabSelected="1" zoomScaleNormal="100" workbookViewId="0">
      <pane ySplit="4" topLeftCell="A5" activePane="bottomLeft" state="frozen"/>
      <selection activeCell="C5" sqref="C5"/>
      <selection pane="bottomLeft" activeCell="I21" sqref="I21"/>
    </sheetView>
  </sheetViews>
  <sheetFormatPr baseColWidth="10" defaultColWidth="0" defaultRowHeight="0"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ht="15" x14ac:dyDescent="0.25">
      <c r="B1" s="1659"/>
      <c r="C1" s="1660"/>
      <c r="D1" s="1660"/>
      <c r="E1" s="1660"/>
      <c r="F1" s="1660"/>
      <c r="G1" s="1660"/>
      <c r="H1" s="1661"/>
    </row>
    <row r="2" spans="2:10" ht="15" x14ac:dyDescent="0.25">
      <c r="B2" s="1662"/>
      <c r="C2" s="1663"/>
      <c r="D2" s="1663"/>
      <c r="E2" s="1663"/>
      <c r="F2" s="1663"/>
      <c r="G2" s="1663"/>
      <c r="H2" s="1664"/>
    </row>
    <row r="3" spans="2:10" ht="16.5" thickBot="1" x14ac:dyDescent="0.3">
      <c r="B3" s="1665"/>
      <c r="C3" s="1666"/>
      <c r="D3" s="1666"/>
      <c r="E3" s="1666"/>
      <c r="F3" s="1666"/>
      <c r="G3" s="1666"/>
      <c r="H3" s="1667"/>
      <c r="I3" s="3"/>
      <c r="J3" s="3"/>
    </row>
    <row r="4" spans="2:10" ht="21.75" thickBot="1" x14ac:dyDescent="0.4">
      <c r="B4" s="1668" t="s">
        <v>111</v>
      </c>
      <c r="C4" s="1669"/>
      <c r="D4" s="1669"/>
      <c r="E4" s="1669"/>
      <c r="F4" s="1669"/>
      <c r="G4" s="1669"/>
      <c r="H4" s="1670"/>
      <c r="I4" s="3"/>
      <c r="J4" s="3"/>
    </row>
    <row r="5" spans="2:10" s="5" customFormat="1" ht="15.75" x14ac:dyDescent="0.25">
      <c r="B5" s="1671"/>
      <c r="C5" s="1671"/>
      <c r="D5" s="1671"/>
      <c r="E5" s="1671"/>
      <c r="F5" s="1671"/>
      <c r="G5" s="1671"/>
      <c r="H5" s="1671"/>
      <c r="I5" s="111"/>
      <c r="J5" s="111"/>
    </row>
    <row r="6" spans="2:10" s="5" customFormat="1" ht="18.75" customHeight="1" x14ac:dyDescent="0.25">
      <c r="B6" s="1767" t="s">
        <v>5196</v>
      </c>
      <c r="C6" s="1768"/>
      <c r="D6" s="1768"/>
      <c r="E6" s="1768"/>
      <c r="F6" s="1768"/>
      <c r="G6" s="1768"/>
      <c r="H6" s="1769"/>
      <c r="I6" s="111"/>
      <c r="J6" s="111"/>
    </row>
    <row r="7" spans="2:10" s="5" customFormat="1" ht="18.75" customHeight="1" x14ac:dyDescent="0.25">
      <c r="B7" s="1770"/>
      <c r="C7" s="1771"/>
      <c r="D7" s="1771"/>
      <c r="E7" s="1771"/>
      <c r="F7" s="1771"/>
      <c r="G7" s="1771"/>
      <c r="H7" s="1772"/>
    </row>
    <row r="8" spans="2:10" ht="18.75" customHeight="1" x14ac:dyDescent="0.25">
      <c r="B8" s="1770"/>
      <c r="C8" s="1771"/>
      <c r="D8" s="1771"/>
      <c r="E8" s="1771"/>
      <c r="F8" s="1771"/>
      <c r="G8" s="1771"/>
      <c r="H8" s="1772"/>
    </row>
    <row r="9" spans="2:10" ht="18.75" customHeight="1" x14ac:dyDescent="0.25">
      <c r="B9" s="1770"/>
      <c r="C9" s="1771"/>
      <c r="D9" s="1771"/>
      <c r="E9" s="1771"/>
      <c r="F9" s="1771"/>
      <c r="G9" s="1771"/>
      <c r="H9" s="1772"/>
    </row>
    <row r="10" spans="2:10" ht="18.75" customHeight="1" x14ac:dyDescent="0.25">
      <c r="B10" s="1770"/>
      <c r="C10" s="1771"/>
      <c r="D10" s="1771"/>
      <c r="E10" s="1771"/>
      <c r="F10" s="1771"/>
      <c r="G10" s="1771"/>
      <c r="H10" s="1772"/>
    </row>
    <row r="11" spans="2:10" ht="18.75" customHeight="1" x14ac:dyDescent="0.25">
      <c r="B11" s="1770"/>
      <c r="C11" s="1771"/>
      <c r="D11" s="1771"/>
      <c r="E11" s="1771"/>
      <c r="F11" s="1771"/>
      <c r="G11" s="1771"/>
      <c r="H11" s="1772"/>
    </row>
    <row r="12" spans="2:10" ht="18.75" customHeight="1" x14ac:dyDescent="0.25">
      <c r="B12" s="1770"/>
      <c r="C12" s="1771"/>
      <c r="D12" s="1771"/>
      <c r="E12" s="1771"/>
      <c r="F12" s="1771"/>
      <c r="G12" s="1771"/>
      <c r="H12" s="1772"/>
    </row>
    <row r="13" spans="2:10" ht="18.75" customHeight="1" x14ac:dyDescent="0.25">
      <c r="B13" s="1770"/>
      <c r="C13" s="1771"/>
      <c r="D13" s="1771"/>
      <c r="E13" s="1771"/>
      <c r="F13" s="1771"/>
      <c r="G13" s="1771"/>
      <c r="H13" s="1772"/>
    </row>
    <row r="14" spans="2:10" ht="18.75" customHeight="1" x14ac:dyDescent="0.25">
      <c r="B14" s="1770"/>
      <c r="C14" s="1771"/>
      <c r="D14" s="1771"/>
      <c r="E14" s="1771"/>
      <c r="F14" s="1771"/>
      <c r="G14" s="1771"/>
      <c r="H14" s="1772"/>
    </row>
    <row r="15" spans="2:10" ht="18.75" customHeight="1" x14ac:dyDescent="0.25">
      <c r="B15" s="1770"/>
      <c r="C15" s="1771"/>
      <c r="D15" s="1771"/>
      <c r="E15" s="1771"/>
      <c r="F15" s="1771"/>
      <c r="G15" s="1771"/>
      <c r="H15" s="1772"/>
    </row>
    <row r="16" spans="2:10" ht="18.75" customHeight="1" x14ac:dyDescent="0.25">
      <c r="B16" s="1770"/>
      <c r="C16" s="1771"/>
      <c r="D16" s="1771"/>
      <c r="E16" s="1771"/>
      <c r="F16" s="1771"/>
      <c r="G16" s="1771"/>
      <c r="H16" s="1772"/>
    </row>
    <row r="17" spans="2:8" ht="18.75" customHeight="1" x14ac:dyDescent="0.25">
      <c r="B17" s="1770"/>
      <c r="C17" s="1771"/>
      <c r="D17" s="1771"/>
      <c r="E17" s="1771"/>
      <c r="F17" s="1771"/>
      <c r="G17" s="1771"/>
      <c r="H17" s="1772"/>
    </row>
    <row r="18" spans="2:8" ht="18.75" customHeight="1" x14ac:dyDescent="0.25">
      <c r="B18" s="1770"/>
      <c r="C18" s="1771"/>
      <c r="D18" s="1771"/>
      <c r="E18" s="1771"/>
      <c r="F18" s="1771"/>
      <c r="G18" s="1771"/>
      <c r="H18" s="1772"/>
    </row>
    <row r="19" spans="2:8" ht="18.75" customHeight="1" x14ac:dyDescent="0.25">
      <c r="B19" s="1770"/>
      <c r="C19" s="1771"/>
      <c r="D19" s="1771"/>
      <c r="E19" s="1771"/>
      <c r="F19" s="1771"/>
      <c r="G19" s="1771"/>
      <c r="H19" s="1772"/>
    </row>
    <row r="20" spans="2:8" ht="18.75" customHeight="1" x14ac:dyDescent="0.25">
      <c r="B20" s="1770"/>
      <c r="C20" s="1771"/>
      <c r="D20" s="1771"/>
      <c r="E20" s="1771"/>
      <c r="F20" s="1771"/>
      <c r="G20" s="1771"/>
      <c r="H20" s="1772"/>
    </row>
    <row r="21" spans="2:8" ht="18.75" customHeight="1" x14ac:dyDescent="0.25">
      <c r="B21" s="1773"/>
      <c r="C21" s="1774"/>
      <c r="D21" s="1774"/>
      <c r="E21" s="1774"/>
      <c r="F21" s="1774"/>
      <c r="G21" s="1774"/>
      <c r="H21" s="1775"/>
    </row>
    <row r="22" spans="2:8" ht="18.75" customHeight="1" x14ac:dyDescent="0.25">
      <c r="B22" s="119"/>
      <c r="C22" s="119"/>
      <c r="D22" s="119"/>
      <c r="E22" s="119"/>
      <c r="F22" s="119"/>
      <c r="G22" s="119"/>
      <c r="H22" s="119"/>
    </row>
    <row r="23" spans="2:8" ht="18.75" hidden="1" customHeight="1" x14ac:dyDescent="0.25">
      <c r="B23" s="119"/>
      <c r="C23" s="119"/>
      <c r="D23" s="119"/>
      <c r="E23" s="119"/>
      <c r="F23" s="119"/>
      <c r="G23" s="119"/>
      <c r="H23" s="119"/>
    </row>
    <row r="24" spans="2:8" ht="18.75" hidden="1" customHeight="1" x14ac:dyDescent="0.25">
      <c r="B24" s="119"/>
      <c r="C24" s="119"/>
      <c r="D24" s="119"/>
      <c r="E24" s="119"/>
      <c r="F24" s="119"/>
      <c r="G24" s="119"/>
      <c r="H24" s="119"/>
    </row>
    <row r="25" spans="2:8" ht="18.75" hidden="1" customHeight="1" x14ac:dyDescent="0.25">
      <c r="B25" s="119"/>
      <c r="C25" s="119"/>
      <c r="D25" s="119"/>
      <c r="E25" s="119"/>
      <c r="F25" s="119"/>
      <c r="G25" s="119"/>
      <c r="H25" s="119"/>
    </row>
    <row r="26" spans="2:8" ht="18.75" hidden="1" customHeight="1" x14ac:dyDescent="0.25">
      <c r="B26" s="119"/>
      <c r="C26" s="119"/>
      <c r="D26" s="119"/>
      <c r="E26" s="119"/>
      <c r="F26" s="119"/>
      <c r="G26" s="119"/>
      <c r="H26" s="119"/>
    </row>
    <row r="27" spans="2:8" ht="18.75" hidden="1" customHeight="1" x14ac:dyDescent="0.25">
      <c r="B27" s="119"/>
      <c r="C27" s="119"/>
      <c r="D27" s="119"/>
      <c r="E27" s="119"/>
      <c r="F27" s="119"/>
      <c r="G27" s="119"/>
      <c r="H27" s="119"/>
    </row>
    <row r="28" spans="2:8" ht="16.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H3"/>
    <mergeCell ref="B4:H4"/>
    <mergeCell ref="B5:H5"/>
    <mergeCell ref="B6:H21"/>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N67"/>
  <sheetViews>
    <sheetView showGridLines="0" zoomScale="85" zoomScaleNormal="85" workbookViewId="0">
      <pane xSplit="2" ySplit="7" topLeftCell="C50" activePane="bottomRight" state="frozen"/>
      <selection activeCell="C5" sqref="C5"/>
      <selection pane="topRight" activeCell="C5" sqref="C5"/>
      <selection pane="bottomLeft" activeCell="C5" sqref="C5"/>
      <selection pane="bottomRight"/>
    </sheetView>
  </sheetViews>
  <sheetFormatPr baseColWidth="10" defaultColWidth="0" defaultRowHeight="18" customHeight="1" zeroHeight="1" x14ac:dyDescent="0.25"/>
  <cols>
    <col min="1" max="1" width="3.5703125" style="775" customWidth="1"/>
    <col min="2" max="2" width="66.42578125" style="775" customWidth="1"/>
    <col min="3" max="10" width="14.140625" style="775" customWidth="1"/>
    <col min="11" max="11" width="5" style="775" customWidth="1"/>
    <col min="12" max="14" width="0" style="775" hidden="1" customWidth="1"/>
    <col min="15" max="16384" width="9.140625" style="775" hidden="1"/>
  </cols>
  <sheetData>
    <row r="1" spans="2:10" ht="15" x14ac:dyDescent="0.25">
      <c r="B1" s="1804"/>
      <c r="C1" s="1805"/>
      <c r="D1" s="1805"/>
      <c r="E1" s="1805"/>
      <c r="F1" s="1805"/>
      <c r="G1" s="1805"/>
      <c r="H1" s="1805"/>
      <c r="I1" s="1805"/>
      <c r="J1" s="1806"/>
    </row>
    <row r="2" spans="2:10" ht="15" x14ac:dyDescent="0.25">
      <c r="B2" s="1807"/>
      <c r="C2" s="1808"/>
      <c r="D2" s="1808"/>
      <c r="E2" s="1808"/>
      <c r="F2" s="1808"/>
      <c r="G2" s="1808"/>
      <c r="H2" s="1808"/>
      <c r="I2" s="1808"/>
      <c r="J2" s="1809"/>
    </row>
    <row r="3" spans="2:10" ht="15.75" thickBot="1" x14ac:dyDescent="0.3">
      <c r="B3" s="1810"/>
      <c r="C3" s="1811"/>
      <c r="D3" s="1811"/>
      <c r="E3" s="1811"/>
      <c r="F3" s="1811"/>
      <c r="G3" s="1811"/>
      <c r="H3" s="1811"/>
      <c r="I3" s="1811"/>
      <c r="J3" s="1812"/>
    </row>
    <row r="4" spans="2:10" ht="21.75" thickBot="1" x14ac:dyDescent="0.4">
      <c r="B4" s="1813" t="s">
        <v>2643</v>
      </c>
      <c r="C4" s="1814"/>
      <c r="D4" s="1814"/>
      <c r="E4" s="1814"/>
      <c r="F4" s="1814"/>
      <c r="G4" s="1814"/>
      <c r="H4" s="1814"/>
      <c r="I4" s="1814"/>
      <c r="J4" s="1815"/>
    </row>
    <row r="5" spans="2:10" s="778" customFormat="1" ht="15.75" x14ac:dyDescent="0.25">
      <c r="B5" s="1859"/>
      <c r="C5" s="1859"/>
      <c r="D5" s="1859"/>
      <c r="E5" s="1859"/>
      <c r="F5" s="1859"/>
      <c r="G5" s="1859"/>
      <c r="H5" s="803"/>
      <c r="I5" s="803"/>
    </row>
    <row r="6" spans="2:10" s="778" customFormat="1" ht="18.75" customHeight="1" x14ac:dyDescent="0.25">
      <c r="B6" s="1988" t="s">
        <v>762</v>
      </c>
      <c r="C6" s="1902" t="s">
        <v>763</v>
      </c>
      <c r="D6" s="1902"/>
      <c r="E6" s="1902"/>
      <c r="F6" s="1902"/>
      <c r="G6" s="1902"/>
      <c r="H6" s="1902"/>
      <c r="I6" s="1902"/>
      <c r="J6" s="1902"/>
    </row>
    <row r="7" spans="2:10" s="857" customFormat="1" ht="19.5" thickBot="1" x14ac:dyDescent="0.3">
      <c r="B7" s="1989"/>
      <c r="C7" s="954">
        <v>0</v>
      </c>
      <c r="D7" s="954">
        <v>1</v>
      </c>
      <c r="E7" s="954">
        <v>2</v>
      </c>
      <c r="F7" s="954">
        <v>3</v>
      </c>
      <c r="G7" s="954">
        <v>4</v>
      </c>
      <c r="H7" s="954">
        <v>5</v>
      </c>
      <c r="I7" s="954">
        <v>6</v>
      </c>
      <c r="J7" s="954" t="s">
        <v>727</v>
      </c>
    </row>
    <row r="8" spans="2:10" ht="18.75" customHeight="1" x14ac:dyDescent="0.25">
      <c r="B8" s="1072" t="s">
        <v>668</v>
      </c>
      <c r="C8" s="1479">
        <v>1</v>
      </c>
      <c r="D8" s="1479">
        <v>128</v>
      </c>
      <c r="E8" s="1479">
        <v>211</v>
      </c>
      <c r="F8" s="1479">
        <v>41</v>
      </c>
      <c r="G8" s="1479">
        <v>8</v>
      </c>
      <c r="H8" s="1479">
        <v>3</v>
      </c>
      <c r="I8" s="1479">
        <v>0</v>
      </c>
      <c r="J8" s="1082">
        <f>SUM(C8:I8)</f>
        <v>392</v>
      </c>
    </row>
    <row r="9" spans="2:10" ht="18.75" customHeight="1" x14ac:dyDescent="0.25">
      <c r="B9" s="1074" t="s">
        <v>669</v>
      </c>
      <c r="C9" s="1454">
        <v>3</v>
      </c>
      <c r="D9" s="1454">
        <v>137</v>
      </c>
      <c r="E9" s="1454">
        <v>224</v>
      </c>
      <c r="F9" s="1454">
        <v>18</v>
      </c>
      <c r="G9" s="1454">
        <v>2</v>
      </c>
      <c r="H9" s="1454">
        <v>0</v>
      </c>
      <c r="I9" s="1454">
        <v>0</v>
      </c>
      <c r="J9" s="825">
        <f t="shared" ref="J9:J61" si="0">SUM(C9:I9)</f>
        <v>384</v>
      </c>
    </row>
    <row r="10" spans="2:10" ht="31.5" x14ac:dyDescent="0.25">
      <c r="B10" s="1074" t="s">
        <v>670</v>
      </c>
      <c r="C10" s="840">
        <v>2</v>
      </c>
      <c r="D10" s="840">
        <v>25</v>
      </c>
      <c r="E10" s="840">
        <v>47</v>
      </c>
      <c r="F10" s="840">
        <v>3</v>
      </c>
      <c r="G10" s="840">
        <v>0</v>
      </c>
      <c r="H10" s="840">
        <v>0</v>
      </c>
      <c r="I10" s="840">
        <v>0</v>
      </c>
      <c r="J10" s="825">
        <f t="shared" si="0"/>
        <v>77</v>
      </c>
    </row>
    <row r="11" spans="2:10" ht="18.75" customHeight="1" x14ac:dyDescent="0.25">
      <c r="B11" s="1074" t="s">
        <v>694</v>
      </c>
      <c r="C11" s="840">
        <v>2</v>
      </c>
      <c r="D11" s="840">
        <v>80</v>
      </c>
      <c r="E11" s="840">
        <v>106</v>
      </c>
      <c r="F11" s="840">
        <v>13</v>
      </c>
      <c r="G11" s="840">
        <v>1</v>
      </c>
      <c r="H11" s="840">
        <v>0</v>
      </c>
      <c r="I11" s="840">
        <v>0</v>
      </c>
      <c r="J11" s="825">
        <f t="shared" si="0"/>
        <v>202</v>
      </c>
    </row>
    <row r="12" spans="2:10" ht="18.75" customHeight="1" x14ac:dyDescent="0.25">
      <c r="B12" s="1075" t="s">
        <v>699</v>
      </c>
      <c r="C12" s="840">
        <v>1</v>
      </c>
      <c r="D12" s="840">
        <v>1</v>
      </c>
      <c r="E12" s="840">
        <v>88</v>
      </c>
      <c r="F12" s="840">
        <v>175</v>
      </c>
      <c r="G12" s="840">
        <v>19</v>
      </c>
      <c r="H12" s="840">
        <v>1</v>
      </c>
      <c r="I12" s="840">
        <v>0</v>
      </c>
      <c r="J12" s="825">
        <f t="shared" si="0"/>
        <v>285</v>
      </c>
    </row>
    <row r="13" spans="2:10" ht="15.75" x14ac:dyDescent="0.25">
      <c r="B13" s="1074" t="s">
        <v>671</v>
      </c>
      <c r="C13" s="840">
        <v>0</v>
      </c>
      <c r="D13" s="840">
        <v>164</v>
      </c>
      <c r="E13" s="840">
        <v>228</v>
      </c>
      <c r="F13" s="840">
        <v>8</v>
      </c>
      <c r="G13" s="840">
        <v>1</v>
      </c>
      <c r="H13" s="840">
        <v>0</v>
      </c>
      <c r="I13" s="840">
        <v>0</v>
      </c>
      <c r="J13" s="825">
        <f t="shared" si="0"/>
        <v>401</v>
      </c>
    </row>
    <row r="14" spans="2:10" ht="18.75" customHeight="1" x14ac:dyDescent="0.25">
      <c r="B14" s="1074" t="s">
        <v>672</v>
      </c>
      <c r="C14" s="840">
        <v>0</v>
      </c>
      <c r="D14" s="840">
        <v>195</v>
      </c>
      <c r="E14" s="840">
        <v>243</v>
      </c>
      <c r="F14" s="840">
        <v>16</v>
      </c>
      <c r="G14" s="840">
        <v>0</v>
      </c>
      <c r="H14" s="840">
        <v>0</v>
      </c>
      <c r="I14" s="840">
        <v>0</v>
      </c>
      <c r="J14" s="825">
        <f t="shared" si="0"/>
        <v>454</v>
      </c>
    </row>
    <row r="15" spans="2:10" ht="15.75" x14ac:dyDescent="0.25">
      <c r="B15" s="1074" t="s">
        <v>697</v>
      </c>
      <c r="C15" s="840">
        <v>0</v>
      </c>
      <c r="D15" s="840">
        <v>93</v>
      </c>
      <c r="E15" s="840">
        <v>287</v>
      </c>
      <c r="F15" s="840">
        <v>52</v>
      </c>
      <c r="G15" s="840">
        <v>14</v>
      </c>
      <c r="H15" s="840">
        <v>1</v>
      </c>
      <c r="I15" s="840">
        <v>1</v>
      </c>
      <c r="J15" s="825">
        <f t="shared" si="0"/>
        <v>448</v>
      </c>
    </row>
    <row r="16" spans="2:10" ht="15.75" x14ac:dyDescent="0.25">
      <c r="B16" s="1074" t="s">
        <v>698</v>
      </c>
      <c r="C16" s="840">
        <v>0</v>
      </c>
      <c r="D16" s="840">
        <v>112</v>
      </c>
      <c r="E16" s="840">
        <v>227</v>
      </c>
      <c r="F16" s="840">
        <v>29</v>
      </c>
      <c r="G16" s="840">
        <v>3</v>
      </c>
      <c r="H16" s="840">
        <v>0</v>
      </c>
      <c r="I16" s="840">
        <v>0</v>
      </c>
      <c r="J16" s="825">
        <f t="shared" si="0"/>
        <v>371</v>
      </c>
    </row>
    <row r="17" spans="2:10" ht="18.75" customHeight="1" x14ac:dyDescent="0.25">
      <c r="B17" s="1074" t="s">
        <v>673</v>
      </c>
      <c r="C17" s="840">
        <v>0</v>
      </c>
      <c r="D17" s="840">
        <v>105</v>
      </c>
      <c r="E17" s="840">
        <v>192</v>
      </c>
      <c r="F17" s="840">
        <v>18</v>
      </c>
      <c r="G17" s="840">
        <v>8</v>
      </c>
      <c r="H17" s="840">
        <v>0</v>
      </c>
      <c r="I17" s="840">
        <v>0</v>
      </c>
      <c r="J17" s="825">
        <f t="shared" si="0"/>
        <v>323</v>
      </c>
    </row>
    <row r="18" spans="2:10" ht="18.75" customHeight="1" x14ac:dyDescent="0.25">
      <c r="B18" s="1074" t="s">
        <v>690</v>
      </c>
      <c r="C18" s="840">
        <v>0</v>
      </c>
      <c r="D18" s="840">
        <v>112</v>
      </c>
      <c r="E18" s="840">
        <v>169</v>
      </c>
      <c r="F18" s="840">
        <v>16</v>
      </c>
      <c r="G18" s="840">
        <v>4</v>
      </c>
      <c r="H18" s="840">
        <v>0</v>
      </c>
      <c r="I18" s="840">
        <v>0</v>
      </c>
      <c r="J18" s="825">
        <f t="shared" si="0"/>
        <v>301</v>
      </c>
    </row>
    <row r="19" spans="2:10" ht="18.75" customHeight="1" x14ac:dyDescent="0.25">
      <c r="B19" s="1074" t="s">
        <v>720</v>
      </c>
      <c r="C19" s="840">
        <v>0</v>
      </c>
      <c r="D19" s="840">
        <v>75</v>
      </c>
      <c r="E19" s="840">
        <v>103</v>
      </c>
      <c r="F19" s="840">
        <v>7</v>
      </c>
      <c r="G19" s="840">
        <v>1</v>
      </c>
      <c r="H19" s="840">
        <v>0</v>
      </c>
      <c r="I19" s="840">
        <v>0</v>
      </c>
      <c r="J19" s="825">
        <f t="shared" si="0"/>
        <v>186</v>
      </c>
    </row>
    <row r="20" spans="2:10" ht="15.75" x14ac:dyDescent="0.25">
      <c r="B20" s="1074" t="s">
        <v>681</v>
      </c>
      <c r="C20" s="840">
        <v>0</v>
      </c>
      <c r="D20" s="840">
        <v>93</v>
      </c>
      <c r="E20" s="840">
        <v>163</v>
      </c>
      <c r="F20" s="840">
        <v>20</v>
      </c>
      <c r="G20" s="840">
        <v>3</v>
      </c>
      <c r="H20" s="840">
        <v>0</v>
      </c>
      <c r="I20" s="840">
        <v>0</v>
      </c>
      <c r="J20" s="825">
        <f t="shared" si="0"/>
        <v>279</v>
      </c>
    </row>
    <row r="21" spans="2:10" ht="18.75" customHeight="1" x14ac:dyDescent="0.25">
      <c r="B21" s="1074" t="s">
        <v>2769</v>
      </c>
      <c r="C21" s="840">
        <v>0</v>
      </c>
      <c r="D21" s="840">
        <v>13</v>
      </c>
      <c r="E21" s="840">
        <v>26</v>
      </c>
      <c r="F21" s="840">
        <v>0</v>
      </c>
      <c r="G21" s="840">
        <v>0</v>
      </c>
      <c r="H21" s="840">
        <v>0</v>
      </c>
      <c r="I21" s="840">
        <v>0</v>
      </c>
      <c r="J21" s="825">
        <f t="shared" si="0"/>
        <v>39</v>
      </c>
    </row>
    <row r="22" spans="2:10" ht="18.75" customHeight="1" x14ac:dyDescent="0.25">
      <c r="B22" s="1074" t="s">
        <v>2770</v>
      </c>
      <c r="C22" s="840">
        <v>0</v>
      </c>
      <c r="D22" s="840">
        <v>52</v>
      </c>
      <c r="E22" s="840">
        <v>123</v>
      </c>
      <c r="F22" s="840">
        <v>19</v>
      </c>
      <c r="G22" s="840">
        <v>1</v>
      </c>
      <c r="H22" s="840">
        <v>1</v>
      </c>
      <c r="I22" s="840">
        <v>0</v>
      </c>
      <c r="J22" s="825">
        <f t="shared" si="0"/>
        <v>196</v>
      </c>
    </row>
    <row r="23" spans="2:10" ht="15.75" x14ac:dyDescent="0.25">
      <c r="B23" s="1074" t="s">
        <v>684</v>
      </c>
      <c r="C23" s="840">
        <v>0</v>
      </c>
      <c r="D23" s="840">
        <v>104</v>
      </c>
      <c r="E23" s="840">
        <v>190</v>
      </c>
      <c r="F23" s="840">
        <v>93</v>
      </c>
      <c r="G23" s="840">
        <v>19</v>
      </c>
      <c r="H23" s="840">
        <v>2</v>
      </c>
      <c r="I23" s="840">
        <v>0</v>
      </c>
      <c r="J23" s="825">
        <f t="shared" si="0"/>
        <v>408</v>
      </c>
    </row>
    <row r="24" spans="2:10" ht="18.75" customHeight="1" x14ac:dyDescent="0.25">
      <c r="B24" s="1076" t="s">
        <v>685</v>
      </c>
      <c r="C24" s="840">
        <v>0</v>
      </c>
      <c r="D24" s="840">
        <v>70</v>
      </c>
      <c r="E24" s="840">
        <v>153</v>
      </c>
      <c r="F24" s="840">
        <v>19</v>
      </c>
      <c r="G24" s="840">
        <v>8</v>
      </c>
      <c r="H24" s="840">
        <v>0</v>
      </c>
      <c r="I24" s="840">
        <v>0</v>
      </c>
      <c r="J24" s="825">
        <f t="shared" si="0"/>
        <v>250</v>
      </c>
    </row>
    <row r="25" spans="2:10" ht="18.75" customHeight="1" x14ac:dyDescent="0.25">
      <c r="B25" s="1074" t="s">
        <v>686</v>
      </c>
      <c r="C25" s="840">
        <v>0</v>
      </c>
      <c r="D25" s="840">
        <v>111</v>
      </c>
      <c r="E25" s="840">
        <v>233</v>
      </c>
      <c r="F25" s="840">
        <v>57</v>
      </c>
      <c r="G25" s="840">
        <v>11</v>
      </c>
      <c r="H25" s="840">
        <v>1</v>
      </c>
      <c r="I25" s="840">
        <v>0</v>
      </c>
      <c r="J25" s="825">
        <f t="shared" si="0"/>
        <v>413</v>
      </c>
    </row>
    <row r="26" spans="2:10" ht="31.5" x14ac:dyDescent="0.25">
      <c r="B26" s="1074" t="s">
        <v>678</v>
      </c>
      <c r="C26" s="840">
        <v>0</v>
      </c>
      <c r="D26" s="840">
        <v>161</v>
      </c>
      <c r="E26" s="840">
        <v>175</v>
      </c>
      <c r="F26" s="840">
        <v>10</v>
      </c>
      <c r="G26" s="840">
        <v>1</v>
      </c>
      <c r="H26" s="840">
        <v>0</v>
      </c>
      <c r="I26" s="840">
        <v>0</v>
      </c>
      <c r="J26" s="825">
        <f t="shared" si="0"/>
        <v>347</v>
      </c>
    </row>
    <row r="27" spans="2:10" ht="15.75" x14ac:dyDescent="0.25">
      <c r="B27" s="1074" t="s">
        <v>716</v>
      </c>
      <c r="C27" s="840">
        <v>0</v>
      </c>
      <c r="D27" s="840">
        <v>78</v>
      </c>
      <c r="E27" s="840">
        <v>72</v>
      </c>
      <c r="F27" s="840">
        <v>4</v>
      </c>
      <c r="G27" s="840">
        <v>0</v>
      </c>
      <c r="H27" s="840">
        <v>0</v>
      </c>
      <c r="I27" s="840">
        <v>0</v>
      </c>
      <c r="J27" s="825">
        <f t="shared" si="0"/>
        <v>154</v>
      </c>
    </row>
    <row r="28" spans="2:10" ht="31.5" x14ac:dyDescent="0.25">
      <c r="B28" s="1074" t="s">
        <v>2919</v>
      </c>
      <c r="C28" s="840">
        <v>0</v>
      </c>
      <c r="D28" s="840">
        <v>0</v>
      </c>
      <c r="E28" s="840">
        <v>3</v>
      </c>
      <c r="F28" s="840">
        <v>0</v>
      </c>
      <c r="G28" s="840">
        <v>0</v>
      </c>
      <c r="H28" s="840">
        <v>0</v>
      </c>
      <c r="I28" s="840">
        <v>0</v>
      </c>
      <c r="J28" s="825">
        <f t="shared" si="0"/>
        <v>3</v>
      </c>
    </row>
    <row r="29" spans="2:10" ht="31.5" x14ac:dyDescent="0.25">
      <c r="B29" s="1074" t="s">
        <v>2920</v>
      </c>
      <c r="C29" s="840">
        <v>0</v>
      </c>
      <c r="D29" s="840">
        <v>7</v>
      </c>
      <c r="E29" s="840">
        <v>16</v>
      </c>
      <c r="F29" s="840">
        <v>3</v>
      </c>
      <c r="G29" s="840">
        <v>1</v>
      </c>
      <c r="H29" s="840">
        <v>0</v>
      </c>
      <c r="I29" s="840">
        <v>0</v>
      </c>
      <c r="J29" s="825">
        <f t="shared" si="0"/>
        <v>27</v>
      </c>
    </row>
    <row r="30" spans="2:10" ht="31.5" x14ac:dyDescent="0.25">
      <c r="B30" s="1074" t="s">
        <v>2921</v>
      </c>
      <c r="C30" s="840">
        <v>0</v>
      </c>
      <c r="D30" s="840">
        <v>29</v>
      </c>
      <c r="E30" s="840">
        <v>22</v>
      </c>
      <c r="F30" s="840">
        <v>0</v>
      </c>
      <c r="G30" s="840">
        <v>0</v>
      </c>
      <c r="H30" s="840">
        <v>0</v>
      </c>
      <c r="I30" s="840">
        <v>0</v>
      </c>
      <c r="J30" s="825">
        <f t="shared" si="0"/>
        <v>51</v>
      </c>
    </row>
    <row r="31" spans="2:10" ht="31.5" x14ac:dyDescent="0.25">
      <c r="B31" s="1074" t="s">
        <v>2922</v>
      </c>
      <c r="C31" s="840">
        <v>0</v>
      </c>
      <c r="D31" s="840">
        <v>48</v>
      </c>
      <c r="E31" s="840">
        <v>88</v>
      </c>
      <c r="F31" s="840">
        <v>8</v>
      </c>
      <c r="G31" s="840">
        <v>2</v>
      </c>
      <c r="H31" s="840">
        <v>0</v>
      </c>
      <c r="I31" s="840">
        <v>0</v>
      </c>
      <c r="J31" s="825">
        <f t="shared" si="0"/>
        <v>146</v>
      </c>
    </row>
    <row r="32" spans="2:10" ht="31.5" x14ac:dyDescent="0.25">
      <c r="B32" s="1074" t="s">
        <v>2923</v>
      </c>
      <c r="C32" s="840">
        <v>0</v>
      </c>
      <c r="D32" s="840">
        <v>59</v>
      </c>
      <c r="E32" s="840">
        <v>53</v>
      </c>
      <c r="F32" s="840">
        <v>6</v>
      </c>
      <c r="G32" s="840">
        <v>0</v>
      </c>
      <c r="H32" s="840">
        <v>0</v>
      </c>
      <c r="I32" s="840">
        <v>0</v>
      </c>
      <c r="J32" s="825">
        <f t="shared" si="0"/>
        <v>118</v>
      </c>
    </row>
    <row r="33" spans="2:10" ht="31.5" x14ac:dyDescent="0.25">
      <c r="B33" s="1074" t="s">
        <v>2772</v>
      </c>
      <c r="C33" s="840">
        <v>0</v>
      </c>
      <c r="D33" s="840">
        <v>170</v>
      </c>
      <c r="E33" s="840">
        <v>162</v>
      </c>
      <c r="F33" s="840">
        <v>9</v>
      </c>
      <c r="G33" s="840">
        <v>1</v>
      </c>
      <c r="H33" s="840">
        <v>0</v>
      </c>
      <c r="I33" s="840">
        <v>0</v>
      </c>
      <c r="J33" s="825">
        <f t="shared" si="0"/>
        <v>342</v>
      </c>
    </row>
    <row r="34" spans="2:10" ht="15.75" x14ac:dyDescent="0.25">
      <c r="B34" s="1076" t="s">
        <v>717</v>
      </c>
      <c r="C34" s="840">
        <v>1</v>
      </c>
      <c r="D34" s="840">
        <v>58</v>
      </c>
      <c r="E34" s="840">
        <v>123</v>
      </c>
      <c r="F34" s="840">
        <v>8</v>
      </c>
      <c r="G34" s="840">
        <v>0</v>
      </c>
      <c r="H34" s="840">
        <v>0</v>
      </c>
      <c r="I34" s="840">
        <v>0</v>
      </c>
      <c r="J34" s="825">
        <f t="shared" si="0"/>
        <v>190</v>
      </c>
    </row>
    <row r="35" spans="2:10" ht="15.75" x14ac:dyDescent="0.25">
      <c r="B35" s="1074" t="s">
        <v>679</v>
      </c>
      <c r="C35" s="1457">
        <v>0</v>
      </c>
      <c r="D35" s="1457">
        <v>111</v>
      </c>
      <c r="E35" s="1457">
        <v>113</v>
      </c>
      <c r="F35" s="1457">
        <v>8</v>
      </c>
      <c r="G35" s="1457">
        <v>0</v>
      </c>
      <c r="H35" s="1457">
        <v>0</v>
      </c>
      <c r="I35" s="1457">
        <v>0</v>
      </c>
      <c r="J35" s="825">
        <f t="shared" si="0"/>
        <v>232</v>
      </c>
    </row>
    <row r="36" spans="2:10" ht="15.75" x14ac:dyDescent="0.25">
      <c r="B36" s="1074" t="s">
        <v>718</v>
      </c>
      <c r="C36" s="1454">
        <v>1</v>
      </c>
      <c r="D36" s="1454">
        <v>145</v>
      </c>
      <c r="E36" s="1454">
        <v>110</v>
      </c>
      <c r="F36" s="1454">
        <v>6</v>
      </c>
      <c r="G36" s="1454">
        <v>0</v>
      </c>
      <c r="H36" s="1454">
        <v>0</v>
      </c>
      <c r="I36" s="1454">
        <v>0</v>
      </c>
      <c r="J36" s="825">
        <f t="shared" si="0"/>
        <v>262</v>
      </c>
    </row>
    <row r="37" spans="2:10" ht="15.75" x14ac:dyDescent="0.25">
      <c r="B37" s="1074" t="s">
        <v>680</v>
      </c>
      <c r="C37" s="840">
        <v>1</v>
      </c>
      <c r="D37" s="840">
        <v>174</v>
      </c>
      <c r="E37" s="840">
        <v>192</v>
      </c>
      <c r="F37" s="840">
        <v>9</v>
      </c>
      <c r="G37" s="840">
        <v>3</v>
      </c>
      <c r="H37" s="840">
        <v>0</v>
      </c>
      <c r="I37" s="840">
        <v>0</v>
      </c>
      <c r="J37" s="825">
        <f t="shared" si="0"/>
        <v>379</v>
      </c>
    </row>
    <row r="38" spans="2:10" ht="15.75" x14ac:dyDescent="0.25">
      <c r="B38" s="1074" t="s">
        <v>688</v>
      </c>
      <c r="C38" s="1457">
        <v>0</v>
      </c>
      <c r="D38" s="1457">
        <v>113</v>
      </c>
      <c r="E38" s="1457">
        <v>99</v>
      </c>
      <c r="F38" s="1457">
        <v>5</v>
      </c>
      <c r="G38" s="1457">
        <v>1</v>
      </c>
      <c r="H38" s="1457">
        <v>0</v>
      </c>
      <c r="I38" s="1457">
        <v>0</v>
      </c>
      <c r="J38" s="825">
        <f t="shared" si="0"/>
        <v>218</v>
      </c>
    </row>
    <row r="39" spans="2:10" ht="15.75" x14ac:dyDescent="0.25">
      <c r="B39" s="1074" t="s">
        <v>691</v>
      </c>
      <c r="C39" s="1457">
        <v>0</v>
      </c>
      <c r="D39" s="1457">
        <v>154</v>
      </c>
      <c r="E39" s="1457">
        <v>274</v>
      </c>
      <c r="F39" s="1457">
        <v>93</v>
      </c>
      <c r="G39" s="1457">
        <v>22</v>
      </c>
      <c r="H39" s="1457">
        <v>1</v>
      </c>
      <c r="I39" s="1457">
        <v>0</v>
      </c>
      <c r="J39" s="825">
        <f t="shared" si="0"/>
        <v>544</v>
      </c>
    </row>
    <row r="40" spans="2:10" ht="18.75" customHeight="1" x14ac:dyDescent="0.25">
      <c r="B40" s="1074" t="s">
        <v>695</v>
      </c>
      <c r="C40" s="1457">
        <v>0</v>
      </c>
      <c r="D40" s="1457">
        <v>162</v>
      </c>
      <c r="E40" s="1457">
        <v>239</v>
      </c>
      <c r="F40" s="1457">
        <v>22</v>
      </c>
      <c r="G40" s="1457">
        <v>5</v>
      </c>
      <c r="H40" s="1457">
        <v>1</v>
      </c>
      <c r="I40" s="1457">
        <v>0</v>
      </c>
      <c r="J40" s="825">
        <f t="shared" si="0"/>
        <v>429</v>
      </c>
    </row>
    <row r="41" spans="2:10" ht="18" customHeight="1" x14ac:dyDescent="0.25">
      <c r="B41" s="1074" t="s">
        <v>2771</v>
      </c>
      <c r="C41" s="1457">
        <v>0</v>
      </c>
      <c r="D41" s="1457">
        <v>14</v>
      </c>
      <c r="E41" s="1457">
        <v>18</v>
      </c>
      <c r="F41" s="1457">
        <v>5</v>
      </c>
      <c r="G41" s="1457">
        <v>0</v>
      </c>
      <c r="H41" s="1457">
        <v>0</v>
      </c>
      <c r="I41" s="1457">
        <v>0</v>
      </c>
      <c r="J41" s="825">
        <f t="shared" si="0"/>
        <v>37</v>
      </c>
    </row>
    <row r="42" spans="2:10" ht="18" customHeight="1" x14ac:dyDescent="0.25">
      <c r="B42" s="1074" t="s">
        <v>2924</v>
      </c>
      <c r="C42" s="1457">
        <v>0</v>
      </c>
      <c r="D42" s="1457">
        <v>0</v>
      </c>
      <c r="E42" s="1457">
        <v>1</v>
      </c>
      <c r="F42" s="1457">
        <v>0</v>
      </c>
      <c r="G42" s="1457">
        <v>0</v>
      </c>
      <c r="H42" s="1457">
        <v>0</v>
      </c>
      <c r="I42" s="1457">
        <v>0</v>
      </c>
      <c r="J42" s="825">
        <f t="shared" si="0"/>
        <v>1</v>
      </c>
    </row>
    <row r="43" spans="2:10" ht="18" customHeight="1" x14ac:dyDescent="0.25">
      <c r="B43" s="1074" t="s">
        <v>719</v>
      </c>
      <c r="C43" s="1457">
        <v>0</v>
      </c>
      <c r="D43" s="1457">
        <v>64</v>
      </c>
      <c r="E43" s="1457">
        <v>101</v>
      </c>
      <c r="F43" s="1457">
        <v>5</v>
      </c>
      <c r="G43" s="1457">
        <v>1</v>
      </c>
      <c r="H43" s="1457">
        <v>0</v>
      </c>
      <c r="I43" s="1457">
        <v>0</v>
      </c>
      <c r="J43" s="825">
        <f t="shared" si="0"/>
        <v>171</v>
      </c>
    </row>
    <row r="44" spans="2:10" ht="18" customHeight="1" x14ac:dyDescent="0.25">
      <c r="B44" s="1074" t="s">
        <v>2925</v>
      </c>
      <c r="C44" s="1457">
        <v>0</v>
      </c>
      <c r="D44" s="1457">
        <v>40</v>
      </c>
      <c r="E44" s="1457">
        <v>38</v>
      </c>
      <c r="F44" s="1457">
        <v>2</v>
      </c>
      <c r="G44" s="1457">
        <v>1</v>
      </c>
      <c r="H44" s="1457">
        <v>0</v>
      </c>
      <c r="I44" s="1457">
        <v>0</v>
      </c>
      <c r="J44" s="825">
        <f t="shared" si="0"/>
        <v>81</v>
      </c>
    </row>
    <row r="45" spans="2:10" ht="18" customHeight="1" x14ac:dyDescent="0.25">
      <c r="B45" s="1074" t="s">
        <v>2926</v>
      </c>
      <c r="C45" s="1457">
        <v>0</v>
      </c>
      <c r="D45" s="1457">
        <v>41</v>
      </c>
      <c r="E45" s="1457">
        <v>78</v>
      </c>
      <c r="F45" s="1457">
        <v>7</v>
      </c>
      <c r="G45" s="1457">
        <v>0</v>
      </c>
      <c r="H45" s="1457">
        <v>0</v>
      </c>
      <c r="I45" s="1457">
        <v>0</v>
      </c>
      <c r="J45" s="825">
        <f t="shared" si="0"/>
        <v>126</v>
      </c>
    </row>
    <row r="46" spans="2:10" ht="18" customHeight="1" x14ac:dyDescent="0.25">
      <c r="B46" s="1074" t="s">
        <v>693</v>
      </c>
      <c r="C46" s="1457">
        <v>0</v>
      </c>
      <c r="D46" s="1457">
        <v>57</v>
      </c>
      <c r="E46" s="1457">
        <v>64</v>
      </c>
      <c r="F46" s="1457">
        <v>4</v>
      </c>
      <c r="G46" s="1457"/>
      <c r="H46" s="1457"/>
      <c r="I46" s="1457"/>
      <c r="J46" s="825">
        <f t="shared" si="0"/>
        <v>125</v>
      </c>
    </row>
    <row r="47" spans="2:10" ht="18" customHeight="1" x14ac:dyDescent="0.25">
      <c r="B47" s="1074" t="s">
        <v>683</v>
      </c>
      <c r="C47" s="1457">
        <v>0</v>
      </c>
      <c r="D47" s="1457">
        <v>63</v>
      </c>
      <c r="E47" s="1457">
        <v>103</v>
      </c>
      <c r="F47" s="1457">
        <v>3</v>
      </c>
      <c r="G47" s="1457">
        <v>0</v>
      </c>
      <c r="H47" s="1457">
        <v>0</v>
      </c>
      <c r="I47" s="1457">
        <v>0</v>
      </c>
      <c r="J47" s="825">
        <f t="shared" si="0"/>
        <v>169</v>
      </c>
    </row>
    <row r="48" spans="2:10" ht="18" customHeight="1" x14ac:dyDescent="0.25">
      <c r="B48" s="1074" t="s">
        <v>667</v>
      </c>
      <c r="C48" s="1457">
        <v>0</v>
      </c>
      <c r="D48" s="1457">
        <v>74</v>
      </c>
      <c r="E48" s="1457">
        <v>107</v>
      </c>
      <c r="F48" s="1457">
        <v>11</v>
      </c>
      <c r="G48" s="1457">
        <v>0</v>
      </c>
      <c r="H48" s="1457">
        <v>0</v>
      </c>
      <c r="I48" s="1457">
        <v>0</v>
      </c>
      <c r="J48" s="825">
        <f t="shared" si="0"/>
        <v>192</v>
      </c>
    </row>
    <row r="49" spans="2:10" ht="18" customHeight="1" x14ac:dyDescent="0.25">
      <c r="B49" s="1074" t="s">
        <v>666</v>
      </c>
      <c r="C49" s="1457">
        <v>0</v>
      </c>
      <c r="D49" s="1457">
        <v>66</v>
      </c>
      <c r="E49" s="1457">
        <v>70</v>
      </c>
      <c r="F49" s="1457">
        <v>7</v>
      </c>
      <c r="G49" s="1457">
        <v>0</v>
      </c>
      <c r="H49" s="1457">
        <v>0</v>
      </c>
      <c r="I49" s="1457">
        <v>0</v>
      </c>
      <c r="J49" s="825">
        <f t="shared" si="0"/>
        <v>143</v>
      </c>
    </row>
    <row r="50" spans="2:10" ht="18" customHeight="1" x14ac:dyDescent="0.25">
      <c r="B50" s="1074" t="s">
        <v>2927</v>
      </c>
      <c r="C50" s="840">
        <v>0</v>
      </c>
      <c r="D50" s="840">
        <v>0</v>
      </c>
      <c r="E50" s="840">
        <v>1</v>
      </c>
      <c r="F50" s="840"/>
      <c r="G50" s="840"/>
      <c r="H50" s="840"/>
      <c r="I50" s="840"/>
      <c r="J50" s="825">
        <f t="shared" si="0"/>
        <v>1</v>
      </c>
    </row>
    <row r="51" spans="2:10" ht="31.5" x14ac:dyDescent="0.25">
      <c r="B51" s="1074" t="s">
        <v>2928</v>
      </c>
      <c r="C51" s="1457">
        <v>0</v>
      </c>
      <c r="D51" s="1457">
        <v>0</v>
      </c>
      <c r="E51" s="1457">
        <v>2</v>
      </c>
      <c r="F51" s="1457">
        <v>0</v>
      </c>
      <c r="G51" s="1457">
        <v>0</v>
      </c>
      <c r="H51" s="1457">
        <v>0</v>
      </c>
      <c r="I51" s="1457">
        <v>0</v>
      </c>
      <c r="J51" s="825">
        <f t="shared" si="0"/>
        <v>2</v>
      </c>
    </row>
    <row r="52" spans="2:10" ht="18" customHeight="1" x14ac:dyDescent="0.25">
      <c r="B52" s="1074" t="s">
        <v>682</v>
      </c>
      <c r="C52" s="1457">
        <v>1</v>
      </c>
      <c r="D52" s="1457">
        <v>63</v>
      </c>
      <c r="E52" s="1457">
        <v>82</v>
      </c>
      <c r="F52" s="1457">
        <v>6</v>
      </c>
      <c r="G52" s="1457">
        <v>0</v>
      </c>
      <c r="H52" s="1457">
        <v>0</v>
      </c>
      <c r="I52" s="1457">
        <v>0</v>
      </c>
      <c r="J52" s="825">
        <f t="shared" si="0"/>
        <v>152</v>
      </c>
    </row>
    <row r="53" spans="2:10" ht="18" customHeight="1" x14ac:dyDescent="0.25">
      <c r="B53" s="1074" t="s">
        <v>2929</v>
      </c>
      <c r="C53" s="1457">
        <v>0</v>
      </c>
      <c r="D53" s="1457">
        <v>2</v>
      </c>
      <c r="E53" s="1457">
        <v>3</v>
      </c>
      <c r="F53" s="1457">
        <v>0</v>
      </c>
      <c r="G53" s="1457">
        <v>0</v>
      </c>
      <c r="H53" s="1457">
        <v>0</v>
      </c>
      <c r="I53" s="1457">
        <v>0</v>
      </c>
      <c r="J53" s="825">
        <f t="shared" si="0"/>
        <v>5</v>
      </c>
    </row>
    <row r="54" spans="2:10" ht="18" customHeight="1" x14ac:dyDescent="0.25">
      <c r="B54" s="1074" t="s">
        <v>665</v>
      </c>
      <c r="C54" s="1457">
        <v>0</v>
      </c>
      <c r="D54" s="1457">
        <v>94</v>
      </c>
      <c r="E54" s="1457">
        <v>142</v>
      </c>
      <c r="F54" s="1457">
        <v>15</v>
      </c>
      <c r="G54" s="1457">
        <v>1</v>
      </c>
      <c r="H54" s="1457">
        <v>0</v>
      </c>
      <c r="I54" s="1457">
        <v>0</v>
      </c>
      <c r="J54" s="825">
        <f t="shared" si="0"/>
        <v>252</v>
      </c>
    </row>
    <row r="55" spans="2:10" ht="18" customHeight="1" x14ac:dyDescent="0.25">
      <c r="B55" s="1074" t="s">
        <v>2834</v>
      </c>
      <c r="C55" s="1457">
        <v>0</v>
      </c>
      <c r="D55" s="1457">
        <v>69</v>
      </c>
      <c r="E55" s="1457">
        <v>34</v>
      </c>
      <c r="F55" s="1457">
        <v>6</v>
      </c>
      <c r="G55" s="1457">
        <v>0</v>
      </c>
      <c r="H55" s="1457">
        <v>0</v>
      </c>
      <c r="I55" s="1457">
        <v>0</v>
      </c>
      <c r="J55" s="825">
        <f t="shared" si="0"/>
        <v>109</v>
      </c>
    </row>
    <row r="56" spans="2:10" ht="18" customHeight="1" x14ac:dyDescent="0.25">
      <c r="B56" s="1074" t="s">
        <v>674</v>
      </c>
      <c r="C56" s="1457">
        <v>0</v>
      </c>
      <c r="D56" s="1457">
        <v>159</v>
      </c>
      <c r="E56" s="1457">
        <v>106</v>
      </c>
      <c r="F56" s="1457">
        <v>12</v>
      </c>
      <c r="G56" s="1457">
        <v>1</v>
      </c>
      <c r="H56" s="1457">
        <v>0</v>
      </c>
      <c r="I56" s="1457">
        <v>0</v>
      </c>
      <c r="J56" s="825">
        <f t="shared" si="0"/>
        <v>278</v>
      </c>
    </row>
    <row r="57" spans="2:10" ht="18" customHeight="1" x14ac:dyDescent="0.25">
      <c r="B57" s="1074" t="s">
        <v>675</v>
      </c>
      <c r="C57" s="1457">
        <v>0</v>
      </c>
      <c r="D57" s="1457">
        <v>77</v>
      </c>
      <c r="E57" s="1457">
        <v>48</v>
      </c>
      <c r="F57" s="1457">
        <v>3</v>
      </c>
      <c r="G57" s="1457">
        <v>0</v>
      </c>
      <c r="H57" s="1457">
        <v>0</v>
      </c>
      <c r="I57" s="1457">
        <v>0</v>
      </c>
      <c r="J57" s="825">
        <f t="shared" si="0"/>
        <v>128</v>
      </c>
    </row>
    <row r="58" spans="2:10" ht="18" customHeight="1" x14ac:dyDescent="0.25">
      <c r="B58" s="1074" t="s">
        <v>676</v>
      </c>
      <c r="C58" s="1457">
        <v>0</v>
      </c>
      <c r="D58" s="1457">
        <v>225</v>
      </c>
      <c r="E58" s="1457">
        <v>131</v>
      </c>
      <c r="F58" s="1457">
        <v>18</v>
      </c>
      <c r="G58" s="1457">
        <v>0</v>
      </c>
      <c r="H58" s="1457">
        <v>0</v>
      </c>
      <c r="I58" s="1457">
        <v>0</v>
      </c>
      <c r="J58" s="825">
        <f t="shared" si="0"/>
        <v>374</v>
      </c>
    </row>
    <row r="59" spans="2:10" ht="18" customHeight="1" x14ac:dyDescent="0.25">
      <c r="B59" s="1074" t="s">
        <v>700</v>
      </c>
      <c r="C59" s="1457">
        <v>0</v>
      </c>
      <c r="D59" s="1457">
        <v>119</v>
      </c>
      <c r="E59" s="1457">
        <v>83</v>
      </c>
      <c r="F59" s="1457">
        <v>13</v>
      </c>
      <c r="G59" s="1457">
        <v>0</v>
      </c>
      <c r="H59" s="1457">
        <v>0</v>
      </c>
      <c r="I59" s="1457">
        <v>0</v>
      </c>
      <c r="J59" s="825">
        <f t="shared" si="0"/>
        <v>215</v>
      </c>
    </row>
    <row r="60" spans="2:10" ht="18" customHeight="1" x14ac:dyDescent="0.25">
      <c r="B60" s="1077" t="s">
        <v>687</v>
      </c>
      <c r="C60" s="1457">
        <v>0</v>
      </c>
      <c r="D60" s="1457">
        <v>125</v>
      </c>
      <c r="E60" s="1457">
        <v>76</v>
      </c>
      <c r="F60" s="1457">
        <v>3</v>
      </c>
      <c r="G60" s="1457">
        <v>0</v>
      </c>
      <c r="H60" s="1457">
        <v>0</v>
      </c>
      <c r="I60" s="1457">
        <v>0</v>
      </c>
      <c r="J60" s="825">
        <f t="shared" si="0"/>
        <v>204</v>
      </c>
    </row>
    <row r="61" spans="2:10" ht="18" customHeight="1" x14ac:dyDescent="0.25">
      <c r="B61" s="1077" t="s">
        <v>2930</v>
      </c>
      <c r="C61" s="1457">
        <v>0</v>
      </c>
      <c r="D61" s="1457">
        <v>0</v>
      </c>
      <c r="E61" s="1457">
        <v>0</v>
      </c>
      <c r="F61" s="1457">
        <v>1</v>
      </c>
      <c r="G61" s="1457"/>
      <c r="H61" s="1457"/>
      <c r="I61" s="1457"/>
      <c r="J61" s="1083">
        <f t="shared" si="0"/>
        <v>1</v>
      </c>
    </row>
    <row r="62" spans="2:10" ht="18" customHeight="1" x14ac:dyDescent="0.3">
      <c r="B62" s="1078" t="s">
        <v>211</v>
      </c>
      <c r="C62" s="941">
        <f>SUM(C8:C61)</f>
        <v>13</v>
      </c>
      <c r="D62" s="941">
        <f>SUM(D8:D61)</f>
        <v>4491</v>
      </c>
      <c r="E62" s="941">
        <f t="shared" ref="E62:I62" si="1">SUM(E8:E61)</f>
        <v>6042</v>
      </c>
      <c r="F62" s="941">
        <f t="shared" si="1"/>
        <v>916</v>
      </c>
      <c r="G62" s="941">
        <f t="shared" si="1"/>
        <v>143</v>
      </c>
      <c r="H62" s="941">
        <f t="shared" si="1"/>
        <v>11</v>
      </c>
      <c r="I62" s="941">
        <f t="shared" si="1"/>
        <v>1</v>
      </c>
      <c r="J62" s="941">
        <f t="shared" ref="J62" si="2">SUM(J7:J61)</f>
        <v>11617</v>
      </c>
    </row>
    <row r="63" spans="2:10" ht="15" x14ac:dyDescent="0.25">
      <c r="B63" s="1079" t="s">
        <v>764</v>
      </c>
      <c r="C63" s="1084">
        <f>IFERROR(C62/$J$62,0)</f>
        <v>1.1190496685891365E-3</v>
      </c>
      <c r="D63" s="1084">
        <f>IFERROR(D62/$J$62,0)</f>
        <v>0.38658862012567791</v>
      </c>
      <c r="E63" s="1084">
        <f t="shared" ref="E63:J63" si="3">IFERROR(E62/$J$62,0)</f>
        <v>0.5200998536627357</v>
      </c>
      <c r="F63" s="1084">
        <f t="shared" si="3"/>
        <v>7.8849961263665322E-2</v>
      </c>
      <c r="G63" s="1084">
        <f t="shared" si="3"/>
        <v>1.2309546354480503E-2</v>
      </c>
      <c r="H63" s="1084">
        <f t="shared" si="3"/>
        <v>9.4688818111388485E-4</v>
      </c>
      <c r="I63" s="1084">
        <f t="shared" si="3"/>
        <v>8.6080743737625891E-5</v>
      </c>
      <c r="J63" s="1084">
        <f t="shared" si="3"/>
        <v>1</v>
      </c>
    </row>
    <row r="64" spans="2:10" ht="15" x14ac:dyDescent="0.25">
      <c r="B64" s="1079" t="s">
        <v>765</v>
      </c>
      <c r="C64" s="1080"/>
      <c r="D64" s="1080"/>
      <c r="E64" s="1080"/>
      <c r="F64" s="1080"/>
      <c r="G64" s="1080"/>
      <c r="H64" s="1080"/>
      <c r="I64" s="1080"/>
      <c r="J64" s="1080"/>
    </row>
    <row r="65" spans="2:10" ht="18" customHeight="1" x14ac:dyDescent="0.25">
      <c r="B65" s="1081"/>
      <c r="C65" s="1030"/>
      <c r="D65" s="1030"/>
      <c r="E65" s="1030"/>
      <c r="F65" s="1030"/>
      <c r="G65" s="1030"/>
      <c r="H65" s="1030"/>
      <c r="I65" s="1030"/>
      <c r="J65" s="1030"/>
    </row>
    <row r="66" spans="2:10" ht="18" hidden="1" customHeight="1" x14ac:dyDescent="0.25"/>
    <row r="67" spans="2:10" ht="18" hidden="1" customHeight="1" x14ac:dyDescent="0.25"/>
  </sheetData>
  <sheetProtection sheet="1" objects="1" scenarios="1"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N67"/>
  <sheetViews>
    <sheetView showGridLines="0" zoomScale="85" zoomScaleNormal="85" workbookViewId="0">
      <pane xSplit="2" ySplit="7" topLeftCell="C8" activePane="bottomRight" state="frozen"/>
      <selection activeCell="C5" sqref="C5"/>
      <selection pane="topRight" activeCell="C5" sqref="C5"/>
      <selection pane="bottomLeft" activeCell="C5" sqref="C5"/>
      <selection pane="bottomRight"/>
    </sheetView>
  </sheetViews>
  <sheetFormatPr baseColWidth="10" defaultColWidth="0" defaultRowHeight="18" customHeight="1" zeroHeight="1" x14ac:dyDescent="0.25"/>
  <cols>
    <col min="1" max="1" width="3.5703125" style="775" customWidth="1"/>
    <col min="2" max="2" width="66.42578125" style="775" customWidth="1"/>
    <col min="3" max="10" width="14.140625" style="775" customWidth="1"/>
    <col min="11" max="11" width="5" style="775" customWidth="1"/>
    <col min="12" max="14" width="0" style="775" hidden="1" customWidth="1"/>
    <col min="15" max="16384" width="9.140625" style="775" hidden="1"/>
  </cols>
  <sheetData>
    <row r="1" spans="2:10" ht="15" x14ac:dyDescent="0.25">
      <c r="B1" s="1804"/>
      <c r="C1" s="1805"/>
      <c r="D1" s="1805"/>
      <c r="E1" s="1805"/>
      <c r="F1" s="1805"/>
      <c r="G1" s="1805"/>
      <c r="H1" s="1805"/>
      <c r="I1" s="1805"/>
      <c r="J1" s="1806"/>
    </row>
    <row r="2" spans="2:10" ht="15" x14ac:dyDescent="0.25">
      <c r="B2" s="1807"/>
      <c r="C2" s="1808"/>
      <c r="D2" s="1808"/>
      <c r="E2" s="1808"/>
      <c r="F2" s="1808"/>
      <c r="G2" s="1808"/>
      <c r="H2" s="1808"/>
      <c r="I2" s="1808"/>
      <c r="J2" s="1809"/>
    </row>
    <row r="3" spans="2:10" ht="15.75" thickBot="1" x14ac:dyDescent="0.3">
      <c r="B3" s="1810"/>
      <c r="C3" s="1811"/>
      <c r="D3" s="1811"/>
      <c r="E3" s="1811"/>
      <c r="F3" s="1811"/>
      <c r="G3" s="1811"/>
      <c r="H3" s="1811"/>
      <c r="I3" s="1811"/>
      <c r="J3" s="1812"/>
    </row>
    <row r="4" spans="2:10" ht="21.75" thickBot="1" x14ac:dyDescent="0.4">
      <c r="B4" s="1813" t="s">
        <v>2642</v>
      </c>
      <c r="C4" s="1814"/>
      <c r="D4" s="1814"/>
      <c r="E4" s="1814"/>
      <c r="F4" s="1814"/>
      <c r="G4" s="1814"/>
      <c r="H4" s="1814"/>
      <c r="I4" s="1814"/>
      <c r="J4" s="1815"/>
    </row>
    <row r="5" spans="2:10" s="778" customFormat="1" ht="15.75" x14ac:dyDescent="0.25">
      <c r="B5" s="1859"/>
      <c r="C5" s="1859"/>
      <c r="D5" s="1859"/>
      <c r="E5" s="1859"/>
      <c r="F5" s="1859"/>
      <c r="G5" s="1859"/>
      <c r="H5" s="803"/>
      <c r="I5" s="803"/>
    </row>
    <row r="6" spans="2:10" s="778" customFormat="1" ht="18.75" customHeight="1" x14ac:dyDescent="0.25">
      <c r="B6" s="1988" t="s">
        <v>762</v>
      </c>
      <c r="C6" s="1902" t="s">
        <v>763</v>
      </c>
      <c r="D6" s="1902"/>
      <c r="E6" s="1902"/>
      <c r="F6" s="1902"/>
      <c r="G6" s="1902"/>
      <c r="H6" s="1902"/>
      <c r="I6" s="1902"/>
      <c r="J6" s="1902"/>
    </row>
    <row r="7" spans="2:10" s="857" customFormat="1" ht="19.5" thickBot="1" x14ac:dyDescent="0.3">
      <c r="B7" s="1990"/>
      <c r="C7" s="816">
        <v>0</v>
      </c>
      <c r="D7" s="816">
        <v>1</v>
      </c>
      <c r="E7" s="816">
        <v>2</v>
      </c>
      <c r="F7" s="816">
        <v>3</v>
      </c>
      <c r="G7" s="816">
        <v>4</v>
      </c>
      <c r="H7" s="816">
        <v>5</v>
      </c>
      <c r="I7" s="816">
        <v>6</v>
      </c>
      <c r="J7" s="816" t="s">
        <v>727</v>
      </c>
    </row>
    <row r="8" spans="2:10" ht="18.75" customHeight="1" x14ac:dyDescent="0.25">
      <c r="B8" s="1085" t="s">
        <v>668</v>
      </c>
      <c r="C8" s="1073">
        <v>0</v>
      </c>
      <c r="D8" s="1073">
        <v>128</v>
      </c>
      <c r="E8" s="1073">
        <v>218</v>
      </c>
      <c r="F8" s="1073">
        <v>39</v>
      </c>
      <c r="G8" s="1073">
        <v>8</v>
      </c>
      <c r="H8" s="1073">
        <v>2</v>
      </c>
      <c r="I8" s="1073">
        <v>0</v>
      </c>
      <c r="J8" s="1082">
        <f t="shared" ref="J8:J39" si="0">SUM(C8:I8)</f>
        <v>395</v>
      </c>
    </row>
    <row r="9" spans="2:10" ht="18.75" customHeight="1" x14ac:dyDescent="0.25">
      <c r="B9" s="1074" t="s">
        <v>669</v>
      </c>
      <c r="C9" s="785">
        <v>2</v>
      </c>
      <c r="D9" s="785">
        <v>127</v>
      </c>
      <c r="E9" s="785">
        <v>223</v>
      </c>
      <c r="F9" s="785">
        <v>19</v>
      </c>
      <c r="G9" s="785">
        <v>2</v>
      </c>
      <c r="H9" s="785">
        <v>0</v>
      </c>
      <c r="I9" s="785">
        <v>0</v>
      </c>
      <c r="J9" s="825">
        <f t="shared" si="0"/>
        <v>373</v>
      </c>
    </row>
    <row r="10" spans="2:10" ht="15.75" x14ac:dyDescent="0.25">
      <c r="B10" s="1074" t="s">
        <v>665</v>
      </c>
      <c r="C10" s="785">
        <v>0</v>
      </c>
      <c r="D10" s="785">
        <v>108</v>
      </c>
      <c r="E10" s="785">
        <v>148</v>
      </c>
      <c r="F10" s="785">
        <v>16</v>
      </c>
      <c r="G10" s="785">
        <v>1</v>
      </c>
      <c r="H10" s="785">
        <v>0</v>
      </c>
      <c r="I10" s="785">
        <v>0</v>
      </c>
      <c r="J10" s="825">
        <f t="shared" si="0"/>
        <v>273</v>
      </c>
    </row>
    <row r="11" spans="2:10" ht="18.75" customHeight="1" x14ac:dyDescent="0.25">
      <c r="B11" s="1074" t="s">
        <v>666</v>
      </c>
      <c r="C11" s="785">
        <v>0</v>
      </c>
      <c r="D11" s="785">
        <v>76</v>
      </c>
      <c r="E11" s="785">
        <v>78</v>
      </c>
      <c r="F11" s="785">
        <v>10</v>
      </c>
      <c r="G11" s="785">
        <v>0</v>
      </c>
      <c r="H11" s="785">
        <v>0</v>
      </c>
      <c r="I11" s="785">
        <v>0</v>
      </c>
      <c r="J11" s="825">
        <f t="shared" si="0"/>
        <v>164</v>
      </c>
    </row>
    <row r="12" spans="2:10" ht="18.75" customHeight="1" x14ac:dyDescent="0.25">
      <c r="B12" s="1075" t="s">
        <v>674</v>
      </c>
      <c r="C12" s="785">
        <v>0</v>
      </c>
      <c r="D12" s="785">
        <v>172</v>
      </c>
      <c r="E12" s="785">
        <v>111</v>
      </c>
      <c r="F12" s="785">
        <v>12</v>
      </c>
      <c r="G12" s="785">
        <v>1</v>
      </c>
      <c r="H12" s="785">
        <v>0</v>
      </c>
      <c r="I12" s="785">
        <v>0</v>
      </c>
      <c r="J12" s="825">
        <f t="shared" si="0"/>
        <v>296</v>
      </c>
    </row>
    <row r="13" spans="2:10" ht="15.75" x14ac:dyDescent="0.25">
      <c r="B13" s="1074" t="s">
        <v>671</v>
      </c>
      <c r="C13" s="785">
        <v>0</v>
      </c>
      <c r="D13" s="785">
        <v>165</v>
      </c>
      <c r="E13" s="785">
        <v>230</v>
      </c>
      <c r="F13" s="785">
        <v>9</v>
      </c>
      <c r="G13" s="785">
        <v>1</v>
      </c>
      <c r="H13" s="785">
        <v>0</v>
      </c>
      <c r="I13" s="785">
        <v>0</v>
      </c>
      <c r="J13" s="825">
        <f t="shared" si="0"/>
        <v>405</v>
      </c>
    </row>
    <row r="14" spans="2:10" ht="18.75" customHeight="1" x14ac:dyDescent="0.25">
      <c r="B14" s="1074" t="s">
        <v>672</v>
      </c>
      <c r="C14" s="785">
        <v>0</v>
      </c>
      <c r="D14" s="785">
        <v>188</v>
      </c>
      <c r="E14" s="785">
        <v>242</v>
      </c>
      <c r="F14" s="785">
        <v>19</v>
      </c>
      <c r="G14" s="785">
        <v>0</v>
      </c>
      <c r="H14" s="785">
        <v>0</v>
      </c>
      <c r="I14" s="785">
        <v>0</v>
      </c>
      <c r="J14" s="825">
        <f t="shared" si="0"/>
        <v>449</v>
      </c>
    </row>
    <row r="15" spans="2:10" ht="15.75" x14ac:dyDescent="0.25">
      <c r="B15" s="1074" t="s">
        <v>2929</v>
      </c>
      <c r="C15" s="785"/>
      <c r="D15" s="785"/>
      <c r="E15" s="785"/>
      <c r="F15" s="785"/>
      <c r="G15" s="785"/>
      <c r="H15" s="785"/>
      <c r="I15" s="785"/>
      <c r="J15" s="825">
        <f t="shared" si="0"/>
        <v>0</v>
      </c>
    </row>
    <row r="16" spans="2:10" ht="15.75" x14ac:dyDescent="0.25">
      <c r="B16" s="1074" t="s">
        <v>667</v>
      </c>
      <c r="C16" s="785">
        <v>0</v>
      </c>
      <c r="D16" s="785">
        <v>64</v>
      </c>
      <c r="E16" s="785">
        <v>96</v>
      </c>
      <c r="F16" s="785">
        <v>12</v>
      </c>
      <c r="G16" s="785">
        <v>0</v>
      </c>
      <c r="H16" s="785">
        <v>0</v>
      </c>
      <c r="I16" s="785">
        <v>0</v>
      </c>
      <c r="J16" s="825">
        <f t="shared" si="0"/>
        <v>172</v>
      </c>
    </row>
    <row r="17" spans="2:10" ht="18.75" customHeight="1" x14ac:dyDescent="0.25">
      <c r="B17" s="1074" t="s">
        <v>675</v>
      </c>
      <c r="C17" s="785">
        <v>0</v>
      </c>
      <c r="D17" s="785">
        <v>84</v>
      </c>
      <c r="E17" s="785">
        <v>68</v>
      </c>
      <c r="F17" s="785">
        <v>3</v>
      </c>
      <c r="G17" s="785">
        <v>0</v>
      </c>
      <c r="H17" s="785">
        <v>0</v>
      </c>
      <c r="I17" s="785">
        <v>0</v>
      </c>
      <c r="J17" s="825">
        <f t="shared" si="0"/>
        <v>155</v>
      </c>
    </row>
    <row r="18" spans="2:10" ht="18.75" customHeight="1" x14ac:dyDescent="0.25">
      <c r="B18" s="1074" t="s">
        <v>676</v>
      </c>
      <c r="C18" s="785">
        <v>0</v>
      </c>
      <c r="D18" s="785">
        <v>220</v>
      </c>
      <c r="E18" s="785">
        <v>131</v>
      </c>
      <c r="F18" s="785">
        <v>17</v>
      </c>
      <c r="G18" s="785">
        <v>0</v>
      </c>
      <c r="H18" s="785">
        <v>0</v>
      </c>
      <c r="I18" s="785">
        <v>0</v>
      </c>
      <c r="J18" s="825">
        <f t="shared" si="0"/>
        <v>368</v>
      </c>
    </row>
    <row r="19" spans="2:10" ht="18.75" customHeight="1" x14ac:dyDescent="0.25">
      <c r="B19" s="1074" t="s">
        <v>673</v>
      </c>
      <c r="C19" s="785">
        <v>0</v>
      </c>
      <c r="D19" s="785">
        <v>102</v>
      </c>
      <c r="E19" s="785">
        <v>195</v>
      </c>
      <c r="F19" s="785">
        <v>17</v>
      </c>
      <c r="G19" s="785">
        <v>8</v>
      </c>
      <c r="H19" s="785">
        <v>0</v>
      </c>
      <c r="I19" s="785">
        <v>0</v>
      </c>
      <c r="J19" s="825">
        <f t="shared" si="0"/>
        <v>322</v>
      </c>
    </row>
    <row r="20" spans="2:10" ht="31.5" x14ac:dyDescent="0.25">
      <c r="B20" s="1074" t="s">
        <v>670</v>
      </c>
      <c r="C20" s="785">
        <v>1</v>
      </c>
      <c r="D20" s="785">
        <v>29</v>
      </c>
      <c r="E20" s="785">
        <v>55</v>
      </c>
      <c r="F20" s="785">
        <v>3</v>
      </c>
      <c r="G20" s="785">
        <v>0</v>
      </c>
      <c r="H20" s="785">
        <v>0</v>
      </c>
      <c r="I20" s="785">
        <v>0</v>
      </c>
      <c r="J20" s="825">
        <f t="shared" si="0"/>
        <v>88</v>
      </c>
    </row>
    <row r="21" spans="2:10" ht="18.75" customHeight="1" x14ac:dyDescent="0.25">
      <c r="B21" s="1074" t="s">
        <v>2925</v>
      </c>
      <c r="C21" s="785">
        <v>0</v>
      </c>
      <c r="D21" s="785">
        <v>23</v>
      </c>
      <c r="E21" s="785">
        <v>28</v>
      </c>
      <c r="F21" s="785">
        <v>1</v>
      </c>
      <c r="G21" s="785">
        <v>1</v>
      </c>
      <c r="H21" s="785">
        <v>0</v>
      </c>
      <c r="I21" s="785">
        <v>0</v>
      </c>
      <c r="J21" s="825">
        <f t="shared" si="0"/>
        <v>53</v>
      </c>
    </row>
    <row r="22" spans="2:10" ht="18.75" customHeight="1" x14ac:dyDescent="0.25">
      <c r="B22" s="1074" t="s">
        <v>681</v>
      </c>
      <c r="C22" s="785">
        <v>0</v>
      </c>
      <c r="D22" s="785">
        <v>94</v>
      </c>
      <c r="E22" s="785">
        <v>154</v>
      </c>
      <c r="F22" s="785">
        <v>18</v>
      </c>
      <c r="G22" s="785">
        <v>2</v>
      </c>
      <c r="H22" s="785">
        <v>0</v>
      </c>
      <c r="I22" s="785">
        <v>0</v>
      </c>
      <c r="J22" s="825">
        <f t="shared" si="0"/>
        <v>268</v>
      </c>
    </row>
    <row r="23" spans="2:10" ht="15.75" x14ac:dyDescent="0.25">
      <c r="B23" s="1074" t="s">
        <v>682</v>
      </c>
      <c r="C23" s="785">
        <v>1</v>
      </c>
      <c r="D23" s="785">
        <v>60</v>
      </c>
      <c r="E23" s="785">
        <v>74</v>
      </c>
      <c r="F23" s="785">
        <v>5</v>
      </c>
      <c r="G23" s="785">
        <v>0</v>
      </c>
      <c r="H23" s="785">
        <v>0</v>
      </c>
      <c r="I23" s="785">
        <v>0</v>
      </c>
      <c r="J23" s="825">
        <f t="shared" si="0"/>
        <v>140</v>
      </c>
    </row>
    <row r="24" spans="2:10" ht="18.75" customHeight="1" x14ac:dyDescent="0.25">
      <c r="B24" s="1074" t="s">
        <v>683</v>
      </c>
      <c r="C24" s="785">
        <v>0</v>
      </c>
      <c r="D24" s="785">
        <v>53</v>
      </c>
      <c r="E24" s="785">
        <v>84</v>
      </c>
      <c r="F24" s="785">
        <v>4</v>
      </c>
      <c r="G24" s="785">
        <v>0</v>
      </c>
      <c r="H24" s="785">
        <v>0</v>
      </c>
      <c r="I24" s="785">
        <v>0</v>
      </c>
      <c r="J24" s="825">
        <f t="shared" si="0"/>
        <v>141</v>
      </c>
    </row>
    <row r="25" spans="2:10" ht="18.75" customHeight="1" x14ac:dyDescent="0.25">
      <c r="B25" s="1074" t="s">
        <v>687</v>
      </c>
      <c r="C25" s="785">
        <v>0</v>
      </c>
      <c r="D25" s="785">
        <v>122</v>
      </c>
      <c r="E25" s="785">
        <v>62</v>
      </c>
      <c r="F25" s="785">
        <v>5</v>
      </c>
      <c r="G25" s="785"/>
      <c r="H25" s="785"/>
      <c r="I25" s="785"/>
      <c r="J25" s="825">
        <f t="shared" si="0"/>
        <v>189</v>
      </c>
    </row>
    <row r="26" spans="2:10" ht="15.75" x14ac:dyDescent="0.25">
      <c r="B26" s="1074" t="s">
        <v>2770</v>
      </c>
      <c r="C26" s="785">
        <v>0</v>
      </c>
      <c r="D26" s="785">
        <v>56</v>
      </c>
      <c r="E26" s="785">
        <v>148</v>
      </c>
      <c r="F26" s="785">
        <v>23</v>
      </c>
      <c r="G26" s="785">
        <v>3</v>
      </c>
      <c r="H26" s="785">
        <v>1</v>
      </c>
      <c r="I26" s="785">
        <v>0</v>
      </c>
      <c r="J26" s="825">
        <f t="shared" si="0"/>
        <v>231</v>
      </c>
    </row>
    <row r="27" spans="2:10" ht="15.75" x14ac:dyDescent="0.25">
      <c r="B27" s="1074" t="s">
        <v>684</v>
      </c>
      <c r="C27" s="785">
        <v>0</v>
      </c>
      <c r="D27" s="785">
        <v>111</v>
      </c>
      <c r="E27" s="785">
        <v>179</v>
      </c>
      <c r="F27" s="785">
        <v>79</v>
      </c>
      <c r="G27" s="785">
        <v>17</v>
      </c>
      <c r="H27" s="785">
        <v>4</v>
      </c>
      <c r="I27" s="785">
        <v>0</v>
      </c>
      <c r="J27" s="825">
        <f t="shared" si="0"/>
        <v>390</v>
      </c>
    </row>
    <row r="28" spans="2:10" ht="18.75" customHeight="1" x14ac:dyDescent="0.25">
      <c r="B28" s="1074" t="s">
        <v>685</v>
      </c>
      <c r="C28" s="785">
        <v>0</v>
      </c>
      <c r="D28" s="785">
        <v>78</v>
      </c>
      <c r="E28" s="785">
        <v>171</v>
      </c>
      <c r="F28" s="785">
        <v>18</v>
      </c>
      <c r="G28" s="785">
        <v>9</v>
      </c>
      <c r="H28" s="785">
        <v>0</v>
      </c>
      <c r="I28" s="785">
        <v>0</v>
      </c>
      <c r="J28" s="825">
        <f t="shared" si="0"/>
        <v>276</v>
      </c>
    </row>
    <row r="29" spans="2:10" ht="15.75" x14ac:dyDescent="0.25">
      <c r="B29" s="1074" t="s">
        <v>686</v>
      </c>
      <c r="C29" s="785">
        <v>0</v>
      </c>
      <c r="D29" s="785">
        <v>116</v>
      </c>
      <c r="E29" s="785">
        <v>238</v>
      </c>
      <c r="F29" s="785">
        <v>48</v>
      </c>
      <c r="G29" s="785">
        <v>8</v>
      </c>
      <c r="H29" s="785">
        <v>0</v>
      </c>
      <c r="I29" s="785">
        <v>0</v>
      </c>
      <c r="J29" s="825">
        <f t="shared" si="0"/>
        <v>410</v>
      </c>
    </row>
    <row r="30" spans="2:10" ht="18.75" customHeight="1" x14ac:dyDescent="0.25">
      <c r="B30" s="1074" t="s">
        <v>2769</v>
      </c>
      <c r="C30" s="785">
        <v>0</v>
      </c>
      <c r="D30" s="785">
        <v>23</v>
      </c>
      <c r="E30" s="785">
        <v>53</v>
      </c>
      <c r="F30" s="785">
        <v>0</v>
      </c>
      <c r="G30" s="785">
        <v>1</v>
      </c>
      <c r="H30" s="785">
        <v>0</v>
      </c>
      <c r="I30" s="785">
        <v>0</v>
      </c>
      <c r="J30" s="825">
        <f t="shared" si="0"/>
        <v>77</v>
      </c>
    </row>
    <row r="31" spans="2:10" ht="18.75" customHeight="1" x14ac:dyDescent="0.25">
      <c r="B31" s="1074" t="s">
        <v>2771</v>
      </c>
      <c r="C31" s="785">
        <v>0</v>
      </c>
      <c r="D31" s="785">
        <v>22</v>
      </c>
      <c r="E31" s="785">
        <v>31</v>
      </c>
      <c r="F31" s="785">
        <v>4</v>
      </c>
      <c r="G31" s="785">
        <v>0</v>
      </c>
      <c r="H31" s="785">
        <v>0</v>
      </c>
      <c r="I31" s="785">
        <v>0</v>
      </c>
      <c r="J31" s="825">
        <f t="shared" si="0"/>
        <v>57</v>
      </c>
    </row>
    <row r="32" spans="2:10" ht="18.75" customHeight="1" x14ac:dyDescent="0.25">
      <c r="B32" s="1074" t="s">
        <v>2926</v>
      </c>
      <c r="C32" s="785">
        <v>0</v>
      </c>
      <c r="D32" s="785">
        <v>34</v>
      </c>
      <c r="E32" s="785">
        <v>60</v>
      </c>
      <c r="F32" s="785">
        <v>3</v>
      </c>
      <c r="G32" s="785">
        <v>0</v>
      </c>
      <c r="H32" s="785">
        <v>0</v>
      </c>
      <c r="I32" s="785">
        <v>0</v>
      </c>
      <c r="J32" s="825">
        <f t="shared" si="0"/>
        <v>97</v>
      </c>
    </row>
    <row r="33" spans="2:10" ht="18.75" customHeight="1" x14ac:dyDescent="0.25">
      <c r="B33" s="1074" t="s">
        <v>719</v>
      </c>
      <c r="C33" s="785">
        <v>0</v>
      </c>
      <c r="D33" s="785">
        <v>64</v>
      </c>
      <c r="E33" s="785">
        <v>106</v>
      </c>
      <c r="F33" s="785">
        <v>9</v>
      </c>
      <c r="G33" s="785">
        <v>0</v>
      </c>
      <c r="H33" s="785">
        <v>0</v>
      </c>
      <c r="I33" s="785">
        <v>0</v>
      </c>
      <c r="J33" s="825">
        <f t="shared" si="0"/>
        <v>179</v>
      </c>
    </row>
    <row r="34" spans="2:10" ht="31.5" x14ac:dyDescent="0.25">
      <c r="B34" s="1074" t="s">
        <v>678</v>
      </c>
      <c r="C34" s="785">
        <v>0</v>
      </c>
      <c r="D34" s="785">
        <v>134</v>
      </c>
      <c r="E34" s="785">
        <v>146</v>
      </c>
      <c r="F34" s="785">
        <v>8</v>
      </c>
      <c r="G34" s="785">
        <v>1</v>
      </c>
      <c r="H34" s="785">
        <v>0</v>
      </c>
      <c r="I34" s="785">
        <v>0</v>
      </c>
      <c r="J34" s="825">
        <f t="shared" si="0"/>
        <v>289</v>
      </c>
    </row>
    <row r="35" spans="2:10" ht="31.5" x14ac:dyDescent="0.25">
      <c r="B35" s="1074" t="s">
        <v>2919</v>
      </c>
      <c r="C35" s="785">
        <v>0</v>
      </c>
      <c r="D35" s="785">
        <v>25</v>
      </c>
      <c r="E35" s="785">
        <v>34</v>
      </c>
      <c r="F35" s="785">
        <v>4</v>
      </c>
      <c r="G35" s="785">
        <v>0</v>
      </c>
      <c r="H35" s="785">
        <v>0</v>
      </c>
      <c r="I35" s="785">
        <v>0</v>
      </c>
      <c r="J35" s="825">
        <f t="shared" si="0"/>
        <v>63</v>
      </c>
    </row>
    <row r="36" spans="2:10" ht="15.75" x14ac:dyDescent="0.25">
      <c r="B36" s="1074" t="s">
        <v>716</v>
      </c>
      <c r="C36" s="785">
        <v>0</v>
      </c>
      <c r="D36" s="785">
        <v>66</v>
      </c>
      <c r="E36" s="785">
        <v>65</v>
      </c>
      <c r="F36" s="785">
        <v>2</v>
      </c>
      <c r="G36" s="785">
        <v>0</v>
      </c>
      <c r="H36" s="785">
        <v>0</v>
      </c>
      <c r="I36" s="785">
        <v>0</v>
      </c>
      <c r="J36" s="825">
        <f t="shared" si="0"/>
        <v>133</v>
      </c>
    </row>
    <row r="37" spans="2:10" ht="31.5" x14ac:dyDescent="0.25">
      <c r="B37" s="1074" t="s">
        <v>2920</v>
      </c>
      <c r="C37" s="785">
        <v>0</v>
      </c>
      <c r="D37" s="785">
        <v>5</v>
      </c>
      <c r="E37" s="785">
        <v>12</v>
      </c>
      <c r="F37" s="785">
        <v>2</v>
      </c>
      <c r="G37" s="785">
        <v>1</v>
      </c>
      <c r="H37" s="785">
        <v>0</v>
      </c>
      <c r="I37" s="785">
        <v>0</v>
      </c>
      <c r="J37" s="825">
        <f t="shared" si="0"/>
        <v>20</v>
      </c>
    </row>
    <row r="38" spans="2:10" ht="31.5" x14ac:dyDescent="0.25">
      <c r="B38" s="1074" t="s">
        <v>2922</v>
      </c>
      <c r="C38" s="785">
        <v>0</v>
      </c>
      <c r="D38" s="785">
        <v>36</v>
      </c>
      <c r="E38" s="785">
        <v>70</v>
      </c>
      <c r="F38" s="785">
        <v>7</v>
      </c>
      <c r="G38" s="785">
        <v>2</v>
      </c>
      <c r="H38" s="785">
        <v>0</v>
      </c>
      <c r="I38" s="785">
        <v>0</v>
      </c>
      <c r="J38" s="825">
        <f t="shared" si="0"/>
        <v>115</v>
      </c>
    </row>
    <row r="39" spans="2:10" ht="31.5" x14ac:dyDescent="0.25">
      <c r="B39" s="1074" t="s">
        <v>2928</v>
      </c>
      <c r="C39" s="785">
        <v>0</v>
      </c>
      <c r="D39" s="785">
        <v>0</v>
      </c>
      <c r="E39" s="785">
        <v>1</v>
      </c>
      <c r="F39" s="785">
        <v>0</v>
      </c>
      <c r="G39" s="785">
        <v>0</v>
      </c>
      <c r="H39" s="785">
        <v>0</v>
      </c>
      <c r="I39" s="785">
        <v>0</v>
      </c>
      <c r="J39" s="825">
        <f t="shared" si="0"/>
        <v>1</v>
      </c>
    </row>
    <row r="40" spans="2:10" ht="18.75" customHeight="1" x14ac:dyDescent="0.25">
      <c r="B40" s="1074" t="s">
        <v>717</v>
      </c>
      <c r="C40" s="785">
        <v>1</v>
      </c>
      <c r="D40" s="785">
        <v>67</v>
      </c>
      <c r="E40" s="785">
        <v>131</v>
      </c>
      <c r="F40" s="785">
        <v>8</v>
      </c>
      <c r="G40" s="785">
        <v>1</v>
      </c>
      <c r="H40" s="785">
        <v>0</v>
      </c>
      <c r="I40" s="785">
        <v>0</v>
      </c>
      <c r="J40" s="825">
        <f t="shared" ref="J40:J60" si="1">SUM(C40:I40)</f>
        <v>208</v>
      </c>
    </row>
    <row r="41" spans="2:10" ht="18.75" customHeight="1" x14ac:dyDescent="0.25">
      <c r="B41" s="1074" t="s">
        <v>2921</v>
      </c>
      <c r="C41" s="785">
        <v>0</v>
      </c>
      <c r="D41" s="785">
        <v>22</v>
      </c>
      <c r="E41" s="785">
        <v>19</v>
      </c>
      <c r="F41" s="785">
        <v>0</v>
      </c>
      <c r="G41" s="785">
        <v>0</v>
      </c>
      <c r="H41" s="785">
        <v>0</v>
      </c>
      <c r="I41" s="785">
        <v>0</v>
      </c>
      <c r="J41" s="825">
        <f t="shared" si="1"/>
        <v>41</v>
      </c>
    </row>
    <row r="42" spans="2:10" ht="18" customHeight="1" x14ac:dyDescent="0.25">
      <c r="B42" s="1074" t="s">
        <v>2772</v>
      </c>
      <c r="C42" s="785"/>
      <c r="D42" s="785">
        <v>180</v>
      </c>
      <c r="E42" s="785">
        <v>164</v>
      </c>
      <c r="F42" s="785">
        <v>11</v>
      </c>
      <c r="G42" s="785">
        <v>2</v>
      </c>
      <c r="H42" s="785"/>
      <c r="I42" s="785"/>
      <c r="J42" s="825">
        <f t="shared" si="1"/>
        <v>357</v>
      </c>
    </row>
    <row r="43" spans="2:10" ht="18" customHeight="1" x14ac:dyDescent="0.25">
      <c r="B43" s="1074" t="s">
        <v>2923</v>
      </c>
      <c r="C43" s="785">
        <v>0</v>
      </c>
      <c r="D43" s="785">
        <v>49</v>
      </c>
      <c r="E43" s="785">
        <v>46</v>
      </c>
      <c r="F43" s="785">
        <v>2</v>
      </c>
      <c r="G43" s="785">
        <v>0</v>
      </c>
      <c r="H43" s="785">
        <v>0</v>
      </c>
      <c r="I43" s="785">
        <v>0</v>
      </c>
      <c r="J43" s="825">
        <f t="shared" si="1"/>
        <v>97</v>
      </c>
    </row>
    <row r="44" spans="2:10" ht="18" customHeight="1" x14ac:dyDescent="0.25">
      <c r="B44" s="1074" t="s">
        <v>679</v>
      </c>
      <c r="C44" s="840">
        <v>0</v>
      </c>
      <c r="D44" s="840">
        <v>128</v>
      </c>
      <c r="E44" s="840">
        <v>116</v>
      </c>
      <c r="F44" s="840">
        <v>8</v>
      </c>
      <c r="G44" s="840">
        <v>0</v>
      </c>
      <c r="H44" s="840">
        <v>0</v>
      </c>
      <c r="I44" s="840">
        <v>0</v>
      </c>
      <c r="J44" s="825">
        <f t="shared" si="1"/>
        <v>252</v>
      </c>
    </row>
    <row r="45" spans="2:10" ht="18" customHeight="1" x14ac:dyDescent="0.25">
      <c r="B45" s="1074" t="s">
        <v>718</v>
      </c>
      <c r="C45" s="840">
        <v>1</v>
      </c>
      <c r="D45" s="840">
        <v>145</v>
      </c>
      <c r="E45" s="840">
        <v>118</v>
      </c>
      <c r="F45" s="840">
        <v>6</v>
      </c>
      <c r="G45" s="840">
        <v>0</v>
      </c>
      <c r="H45" s="840">
        <v>0</v>
      </c>
      <c r="I45" s="840">
        <v>0</v>
      </c>
      <c r="J45" s="825">
        <f t="shared" si="1"/>
        <v>270</v>
      </c>
    </row>
    <row r="46" spans="2:10" ht="18" customHeight="1" x14ac:dyDescent="0.25">
      <c r="B46" s="1074" t="s">
        <v>680</v>
      </c>
      <c r="C46" s="840">
        <v>1</v>
      </c>
      <c r="D46" s="840">
        <v>168</v>
      </c>
      <c r="E46" s="840">
        <v>186</v>
      </c>
      <c r="F46" s="840">
        <v>7</v>
      </c>
      <c r="G46" s="840">
        <v>2</v>
      </c>
      <c r="H46" s="840">
        <v>0</v>
      </c>
      <c r="I46" s="840">
        <v>0</v>
      </c>
      <c r="J46" s="825">
        <f t="shared" si="1"/>
        <v>364</v>
      </c>
    </row>
    <row r="47" spans="2:10" ht="18" customHeight="1" x14ac:dyDescent="0.25">
      <c r="B47" s="1074" t="s">
        <v>2927</v>
      </c>
      <c r="C47" s="840">
        <v>0</v>
      </c>
      <c r="D47" s="840">
        <v>0</v>
      </c>
      <c r="E47" s="840">
        <v>1</v>
      </c>
      <c r="F47" s="840"/>
      <c r="G47" s="840"/>
      <c r="H47" s="840"/>
      <c r="I47" s="840"/>
      <c r="J47" s="825">
        <f t="shared" si="1"/>
        <v>1</v>
      </c>
    </row>
    <row r="48" spans="2:10" ht="18" customHeight="1" x14ac:dyDescent="0.25">
      <c r="B48" s="1074" t="s">
        <v>720</v>
      </c>
      <c r="C48" s="840">
        <v>0</v>
      </c>
      <c r="D48" s="840">
        <v>82</v>
      </c>
      <c r="E48" s="840">
        <v>104</v>
      </c>
      <c r="F48" s="840">
        <v>7</v>
      </c>
      <c r="G48" s="840">
        <v>2</v>
      </c>
      <c r="H48" s="840">
        <v>0</v>
      </c>
      <c r="I48" s="840">
        <v>0</v>
      </c>
      <c r="J48" s="825">
        <f t="shared" si="1"/>
        <v>195</v>
      </c>
    </row>
    <row r="49" spans="2:10" ht="18" customHeight="1" x14ac:dyDescent="0.25">
      <c r="B49" s="1074" t="s">
        <v>688</v>
      </c>
      <c r="C49" s="840">
        <v>0</v>
      </c>
      <c r="D49" s="840">
        <v>94</v>
      </c>
      <c r="E49" s="840">
        <v>91</v>
      </c>
      <c r="F49" s="840">
        <v>6</v>
      </c>
      <c r="G49" s="840">
        <v>1</v>
      </c>
      <c r="H49" s="840">
        <v>0</v>
      </c>
      <c r="I49" s="840">
        <v>0</v>
      </c>
      <c r="J49" s="825">
        <f t="shared" si="1"/>
        <v>192</v>
      </c>
    </row>
    <row r="50" spans="2:10" ht="18" customHeight="1" x14ac:dyDescent="0.25">
      <c r="B50" s="1074" t="s">
        <v>2924</v>
      </c>
      <c r="C50" s="840">
        <v>0</v>
      </c>
      <c r="D50" s="840">
        <v>1</v>
      </c>
      <c r="E50" s="840">
        <v>0</v>
      </c>
      <c r="F50" s="840">
        <v>0</v>
      </c>
      <c r="G50" s="840">
        <v>0</v>
      </c>
      <c r="H50" s="840">
        <v>0</v>
      </c>
      <c r="I50" s="840">
        <v>0</v>
      </c>
      <c r="J50" s="825">
        <f t="shared" si="1"/>
        <v>1</v>
      </c>
    </row>
    <row r="51" spans="2:10" ht="18" customHeight="1" x14ac:dyDescent="0.25">
      <c r="B51" s="1074" t="s">
        <v>690</v>
      </c>
      <c r="C51" s="840">
        <v>0</v>
      </c>
      <c r="D51" s="840">
        <v>115</v>
      </c>
      <c r="E51" s="840">
        <v>158</v>
      </c>
      <c r="F51" s="840">
        <v>16</v>
      </c>
      <c r="G51" s="840">
        <v>3</v>
      </c>
      <c r="H51" s="840">
        <v>0</v>
      </c>
      <c r="I51" s="840">
        <v>0</v>
      </c>
      <c r="J51" s="825">
        <f t="shared" si="1"/>
        <v>292</v>
      </c>
    </row>
    <row r="52" spans="2:10" ht="18" customHeight="1" x14ac:dyDescent="0.25">
      <c r="B52" s="1074" t="s">
        <v>691</v>
      </c>
      <c r="C52" s="840">
        <v>0</v>
      </c>
      <c r="D52" s="840">
        <v>159</v>
      </c>
      <c r="E52" s="840">
        <v>271</v>
      </c>
      <c r="F52" s="840">
        <v>96</v>
      </c>
      <c r="G52" s="840">
        <v>19</v>
      </c>
      <c r="H52" s="840">
        <v>1</v>
      </c>
      <c r="I52" s="840">
        <v>0</v>
      </c>
      <c r="J52" s="825">
        <f t="shared" si="1"/>
        <v>546</v>
      </c>
    </row>
    <row r="53" spans="2:10" ht="18" customHeight="1" x14ac:dyDescent="0.25">
      <c r="B53" s="1074" t="s">
        <v>2787</v>
      </c>
      <c r="C53" s="840">
        <v>1</v>
      </c>
      <c r="D53" s="840">
        <v>75</v>
      </c>
      <c r="E53" s="840">
        <v>92</v>
      </c>
      <c r="F53" s="840">
        <v>11</v>
      </c>
      <c r="G53" s="840">
        <v>1</v>
      </c>
      <c r="H53" s="840">
        <v>0</v>
      </c>
      <c r="I53" s="840">
        <v>0</v>
      </c>
      <c r="J53" s="825">
        <f t="shared" si="1"/>
        <v>180</v>
      </c>
    </row>
    <row r="54" spans="2:10" ht="18" customHeight="1" x14ac:dyDescent="0.25">
      <c r="B54" s="1074" t="s">
        <v>2834</v>
      </c>
      <c r="C54" s="840">
        <v>0</v>
      </c>
      <c r="D54" s="840">
        <v>61</v>
      </c>
      <c r="E54" s="840">
        <v>22</v>
      </c>
      <c r="F54" s="840">
        <v>6</v>
      </c>
      <c r="G54" s="840">
        <v>0</v>
      </c>
      <c r="H54" s="840">
        <v>0</v>
      </c>
      <c r="I54" s="840">
        <v>0</v>
      </c>
      <c r="J54" s="825">
        <f t="shared" si="1"/>
        <v>89</v>
      </c>
    </row>
    <row r="55" spans="2:10" ht="18" customHeight="1" x14ac:dyDescent="0.25">
      <c r="B55" s="1074" t="s">
        <v>695</v>
      </c>
      <c r="C55" s="840">
        <v>0</v>
      </c>
      <c r="D55" s="840">
        <v>166</v>
      </c>
      <c r="E55" s="840">
        <v>252</v>
      </c>
      <c r="F55" s="840">
        <v>24</v>
      </c>
      <c r="G55" s="840">
        <v>6</v>
      </c>
      <c r="H55" s="840">
        <v>1</v>
      </c>
      <c r="I55" s="840"/>
      <c r="J55" s="825">
        <f t="shared" si="1"/>
        <v>449</v>
      </c>
    </row>
    <row r="56" spans="2:10" ht="18" customHeight="1" x14ac:dyDescent="0.25">
      <c r="B56" s="1074" t="s">
        <v>693</v>
      </c>
      <c r="C56" s="840">
        <v>0</v>
      </c>
      <c r="D56" s="840">
        <v>54</v>
      </c>
      <c r="E56" s="840">
        <v>62</v>
      </c>
      <c r="F56" s="840">
        <v>4</v>
      </c>
      <c r="G56" s="840"/>
      <c r="H56" s="840"/>
      <c r="I56" s="840"/>
      <c r="J56" s="825">
        <f t="shared" si="1"/>
        <v>120</v>
      </c>
    </row>
    <row r="57" spans="2:10" ht="18" customHeight="1" x14ac:dyDescent="0.25">
      <c r="B57" s="1074" t="s">
        <v>699</v>
      </c>
      <c r="C57" s="840">
        <v>1</v>
      </c>
      <c r="D57" s="840">
        <v>1</v>
      </c>
      <c r="E57" s="840">
        <v>95</v>
      </c>
      <c r="F57" s="840">
        <v>183</v>
      </c>
      <c r="G57" s="840">
        <v>18</v>
      </c>
      <c r="H57" s="840">
        <v>1</v>
      </c>
      <c r="I57" s="840">
        <v>0</v>
      </c>
      <c r="J57" s="825">
        <f t="shared" si="1"/>
        <v>299</v>
      </c>
    </row>
    <row r="58" spans="2:10" ht="18" customHeight="1" x14ac:dyDescent="0.25">
      <c r="B58" s="1074" t="s">
        <v>697</v>
      </c>
      <c r="C58" s="840">
        <v>1</v>
      </c>
      <c r="D58" s="840">
        <v>98</v>
      </c>
      <c r="E58" s="840">
        <v>284</v>
      </c>
      <c r="F58" s="840">
        <v>52</v>
      </c>
      <c r="G58" s="840">
        <v>13</v>
      </c>
      <c r="H58" s="840">
        <v>0</v>
      </c>
      <c r="I58" s="840">
        <v>1</v>
      </c>
      <c r="J58" s="825">
        <f t="shared" si="1"/>
        <v>449</v>
      </c>
    </row>
    <row r="59" spans="2:10" ht="18" customHeight="1" x14ac:dyDescent="0.25">
      <c r="B59" s="1074" t="s">
        <v>698</v>
      </c>
      <c r="C59" s="840">
        <v>1</v>
      </c>
      <c r="D59" s="840">
        <v>98</v>
      </c>
      <c r="E59" s="840">
        <v>206</v>
      </c>
      <c r="F59" s="840">
        <v>28</v>
      </c>
      <c r="G59" s="840">
        <v>3</v>
      </c>
      <c r="H59" s="840">
        <v>0</v>
      </c>
      <c r="I59" s="840">
        <v>0</v>
      </c>
      <c r="J59" s="825">
        <f t="shared" si="1"/>
        <v>336</v>
      </c>
    </row>
    <row r="60" spans="2:10" ht="18" customHeight="1" x14ac:dyDescent="0.25">
      <c r="B60" s="1074" t="s">
        <v>700</v>
      </c>
      <c r="C60" s="840">
        <v>0</v>
      </c>
      <c r="D60" s="840">
        <v>114</v>
      </c>
      <c r="E60" s="840">
        <v>83</v>
      </c>
      <c r="F60" s="840">
        <v>13</v>
      </c>
      <c r="G60" s="840">
        <v>0</v>
      </c>
      <c r="H60" s="840">
        <v>0</v>
      </c>
      <c r="I60" s="840">
        <v>0</v>
      </c>
      <c r="J60" s="825">
        <f t="shared" si="1"/>
        <v>210</v>
      </c>
    </row>
    <row r="61" spans="2:10" ht="18" customHeight="1" x14ac:dyDescent="0.3">
      <c r="B61" s="1078" t="s">
        <v>211</v>
      </c>
      <c r="C61" s="941">
        <f t="shared" ref="C61:J61" si="2">SUM(C8:C60)</f>
        <v>11</v>
      </c>
      <c r="D61" s="941">
        <f t="shared" si="2"/>
        <v>4462</v>
      </c>
      <c r="E61" s="941">
        <f t="shared" si="2"/>
        <v>6012</v>
      </c>
      <c r="F61" s="941">
        <f t="shared" si="2"/>
        <v>904</v>
      </c>
      <c r="G61" s="941">
        <f t="shared" si="2"/>
        <v>137</v>
      </c>
      <c r="H61" s="941">
        <f t="shared" si="2"/>
        <v>10</v>
      </c>
      <c r="I61" s="941">
        <f t="shared" si="2"/>
        <v>1</v>
      </c>
      <c r="J61" s="941">
        <f t="shared" si="2"/>
        <v>11537</v>
      </c>
    </row>
    <row r="62" spans="2:10" ht="15" x14ac:dyDescent="0.25">
      <c r="B62" s="1079" t="s">
        <v>764</v>
      </c>
      <c r="C62" s="1084">
        <f>IFERROR(C61/$J$61,0)</f>
        <v>9.5345410418653034E-4</v>
      </c>
      <c r="D62" s="1084">
        <f>IFERROR(D61/$J$61,0)</f>
        <v>0.38675565571639076</v>
      </c>
      <c r="E62" s="1084">
        <f t="shared" ref="E62:J62" si="3">IFERROR(E61/$J$61,0)</f>
        <v>0.52110600676085639</v>
      </c>
      <c r="F62" s="1084">
        <f t="shared" si="3"/>
        <v>7.8356591834965766E-2</v>
      </c>
      <c r="G62" s="1084">
        <f t="shared" si="3"/>
        <v>1.187483747941406E-2</v>
      </c>
      <c r="H62" s="1084">
        <f t="shared" si="3"/>
        <v>8.6677645835139122E-4</v>
      </c>
      <c r="I62" s="1084">
        <f t="shared" si="3"/>
        <v>8.6677645835139122E-5</v>
      </c>
      <c r="J62" s="1084">
        <f t="shared" si="3"/>
        <v>1</v>
      </c>
    </row>
    <row r="63" spans="2:10" ht="15" x14ac:dyDescent="0.25">
      <c r="B63" s="1079" t="s">
        <v>765</v>
      </c>
      <c r="C63" s="1080"/>
      <c r="D63" s="1080"/>
      <c r="E63" s="1080"/>
      <c r="F63" s="1080"/>
      <c r="G63" s="1080"/>
      <c r="H63" s="1080"/>
      <c r="I63" s="1080"/>
      <c r="J63" s="1080"/>
    </row>
    <row r="64" spans="2:10" ht="18" customHeight="1" x14ac:dyDescent="0.25">
      <c r="B64" s="1081"/>
      <c r="C64" s="1030"/>
      <c r="D64" s="1030"/>
      <c r="E64" s="1030"/>
      <c r="F64" s="1030"/>
      <c r="G64" s="1030"/>
      <c r="H64" s="1030"/>
      <c r="I64" s="1030"/>
      <c r="J64" s="1030"/>
    </row>
    <row r="65" ht="18" hidden="1" customHeight="1" x14ac:dyDescent="0.25"/>
    <row r="66" ht="18" hidden="1" customHeight="1" x14ac:dyDescent="0.25"/>
    <row r="67" ht="18" customHeight="1" x14ac:dyDescent="0.25"/>
  </sheetData>
  <sheetProtection sheet="1" objects="1" scenarios="1"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L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2641</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L295"/>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4" customWidth="1"/>
    <col min="2" max="10" width="15" style="4" customWidth="1"/>
    <col min="11" max="11" width="5" style="4" customWidth="1"/>
    <col min="12" max="12" width="0" style="4" hidden="1" customWidth="1"/>
    <col min="13" max="16384" width="9.140625" style="4" hidden="1"/>
  </cols>
  <sheetData>
    <row r="1" spans="2:12" x14ac:dyDescent="0.25">
      <c r="B1" s="1777"/>
      <c r="C1" s="1778"/>
      <c r="D1" s="1778"/>
      <c r="E1" s="1778"/>
      <c r="F1" s="1778"/>
      <c r="G1" s="1778"/>
      <c r="H1" s="1778"/>
      <c r="I1" s="1778"/>
      <c r="J1" s="1779"/>
    </row>
    <row r="2" spans="2:12" x14ac:dyDescent="0.25">
      <c r="B2" s="1780"/>
      <c r="C2" s="1781"/>
      <c r="D2" s="1781"/>
      <c r="E2" s="1781"/>
      <c r="F2" s="1781"/>
      <c r="G2" s="1781"/>
      <c r="H2" s="1781"/>
      <c r="I2" s="1781"/>
      <c r="J2" s="1782"/>
    </row>
    <row r="3" spans="2:12" ht="16.5" thickBot="1" x14ac:dyDescent="0.3">
      <c r="B3" s="1783"/>
      <c r="C3" s="1784"/>
      <c r="D3" s="1784"/>
      <c r="E3" s="1784"/>
      <c r="F3" s="1784"/>
      <c r="G3" s="1784"/>
      <c r="H3" s="1784"/>
      <c r="I3" s="1784"/>
      <c r="J3" s="1785"/>
      <c r="K3" s="3"/>
      <c r="L3" s="3"/>
    </row>
    <row r="4" spans="2:12" ht="21.75" thickBot="1" x14ac:dyDescent="0.4">
      <c r="B4" s="1786" t="s">
        <v>2640</v>
      </c>
      <c r="C4" s="1787"/>
      <c r="D4" s="1787"/>
      <c r="E4" s="1787"/>
      <c r="F4" s="1787"/>
      <c r="G4" s="1787"/>
      <c r="H4" s="1787"/>
      <c r="I4" s="1787"/>
      <c r="J4" s="1788"/>
      <c r="K4" s="3"/>
      <c r="L4" s="3"/>
    </row>
    <row r="5" spans="2:12" s="5" customFormat="1" ht="15.75" x14ac:dyDescent="0.25">
      <c r="B5" s="1671"/>
      <c r="C5" s="1671"/>
      <c r="D5" s="1671"/>
      <c r="E5" s="1671"/>
      <c r="F5" s="1671"/>
      <c r="G5" s="1671"/>
      <c r="H5" s="1671"/>
      <c r="I5" s="1671"/>
      <c r="J5" s="1671"/>
      <c r="K5" s="158"/>
      <c r="L5" s="158"/>
    </row>
    <row r="6" spans="2:12" s="5" customFormat="1" ht="19.5" customHeight="1" x14ac:dyDescent="0.25">
      <c r="B6" s="122"/>
      <c r="C6" s="123"/>
      <c r="D6" s="123"/>
      <c r="E6" s="123"/>
      <c r="F6" s="123"/>
      <c r="G6" s="123"/>
      <c r="H6" s="123"/>
      <c r="I6" s="123"/>
      <c r="J6" s="124"/>
      <c r="K6" s="158"/>
      <c r="L6" s="158"/>
    </row>
    <row r="7" spans="2:12" s="5" customFormat="1" ht="18.75" customHeight="1" x14ac:dyDescent="0.25">
      <c r="B7" s="125"/>
      <c r="C7" s="121"/>
      <c r="D7" s="121"/>
      <c r="E7" s="121"/>
      <c r="F7" s="121"/>
      <c r="G7" s="121"/>
      <c r="H7" s="121"/>
      <c r="I7" s="121"/>
      <c r="J7" s="126"/>
      <c r="K7" s="158"/>
      <c r="L7" s="158"/>
    </row>
    <row r="8" spans="2:12" s="5" customFormat="1" ht="18.75" customHeight="1" x14ac:dyDescent="0.25">
      <c r="B8" s="125"/>
      <c r="C8" s="121"/>
      <c r="D8" s="121"/>
      <c r="E8" s="121"/>
      <c r="F8" s="121"/>
      <c r="G8" s="121"/>
      <c r="H8" s="121"/>
      <c r="I8" s="121"/>
      <c r="J8" s="126"/>
      <c r="K8" s="158"/>
      <c r="L8" s="158"/>
    </row>
    <row r="9" spans="2:12" s="5" customFormat="1" ht="18.75" customHeight="1" x14ac:dyDescent="0.25">
      <c r="B9" s="125"/>
      <c r="C9" s="121"/>
      <c r="D9" s="121"/>
      <c r="E9" s="121"/>
      <c r="F9" s="121"/>
      <c r="G9" s="121"/>
      <c r="H9" s="121"/>
      <c r="I9" s="121"/>
      <c r="J9" s="126"/>
    </row>
    <row r="10" spans="2:12" ht="18.75" customHeight="1" x14ac:dyDescent="0.25">
      <c r="B10" s="125"/>
      <c r="C10" s="121"/>
      <c r="D10" s="121"/>
      <c r="E10" s="121"/>
      <c r="F10" s="121"/>
      <c r="G10" s="121"/>
      <c r="H10" s="121"/>
      <c r="I10" s="121"/>
      <c r="J10" s="126"/>
    </row>
    <row r="11" spans="2:12" ht="18.75" customHeight="1" x14ac:dyDescent="0.25">
      <c r="B11" s="125"/>
      <c r="C11" s="121"/>
      <c r="D11" s="121"/>
      <c r="E11" s="121"/>
      <c r="F11" s="121"/>
      <c r="G11" s="121"/>
      <c r="H11" s="121"/>
      <c r="I11" s="121"/>
      <c r="J11" s="126"/>
    </row>
    <row r="12" spans="2:12" ht="18.75" customHeight="1" x14ac:dyDescent="0.25">
      <c r="B12" s="125"/>
      <c r="C12" s="121"/>
      <c r="D12" s="121"/>
      <c r="E12" s="121"/>
      <c r="F12" s="121"/>
      <c r="G12" s="121"/>
      <c r="H12" s="121"/>
      <c r="I12" s="121"/>
      <c r="J12" s="126"/>
    </row>
    <row r="13" spans="2:12" ht="18.75" customHeight="1" x14ac:dyDescent="0.25">
      <c r="B13" s="125"/>
      <c r="C13" s="121"/>
      <c r="D13" s="121"/>
      <c r="E13" s="121"/>
      <c r="F13" s="121"/>
      <c r="G13" s="121"/>
      <c r="H13" s="121"/>
      <c r="I13" s="121"/>
      <c r="J13" s="126"/>
    </row>
    <row r="14" spans="2:12" ht="18.75" customHeight="1" x14ac:dyDescent="0.25">
      <c r="B14" s="125"/>
      <c r="C14" s="121"/>
      <c r="D14" s="121"/>
      <c r="E14" s="121"/>
      <c r="F14" s="121"/>
      <c r="G14" s="121"/>
      <c r="H14" s="121"/>
      <c r="I14" s="121"/>
      <c r="J14" s="126"/>
    </row>
    <row r="15" spans="2:12" ht="18.75" customHeight="1" x14ac:dyDescent="0.25">
      <c r="B15" s="125"/>
      <c r="C15" s="121"/>
      <c r="D15" s="121"/>
      <c r="E15" s="121"/>
      <c r="F15" s="121"/>
      <c r="G15" s="121"/>
      <c r="H15" s="121"/>
      <c r="I15" s="121"/>
      <c r="J15" s="126"/>
    </row>
    <row r="16" spans="2:12" ht="18.75" customHeight="1" x14ac:dyDescent="0.25">
      <c r="B16" s="125"/>
      <c r="C16" s="121"/>
      <c r="D16" s="121"/>
      <c r="E16" s="121"/>
      <c r="F16" s="121"/>
      <c r="G16" s="121"/>
      <c r="H16" s="121"/>
      <c r="I16" s="121"/>
      <c r="J16" s="126"/>
    </row>
    <row r="17" spans="2:10" ht="18.75" customHeight="1" x14ac:dyDescent="0.25">
      <c r="B17" s="125"/>
      <c r="C17" s="121"/>
      <c r="D17" s="121"/>
      <c r="E17" s="121"/>
      <c r="F17" s="121"/>
      <c r="G17" s="121"/>
      <c r="H17" s="121"/>
      <c r="I17" s="121"/>
      <c r="J17" s="126"/>
    </row>
    <row r="18" spans="2:10" ht="18.75" customHeight="1" x14ac:dyDescent="0.25">
      <c r="B18" s="125"/>
      <c r="C18" s="121"/>
      <c r="D18" s="121"/>
      <c r="E18" s="121"/>
      <c r="F18" s="121"/>
      <c r="G18" s="121"/>
      <c r="H18" s="121"/>
      <c r="I18" s="121"/>
      <c r="J18" s="126"/>
    </row>
    <row r="19" spans="2:10" ht="18.75" customHeight="1" x14ac:dyDescent="0.25">
      <c r="B19" s="125"/>
      <c r="C19" s="121"/>
      <c r="D19" s="121"/>
      <c r="E19" s="121"/>
      <c r="F19" s="121"/>
      <c r="G19" s="121"/>
      <c r="H19" s="121"/>
      <c r="I19" s="121"/>
      <c r="J19" s="126"/>
    </row>
    <row r="20" spans="2:10" ht="18.75" customHeight="1" x14ac:dyDescent="0.25">
      <c r="B20" s="125"/>
      <c r="C20" s="121"/>
      <c r="D20" s="121"/>
      <c r="E20" s="121"/>
      <c r="F20" s="121"/>
      <c r="G20" s="121"/>
      <c r="H20" s="121"/>
      <c r="I20" s="121"/>
      <c r="J20" s="126"/>
    </row>
    <row r="21" spans="2:10" ht="18.75" customHeight="1" x14ac:dyDescent="0.25">
      <c r="B21" s="125"/>
      <c r="C21" s="121"/>
      <c r="D21" s="121"/>
      <c r="E21" s="121"/>
      <c r="F21" s="121"/>
      <c r="G21" s="121"/>
      <c r="H21" s="121"/>
      <c r="I21" s="121"/>
      <c r="J21" s="126"/>
    </row>
    <row r="22" spans="2:10" ht="18.75" customHeight="1" x14ac:dyDescent="0.25">
      <c r="B22" s="127"/>
      <c r="C22" s="128"/>
      <c r="D22" s="128"/>
      <c r="E22" s="128"/>
      <c r="F22" s="128"/>
      <c r="G22" s="128"/>
      <c r="H22" s="128"/>
      <c r="I22" s="128"/>
      <c r="J22" s="129"/>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O64"/>
  <sheetViews>
    <sheetView zoomScale="80" zoomScaleNormal="80" workbookViewId="0">
      <pane xSplit="2" ySplit="6" topLeftCell="C49" activePane="bottomRight" state="frozen"/>
      <selection activeCell="C5" sqref="C5"/>
      <selection pane="topRight" activeCell="C5" sqref="C5"/>
      <selection pane="bottomLeft" activeCell="C5" sqref="C5"/>
      <selection pane="bottomRight"/>
    </sheetView>
  </sheetViews>
  <sheetFormatPr baseColWidth="10" defaultColWidth="0" defaultRowHeight="18.75" customHeight="1" zeroHeight="1" x14ac:dyDescent="0.25"/>
  <cols>
    <col min="1" max="1" width="3.5703125" style="775" customWidth="1"/>
    <col min="2" max="2" width="58.85546875" style="775" customWidth="1"/>
    <col min="3" max="3" width="10" style="775" bestFit="1" customWidth="1"/>
    <col min="4" max="4" width="18" style="775" bestFit="1" customWidth="1"/>
    <col min="5" max="7" width="17.140625" style="775" customWidth="1"/>
    <col min="8" max="8" width="19.28515625" style="775" customWidth="1"/>
    <col min="9" max="9" width="14.28515625" style="775" customWidth="1"/>
    <col min="10" max="10" width="22.140625" style="775" customWidth="1"/>
    <col min="11" max="11" width="17.7109375" style="775" customWidth="1"/>
    <col min="12" max="12" width="14.42578125" style="775" customWidth="1"/>
    <col min="13" max="13" width="5" style="775" customWidth="1"/>
    <col min="14" max="15" width="0" style="775" hidden="1" customWidth="1"/>
    <col min="16" max="16384" width="9.140625" style="775" hidden="1"/>
  </cols>
  <sheetData>
    <row r="1" spans="2:12" ht="15" x14ac:dyDescent="0.25">
      <c r="B1" s="1804"/>
      <c r="C1" s="1805"/>
      <c r="D1" s="1805"/>
      <c r="E1" s="1805"/>
      <c r="F1" s="1805"/>
      <c r="G1" s="1805"/>
      <c r="H1" s="1805"/>
      <c r="I1" s="1805"/>
      <c r="J1" s="1805"/>
      <c r="K1" s="1805"/>
      <c r="L1" s="1806"/>
    </row>
    <row r="2" spans="2:12" ht="15" x14ac:dyDescent="0.25">
      <c r="B2" s="1807"/>
      <c r="C2" s="1808"/>
      <c r="D2" s="1808"/>
      <c r="E2" s="1808"/>
      <c r="F2" s="1808"/>
      <c r="G2" s="1808"/>
      <c r="H2" s="1808"/>
      <c r="I2" s="1808"/>
      <c r="J2" s="1808"/>
      <c r="K2" s="1808"/>
      <c r="L2" s="1809"/>
    </row>
    <row r="3" spans="2:12" ht="15.75" thickBot="1" x14ac:dyDescent="0.3">
      <c r="B3" s="1810"/>
      <c r="C3" s="1811"/>
      <c r="D3" s="1811"/>
      <c r="E3" s="1811"/>
      <c r="F3" s="1811"/>
      <c r="G3" s="1811"/>
      <c r="H3" s="1811"/>
      <c r="I3" s="1811"/>
      <c r="J3" s="1811"/>
      <c r="K3" s="1811"/>
      <c r="L3" s="1812"/>
    </row>
    <row r="4" spans="2:12" ht="21.75" thickBot="1" x14ac:dyDescent="0.4">
      <c r="B4" s="1813" t="s">
        <v>2639</v>
      </c>
      <c r="C4" s="1814"/>
      <c r="D4" s="1814"/>
      <c r="E4" s="1814"/>
      <c r="F4" s="1814"/>
      <c r="G4" s="1814"/>
      <c r="H4" s="1814"/>
      <c r="I4" s="1814"/>
      <c r="J4" s="1814"/>
      <c r="K4" s="1814"/>
      <c r="L4" s="1815"/>
    </row>
    <row r="5" spans="2:12" s="778" customFormat="1" ht="15.75" x14ac:dyDescent="0.25">
      <c r="B5" s="1086"/>
      <c r="C5" s="1086"/>
      <c r="D5" s="1086"/>
      <c r="E5" s="1086"/>
      <c r="F5" s="1086"/>
      <c r="G5" s="803"/>
      <c r="H5" s="803"/>
      <c r="I5" s="803"/>
      <c r="J5" s="803"/>
    </row>
    <row r="6" spans="2:12" s="778" customFormat="1" ht="75.75" thickBot="1" x14ac:dyDescent="0.3">
      <c r="B6" s="905" t="s">
        <v>726</v>
      </c>
      <c r="C6" s="954" t="s">
        <v>781</v>
      </c>
      <c r="D6" s="954" t="s">
        <v>782</v>
      </c>
      <c r="E6" s="954" t="s">
        <v>783</v>
      </c>
      <c r="F6" s="954" t="s">
        <v>784</v>
      </c>
      <c r="G6" s="954" t="s">
        <v>785</v>
      </c>
      <c r="H6" s="954" t="s">
        <v>786</v>
      </c>
      <c r="I6" s="954" t="s">
        <v>787</v>
      </c>
      <c r="J6" s="954" t="s">
        <v>788</v>
      </c>
      <c r="K6" s="954" t="s">
        <v>789</v>
      </c>
      <c r="L6" s="954" t="s">
        <v>727</v>
      </c>
    </row>
    <row r="7" spans="2:12" ht="18.75" customHeight="1" x14ac:dyDescent="0.25">
      <c r="B7" s="1087" t="s">
        <v>738</v>
      </c>
      <c r="C7" s="1480">
        <v>251</v>
      </c>
      <c r="D7" s="1480">
        <v>0</v>
      </c>
      <c r="E7" s="1480">
        <v>0</v>
      </c>
      <c r="F7" s="1480">
        <v>0</v>
      </c>
      <c r="G7" s="1480">
        <v>1</v>
      </c>
      <c r="H7" s="1480">
        <v>0</v>
      </c>
      <c r="I7" s="1480">
        <v>0</v>
      </c>
      <c r="J7" s="1480">
        <v>0</v>
      </c>
      <c r="K7" s="1480">
        <v>0</v>
      </c>
      <c r="L7" s="924">
        <f>SUM(C7:K7)</f>
        <v>252</v>
      </c>
    </row>
    <row r="8" spans="2:12" ht="18.75" customHeight="1" x14ac:dyDescent="0.25">
      <c r="B8" s="1012" t="s">
        <v>2931</v>
      </c>
      <c r="C8" s="879">
        <v>5</v>
      </c>
      <c r="D8" s="879">
        <v>0</v>
      </c>
      <c r="E8" s="879">
        <v>0</v>
      </c>
      <c r="F8" s="879">
        <v>0</v>
      </c>
      <c r="G8" s="879">
        <v>0</v>
      </c>
      <c r="H8" s="879">
        <v>0</v>
      </c>
      <c r="I8" s="879">
        <v>0</v>
      </c>
      <c r="J8" s="879">
        <v>0</v>
      </c>
      <c r="K8" s="879">
        <v>0</v>
      </c>
      <c r="L8" s="925">
        <f t="shared" ref="L8:L61" si="0">SUM(C8:K8)</f>
        <v>5</v>
      </c>
    </row>
    <row r="9" spans="2:12" ht="18.75" customHeight="1" x14ac:dyDescent="0.25">
      <c r="B9" s="1012" t="s">
        <v>2932</v>
      </c>
      <c r="C9" s="879">
        <v>152</v>
      </c>
      <c r="D9" s="879">
        <v>0</v>
      </c>
      <c r="E9" s="879">
        <v>0</v>
      </c>
      <c r="F9" s="879">
        <v>0</v>
      </c>
      <c r="G9" s="879">
        <v>0</v>
      </c>
      <c r="H9" s="879">
        <v>0</v>
      </c>
      <c r="I9" s="879">
        <v>0</v>
      </c>
      <c r="J9" s="879">
        <v>0</v>
      </c>
      <c r="K9" s="879">
        <v>0</v>
      </c>
      <c r="L9" s="925">
        <f t="shared" si="0"/>
        <v>152</v>
      </c>
    </row>
    <row r="10" spans="2:12" ht="31.5" x14ac:dyDescent="0.25">
      <c r="B10" s="1012" t="s">
        <v>2933</v>
      </c>
      <c r="C10" s="879">
        <v>2</v>
      </c>
      <c r="D10" s="879">
        <v>0</v>
      </c>
      <c r="E10" s="879">
        <v>0</v>
      </c>
      <c r="F10" s="879">
        <v>0</v>
      </c>
      <c r="G10" s="879">
        <v>0</v>
      </c>
      <c r="H10" s="879">
        <v>0</v>
      </c>
      <c r="I10" s="879">
        <v>0</v>
      </c>
      <c r="J10" s="879">
        <v>0</v>
      </c>
      <c r="K10" s="879">
        <v>0</v>
      </c>
      <c r="L10" s="925">
        <f t="shared" si="0"/>
        <v>2</v>
      </c>
    </row>
    <row r="11" spans="2:12" ht="18.75" customHeight="1" x14ac:dyDescent="0.25">
      <c r="B11" s="1012" t="s">
        <v>2894</v>
      </c>
      <c r="C11" s="879">
        <v>1</v>
      </c>
      <c r="D11" s="879">
        <v>0</v>
      </c>
      <c r="E11" s="879">
        <v>0</v>
      </c>
      <c r="F11" s="879">
        <v>0</v>
      </c>
      <c r="G11" s="879">
        <v>0</v>
      </c>
      <c r="H11" s="879">
        <v>0</v>
      </c>
      <c r="I11" s="879">
        <v>0</v>
      </c>
      <c r="J11" s="879">
        <v>0</v>
      </c>
      <c r="K11" s="879">
        <v>0</v>
      </c>
      <c r="L11" s="925">
        <f t="shared" si="0"/>
        <v>1</v>
      </c>
    </row>
    <row r="12" spans="2:12" ht="18.75" customHeight="1" x14ac:dyDescent="0.25">
      <c r="B12" s="1012" t="s">
        <v>2934</v>
      </c>
      <c r="C12" s="879">
        <v>3</v>
      </c>
      <c r="D12" s="879">
        <v>0</v>
      </c>
      <c r="E12" s="879">
        <v>0</v>
      </c>
      <c r="F12" s="879">
        <v>0</v>
      </c>
      <c r="G12" s="879">
        <v>0</v>
      </c>
      <c r="H12" s="879">
        <v>0</v>
      </c>
      <c r="I12" s="879">
        <v>0</v>
      </c>
      <c r="J12" s="879">
        <v>0</v>
      </c>
      <c r="K12" s="879">
        <v>0</v>
      </c>
      <c r="L12" s="925">
        <f t="shared" si="0"/>
        <v>3</v>
      </c>
    </row>
    <row r="13" spans="2:12" ht="15.75" customHeight="1" x14ac:dyDescent="0.25">
      <c r="B13" s="1012" t="s">
        <v>744</v>
      </c>
      <c r="C13" s="879">
        <v>142</v>
      </c>
      <c r="D13" s="879">
        <v>0</v>
      </c>
      <c r="E13" s="879">
        <v>0</v>
      </c>
      <c r="F13" s="879">
        <v>0</v>
      </c>
      <c r="G13" s="879">
        <v>1</v>
      </c>
      <c r="H13" s="879">
        <v>0</v>
      </c>
      <c r="I13" s="879">
        <v>0</v>
      </c>
      <c r="J13" s="879">
        <v>0</v>
      </c>
      <c r="K13" s="879">
        <v>0</v>
      </c>
      <c r="L13" s="925">
        <f t="shared" si="0"/>
        <v>143</v>
      </c>
    </row>
    <row r="14" spans="2:12" ht="18.75" customHeight="1" x14ac:dyDescent="0.25">
      <c r="B14" s="1012" t="s">
        <v>2895</v>
      </c>
      <c r="C14" s="879">
        <v>190</v>
      </c>
      <c r="D14" s="879">
        <v>0</v>
      </c>
      <c r="E14" s="879">
        <v>0</v>
      </c>
      <c r="F14" s="879">
        <v>1</v>
      </c>
      <c r="G14" s="879">
        <v>1</v>
      </c>
      <c r="H14" s="879">
        <v>0</v>
      </c>
      <c r="I14" s="879">
        <v>0</v>
      </c>
      <c r="J14" s="879">
        <v>0</v>
      </c>
      <c r="K14" s="879">
        <v>0</v>
      </c>
      <c r="L14" s="925">
        <f t="shared" si="0"/>
        <v>192</v>
      </c>
    </row>
    <row r="15" spans="2:12" ht="18.75" customHeight="1" x14ac:dyDescent="0.25">
      <c r="B15" s="1012" t="s">
        <v>2935</v>
      </c>
      <c r="C15" s="879">
        <v>168</v>
      </c>
      <c r="D15" s="879">
        <v>0</v>
      </c>
      <c r="E15" s="879">
        <v>0</v>
      </c>
      <c r="F15" s="879">
        <v>1</v>
      </c>
      <c r="G15" s="879">
        <v>0</v>
      </c>
      <c r="H15" s="879">
        <v>0</v>
      </c>
      <c r="I15" s="879">
        <v>0</v>
      </c>
      <c r="J15" s="879">
        <v>0</v>
      </c>
      <c r="K15" s="879">
        <v>0</v>
      </c>
      <c r="L15" s="925">
        <f t="shared" si="0"/>
        <v>169</v>
      </c>
    </row>
    <row r="16" spans="2:12" ht="18.75" customHeight="1" x14ac:dyDescent="0.25">
      <c r="B16" s="1012" t="s">
        <v>2936</v>
      </c>
      <c r="C16" s="879">
        <v>121</v>
      </c>
      <c r="D16" s="879">
        <v>0</v>
      </c>
      <c r="E16" s="879">
        <v>1</v>
      </c>
      <c r="F16" s="879">
        <v>1</v>
      </c>
      <c r="G16" s="879">
        <v>2</v>
      </c>
      <c r="H16" s="879">
        <v>0</v>
      </c>
      <c r="I16" s="879">
        <v>0</v>
      </c>
      <c r="J16" s="879">
        <v>0</v>
      </c>
      <c r="K16" s="879">
        <v>0</v>
      </c>
      <c r="L16" s="925">
        <f t="shared" si="0"/>
        <v>125</v>
      </c>
    </row>
    <row r="17" spans="2:12" ht="18.75" customHeight="1" x14ac:dyDescent="0.25">
      <c r="B17" s="1012" t="s">
        <v>2827</v>
      </c>
      <c r="C17" s="879">
        <v>191</v>
      </c>
      <c r="D17" s="879">
        <v>1</v>
      </c>
      <c r="E17" s="879">
        <v>1</v>
      </c>
      <c r="F17" s="879">
        <v>3</v>
      </c>
      <c r="G17" s="879">
        <v>5</v>
      </c>
      <c r="H17" s="879">
        <v>0</v>
      </c>
      <c r="I17" s="879">
        <v>0</v>
      </c>
      <c r="J17" s="879">
        <v>0</v>
      </c>
      <c r="K17" s="879">
        <v>1</v>
      </c>
      <c r="L17" s="925">
        <f t="shared" si="0"/>
        <v>202</v>
      </c>
    </row>
    <row r="18" spans="2:12" ht="18.75" customHeight="1" x14ac:dyDescent="0.25">
      <c r="B18" s="1012" t="s">
        <v>2937</v>
      </c>
      <c r="C18" s="879">
        <v>382</v>
      </c>
      <c r="D18" s="879">
        <v>0</v>
      </c>
      <c r="E18" s="879">
        <v>0</v>
      </c>
      <c r="F18" s="879">
        <v>3</v>
      </c>
      <c r="G18" s="879">
        <v>6</v>
      </c>
      <c r="H18" s="879">
        <v>0</v>
      </c>
      <c r="I18" s="879">
        <v>1</v>
      </c>
      <c r="J18" s="879">
        <v>0</v>
      </c>
      <c r="K18" s="879">
        <v>0</v>
      </c>
      <c r="L18" s="925">
        <f t="shared" si="0"/>
        <v>392</v>
      </c>
    </row>
    <row r="19" spans="2:12" ht="18.75" customHeight="1" x14ac:dyDescent="0.25">
      <c r="B19" s="1012" t="s">
        <v>731</v>
      </c>
      <c r="C19" s="879">
        <v>361</v>
      </c>
      <c r="D19" s="879">
        <v>1</v>
      </c>
      <c r="E19" s="879">
        <v>6</v>
      </c>
      <c r="F19" s="879">
        <v>3</v>
      </c>
      <c r="G19" s="879">
        <v>6</v>
      </c>
      <c r="H19" s="879">
        <v>0</v>
      </c>
      <c r="I19" s="879">
        <v>0</v>
      </c>
      <c r="J19" s="879">
        <v>0</v>
      </c>
      <c r="K19" s="879">
        <v>7</v>
      </c>
      <c r="L19" s="925">
        <f t="shared" si="0"/>
        <v>384</v>
      </c>
    </row>
    <row r="20" spans="2:12" ht="31.5" x14ac:dyDescent="0.25">
      <c r="B20" s="1012" t="s">
        <v>2873</v>
      </c>
      <c r="C20" s="879">
        <v>76</v>
      </c>
      <c r="D20" s="879">
        <v>0</v>
      </c>
      <c r="E20" s="879">
        <v>0</v>
      </c>
      <c r="F20" s="879">
        <v>0</v>
      </c>
      <c r="G20" s="879">
        <v>1</v>
      </c>
      <c r="H20" s="879">
        <v>0</v>
      </c>
      <c r="I20" s="879">
        <v>0</v>
      </c>
      <c r="J20" s="879">
        <v>0</v>
      </c>
      <c r="K20" s="879">
        <v>0</v>
      </c>
      <c r="L20" s="925">
        <f t="shared" si="0"/>
        <v>77</v>
      </c>
    </row>
    <row r="21" spans="2:12" ht="18.75" customHeight="1" x14ac:dyDescent="0.25">
      <c r="B21" s="1012" t="s">
        <v>2829</v>
      </c>
      <c r="C21" s="879">
        <v>279</v>
      </c>
      <c r="D21" s="879">
        <v>0</v>
      </c>
      <c r="E21" s="879">
        <v>0</v>
      </c>
      <c r="F21" s="879">
        <v>1</v>
      </c>
      <c r="G21" s="879">
        <v>5</v>
      </c>
      <c r="H21" s="879">
        <v>0</v>
      </c>
      <c r="I21" s="879">
        <v>0</v>
      </c>
      <c r="J21" s="879">
        <v>0</v>
      </c>
      <c r="K21" s="879">
        <v>0</v>
      </c>
      <c r="L21" s="925">
        <f t="shared" si="0"/>
        <v>285</v>
      </c>
    </row>
    <row r="22" spans="2:12" ht="15.75" customHeight="1" x14ac:dyDescent="0.25">
      <c r="B22" s="1012" t="s">
        <v>2802</v>
      </c>
      <c r="C22" s="879">
        <v>386</v>
      </c>
      <c r="D22" s="879">
        <v>0</v>
      </c>
      <c r="E22" s="879">
        <v>3</v>
      </c>
      <c r="F22" s="879">
        <v>4</v>
      </c>
      <c r="G22" s="879">
        <v>8</v>
      </c>
      <c r="H22" s="879">
        <v>0</v>
      </c>
      <c r="I22" s="879">
        <v>0</v>
      </c>
      <c r="J22" s="879">
        <v>0</v>
      </c>
      <c r="K22" s="879">
        <v>0</v>
      </c>
      <c r="L22" s="925">
        <f t="shared" si="0"/>
        <v>401</v>
      </c>
    </row>
    <row r="23" spans="2:12" ht="15.75" customHeight="1" x14ac:dyDescent="0.25">
      <c r="B23" s="1012" t="s">
        <v>2871</v>
      </c>
      <c r="C23" s="879">
        <v>426</v>
      </c>
      <c r="D23" s="879">
        <v>8</v>
      </c>
      <c r="E23" s="879">
        <v>4</v>
      </c>
      <c r="F23" s="879">
        <v>6</v>
      </c>
      <c r="G23" s="879">
        <v>9</v>
      </c>
      <c r="H23" s="879">
        <v>1</v>
      </c>
      <c r="I23" s="879">
        <v>0</v>
      </c>
      <c r="J23" s="879">
        <v>0</v>
      </c>
      <c r="K23" s="879">
        <v>0</v>
      </c>
      <c r="L23" s="925">
        <f t="shared" si="0"/>
        <v>454</v>
      </c>
    </row>
    <row r="24" spans="2:12" ht="15.75" customHeight="1" x14ac:dyDescent="0.25">
      <c r="B24" s="1012" t="s">
        <v>733</v>
      </c>
      <c r="C24" s="879">
        <v>416</v>
      </c>
      <c r="D24" s="879">
        <v>2</v>
      </c>
      <c r="E24" s="879">
        <v>8</v>
      </c>
      <c r="F24" s="879">
        <v>9</v>
      </c>
      <c r="G24" s="879">
        <v>8</v>
      </c>
      <c r="H24" s="879">
        <v>3</v>
      </c>
      <c r="I24" s="879">
        <v>1</v>
      </c>
      <c r="J24" s="879">
        <v>0</v>
      </c>
      <c r="K24" s="879">
        <v>1</v>
      </c>
      <c r="L24" s="925">
        <f t="shared" si="0"/>
        <v>448</v>
      </c>
    </row>
    <row r="25" spans="2:12" ht="15.75" customHeight="1" x14ac:dyDescent="0.25">
      <c r="B25" s="1012" t="s">
        <v>734</v>
      </c>
      <c r="C25" s="879">
        <v>346</v>
      </c>
      <c r="D25" s="879">
        <v>4</v>
      </c>
      <c r="E25" s="879">
        <v>5</v>
      </c>
      <c r="F25" s="879">
        <v>6</v>
      </c>
      <c r="G25" s="879">
        <v>9</v>
      </c>
      <c r="H25" s="879">
        <v>1</v>
      </c>
      <c r="I25" s="879">
        <v>0</v>
      </c>
      <c r="J25" s="879">
        <v>0</v>
      </c>
      <c r="K25" s="879">
        <v>0</v>
      </c>
      <c r="L25" s="925">
        <f t="shared" si="0"/>
        <v>371</v>
      </c>
    </row>
    <row r="26" spans="2:12" ht="18.75" customHeight="1" x14ac:dyDescent="0.25">
      <c r="B26" s="1012" t="s">
        <v>2872</v>
      </c>
      <c r="C26" s="879">
        <v>315</v>
      </c>
      <c r="D26" s="879">
        <v>1</v>
      </c>
      <c r="E26" s="879">
        <v>1</v>
      </c>
      <c r="F26" s="879">
        <v>2</v>
      </c>
      <c r="G26" s="879">
        <v>3</v>
      </c>
      <c r="H26" s="879">
        <v>0</v>
      </c>
      <c r="I26" s="879">
        <v>1</v>
      </c>
      <c r="J26" s="879">
        <v>0</v>
      </c>
      <c r="K26" s="879">
        <v>0</v>
      </c>
      <c r="L26" s="925">
        <f t="shared" si="0"/>
        <v>323</v>
      </c>
    </row>
    <row r="27" spans="2:12" ht="18.75" customHeight="1" x14ac:dyDescent="0.25">
      <c r="B27" s="1012" t="s">
        <v>2826</v>
      </c>
      <c r="C27" s="879">
        <v>277</v>
      </c>
      <c r="D27" s="879">
        <v>0</v>
      </c>
      <c r="E27" s="879">
        <v>10</v>
      </c>
      <c r="F27" s="879">
        <v>5</v>
      </c>
      <c r="G27" s="879">
        <v>8</v>
      </c>
      <c r="H27" s="879">
        <v>1</v>
      </c>
      <c r="I27" s="879">
        <v>0</v>
      </c>
      <c r="J27" s="879">
        <v>0</v>
      </c>
      <c r="K27" s="879">
        <v>0</v>
      </c>
      <c r="L27" s="925">
        <f t="shared" si="0"/>
        <v>301</v>
      </c>
    </row>
    <row r="28" spans="2:12" ht="18.75" customHeight="1" x14ac:dyDescent="0.25">
      <c r="B28" s="1012" t="s">
        <v>2824</v>
      </c>
      <c r="C28" s="879">
        <v>183</v>
      </c>
      <c r="D28" s="879">
        <v>0</v>
      </c>
      <c r="E28" s="879">
        <v>0</v>
      </c>
      <c r="F28" s="879">
        <v>0</v>
      </c>
      <c r="G28" s="879">
        <v>3</v>
      </c>
      <c r="H28" s="879">
        <v>0</v>
      </c>
      <c r="I28" s="879">
        <v>0</v>
      </c>
      <c r="J28" s="879">
        <v>0</v>
      </c>
      <c r="K28" s="879">
        <v>0</v>
      </c>
      <c r="L28" s="925">
        <f t="shared" si="0"/>
        <v>186</v>
      </c>
    </row>
    <row r="29" spans="2:12" ht="18.75" customHeight="1" x14ac:dyDescent="0.25">
      <c r="B29" s="1012" t="s">
        <v>2874</v>
      </c>
      <c r="C29" s="879">
        <v>263</v>
      </c>
      <c r="D29" s="879">
        <v>0</v>
      </c>
      <c r="E29" s="879">
        <v>4</v>
      </c>
      <c r="F29" s="879">
        <v>3</v>
      </c>
      <c r="G29" s="879">
        <v>7</v>
      </c>
      <c r="H29" s="879">
        <v>0</v>
      </c>
      <c r="I29" s="879">
        <v>2</v>
      </c>
      <c r="J29" s="879">
        <v>0</v>
      </c>
      <c r="K29" s="879">
        <v>0</v>
      </c>
      <c r="L29" s="925">
        <f t="shared" si="0"/>
        <v>279</v>
      </c>
    </row>
    <row r="30" spans="2:12" ht="18.75" customHeight="1" x14ac:dyDescent="0.25">
      <c r="B30" s="1012" t="s">
        <v>2807</v>
      </c>
      <c r="C30" s="879">
        <v>39</v>
      </c>
      <c r="D30" s="879">
        <v>0</v>
      </c>
      <c r="E30" s="879">
        <v>0</v>
      </c>
      <c r="F30" s="879">
        <v>0</v>
      </c>
      <c r="G30" s="879">
        <v>0</v>
      </c>
      <c r="H30" s="879">
        <v>0</v>
      </c>
      <c r="I30" s="879">
        <v>0</v>
      </c>
      <c r="J30" s="879">
        <v>0</v>
      </c>
      <c r="K30" s="879">
        <v>0</v>
      </c>
      <c r="L30" s="925">
        <f t="shared" si="0"/>
        <v>39</v>
      </c>
    </row>
    <row r="31" spans="2:12" ht="18.75" customHeight="1" x14ac:dyDescent="0.25">
      <c r="B31" s="1012" t="s">
        <v>2808</v>
      </c>
      <c r="C31" s="879">
        <v>185</v>
      </c>
      <c r="D31" s="879">
        <v>1</v>
      </c>
      <c r="E31" s="879">
        <v>3</v>
      </c>
      <c r="F31" s="879">
        <v>3</v>
      </c>
      <c r="G31" s="879">
        <v>4</v>
      </c>
      <c r="H31" s="879">
        <v>0</v>
      </c>
      <c r="I31" s="879">
        <v>0</v>
      </c>
      <c r="J31" s="879">
        <v>0</v>
      </c>
      <c r="K31" s="879">
        <v>0</v>
      </c>
      <c r="L31" s="925">
        <f t="shared" si="0"/>
        <v>196</v>
      </c>
    </row>
    <row r="32" spans="2:12" ht="18.75" customHeight="1" x14ac:dyDescent="0.25">
      <c r="B32" s="1012" t="s">
        <v>2809</v>
      </c>
      <c r="C32" s="879">
        <v>368</v>
      </c>
      <c r="D32" s="879">
        <v>10</v>
      </c>
      <c r="E32" s="879">
        <v>7</v>
      </c>
      <c r="F32" s="879">
        <v>9</v>
      </c>
      <c r="G32" s="879">
        <v>9</v>
      </c>
      <c r="H32" s="879">
        <v>3</v>
      </c>
      <c r="I32" s="879">
        <v>1</v>
      </c>
      <c r="J32" s="879">
        <v>0</v>
      </c>
      <c r="K32" s="879">
        <v>1</v>
      </c>
      <c r="L32" s="925">
        <f t="shared" si="0"/>
        <v>408</v>
      </c>
    </row>
    <row r="33" spans="2:12" ht="18.75" customHeight="1" x14ac:dyDescent="0.25">
      <c r="B33" s="1012" t="s">
        <v>732</v>
      </c>
      <c r="C33" s="879">
        <v>235</v>
      </c>
      <c r="D33" s="879">
        <v>4</v>
      </c>
      <c r="E33" s="879">
        <v>2</v>
      </c>
      <c r="F33" s="879">
        <v>2</v>
      </c>
      <c r="G33" s="879">
        <v>7</v>
      </c>
      <c r="H33" s="879">
        <v>0</v>
      </c>
      <c r="I33" s="879">
        <v>0</v>
      </c>
      <c r="J33" s="879">
        <v>0</v>
      </c>
      <c r="K33" s="879">
        <v>0</v>
      </c>
      <c r="L33" s="925">
        <f t="shared" si="0"/>
        <v>250</v>
      </c>
    </row>
    <row r="34" spans="2:12" ht="18.75" customHeight="1" x14ac:dyDescent="0.25">
      <c r="B34" s="1012" t="s">
        <v>2876</v>
      </c>
      <c r="C34" s="879">
        <v>385</v>
      </c>
      <c r="D34" s="879">
        <v>3</v>
      </c>
      <c r="E34" s="879">
        <v>9</v>
      </c>
      <c r="F34" s="879">
        <v>4</v>
      </c>
      <c r="G34" s="879">
        <v>9</v>
      </c>
      <c r="H34" s="879">
        <v>0</v>
      </c>
      <c r="I34" s="879">
        <v>3</v>
      </c>
      <c r="J34" s="879">
        <v>0</v>
      </c>
      <c r="K34" s="879">
        <v>0</v>
      </c>
      <c r="L34" s="925">
        <f t="shared" si="0"/>
        <v>413</v>
      </c>
    </row>
    <row r="35" spans="2:12" ht="31.5" x14ac:dyDescent="0.25">
      <c r="B35" s="1012" t="s">
        <v>2811</v>
      </c>
      <c r="C35" s="879">
        <v>323</v>
      </c>
      <c r="D35" s="879">
        <v>1</v>
      </c>
      <c r="E35" s="879">
        <v>2</v>
      </c>
      <c r="F35" s="879">
        <v>2</v>
      </c>
      <c r="G35" s="879">
        <v>6</v>
      </c>
      <c r="H35" s="879">
        <v>0</v>
      </c>
      <c r="I35" s="879">
        <v>0</v>
      </c>
      <c r="J35" s="879">
        <v>13</v>
      </c>
      <c r="K35" s="879">
        <v>0</v>
      </c>
      <c r="L35" s="925">
        <f t="shared" si="0"/>
        <v>347</v>
      </c>
    </row>
    <row r="36" spans="2:12" ht="31.5" x14ac:dyDescent="0.25">
      <c r="B36" s="1012" t="s">
        <v>2879</v>
      </c>
      <c r="C36" s="879">
        <v>149</v>
      </c>
      <c r="D36" s="879">
        <v>0</v>
      </c>
      <c r="E36" s="879">
        <v>0</v>
      </c>
      <c r="F36" s="879">
        <v>1</v>
      </c>
      <c r="G36" s="879">
        <v>4</v>
      </c>
      <c r="H36" s="879">
        <v>0</v>
      </c>
      <c r="I36" s="879">
        <v>0</v>
      </c>
      <c r="J36" s="879">
        <v>0</v>
      </c>
      <c r="K36" s="879">
        <v>0</v>
      </c>
      <c r="L36" s="925">
        <f t="shared" si="0"/>
        <v>154</v>
      </c>
    </row>
    <row r="37" spans="2:12" ht="47.25" x14ac:dyDescent="0.25">
      <c r="B37" s="1012" t="s">
        <v>2814</v>
      </c>
      <c r="C37" s="879">
        <v>3</v>
      </c>
      <c r="D37" s="879">
        <v>0</v>
      </c>
      <c r="E37" s="879">
        <v>0</v>
      </c>
      <c r="F37" s="879">
        <v>0</v>
      </c>
      <c r="G37" s="879">
        <v>0</v>
      </c>
      <c r="H37" s="879">
        <v>0</v>
      </c>
      <c r="I37" s="879">
        <v>0</v>
      </c>
      <c r="J37" s="879">
        <v>0</v>
      </c>
      <c r="K37" s="879">
        <v>0</v>
      </c>
      <c r="L37" s="925">
        <f t="shared" si="0"/>
        <v>3</v>
      </c>
    </row>
    <row r="38" spans="2:12" ht="31.5" x14ac:dyDescent="0.25">
      <c r="B38" s="1088" t="s">
        <v>2813</v>
      </c>
      <c r="C38" s="879">
        <v>26</v>
      </c>
      <c r="D38" s="879">
        <v>0</v>
      </c>
      <c r="E38" s="879">
        <v>0</v>
      </c>
      <c r="F38" s="879">
        <v>0</v>
      </c>
      <c r="G38" s="879">
        <v>0</v>
      </c>
      <c r="H38" s="879">
        <v>0</v>
      </c>
      <c r="I38" s="879">
        <v>0</v>
      </c>
      <c r="J38" s="879">
        <v>0</v>
      </c>
      <c r="K38" s="879">
        <v>1</v>
      </c>
      <c r="L38" s="925">
        <f t="shared" si="0"/>
        <v>27</v>
      </c>
    </row>
    <row r="39" spans="2:12" ht="31.5" x14ac:dyDescent="0.25">
      <c r="B39" s="1012" t="s">
        <v>2815</v>
      </c>
      <c r="C39" s="879">
        <v>49</v>
      </c>
      <c r="D39" s="879">
        <v>0</v>
      </c>
      <c r="E39" s="879">
        <v>0</v>
      </c>
      <c r="F39" s="879">
        <v>0</v>
      </c>
      <c r="G39" s="879">
        <v>2</v>
      </c>
      <c r="H39" s="879">
        <v>0</v>
      </c>
      <c r="I39" s="879">
        <v>0</v>
      </c>
      <c r="J39" s="879">
        <v>0</v>
      </c>
      <c r="K39" s="879">
        <v>0</v>
      </c>
      <c r="L39" s="925">
        <f t="shared" si="0"/>
        <v>51</v>
      </c>
    </row>
    <row r="40" spans="2:12" ht="47.25" x14ac:dyDescent="0.25">
      <c r="B40" s="1012" t="s">
        <v>2817</v>
      </c>
      <c r="C40" s="879">
        <v>123</v>
      </c>
      <c r="D40" s="879">
        <v>1</v>
      </c>
      <c r="E40" s="879">
        <v>3</v>
      </c>
      <c r="F40" s="879">
        <v>2</v>
      </c>
      <c r="G40" s="879">
        <v>5</v>
      </c>
      <c r="H40" s="879">
        <v>0</v>
      </c>
      <c r="I40" s="879">
        <v>2</v>
      </c>
      <c r="J40" s="879">
        <v>9</v>
      </c>
      <c r="K40" s="879">
        <v>1</v>
      </c>
      <c r="L40" s="925">
        <f t="shared" si="0"/>
        <v>146</v>
      </c>
    </row>
    <row r="41" spans="2:12" ht="31.5" x14ac:dyDescent="0.25">
      <c r="B41" s="1012" t="s">
        <v>2819</v>
      </c>
      <c r="C41" s="879">
        <v>109</v>
      </c>
      <c r="D41" s="879">
        <v>1</v>
      </c>
      <c r="E41" s="879">
        <v>3</v>
      </c>
      <c r="F41" s="879">
        <v>2</v>
      </c>
      <c r="G41" s="879">
        <v>1</v>
      </c>
      <c r="H41" s="879">
        <v>0</v>
      </c>
      <c r="I41" s="879">
        <v>0</v>
      </c>
      <c r="J41" s="879">
        <v>1</v>
      </c>
      <c r="K41" s="879">
        <v>1</v>
      </c>
      <c r="L41" s="925">
        <f t="shared" si="0"/>
        <v>118</v>
      </c>
    </row>
    <row r="42" spans="2:12" ht="18.75" customHeight="1" x14ac:dyDescent="0.25">
      <c r="B42" s="1012" t="s">
        <v>2816</v>
      </c>
      <c r="C42" s="879">
        <v>328</v>
      </c>
      <c r="D42" s="879">
        <v>2</v>
      </c>
      <c r="E42" s="879">
        <v>4</v>
      </c>
      <c r="F42" s="879">
        <v>2</v>
      </c>
      <c r="G42" s="879">
        <v>4</v>
      </c>
      <c r="H42" s="879">
        <v>1</v>
      </c>
      <c r="I42" s="879">
        <v>0</v>
      </c>
      <c r="J42" s="879">
        <v>0</v>
      </c>
      <c r="K42" s="879">
        <v>1</v>
      </c>
      <c r="L42" s="925">
        <f t="shared" si="0"/>
        <v>342</v>
      </c>
    </row>
    <row r="43" spans="2:12" ht="18.75" customHeight="1" x14ac:dyDescent="0.25">
      <c r="B43" s="1012" t="s">
        <v>2818</v>
      </c>
      <c r="C43" s="879">
        <v>173</v>
      </c>
      <c r="D43" s="879">
        <v>1</v>
      </c>
      <c r="E43" s="879">
        <v>1</v>
      </c>
      <c r="F43" s="879">
        <v>1</v>
      </c>
      <c r="G43" s="879">
        <v>4</v>
      </c>
      <c r="H43" s="879">
        <v>0</v>
      </c>
      <c r="I43" s="879">
        <v>0</v>
      </c>
      <c r="J43" s="879">
        <v>10</v>
      </c>
      <c r="K43" s="879">
        <v>0</v>
      </c>
      <c r="L43" s="925">
        <f t="shared" si="0"/>
        <v>190</v>
      </c>
    </row>
    <row r="44" spans="2:12" ht="18.75" customHeight="1" x14ac:dyDescent="0.25">
      <c r="B44" s="1012" t="s">
        <v>2820</v>
      </c>
      <c r="C44" s="879">
        <v>221</v>
      </c>
      <c r="D44" s="879">
        <v>1</v>
      </c>
      <c r="E44" s="879">
        <v>0</v>
      </c>
      <c r="F44" s="879">
        <v>2</v>
      </c>
      <c r="G44" s="879">
        <v>3</v>
      </c>
      <c r="H44" s="879">
        <v>0</v>
      </c>
      <c r="I44" s="879">
        <v>0</v>
      </c>
      <c r="J44" s="879">
        <v>5</v>
      </c>
      <c r="K44" s="879">
        <v>0</v>
      </c>
      <c r="L44" s="925">
        <f t="shared" si="0"/>
        <v>232</v>
      </c>
    </row>
    <row r="45" spans="2:12" ht="18.75" customHeight="1" x14ac:dyDescent="0.25">
      <c r="B45" s="1012" t="s">
        <v>2821</v>
      </c>
      <c r="C45" s="879">
        <v>247</v>
      </c>
      <c r="D45" s="879">
        <v>0</v>
      </c>
      <c r="E45" s="879">
        <v>0</v>
      </c>
      <c r="F45" s="879">
        <v>1</v>
      </c>
      <c r="G45" s="879">
        <v>6</v>
      </c>
      <c r="H45" s="879">
        <v>0</v>
      </c>
      <c r="I45" s="879">
        <v>0</v>
      </c>
      <c r="J45" s="879">
        <v>8</v>
      </c>
      <c r="K45" s="879">
        <v>0</v>
      </c>
      <c r="L45" s="925">
        <f t="shared" si="0"/>
        <v>262</v>
      </c>
    </row>
    <row r="46" spans="2:12" ht="18.75" customHeight="1" x14ac:dyDescent="0.25">
      <c r="B46" s="1012" t="s">
        <v>2938</v>
      </c>
      <c r="C46" s="879">
        <v>332</v>
      </c>
      <c r="D46" s="879">
        <v>4</v>
      </c>
      <c r="E46" s="879">
        <v>5</v>
      </c>
      <c r="F46" s="879">
        <v>4</v>
      </c>
      <c r="G46" s="879">
        <v>6</v>
      </c>
      <c r="H46" s="879">
        <v>0</v>
      </c>
      <c r="I46" s="879">
        <v>0</v>
      </c>
      <c r="J46" s="879">
        <v>28</v>
      </c>
      <c r="K46" s="879">
        <v>0</v>
      </c>
      <c r="L46" s="925">
        <f t="shared" si="0"/>
        <v>379</v>
      </c>
    </row>
    <row r="47" spans="2:12" ht="18.75" customHeight="1" x14ac:dyDescent="0.25">
      <c r="B47" s="1012" t="s">
        <v>2823</v>
      </c>
      <c r="C47" s="879">
        <v>216</v>
      </c>
      <c r="D47" s="879">
        <v>0</v>
      </c>
      <c r="E47" s="879">
        <v>0</v>
      </c>
      <c r="F47" s="879">
        <v>0</v>
      </c>
      <c r="G47" s="879">
        <v>2</v>
      </c>
      <c r="H47" s="879">
        <v>0</v>
      </c>
      <c r="I47" s="879">
        <v>0</v>
      </c>
      <c r="J47" s="879">
        <v>0</v>
      </c>
      <c r="K47" s="879">
        <v>0</v>
      </c>
      <c r="L47" s="925">
        <f t="shared" si="0"/>
        <v>218</v>
      </c>
    </row>
    <row r="48" spans="2:12" ht="18.75" customHeight="1" x14ac:dyDescent="0.25">
      <c r="B48" s="1012" t="s">
        <v>2825</v>
      </c>
      <c r="C48" s="879">
        <v>478</v>
      </c>
      <c r="D48" s="879">
        <v>21</v>
      </c>
      <c r="E48" s="879">
        <v>14</v>
      </c>
      <c r="F48" s="879">
        <v>11</v>
      </c>
      <c r="G48" s="879">
        <v>12</v>
      </c>
      <c r="H48" s="879">
        <v>4</v>
      </c>
      <c r="I48" s="879">
        <v>2</v>
      </c>
      <c r="J48" s="879">
        <v>0</v>
      </c>
      <c r="K48" s="879">
        <v>2</v>
      </c>
      <c r="L48" s="925">
        <f t="shared" si="0"/>
        <v>544</v>
      </c>
    </row>
    <row r="49" spans="2:12" ht="18.75" customHeight="1" x14ac:dyDescent="0.25">
      <c r="B49" s="1012" t="s">
        <v>2891</v>
      </c>
      <c r="C49" s="879">
        <v>397</v>
      </c>
      <c r="D49" s="879">
        <v>3</v>
      </c>
      <c r="E49" s="879">
        <v>8</v>
      </c>
      <c r="F49" s="879">
        <v>8</v>
      </c>
      <c r="G49" s="879">
        <v>10</v>
      </c>
      <c r="H49" s="879">
        <v>2</v>
      </c>
      <c r="I49" s="879">
        <v>0</v>
      </c>
      <c r="J49" s="879">
        <v>0</v>
      </c>
      <c r="K49" s="879">
        <v>1</v>
      </c>
      <c r="L49" s="925">
        <f t="shared" si="0"/>
        <v>429</v>
      </c>
    </row>
    <row r="50" spans="2:12" ht="18.75" customHeight="1" x14ac:dyDescent="0.25">
      <c r="B50" s="1012" t="s">
        <v>2797</v>
      </c>
      <c r="C50" s="879">
        <v>37</v>
      </c>
      <c r="D50" s="879">
        <v>0</v>
      </c>
      <c r="E50" s="879">
        <v>0</v>
      </c>
      <c r="F50" s="879">
        <v>0</v>
      </c>
      <c r="G50" s="879">
        <v>0</v>
      </c>
      <c r="H50" s="879">
        <v>0</v>
      </c>
      <c r="I50" s="879">
        <v>0</v>
      </c>
      <c r="J50" s="879">
        <v>0</v>
      </c>
      <c r="K50" s="879">
        <v>0</v>
      </c>
      <c r="L50" s="925">
        <f t="shared" si="0"/>
        <v>37</v>
      </c>
    </row>
    <row r="51" spans="2:12" ht="18.75" customHeight="1" x14ac:dyDescent="0.25">
      <c r="B51" s="1012" t="s">
        <v>2869</v>
      </c>
      <c r="C51" s="879">
        <v>1</v>
      </c>
      <c r="D51" s="879">
        <v>0</v>
      </c>
      <c r="E51" s="879">
        <v>0</v>
      </c>
      <c r="F51" s="879">
        <v>0</v>
      </c>
      <c r="G51" s="879">
        <v>0</v>
      </c>
      <c r="H51" s="879">
        <v>0</v>
      </c>
      <c r="I51" s="879">
        <v>0</v>
      </c>
      <c r="J51" s="879">
        <v>0</v>
      </c>
      <c r="K51" s="879">
        <v>0</v>
      </c>
      <c r="L51" s="925">
        <f t="shared" si="0"/>
        <v>1</v>
      </c>
    </row>
    <row r="52" spans="2:12" ht="18.75" customHeight="1" x14ac:dyDescent="0.25">
      <c r="B52" s="1012" t="s">
        <v>2939</v>
      </c>
      <c r="C52" s="879">
        <v>168</v>
      </c>
      <c r="D52" s="879">
        <v>0</v>
      </c>
      <c r="E52" s="879">
        <v>1</v>
      </c>
      <c r="F52" s="879">
        <v>0</v>
      </c>
      <c r="G52" s="879">
        <v>2</v>
      </c>
      <c r="H52" s="879">
        <v>0</v>
      </c>
      <c r="I52" s="879">
        <v>0</v>
      </c>
      <c r="J52" s="879">
        <v>0</v>
      </c>
      <c r="K52" s="879">
        <v>0</v>
      </c>
      <c r="L52" s="925">
        <f t="shared" si="0"/>
        <v>171</v>
      </c>
    </row>
    <row r="53" spans="2:12" ht="18.75" customHeight="1" x14ac:dyDescent="0.25">
      <c r="B53" s="1012" t="s">
        <v>2867</v>
      </c>
      <c r="C53" s="879">
        <v>80</v>
      </c>
      <c r="D53" s="879">
        <v>0</v>
      </c>
      <c r="E53" s="879">
        <v>0</v>
      </c>
      <c r="F53" s="879">
        <v>0</v>
      </c>
      <c r="G53" s="879">
        <v>1</v>
      </c>
      <c r="H53" s="879">
        <v>0</v>
      </c>
      <c r="I53" s="879">
        <v>0</v>
      </c>
      <c r="J53" s="879">
        <v>0</v>
      </c>
      <c r="K53" s="879">
        <v>0</v>
      </c>
      <c r="L53" s="925">
        <f t="shared" si="0"/>
        <v>81</v>
      </c>
    </row>
    <row r="54" spans="2:12" ht="18.75" customHeight="1" x14ac:dyDescent="0.25">
      <c r="B54" s="1088" t="s">
        <v>2801</v>
      </c>
      <c r="C54" s="879">
        <v>118</v>
      </c>
      <c r="D54" s="879">
        <v>0</v>
      </c>
      <c r="E54" s="879">
        <v>0</v>
      </c>
      <c r="F54" s="879">
        <v>1</v>
      </c>
      <c r="G54" s="879">
        <v>4</v>
      </c>
      <c r="H54" s="879">
        <v>0</v>
      </c>
      <c r="I54" s="879">
        <v>0</v>
      </c>
      <c r="J54" s="879">
        <v>0</v>
      </c>
      <c r="K54" s="879">
        <v>0</v>
      </c>
      <c r="L54" s="925">
        <f t="shared" si="0"/>
        <v>123</v>
      </c>
    </row>
    <row r="55" spans="2:12" ht="18.75" customHeight="1" x14ac:dyDescent="0.25">
      <c r="B55" s="1088" t="s">
        <v>2940</v>
      </c>
      <c r="C55" s="879">
        <v>108</v>
      </c>
      <c r="D55" s="879">
        <v>0</v>
      </c>
      <c r="E55" s="879">
        <v>0</v>
      </c>
      <c r="F55" s="879">
        <v>0</v>
      </c>
      <c r="G55" s="879">
        <v>1</v>
      </c>
      <c r="H55" s="879">
        <v>0</v>
      </c>
      <c r="I55" s="879">
        <v>0</v>
      </c>
      <c r="J55" s="879">
        <v>0</v>
      </c>
      <c r="K55" s="879">
        <v>0</v>
      </c>
      <c r="L55" s="925">
        <f t="shared" si="0"/>
        <v>109</v>
      </c>
    </row>
    <row r="56" spans="2:12" ht="18.75" customHeight="1" x14ac:dyDescent="0.25">
      <c r="B56" s="1088" t="s">
        <v>2941</v>
      </c>
      <c r="C56" s="879">
        <v>275</v>
      </c>
      <c r="D56" s="879">
        <v>0</v>
      </c>
      <c r="E56" s="879">
        <v>0</v>
      </c>
      <c r="F56" s="879">
        <v>0</v>
      </c>
      <c r="G56" s="879">
        <v>3</v>
      </c>
      <c r="H56" s="879">
        <v>0</v>
      </c>
      <c r="I56" s="879">
        <v>0</v>
      </c>
      <c r="J56" s="879">
        <v>0</v>
      </c>
      <c r="K56" s="879">
        <v>0</v>
      </c>
      <c r="L56" s="925">
        <f t="shared" si="0"/>
        <v>278</v>
      </c>
    </row>
    <row r="57" spans="2:12" ht="18.75" customHeight="1" x14ac:dyDescent="0.25">
      <c r="B57" s="1088" t="s">
        <v>2942</v>
      </c>
      <c r="C57" s="879">
        <v>127</v>
      </c>
      <c r="D57" s="879">
        <v>0</v>
      </c>
      <c r="E57" s="879">
        <v>0</v>
      </c>
      <c r="F57" s="879">
        <v>1</v>
      </c>
      <c r="G57" s="879">
        <v>0</v>
      </c>
      <c r="H57" s="879">
        <v>0</v>
      </c>
      <c r="I57" s="879">
        <v>0</v>
      </c>
      <c r="J57" s="879">
        <v>0</v>
      </c>
      <c r="K57" s="879">
        <v>0</v>
      </c>
      <c r="L57" s="925">
        <f t="shared" si="0"/>
        <v>128</v>
      </c>
    </row>
    <row r="58" spans="2:12" ht="18.75" customHeight="1" x14ac:dyDescent="0.25">
      <c r="B58" s="1088" t="s">
        <v>2943</v>
      </c>
      <c r="C58" s="879">
        <v>369</v>
      </c>
      <c r="D58" s="879">
        <v>0</v>
      </c>
      <c r="E58" s="879">
        <v>0</v>
      </c>
      <c r="F58" s="879">
        <v>0</v>
      </c>
      <c r="G58" s="879">
        <v>3</v>
      </c>
      <c r="H58" s="879">
        <v>0</v>
      </c>
      <c r="I58" s="879">
        <v>0</v>
      </c>
      <c r="J58" s="879">
        <v>0</v>
      </c>
      <c r="K58" s="879">
        <v>2</v>
      </c>
      <c r="L58" s="925">
        <f t="shared" si="0"/>
        <v>374</v>
      </c>
    </row>
    <row r="59" spans="2:12" ht="18.75" customHeight="1" x14ac:dyDescent="0.25">
      <c r="B59" s="1088" t="s">
        <v>700</v>
      </c>
      <c r="C59" s="879">
        <v>210</v>
      </c>
      <c r="D59" s="879">
        <v>0</v>
      </c>
      <c r="E59" s="879">
        <v>1</v>
      </c>
      <c r="F59" s="879">
        <v>3</v>
      </c>
      <c r="G59" s="879">
        <v>1</v>
      </c>
      <c r="H59" s="879">
        <v>0</v>
      </c>
      <c r="I59" s="879">
        <v>0</v>
      </c>
      <c r="J59" s="879">
        <v>0</v>
      </c>
      <c r="K59" s="879">
        <v>0</v>
      </c>
      <c r="L59" s="925">
        <f t="shared" si="0"/>
        <v>215</v>
      </c>
    </row>
    <row r="60" spans="2:12" ht="18.75" customHeight="1" x14ac:dyDescent="0.25">
      <c r="B60" s="1088" t="s">
        <v>2832</v>
      </c>
      <c r="C60" s="879">
        <v>199</v>
      </c>
      <c r="D60" s="879">
        <v>0</v>
      </c>
      <c r="E60" s="879">
        <v>0</v>
      </c>
      <c r="F60" s="879">
        <v>2</v>
      </c>
      <c r="G60" s="879">
        <v>3</v>
      </c>
      <c r="H60" s="879">
        <v>0</v>
      </c>
      <c r="I60" s="879">
        <v>0</v>
      </c>
      <c r="J60" s="879">
        <v>0</v>
      </c>
      <c r="K60" s="879">
        <v>0</v>
      </c>
      <c r="L60" s="925">
        <f t="shared" si="0"/>
        <v>204</v>
      </c>
    </row>
    <row r="61" spans="2:12" ht="18.75" customHeight="1" thickBot="1" x14ac:dyDescent="0.3">
      <c r="B61" s="1089" t="s">
        <v>2833</v>
      </c>
      <c r="C61" s="1481">
        <v>1</v>
      </c>
      <c r="D61" s="1481">
        <v>0</v>
      </c>
      <c r="E61" s="1481">
        <v>0</v>
      </c>
      <c r="F61" s="1481">
        <v>0</v>
      </c>
      <c r="G61" s="1481">
        <v>0</v>
      </c>
      <c r="H61" s="1481">
        <v>0</v>
      </c>
      <c r="I61" s="1481">
        <v>0</v>
      </c>
      <c r="J61" s="1481">
        <v>0</v>
      </c>
      <c r="K61" s="1481">
        <v>0</v>
      </c>
      <c r="L61" s="1091">
        <f t="shared" si="0"/>
        <v>1</v>
      </c>
    </row>
    <row r="62" spans="2:12" ht="18.75" customHeight="1" x14ac:dyDescent="0.25">
      <c r="B62" s="1090" t="s">
        <v>205</v>
      </c>
      <c r="C62" s="1482">
        <f t="shared" ref="C62:K62" si="1">SUM(C7:C61)</f>
        <v>11015</v>
      </c>
      <c r="D62" s="1482">
        <f t="shared" si="1"/>
        <v>70</v>
      </c>
      <c r="E62" s="1482">
        <f t="shared" si="1"/>
        <v>106</v>
      </c>
      <c r="F62" s="1482">
        <f t="shared" si="1"/>
        <v>109</v>
      </c>
      <c r="G62" s="1482">
        <f t="shared" si="1"/>
        <v>195</v>
      </c>
      <c r="H62" s="1482">
        <f t="shared" si="1"/>
        <v>16</v>
      </c>
      <c r="I62" s="1482">
        <f t="shared" si="1"/>
        <v>13</v>
      </c>
      <c r="J62" s="1482">
        <f t="shared" si="1"/>
        <v>74</v>
      </c>
      <c r="K62" s="1482">
        <f t="shared" si="1"/>
        <v>19</v>
      </c>
      <c r="L62" s="1482">
        <f>SUM(L7:L61)</f>
        <v>11617</v>
      </c>
    </row>
    <row r="63" spans="2:12" ht="18.75" customHeight="1" x14ac:dyDescent="0.25">
      <c r="C63" s="1068">
        <f>IFERROR(C62/$L$62,0)</f>
        <v>0.94817939226994918</v>
      </c>
      <c r="D63" s="1068">
        <f t="shared" ref="D63:L63" si="2">IFERROR(D62/$L$62,0)</f>
        <v>6.0256520616338129E-3</v>
      </c>
      <c r="E63" s="1068">
        <f t="shared" si="2"/>
        <v>9.1245588361883439E-3</v>
      </c>
      <c r="F63" s="1068">
        <f t="shared" si="2"/>
        <v>9.3828010674012231E-3</v>
      </c>
      <c r="G63" s="1068">
        <f t="shared" si="2"/>
        <v>1.6785745028837049E-2</v>
      </c>
      <c r="H63" s="1068">
        <f t="shared" si="2"/>
        <v>1.3772918998020143E-3</v>
      </c>
      <c r="I63" s="1068">
        <f t="shared" si="2"/>
        <v>1.1190496685891365E-3</v>
      </c>
      <c r="J63" s="1068">
        <f t="shared" si="2"/>
        <v>6.3699750365843162E-3</v>
      </c>
      <c r="K63" s="1068">
        <f t="shared" si="2"/>
        <v>1.635534131014892E-3</v>
      </c>
      <c r="L63" s="1068">
        <f t="shared" si="2"/>
        <v>1</v>
      </c>
    </row>
    <row r="64" spans="2:12" ht="18.75" hidden="1" customHeight="1" x14ac:dyDescent="0.25"/>
  </sheetData>
  <sheetProtection sheet="1" objects="1" scenarios="1"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O64"/>
  <sheetViews>
    <sheetView zoomScale="80" zoomScaleNormal="80" workbookViewId="0">
      <pane xSplit="2" ySplit="6" topLeftCell="C50" activePane="bottomRight" state="frozen"/>
      <selection activeCell="C5" sqref="C5"/>
      <selection pane="topRight" activeCell="C5" sqref="C5"/>
      <selection pane="bottomLeft" activeCell="C5" sqref="C5"/>
      <selection pane="bottomRight" activeCell="B54" sqref="B54"/>
    </sheetView>
  </sheetViews>
  <sheetFormatPr baseColWidth="10" defaultColWidth="0" defaultRowHeight="18.75" customHeight="1" zeroHeight="1" x14ac:dyDescent="0.25"/>
  <cols>
    <col min="1" max="1" width="3.5703125" style="775" customWidth="1"/>
    <col min="2" max="2" width="58.85546875" style="775" customWidth="1"/>
    <col min="3" max="3" width="10" style="775" bestFit="1" customWidth="1"/>
    <col min="4" max="4" width="18" style="775" bestFit="1" customWidth="1"/>
    <col min="5" max="7" width="17.140625" style="775" customWidth="1"/>
    <col min="8" max="8" width="19.28515625" style="775" customWidth="1"/>
    <col min="9" max="9" width="14.28515625" style="775" customWidth="1"/>
    <col min="10" max="10" width="22.140625" style="775" customWidth="1"/>
    <col min="11" max="11" width="17.7109375" style="775" customWidth="1"/>
    <col min="12" max="12" width="14.42578125" style="775" customWidth="1"/>
    <col min="13" max="13" width="5" style="775" customWidth="1"/>
    <col min="14" max="15" width="0" style="775" hidden="1" customWidth="1"/>
    <col min="16" max="16384" width="9.140625" style="775" hidden="1"/>
  </cols>
  <sheetData>
    <row r="1" spans="2:12" ht="15" x14ac:dyDescent="0.25">
      <c r="B1" s="1804"/>
      <c r="C1" s="1805"/>
      <c r="D1" s="1805"/>
      <c r="E1" s="1805"/>
      <c r="F1" s="1805"/>
      <c r="G1" s="1805"/>
      <c r="H1" s="1805"/>
      <c r="I1" s="1805"/>
      <c r="J1" s="1805"/>
      <c r="K1" s="1805"/>
      <c r="L1" s="1806"/>
    </row>
    <row r="2" spans="2:12" ht="15" x14ac:dyDescent="0.25">
      <c r="B2" s="1807"/>
      <c r="C2" s="1808"/>
      <c r="D2" s="1808"/>
      <c r="E2" s="1808"/>
      <c r="F2" s="1808"/>
      <c r="G2" s="1808"/>
      <c r="H2" s="1808"/>
      <c r="I2" s="1808"/>
      <c r="J2" s="1808"/>
      <c r="K2" s="1808"/>
      <c r="L2" s="1809"/>
    </row>
    <row r="3" spans="2:12" ht="15.75" thickBot="1" x14ac:dyDescent="0.3">
      <c r="B3" s="1810"/>
      <c r="C3" s="1811"/>
      <c r="D3" s="1811"/>
      <c r="E3" s="1811"/>
      <c r="F3" s="1811"/>
      <c r="G3" s="1811"/>
      <c r="H3" s="1811"/>
      <c r="I3" s="1811"/>
      <c r="J3" s="1811"/>
      <c r="K3" s="1811"/>
      <c r="L3" s="1812"/>
    </row>
    <row r="4" spans="2:12" ht="21.75" thickBot="1" x14ac:dyDescent="0.4">
      <c r="B4" s="1813" t="s">
        <v>2651</v>
      </c>
      <c r="C4" s="1814"/>
      <c r="D4" s="1814"/>
      <c r="E4" s="1814"/>
      <c r="F4" s="1814"/>
      <c r="G4" s="1814"/>
      <c r="H4" s="1814"/>
      <c r="I4" s="1814"/>
      <c r="J4" s="1814"/>
      <c r="K4" s="1814"/>
      <c r="L4" s="1815"/>
    </row>
    <row r="5" spans="2:12" s="778" customFormat="1" ht="15.75" x14ac:dyDescent="0.25">
      <c r="B5" s="1086"/>
      <c r="C5" s="1086"/>
      <c r="D5" s="1086"/>
      <c r="E5" s="1086"/>
      <c r="F5" s="1086"/>
      <c r="G5" s="803"/>
      <c r="H5" s="803"/>
      <c r="I5" s="803"/>
      <c r="J5" s="803"/>
    </row>
    <row r="6" spans="2:12" s="778" customFormat="1" ht="75.75" thickBot="1" x14ac:dyDescent="0.3">
      <c r="B6" s="905" t="s">
        <v>726</v>
      </c>
      <c r="C6" s="954" t="s">
        <v>781</v>
      </c>
      <c r="D6" s="954" t="s">
        <v>782</v>
      </c>
      <c r="E6" s="954" t="s">
        <v>783</v>
      </c>
      <c r="F6" s="954" t="s">
        <v>784</v>
      </c>
      <c r="G6" s="954" t="s">
        <v>785</v>
      </c>
      <c r="H6" s="954" t="s">
        <v>786</v>
      </c>
      <c r="I6" s="954" t="s">
        <v>787</v>
      </c>
      <c r="J6" s="954" t="s">
        <v>788</v>
      </c>
      <c r="K6" s="954" t="s">
        <v>789</v>
      </c>
      <c r="L6" s="954" t="s">
        <v>727</v>
      </c>
    </row>
    <row r="7" spans="2:12" ht="18.75" customHeight="1" x14ac:dyDescent="0.25">
      <c r="B7" s="1087" t="s">
        <v>766</v>
      </c>
      <c r="C7" s="1480">
        <v>384</v>
      </c>
      <c r="D7" s="1480">
        <v>0</v>
      </c>
      <c r="E7" s="1480">
        <v>0</v>
      </c>
      <c r="F7" s="1480">
        <v>4</v>
      </c>
      <c r="G7" s="1480">
        <v>6</v>
      </c>
      <c r="H7" s="1480">
        <v>0</v>
      </c>
      <c r="I7" s="1480">
        <v>1</v>
      </c>
      <c r="J7" s="1480">
        <v>0</v>
      </c>
      <c r="K7" s="1480">
        <v>0</v>
      </c>
      <c r="L7" s="924">
        <f>SUM(C7:K7)</f>
        <v>395</v>
      </c>
    </row>
    <row r="8" spans="2:12" ht="18.75" customHeight="1" x14ac:dyDescent="0.25">
      <c r="B8" s="1012" t="s">
        <v>767</v>
      </c>
      <c r="C8" s="879">
        <v>353</v>
      </c>
      <c r="D8" s="879">
        <v>1</v>
      </c>
      <c r="E8" s="879">
        <v>6</v>
      </c>
      <c r="F8" s="879">
        <v>3</v>
      </c>
      <c r="G8" s="879">
        <v>7</v>
      </c>
      <c r="H8" s="879">
        <v>0</v>
      </c>
      <c r="I8" s="879">
        <v>0</v>
      </c>
      <c r="J8" s="879">
        <v>0</v>
      </c>
      <c r="K8" s="879">
        <v>3</v>
      </c>
      <c r="L8" s="925">
        <f t="shared" ref="L8:L61" si="0">SUM(C8:K8)</f>
        <v>373</v>
      </c>
    </row>
    <row r="9" spans="2:12" ht="18.75" customHeight="1" x14ac:dyDescent="0.25">
      <c r="B9" s="1012" t="s">
        <v>2944</v>
      </c>
      <c r="C9" s="879">
        <v>272</v>
      </c>
      <c r="D9" s="879">
        <v>0</v>
      </c>
      <c r="E9" s="879">
        <v>0</v>
      </c>
      <c r="F9" s="879">
        <v>0</v>
      </c>
      <c r="G9" s="879">
        <v>1</v>
      </c>
      <c r="H9" s="879">
        <v>0</v>
      </c>
      <c r="I9" s="879">
        <v>0</v>
      </c>
      <c r="J9" s="879">
        <v>0</v>
      </c>
      <c r="K9" s="879">
        <v>0</v>
      </c>
      <c r="L9" s="925">
        <f t="shared" si="0"/>
        <v>273</v>
      </c>
    </row>
    <row r="10" spans="2:12" ht="18.75" customHeight="1" x14ac:dyDescent="0.25">
      <c r="B10" s="1012" t="s">
        <v>768</v>
      </c>
      <c r="C10" s="879">
        <v>163</v>
      </c>
      <c r="D10" s="879">
        <v>0</v>
      </c>
      <c r="E10" s="879">
        <v>0</v>
      </c>
      <c r="F10" s="879">
        <v>0</v>
      </c>
      <c r="G10" s="879">
        <v>1</v>
      </c>
      <c r="H10" s="879">
        <v>0</v>
      </c>
      <c r="I10" s="879">
        <v>0</v>
      </c>
      <c r="J10" s="879">
        <v>0</v>
      </c>
      <c r="K10" s="879">
        <v>0</v>
      </c>
      <c r="L10" s="925">
        <f t="shared" si="0"/>
        <v>164</v>
      </c>
    </row>
    <row r="11" spans="2:12" ht="18.75" customHeight="1" x14ac:dyDescent="0.25">
      <c r="B11" s="1012" t="s">
        <v>769</v>
      </c>
      <c r="C11" s="879">
        <v>293</v>
      </c>
      <c r="D11" s="879">
        <v>0</v>
      </c>
      <c r="E11" s="879">
        <v>0</v>
      </c>
      <c r="F11" s="879">
        <v>0</v>
      </c>
      <c r="G11" s="879">
        <v>3</v>
      </c>
      <c r="H11" s="879">
        <v>0</v>
      </c>
      <c r="I11" s="879">
        <v>0</v>
      </c>
      <c r="J11" s="879">
        <v>0</v>
      </c>
      <c r="K11" s="879">
        <v>0</v>
      </c>
      <c r="L11" s="925">
        <f t="shared" si="0"/>
        <v>296</v>
      </c>
    </row>
    <row r="12" spans="2:12" ht="18.75" customHeight="1" x14ac:dyDescent="0.25">
      <c r="B12" s="1012" t="s">
        <v>2945</v>
      </c>
      <c r="C12" s="879">
        <v>388</v>
      </c>
      <c r="D12" s="879">
        <v>0</v>
      </c>
      <c r="E12" s="879">
        <v>3</v>
      </c>
      <c r="F12" s="879">
        <v>5</v>
      </c>
      <c r="G12" s="879">
        <v>8</v>
      </c>
      <c r="H12" s="879">
        <v>0</v>
      </c>
      <c r="I12" s="879">
        <v>1</v>
      </c>
      <c r="J12" s="879">
        <v>0</v>
      </c>
      <c r="K12" s="879">
        <v>0</v>
      </c>
      <c r="L12" s="925">
        <f t="shared" si="0"/>
        <v>405</v>
      </c>
    </row>
    <row r="13" spans="2:12" ht="18.75" customHeight="1" x14ac:dyDescent="0.25">
      <c r="B13" s="1012" t="s">
        <v>2946</v>
      </c>
      <c r="C13" s="879">
        <v>421</v>
      </c>
      <c r="D13" s="879">
        <v>8</v>
      </c>
      <c r="E13" s="879">
        <v>4</v>
      </c>
      <c r="F13" s="879">
        <v>5</v>
      </c>
      <c r="G13" s="879">
        <v>10</v>
      </c>
      <c r="H13" s="879">
        <v>1</v>
      </c>
      <c r="I13" s="879">
        <v>0</v>
      </c>
      <c r="J13" s="879">
        <v>0</v>
      </c>
      <c r="K13" s="879">
        <v>0</v>
      </c>
      <c r="L13" s="925">
        <f t="shared" si="0"/>
        <v>449</v>
      </c>
    </row>
    <row r="14" spans="2:12" ht="15.75" customHeight="1" x14ac:dyDescent="0.25">
      <c r="B14" s="1012" t="s">
        <v>2947</v>
      </c>
      <c r="C14" s="879"/>
      <c r="D14" s="879"/>
      <c r="E14" s="879"/>
      <c r="F14" s="879"/>
      <c r="G14" s="879"/>
      <c r="H14" s="879"/>
      <c r="I14" s="879"/>
      <c r="J14" s="879"/>
      <c r="K14" s="879"/>
      <c r="L14" s="925">
        <f t="shared" si="0"/>
        <v>0</v>
      </c>
    </row>
    <row r="15" spans="2:12" ht="18.75" customHeight="1" x14ac:dyDescent="0.25">
      <c r="B15" s="1012" t="s">
        <v>2948</v>
      </c>
      <c r="C15" s="879">
        <v>170</v>
      </c>
      <c r="D15" s="879">
        <v>0</v>
      </c>
      <c r="E15" s="879">
        <v>0</v>
      </c>
      <c r="F15" s="879">
        <v>1</v>
      </c>
      <c r="G15" s="879">
        <v>1</v>
      </c>
      <c r="H15" s="879">
        <v>0</v>
      </c>
      <c r="I15" s="879">
        <v>0</v>
      </c>
      <c r="J15" s="879">
        <v>0</v>
      </c>
      <c r="K15" s="879">
        <v>0</v>
      </c>
      <c r="L15" s="925">
        <f t="shared" si="0"/>
        <v>172</v>
      </c>
    </row>
    <row r="16" spans="2:12" ht="18.75" customHeight="1" x14ac:dyDescent="0.25">
      <c r="B16" s="1012" t="s">
        <v>2949</v>
      </c>
      <c r="C16" s="879">
        <v>153</v>
      </c>
      <c r="D16" s="879">
        <v>0</v>
      </c>
      <c r="E16" s="879">
        <v>1</v>
      </c>
      <c r="F16" s="879">
        <v>0</v>
      </c>
      <c r="G16" s="879">
        <v>1</v>
      </c>
      <c r="H16" s="879">
        <v>0</v>
      </c>
      <c r="I16" s="879">
        <v>0</v>
      </c>
      <c r="J16" s="879">
        <v>0</v>
      </c>
      <c r="K16" s="879">
        <v>0</v>
      </c>
      <c r="L16" s="925">
        <f t="shared" si="0"/>
        <v>155</v>
      </c>
    </row>
    <row r="17" spans="2:12" ht="18.75" customHeight="1" x14ac:dyDescent="0.25">
      <c r="B17" s="1012" t="s">
        <v>2950</v>
      </c>
      <c r="C17" s="879">
        <v>364</v>
      </c>
      <c r="D17" s="879">
        <v>0</v>
      </c>
      <c r="E17" s="879">
        <v>0</v>
      </c>
      <c r="F17" s="879">
        <v>1</v>
      </c>
      <c r="G17" s="879">
        <v>2</v>
      </c>
      <c r="H17" s="879">
        <v>0</v>
      </c>
      <c r="I17" s="879">
        <v>0</v>
      </c>
      <c r="J17" s="879">
        <v>0</v>
      </c>
      <c r="K17" s="879">
        <v>1</v>
      </c>
      <c r="L17" s="925">
        <f t="shared" si="0"/>
        <v>368</v>
      </c>
    </row>
    <row r="18" spans="2:12" ht="18.75" customHeight="1" x14ac:dyDescent="0.25">
      <c r="B18" s="1012" t="s">
        <v>1064</v>
      </c>
      <c r="C18" s="879">
        <v>318</v>
      </c>
      <c r="D18" s="879">
        <v>0</v>
      </c>
      <c r="E18" s="879">
        <v>1</v>
      </c>
      <c r="F18" s="879">
        <v>2</v>
      </c>
      <c r="G18" s="879">
        <v>1</v>
      </c>
      <c r="H18" s="879">
        <v>0</v>
      </c>
      <c r="I18" s="879">
        <v>0</v>
      </c>
      <c r="J18" s="879">
        <v>0</v>
      </c>
      <c r="K18" s="879">
        <v>0</v>
      </c>
      <c r="L18" s="925">
        <f t="shared" si="0"/>
        <v>322</v>
      </c>
    </row>
    <row r="19" spans="2:12" ht="31.5" x14ac:dyDescent="0.25">
      <c r="B19" s="1012" t="s">
        <v>770</v>
      </c>
      <c r="C19" s="879">
        <v>87</v>
      </c>
      <c r="D19" s="879">
        <v>0</v>
      </c>
      <c r="E19" s="879">
        <v>0</v>
      </c>
      <c r="F19" s="879">
        <v>0</v>
      </c>
      <c r="G19" s="879">
        <v>1</v>
      </c>
      <c r="H19" s="879">
        <v>0</v>
      </c>
      <c r="I19" s="879">
        <v>0</v>
      </c>
      <c r="J19" s="879">
        <v>0</v>
      </c>
      <c r="K19" s="879">
        <v>0</v>
      </c>
      <c r="L19" s="925">
        <f t="shared" si="0"/>
        <v>88</v>
      </c>
    </row>
    <row r="20" spans="2:12" ht="15.75" x14ac:dyDescent="0.25">
      <c r="B20" s="1012" t="s">
        <v>494</v>
      </c>
      <c r="C20" s="879">
        <v>52</v>
      </c>
      <c r="D20" s="879">
        <v>0</v>
      </c>
      <c r="E20" s="879">
        <v>0</v>
      </c>
      <c r="F20" s="879">
        <v>0</v>
      </c>
      <c r="G20" s="879">
        <v>1</v>
      </c>
      <c r="H20" s="879">
        <v>0</v>
      </c>
      <c r="I20" s="879">
        <v>0</v>
      </c>
      <c r="J20" s="879">
        <v>0</v>
      </c>
      <c r="K20" s="879">
        <v>0</v>
      </c>
      <c r="L20" s="925">
        <f t="shared" si="0"/>
        <v>53</v>
      </c>
    </row>
    <row r="21" spans="2:12" ht="18.75" customHeight="1" x14ac:dyDescent="0.25">
      <c r="B21" s="1012" t="s">
        <v>1070</v>
      </c>
      <c r="C21" s="879">
        <v>252</v>
      </c>
      <c r="D21" s="879">
        <v>0</v>
      </c>
      <c r="E21" s="879">
        <v>4</v>
      </c>
      <c r="F21" s="879">
        <v>3</v>
      </c>
      <c r="G21" s="879">
        <v>6</v>
      </c>
      <c r="H21" s="879">
        <v>0</v>
      </c>
      <c r="I21" s="879">
        <v>1</v>
      </c>
      <c r="J21" s="879">
        <v>0</v>
      </c>
      <c r="K21" s="879">
        <v>2</v>
      </c>
      <c r="L21" s="925">
        <f t="shared" si="0"/>
        <v>268</v>
      </c>
    </row>
    <row r="22" spans="2:12" ht="15.75" customHeight="1" x14ac:dyDescent="0.25">
      <c r="B22" s="1012" t="s">
        <v>2951</v>
      </c>
      <c r="C22" s="879">
        <v>140</v>
      </c>
      <c r="D22" s="879">
        <v>0</v>
      </c>
      <c r="E22" s="879">
        <v>0</v>
      </c>
      <c r="F22" s="879">
        <v>0</v>
      </c>
      <c r="G22" s="879">
        <v>0</v>
      </c>
      <c r="H22" s="879">
        <v>0</v>
      </c>
      <c r="I22" s="879">
        <v>0</v>
      </c>
      <c r="J22" s="879">
        <v>0</v>
      </c>
      <c r="K22" s="879">
        <v>0</v>
      </c>
      <c r="L22" s="925">
        <f t="shared" si="0"/>
        <v>140</v>
      </c>
    </row>
    <row r="23" spans="2:12" ht="15.75" customHeight="1" x14ac:dyDescent="0.25">
      <c r="B23" s="1012" t="s">
        <v>2952</v>
      </c>
      <c r="C23" s="879">
        <v>140</v>
      </c>
      <c r="D23" s="879">
        <v>0</v>
      </c>
      <c r="E23" s="879">
        <v>0</v>
      </c>
      <c r="F23" s="879">
        <v>1</v>
      </c>
      <c r="G23" s="879">
        <v>0</v>
      </c>
      <c r="H23" s="879">
        <v>0</v>
      </c>
      <c r="I23" s="879">
        <v>0</v>
      </c>
      <c r="J23" s="879">
        <v>0</v>
      </c>
      <c r="K23" s="879">
        <v>0</v>
      </c>
      <c r="L23" s="925">
        <f t="shared" si="0"/>
        <v>141</v>
      </c>
    </row>
    <row r="24" spans="2:12" ht="15.75" customHeight="1" x14ac:dyDescent="0.25">
      <c r="B24" s="1012" t="s">
        <v>2953</v>
      </c>
      <c r="C24" s="879">
        <v>185</v>
      </c>
      <c r="D24" s="879">
        <v>0</v>
      </c>
      <c r="E24" s="879">
        <v>0</v>
      </c>
      <c r="F24" s="879">
        <v>2</v>
      </c>
      <c r="G24" s="879">
        <v>2</v>
      </c>
      <c r="H24" s="879">
        <v>0</v>
      </c>
      <c r="I24" s="879">
        <v>0</v>
      </c>
      <c r="J24" s="879">
        <v>0</v>
      </c>
      <c r="K24" s="879">
        <v>0</v>
      </c>
      <c r="L24" s="925">
        <f t="shared" si="0"/>
        <v>189</v>
      </c>
    </row>
    <row r="25" spans="2:12" ht="15.75" customHeight="1" x14ac:dyDescent="0.25">
      <c r="B25" s="1012" t="s">
        <v>1072</v>
      </c>
      <c r="C25" s="879">
        <v>219</v>
      </c>
      <c r="D25" s="879">
        <v>1</v>
      </c>
      <c r="E25" s="879">
        <v>4</v>
      </c>
      <c r="F25" s="879">
        <v>3</v>
      </c>
      <c r="G25" s="879">
        <v>4</v>
      </c>
      <c r="H25" s="879">
        <v>0</v>
      </c>
      <c r="I25" s="879">
        <v>0</v>
      </c>
      <c r="J25" s="879">
        <v>0</v>
      </c>
      <c r="K25" s="879">
        <v>0</v>
      </c>
      <c r="L25" s="925">
        <f t="shared" si="0"/>
        <v>231</v>
      </c>
    </row>
    <row r="26" spans="2:12" ht="18.75" customHeight="1" x14ac:dyDescent="0.25">
      <c r="B26" s="1012" t="s">
        <v>508</v>
      </c>
      <c r="C26" s="879">
        <v>352</v>
      </c>
      <c r="D26" s="879">
        <v>12</v>
      </c>
      <c r="E26" s="879">
        <v>8</v>
      </c>
      <c r="F26" s="879">
        <v>7</v>
      </c>
      <c r="G26" s="879">
        <v>7</v>
      </c>
      <c r="H26" s="879">
        <v>3</v>
      </c>
      <c r="I26" s="879">
        <v>1</v>
      </c>
      <c r="J26" s="879">
        <v>0</v>
      </c>
      <c r="K26" s="879">
        <v>0</v>
      </c>
      <c r="L26" s="925">
        <f t="shared" si="0"/>
        <v>390</v>
      </c>
    </row>
    <row r="27" spans="2:12" ht="18.75" customHeight="1" x14ac:dyDescent="0.25">
      <c r="B27" s="1012" t="s">
        <v>771</v>
      </c>
      <c r="C27" s="879">
        <v>259</v>
      </c>
      <c r="D27" s="879">
        <v>4</v>
      </c>
      <c r="E27" s="879">
        <v>3</v>
      </c>
      <c r="F27" s="879">
        <v>3</v>
      </c>
      <c r="G27" s="879">
        <v>7</v>
      </c>
      <c r="H27" s="879">
        <v>0</v>
      </c>
      <c r="I27" s="879">
        <v>0</v>
      </c>
      <c r="J27" s="879">
        <v>0</v>
      </c>
      <c r="K27" s="879">
        <v>0</v>
      </c>
      <c r="L27" s="925">
        <f t="shared" si="0"/>
        <v>276</v>
      </c>
    </row>
    <row r="28" spans="2:12" ht="18.75" customHeight="1" x14ac:dyDescent="0.25">
      <c r="B28" s="1012" t="s">
        <v>509</v>
      </c>
      <c r="C28" s="879">
        <v>385</v>
      </c>
      <c r="D28" s="879">
        <v>3</v>
      </c>
      <c r="E28" s="879">
        <v>6</v>
      </c>
      <c r="F28" s="879">
        <v>5</v>
      </c>
      <c r="G28" s="879">
        <v>10</v>
      </c>
      <c r="H28" s="879">
        <v>0</v>
      </c>
      <c r="I28" s="879">
        <v>1</v>
      </c>
      <c r="J28" s="879">
        <v>0</v>
      </c>
      <c r="K28" s="879">
        <v>0</v>
      </c>
      <c r="L28" s="925">
        <f t="shared" si="0"/>
        <v>410</v>
      </c>
    </row>
    <row r="29" spans="2:12" ht="18.75" customHeight="1" x14ac:dyDescent="0.25">
      <c r="B29" s="1012" t="s">
        <v>2954</v>
      </c>
      <c r="C29" s="879">
        <v>76</v>
      </c>
      <c r="D29" s="879">
        <v>0</v>
      </c>
      <c r="E29" s="879">
        <v>0</v>
      </c>
      <c r="F29" s="879">
        <v>0</v>
      </c>
      <c r="G29" s="879">
        <v>1</v>
      </c>
      <c r="H29" s="879">
        <v>0</v>
      </c>
      <c r="I29" s="879">
        <v>0</v>
      </c>
      <c r="J29" s="879">
        <v>0</v>
      </c>
      <c r="K29" s="879">
        <v>0</v>
      </c>
      <c r="L29" s="925">
        <f t="shared" si="0"/>
        <v>77</v>
      </c>
    </row>
    <row r="30" spans="2:12" ht="18.75" customHeight="1" x14ac:dyDescent="0.25">
      <c r="B30" s="1012" t="s">
        <v>2955</v>
      </c>
      <c r="C30" s="879">
        <v>176</v>
      </c>
      <c r="D30" s="879">
        <v>0</v>
      </c>
      <c r="E30" s="879">
        <v>1</v>
      </c>
      <c r="F30" s="879">
        <v>0</v>
      </c>
      <c r="G30" s="879">
        <v>2</v>
      </c>
      <c r="H30" s="879">
        <v>0</v>
      </c>
      <c r="I30" s="879">
        <v>0</v>
      </c>
      <c r="J30" s="879">
        <v>0</v>
      </c>
      <c r="K30" s="879">
        <v>0</v>
      </c>
      <c r="L30" s="925">
        <f t="shared" si="0"/>
        <v>179</v>
      </c>
    </row>
    <row r="31" spans="2:12" ht="18.75" customHeight="1" x14ac:dyDescent="0.25">
      <c r="B31" s="1012" t="s">
        <v>2956</v>
      </c>
      <c r="C31" s="879">
        <v>146</v>
      </c>
      <c r="D31" s="879">
        <v>0</v>
      </c>
      <c r="E31" s="879">
        <v>1</v>
      </c>
      <c r="F31" s="879">
        <v>1</v>
      </c>
      <c r="G31" s="879">
        <v>4</v>
      </c>
      <c r="H31" s="879">
        <v>0</v>
      </c>
      <c r="I31" s="879">
        <v>0</v>
      </c>
      <c r="J31" s="879">
        <v>0</v>
      </c>
      <c r="K31" s="879">
        <v>0</v>
      </c>
      <c r="L31" s="925">
        <f t="shared" si="0"/>
        <v>152</v>
      </c>
    </row>
    <row r="32" spans="2:12" ht="18.75" customHeight="1" x14ac:dyDescent="0.25">
      <c r="B32" s="1012" t="s">
        <v>2957</v>
      </c>
      <c r="C32" s="879">
        <v>2</v>
      </c>
      <c r="D32" s="879">
        <v>0</v>
      </c>
      <c r="E32" s="879">
        <v>0</v>
      </c>
      <c r="F32" s="879">
        <v>0</v>
      </c>
      <c r="G32" s="879">
        <v>0</v>
      </c>
      <c r="H32" s="879">
        <v>0</v>
      </c>
      <c r="I32" s="879">
        <v>0</v>
      </c>
      <c r="J32" s="879">
        <v>0</v>
      </c>
      <c r="K32" s="879">
        <v>0</v>
      </c>
      <c r="L32" s="925">
        <f t="shared" si="0"/>
        <v>2</v>
      </c>
    </row>
    <row r="33" spans="2:12" ht="18.75" customHeight="1" x14ac:dyDescent="0.25">
      <c r="B33" s="1012" t="s">
        <v>2958</v>
      </c>
      <c r="C33" s="879">
        <v>19</v>
      </c>
      <c r="D33" s="879">
        <v>0</v>
      </c>
      <c r="E33" s="879">
        <v>0</v>
      </c>
      <c r="F33" s="879">
        <v>0</v>
      </c>
      <c r="G33" s="879">
        <v>0</v>
      </c>
      <c r="H33" s="879">
        <v>0</v>
      </c>
      <c r="I33" s="879">
        <v>0</v>
      </c>
      <c r="J33" s="879">
        <v>0</v>
      </c>
      <c r="K33" s="879">
        <v>1</v>
      </c>
      <c r="L33" s="925">
        <f t="shared" si="0"/>
        <v>20</v>
      </c>
    </row>
    <row r="34" spans="2:12" ht="18.75" customHeight="1" x14ac:dyDescent="0.25">
      <c r="B34" s="1012" t="s">
        <v>2959</v>
      </c>
      <c r="C34" s="879">
        <v>130</v>
      </c>
      <c r="D34" s="879">
        <v>0</v>
      </c>
      <c r="E34" s="879">
        <v>0</v>
      </c>
      <c r="F34" s="879">
        <v>0</v>
      </c>
      <c r="G34" s="879">
        <v>3</v>
      </c>
      <c r="H34" s="879">
        <v>0</v>
      </c>
      <c r="I34" s="879">
        <v>0</v>
      </c>
      <c r="J34" s="879">
        <v>0</v>
      </c>
      <c r="K34" s="879">
        <v>0</v>
      </c>
      <c r="L34" s="925">
        <f t="shared" si="0"/>
        <v>133</v>
      </c>
    </row>
    <row r="35" spans="2:12" ht="31.5" x14ac:dyDescent="0.25">
      <c r="B35" s="1012" t="s">
        <v>2960</v>
      </c>
      <c r="C35" s="879">
        <v>268</v>
      </c>
      <c r="D35" s="879">
        <v>1</v>
      </c>
      <c r="E35" s="879">
        <v>2</v>
      </c>
      <c r="F35" s="879">
        <v>2</v>
      </c>
      <c r="G35" s="879">
        <v>5</v>
      </c>
      <c r="H35" s="879">
        <v>0</v>
      </c>
      <c r="I35" s="879">
        <v>0</v>
      </c>
      <c r="J35" s="879">
        <v>12</v>
      </c>
      <c r="K35" s="879">
        <v>0</v>
      </c>
      <c r="L35" s="925">
        <f t="shared" si="0"/>
        <v>290</v>
      </c>
    </row>
    <row r="36" spans="2:12" ht="31.5" x14ac:dyDescent="0.25">
      <c r="B36" s="1012" t="s">
        <v>2961</v>
      </c>
      <c r="C36" s="879">
        <v>60</v>
      </c>
      <c r="D36" s="879">
        <v>0</v>
      </c>
      <c r="E36" s="879">
        <v>0</v>
      </c>
      <c r="F36" s="879">
        <v>0</v>
      </c>
      <c r="G36" s="879">
        <v>1</v>
      </c>
      <c r="H36" s="879">
        <v>0</v>
      </c>
      <c r="I36" s="879">
        <v>0</v>
      </c>
      <c r="J36" s="879">
        <v>1</v>
      </c>
      <c r="K36" s="879">
        <v>0</v>
      </c>
      <c r="L36" s="925">
        <f t="shared" si="0"/>
        <v>62</v>
      </c>
    </row>
    <row r="37" spans="2:12" ht="31.5" x14ac:dyDescent="0.25">
      <c r="B37" s="1012" t="s">
        <v>2962</v>
      </c>
      <c r="C37" s="879">
        <v>39</v>
      </c>
      <c r="D37" s="879">
        <v>0</v>
      </c>
      <c r="E37" s="879">
        <v>1</v>
      </c>
      <c r="F37" s="879">
        <v>0</v>
      </c>
      <c r="G37" s="879">
        <v>1</v>
      </c>
      <c r="H37" s="879">
        <v>0</v>
      </c>
      <c r="I37" s="879">
        <v>0</v>
      </c>
      <c r="J37" s="879">
        <v>0</v>
      </c>
      <c r="K37" s="879">
        <v>0</v>
      </c>
      <c r="L37" s="925">
        <f t="shared" si="0"/>
        <v>41</v>
      </c>
    </row>
    <row r="38" spans="2:12" ht="31.5" x14ac:dyDescent="0.25">
      <c r="B38" s="1088" t="s">
        <v>2963</v>
      </c>
      <c r="C38" s="879"/>
      <c r="D38" s="879"/>
      <c r="E38" s="879"/>
      <c r="F38" s="879"/>
      <c r="G38" s="879"/>
      <c r="H38" s="879"/>
      <c r="I38" s="879"/>
      <c r="J38" s="879"/>
      <c r="K38" s="879"/>
      <c r="L38" s="925">
        <f t="shared" si="0"/>
        <v>0</v>
      </c>
    </row>
    <row r="39" spans="2:12" ht="31.5" x14ac:dyDescent="0.25">
      <c r="B39" s="1012" t="s">
        <v>2964</v>
      </c>
      <c r="C39" s="879">
        <v>340</v>
      </c>
      <c r="D39" s="879">
        <v>2</v>
      </c>
      <c r="E39" s="879">
        <v>6</v>
      </c>
      <c r="F39" s="879">
        <v>2</v>
      </c>
      <c r="G39" s="879">
        <v>5</v>
      </c>
      <c r="H39" s="879">
        <v>1</v>
      </c>
      <c r="I39" s="879">
        <v>0</v>
      </c>
      <c r="J39" s="879">
        <v>0</v>
      </c>
      <c r="K39" s="879">
        <v>1</v>
      </c>
      <c r="L39" s="925">
        <f t="shared" si="0"/>
        <v>357</v>
      </c>
    </row>
    <row r="40" spans="2:12" ht="31.5" x14ac:dyDescent="0.25">
      <c r="B40" s="1012" t="s">
        <v>2965</v>
      </c>
      <c r="C40" s="879">
        <v>96</v>
      </c>
      <c r="D40" s="879">
        <v>1</v>
      </c>
      <c r="E40" s="879">
        <v>2</v>
      </c>
      <c r="F40" s="879">
        <v>2</v>
      </c>
      <c r="G40" s="879">
        <v>4</v>
      </c>
      <c r="H40" s="879">
        <v>0</v>
      </c>
      <c r="I40" s="879">
        <v>2</v>
      </c>
      <c r="J40" s="879">
        <v>8</v>
      </c>
      <c r="K40" s="879">
        <v>0</v>
      </c>
      <c r="L40" s="925">
        <f t="shared" si="0"/>
        <v>115</v>
      </c>
    </row>
    <row r="41" spans="2:12" ht="31.5" x14ac:dyDescent="0.25">
      <c r="B41" s="1012" t="s">
        <v>2966</v>
      </c>
      <c r="C41" s="879">
        <v>1</v>
      </c>
      <c r="D41" s="879">
        <v>0</v>
      </c>
      <c r="E41" s="879">
        <v>0</v>
      </c>
      <c r="F41" s="879">
        <v>0</v>
      </c>
      <c r="G41" s="879">
        <v>0</v>
      </c>
      <c r="H41" s="879">
        <v>0</v>
      </c>
      <c r="I41" s="879">
        <v>0</v>
      </c>
      <c r="J41" s="879">
        <v>0</v>
      </c>
      <c r="K41" s="879">
        <v>0</v>
      </c>
      <c r="L41" s="925">
        <f t="shared" si="0"/>
        <v>1</v>
      </c>
    </row>
    <row r="42" spans="2:12" ht="18.75" customHeight="1" x14ac:dyDescent="0.25">
      <c r="B42" s="1012" t="s">
        <v>2967</v>
      </c>
      <c r="C42" s="879">
        <v>189</v>
      </c>
      <c r="D42" s="879">
        <v>1</v>
      </c>
      <c r="E42" s="879">
        <v>2</v>
      </c>
      <c r="F42" s="879">
        <v>2</v>
      </c>
      <c r="G42" s="879">
        <v>5</v>
      </c>
      <c r="H42" s="879">
        <v>0</v>
      </c>
      <c r="I42" s="879">
        <v>0</v>
      </c>
      <c r="J42" s="879">
        <v>9</v>
      </c>
      <c r="K42" s="879">
        <v>0</v>
      </c>
      <c r="L42" s="925">
        <f t="shared" si="0"/>
        <v>208</v>
      </c>
    </row>
    <row r="43" spans="2:12" ht="18.75" customHeight="1" x14ac:dyDescent="0.25">
      <c r="B43" s="1012" t="s">
        <v>2968</v>
      </c>
      <c r="C43" s="879">
        <v>255</v>
      </c>
      <c r="D43" s="879">
        <v>1</v>
      </c>
      <c r="E43" s="879">
        <v>0</v>
      </c>
      <c r="F43" s="879">
        <v>2</v>
      </c>
      <c r="G43" s="879">
        <v>3</v>
      </c>
      <c r="H43" s="879">
        <v>0</v>
      </c>
      <c r="I43" s="879">
        <v>0</v>
      </c>
      <c r="J43" s="879">
        <v>8</v>
      </c>
      <c r="K43" s="879">
        <v>0</v>
      </c>
      <c r="L43" s="925">
        <f t="shared" si="0"/>
        <v>269</v>
      </c>
    </row>
    <row r="44" spans="2:12" ht="18.75" customHeight="1" x14ac:dyDescent="0.25">
      <c r="B44" s="1012" t="s">
        <v>774</v>
      </c>
      <c r="C44" s="879">
        <v>73</v>
      </c>
      <c r="D44" s="879">
        <v>0</v>
      </c>
      <c r="E44" s="879">
        <v>2</v>
      </c>
      <c r="F44" s="879">
        <v>2</v>
      </c>
      <c r="G44" s="879">
        <v>1</v>
      </c>
      <c r="H44" s="879">
        <v>0</v>
      </c>
      <c r="I44" s="879">
        <v>0</v>
      </c>
      <c r="J44" s="879">
        <v>1</v>
      </c>
      <c r="K44" s="879">
        <v>1</v>
      </c>
      <c r="L44" s="925">
        <f t="shared" si="0"/>
        <v>80</v>
      </c>
    </row>
    <row r="45" spans="2:12" ht="18.75" customHeight="1" x14ac:dyDescent="0.25">
      <c r="B45" s="1012" t="s">
        <v>2969</v>
      </c>
      <c r="C45" s="879">
        <v>257</v>
      </c>
      <c r="D45" s="879">
        <v>1</v>
      </c>
      <c r="E45" s="879">
        <v>0</v>
      </c>
      <c r="F45" s="879">
        <v>2</v>
      </c>
      <c r="G45" s="879">
        <v>5</v>
      </c>
      <c r="H45" s="879">
        <v>0</v>
      </c>
      <c r="I45" s="879">
        <v>0</v>
      </c>
      <c r="J45" s="879">
        <v>5</v>
      </c>
      <c r="K45" s="879">
        <v>0</v>
      </c>
      <c r="L45" s="925">
        <f t="shared" si="0"/>
        <v>270</v>
      </c>
    </row>
    <row r="46" spans="2:12" ht="18.75" customHeight="1" x14ac:dyDescent="0.25">
      <c r="B46" s="1012" t="s">
        <v>2970</v>
      </c>
      <c r="C46" s="879">
        <v>325</v>
      </c>
      <c r="D46" s="879">
        <v>3</v>
      </c>
      <c r="E46" s="879">
        <v>4</v>
      </c>
      <c r="F46" s="879">
        <v>4</v>
      </c>
      <c r="G46" s="879">
        <v>5</v>
      </c>
      <c r="H46" s="879">
        <v>0</v>
      </c>
      <c r="I46" s="879">
        <v>0</v>
      </c>
      <c r="J46" s="879">
        <v>23</v>
      </c>
      <c r="K46" s="879">
        <v>0</v>
      </c>
      <c r="L46" s="925">
        <f t="shared" si="0"/>
        <v>364</v>
      </c>
    </row>
    <row r="47" spans="2:12" ht="18.75" customHeight="1" x14ac:dyDescent="0.25">
      <c r="B47" s="1012" t="s">
        <v>2971</v>
      </c>
      <c r="C47" s="879">
        <v>1</v>
      </c>
      <c r="D47" s="879">
        <v>0</v>
      </c>
      <c r="E47" s="879">
        <v>0</v>
      </c>
      <c r="F47" s="879">
        <v>0</v>
      </c>
      <c r="G47" s="879">
        <v>0</v>
      </c>
      <c r="H47" s="879">
        <v>0</v>
      </c>
      <c r="I47" s="879">
        <v>0</v>
      </c>
      <c r="J47" s="879">
        <v>0</v>
      </c>
      <c r="K47" s="879">
        <v>0</v>
      </c>
      <c r="L47" s="925">
        <f t="shared" si="0"/>
        <v>1</v>
      </c>
    </row>
    <row r="48" spans="2:12" ht="18.75" customHeight="1" x14ac:dyDescent="0.25">
      <c r="B48" s="1012" t="s">
        <v>2972</v>
      </c>
      <c r="C48" s="879"/>
      <c r="D48" s="879"/>
      <c r="E48" s="879"/>
      <c r="F48" s="879"/>
      <c r="G48" s="879"/>
      <c r="H48" s="879"/>
      <c r="I48" s="879"/>
      <c r="J48" s="879"/>
      <c r="K48" s="879"/>
      <c r="L48" s="925">
        <f t="shared" si="0"/>
        <v>0</v>
      </c>
    </row>
    <row r="49" spans="2:12" ht="18.75" customHeight="1" x14ac:dyDescent="0.25">
      <c r="B49" s="1012" t="s">
        <v>2973</v>
      </c>
      <c r="C49" s="879">
        <v>192</v>
      </c>
      <c r="D49" s="879">
        <v>0</v>
      </c>
      <c r="E49" s="879">
        <v>0</v>
      </c>
      <c r="F49" s="879">
        <v>1</v>
      </c>
      <c r="G49" s="879">
        <v>2</v>
      </c>
      <c r="H49" s="879">
        <v>0</v>
      </c>
      <c r="I49" s="879">
        <v>0</v>
      </c>
      <c r="J49" s="879">
        <v>0</v>
      </c>
      <c r="K49" s="879">
        <v>0</v>
      </c>
      <c r="L49" s="925">
        <f t="shared" si="0"/>
        <v>195</v>
      </c>
    </row>
    <row r="50" spans="2:12" ht="18.75" customHeight="1" x14ac:dyDescent="0.25">
      <c r="B50" s="1012" t="s">
        <v>2974</v>
      </c>
      <c r="C50" s="879">
        <v>191</v>
      </c>
      <c r="D50" s="879">
        <v>0</v>
      </c>
      <c r="E50" s="879">
        <v>0</v>
      </c>
      <c r="F50" s="879">
        <v>0</v>
      </c>
      <c r="G50" s="879">
        <v>1</v>
      </c>
      <c r="H50" s="879">
        <v>0</v>
      </c>
      <c r="I50" s="879">
        <v>0</v>
      </c>
      <c r="J50" s="879">
        <v>0</v>
      </c>
      <c r="K50" s="879">
        <v>0</v>
      </c>
      <c r="L50" s="925">
        <f t="shared" si="0"/>
        <v>192</v>
      </c>
    </row>
    <row r="51" spans="2:12" ht="18.75" customHeight="1" x14ac:dyDescent="0.25">
      <c r="B51" s="1012" t="s">
        <v>533</v>
      </c>
      <c r="C51" s="879">
        <v>1</v>
      </c>
      <c r="D51" s="879">
        <v>0</v>
      </c>
      <c r="E51" s="879">
        <v>0</v>
      </c>
      <c r="F51" s="879">
        <v>0</v>
      </c>
      <c r="G51" s="879">
        <v>0</v>
      </c>
      <c r="H51" s="879">
        <v>0</v>
      </c>
      <c r="I51" s="879">
        <v>0</v>
      </c>
      <c r="J51" s="879">
        <v>0</v>
      </c>
      <c r="K51" s="879">
        <v>0</v>
      </c>
      <c r="L51" s="925">
        <f t="shared" si="0"/>
        <v>1</v>
      </c>
    </row>
    <row r="52" spans="2:12" ht="18.75" customHeight="1" x14ac:dyDescent="0.25">
      <c r="B52" s="1012" t="s">
        <v>1067</v>
      </c>
      <c r="C52" s="879">
        <v>269</v>
      </c>
      <c r="D52" s="879">
        <v>0</v>
      </c>
      <c r="E52" s="879">
        <v>9</v>
      </c>
      <c r="F52" s="879">
        <v>5</v>
      </c>
      <c r="G52" s="879">
        <v>8</v>
      </c>
      <c r="H52" s="879">
        <v>1</v>
      </c>
      <c r="I52" s="879">
        <v>0</v>
      </c>
      <c r="J52" s="879">
        <v>0</v>
      </c>
      <c r="K52" s="879">
        <v>0</v>
      </c>
      <c r="L52" s="925">
        <f t="shared" si="0"/>
        <v>292</v>
      </c>
    </row>
    <row r="53" spans="2:12" ht="18.75" customHeight="1" x14ac:dyDescent="0.25">
      <c r="B53" s="1012" t="s">
        <v>1068</v>
      </c>
      <c r="C53" s="879">
        <v>478</v>
      </c>
      <c r="D53" s="879">
        <v>22</v>
      </c>
      <c r="E53" s="879">
        <v>15</v>
      </c>
      <c r="F53" s="879">
        <v>11</v>
      </c>
      <c r="G53" s="879">
        <v>12</v>
      </c>
      <c r="H53" s="879">
        <v>4</v>
      </c>
      <c r="I53" s="879">
        <v>2</v>
      </c>
      <c r="J53" s="879">
        <v>0</v>
      </c>
      <c r="K53" s="879">
        <v>2</v>
      </c>
      <c r="L53" s="925">
        <f t="shared" si="0"/>
        <v>546</v>
      </c>
    </row>
    <row r="54" spans="2:12" ht="18.75" customHeight="1" x14ac:dyDescent="0.25">
      <c r="B54" s="1088" t="s">
        <v>2975</v>
      </c>
      <c r="C54" s="879">
        <v>171</v>
      </c>
      <c r="D54" s="879">
        <v>0</v>
      </c>
      <c r="E54" s="879">
        <v>2</v>
      </c>
      <c r="F54" s="879">
        <v>3</v>
      </c>
      <c r="G54" s="879">
        <v>3</v>
      </c>
      <c r="H54" s="879">
        <v>0</v>
      </c>
      <c r="I54" s="879">
        <v>0</v>
      </c>
      <c r="J54" s="879">
        <v>0</v>
      </c>
      <c r="K54" s="879">
        <v>1</v>
      </c>
      <c r="L54" s="925">
        <f t="shared" si="0"/>
        <v>180</v>
      </c>
    </row>
    <row r="55" spans="2:12" ht="18.75" customHeight="1" x14ac:dyDescent="0.25">
      <c r="B55" s="1088" t="s">
        <v>2976</v>
      </c>
      <c r="C55" s="879">
        <v>88</v>
      </c>
      <c r="D55" s="879">
        <v>0</v>
      </c>
      <c r="E55" s="879">
        <v>0</v>
      </c>
      <c r="F55" s="879">
        <v>0</v>
      </c>
      <c r="G55" s="879">
        <v>1</v>
      </c>
      <c r="H55" s="879">
        <v>0</v>
      </c>
      <c r="I55" s="879">
        <v>0</v>
      </c>
      <c r="J55" s="879">
        <v>0</v>
      </c>
      <c r="K55" s="879">
        <v>0</v>
      </c>
      <c r="L55" s="925">
        <f t="shared" si="0"/>
        <v>89</v>
      </c>
    </row>
    <row r="56" spans="2:12" ht="18.75" customHeight="1" x14ac:dyDescent="0.25">
      <c r="B56" s="1088" t="s">
        <v>500</v>
      </c>
      <c r="C56" s="879">
        <v>415</v>
      </c>
      <c r="D56" s="879">
        <v>3</v>
      </c>
      <c r="E56" s="879">
        <v>9</v>
      </c>
      <c r="F56" s="879">
        <v>8</v>
      </c>
      <c r="G56" s="879">
        <v>10</v>
      </c>
      <c r="H56" s="879">
        <v>3</v>
      </c>
      <c r="I56" s="879">
        <v>0</v>
      </c>
      <c r="J56" s="879">
        <v>0</v>
      </c>
      <c r="K56" s="879">
        <v>1</v>
      </c>
      <c r="L56" s="925">
        <f t="shared" si="0"/>
        <v>449</v>
      </c>
    </row>
    <row r="57" spans="2:12" ht="18.75" customHeight="1" x14ac:dyDescent="0.25">
      <c r="B57" s="1088" t="s">
        <v>2977</v>
      </c>
      <c r="C57" s="879">
        <v>116</v>
      </c>
      <c r="D57" s="879">
        <v>0</v>
      </c>
      <c r="E57" s="879">
        <v>1</v>
      </c>
      <c r="F57" s="879">
        <v>1</v>
      </c>
      <c r="G57" s="879">
        <v>2</v>
      </c>
      <c r="H57" s="879">
        <v>0</v>
      </c>
      <c r="I57" s="879">
        <v>0</v>
      </c>
      <c r="J57" s="879">
        <v>0</v>
      </c>
      <c r="K57" s="879">
        <v>0</v>
      </c>
      <c r="L57" s="925">
        <f t="shared" si="0"/>
        <v>120</v>
      </c>
    </row>
    <row r="58" spans="2:12" ht="18.75" customHeight="1" x14ac:dyDescent="0.25">
      <c r="B58" s="1088" t="s">
        <v>1080</v>
      </c>
      <c r="C58" s="879">
        <v>293</v>
      </c>
      <c r="D58" s="879">
        <v>0</v>
      </c>
      <c r="E58" s="879">
        <v>0</v>
      </c>
      <c r="F58" s="879">
        <v>1</v>
      </c>
      <c r="G58" s="879">
        <v>5</v>
      </c>
      <c r="H58" s="879">
        <v>0</v>
      </c>
      <c r="I58" s="879">
        <v>0</v>
      </c>
      <c r="J58" s="879">
        <v>0</v>
      </c>
      <c r="K58" s="879">
        <v>0</v>
      </c>
      <c r="L58" s="925">
        <f t="shared" si="0"/>
        <v>299</v>
      </c>
    </row>
    <row r="59" spans="2:12" ht="18.75" customHeight="1" x14ac:dyDescent="0.25">
      <c r="B59" s="1088" t="s">
        <v>778</v>
      </c>
      <c r="C59" s="879">
        <v>417</v>
      </c>
      <c r="D59" s="879">
        <v>1</v>
      </c>
      <c r="E59" s="879">
        <v>9</v>
      </c>
      <c r="F59" s="879">
        <v>9</v>
      </c>
      <c r="G59" s="879">
        <v>8</v>
      </c>
      <c r="H59" s="879">
        <v>3</v>
      </c>
      <c r="I59" s="879">
        <v>1</v>
      </c>
      <c r="J59" s="879">
        <v>0</v>
      </c>
      <c r="K59" s="879">
        <v>1</v>
      </c>
      <c r="L59" s="925">
        <f t="shared" si="0"/>
        <v>449</v>
      </c>
    </row>
    <row r="60" spans="2:12" ht="18.75" customHeight="1" x14ac:dyDescent="0.25">
      <c r="B60" s="1088" t="s">
        <v>779</v>
      </c>
      <c r="C60" s="879">
        <v>313</v>
      </c>
      <c r="D60" s="879">
        <v>4</v>
      </c>
      <c r="E60" s="879">
        <v>3</v>
      </c>
      <c r="F60" s="879">
        <v>6</v>
      </c>
      <c r="G60" s="879">
        <v>9</v>
      </c>
      <c r="H60" s="879">
        <v>1</v>
      </c>
      <c r="I60" s="879">
        <v>0</v>
      </c>
      <c r="J60" s="879">
        <v>0</v>
      </c>
      <c r="K60" s="879">
        <v>0</v>
      </c>
      <c r="L60" s="925">
        <f t="shared" si="0"/>
        <v>336</v>
      </c>
    </row>
    <row r="61" spans="2:12" ht="18.75" customHeight="1" thickBot="1" x14ac:dyDescent="0.3">
      <c r="B61" s="1089" t="s">
        <v>780</v>
      </c>
      <c r="C61" s="1481">
        <v>205</v>
      </c>
      <c r="D61" s="1481">
        <v>0</v>
      </c>
      <c r="E61" s="1481">
        <v>1</v>
      </c>
      <c r="F61" s="1481">
        <v>3</v>
      </c>
      <c r="G61" s="1481">
        <v>1</v>
      </c>
      <c r="H61" s="1481">
        <v>0</v>
      </c>
      <c r="I61" s="1481">
        <v>0</v>
      </c>
      <c r="J61" s="1481">
        <v>0</v>
      </c>
      <c r="K61" s="1481">
        <v>0</v>
      </c>
      <c r="L61" s="1091">
        <f t="shared" si="0"/>
        <v>210</v>
      </c>
    </row>
    <row r="62" spans="2:12" ht="18.75" customHeight="1" x14ac:dyDescent="0.25">
      <c r="B62" s="1090" t="s">
        <v>205</v>
      </c>
      <c r="C62" s="1482">
        <f t="shared" ref="C62:K62" si="1">SUM(C7:C61)</f>
        <v>10952</v>
      </c>
      <c r="D62" s="1482">
        <f t="shared" si="1"/>
        <v>69</v>
      </c>
      <c r="E62" s="1482">
        <f t="shared" si="1"/>
        <v>110</v>
      </c>
      <c r="F62" s="1482">
        <f t="shared" si="1"/>
        <v>112</v>
      </c>
      <c r="G62" s="1482">
        <f t="shared" si="1"/>
        <v>186</v>
      </c>
      <c r="H62" s="1482">
        <f t="shared" si="1"/>
        <v>17</v>
      </c>
      <c r="I62" s="1482">
        <f t="shared" si="1"/>
        <v>10</v>
      </c>
      <c r="J62" s="1482">
        <f t="shared" si="1"/>
        <v>67</v>
      </c>
      <c r="K62" s="1482">
        <f t="shared" si="1"/>
        <v>14</v>
      </c>
      <c r="L62" s="1482">
        <f>SUM(L7:L61)</f>
        <v>11537</v>
      </c>
    </row>
    <row r="63" spans="2:12" ht="18.75" customHeight="1" x14ac:dyDescent="0.25">
      <c r="C63" s="1068">
        <f>IFERROR(C62/$L$62,0)</f>
        <v>0.94929357718644358</v>
      </c>
      <c r="D63" s="1068">
        <f t="shared" ref="D63:L63" si="2">IFERROR(D62/$L$62,0)</f>
        <v>5.9807575626245994E-3</v>
      </c>
      <c r="E63" s="1068">
        <f t="shared" si="2"/>
        <v>9.5345410418653034E-3</v>
      </c>
      <c r="F63" s="1068">
        <f t="shared" si="2"/>
        <v>9.7078963335355817E-3</v>
      </c>
      <c r="G63" s="1068">
        <f t="shared" si="2"/>
        <v>1.6122042125335877E-2</v>
      </c>
      <c r="H63" s="1068">
        <f t="shared" si="2"/>
        <v>1.4735199791973651E-3</v>
      </c>
      <c r="I63" s="1068">
        <f t="shared" si="2"/>
        <v>8.6677645835139122E-4</v>
      </c>
      <c r="J63" s="1068">
        <f t="shared" si="2"/>
        <v>5.8074022709543212E-3</v>
      </c>
      <c r="K63" s="1068">
        <f t="shared" si="2"/>
        <v>1.2134870416919477E-3</v>
      </c>
      <c r="L63" s="1068">
        <f t="shared" si="2"/>
        <v>1</v>
      </c>
    </row>
    <row r="64" spans="2:12" ht="18.75" customHeight="1" x14ac:dyDescent="0.25"/>
  </sheetData>
  <sheetProtection sheet="1" objects="1" scenarios="1"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N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2650</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158"/>
      <c r="N5" s="158"/>
    </row>
    <row r="6" spans="2:14" s="5" customFormat="1" ht="19.5" customHeight="1" x14ac:dyDescent="0.25">
      <c r="B6" s="122"/>
      <c r="C6" s="123"/>
      <c r="D6" s="123"/>
      <c r="E6" s="123"/>
      <c r="F6" s="123"/>
      <c r="G6" s="123"/>
      <c r="H6" s="123"/>
      <c r="I6" s="123"/>
      <c r="J6" s="123"/>
      <c r="K6" s="123"/>
      <c r="L6" s="124"/>
      <c r="M6" s="158"/>
      <c r="N6" s="158"/>
    </row>
    <row r="7" spans="2:14" s="5" customFormat="1" ht="18.75" customHeight="1" x14ac:dyDescent="0.25">
      <c r="B7" s="125"/>
      <c r="C7" s="121"/>
      <c r="D7" s="121"/>
      <c r="E7" s="121"/>
      <c r="F7" s="121"/>
      <c r="G7" s="121"/>
      <c r="H7" s="121"/>
      <c r="I7" s="121"/>
      <c r="J7" s="121"/>
      <c r="K7" s="121"/>
      <c r="L7" s="126"/>
      <c r="M7" s="158"/>
      <c r="N7" s="158"/>
    </row>
    <row r="8" spans="2:14" s="5" customFormat="1" ht="18.75" customHeight="1" x14ac:dyDescent="0.25">
      <c r="B8" s="125"/>
      <c r="C8" s="121"/>
      <c r="D8" s="121"/>
      <c r="E8" s="121"/>
      <c r="F8" s="121"/>
      <c r="G8" s="121"/>
      <c r="H8" s="121"/>
      <c r="I8" s="121"/>
      <c r="J8" s="121"/>
      <c r="K8" s="121"/>
      <c r="L8" s="126"/>
      <c r="M8" s="158"/>
      <c r="N8" s="158"/>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7"/>
      <c r="C28" s="128"/>
      <c r="D28" s="128"/>
      <c r="E28" s="128"/>
      <c r="F28" s="128"/>
      <c r="G28" s="128"/>
      <c r="H28" s="128"/>
      <c r="I28" s="128"/>
      <c r="J28" s="128"/>
      <c r="K28" s="128"/>
      <c r="L28" s="129"/>
    </row>
    <row r="29" spans="2:12" ht="15" customHeight="1" x14ac:dyDescent="0.25"/>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N300"/>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2649</v>
      </c>
      <c r="C4" s="1787"/>
      <c r="D4" s="1787"/>
      <c r="E4" s="1787"/>
      <c r="F4" s="1787"/>
      <c r="G4" s="1787"/>
      <c r="H4" s="1787"/>
      <c r="I4" s="1787"/>
      <c r="J4" s="1787"/>
      <c r="K4" s="1787"/>
      <c r="L4" s="1788"/>
      <c r="M4" s="3"/>
      <c r="N4" s="3"/>
    </row>
    <row r="5" spans="2:14" s="5" customFormat="1" ht="16.5" thickBot="1" x14ac:dyDescent="0.3">
      <c r="B5" s="1671"/>
      <c r="C5" s="1671"/>
      <c r="D5" s="1671"/>
      <c r="E5" s="1671"/>
      <c r="F5" s="1671"/>
      <c r="G5" s="1671"/>
      <c r="H5" s="1671"/>
      <c r="I5" s="1671"/>
      <c r="J5" s="1671"/>
      <c r="K5" s="1671"/>
      <c r="L5" s="1671"/>
      <c r="M5" s="158"/>
      <c r="N5" s="158"/>
    </row>
    <row r="6" spans="2:14" s="5" customFormat="1" ht="19.5" customHeight="1" x14ac:dyDescent="0.25">
      <c r="B6" s="164"/>
      <c r="C6" s="165"/>
      <c r="D6" s="165"/>
      <c r="E6" s="165"/>
      <c r="F6" s="165"/>
      <c r="G6" s="165"/>
      <c r="H6" s="165"/>
      <c r="I6" s="165"/>
      <c r="J6" s="165"/>
      <c r="K6" s="165"/>
      <c r="L6" s="166"/>
      <c r="M6" s="158"/>
      <c r="N6" s="158"/>
    </row>
    <row r="7" spans="2:14" s="5" customFormat="1" ht="18.75" customHeight="1" x14ac:dyDescent="0.25">
      <c r="B7" s="167"/>
      <c r="C7" s="121"/>
      <c r="D7" s="121"/>
      <c r="E7" s="121"/>
      <c r="F7" s="121"/>
      <c r="G7" s="121"/>
      <c r="H7" s="121"/>
      <c r="I7" s="121"/>
      <c r="J7" s="121"/>
      <c r="K7" s="121"/>
      <c r="L7" s="168"/>
      <c r="M7" s="158"/>
      <c r="N7" s="158"/>
    </row>
    <row r="8" spans="2:14" s="5" customFormat="1" ht="18.75" customHeight="1" x14ac:dyDescent="0.25">
      <c r="B8" s="167"/>
      <c r="C8" s="121"/>
      <c r="D8" s="121"/>
      <c r="E8" s="121"/>
      <c r="F8" s="121"/>
      <c r="G8" s="121"/>
      <c r="H8" s="121"/>
      <c r="I8" s="121"/>
      <c r="J8" s="121"/>
      <c r="K8" s="121"/>
      <c r="L8" s="168"/>
      <c r="M8" s="158"/>
      <c r="N8" s="158"/>
    </row>
    <row r="9" spans="2:14" s="5" customFormat="1" ht="18.75" customHeight="1" x14ac:dyDescent="0.25">
      <c r="B9" s="167"/>
      <c r="C9" s="121"/>
      <c r="D9" s="121"/>
      <c r="E9" s="121"/>
      <c r="F9" s="121"/>
      <c r="G9" s="121"/>
      <c r="H9" s="121"/>
      <c r="I9" s="121"/>
      <c r="J9" s="121"/>
      <c r="K9" s="121"/>
      <c r="L9" s="168"/>
    </row>
    <row r="10" spans="2:14" ht="18.75" customHeight="1" x14ac:dyDescent="0.25">
      <c r="B10" s="167"/>
      <c r="C10" s="121"/>
      <c r="D10" s="121"/>
      <c r="E10" s="121"/>
      <c r="F10" s="121"/>
      <c r="G10" s="121"/>
      <c r="H10" s="121"/>
      <c r="I10" s="121"/>
      <c r="J10" s="121"/>
      <c r="K10" s="121"/>
      <c r="L10" s="168"/>
    </row>
    <row r="11" spans="2:14" ht="18.75" customHeight="1" x14ac:dyDescent="0.25">
      <c r="B11" s="167"/>
      <c r="C11" s="121"/>
      <c r="D11" s="121"/>
      <c r="E11" s="121"/>
      <c r="F11" s="121"/>
      <c r="G11" s="121"/>
      <c r="H11" s="121"/>
      <c r="I11" s="121"/>
      <c r="J11" s="121"/>
      <c r="K11" s="121"/>
      <c r="L11" s="168"/>
    </row>
    <row r="12" spans="2:14" ht="18.75" customHeight="1" x14ac:dyDescent="0.25">
      <c r="B12" s="167"/>
      <c r="C12" s="121"/>
      <c r="D12" s="121"/>
      <c r="E12" s="121"/>
      <c r="F12" s="121"/>
      <c r="G12" s="121"/>
      <c r="H12" s="121"/>
      <c r="I12" s="121"/>
      <c r="J12" s="121"/>
      <c r="K12" s="121"/>
      <c r="L12" s="168"/>
    </row>
    <row r="13" spans="2:14" ht="18.75" customHeight="1" x14ac:dyDescent="0.25">
      <c r="B13" s="167"/>
      <c r="C13" s="121"/>
      <c r="D13" s="121"/>
      <c r="E13" s="121"/>
      <c r="F13" s="121"/>
      <c r="G13" s="121"/>
      <c r="H13" s="121"/>
      <c r="I13" s="121"/>
      <c r="J13" s="121"/>
      <c r="K13" s="121"/>
      <c r="L13" s="168"/>
    </row>
    <row r="14" spans="2:14" ht="18.75" customHeight="1" x14ac:dyDescent="0.25">
      <c r="B14" s="167"/>
      <c r="C14" s="121"/>
      <c r="D14" s="121"/>
      <c r="E14" s="121"/>
      <c r="F14" s="121"/>
      <c r="G14" s="121"/>
      <c r="H14" s="121"/>
      <c r="I14" s="121"/>
      <c r="J14" s="121"/>
      <c r="K14" s="121"/>
      <c r="L14" s="168"/>
    </row>
    <row r="15" spans="2:14" ht="18.75" customHeight="1" x14ac:dyDescent="0.25">
      <c r="B15" s="167"/>
      <c r="C15" s="121"/>
      <c r="D15" s="121"/>
      <c r="E15" s="121"/>
      <c r="F15" s="121"/>
      <c r="G15" s="121"/>
      <c r="H15" s="121"/>
      <c r="I15" s="121"/>
      <c r="J15" s="121"/>
      <c r="K15" s="121"/>
      <c r="L15" s="168"/>
    </row>
    <row r="16" spans="2:14" ht="18.75" customHeight="1" x14ac:dyDescent="0.25">
      <c r="B16" s="167"/>
      <c r="C16" s="121"/>
      <c r="D16" s="121"/>
      <c r="E16" s="121"/>
      <c r="F16" s="121"/>
      <c r="G16" s="121"/>
      <c r="H16" s="121"/>
      <c r="I16" s="121"/>
      <c r="J16" s="121"/>
      <c r="K16" s="121"/>
      <c r="L16" s="168"/>
    </row>
    <row r="17" spans="2:12" ht="18.75" customHeight="1" x14ac:dyDescent="0.25">
      <c r="B17" s="167"/>
      <c r="C17" s="121"/>
      <c r="D17" s="121"/>
      <c r="E17" s="121"/>
      <c r="F17" s="121"/>
      <c r="G17" s="121"/>
      <c r="H17" s="121"/>
      <c r="I17" s="121"/>
      <c r="J17" s="121"/>
      <c r="K17" s="121"/>
      <c r="L17" s="168"/>
    </row>
    <row r="18" spans="2:12" ht="18.75" customHeight="1" x14ac:dyDescent="0.25">
      <c r="B18" s="167"/>
      <c r="C18" s="121"/>
      <c r="D18" s="121"/>
      <c r="E18" s="121"/>
      <c r="F18" s="121"/>
      <c r="G18" s="121"/>
      <c r="H18" s="121"/>
      <c r="I18" s="121"/>
      <c r="J18" s="121"/>
      <c r="K18" s="121"/>
      <c r="L18" s="168"/>
    </row>
    <row r="19" spans="2:12" ht="18.75" customHeight="1" x14ac:dyDescent="0.25">
      <c r="B19" s="167"/>
      <c r="C19" s="121"/>
      <c r="D19" s="121"/>
      <c r="E19" s="121"/>
      <c r="F19" s="121"/>
      <c r="G19" s="121"/>
      <c r="H19" s="121"/>
      <c r="I19" s="121"/>
      <c r="J19" s="121"/>
      <c r="K19" s="121"/>
      <c r="L19" s="168"/>
    </row>
    <row r="20" spans="2:12" ht="18.75" customHeight="1" x14ac:dyDescent="0.25">
      <c r="B20" s="167"/>
      <c r="C20" s="121"/>
      <c r="D20" s="121"/>
      <c r="E20" s="121"/>
      <c r="F20" s="121"/>
      <c r="G20" s="121"/>
      <c r="H20" s="121"/>
      <c r="I20" s="121"/>
      <c r="J20" s="121"/>
      <c r="K20" s="121"/>
      <c r="L20" s="168"/>
    </row>
    <row r="21" spans="2:12" ht="18.75" customHeight="1" x14ac:dyDescent="0.25">
      <c r="B21" s="167"/>
      <c r="C21" s="121"/>
      <c r="D21" s="121"/>
      <c r="E21" s="121"/>
      <c r="F21" s="121"/>
      <c r="G21" s="121"/>
      <c r="H21" s="121"/>
      <c r="I21" s="121"/>
      <c r="J21" s="121"/>
      <c r="K21" s="121"/>
      <c r="L21" s="168"/>
    </row>
    <row r="22" spans="2:12" ht="18.75" customHeight="1" x14ac:dyDescent="0.25">
      <c r="B22" s="167"/>
      <c r="C22" s="121"/>
      <c r="D22" s="121"/>
      <c r="E22" s="121"/>
      <c r="F22" s="121"/>
      <c r="G22" s="121"/>
      <c r="H22" s="121"/>
      <c r="I22" s="121"/>
      <c r="J22" s="121"/>
      <c r="K22" s="121"/>
      <c r="L22" s="168"/>
    </row>
    <row r="23" spans="2:12" ht="18.75" customHeight="1" x14ac:dyDescent="0.25">
      <c r="B23" s="167"/>
      <c r="C23" s="121"/>
      <c r="D23" s="121"/>
      <c r="E23" s="121"/>
      <c r="F23" s="121"/>
      <c r="G23" s="121"/>
      <c r="H23" s="121"/>
      <c r="I23" s="121"/>
      <c r="J23" s="121"/>
      <c r="K23" s="121"/>
      <c r="L23" s="168"/>
    </row>
    <row r="24" spans="2:12" ht="18.75" customHeight="1" x14ac:dyDescent="0.25">
      <c r="B24" s="167"/>
      <c r="C24" s="121"/>
      <c r="D24" s="121"/>
      <c r="E24" s="121"/>
      <c r="F24" s="121"/>
      <c r="G24" s="121"/>
      <c r="H24" s="121"/>
      <c r="I24" s="121"/>
      <c r="J24" s="121"/>
      <c r="K24" s="121"/>
      <c r="L24" s="168"/>
    </row>
    <row r="25" spans="2:12" ht="18.75" customHeight="1" x14ac:dyDescent="0.25">
      <c r="B25" s="167"/>
      <c r="C25" s="121"/>
      <c r="D25" s="121"/>
      <c r="E25" s="121"/>
      <c r="F25" s="121"/>
      <c r="G25" s="121"/>
      <c r="H25" s="121"/>
      <c r="I25" s="121"/>
      <c r="J25" s="121"/>
      <c r="K25" s="121"/>
      <c r="L25" s="168"/>
    </row>
    <row r="26" spans="2:12" ht="18.75" customHeight="1" x14ac:dyDescent="0.25">
      <c r="B26" s="167"/>
      <c r="C26" s="121"/>
      <c r="D26" s="121"/>
      <c r="E26" s="121"/>
      <c r="F26" s="121"/>
      <c r="G26" s="121"/>
      <c r="H26" s="121"/>
      <c r="I26" s="121"/>
      <c r="J26" s="121"/>
      <c r="K26" s="121"/>
      <c r="L26" s="168"/>
    </row>
    <row r="27" spans="2:12" ht="18.75" customHeight="1" x14ac:dyDescent="0.25">
      <c r="B27" s="167"/>
      <c r="C27" s="121"/>
      <c r="D27" s="121"/>
      <c r="E27" s="121"/>
      <c r="F27" s="121"/>
      <c r="G27" s="121"/>
      <c r="H27" s="121"/>
      <c r="I27" s="121"/>
      <c r="J27" s="121"/>
      <c r="K27" s="121"/>
      <c r="L27" s="168"/>
    </row>
    <row r="28" spans="2:12" ht="18.75" customHeight="1" thickBot="1" x14ac:dyDescent="0.3">
      <c r="B28" s="167"/>
      <c r="C28" s="121"/>
      <c r="D28" s="121"/>
      <c r="E28" s="121"/>
      <c r="F28" s="121"/>
      <c r="G28" s="121"/>
      <c r="H28" s="121"/>
      <c r="I28" s="121"/>
      <c r="J28" s="121"/>
      <c r="K28" s="121"/>
      <c r="L28" s="168"/>
    </row>
    <row r="29" spans="2:12" ht="18.75" customHeight="1" thickBot="1" x14ac:dyDescent="0.3">
      <c r="B29" s="169"/>
      <c r="C29" s="170"/>
      <c r="D29" s="170"/>
      <c r="E29" s="170"/>
      <c r="F29" s="170"/>
      <c r="G29" s="170"/>
      <c r="H29" s="170"/>
      <c r="I29" s="170"/>
      <c r="J29" s="170"/>
      <c r="K29" s="170"/>
      <c r="L29" s="171"/>
    </row>
    <row r="30" spans="2:12" ht="15"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XFD74"/>
  <sheetViews>
    <sheetView showGridLines="0" zoomScale="85" zoomScaleNormal="85" workbookViewId="0">
      <pane xSplit="1" ySplit="7" topLeftCell="B62"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4" style="775" customWidth="1"/>
    <col min="2" max="2" width="51.85546875" style="775" customWidth="1"/>
    <col min="3" max="3" width="17.140625" style="775" customWidth="1"/>
    <col min="4" max="5" width="15.140625" style="775" customWidth="1"/>
    <col min="6" max="6" width="17.140625" style="775" customWidth="1"/>
    <col min="7" max="8" width="15.140625" style="775" customWidth="1"/>
    <col min="9" max="9" width="2.85546875" style="775" customWidth="1"/>
    <col min="10" max="10" width="3" style="775" customWidth="1"/>
    <col min="11" max="16384" width="9.140625" style="775" hidden="1"/>
  </cols>
  <sheetData>
    <row r="1" spans="2:16384" ht="15" x14ac:dyDescent="0.25">
      <c r="B1" s="1804"/>
      <c r="C1" s="1805"/>
      <c r="D1" s="1805"/>
      <c r="E1" s="1805"/>
      <c r="F1" s="1805"/>
      <c r="G1" s="1805"/>
      <c r="H1" s="1806"/>
    </row>
    <row r="2" spans="2:16384" ht="15" x14ac:dyDescent="0.25">
      <c r="B2" s="1807"/>
      <c r="C2" s="1808"/>
      <c r="D2" s="1808"/>
      <c r="E2" s="1808"/>
      <c r="F2" s="1808"/>
      <c r="G2" s="1808"/>
      <c r="H2" s="1809"/>
    </row>
    <row r="3" spans="2:16384" ht="16.5" thickBot="1" x14ac:dyDescent="0.3">
      <c r="B3" s="1810"/>
      <c r="C3" s="1811"/>
      <c r="D3" s="1811"/>
      <c r="E3" s="1811"/>
      <c r="F3" s="1811"/>
      <c r="G3" s="1811"/>
      <c r="H3" s="1812"/>
      <c r="I3" s="776"/>
      <c r="J3" s="776"/>
      <c r="K3" s="776"/>
    </row>
    <row r="4" spans="2:16384" ht="21.75" thickBot="1" x14ac:dyDescent="0.4">
      <c r="B4" s="1855" t="s">
        <v>2648</v>
      </c>
      <c r="C4" s="1856"/>
      <c r="D4" s="1856"/>
      <c r="E4" s="1856"/>
      <c r="F4" s="1856"/>
      <c r="G4" s="1856"/>
      <c r="H4" s="1858"/>
      <c r="I4" s="776"/>
      <c r="J4" s="776"/>
      <c r="K4" s="776"/>
    </row>
    <row r="5" spans="2:16384" s="778" customFormat="1" ht="15.75" x14ac:dyDescent="0.25">
      <c r="B5" s="1859"/>
      <c r="C5" s="1859"/>
      <c r="D5" s="1859"/>
      <c r="E5" s="1859"/>
      <c r="F5" s="1859"/>
      <c r="G5" s="1859"/>
      <c r="H5" s="1859"/>
      <c r="I5" s="803"/>
      <c r="J5" s="803"/>
      <c r="K5" s="803"/>
    </row>
    <row r="6" spans="2:16384" s="778" customFormat="1" ht="18.75" customHeight="1" x14ac:dyDescent="0.25">
      <c r="B6" s="1995" t="s">
        <v>790</v>
      </c>
      <c r="C6" s="1991" t="s">
        <v>205</v>
      </c>
      <c r="D6" s="1943" t="s">
        <v>791</v>
      </c>
      <c r="E6" s="1993"/>
      <c r="F6" s="1961" t="s">
        <v>211</v>
      </c>
      <c r="G6" s="1943" t="s">
        <v>792</v>
      </c>
      <c r="H6" s="1943"/>
      <c r="I6" s="803"/>
      <c r="J6" s="803"/>
      <c r="K6" s="803"/>
    </row>
    <row r="7" spans="2:16384" ht="18.75" customHeight="1" thickBot="1" x14ac:dyDescent="0.3">
      <c r="B7" s="1996"/>
      <c r="C7" s="1992"/>
      <c r="D7" s="854" t="s">
        <v>714</v>
      </c>
      <c r="E7" s="855" t="s">
        <v>715</v>
      </c>
      <c r="F7" s="1994"/>
      <c r="G7" s="854" t="s">
        <v>714</v>
      </c>
      <c r="H7" s="854" t="s">
        <v>715</v>
      </c>
    </row>
    <row r="8" spans="2:16384" ht="18.75" customHeight="1" thickBot="1" x14ac:dyDescent="0.3">
      <c r="B8" s="957" t="s">
        <v>264</v>
      </c>
      <c r="C8" s="1092">
        <f t="shared" ref="C8:H8" si="0">SUM(C9:C22)</f>
        <v>3484</v>
      </c>
      <c r="D8" s="1093">
        <f t="shared" si="0"/>
        <v>2053</v>
      </c>
      <c r="E8" s="1094">
        <f t="shared" si="0"/>
        <v>1431</v>
      </c>
      <c r="F8" s="1095">
        <f t="shared" si="0"/>
        <v>3513</v>
      </c>
      <c r="G8" s="1093">
        <f t="shared" si="0"/>
        <v>2060</v>
      </c>
      <c r="H8" s="1105">
        <f t="shared" si="0"/>
        <v>1453</v>
      </c>
      <c r="I8" s="1096"/>
      <c r="J8" s="1096"/>
      <c r="K8" s="1096"/>
      <c r="L8" s="1097"/>
      <c r="M8" s="1097"/>
      <c r="N8" s="1097"/>
      <c r="O8" s="1097"/>
      <c r="P8" s="1097"/>
      <c r="Q8" s="1097"/>
      <c r="R8" s="1097"/>
      <c r="S8" s="1097"/>
      <c r="T8" s="1097"/>
      <c r="U8" s="1097"/>
      <c r="V8" s="1097"/>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AX8" s="1097"/>
      <c r="AY8" s="1097"/>
      <c r="AZ8" s="1097"/>
      <c r="BA8" s="1097"/>
      <c r="BB8" s="1097"/>
      <c r="BC8" s="1097"/>
      <c r="BD8" s="1097"/>
      <c r="BE8" s="1097"/>
      <c r="BF8" s="1097"/>
      <c r="BG8" s="1097"/>
      <c r="BH8" s="1097"/>
      <c r="BI8" s="1097"/>
      <c r="BJ8" s="1097"/>
      <c r="BK8" s="1097"/>
      <c r="BL8" s="1097"/>
      <c r="BM8" s="1097"/>
      <c r="BN8" s="1097"/>
      <c r="BO8" s="1097"/>
      <c r="BP8" s="1097"/>
      <c r="BQ8" s="1097"/>
      <c r="BR8" s="1097"/>
      <c r="BS8" s="1097"/>
      <c r="BT8" s="1097"/>
      <c r="BU8" s="1097"/>
      <c r="BV8" s="1097"/>
      <c r="BW8" s="1097"/>
      <c r="BX8" s="1097"/>
      <c r="BY8" s="1097"/>
      <c r="BZ8" s="1097"/>
      <c r="CA8" s="1097"/>
      <c r="CB8" s="1097"/>
      <c r="CC8" s="1097"/>
      <c r="CD8" s="1097"/>
      <c r="CE8" s="1097"/>
      <c r="CF8" s="1097"/>
      <c r="CG8" s="1097"/>
      <c r="CH8" s="1097"/>
      <c r="CI8" s="1097"/>
      <c r="CJ8" s="1097"/>
      <c r="CK8" s="1097"/>
      <c r="CL8" s="1097"/>
      <c r="CM8" s="1097"/>
      <c r="CN8" s="1097"/>
      <c r="CO8" s="1097"/>
      <c r="CP8" s="1097"/>
      <c r="CQ8" s="1097"/>
      <c r="CR8" s="1097"/>
      <c r="CS8" s="1097"/>
      <c r="CT8" s="1097"/>
      <c r="CU8" s="1097"/>
      <c r="CV8" s="1097"/>
      <c r="CW8" s="1097"/>
      <c r="CX8" s="1097"/>
      <c r="CY8" s="1097"/>
      <c r="CZ8" s="1097"/>
      <c r="DA8" s="1097"/>
      <c r="DB8" s="1097"/>
      <c r="DC8" s="1097"/>
      <c r="DD8" s="1097"/>
      <c r="DE8" s="1097"/>
      <c r="DF8" s="1097"/>
      <c r="DG8" s="1097"/>
      <c r="DH8" s="1097"/>
      <c r="DI8" s="1097"/>
      <c r="DJ8" s="1097"/>
      <c r="DK8" s="1097"/>
      <c r="DL8" s="1097"/>
      <c r="DM8" s="1097"/>
      <c r="DN8" s="1097"/>
      <c r="DO8" s="1097"/>
      <c r="DP8" s="1097"/>
      <c r="DQ8" s="1097"/>
      <c r="DR8" s="1097"/>
      <c r="DS8" s="1097"/>
      <c r="DT8" s="1097"/>
      <c r="DU8" s="1097"/>
      <c r="DV8" s="1097"/>
      <c r="DW8" s="1097"/>
      <c r="DX8" s="1097"/>
      <c r="DY8" s="1097"/>
      <c r="DZ8" s="1097"/>
      <c r="EA8" s="1097"/>
      <c r="EB8" s="1097"/>
      <c r="EC8" s="1097"/>
      <c r="ED8" s="1097"/>
      <c r="EE8" s="1097"/>
      <c r="EF8" s="1097"/>
      <c r="EG8" s="1097"/>
      <c r="EH8" s="1097"/>
      <c r="EI8" s="1097"/>
      <c r="EJ8" s="1097"/>
      <c r="EK8" s="1097"/>
      <c r="EL8" s="1097"/>
      <c r="EM8" s="1097"/>
      <c r="EN8" s="1097"/>
      <c r="EO8" s="1097"/>
      <c r="EP8" s="1097"/>
      <c r="EQ8" s="1097"/>
      <c r="ER8" s="1097"/>
      <c r="ES8" s="1097"/>
      <c r="ET8" s="1097"/>
      <c r="EU8" s="1097"/>
      <c r="EV8" s="1097"/>
      <c r="EW8" s="1097"/>
      <c r="EX8" s="1097"/>
      <c r="EY8" s="1097"/>
      <c r="EZ8" s="1097"/>
      <c r="FA8" s="1097"/>
      <c r="FB8" s="1097"/>
      <c r="FC8" s="1097"/>
      <c r="FD8" s="1097"/>
      <c r="FE8" s="1097"/>
      <c r="FF8" s="1097"/>
      <c r="FG8" s="1097"/>
      <c r="FH8" s="1097"/>
      <c r="FI8" s="1097"/>
      <c r="FJ8" s="1097"/>
      <c r="FK8" s="1097"/>
      <c r="FL8" s="1097"/>
      <c r="FM8" s="1097"/>
      <c r="FN8" s="1097"/>
      <c r="FO8" s="1097"/>
      <c r="FP8" s="1097"/>
      <c r="FQ8" s="1097"/>
      <c r="FR8" s="1097"/>
      <c r="FS8" s="1097"/>
      <c r="FT8" s="1097"/>
      <c r="FU8" s="1097"/>
      <c r="FV8" s="1097"/>
      <c r="FW8" s="1097"/>
      <c r="FX8" s="1097"/>
      <c r="FY8" s="1097"/>
      <c r="FZ8" s="1097"/>
      <c r="GA8" s="1097"/>
      <c r="GB8" s="1097"/>
      <c r="GC8" s="1097"/>
      <c r="GD8" s="1097"/>
      <c r="GE8" s="1097"/>
      <c r="GF8" s="1097"/>
      <c r="GG8" s="1097"/>
      <c r="GH8" s="1097"/>
      <c r="GI8" s="1097"/>
      <c r="GJ8" s="1097"/>
      <c r="GK8" s="1097"/>
      <c r="GL8" s="1097"/>
      <c r="GM8" s="1097"/>
      <c r="GN8" s="1097"/>
      <c r="GO8" s="1097"/>
      <c r="GP8" s="1097"/>
      <c r="GQ8" s="1097"/>
      <c r="GR8" s="1097"/>
      <c r="GS8" s="1097"/>
      <c r="GT8" s="1097"/>
      <c r="GU8" s="1097"/>
      <c r="GV8" s="1097"/>
      <c r="GW8" s="1097"/>
      <c r="GX8" s="1097"/>
      <c r="GY8" s="1097"/>
      <c r="GZ8" s="1097"/>
      <c r="HA8" s="1097"/>
      <c r="HB8" s="1097"/>
      <c r="HC8" s="1097"/>
      <c r="HD8" s="1097"/>
      <c r="HE8" s="1097"/>
      <c r="HF8" s="1097"/>
      <c r="HG8" s="1097"/>
      <c r="HH8" s="1097"/>
      <c r="HI8" s="1097"/>
      <c r="HJ8" s="1097"/>
      <c r="HK8" s="1097"/>
      <c r="HL8" s="1097"/>
      <c r="HM8" s="1097"/>
      <c r="HN8" s="1097"/>
      <c r="HO8" s="1097"/>
      <c r="HP8" s="1097"/>
      <c r="HQ8" s="1097"/>
      <c r="HR8" s="1097"/>
      <c r="HS8" s="1097"/>
      <c r="HT8" s="1097"/>
      <c r="HU8" s="1097"/>
      <c r="HV8" s="1097"/>
      <c r="HW8" s="1097"/>
      <c r="HX8" s="1097"/>
      <c r="HY8" s="1097"/>
      <c r="HZ8" s="1097"/>
      <c r="IA8" s="1097"/>
      <c r="IB8" s="1097"/>
      <c r="IC8" s="1097"/>
      <c r="ID8" s="1097"/>
      <c r="IE8" s="1097"/>
      <c r="IF8" s="1097"/>
      <c r="IG8" s="1097"/>
      <c r="IH8" s="1097"/>
      <c r="II8" s="1097"/>
      <c r="IJ8" s="1097"/>
      <c r="IK8" s="1097"/>
      <c r="IL8" s="1097"/>
      <c r="IM8" s="1097"/>
      <c r="IN8" s="1097"/>
      <c r="IO8" s="1097"/>
      <c r="IP8" s="1097"/>
      <c r="IQ8" s="1097"/>
      <c r="IR8" s="1097"/>
      <c r="IS8" s="1097"/>
      <c r="IT8" s="1097"/>
      <c r="IU8" s="1097"/>
      <c r="IV8" s="1097"/>
      <c r="IW8" s="1097"/>
      <c r="IX8" s="1097"/>
      <c r="IY8" s="1097"/>
      <c r="IZ8" s="1097"/>
      <c r="JA8" s="1097"/>
      <c r="JB8" s="1097"/>
      <c r="JC8" s="1097"/>
      <c r="JD8" s="1097"/>
      <c r="JE8" s="1097"/>
      <c r="JF8" s="1097"/>
      <c r="JG8" s="1097"/>
      <c r="JH8" s="1097"/>
      <c r="JI8" s="1097"/>
      <c r="JJ8" s="1097"/>
      <c r="JK8" s="1097"/>
      <c r="JL8" s="1097"/>
      <c r="JM8" s="1097"/>
      <c r="JN8" s="1097"/>
      <c r="JO8" s="1097"/>
      <c r="JP8" s="1097"/>
      <c r="JQ8" s="1097"/>
      <c r="JR8" s="1097"/>
      <c r="JS8" s="1097"/>
      <c r="JT8" s="1097"/>
      <c r="JU8" s="1097"/>
      <c r="JV8" s="1097"/>
      <c r="JW8" s="1097"/>
      <c r="JX8" s="1097"/>
      <c r="JY8" s="1097"/>
      <c r="JZ8" s="1097"/>
      <c r="KA8" s="1097"/>
      <c r="KB8" s="1097"/>
      <c r="KC8" s="1097"/>
      <c r="KD8" s="1097"/>
      <c r="KE8" s="1097"/>
      <c r="KF8" s="1097"/>
      <c r="KG8" s="1097"/>
      <c r="KH8" s="1097"/>
      <c r="KI8" s="1097"/>
      <c r="KJ8" s="1097"/>
      <c r="KK8" s="1097"/>
      <c r="KL8" s="1097"/>
      <c r="KM8" s="1097"/>
      <c r="KN8" s="1097"/>
      <c r="KO8" s="1097"/>
      <c r="KP8" s="1097"/>
      <c r="KQ8" s="1097"/>
      <c r="KR8" s="1097"/>
      <c r="KS8" s="1097"/>
      <c r="KT8" s="1097"/>
      <c r="KU8" s="1097"/>
      <c r="KV8" s="1097"/>
      <c r="KW8" s="1097"/>
      <c r="KX8" s="1097"/>
      <c r="KY8" s="1097"/>
      <c r="KZ8" s="1097"/>
      <c r="LA8" s="1097"/>
      <c r="LB8" s="1097"/>
      <c r="LC8" s="1097"/>
      <c r="LD8" s="1097"/>
      <c r="LE8" s="1097"/>
      <c r="LF8" s="1097"/>
      <c r="LG8" s="1097"/>
      <c r="LH8" s="1097"/>
      <c r="LI8" s="1097"/>
      <c r="LJ8" s="1097"/>
      <c r="LK8" s="1097"/>
      <c r="LL8" s="1097"/>
      <c r="LM8" s="1097"/>
      <c r="LN8" s="1097"/>
      <c r="LO8" s="1097"/>
      <c r="LP8" s="1097"/>
      <c r="LQ8" s="1097"/>
      <c r="LR8" s="1097"/>
      <c r="LS8" s="1097"/>
      <c r="LT8" s="1097"/>
      <c r="LU8" s="1097"/>
      <c r="LV8" s="1097"/>
      <c r="LW8" s="1097"/>
      <c r="LX8" s="1097"/>
      <c r="LY8" s="1097"/>
      <c r="LZ8" s="1097"/>
      <c r="MA8" s="1097"/>
      <c r="MB8" s="1097"/>
      <c r="MC8" s="1097"/>
      <c r="MD8" s="1097"/>
      <c r="ME8" s="1097"/>
      <c r="MF8" s="1097"/>
      <c r="MG8" s="1097"/>
      <c r="MH8" s="1097"/>
      <c r="MI8" s="1097"/>
      <c r="MJ8" s="1097"/>
      <c r="MK8" s="1097"/>
      <c r="ML8" s="1097"/>
      <c r="MM8" s="1097"/>
      <c r="MN8" s="1097"/>
      <c r="MO8" s="1097"/>
      <c r="MP8" s="1097"/>
      <c r="MQ8" s="1097"/>
      <c r="MR8" s="1097"/>
      <c r="MS8" s="1097"/>
      <c r="MT8" s="1097"/>
      <c r="MU8" s="1097"/>
      <c r="MV8" s="1097"/>
      <c r="MW8" s="1097"/>
      <c r="MX8" s="1097"/>
      <c r="MY8" s="1097"/>
      <c r="MZ8" s="1097"/>
      <c r="NA8" s="1097"/>
      <c r="NB8" s="1097"/>
      <c r="NC8" s="1097"/>
      <c r="ND8" s="1097"/>
      <c r="NE8" s="1097"/>
      <c r="NF8" s="1097"/>
      <c r="NG8" s="1097"/>
      <c r="NH8" s="1097"/>
      <c r="NI8" s="1097"/>
      <c r="NJ8" s="1097"/>
      <c r="NK8" s="1097"/>
      <c r="NL8" s="1097"/>
      <c r="NM8" s="1097"/>
      <c r="NN8" s="1097"/>
      <c r="NO8" s="1097"/>
      <c r="NP8" s="1097"/>
      <c r="NQ8" s="1097"/>
      <c r="NR8" s="1097"/>
      <c r="NS8" s="1097"/>
      <c r="NT8" s="1097"/>
      <c r="NU8" s="1097"/>
      <c r="NV8" s="1097"/>
      <c r="NW8" s="1097"/>
      <c r="NX8" s="1097"/>
      <c r="NY8" s="1097"/>
      <c r="NZ8" s="1097"/>
      <c r="OA8" s="1097"/>
      <c r="OB8" s="1097"/>
      <c r="OC8" s="1097"/>
      <c r="OD8" s="1097"/>
      <c r="OE8" s="1097"/>
      <c r="OF8" s="1097"/>
      <c r="OG8" s="1097"/>
      <c r="OH8" s="1097"/>
      <c r="OI8" s="1097"/>
      <c r="OJ8" s="1097"/>
      <c r="OK8" s="1097"/>
      <c r="OL8" s="1097"/>
      <c r="OM8" s="1097"/>
      <c r="ON8" s="1097"/>
      <c r="OO8" s="1097"/>
      <c r="OP8" s="1097"/>
      <c r="OQ8" s="1097"/>
      <c r="OR8" s="1097"/>
      <c r="OS8" s="1097"/>
      <c r="OT8" s="1097"/>
      <c r="OU8" s="1097"/>
      <c r="OV8" s="1097"/>
      <c r="OW8" s="1097"/>
      <c r="OX8" s="1097"/>
      <c r="OY8" s="1097"/>
      <c r="OZ8" s="1097"/>
      <c r="PA8" s="1097"/>
      <c r="PB8" s="1097"/>
      <c r="PC8" s="1097"/>
      <c r="PD8" s="1097"/>
      <c r="PE8" s="1097"/>
      <c r="PF8" s="1097"/>
      <c r="PG8" s="1097"/>
      <c r="PH8" s="1097"/>
      <c r="PI8" s="1097"/>
      <c r="PJ8" s="1097"/>
      <c r="PK8" s="1097"/>
      <c r="PL8" s="1097"/>
      <c r="PM8" s="1097"/>
      <c r="PN8" s="1097"/>
      <c r="PO8" s="1097"/>
      <c r="PP8" s="1097"/>
      <c r="PQ8" s="1097"/>
      <c r="PR8" s="1097"/>
      <c r="PS8" s="1097"/>
      <c r="PT8" s="1097"/>
      <c r="PU8" s="1097"/>
      <c r="PV8" s="1097"/>
      <c r="PW8" s="1097"/>
      <c r="PX8" s="1097"/>
      <c r="PY8" s="1097"/>
      <c r="PZ8" s="1097"/>
      <c r="QA8" s="1097"/>
      <c r="QB8" s="1097"/>
      <c r="QC8" s="1097"/>
      <c r="QD8" s="1097"/>
      <c r="QE8" s="1097"/>
      <c r="QF8" s="1097"/>
      <c r="QG8" s="1097"/>
      <c r="QH8" s="1097"/>
      <c r="QI8" s="1097"/>
      <c r="QJ8" s="1097"/>
      <c r="QK8" s="1097"/>
      <c r="QL8" s="1097"/>
      <c r="QM8" s="1097"/>
      <c r="QN8" s="1097"/>
      <c r="QO8" s="1097"/>
      <c r="QP8" s="1097"/>
      <c r="QQ8" s="1097"/>
      <c r="QR8" s="1097"/>
      <c r="QS8" s="1097"/>
      <c r="QT8" s="1097"/>
      <c r="QU8" s="1097"/>
      <c r="QV8" s="1097"/>
      <c r="QW8" s="1097"/>
      <c r="QX8" s="1097"/>
      <c r="QY8" s="1097"/>
      <c r="QZ8" s="1097"/>
      <c r="RA8" s="1097"/>
      <c r="RB8" s="1097"/>
      <c r="RC8" s="1097"/>
      <c r="RD8" s="1097"/>
      <c r="RE8" s="1097"/>
      <c r="RF8" s="1097"/>
      <c r="RG8" s="1097"/>
      <c r="RH8" s="1097"/>
      <c r="RI8" s="1097"/>
      <c r="RJ8" s="1097"/>
      <c r="RK8" s="1097"/>
      <c r="RL8" s="1097"/>
      <c r="RM8" s="1097"/>
      <c r="RN8" s="1097"/>
      <c r="RO8" s="1097"/>
      <c r="RP8" s="1097"/>
      <c r="RQ8" s="1097"/>
      <c r="RR8" s="1097"/>
      <c r="RS8" s="1097"/>
      <c r="RT8" s="1097"/>
      <c r="RU8" s="1097"/>
      <c r="RV8" s="1097"/>
      <c r="RW8" s="1097"/>
      <c r="RX8" s="1097"/>
      <c r="RY8" s="1097"/>
      <c r="RZ8" s="1097"/>
      <c r="SA8" s="1097"/>
      <c r="SB8" s="1097"/>
      <c r="SC8" s="1097"/>
      <c r="SD8" s="1097"/>
      <c r="SE8" s="1097"/>
      <c r="SF8" s="1097"/>
      <c r="SG8" s="1097"/>
      <c r="SH8" s="1097"/>
      <c r="SI8" s="1097"/>
      <c r="SJ8" s="1097"/>
      <c r="SK8" s="1097"/>
      <c r="SL8" s="1097"/>
      <c r="SM8" s="1097"/>
      <c r="SN8" s="1097"/>
      <c r="SO8" s="1097"/>
      <c r="SP8" s="1097"/>
      <c r="SQ8" s="1097"/>
      <c r="SR8" s="1097"/>
      <c r="SS8" s="1097"/>
      <c r="ST8" s="1097"/>
      <c r="SU8" s="1097"/>
      <c r="SV8" s="1097"/>
      <c r="SW8" s="1097"/>
      <c r="SX8" s="1097"/>
      <c r="SY8" s="1097"/>
      <c r="SZ8" s="1097"/>
      <c r="TA8" s="1097"/>
      <c r="TB8" s="1097"/>
      <c r="TC8" s="1097"/>
      <c r="TD8" s="1097"/>
      <c r="TE8" s="1097"/>
      <c r="TF8" s="1097"/>
      <c r="TG8" s="1097"/>
      <c r="TH8" s="1097"/>
      <c r="TI8" s="1097"/>
      <c r="TJ8" s="1097"/>
      <c r="TK8" s="1097"/>
      <c r="TL8" s="1097"/>
      <c r="TM8" s="1097"/>
      <c r="TN8" s="1097"/>
      <c r="TO8" s="1097"/>
      <c r="TP8" s="1097"/>
      <c r="TQ8" s="1097"/>
      <c r="TR8" s="1097"/>
      <c r="TS8" s="1097"/>
      <c r="TT8" s="1097"/>
      <c r="TU8" s="1097"/>
      <c r="TV8" s="1097"/>
      <c r="TW8" s="1097"/>
      <c r="TX8" s="1097"/>
      <c r="TY8" s="1097"/>
      <c r="TZ8" s="1097"/>
      <c r="UA8" s="1097"/>
      <c r="UB8" s="1097"/>
      <c r="UC8" s="1097"/>
      <c r="UD8" s="1097"/>
      <c r="UE8" s="1097"/>
      <c r="UF8" s="1097"/>
      <c r="UG8" s="1097"/>
      <c r="UH8" s="1097"/>
      <c r="UI8" s="1097"/>
      <c r="UJ8" s="1097"/>
      <c r="UK8" s="1097"/>
      <c r="UL8" s="1097"/>
      <c r="UM8" s="1097"/>
      <c r="UN8" s="1097"/>
      <c r="UO8" s="1097"/>
      <c r="UP8" s="1097"/>
      <c r="UQ8" s="1097"/>
      <c r="UR8" s="1097"/>
      <c r="US8" s="1097"/>
      <c r="UT8" s="1097"/>
      <c r="UU8" s="1097"/>
      <c r="UV8" s="1097"/>
      <c r="UW8" s="1097"/>
      <c r="UX8" s="1097"/>
      <c r="UY8" s="1097"/>
      <c r="UZ8" s="1097"/>
      <c r="VA8" s="1097"/>
      <c r="VB8" s="1097"/>
      <c r="VC8" s="1097"/>
      <c r="VD8" s="1097"/>
      <c r="VE8" s="1097"/>
      <c r="VF8" s="1097"/>
      <c r="VG8" s="1097"/>
      <c r="VH8" s="1097"/>
      <c r="VI8" s="1097"/>
      <c r="VJ8" s="1097"/>
      <c r="VK8" s="1097"/>
      <c r="VL8" s="1097"/>
      <c r="VM8" s="1097"/>
      <c r="VN8" s="1097"/>
      <c r="VO8" s="1097"/>
      <c r="VP8" s="1097"/>
      <c r="VQ8" s="1097"/>
      <c r="VR8" s="1097"/>
      <c r="VS8" s="1097"/>
      <c r="VT8" s="1097"/>
      <c r="VU8" s="1097"/>
      <c r="VV8" s="1097"/>
      <c r="VW8" s="1097"/>
      <c r="VX8" s="1097"/>
      <c r="VY8" s="1097"/>
      <c r="VZ8" s="1097"/>
      <c r="WA8" s="1097"/>
      <c r="WB8" s="1097"/>
      <c r="WC8" s="1097"/>
      <c r="WD8" s="1097"/>
      <c r="WE8" s="1097"/>
      <c r="WF8" s="1097"/>
      <c r="WG8" s="1097"/>
      <c r="WH8" s="1097"/>
      <c r="WI8" s="1097"/>
      <c r="WJ8" s="1097"/>
      <c r="WK8" s="1097"/>
      <c r="WL8" s="1097"/>
      <c r="WM8" s="1097"/>
      <c r="WN8" s="1097"/>
      <c r="WO8" s="1097"/>
      <c r="WP8" s="1097"/>
      <c r="WQ8" s="1097"/>
      <c r="WR8" s="1097"/>
      <c r="WS8" s="1097"/>
      <c r="WT8" s="1097"/>
      <c r="WU8" s="1097"/>
      <c r="WV8" s="1097"/>
      <c r="WW8" s="1097"/>
      <c r="WX8" s="1097"/>
      <c r="WY8" s="1097"/>
      <c r="WZ8" s="1097"/>
      <c r="XA8" s="1097"/>
      <c r="XB8" s="1097"/>
      <c r="XC8" s="1097"/>
      <c r="XD8" s="1097"/>
      <c r="XE8" s="1097"/>
      <c r="XF8" s="1097"/>
      <c r="XG8" s="1097"/>
      <c r="XH8" s="1097"/>
      <c r="XI8" s="1097"/>
      <c r="XJ8" s="1097"/>
      <c r="XK8" s="1097"/>
      <c r="XL8" s="1097"/>
      <c r="XM8" s="1097"/>
      <c r="XN8" s="1097"/>
      <c r="XO8" s="1097"/>
      <c r="XP8" s="1097"/>
      <c r="XQ8" s="1097"/>
      <c r="XR8" s="1097"/>
      <c r="XS8" s="1097"/>
      <c r="XT8" s="1097"/>
      <c r="XU8" s="1097"/>
      <c r="XV8" s="1097"/>
      <c r="XW8" s="1097"/>
      <c r="XX8" s="1097"/>
      <c r="XY8" s="1097"/>
      <c r="XZ8" s="1097"/>
      <c r="YA8" s="1097"/>
      <c r="YB8" s="1097"/>
      <c r="YC8" s="1097"/>
      <c r="YD8" s="1097"/>
      <c r="YE8" s="1097"/>
      <c r="YF8" s="1097"/>
      <c r="YG8" s="1097"/>
      <c r="YH8" s="1097"/>
      <c r="YI8" s="1097"/>
      <c r="YJ8" s="1097"/>
      <c r="YK8" s="1097"/>
      <c r="YL8" s="1097"/>
      <c r="YM8" s="1097"/>
      <c r="YN8" s="1097"/>
      <c r="YO8" s="1097"/>
      <c r="YP8" s="1097"/>
      <c r="YQ8" s="1097"/>
      <c r="YR8" s="1097"/>
      <c r="YS8" s="1097"/>
      <c r="YT8" s="1097"/>
      <c r="YU8" s="1097"/>
      <c r="YV8" s="1097"/>
      <c r="YW8" s="1097"/>
      <c r="YX8" s="1097"/>
      <c r="YY8" s="1097"/>
      <c r="YZ8" s="1097"/>
      <c r="ZA8" s="1097"/>
      <c r="ZB8" s="1097"/>
      <c r="ZC8" s="1097"/>
      <c r="ZD8" s="1097"/>
      <c r="ZE8" s="1097"/>
      <c r="ZF8" s="1097"/>
      <c r="ZG8" s="1097"/>
      <c r="ZH8" s="1097"/>
      <c r="ZI8" s="1097"/>
      <c r="ZJ8" s="1097"/>
      <c r="ZK8" s="1097"/>
      <c r="ZL8" s="1097"/>
      <c r="ZM8" s="1097"/>
      <c r="ZN8" s="1097"/>
      <c r="ZO8" s="1097"/>
      <c r="ZP8" s="1097"/>
      <c r="ZQ8" s="1097"/>
      <c r="ZR8" s="1097"/>
      <c r="ZS8" s="1097"/>
      <c r="ZT8" s="1097"/>
      <c r="ZU8" s="1097"/>
      <c r="ZV8" s="1097"/>
      <c r="ZW8" s="1097"/>
      <c r="ZX8" s="1097"/>
      <c r="ZY8" s="1097"/>
      <c r="ZZ8" s="1097"/>
      <c r="AAA8" s="1097"/>
      <c r="AAB8" s="1097"/>
      <c r="AAC8" s="1097"/>
      <c r="AAD8" s="1097"/>
      <c r="AAE8" s="1097"/>
      <c r="AAF8" s="1097"/>
      <c r="AAG8" s="1097"/>
      <c r="AAH8" s="1097"/>
      <c r="AAI8" s="1097"/>
      <c r="AAJ8" s="1097"/>
      <c r="AAK8" s="1097"/>
      <c r="AAL8" s="1097"/>
      <c r="AAM8" s="1097"/>
      <c r="AAN8" s="1097"/>
      <c r="AAO8" s="1097"/>
      <c r="AAP8" s="1097"/>
      <c r="AAQ8" s="1097"/>
      <c r="AAR8" s="1097"/>
      <c r="AAS8" s="1097"/>
      <c r="AAT8" s="1097"/>
      <c r="AAU8" s="1097"/>
      <c r="AAV8" s="1097"/>
      <c r="AAW8" s="1097"/>
      <c r="AAX8" s="1097"/>
      <c r="AAY8" s="1097"/>
      <c r="AAZ8" s="1097"/>
      <c r="ABA8" s="1097"/>
      <c r="ABB8" s="1097"/>
      <c r="ABC8" s="1097"/>
      <c r="ABD8" s="1097"/>
      <c r="ABE8" s="1097"/>
      <c r="ABF8" s="1097"/>
      <c r="ABG8" s="1097"/>
      <c r="ABH8" s="1097"/>
      <c r="ABI8" s="1097"/>
      <c r="ABJ8" s="1097"/>
      <c r="ABK8" s="1097"/>
      <c r="ABL8" s="1097"/>
      <c r="ABM8" s="1097"/>
      <c r="ABN8" s="1097"/>
      <c r="ABO8" s="1097"/>
      <c r="ABP8" s="1097"/>
      <c r="ABQ8" s="1097"/>
      <c r="ABR8" s="1097"/>
      <c r="ABS8" s="1097"/>
      <c r="ABT8" s="1097"/>
      <c r="ABU8" s="1097"/>
      <c r="ABV8" s="1097"/>
      <c r="ABW8" s="1097"/>
      <c r="ABX8" s="1097"/>
      <c r="ABY8" s="1097"/>
      <c r="ABZ8" s="1097"/>
      <c r="ACA8" s="1097"/>
      <c r="ACB8" s="1097"/>
      <c r="ACC8" s="1097"/>
      <c r="ACD8" s="1097"/>
      <c r="ACE8" s="1097"/>
      <c r="ACF8" s="1097"/>
      <c r="ACG8" s="1097"/>
      <c r="ACH8" s="1097"/>
      <c r="ACI8" s="1097"/>
      <c r="ACJ8" s="1097"/>
      <c r="ACK8" s="1097"/>
      <c r="ACL8" s="1097"/>
      <c r="ACM8" s="1097"/>
      <c r="ACN8" s="1097"/>
      <c r="ACO8" s="1097"/>
      <c r="ACP8" s="1097"/>
      <c r="ACQ8" s="1097"/>
      <c r="ACR8" s="1097"/>
      <c r="ACS8" s="1097"/>
      <c r="ACT8" s="1097"/>
      <c r="ACU8" s="1097"/>
      <c r="ACV8" s="1097"/>
      <c r="ACW8" s="1097"/>
      <c r="ACX8" s="1097"/>
      <c r="ACY8" s="1097"/>
      <c r="ACZ8" s="1097"/>
      <c r="ADA8" s="1097"/>
      <c r="ADB8" s="1097"/>
      <c r="ADC8" s="1097"/>
      <c r="ADD8" s="1097"/>
      <c r="ADE8" s="1097"/>
      <c r="ADF8" s="1097"/>
      <c r="ADG8" s="1097"/>
      <c r="ADH8" s="1097"/>
      <c r="ADI8" s="1097"/>
      <c r="ADJ8" s="1097"/>
      <c r="ADK8" s="1097"/>
      <c r="ADL8" s="1097"/>
      <c r="ADM8" s="1097"/>
      <c r="ADN8" s="1097"/>
      <c r="ADO8" s="1097"/>
      <c r="ADP8" s="1097"/>
      <c r="ADQ8" s="1097"/>
      <c r="ADR8" s="1097"/>
      <c r="ADS8" s="1097"/>
      <c r="ADT8" s="1097"/>
      <c r="ADU8" s="1097"/>
      <c r="ADV8" s="1097"/>
      <c r="ADW8" s="1097"/>
      <c r="ADX8" s="1097"/>
      <c r="ADY8" s="1097"/>
      <c r="ADZ8" s="1097"/>
      <c r="AEA8" s="1097"/>
      <c r="AEB8" s="1097"/>
      <c r="AEC8" s="1097"/>
      <c r="AED8" s="1097"/>
      <c r="AEE8" s="1097"/>
      <c r="AEF8" s="1097"/>
      <c r="AEG8" s="1097"/>
      <c r="AEH8" s="1097"/>
      <c r="AEI8" s="1097"/>
      <c r="AEJ8" s="1097"/>
      <c r="AEK8" s="1097"/>
      <c r="AEL8" s="1097"/>
      <c r="AEM8" s="1097"/>
      <c r="AEN8" s="1097"/>
      <c r="AEO8" s="1097"/>
      <c r="AEP8" s="1097"/>
      <c r="AEQ8" s="1097"/>
      <c r="AER8" s="1097"/>
      <c r="AES8" s="1097"/>
      <c r="AET8" s="1097"/>
      <c r="AEU8" s="1097"/>
      <c r="AEV8" s="1097"/>
      <c r="AEW8" s="1097"/>
      <c r="AEX8" s="1097"/>
      <c r="AEY8" s="1097"/>
      <c r="AEZ8" s="1097"/>
      <c r="AFA8" s="1097"/>
      <c r="AFB8" s="1097"/>
      <c r="AFC8" s="1097"/>
      <c r="AFD8" s="1097"/>
      <c r="AFE8" s="1097"/>
      <c r="AFF8" s="1097"/>
      <c r="AFG8" s="1097"/>
      <c r="AFH8" s="1097"/>
      <c r="AFI8" s="1097"/>
      <c r="AFJ8" s="1097"/>
      <c r="AFK8" s="1097"/>
      <c r="AFL8" s="1097"/>
      <c r="AFM8" s="1097"/>
      <c r="AFN8" s="1097"/>
      <c r="AFO8" s="1097"/>
      <c r="AFP8" s="1097"/>
      <c r="AFQ8" s="1097"/>
      <c r="AFR8" s="1097"/>
      <c r="AFS8" s="1097"/>
      <c r="AFT8" s="1097"/>
      <c r="AFU8" s="1097"/>
      <c r="AFV8" s="1097"/>
      <c r="AFW8" s="1097"/>
      <c r="AFX8" s="1097"/>
      <c r="AFY8" s="1097"/>
      <c r="AFZ8" s="1097"/>
      <c r="AGA8" s="1097"/>
      <c r="AGB8" s="1097"/>
      <c r="AGC8" s="1097"/>
      <c r="AGD8" s="1097"/>
      <c r="AGE8" s="1097"/>
      <c r="AGF8" s="1097"/>
      <c r="AGG8" s="1097"/>
      <c r="AGH8" s="1097"/>
      <c r="AGI8" s="1097"/>
      <c r="AGJ8" s="1097"/>
      <c r="AGK8" s="1097"/>
      <c r="AGL8" s="1097"/>
      <c r="AGM8" s="1097"/>
      <c r="AGN8" s="1097"/>
      <c r="AGO8" s="1097"/>
      <c r="AGP8" s="1097"/>
      <c r="AGQ8" s="1097"/>
      <c r="AGR8" s="1097"/>
      <c r="AGS8" s="1097"/>
      <c r="AGT8" s="1097"/>
      <c r="AGU8" s="1097"/>
      <c r="AGV8" s="1097"/>
      <c r="AGW8" s="1097"/>
      <c r="AGX8" s="1097"/>
      <c r="AGY8" s="1097"/>
      <c r="AGZ8" s="1097"/>
      <c r="AHA8" s="1097"/>
      <c r="AHB8" s="1097"/>
      <c r="AHC8" s="1097"/>
      <c r="AHD8" s="1097"/>
      <c r="AHE8" s="1097"/>
      <c r="AHF8" s="1097"/>
      <c r="AHG8" s="1097"/>
      <c r="AHH8" s="1097"/>
      <c r="AHI8" s="1097"/>
      <c r="AHJ8" s="1097"/>
      <c r="AHK8" s="1097"/>
      <c r="AHL8" s="1097"/>
      <c r="AHM8" s="1097"/>
      <c r="AHN8" s="1097"/>
      <c r="AHO8" s="1097"/>
      <c r="AHP8" s="1097"/>
      <c r="AHQ8" s="1097"/>
      <c r="AHR8" s="1097"/>
      <c r="AHS8" s="1097"/>
      <c r="AHT8" s="1097"/>
      <c r="AHU8" s="1097"/>
      <c r="AHV8" s="1097"/>
      <c r="AHW8" s="1097"/>
      <c r="AHX8" s="1097"/>
      <c r="AHY8" s="1097"/>
      <c r="AHZ8" s="1097"/>
      <c r="AIA8" s="1097"/>
      <c r="AIB8" s="1097"/>
      <c r="AIC8" s="1097"/>
      <c r="AID8" s="1097"/>
      <c r="AIE8" s="1097"/>
      <c r="AIF8" s="1097"/>
      <c r="AIG8" s="1097"/>
      <c r="AIH8" s="1097"/>
      <c r="AII8" s="1097"/>
      <c r="AIJ8" s="1097"/>
      <c r="AIK8" s="1097"/>
      <c r="AIL8" s="1097"/>
      <c r="AIM8" s="1097"/>
      <c r="AIN8" s="1097"/>
      <c r="AIO8" s="1097"/>
      <c r="AIP8" s="1097"/>
      <c r="AIQ8" s="1097"/>
      <c r="AIR8" s="1097"/>
      <c r="AIS8" s="1097"/>
      <c r="AIT8" s="1097"/>
      <c r="AIU8" s="1097"/>
      <c r="AIV8" s="1097"/>
      <c r="AIW8" s="1097"/>
      <c r="AIX8" s="1097"/>
      <c r="AIY8" s="1097"/>
      <c r="AIZ8" s="1097"/>
      <c r="AJA8" s="1097"/>
      <c r="AJB8" s="1097"/>
      <c r="AJC8" s="1097"/>
      <c r="AJD8" s="1097"/>
      <c r="AJE8" s="1097"/>
      <c r="AJF8" s="1097"/>
      <c r="AJG8" s="1097"/>
      <c r="AJH8" s="1097"/>
      <c r="AJI8" s="1097"/>
      <c r="AJJ8" s="1097"/>
      <c r="AJK8" s="1097"/>
      <c r="AJL8" s="1097"/>
      <c r="AJM8" s="1097"/>
      <c r="AJN8" s="1097"/>
      <c r="AJO8" s="1097"/>
      <c r="AJP8" s="1097"/>
      <c r="AJQ8" s="1097"/>
      <c r="AJR8" s="1097"/>
      <c r="AJS8" s="1097"/>
      <c r="AJT8" s="1097"/>
      <c r="AJU8" s="1097"/>
      <c r="AJV8" s="1097"/>
      <c r="AJW8" s="1097"/>
      <c r="AJX8" s="1097"/>
      <c r="AJY8" s="1097"/>
      <c r="AJZ8" s="1097"/>
      <c r="AKA8" s="1097"/>
      <c r="AKB8" s="1097"/>
      <c r="AKC8" s="1097"/>
      <c r="AKD8" s="1097"/>
      <c r="AKE8" s="1097"/>
      <c r="AKF8" s="1097"/>
      <c r="AKG8" s="1097"/>
      <c r="AKH8" s="1097"/>
      <c r="AKI8" s="1097"/>
      <c r="AKJ8" s="1097"/>
      <c r="AKK8" s="1097"/>
      <c r="AKL8" s="1097"/>
      <c r="AKM8" s="1097"/>
      <c r="AKN8" s="1097"/>
      <c r="AKO8" s="1097"/>
      <c r="AKP8" s="1097"/>
      <c r="AKQ8" s="1097"/>
      <c r="AKR8" s="1097"/>
      <c r="AKS8" s="1097"/>
      <c r="AKT8" s="1097"/>
      <c r="AKU8" s="1097"/>
      <c r="AKV8" s="1097"/>
      <c r="AKW8" s="1097"/>
      <c r="AKX8" s="1097"/>
      <c r="AKY8" s="1097"/>
      <c r="AKZ8" s="1097"/>
      <c r="ALA8" s="1097"/>
      <c r="ALB8" s="1097"/>
      <c r="ALC8" s="1097"/>
      <c r="ALD8" s="1097"/>
      <c r="ALE8" s="1097"/>
      <c r="ALF8" s="1097"/>
      <c r="ALG8" s="1097"/>
      <c r="ALH8" s="1097"/>
      <c r="ALI8" s="1097"/>
      <c r="ALJ8" s="1097"/>
      <c r="ALK8" s="1097"/>
      <c r="ALL8" s="1097"/>
      <c r="ALM8" s="1097"/>
      <c r="ALN8" s="1097"/>
      <c r="ALO8" s="1097"/>
      <c r="ALP8" s="1097"/>
      <c r="ALQ8" s="1097"/>
      <c r="ALR8" s="1097"/>
      <c r="ALS8" s="1097"/>
      <c r="ALT8" s="1097"/>
      <c r="ALU8" s="1097"/>
      <c r="ALV8" s="1097"/>
      <c r="ALW8" s="1097"/>
      <c r="ALX8" s="1097"/>
      <c r="ALY8" s="1097"/>
      <c r="ALZ8" s="1097"/>
      <c r="AMA8" s="1097"/>
      <c r="AMB8" s="1097"/>
      <c r="AMC8" s="1097"/>
      <c r="AMD8" s="1097"/>
      <c r="AME8" s="1097"/>
      <c r="AMF8" s="1097"/>
      <c r="AMG8" s="1097"/>
      <c r="AMH8" s="1097"/>
      <c r="AMI8" s="1097"/>
      <c r="AMJ8" s="1097"/>
      <c r="AMK8" s="1097"/>
      <c r="AML8" s="1097"/>
      <c r="AMM8" s="1097"/>
      <c r="AMN8" s="1097"/>
      <c r="AMO8" s="1097"/>
      <c r="AMP8" s="1097"/>
      <c r="AMQ8" s="1097"/>
      <c r="AMR8" s="1097"/>
      <c r="AMS8" s="1097"/>
      <c r="AMT8" s="1097"/>
      <c r="AMU8" s="1097"/>
      <c r="AMV8" s="1097"/>
      <c r="AMW8" s="1097"/>
      <c r="AMX8" s="1097"/>
      <c r="AMY8" s="1097"/>
      <c r="AMZ8" s="1097"/>
      <c r="ANA8" s="1097"/>
      <c r="ANB8" s="1097"/>
      <c r="ANC8" s="1097"/>
      <c r="AND8" s="1097"/>
      <c r="ANE8" s="1097"/>
      <c r="ANF8" s="1097"/>
      <c r="ANG8" s="1097"/>
      <c r="ANH8" s="1097"/>
      <c r="ANI8" s="1097"/>
      <c r="ANJ8" s="1097"/>
      <c r="ANK8" s="1097"/>
      <c r="ANL8" s="1097"/>
      <c r="ANM8" s="1097"/>
      <c r="ANN8" s="1097"/>
      <c r="ANO8" s="1097"/>
      <c r="ANP8" s="1097"/>
      <c r="ANQ8" s="1097"/>
      <c r="ANR8" s="1097"/>
      <c r="ANS8" s="1097"/>
      <c r="ANT8" s="1097"/>
      <c r="ANU8" s="1097"/>
      <c r="ANV8" s="1097"/>
      <c r="ANW8" s="1097"/>
      <c r="ANX8" s="1097"/>
      <c r="ANY8" s="1097"/>
      <c r="ANZ8" s="1097"/>
      <c r="AOA8" s="1097"/>
      <c r="AOB8" s="1097"/>
      <c r="AOC8" s="1097"/>
      <c r="AOD8" s="1097"/>
      <c r="AOE8" s="1097"/>
      <c r="AOF8" s="1097"/>
      <c r="AOG8" s="1097"/>
      <c r="AOH8" s="1097"/>
      <c r="AOI8" s="1097"/>
      <c r="AOJ8" s="1097"/>
      <c r="AOK8" s="1097"/>
      <c r="AOL8" s="1097"/>
      <c r="AOM8" s="1097"/>
      <c r="AON8" s="1097"/>
      <c r="AOO8" s="1097"/>
      <c r="AOP8" s="1097"/>
      <c r="AOQ8" s="1097"/>
      <c r="AOR8" s="1097"/>
      <c r="AOS8" s="1097"/>
      <c r="AOT8" s="1097"/>
      <c r="AOU8" s="1097"/>
      <c r="AOV8" s="1097"/>
      <c r="AOW8" s="1097"/>
      <c r="AOX8" s="1097"/>
      <c r="AOY8" s="1097"/>
      <c r="AOZ8" s="1097"/>
      <c r="APA8" s="1097"/>
      <c r="APB8" s="1097"/>
      <c r="APC8" s="1097"/>
      <c r="APD8" s="1097"/>
      <c r="APE8" s="1097"/>
      <c r="APF8" s="1097"/>
      <c r="APG8" s="1097"/>
      <c r="APH8" s="1097"/>
      <c r="API8" s="1097"/>
      <c r="APJ8" s="1097"/>
      <c r="APK8" s="1097"/>
      <c r="APL8" s="1097"/>
      <c r="APM8" s="1097"/>
      <c r="APN8" s="1097"/>
      <c r="APO8" s="1097"/>
      <c r="APP8" s="1097"/>
      <c r="APQ8" s="1097"/>
      <c r="APR8" s="1097"/>
      <c r="APS8" s="1097"/>
      <c r="APT8" s="1097"/>
      <c r="APU8" s="1097"/>
      <c r="APV8" s="1097"/>
      <c r="APW8" s="1097"/>
      <c r="APX8" s="1097"/>
      <c r="APY8" s="1097"/>
      <c r="APZ8" s="1097"/>
      <c r="AQA8" s="1097"/>
      <c r="AQB8" s="1097"/>
      <c r="AQC8" s="1097"/>
      <c r="AQD8" s="1097"/>
      <c r="AQE8" s="1097"/>
      <c r="AQF8" s="1097"/>
      <c r="AQG8" s="1097"/>
      <c r="AQH8" s="1097"/>
      <c r="AQI8" s="1097"/>
      <c r="AQJ8" s="1097"/>
      <c r="AQK8" s="1097"/>
      <c r="AQL8" s="1097"/>
      <c r="AQM8" s="1097"/>
      <c r="AQN8" s="1097"/>
      <c r="AQO8" s="1097"/>
      <c r="AQP8" s="1097"/>
      <c r="AQQ8" s="1097"/>
      <c r="AQR8" s="1097"/>
      <c r="AQS8" s="1097"/>
      <c r="AQT8" s="1097"/>
      <c r="AQU8" s="1097"/>
      <c r="AQV8" s="1097"/>
      <c r="AQW8" s="1097"/>
      <c r="AQX8" s="1097"/>
      <c r="AQY8" s="1097"/>
      <c r="AQZ8" s="1097"/>
      <c r="ARA8" s="1097"/>
      <c r="ARB8" s="1097"/>
      <c r="ARC8" s="1097"/>
      <c r="ARD8" s="1097"/>
      <c r="ARE8" s="1097"/>
      <c r="ARF8" s="1097"/>
      <c r="ARG8" s="1097"/>
      <c r="ARH8" s="1097"/>
      <c r="ARI8" s="1097"/>
      <c r="ARJ8" s="1097"/>
      <c r="ARK8" s="1097"/>
      <c r="ARL8" s="1097"/>
      <c r="ARM8" s="1097"/>
      <c r="ARN8" s="1097"/>
      <c r="ARO8" s="1097"/>
      <c r="ARP8" s="1097"/>
      <c r="ARQ8" s="1097"/>
      <c r="ARR8" s="1097"/>
      <c r="ARS8" s="1097"/>
      <c r="ART8" s="1097"/>
      <c r="ARU8" s="1097"/>
      <c r="ARV8" s="1097"/>
      <c r="ARW8" s="1097"/>
      <c r="ARX8" s="1097"/>
      <c r="ARY8" s="1097"/>
      <c r="ARZ8" s="1097"/>
      <c r="ASA8" s="1097"/>
      <c r="ASB8" s="1097"/>
      <c r="ASC8" s="1097"/>
      <c r="ASD8" s="1097"/>
      <c r="ASE8" s="1097"/>
      <c r="ASF8" s="1097"/>
      <c r="ASG8" s="1097"/>
      <c r="ASH8" s="1097"/>
      <c r="ASI8" s="1097"/>
      <c r="ASJ8" s="1097"/>
      <c r="ASK8" s="1097"/>
      <c r="ASL8" s="1097"/>
      <c r="ASM8" s="1097"/>
      <c r="ASN8" s="1097"/>
      <c r="ASO8" s="1097"/>
      <c r="ASP8" s="1097"/>
      <c r="ASQ8" s="1097"/>
      <c r="ASR8" s="1097"/>
      <c r="ASS8" s="1097"/>
      <c r="AST8" s="1097"/>
      <c r="ASU8" s="1097"/>
      <c r="ASV8" s="1097"/>
      <c r="ASW8" s="1097"/>
      <c r="ASX8" s="1097"/>
      <c r="ASY8" s="1097"/>
      <c r="ASZ8" s="1097"/>
      <c r="ATA8" s="1097"/>
      <c r="ATB8" s="1097"/>
      <c r="ATC8" s="1097"/>
      <c r="ATD8" s="1097"/>
      <c r="ATE8" s="1097"/>
      <c r="ATF8" s="1097"/>
      <c r="ATG8" s="1097"/>
      <c r="ATH8" s="1097"/>
      <c r="ATI8" s="1097"/>
      <c r="ATJ8" s="1097"/>
      <c r="ATK8" s="1097"/>
      <c r="ATL8" s="1097"/>
      <c r="ATM8" s="1097"/>
      <c r="ATN8" s="1097"/>
      <c r="ATO8" s="1097"/>
      <c r="ATP8" s="1097"/>
      <c r="ATQ8" s="1097"/>
      <c r="ATR8" s="1097"/>
      <c r="ATS8" s="1097"/>
      <c r="ATT8" s="1097"/>
      <c r="ATU8" s="1097"/>
      <c r="ATV8" s="1097"/>
      <c r="ATW8" s="1097"/>
      <c r="ATX8" s="1097"/>
      <c r="ATY8" s="1097"/>
      <c r="ATZ8" s="1097"/>
      <c r="AUA8" s="1097"/>
      <c r="AUB8" s="1097"/>
      <c r="AUC8" s="1097"/>
      <c r="AUD8" s="1097"/>
      <c r="AUE8" s="1097"/>
      <c r="AUF8" s="1097"/>
      <c r="AUG8" s="1097"/>
      <c r="AUH8" s="1097"/>
      <c r="AUI8" s="1097"/>
      <c r="AUJ8" s="1097"/>
      <c r="AUK8" s="1097"/>
      <c r="AUL8" s="1097"/>
      <c r="AUM8" s="1097"/>
      <c r="AUN8" s="1097"/>
      <c r="AUO8" s="1097"/>
      <c r="AUP8" s="1097"/>
      <c r="AUQ8" s="1097"/>
      <c r="AUR8" s="1097"/>
      <c r="AUS8" s="1097"/>
      <c r="AUT8" s="1097"/>
      <c r="AUU8" s="1097"/>
      <c r="AUV8" s="1097"/>
      <c r="AUW8" s="1097"/>
      <c r="AUX8" s="1097"/>
      <c r="AUY8" s="1097"/>
      <c r="AUZ8" s="1097"/>
      <c r="AVA8" s="1097"/>
      <c r="AVB8" s="1097"/>
      <c r="AVC8" s="1097"/>
      <c r="AVD8" s="1097"/>
      <c r="AVE8" s="1097"/>
      <c r="AVF8" s="1097"/>
      <c r="AVG8" s="1097"/>
      <c r="AVH8" s="1097"/>
      <c r="AVI8" s="1097"/>
      <c r="AVJ8" s="1097"/>
      <c r="AVK8" s="1097"/>
      <c r="AVL8" s="1097"/>
      <c r="AVM8" s="1097"/>
      <c r="AVN8" s="1097"/>
      <c r="AVO8" s="1097"/>
      <c r="AVP8" s="1097"/>
      <c r="AVQ8" s="1097"/>
      <c r="AVR8" s="1097"/>
      <c r="AVS8" s="1097"/>
      <c r="AVT8" s="1097"/>
      <c r="AVU8" s="1097"/>
      <c r="AVV8" s="1097"/>
      <c r="AVW8" s="1097"/>
      <c r="AVX8" s="1097"/>
      <c r="AVY8" s="1097"/>
      <c r="AVZ8" s="1097"/>
      <c r="AWA8" s="1097"/>
      <c r="AWB8" s="1097"/>
      <c r="AWC8" s="1097"/>
      <c r="AWD8" s="1097"/>
      <c r="AWE8" s="1097"/>
      <c r="AWF8" s="1097"/>
      <c r="AWG8" s="1097"/>
      <c r="AWH8" s="1097"/>
      <c r="AWI8" s="1097"/>
      <c r="AWJ8" s="1097"/>
      <c r="AWK8" s="1097"/>
      <c r="AWL8" s="1097"/>
      <c r="AWM8" s="1097"/>
      <c r="AWN8" s="1097"/>
      <c r="AWO8" s="1097"/>
      <c r="AWP8" s="1097"/>
      <c r="AWQ8" s="1097"/>
      <c r="AWR8" s="1097"/>
      <c r="AWS8" s="1097"/>
      <c r="AWT8" s="1097"/>
      <c r="AWU8" s="1097"/>
      <c r="AWV8" s="1097"/>
      <c r="AWW8" s="1097"/>
      <c r="AWX8" s="1097"/>
      <c r="AWY8" s="1097"/>
      <c r="AWZ8" s="1097"/>
      <c r="AXA8" s="1097"/>
      <c r="AXB8" s="1097"/>
      <c r="AXC8" s="1097"/>
      <c r="AXD8" s="1097"/>
      <c r="AXE8" s="1097"/>
      <c r="AXF8" s="1097"/>
      <c r="AXG8" s="1097"/>
      <c r="AXH8" s="1097"/>
      <c r="AXI8" s="1097"/>
      <c r="AXJ8" s="1097"/>
      <c r="AXK8" s="1097"/>
      <c r="AXL8" s="1097"/>
      <c r="AXM8" s="1097"/>
      <c r="AXN8" s="1097"/>
      <c r="AXO8" s="1097"/>
      <c r="AXP8" s="1097"/>
      <c r="AXQ8" s="1097"/>
      <c r="AXR8" s="1097"/>
      <c r="AXS8" s="1097"/>
      <c r="AXT8" s="1097"/>
      <c r="AXU8" s="1097"/>
      <c r="AXV8" s="1097"/>
      <c r="AXW8" s="1097"/>
      <c r="AXX8" s="1097"/>
      <c r="AXY8" s="1097"/>
      <c r="AXZ8" s="1097"/>
      <c r="AYA8" s="1097"/>
      <c r="AYB8" s="1097"/>
      <c r="AYC8" s="1097"/>
      <c r="AYD8" s="1097"/>
      <c r="AYE8" s="1097"/>
      <c r="AYF8" s="1097"/>
      <c r="AYG8" s="1097"/>
      <c r="AYH8" s="1097"/>
      <c r="AYI8" s="1097"/>
      <c r="AYJ8" s="1097"/>
      <c r="AYK8" s="1097"/>
      <c r="AYL8" s="1097"/>
      <c r="AYM8" s="1097"/>
      <c r="AYN8" s="1097"/>
      <c r="AYO8" s="1097"/>
      <c r="AYP8" s="1097"/>
      <c r="AYQ8" s="1097"/>
      <c r="AYR8" s="1097"/>
      <c r="AYS8" s="1097"/>
      <c r="AYT8" s="1097"/>
      <c r="AYU8" s="1097"/>
      <c r="AYV8" s="1097"/>
      <c r="AYW8" s="1097"/>
      <c r="AYX8" s="1097"/>
      <c r="AYY8" s="1097"/>
      <c r="AYZ8" s="1097"/>
      <c r="AZA8" s="1097"/>
      <c r="AZB8" s="1097"/>
      <c r="AZC8" s="1097"/>
      <c r="AZD8" s="1097"/>
      <c r="AZE8" s="1097"/>
      <c r="AZF8" s="1097"/>
      <c r="AZG8" s="1097"/>
      <c r="AZH8" s="1097"/>
      <c r="AZI8" s="1097"/>
      <c r="AZJ8" s="1097"/>
      <c r="AZK8" s="1097"/>
      <c r="AZL8" s="1097"/>
      <c r="AZM8" s="1097"/>
      <c r="AZN8" s="1097"/>
      <c r="AZO8" s="1097"/>
      <c r="AZP8" s="1097"/>
      <c r="AZQ8" s="1097"/>
      <c r="AZR8" s="1097"/>
      <c r="AZS8" s="1097"/>
      <c r="AZT8" s="1097"/>
      <c r="AZU8" s="1097"/>
      <c r="AZV8" s="1097"/>
      <c r="AZW8" s="1097"/>
      <c r="AZX8" s="1097"/>
      <c r="AZY8" s="1097"/>
      <c r="AZZ8" s="1097"/>
      <c r="BAA8" s="1097"/>
      <c r="BAB8" s="1097"/>
      <c r="BAC8" s="1097"/>
      <c r="BAD8" s="1097"/>
      <c r="BAE8" s="1097"/>
      <c r="BAF8" s="1097"/>
      <c r="BAG8" s="1097"/>
      <c r="BAH8" s="1097"/>
      <c r="BAI8" s="1097"/>
      <c r="BAJ8" s="1097"/>
      <c r="BAK8" s="1097"/>
      <c r="BAL8" s="1097"/>
      <c r="BAM8" s="1097"/>
      <c r="BAN8" s="1097"/>
      <c r="BAO8" s="1097"/>
      <c r="BAP8" s="1097"/>
      <c r="BAQ8" s="1097"/>
      <c r="BAR8" s="1097"/>
      <c r="BAS8" s="1097"/>
      <c r="BAT8" s="1097"/>
      <c r="BAU8" s="1097"/>
      <c r="BAV8" s="1097"/>
      <c r="BAW8" s="1097"/>
      <c r="BAX8" s="1097"/>
      <c r="BAY8" s="1097"/>
      <c r="BAZ8" s="1097"/>
      <c r="BBA8" s="1097"/>
      <c r="BBB8" s="1097"/>
      <c r="BBC8" s="1097"/>
      <c r="BBD8" s="1097"/>
      <c r="BBE8" s="1097"/>
      <c r="BBF8" s="1097"/>
      <c r="BBG8" s="1097"/>
      <c r="BBH8" s="1097"/>
      <c r="BBI8" s="1097"/>
      <c r="BBJ8" s="1097"/>
      <c r="BBK8" s="1097"/>
      <c r="BBL8" s="1097"/>
      <c r="BBM8" s="1097"/>
      <c r="BBN8" s="1097"/>
      <c r="BBO8" s="1097"/>
      <c r="BBP8" s="1097"/>
      <c r="BBQ8" s="1097"/>
      <c r="BBR8" s="1097"/>
      <c r="BBS8" s="1097"/>
      <c r="BBT8" s="1097"/>
      <c r="BBU8" s="1097"/>
      <c r="BBV8" s="1097"/>
      <c r="BBW8" s="1097"/>
      <c r="BBX8" s="1097"/>
      <c r="BBY8" s="1097"/>
      <c r="BBZ8" s="1097"/>
      <c r="BCA8" s="1097"/>
      <c r="BCB8" s="1097"/>
      <c r="BCC8" s="1097"/>
      <c r="BCD8" s="1097"/>
      <c r="BCE8" s="1097"/>
      <c r="BCF8" s="1097"/>
      <c r="BCG8" s="1097"/>
      <c r="BCH8" s="1097"/>
      <c r="BCI8" s="1097"/>
      <c r="BCJ8" s="1097"/>
      <c r="BCK8" s="1097"/>
      <c r="BCL8" s="1097"/>
      <c r="BCM8" s="1097"/>
      <c r="BCN8" s="1097"/>
      <c r="BCO8" s="1097"/>
      <c r="BCP8" s="1097"/>
      <c r="BCQ8" s="1097"/>
      <c r="BCR8" s="1097"/>
      <c r="BCS8" s="1097"/>
      <c r="BCT8" s="1097"/>
      <c r="BCU8" s="1097"/>
      <c r="BCV8" s="1097"/>
      <c r="BCW8" s="1097"/>
      <c r="BCX8" s="1097"/>
      <c r="BCY8" s="1097"/>
      <c r="BCZ8" s="1097"/>
      <c r="BDA8" s="1097"/>
      <c r="BDB8" s="1097"/>
      <c r="BDC8" s="1097"/>
      <c r="BDD8" s="1097"/>
      <c r="BDE8" s="1097"/>
      <c r="BDF8" s="1097"/>
      <c r="BDG8" s="1097"/>
      <c r="BDH8" s="1097"/>
      <c r="BDI8" s="1097"/>
      <c r="BDJ8" s="1097"/>
      <c r="BDK8" s="1097"/>
      <c r="BDL8" s="1097"/>
      <c r="BDM8" s="1097"/>
      <c r="BDN8" s="1097"/>
      <c r="BDO8" s="1097"/>
      <c r="BDP8" s="1097"/>
      <c r="BDQ8" s="1097"/>
      <c r="BDR8" s="1097"/>
      <c r="BDS8" s="1097"/>
      <c r="BDT8" s="1097"/>
      <c r="BDU8" s="1097"/>
      <c r="BDV8" s="1097"/>
      <c r="BDW8" s="1097"/>
      <c r="BDX8" s="1097"/>
      <c r="BDY8" s="1097"/>
      <c r="BDZ8" s="1097"/>
      <c r="BEA8" s="1097"/>
      <c r="BEB8" s="1097"/>
      <c r="BEC8" s="1097"/>
      <c r="BED8" s="1097"/>
      <c r="BEE8" s="1097"/>
      <c r="BEF8" s="1097"/>
      <c r="BEG8" s="1097"/>
      <c r="BEH8" s="1097"/>
      <c r="BEI8" s="1097"/>
      <c r="BEJ8" s="1097"/>
      <c r="BEK8" s="1097"/>
      <c r="BEL8" s="1097"/>
      <c r="BEM8" s="1097"/>
      <c r="BEN8" s="1097"/>
      <c r="BEO8" s="1097"/>
      <c r="BEP8" s="1097"/>
      <c r="BEQ8" s="1097"/>
      <c r="BER8" s="1097"/>
      <c r="BES8" s="1097"/>
      <c r="BET8" s="1097"/>
      <c r="BEU8" s="1097"/>
      <c r="BEV8" s="1097"/>
      <c r="BEW8" s="1097"/>
      <c r="BEX8" s="1097"/>
      <c r="BEY8" s="1097"/>
      <c r="BEZ8" s="1097"/>
      <c r="BFA8" s="1097"/>
      <c r="BFB8" s="1097"/>
      <c r="BFC8" s="1097"/>
      <c r="BFD8" s="1097"/>
      <c r="BFE8" s="1097"/>
      <c r="BFF8" s="1097"/>
      <c r="BFG8" s="1097"/>
      <c r="BFH8" s="1097"/>
      <c r="BFI8" s="1097"/>
      <c r="BFJ8" s="1097"/>
      <c r="BFK8" s="1097"/>
      <c r="BFL8" s="1097"/>
      <c r="BFM8" s="1097"/>
      <c r="BFN8" s="1097"/>
      <c r="BFO8" s="1097"/>
      <c r="BFP8" s="1097"/>
      <c r="BFQ8" s="1097"/>
      <c r="BFR8" s="1097"/>
      <c r="BFS8" s="1097"/>
      <c r="BFT8" s="1097"/>
      <c r="BFU8" s="1097"/>
      <c r="BFV8" s="1097"/>
      <c r="BFW8" s="1097"/>
      <c r="BFX8" s="1097"/>
      <c r="BFY8" s="1097"/>
      <c r="BFZ8" s="1097"/>
      <c r="BGA8" s="1097"/>
      <c r="BGB8" s="1097"/>
      <c r="BGC8" s="1097"/>
      <c r="BGD8" s="1097"/>
      <c r="BGE8" s="1097"/>
      <c r="BGF8" s="1097"/>
      <c r="BGG8" s="1097"/>
      <c r="BGH8" s="1097"/>
      <c r="BGI8" s="1097"/>
      <c r="BGJ8" s="1097"/>
      <c r="BGK8" s="1097"/>
      <c r="BGL8" s="1097"/>
      <c r="BGM8" s="1097"/>
      <c r="BGN8" s="1097"/>
      <c r="BGO8" s="1097"/>
      <c r="BGP8" s="1097"/>
      <c r="BGQ8" s="1097"/>
      <c r="BGR8" s="1097"/>
      <c r="BGS8" s="1097"/>
      <c r="BGT8" s="1097"/>
      <c r="BGU8" s="1097"/>
      <c r="BGV8" s="1097"/>
      <c r="BGW8" s="1097"/>
      <c r="BGX8" s="1097"/>
      <c r="BGY8" s="1097"/>
      <c r="BGZ8" s="1097"/>
      <c r="BHA8" s="1097"/>
      <c r="BHB8" s="1097"/>
      <c r="BHC8" s="1097"/>
      <c r="BHD8" s="1097"/>
      <c r="BHE8" s="1097"/>
      <c r="BHF8" s="1097"/>
      <c r="BHG8" s="1097"/>
      <c r="BHH8" s="1097"/>
      <c r="BHI8" s="1097"/>
      <c r="BHJ8" s="1097"/>
      <c r="BHK8" s="1097"/>
      <c r="BHL8" s="1097"/>
      <c r="BHM8" s="1097"/>
      <c r="BHN8" s="1097"/>
      <c r="BHO8" s="1097"/>
      <c r="BHP8" s="1097"/>
      <c r="BHQ8" s="1097"/>
      <c r="BHR8" s="1097"/>
      <c r="BHS8" s="1097"/>
      <c r="BHT8" s="1097"/>
      <c r="BHU8" s="1097"/>
      <c r="BHV8" s="1097"/>
      <c r="BHW8" s="1097"/>
      <c r="BHX8" s="1097"/>
      <c r="BHY8" s="1097"/>
      <c r="BHZ8" s="1097"/>
      <c r="BIA8" s="1097"/>
      <c r="BIB8" s="1097"/>
      <c r="BIC8" s="1097"/>
      <c r="BID8" s="1097"/>
      <c r="BIE8" s="1097"/>
      <c r="BIF8" s="1097"/>
      <c r="BIG8" s="1097"/>
      <c r="BIH8" s="1097"/>
      <c r="BII8" s="1097"/>
      <c r="BIJ8" s="1097"/>
      <c r="BIK8" s="1097"/>
      <c r="BIL8" s="1097"/>
      <c r="BIM8" s="1097"/>
      <c r="BIN8" s="1097"/>
      <c r="BIO8" s="1097"/>
      <c r="BIP8" s="1097"/>
      <c r="BIQ8" s="1097"/>
      <c r="BIR8" s="1097"/>
      <c r="BIS8" s="1097"/>
      <c r="BIT8" s="1097"/>
      <c r="BIU8" s="1097"/>
      <c r="BIV8" s="1097"/>
      <c r="BIW8" s="1097"/>
      <c r="BIX8" s="1097"/>
      <c r="BIY8" s="1097"/>
      <c r="BIZ8" s="1097"/>
      <c r="BJA8" s="1097"/>
      <c r="BJB8" s="1097"/>
      <c r="BJC8" s="1097"/>
      <c r="BJD8" s="1097"/>
      <c r="BJE8" s="1097"/>
      <c r="BJF8" s="1097"/>
      <c r="BJG8" s="1097"/>
      <c r="BJH8" s="1097"/>
      <c r="BJI8" s="1097"/>
      <c r="BJJ8" s="1097"/>
      <c r="BJK8" s="1097"/>
      <c r="BJL8" s="1097"/>
      <c r="BJM8" s="1097"/>
      <c r="BJN8" s="1097"/>
      <c r="BJO8" s="1097"/>
      <c r="BJP8" s="1097"/>
      <c r="BJQ8" s="1097"/>
      <c r="BJR8" s="1097"/>
      <c r="BJS8" s="1097"/>
      <c r="BJT8" s="1097"/>
      <c r="BJU8" s="1097"/>
      <c r="BJV8" s="1097"/>
      <c r="BJW8" s="1097"/>
      <c r="BJX8" s="1097"/>
      <c r="BJY8" s="1097"/>
      <c r="BJZ8" s="1097"/>
      <c r="BKA8" s="1097"/>
      <c r="BKB8" s="1097"/>
      <c r="BKC8" s="1097"/>
      <c r="BKD8" s="1097"/>
      <c r="BKE8" s="1097"/>
      <c r="BKF8" s="1097"/>
      <c r="BKG8" s="1097"/>
      <c r="BKH8" s="1097"/>
      <c r="BKI8" s="1097"/>
      <c r="BKJ8" s="1097"/>
      <c r="BKK8" s="1097"/>
      <c r="BKL8" s="1097"/>
      <c r="BKM8" s="1097"/>
      <c r="BKN8" s="1097"/>
      <c r="BKO8" s="1097"/>
      <c r="BKP8" s="1097"/>
      <c r="BKQ8" s="1097"/>
      <c r="BKR8" s="1097"/>
      <c r="BKS8" s="1097"/>
      <c r="BKT8" s="1097"/>
      <c r="BKU8" s="1097"/>
      <c r="BKV8" s="1097"/>
      <c r="BKW8" s="1097"/>
      <c r="BKX8" s="1097"/>
      <c r="BKY8" s="1097"/>
      <c r="BKZ8" s="1097"/>
      <c r="BLA8" s="1097"/>
      <c r="BLB8" s="1097"/>
      <c r="BLC8" s="1097"/>
      <c r="BLD8" s="1097"/>
      <c r="BLE8" s="1097"/>
      <c r="BLF8" s="1097"/>
      <c r="BLG8" s="1097"/>
      <c r="BLH8" s="1097"/>
      <c r="BLI8" s="1097"/>
      <c r="BLJ8" s="1097"/>
      <c r="BLK8" s="1097"/>
      <c r="BLL8" s="1097"/>
      <c r="BLM8" s="1097"/>
      <c r="BLN8" s="1097"/>
      <c r="BLO8" s="1097"/>
      <c r="BLP8" s="1097"/>
      <c r="BLQ8" s="1097"/>
      <c r="BLR8" s="1097"/>
      <c r="BLS8" s="1097"/>
      <c r="BLT8" s="1097"/>
      <c r="BLU8" s="1097"/>
      <c r="BLV8" s="1097"/>
      <c r="BLW8" s="1097"/>
      <c r="BLX8" s="1097"/>
      <c r="BLY8" s="1097"/>
      <c r="BLZ8" s="1097"/>
      <c r="BMA8" s="1097"/>
      <c r="BMB8" s="1097"/>
      <c r="BMC8" s="1097"/>
      <c r="BMD8" s="1097"/>
      <c r="BME8" s="1097"/>
      <c r="BMF8" s="1097"/>
      <c r="BMG8" s="1097"/>
      <c r="BMH8" s="1097"/>
      <c r="BMI8" s="1097"/>
      <c r="BMJ8" s="1097"/>
      <c r="BMK8" s="1097"/>
      <c r="BML8" s="1097"/>
      <c r="BMM8" s="1097"/>
      <c r="BMN8" s="1097"/>
      <c r="BMO8" s="1097"/>
      <c r="BMP8" s="1097"/>
      <c r="BMQ8" s="1097"/>
      <c r="BMR8" s="1097"/>
      <c r="BMS8" s="1097"/>
      <c r="BMT8" s="1097"/>
      <c r="BMU8" s="1097"/>
      <c r="BMV8" s="1097"/>
      <c r="BMW8" s="1097"/>
      <c r="BMX8" s="1097"/>
      <c r="BMY8" s="1097"/>
      <c r="BMZ8" s="1097"/>
      <c r="BNA8" s="1097"/>
      <c r="BNB8" s="1097"/>
      <c r="BNC8" s="1097"/>
      <c r="BND8" s="1097"/>
      <c r="BNE8" s="1097"/>
      <c r="BNF8" s="1097"/>
      <c r="BNG8" s="1097"/>
      <c r="BNH8" s="1097"/>
      <c r="BNI8" s="1097"/>
      <c r="BNJ8" s="1097"/>
      <c r="BNK8" s="1097"/>
      <c r="BNL8" s="1097"/>
      <c r="BNM8" s="1097"/>
      <c r="BNN8" s="1097"/>
      <c r="BNO8" s="1097"/>
      <c r="BNP8" s="1097"/>
      <c r="BNQ8" s="1097"/>
      <c r="BNR8" s="1097"/>
      <c r="BNS8" s="1097"/>
      <c r="BNT8" s="1097"/>
      <c r="BNU8" s="1097"/>
      <c r="BNV8" s="1097"/>
      <c r="BNW8" s="1097"/>
      <c r="BNX8" s="1097"/>
      <c r="BNY8" s="1097"/>
      <c r="BNZ8" s="1097"/>
      <c r="BOA8" s="1097"/>
      <c r="BOB8" s="1097"/>
      <c r="BOC8" s="1097"/>
      <c r="BOD8" s="1097"/>
      <c r="BOE8" s="1097"/>
      <c r="BOF8" s="1097"/>
      <c r="BOG8" s="1097"/>
      <c r="BOH8" s="1097"/>
      <c r="BOI8" s="1097"/>
      <c r="BOJ8" s="1097"/>
      <c r="BOK8" s="1097"/>
      <c r="BOL8" s="1097"/>
      <c r="BOM8" s="1097"/>
      <c r="BON8" s="1097"/>
      <c r="BOO8" s="1097"/>
      <c r="BOP8" s="1097"/>
      <c r="BOQ8" s="1097"/>
      <c r="BOR8" s="1097"/>
      <c r="BOS8" s="1097"/>
      <c r="BOT8" s="1097"/>
      <c r="BOU8" s="1097"/>
      <c r="BOV8" s="1097"/>
      <c r="BOW8" s="1097"/>
      <c r="BOX8" s="1097"/>
      <c r="BOY8" s="1097"/>
      <c r="BOZ8" s="1097"/>
      <c r="BPA8" s="1097"/>
      <c r="BPB8" s="1097"/>
      <c r="BPC8" s="1097"/>
      <c r="BPD8" s="1097"/>
      <c r="BPE8" s="1097"/>
      <c r="BPF8" s="1097"/>
      <c r="BPG8" s="1097"/>
      <c r="BPH8" s="1097"/>
      <c r="BPI8" s="1097"/>
      <c r="BPJ8" s="1097"/>
      <c r="BPK8" s="1097"/>
      <c r="BPL8" s="1097"/>
      <c r="BPM8" s="1097"/>
      <c r="BPN8" s="1097"/>
      <c r="BPO8" s="1097"/>
      <c r="BPP8" s="1097"/>
      <c r="BPQ8" s="1097"/>
      <c r="BPR8" s="1097"/>
      <c r="BPS8" s="1097"/>
      <c r="BPT8" s="1097"/>
      <c r="BPU8" s="1097"/>
      <c r="BPV8" s="1097"/>
      <c r="BPW8" s="1097"/>
      <c r="BPX8" s="1097"/>
      <c r="BPY8" s="1097"/>
      <c r="BPZ8" s="1097"/>
      <c r="BQA8" s="1097"/>
      <c r="BQB8" s="1097"/>
      <c r="BQC8" s="1097"/>
      <c r="BQD8" s="1097"/>
      <c r="BQE8" s="1097"/>
      <c r="BQF8" s="1097"/>
      <c r="BQG8" s="1097"/>
      <c r="BQH8" s="1097"/>
      <c r="BQI8" s="1097"/>
      <c r="BQJ8" s="1097"/>
      <c r="BQK8" s="1097"/>
      <c r="BQL8" s="1097"/>
      <c r="BQM8" s="1097"/>
      <c r="BQN8" s="1097"/>
      <c r="BQO8" s="1097"/>
      <c r="BQP8" s="1097"/>
      <c r="BQQ8" s="1097"/>
      <c r="BQR8" s="1097"/>
      <c r="BQS8" s="1097"/>
      <c r="BQT8" s="1097"/>
      <c r="BQU8" s="1097"/>
      <c r="BQV8" s="1097"/>
      <c r="BQW8" s="1097"/>
      <c r="BQX8" s="1097"/>
      <c r="BQY8" s="1097"/>
      <c r="BQZ8" s="1097"/>
      <c r="BRA8" s="1097"/>
      <c r="BRB8" s="1097"/>
      <c r="BRC8" s="1097"/>
      <c r="BRD8" s="1097"/>
      <c r="BRE8" s="1097"/>
      <c r="BRF8" s="1097"/>
      <c r="BRG8" s="1097"/>
      <c r="BRH8" s="1097"/>
      <c r="BRI8" s="1097"/>
      <c r="BRJ8" s="1097"/>
      <c r="BRK8" s="1097"/>
      <c r="BRL8" s="1097"/>
      <c r="BRM8" s="1097"/>
      <c r="BRN8" s="1097"/>
      <c r="BRO8" s="1097"/>
      <c r="BRP8" s="1097"/>
      <c r="BRQ8" s="1097"/>
      <c r="BRR8" s="1097"/>
      <c r="BRS8" s="1097"/>
      <c r="BRT8" s="1097"/>
      <c r="BRU8" s="1097"/>
      <c r="BRV8" s="1097"/>
      <c r="BRW8" s="1097"/>
      <c r="BRX8" s="1097"/>
      <c r="BRY8" s="1097"/>
      <c r="BRZ8" s="1097"/>
      <c r="BSA8" s="1097"/>
      <c r="BSB8" s="1097"/>
      <c r="BSC8" s="1097"/>
      <c r="BSD8" s="1097"/>
      <c r="BSE8" s="1097"/>
      <c r="BSF8" s="1097"/>
      <c r="BSG8" s="1097"/>
      <c r="BSH8" s="1097"/>
      <c r="BSI8" s="1097"/>
      <c r="BSJ8" s="1097"/>
      <c r="BSK8" s="1097"/>
      <c r="BSL8" s="1097"/>
      <c r="BSM8" s="1097"/>
      <c r="BSN8" s="1097"/>
      <c r="BSO8" s="1097"/>
      <c r="BSP8" s="1097"/>
      <c r="BSQ8" s="1097"/>
      <c r="BSR8" s="1097"/>
      <c r="BSS8" s="1097"/>
      <c r="BST8" s="1097"/>
      <c r="BSU8" s="1097"/>
      <c r="BSV8" s="1097"/>
      <c r="BSW8" s="1097"/>
      <c r="BSX8" s="1097"/>
      <c r="BSY8" s="1097"/>
      <c r="BSZ8" s="1097"/>
      <c r="BTA8" s="1097"/>
      <c r="BTB8" s="1097"/>
      <c r="BTC8" s="1097"/>
      <c r="BTD8" s="1097"/>
      <c r="BTE8" s="1097"/>
      <c r="BTF8" s="1097"/>
      <c r="BTG8" s="1097"/>
      <c r="BTH8" s="1097"/>
      <c r="BTI8" s="1097"/>
      <c r="BTJ8" s="1097"/>
      <c r="BTK8" s="1097"/>
      <c r="BTL8" s="1097"/>
      <c r="BTM8" s="1097"/>
      <c r="BTN8" s="1097"/>
      <c r="BTO8" s="1097"/>
      <c r="BTP8" s="1097"/>
      <c r="BTQ8" s="1097"/>
      <c r="BTR8" s="1097"/>
      <c r="BTS8" s="1097"/>
      <c r="BTT8" s="1097"/>
      <c r="BTU8" s="1097"/>
      <c r="BTV8" s="1097"/>
      <c r="BTW8" s="1097"/>
      <c r="BTX8" s="1097"/>
      <c r="BTY8" s="1097"/>
      <c r="BTZ8" s="1097"/>
      <c r="BUA8" s="1097"/>
      <c r="BUB8" s="1097"/>
      <c r="BUC8" s="1097"/>
      <c r="BUD8" s="1097"/>
      <c r="BUE8" s="1097"/>
      <c r="BUF8" s="1097"/>
      <c r="BUG8" s="1097"/>
      <c r="BUH8" s="1097"/>
      <c r="BUI8" s="1097"/>
      <c r="BUJ8" s="1097"/>
      <c r="BUK8" s="1097"/>
      <c r="BUL8" s="1097"/>
      <c r="BUM8" s="1097"/>
      <c r="BUN8" s="1097"/>
      <c r="BUO8" s="1097"/>
      <c r="BUP8" s="1097"/>
      <c r="BUQ8" s="1097"/>
      <c r="BUR8" s="1097"/>
      <c r="BUS8" s="1097"/>
      <c r="BUT8" s="1097"/>
      <c r="BUU8" s="1097"/>
      <c r="BUV8" s="1097"/>
      <c r="BUW8" s="1097"/>
      <c r="BUX8" s="1097"/>
      <c r="BUY8" s="1097"/>
      <c r="BUZ8" s="1097"/>
      <c r="BVA8" s="1097"/>
      <c r="BVB8" s="1097"/>
      <c r="BVC8" s="1097"/>
      <c r="BVD8" s="1097"/>
      <c r="BVE8" s="1097"/>
      <c r="BVF8" s="1097"/>
      <c r="BVG8" s="1097"/>
      <c r="BVH8" s="1097"/>
      <c r="BVI8" s="1097"/>
      <c r="BVJ8" s="1097"/>
      <c r="BVK8" s="1097"/>
      <c r="BVL8" s="1097"/>
      <c r="BVM8" s="1097"/>
      <c r="BVN8" s="1097"/>
      <c r="BVO8" s="1097"/>
      <c r="BVP8" s="1097"/>
      <c r="BVQ8" s="1097"/>
      <c r="BVR8" s="1097"/>
      <c r="BVS8" s="1097"/>
      <c r="BVT8" s="1097"/>
      <c r="BVU8" s="1097"/>
      <c r="BVV8" s="1097"/>
      <c r="BVW8" s="1097"/>
      <c r="BVX8" s="1097"/>
      <c r="BVY8" s="1097"/>
      <c r="BVZ8" s="1097"/>
      <c r="BWA8" s="1097"/>
      <c r="BWB8" s="1097"/>
      <c r="BWC8" s="1097"/>
      <c r="BWD8" s="1097"/>
      <c r="BWE8" s="1097"/>
      <c r="BWF8" s="1097"/>
      <c r="BWG8" s="1097"/>
      <c r="BWH8" s="1097"/>
      <c r="BWI8" s="1097"/>
      <c r="BWJ8" s="1097"/>
      <c r="BWK8" s="1097"/>
      <c r="BWL8" s="1097"/>
      <c r="BWM8" s="1097"/>
      <c r="BWN8" s="1097"/>
      <c r="BWO8" s="1097"/>
      <c r="BWP8" s="1097"/>
      <c r="BWQ8" s="1097"/>
      <c r="BWR8" s="1097"/>
      <c r="BWS8" s="1097"/>
      <c r="BWT8" s="1097"/>
      <c r="BWU8" s="1097"/>
      <c r="BWV8" s="1097"/>
      <c r="BWW8" s="1097"/>
      <c r="BWX8" s="1097"/>
      <c r="BWY8" s="1097"/>
      <c r="BWZ8" s="1097"/>
      <c r="BXA8" s="1097"/>
      <c r="BXB8" s="1097"/>
      <c r="BXC8" s="1097"/>
      <c r="BXD8" s="1097"/>
      <c r="BXE8" s="1097"/>
      <c r="BXF8" s="1097"/>
      <c r="BXG8" s="1097"/>
      <c r="BXH8" s="1097"/>
      <c r="BXI8" s="1097"/>
      <c r="BXJ8" s="1097"/>
      <c r="BXK8" s="1097"/>
      <c r="BXL8" s="1097"/>
      <c r="BXM8" s="1097"/>
      <c r="BXN8" s="1097"/>
      <c r="BXO8" s="1097"/>
      <c r="BXP8" s="1097"/>
      <c r="BXQ8" s="1097"/>
      <c r="BXR8" s="1097"/>
      <c r="BXS8" s="1097"/>
      <c r="BXT8" s="1097"/>
      <c r="BXU8" s="1097"/>
      <c r="BXV8" s="1097"/>
      <c r="BXW8" s="1097"/>
      <c r="BXX8" s="1097"/>
      <c r="BXY8" s="1097"/>
      <c r="BXZ8" s="1097"/>
      <c r="BYA8" s="1097"/>
      <c r="BYB8" s="1097"/>
      <c r="BYC8" s="1097"/>
      <c r="BYD8" s="1097"/>
      <c r="BYE8" s="1097"/>
      <c r="BYF8" s="1097"/>
      <c r="BYG8" s="1097"/>
      <c r="BYH8" s="1097"/>
      <c r="BYI8" s="1097"/>
      <c r="BYJ8" s="1097"/>
      <c r="BYK8" s="1097"/>
      <c r="BYL8" s="1097"/>
      <c r="BYM8" s="1097"/>
      <c r="BYN8" s="1097"/>
      <c r="BYO8" s="1097"/>
      <c r="BYP8" s="1097"/>
      <c r="BYQ8" s="1097"/>
      <c r="BYR8" s="1097"/>
      <c r="BYS8" s="1097"/>
      <c r="BYT8" s="1097"/>
      <c r="BYU8" s="1097"/>
      <c r="BYV8" s="1097"/>
      <c r="BYW8" s="1097"/>
      <c r="BYX8" s="1097"/>
      <c r="BYY8" s="1097"/>
      <c r="BYZ8" s="1097"/>
      <c r="BZA8" s="1097"/>
      <c r="BZB8" s="1097"/>
      <c r="BZC8" s="1097"/>
      <c r="BZD8" s="1097"/>
      <c r="BZE8" s="1097"/>
      <c r="BZF8" s="1097"/>
      <c r="BZG8" s="1097"/>
      <c r="BZH8" s="1097"/>
      <c r="BZI8" s="1097"/>
      <c r="BZJ8" s="1097"/>
      <c r="BZK8" s="1097"/>
      <c r="BZL8" s="1097"/>
      <c r="BZM8" s="1097"/>
      <c r="BZN8" s="1097"/>
      <c r="BZO8" s="1097"/>
      <c r="BZP8" s="1097"/>
      <c r="BZQ8" s="1097"/>
      <c r="BZR8" s="1097"/>
      <c r="BZS8" s="1097"/>
      <c r="BZT8" s="1097"/>
      <c r="BZU8" s="1097"/>
      <c r="BZV8" s="1097"/>
      <c r="BZW8" s="1097"/>
      <c r="BZX8" s="1097"/>
      <c r="BZY8" s="1097"/>
      <c r="BZZ8" s="1097"/>
      <c r="CAA8" s="1097"/>
      <c r="CAB8" s="1097"/>
      <c r="CAC8" s="1097"/>
      <c r="CAD8" s="1097"/>
      <c r="CAE8" s="1097"/>
      <c r="CAF8" s="1097"/>
      <c r="CAG8" s="1097"/>
      <c r="CAH8" s="1097"/>
      <c r="CAI8" s="1097"/>
      <c r="CAJ8" s="1097"/>
      <c r="CAK8" s="1097"/>
      <c r="CAL8" s="1097"/>
      <c r="CAM8" s="1097"/>
      <c r="CAN8" s="1097"/>
      <c r="CAO8" s="1097"/>
      <c r="CAP8" s="1097"/>
      <c r="CAQ8" s="1097"/>
      <c r="CAR8" s="1097"/>
      <c r="CAS8" s="1097"/>
      <c r="CAT8" s="1097"/>
      <c r="CAU8" s="1097"/>
      <c r="CAV8" s="1097"/>
      <c r="CAW8" s="1097"/>
      <c r="CAX8" s="1097"/>
      <c r="CAY8" s="1097"/>
      <c r="CAZ8" s="1097"/>
      <c r="CBA8" s="1097"/>
      <c r="CBB8" s="1097"/>
      <c r="CBC8" s="1097"/>
      <c r="CBD8" s="1097"/>
      <c r="CBE8" s="1097"/>
      <c r="CBF8" s="1097"/>
      <c r="CBG8" s="1097"/>
      <c r="CBH8" s="1097"/>
      <c r="CBI8" s="1097"/>
      <c r="CBJ8" s="1097"/>
      <c r="CBK8" s="1097"/>
      <c r="CBL8" s="1097"/>
      <c r="CBM8" s="1097"/>
      <c r="CBN8" s="1097"/>
      <c r="CBO8" s="1097"/>
      <c r="CBP8" s="1097"/>
      <c r="CBQ8" s="1097"/>
      <c r="CBR8" s="1097"/>
      <c r="CBS8" s="1097"/>
      <c r="CBT8" s="1097"/>
      <c r="CBU8" s="1097"/>
      <c r="CBV8" s="1097"/>
      <c r="CBW8" s="1097"/>
      <c r="CBX8" s="1097"/>
      <c r="CBY8" s="1097"/>
      <c r="CBZ8" s="1097"/>
      <c r="CCA8" s="1097"/>
      <c r="CCB8" s="1097"/>
      <c r="CCC8" s="1097"/>
      <c r="CCD8" s="1097"/>
      <c r="CCE8" s="1097"/>
      <c r="CCF8" s="1097"/>
      <c r="CCG8" s="1097"/>
      <c r="CCH8" s="1097"/>
      <c r="CCI8" s="1097"/>
      <c r="CCJ8" s="1097"/>
      <c r="CCK8" s="1097"/>
      <c r="CCL8" s="1097"/>
      <c r="CCM8" s="1097"/>
      <c r="CCN8" s="1097"/>
      <c r="CCO8" s="1097"/>
      <c r="CCP8" s="1097"/>
      <c r="CCQ8" s="1097"/>
      <c r="CCR8" s="1097"/>
      <c r="CCS8" s="1097"/>
      <c r="CCT8" s="1097"/>
      <c r="CCU8" s="1097"/>
      <c r="CCV8" s="1097"/>
      <c r="CCW8" s="1097"/>
      <c r="CCX8" s="1097"/>
      <c r="CCY8" s="1097"/>
      <c r="CCZ8" s="1097"/>
      <c r="CDA8" s="1097"/>
      <c r="CDB8" s="1097"/>
      <c r="CDC8" s="1097"/>
      <c r="CDD8" s="1097"/>
      <c r="CDE8" s="1097"/>
      <c r="CDF8" s="1097"/>
      <c r="CDG8" s="1097"/>
      <c r="CDH8" s="1097"/>
      <c r="CDI8" s="1097"/>
      <c r="CDJ8" s="1097"/>
      <c r="CDK8" s="1097"/>
      <c r="CDL8" s="1097"/>
      <c r="CDM8" s="1097"/>
      <c r="CDN8" s="1097"/>
      <c r="CDO8" s="1097"/>
      <c r="CDP8" s="1097"/>
      <c r="CDQ8" s="1097"/>
      <c r="CDR8" s="1097"/>
      <c r="CDS8" s="1097"/>
      <c r="CDT8" s="1097"/>
      <c r="CDU8" s="1097"/>
      <c r="CDV8" s="1097"/>
      <c r="CDW8" s="1097"/>
      <c r="CDX8" s="1097"/>
      <c r="CDY8" s="1097"/>
      <c r="CDZ8" s="1097"/>
      <c r="CEA8" s="1097"/>
      <c r="CEB8" s="1097"/>
      <c r="CEC8" s="1097"/>
      <c r="CED8" s="1097"/>
      <c r="CEE8" s="1097"/>
      <c r="CEF8" s="1097"/>
      <c r="CEG8" s="1097"/>
      <c r="CEH8" s="1097"/>
      <c r="CEI8" s="1097"/>
      <c r="CEJ8" s="1097"/>
      <c r="CEK8" s="1097"/>
      <c r="CEL8" s="1097"/>
      <c r="CEM8" s="1097"/>
      <c r="CEN8" s="1097"/>
      <c r="CEO8" s="1097"/>
      <c r="CEP8" s="1097"/>
      <c r="CEQ8" s="1097"/>
      <c r="CER8" s="1097"/>
      <c r="CES8" s="1097"/>
      <c r="CET8" s="1097"/>
      <c r="CEU8" s="1097"/>
      <c r="CEV8" s="1097"/>
      <c r="CEW8" s="1097"/>
      <c r="CEX8" s="1097"/>
      <c r="CEY8" s="1097"/>
      <c r="CEZ8" s="1097"/>
      <c r="CFA8" s="1097"/>
      <c r="CFB8" s="1097"/>
      <c r="CFC8" s="1097"/>
      <c r="CFD8" s="1097"/>
      <c r="CFE8" s="1097"/>
      <c r="CFF8" s="1097"/>
      <c r="CFG8" s="1097"/>
      <c r="CFH8" s="1097"/>
      <c r="CFI8" s="1097"/>
      <c r="CFJ8" s="1097"/>
      <c r="CFK8" s="1097"/>
      <c r="CFL8" s="1097"/>
      <c r="CFM8" s="1097"/>
      <c r="CFN8" s="1097"/>
      <c r="CFO8" s="1097"/>
      <c r="CFP8" s="1097"/>
      <c r="CFQ8" s="1097"/>
      <c r="CFR8" s="1097"/>
      <c r="CFS8" s="1097"/>
      <c r="CFT8" s="1097"/>
      <c r="CFU8" s="1097"/>
      <c r="CFV8" s="1097"/>
      <c r="CFW8" s="1097"/>
      <c r="CFX8" s="1097"/>
      <c r="CFY8" s="1097"/>
      <c r="CFZ8" s="1097"/>
      <c r="CGA8" s="1097"/>
      <c r="CGB8" s="1097"/>
      <c r="CGC8" s="1097"/>
      <c r="CGD8" s="1097"/>
      <c r="CGE8" s="1097"/>
      <c r="CGF8" s="1097"/>
      <c r="CGG8" s="1097"/>
      <c r="CGH8" s="1097"/>
      <c r="CGI8" s="1097"/>
      <c r="CGJ8" s="1097"/>
      <c r="CGK8" s="1097"/>
      <c r="CGL8" s="1097"/>
      <c r="CGM8" s="1097"/>
      <c r="CGN8" s="1097"/>
      <c r="CGO8" s="1097"/>
      <c r="CGP8" s="1097"/>
      <c r="CGQ8" s="1097"/>
      <c r="CGR8" s="1097"/>
      <c r="CGS8" s="1097"/>
      <c r="CGT8" s="1097"/>
      <c r="CGU8" s="1097"/>
      <c r="CGV8" s="1097"/>
      <c r="CGW8" s="1097"/>
      <c r="CGX8" s="1097"/>
      <c r="CGY8" s="1097"/>
      <c r="CGZ8" s="1097"/>
      <c r="CHA8" s="1097"/>
      <c r="CHB8" s="1097"/>
      <c r="CHC8" s="1097"/>
      <c r="CHD8" s="1097"/>
      <c r="CHE8" s="1097"/>
      <c r="CHF8" s="1097"/>
      <c r="CHG8" s="1097"/>
      <c r="CHH8" s="1097"/>
      <c r="CHI8" s="1097"/>
      <c r="CHJ8" s="1097"/>
      <c r="CHK8" s="1097"/>
      <c r="CHL8" s="1097"/>
      <c r="CHM8" s="1097"/>
      <c r="CHN8" s="1097"/>
      <c r="CHO8" s="1097"/>
      <c r="CHP8" s="1097"/>
      <c r="CHQ8" s="1097"/>
      <c r="CHR8" s="1097"/>
      <c r="CHS8" s="1097"/>
      <c r="CHT8" s="1097"/>
      <c r="CHU8" s="1097"/>
      <c r="CHV8" s="1097"/>
      <c r="CHW8" s="1097"/>
      <c r="CHX8" s="1097"/>
      <c r="CHY8" s="1097"/>
      <c r="CHZ8" s="1097"/>
      <c r="CIA8" s="1097"/>
      <c r="CIB8" s="1097"/>
      <c r="CIC8" s="1097"/>
      <c r="CID8" s="1097"/>
      <c r="CIE8" s="1097"/>
      <c r="CIF8" s="1097"/>
      <c r="CIG8" s="1097"/>
      <c r="CIH8" s="1097"/>
      <c r="CII8" s="1097"/>
      <c r="CIJ8" s="1097"/>
      <c r="CIK8" s="1097"/>
      <c r="CIL8" s="1097"/>
      <c r="CIM8" s="1097"/>
      <c r="CIN8" s="1097"/>
      <c r="CIO8" s="1097"/>
      <c r="CIP8" s="1097"/>
      <c r="CIQ8" s="1097"/>
      <c r="CIR8" s="1097"/>
      <c r="CIS8" s="1097"/>
      <c r="CIT8" s="1097"/>
      <c r="CIU8" s="1097"/>
      <c r="CIV8" s="1097"/>
      <c r="CIW8" s="1097"/>
      <c r="CIX8" s="1097"/>
      <c r="CIY8" s="1097"/>
      <c r="CIZ8" s="1097"/>
      <c r="CJA8" s="1097"/>
      <c r="CJB8" s="1097"/>
      <c r="CJC8" s="1097"/>
      <c r="CJD8" s="1097"/>
      <c r="CJE8" s="1097"/>
      <c r="CJF8" s="1097"/>
      <c r="CJG8" s="1097"/>
      <c r="CJH8" s="1097"/>
      <c r="CJI8" s="1097"/>
      <c r="CJJ8" s="1097"/>
      <c r="CJK8" s="1097"/>
      <c r="CJL8" s="1097"/>
      <c r="CJM8" s="1097"/>
      <c r="CJN8" s="1097"/>
      <c r="CJO8" s="1097"/>
      <c r="CJP8" s="1097"/>
      <c r="CJQ8" s="1097"/>
      <c r="CJR8" s="1097"/>
      <c r="CJS8" s="1097"/>
      <c r="CJT8" s="1097"/>
      <c r="CJU8" s="1097"/>
      <c r="CJV8" s="1097"/>
      <c r="CJW8" s="1097"/>
      <c r="CJX8" s="1097"/>
      <c r="CJY8" s="1097"/>
      <c r="CJZ8" s="1097"/>
      <c r="CKA8" s="1097"/>
      <c r="CKB8" s="1097"/>
      <c r="CKC8" s="1097"/>
      <c r="CKD8" s="1097"/>
      <c r="CKE8" s="1097"/>
      <c r="CKF8" s="1097"/>
      <c r="CKG8" s="1097"/>
      <c r="CKH8" s="1097"/>
      <c r="CKI8" s="1097"/>
      <c r="CKJ8" s="1097"/>
      <c r="CKK8" s="1097"/>
      <c r="CKL8" s="1097"/>
      <c r="CKM8" s="1097"/>
      <c r="CKN8" s="1097"/>
      <c r="CKO8" s="1097"/>
      <c r="CKP8" s="1097"/>
      <c r="CKQ8" s="1097"/>
      <c r="CKR8" s="1097"/>
      <c r="CKS8" s="1097"/>
      <c r="CKT8" s="1097"/>
      <c r="CKU8" s="1097"/>
      <c r="CKV8" s="1097"/>
      <c r="CKW8" s="1097"/>
      <c r="CKX8" s="1097"/>
      <c r="CKY8" s="1097"/>
      <c r="CKZ8" s="1097"/>
      <c r="CLA8" s="1097"/>
      <c r="CLB8" s="1097"/>
      <c r="CLC8" s="1097"/>
      <c r="CLD8" s="1097"/>
      <c r="CLE8" s="1097"/>
      <c r="CLF8" s="1097"/>
      <c r="CLG8" s="1097"/>
      <c r="CLH8" s="1097"/>
      <c r="CLI8" s="1097"/>
      <c r="CLJ8" s="1097"/>
      <c r="CLK8" s="1097"/>
      <c r="CLL8" s="1097"/>
      <c r="CLM8" s="1097"/>
      <c r="CLN8" s="1097"/>
      <c r="CLO8" s="1097"/>
      <c r="CLP8" s="1097"/>
      <c r="CLQ8" s="1097"/>
      <c r="CLR8" s="1097"/>
      <c r="CLS8" s="1097"/>
      <c r="CLT8" s="1097"/>
      <c r="CLU8" s="1097"/>
      <c r="CLV8" s="1097"/>
      <c r="CLW8" s="1097"/>
      <c r="CLX8" s="1097"/>
      <c r="CLY8" s="1097"/>
      <c r="CLZ8" s="1097"/>
      <c r="CMA8" s="1097"/>
      <c r="CMB8" s="1097"/>
      <c r="CMC8" s="1097"/>
      <c r="CMD8" s="1097"/>
      <c r="CME8" s="1097"/>
      <c r="CMF8" s="1097"/>
      <c r="CMG8" s="1097"/>
      <c r="CMH8" s="1097"/>
      <c r="CMI8" s="1097"/>
      <c r="CMJ8" s="1097"/>
      <c r="CMK8" s="1097"/>
      <c r="CML8" s="1097"/>
      <c r="CMM8" s="1097"/>
      <c r="CMN8" s="1097"/>
      <c r="CMO8" s="1097"/>
      <c r="CMP8" s="1097"/>
      <c r="CMQ8" s="1097"/>
      <c r="CMR8" s="1097"/>
      <c r="CMS8" s="1097"/>
      <c r="CMT8" s="1097"/>
      <c r="CMU8" s="1097"/>
      <c r="CMV8" s="1097"/>
      <c r="CMW8" s="1097"/>
      <c r="CMX8" s="1097"/>
      <c r="CMY8" s="1097"/>
      <c r="CMZ8" s="1097"/>
      <c r="CNA8" s="1097"/>
      <c r="CNB8" s="1097"/>
      <c r="CNC8" s="1097"/>
      <c r="CND8" s="1097"/>
      <c r="CNE8" s="1097"/>
      <c r="CNF8" s="1097"/>
      <c r="CNG8" s="1097"/>
      <c r="CNH8" s="1097"/>
      <c r="CNI8" s="1097"/>
      <c r="CNJ8" s="1097"/>
      <c r="CNK8" s="1097"/>
      <c r="CNL8" s="1097"/>
      <c r="CNM8" s="1097"/>
      <c r="CNN8" s="1097"/>
      <c r="CNO8" s="1097"/>
      <c r="CNP8" s="1097"/>
      <c r="CNQ8" s="1097"/>
      <c r="CNR8" s="1097"/>
      <c r="CNS8" s="1097"/>
      <c r="CNT8" s="1097"/>
      <c r="CNU8" s="1097"/>
      <c r="CNV8" s="1097"/>
      <c r="CNW8" s="1097"/>
      <c r="CNX8" s="1097"/>
      <c r="CNY8" s="1097"/>
      <c r="CNZ8" s="1097"/>
      <c r="COA8" s="1097"/>
      <c r="COB8" s="1097"/>
      <c r="COC8" s="1097"/>
      <c r="COD8" s="1097"/>
      <c r="COE8" s="1097"/>
      <c r="COF8" s="1097"/>
      <c r="COG8" s="1097"/>
      <c r="COH8" s="1097"/>
      <c r="COI8" s="1097"/>
      <c r="COJ8" s="1097"/>
      <c r="COK8" s="1097"/>
      <c r="COL8" s="1097"/>
      <c r="COM8" s="1097"/>
      <c r="CON8" s="1097"/>
      <c r="COO8" s="1097"/>
      <c r="COP8" s="1097"/>
      <c r="COQ8" s="1097"/>
      <c r="COR8" s="1097"/>
      <c r="COS8" s="1097"/>
      <c r="COT8" s="1097"/>
      <c r="COU8" s="1097"/>
      <c r="COV8" s="1097"/>
      <c r="COW8" s="1097"/>
      <c r="COX8" s="1097"/>
      <c r="COY8" s="1097"/>
      <c r="COZ8" s="1097"/>
      <c r="CPA8" s="1097"/>
      <c r="CPB8" s="1097"/>
      <c r="CPC8" s="1097"/>
      <c r="CPD8" s="1097"/>
      <c r="CPE8" s="1097"/>
      <c r="CPF8" s="1097"/>
      <c r="CPG8" s="1097"/>
      <c r="CPH8" s="1097"/>
      <c r="CPI8" s="1097"/>
      <c r="CPJ8" s="1097"/>
      <c r="CPK8" s="1097"/>
      <c r="CPL8" s="1097"/>
      <c r="CPM8" s="1097"/>
      <c r="CPN8" s="1097"/>
      <c r="CPO8" s="1097"/>
      <c r="CPP8" s="1097"/>
      <c r="CPQ8" s="1097"/>
      <c r="CPR8" s="1097"/>
      <c r="CPS8" s="1097"/>
      <c r="CPT8" s="1097"/>
      <c r="CPU8" s="1097"/>
      <c r="CPV8" s="1097"/>
      <c r="CPW8" s="1097"/>
      <c r="CPX8" s="1097"/>
      <c r="CPY8" s="1097"/>
      <c r="CPZ8" s="1097"/>
      <c r="CQA8" s="1097"/>
      <c r="CQB8" s="1097"/>
      <c r="CQC8" s="1097"/>
      <c r="CQD8" s="1097"/>
      <c r="CQE8" s="1097"/>
      <c r="CQF8" s="1097"/>
      <c r="CQG8" s="1097"/>
      <c r="CQH8" s="1097"/>
      <c r="CQI8" s="1097"/>
      <c r="CQJ8" s="1097"/>
      <c r="CQK8" s="1097"/>
      <c r="CQL8" s="1097"/>
      <c r="CQM8" s="1097"/>
      <c r="CQN8" s="1097"/>
      <c r="CQO8" s="1097"/>
      <c r="CQP8" s="1097"/>
      <c r="CQQ8" s="1097"/>
      <c r="CQR8" s="1097"/>
      <c r="CQS8" s="1097"/>
      <c r="CQT8" s="1097"/>
      <c r="CQU8" s="1097"/>
      <c r="CQV8" s="1097"/>
      <c r="CQW8" s="1097"/>
      <c r="CQX8" s="1097"/>
      <c r="CQY8" s="1097"/>
      <c r="CQZ8" s="1097"/>
      <c r="CRA8" s="1097"/>
      <c r="CRB8" s="1097"/>
      <c r="CRC8" s="1097"/>
      <c r="CRD8" s="1097"/>
      <c r="CRE8" s="1097"/>
      <c r="CRF8" s="1097"/>
      <c r="CRG8" s="1097"/>
      <c r="CRH8" s="1097"/>
      <c r="CRI8" s="1097"/>
      <c r="CRJ8" s="1097"/>
      <c r="CRK8" s="1097"/>
      <c r="CRL8" s="1097"/>
      <c r="CRM8" s="1097"/>
      <c r="CRN8" s="1097"/>
      <c r="CRO8" s="1097"/>
      <c r="CRP8" s="1097"/>
      <c r="CRQ8" s="1097"/>
      <c r="CRR8" s="1097"/>
      <c r="CRS8" s="1097"/>
      <c r="CRT8" s="1097"/>
      <c r="CRU8" s="1097"/>
      <c r="CRV8" s="1097"/>
      <c r="CRW8" s="1097"/>
      <c r="CRX8" s="1097"/>
      <c r="CRY8" s="1097"/>
      <c r="CRZ8" s="1097"/>
      <c r="CSA8" s="1097"/>
      <c r="CSB8" s="1097"/>
      <c r="CSC8" s="1097"/>
      <c r="CSD8" s="1097"/>
      <c r="CSE8" s="1097"/>
      <c r="CSF8" s="1097"/>
      <c r="CSG8" s="1097"/>
      <c r="CSH8" s="1097"/>
      <c r="CSI8" s="1097"/>
      <c r="CSJ8" s="1097"/>
      <c r="CSK8" s="1097"/>
      <c r="CSL8" s="1097"/>
      <c r="CSM8" s="1097"/>
      <c r="CSN8" s="1097"/>
      <c r="CSO8" s="1097"/>
      <c r="CSP8" s="1097"/>
      <c r="CSQ8" s="1097"/>
      <c r="CSR8" s="1097"/>
      <c r="CSS8" s="1097"/>
      <c r="CST8" s="1097"/>
      <c r="CSU8" s="1097"/>
      <c r="CSV8" s="1097"/>
      <c r="CSW8" s="1097"/>
      <c r="CSX8" s="1097"/>
      <c r="CSY8" s="1097"/>
      <c r="CSZ8" s="1097"/>
      <c r="CTA8" s="1097"/>
      <c r="CTB8" s="1097"/>
      <c r="CTC8" s="1097"/>
      <c r="CTD8" s="1097"/>
      <c r="CTE8" s="1097"/>
      <c r="CTF8" s="1097"/>
      <c r="CTG8" s="1097"/>
      <c r="CTH8" s="1097"/>
      <c r="CTI8" s="1097"/>
      <c r="CTJ8" s="1097"/>
      <c r="CTK8" s="1097"/>
      <c r="CTL8" s="1097"/>
      <c r="CTM8" s="1097"/>
      <c r="CTN8" s="1097"/>
      <c r="CTO8" s="1097"/>
      <c r="CTP8" s="1097"/>
      <c r="CTQ8" s="1097"/>
      <c r="CTR8" s="1097"/>
      <c r="CTS8" s="1097"/>
      <c r="CTT8" s="1097"/>
      <c r="CTU8" s="1097"/>
      <c r="CTV8" s="1097"/>
      <c r="CTW8" s="1097"/>
      <c r="CTX8" s="1097"/>
      <c r="CTY8" s="1097"/>
      <c r="CTZ8" s="1097"/>
      <c r="CUA8" s="1097"/>
      <c r="CUB8" s="1097"/>
      <c r="CUC8" s="1097"/>
      <c r="CUD8" s="1097"/>
      <c r="CUE8" s="1097"/>
      <c r="CUF8" s="1097"/>
      <c r="CUG8" s="1097"/>
      <c r="CUH8" s="1097"/>
      <c r="CUI8" s="1097"/>
      <c r="CUJ8" s="1097"/>
      <c r="CUK8" s="1097"/>
      <c r="CUL8" s="1097"/>
      <c r="CUM8" s="1097"/>
      <c r="CUN8" s="1097"/>
      <c r="CUO8" s="1097"/>
      <c r="CUP8" s="1097"/>
      <c r="CUQ8" s="1097"/>
      <c r="CUR8" s="1097"/>
      <c r="CUS8" s="1097"/>
      <c r="CUT8" s="1097"/>
      <c r="CUU8" s="1097"/>
      <c r="CUV8" s="1097"/>
      <c r="CUW8" s="1097"/>
      <c r="CUX8" s="1097"/>
      <c r="CUY8" s="1097"/>
      <c r="CUZ8" s="1097"/>
      <c r="CVA8" s="1097"/>
      <c r="CVB8" s="1097"/>
      <c r="CVC8" s="1097"/>
      <c r="CVD8" s="1097"/>
      <c r="CVE8" s="1097"/>
      <c r="CVF8" s="1097"/>
      <c r="CVG8" s="1097"/>
      <c r="CVH8" s="1097"/>
      <c r="CVI8" s="1097"/>
      <c r="CVJ8" s="1097"/>
      <c r="CVK8" s="1097"/>
      <c r="CVL8" s="1097"/>
      <c r="CVM8" s="1097"/>
      <c r="CVN8" s="1097"/>
      <c r="CVO8" s="1097"/>
      <c r="CVP8" s="1097"/>
      <c r="CVQ8" s="1097"/>
      <c r="CVR8" s="1097"/>
      <c r="CVS8" s="1097"/>
      <c r="CVT8" s="1097"/>
      <c r="CVU8" s="1097"/>
      <c r="CVV8" s="1097"/>
      <c r="CVW8" s="1097"/>
      <c r="CVX8" s="1097"/>
      <c r="CVY8" s="1097"/>
      <c r="CVZ8" s="1097"/>
      <c r="CWA8" s="1097"/>
      <c r="CWB8" s="1097"/>
      <c r="CWC8" s="1097"/>
      <c r="CWD8" s="1097"/>
      <c r="CWE8" s="1097"/>
      <c r="CWF8" s="1097"/>
      <c r="CWG8" s="1097"/>
      <c r="CWH8" s="1097"/>
      <c r="CWI8" s="1097"/>
      <c r="CWJ8" s="1097"/>
      <c r="CWK8" s="1097"/>
      <c r="CWL8" s="1097"/>
      <c r="CWM8" s="1097"/>
      <c r="CWN8" s="1097"/>
      <c r="CWO8" s="1097"/>
      <c r="CWP8" s="1097"/>
      <c r="CWQ8" s="1097"/>
      <c r="CWR8" s="1097"/>
      <c r="CWS8" s="1097"/>
      <c r="CWT8" s="1097"/>
      <c r="CWU8" s="1097"/>
      <c r="CWV8" s="1097"/>
      <c r="CWW8" s="1097"/>
      <c r="CWX8" s="1097"/>
      <c r="CWY8" s="1097"/>
      <c r="CWZ8" s="1097"/>
      <c r="CXA8" s="1097"/>
      <c r="CXB8" s="1097"/>
      <c r="CXC8" s="1097"/>
      <c r="CXD8" s="1097"/>
      <c r="CXE8" s="1097"/>
      <c r="CXF8" s="1097"/>
      <c r="CXG8" s="1097"/>
      <c r="CXH8" s="1097"/>
      <c r="CXI8" s="1097"/>
      <c r="CXJ8" s="1097"/>
      <c r="CXK8" s="1097"/>
      <c r="CXL8" s="1097"/>
      <c r="CXM8" s="1097"/>
      <c r="CXN8" s="1097"/>
      <c r="CXO8" s="1097"/>
      <c r="CXP8" s="1097"/>
      <c r="CXQ8" s="1097"/>
      <c r="CXR8" s="1097"/>
      <c r="CXS8" s="1097"/>
      <c r="CXT8" s="1097"/>
      <c r="CXU8" s="1097"/>
      <c r="CXV8" s="1097"/>
      <c r="CXW8" s="1097"/>
      <c r="CXX8" s="1097"/>
      <c r="CXY8" s="1097"/>
      <c r="CXZ8" s="1097"/>
      <c r="CYA8" s="1097"/>
      <c r="CYB8" s="1097"/>
      <c r="CYC8" s="1097"/>
      <c r="CYD8" s="1097"/>
      <c r="CYE8" s="1097"/>
      <c r="CYF8" s="1097"/>
      <c r="CYG8" s="1097"/>
      <c r="CYH8" s="1097"/>
      <c r="CYI8" s="1097"/>
      <c r="CYJ8" s="1097"/>
      <c r="CYK8" s="1097"/>
      <c r="CYL8" s="1097"/>
      <c r="CYM8" s="1097"/>
      <c r="CYN8" s="1097"/>
      <c r="CYO8" s="1097"/>
      <c r="CYP8" s="1097"/>
      <c r="CYQ8" s="1097"/>
      <c r="CYR8" s="1097"/>
      <c r="CYS8" s="1097"/>
      <c r="CYT8" s="1097"/>
      <c r="CYU8" s="1097"/>
      <c r="CYV8" s="1097"/>
      <c r="CYW8" s="1097"/>
      <c r="CYX8" s="1097"/>
      <c r="CYY8" s="1097"/>
      <c r="CYZ8" s="1097"/>
      <c r="CZA8" s="1097"/>
      <c r="CZB8" s="1097"/>
      <c r="CZC8" s="1097"/>
      <c r="CZD8" s="1097"/>
      <c r="CZE8" s="1097"/>
      <c r="CZF8" s="1097"/>
      <c r="CZG8" s="1097"/>
      <c r="CZH8" s="1097"/>
      <c r="CZI8" s="1097"/>
      <c r="CZJ8" s="1097"/>
      <c r="CZK8" s="1097"/>
      <c r="CZL8" s="1097"/>
      <c r="CZM8" s="1097"/>
      <c r="CZN8" s="1097"/>
      <c r="CZO8" s="1097"/>
      <c r="CZP8" s="1097"/>
      <c r="CZQ8" s="1097"/>
      <c r="CZR8" s="1097"/>
      <c r="CZS8" s="1097"/>
      <c r="CZT8" s="1097"/>
      <c r="CZU8" s="1097"/>
      <c r="CZV8" s="1097"/>
      <c r="CZW8" s="1097"/>
      <c r="CZX8" s="1097"/>
      <c r="CZY8" s="1097"/>
      <c r="CZZ8" s="1097"/>
      <c r="DAA8" s="1097"/>
      <c r="DAB8" s="1097"/>
      <c r="DAC8" s="1097"/>
      <c r="DAD8" s="1097"/>
      <c r="DAE8" s="1097"/>
      <c r="DAF8" s="1097"/>
      <c r="DAG8" s="1097"/>
      <c r="DAH8" s="1097"/>
      <c r="DAI8" s="1097"/>
      <c r="DAJ8" s="1097"/>
      <c r="DAK8" s="1097"/>
      <c r="DAL8" s="1097"/>
      <c r="DAM8" s="1097"/>
      <c r="DAN8" s="1097"/>
      <c r="DAO8" s="1097"/>
      <c r="DAP8" s="1097"/>
      <c r="DAQ8" s="1097"/>
      <c r="DAR8" s="1097"/>
      <c r="DAS8" s="1097"/>
      <c r="DAT8" s="1097"/>
      <c r="DAU8" s="1097"/>
      <c r="DAV8" s="1097"/>
      <c r="DAW8" s="1097"/>
      <c r="DAX8" s="1097"/>
      <c r="DAY8" s="1097"/>
      <c r="DAZ8" s="1097"/>
      <c r="DBA8" s="1097"/>
      <c r="DBB8" s="1097"/>
      <c r="DBC8" s="1097"/>
      <c r="DBD8" s="1097"/>
      <c r="DBE8" s="1097"/>
      <c r="DBF8" s="1097"/>
      <c r="DBG8" s="1097"/>
      <c r="DBH8" s="1097"/>
      <c r="DBI8" s="1097"/>
      <c r="DBJ8" s="1097"/>
      <c r="DBK8" s="1097"/>
      <c r="DBL8" s="1097"/>
      <c r="DBM8" s="1097"/>
      <c r="DBN8" s="1097"/>
      <c r="DBO8" s="1097"/>
      <c r="DBP8" s="1097"/>
      <c r="DBQ8" s="1097"/>
      <c r="DBR8" s="1097"/>
      <c r="DBS8" s="1097"/>
      <c r="DBT8" s="1097"/>
      <c r="DBU8" s="1097"/>
      <c r="DBV8" s="1097"/>
      <c r="DBW8" s="1097"/>
      <c r="DBX8" s="1097"/>
      <c r="DBY8" s="1097"/>
      <c r="DBZ8" s="1097"/>
      <c r="DCA8" s="1097"/>
      <c r="DCB8" s="1097"/>
      <c r="DCC8" s="1097"/>
      <c r="DCD8" s="1097"/>
      <c r="DCE8" s="1097"/>
      <c r="DCF8" s="1097"/>
      <c r="DCG8" s="1097"/>
      <c r="DCH8" s="1097"/>
      <c r="DCI8" s="1097"/>
      <c r="DCJ8" s="1097"/>
      <c r="DCK8" s="1097"/>
      <c r="DCL8" s="1097"/>
      <c r="DCM8" s="1097"/>
      <c r="DCN8" s="1097"/>
      <c r="DCO8" s="1097"/>
      <c r="DCP8" s="1097"/>
      <c r="DCQ8" s="1097"/>
      <c r="DCR8" s="1097"/>
      <c r="DCS8" s="1097"/>
      <c r="DCT8" s="1097"/>
      <c r="DCU8" s="1097"/>
      <c r="DCV8" s="1097"/>
      <c r="DCW8" s="1097"/>
      <c r="DCX8" s="1097"/>
      <c r="DCY8" s="1097"/>
      <c r="DCZ8" s="1097"/>
      <c r="DDA8" s="1097"/>
      <c r="DDB8" s="1097"/>
      <c r="DDC8" s="1097"/>
      <c r="DDD8" s="1097"/>
      <c r="DDE8" s="1097"/>
      <c r="DDF8" s="1097"/>
      <c r="DDG8" s="1097"/>
      <c r="DDH8" s="1097"/>
      <c r="DDI8" s="1097"/>
      <c r="DDJ8" s="1097"/>
      <c r="DDK8" s="1097"/>
      <c r="DDL8" s="1097"/>
      <c r="DDM8" s="1097"/>
      <c r="DDN8" s="1097"/>
      <c r="DDO8" s="1097"/>
      <c r="DDP8" s="1097"/>
      <c r="DDQ8" s="1097"/>
      <c r="DDR8" s="1097"/>
      <c r="DDS8" s="1097"/>
      <c r="DDT8" s="1097"/>
      <c r="DDU8" s="1097"/>
      <c r="DDV8" s="1097"/>
      <c r="DDW8" s="1097"/>
      <c r="DDX8" s="1097"/>
      <c r="DDY8" s="1097"/>
      <c r="DDZ8" s="1097"/>
      <c r="DEA8" s="1097"/>
      <c r="DEB8" s="1097"/>
      <c r="DEC8" s="1097"/>
      <c r="DED8" s="1097"/>
      <c r="DEE8" s="1097"/>
      <c r="DEF8" s="1097"/>
      <c r="DEG8" s="1097"/>
      <c r="DEH8" s="1097"/>
      <c r="DEI8" s="1097"/>
      <c r="DEJ8" s="1097"/>
      <c r="DEK8" s="1097"/>
      <c r="DEL8" s="1097"/>
      <c r="DEM8" s="1097"/>
      <c r="DEN8" s="1097"/>
      <c r="DEO8" s="1097"/>
      <c r="DEP8" s="1097"/>
      <c r="DEQ8" s="1097"/>
      <c r="DER8" s="1097"/>
      <c r="DES8" s="1097"/>
      <c r="DET8" s="1097"/>
      <c r="DEU8" s="1097"/>
      <c r="DEV8" s="1097"/>
      <c r="DEW8" s="1097"/>
      <c r="DEX8" s="1097"/>
      <c r="DEY8" s="1097"/>
      <c r="DEZ8" s="1097"/>
      <c r="DFA8" s="1097"/>
      <c r="DFB8" s="1097"/>
      <c r="DFC8" s="1097"/>
      <c r="DFD8" s="1097"/>
      <c r="DFE8" s="1097"/>
      <c r="DFF8" s="1097"/>
      <c r="DFG8" s="1097"/>
      <c r="DFH8" s="1097"/>
      <c r="DFI8" s="1097"/>
      <c r="DFJ8" s="1097"/>
      <c r="DFK8" s="1097"/>
      <c r="DFL8" s="1097"/>
      <c r="DFM8" s="1097"/>
      <c r="DFN8" s="1097"/>
      <c r="DFO8" s="1097"/>
      <c r="DFP8" s="1097"/>
      <c r="DFQ8" s="1097"/>
      <c r="DFR8" s="1097"/>
      <c r="DFS8" s="1097"/>
      <c r="DFT8" s="1097"/>
      <c r="DFU8" s="1097"/>
      <c r="DFV8" s="1097"/>
      <c r="DFW8" s="1097"/>
      <c r="DFX8" s="1097"/>
      <c r="DFY8" s="1097"/>
      <c r="DFZ8" s="1097"/>
      <c r="DGA8" s="1097"/>
      <c r="DGB8" s="1097"/>
      <c r="DGC8" s="1097"/>
      <c r="DGD8" s="1097"/>
      <c r="DGE8" s="1097"/>
      <c r="DGF8" s="1097"/>
      <c r="DGG8" s="1097"/>
      <c r="DGH8" s="1097"/>
      <c r="DGI8" s="1097"/>
      <c r="DGJ8" s="1097"/>
      <c r="DGK8" s="1097"/>
      <c r="DGL8" s="1097"/>
      <c r="DGM8" s="1097"/>
      <c r="DGN8" s="1097"/>
      <c r="DGO8" s="1097"/>
      <c r="DGP8" s="1097"/>
      <c r="DGQ8" s="1097"/>
      <c r="DGR8" s="1097"/>
      <c r="DGS8" s="1097"/>
      <c r="DGT8" s="1097"/>
      <c r="DGU8" s="1097"/>
      <c r="DGV8" s="1097"/>
      <c r="DGW8" s="1097"/>
      <c r="DGX8" s="1097"/>
      <c r="DGY8" s="1097"/>
      <c r="DGZ8" s="1097"/>
      <c r="DHA8" s="1097"/>
      <c r="DHB8" s="1097"/>
      <c r="DHC8" s="1097"/>
      <c r="DHD8" s="1097"/>
      <c r="DHE8" s="1097"/>
      <c r="DHF8" s="1097"/>
      <c r="DHG8" s="1097"/>
      <c r="DHH8" s="1097"/>
      <c r="DHI8" s="1097"/>
      <c r="DHJ8" s="1097"/>
      <c r="DHK8" s="1097"/>
      <c r="DHL8" s="1097"/>
      <c r="DHM8" s="1097"/>
      <c r="DHN8" s="1097"/>
      <c r="DHO8" s="1097"/>
      <c r="DHP8" s="1097"/>
      <c r="DHQ8" s="1097"/>
      <c r="DHR8" s="1097"/>
      <c r="DHS8" s="1097"/>
      <c r="DHT8" s="1097"/>
      <c r="DHU8" s="1097"/>
      <c r="DHV8" s="1097"/>
      <c r="DHW8" s="1097"/>
      <c r="DHX8" s="1097"/>
      <c r="DHY8" s="1097"/>
      <c r="DHZ8" s="1097"/>
      <c r="DIA8" s="1097"/>
      <c r="DIB8" s="1097"/>
      <c r="DIC8" s="1097"/>
      <c r="DID8" s="1097"/>
      <c r="DIE8" s="1097"/>
      <c r="DIF8" s="1097"/>
      <c r="DIG8" s="1097"/>
      <c r="DIH8" s="1097"/>
      <c r="DII8" s="1097"/>
      <c r="DIJ8" s="1097"/>
      <c r="DIK8" s="1097"/>
      <c r="DIL8" s="1097"/>
      <c r="DIM8" s="1097"/>
      <c r="DIN8" s="1097"/>
      <c r="DIO8" s="1097"/>
      <c r="DIP8" s="1097"/>
      <c r="DIQ8" s="1097"/>
      <c r="DIR8" s="1097"/>
      <c r="DIS8" s="1097"/>
      <c r="DIT8" s="1097"/>
      <c r="DIU8" s="1097"/>
      <c r="DIV8" s="1097"/>
      <c r="DIW8" s="1097"/>
      <c r="DIX8" s="1097"/>
      <c r="DIY8" s="1097"/>
      <c r="DIZ8" s="1097"/>
      <c r="DJA8" s="1097"/>
      <c r="DJB8" s="1097"/>
      <c r="DJC8" s="1097"/>
      <c r="DJD8" s="1097"/>
      <c r="DJE8" s="1097"/>
      <c r="DJF8" s="1097"/>
      <c r="DJG8" s="1097"/>
      <c r="DJH8" s="1097"/>
      <c r="DJI8" s="1097"/>
      <c r="DJJ8" s="1097"/>
      <c r="DJK8" s="1097"/>
      <c r="DJL8" s="1097"/>
      <c r="DJM8" s="1097"/>
      <c r="DJN8" s="1097"/>
      <c r="DJO8" s="1097"/>
      <c r="DJP8" s="1097"/>
      <c r="DJQ8" s="1097"/>
      <c r="DJR8" s="1097"/>
      <c r="DJS8" s="1097"/>
      <c r="DJT8" s="1097"/>
      <c r="DJU8" s="1097"/>
      <c r="DJV8" s="1097"/>
      <c r="DJW8" s="1097"/>
      <c r="DJX8" s="1097"/>
      <c r="DJY8" s="1097"/>
      <c r="DJZ8" s="1097"/>
      <c r="DKA8" s="1097"/>
      <c r="DKB8" s="1097"/>
      <c r="DKC8" s="1097"/>
      <c r="DKD8" s="1097"/>
      <c r="DKE8" s="1097"/>
      <c r="DKF8" s="1097"/>
      <c r="DKG8" s="1097"/>
      <c r="DKH8" s="1097"/>
      <c r="DKI8" s="1097"/>
      <c r="DKJ8" s="1097"/>
      <c r="DKK8" s="1097"/>
      <c r="DKL8" s="1097"/>
      <c r="DKM8" s="1097"/>
      <c r="DKN8" s="1097"/>
      <c r="DKO8" s="1097"/>
      <c r="DKP8" s="1097"/>
      <c r="DKQ8" s="1097"/>
      <c r="DKR8" s="1097"/>
      <c r="DKS8" s="1097"/>
      <c r="DKT8" s="1097"/>
      <c r="DKU8" s="1097"/>
      <c r="DKV8" s="1097"/>
      <c r="DKW8" s="1097"/>
      <c r="DKX8" s="1097"/>
      <c r="DKY8" s="1097"/>
      <c r="DKZ8" s="1097"/>
      <c r="DLA8" s="1097"/>
      <c r="DLB8" s="1097"/>
      <c r="DLC8" s="1097"/>
      <c r="DLD8" s="1097"/>
      <c r="DLE8" s="1097"/>
      <c r="DLF8" s="1097"/>
      <c r="DLG8" s="1097"/>
      <c r="DLH8" s="1097"/>
      <c r="DLI8" s="1097"/>
      <c r="DLJ8" s="1097"/>
      <c r="DLK8" s="1097"/>
      <c r="DLL8" s="1097"/>
      <c r="DLM8" s="1097"/>
      <c r="DLN8" s="1097"/>
      <c r="DLO8" s="1097"/>
      <c r="DLP8" s="1097"/>
      <c r="DLQ8" s="1097"/>
      <c r="DLR8" s="1097"/>
      <c r="DLS8" s="1097"/>
      <c r="DLT8" s="1097"/>
      <c r="DLU8" s="1097"/>
      <c r="DLV8" s="1097"/>
      <c r="DLW8" s="1097"/>
      <c r="DLX8" s="1097"/>
      <c r="DLY8" s="1097"/>
      <c r="DLZ8" s="1097"/>
      <c r="DMA8" s="1097"/>
      <c r="DMB8" s="1097"/>
      <c r="DMC8" s="1097"/>
      <c r="DMD8" s="1097"/>
      <c r="DME8" s="1097"/>
      <c r="DMF8" s="1097"/>
      <c r="DMG8" s="1097"/>
      <c r="DMH8" s="1097"/>
      <c r="DMI8" s="1097"/>
      <c r="DMJ8" s="1097"/>
      <c r="DMK8" s="1097"/>
      <c r="DML8" s="1097"/>
      <c r="DMM8" s="1097"/>
      <c r="DMN8" s="1097"/>
      <c r="DMO8" s="1097"/>
      <c r="DMP8" s="1097"/>
      <c r="DMQ8" s="1097"/>
      <c r="DMR8" s="1097"/>
      <c r="DMS8" s="1097"/>
      <c r="DMT8" s="1097"/>
      <c r="DMU8" s="1097"/>
      <c r="DMV8" s="1097"/>
      <c r="DMW8" s="1097"/>
      <c r="DMX8" s="1097"/>
      <c r="DMY8" s="1097"/>
      <c r="DMZ8" s="1097"/>
      <c r="DNA8" s="1097"/>
      <c r="DNB8" s="1097"/>
      <c r="DNC8" s="1097"/>
      <c r="DND8" s="1097"/>
      <c r="DNE8" s="1097"/>
      <c r="DNF8" s="1097"/>
      <c r="DNG8" s="1097"/>
      <c r="DNH8" s="1097"/>
      <c r="DNI8" s="1097"/>
      <c r="DNJ8" s="1097"/>
      <c r="DNK8" s="1097"/>
      <c r="DNL8" s="1097"/>
      <c r="DNM8" s="1097"/>
      <c r="DNN8" s="1097"/>
      <c r="DNO8" s="1097"/>
      <c r="DNP8" s="1097"/>
      <c r="DNQ8" s="1097"/>
      <c r="DNR8" s="1097"/>
      <c r="DNS8" s="1097"/>
      <c r="DNT8" s="1097"/>
      <c r="DNU8" s="1097"/>
      <c r="DNV8" s="1097"/>
      <c r="DNW8" s="1097"/>
      <c r="DNX8" s="1097"/>
      <c r="DNY8" s="1097"/>
      <c r="DNZ8" s="1097"/>
      <c r="DOA8" s="1097"/>
      <c r="DOB8" s="1097"/>
      <c r="DOC8" s="1097"/>
      <c r="DOD8" s="1097"/>
      <c r="DOE8" s="1097"/>
      <c r="DOF8" s="1097"/>
      <c r="DOG8" s="1097"/>
      <c r="DOH8" s="1097"/>
      <c r="DOI8" s="1097"/>
      <c r="DOJ8" s="1097"/>
      <c r="DOK8" s="1097"/>
      <c r="DOL8" s="1097"/>
      <c r="DOM8" s="1097"/>
      <c r="DON8" s="1097"/>
      <c r="DOO8" s="1097"/>
      <c r="DOP8" s="1097"/>
      <c r="DOQ8" s="1097"/>
      <c r="DOR8" s="1097"/>
      <c r="DOS8" s="1097"/>
      <c r="DOT8" s="1097"/>
      <c r="DOU8" s="1097"/>
      <c r="DOV8" s="1097"/>
      <c r="DOW8" s="1097"/>
      <c r="DOX8" s="1097"/>
      <c r="DOY8" s="1097"/>
      <c r="DOZ8" s="1097"/>
      <c r="DPA8" s="1097"/>
      <c r="DPB8" s="1097"/>
      <c r="DPC8" s="1097"/>
      <c r="DPD8" s="1097"/>
      <c r="DPE8" s="1097"/>
      <c r="DPF8" s="1097"/>
      <c r="DPG8" s="1097"/>
      <c r="DPH8" s="1097"/>
      <c r="DPI8" s="1097"/>
      <c r="DPJ8" s="1097"/>
      <c r="DPK8" s="1097"/>
      <c r="DPL8" s="1097"/>
      <c r="DPM8" s="1097"/>
      <c r="DPN8" s="1097"/>
      <c r="DPO8" s="1097"/>
      <c r="DPP8" s="1097"/>
      <c r="DPQ8" s="1097"/>
      <c r="DPR8" s="1097"/>
      <c r="DPS8" s="1097"/>
      <c r="DPT8" s="1097"/>
      <c r="DPU8" s="1097"/>
      <c r="DPV8" s="1097"/>
      <c r="DPW8" s="1097"/>
      <c r="DPX8" s="1097"/>
      <c r="DPY8" s="1097"/>
      <c r="DPZ8" s="1097"/>
      <c r="DQA8" s="1097"/>
      <c r="DQB8" s="1097"/>
      <c r="DQC8" s="1097"/>
      <c r="DQD8" s="1097"/>
      <c r="DQE8" s="1097"/>
      <c r="DQF8" s="1097"/>
      <c r="DQG8" s="1097"/>
      <c r="DQH8" s="1097"/>
      <c r="DQI8" s="1097"/>
      <c r="DQJ8" s="1097"/>
      <c r="DQK8" s="1097"/>
      <c r="DQL8" s="1097"/>
      <c r="DQM8" s="1097"/>
      <c r="DQN8" s="1097"/>
      <c r="DQO8" s="1097"/>
      <c r="DQP8" s="1097"/>
      <c r="DQQ8" s="1097"/>
      <c r="DQR8" s="1097"/>
      <c r="DQS8" s="1097"/>
      <c r="DQT8" s="1097"/>
      <c r="DQU8" s="1097"/>
      <c r="DQV8" s="1097"/>
      <c r="DQW8" s="1097"/>
      <c r="DQX8" s="1097"/>
      <c r="DQY8" s="1097"/>
      <c r="DQZ8" s="1097"/>
      <c r="DRA8" s="1097"/>
      <c r="DRB8" s="1097"/>
      <c r="DRC8" s="1097"/>
      <c r="DRD8" s="1097"/>
      <c r="DRE8" s="1097"/>
      <c r="DRF8" s="1097"/>
      <c r="DRG8" s="1097"/>
      <c r="DRH8" s="1097"/>
      <c r="DRI8" s="1097"/>
      <c r="DRJ8" s="1097"/>
      <c r="DRK8" s="1097"/>
      <c r="DRL8" s="1097"/>
      <c r="DRM8" s="1097"/>
      <c r="DRN8" s="1097"/>
      <c r="DRO8" s="1097"/>
      <c r="DRP8" s="1097"/>
      <c r="DRQ8" s="1097"/>
      <c r="DRR8" s="1097"/>
      <c r="DRS8" s="1097"/>
      <c r="DRT8" s="1097"/>
      <c r="DRU8" s="1097"/>
      <c r="DRV8" s="1097"/>
      <c r="DRW8" s="1097"/>
      <c r="DRX8" s="1097"/>
      <c r="DRY8" s="1097"/>
      <c r="DRZ8" s="1097"/>
      <c r="DSA8" s="1097"/>
      <c r="DSB8" s="1097"/>
      <c r="DSC8" s="1097"/>
      <c r="DSD8" s="1097"/>
      <c r="DSE8" s="1097"/>
      <c r="DSF8" s="1097"/>
      <c r="DSG8" s="1097"/>
      <c r="DSH8" s="1097"/>
      <c r="DSI8" s="1097"/>
      <c r="DSJ8" s="1097"/>
      <c r="DSK8" s="1097"/>
      <c r="DSL8" s="1097"/>
      <c r="DSM8" s="1097"/>
      <c r="DSN8" s="1097"/>
      <c r="DSO8" s="1097"/>
      <c r="DSP8" s="1097"/>
      <c r="DSQ8" s="1097"/>
      <c r="DSR8" s="1097"/>
      <c r="DSS8" s="1097"/>
      <c r="DST8" s="1097"/>
      <c r="DSU8" s="1097"/>
      <c r="DSV8" s="1097"/>
      <c r="DSW8" s="1097"/>
      <c r="DSX8" s="1097"/>
      <c r="DSY8" s="1097"/>
      <c r="DSZ8" s="1097"/>
      <c r="DTA8" s="1097"/>
      <c r="DTB8" s="1097"/>
      <c r="DTC8" s="1097"/>
      <c r="DTD8" s="1097"/>
      <c r="DTE8" s="1097"/>
      <c r="DTF8" s="1097"/>
      <c r="DTG8" s="1097"/>
      <c r="DTH8" s="1097"/>
      <c r="DTI8" s="1097"/>
      <c r="DTJ8" s="1097"/>
      <c r="DTK8" s="1097"/>
      <c r="DTL8" s="1097"/>
      <c r="DTM8" s="1097"/>
      <c r="DTN8" s="1097"/>
      <c r="DTO8" s="1097"/>
      <c r="DTP8" s="1097"/>
      <c r="DTQ8" s="1097"/>
      <c r="DTR8" s="1097"/>
      <c r="DTS8" s="1097"/>
      <c r="DTT8" s="1097"/>
      <c r="DTU8" s="1097"/>
      <c r="DTV8" s="1097"/>
      <c r="DTW8" s="1097"/>
      <c r="DTX8" s="1097"/>
      <c r="DTY8" s="1097"/>
      <c r="DTZ8" s="1097"/>
      <c r="DUA8" s="1097"/>
      <c r="DUB8" s="1097"/>
      <c r="DUC8" s="1097"/>
      <c r="DUD8" s="1097"/>
      <c r="DUE8" s="1097"/>
      <c r="DUF8" s="1097"/>
      <c r="DUG8" s="1097"/>
      <c r="DUH8" s="1097"/>
      <c r="DUI8" s="1097"/>
      <c r="DUJ8" s="1097"/>
      <c r="DUK8" s="1097"/>
      <c r="DUL8" s="1097"/>
      <c r="DUM8" s="1097"/>
      <c r="DUN8" s="1097"/>
      <c r="DUO8" s="1097"/>
      <c r="DUP8" s="1097"/>
      <c r="DUQ8" s="1097"/>
      <c r="DUR8" s="1097"/>
      <c r="DUS8" s="1097"/>
      <c r="DUT8" s="1097"/>
      <c r="DUU8" s="1097"/>
      <c r="DUV8" s="1097"/>
      <c r="DUW8" s="1097"/>
      <c r="DUX8" s="1097"/>
      <c r="DUY8" s="1097"/>
      <c r="DUZ8" s="1097"/>
      <c r="DVA8" s="1097"/>
      <c r="DVB8" s="1097"/>
      <c r="DVC8" s="1097"/>
      <c r="DVD8" s="1097"/>
      <c r="DVE8" s="1097"/>
      <c r="DVF8" s="1097"/>
      <c r="DVG8" s="1097"/>
      <c r="DVH8" s="1097"/>
      <c r="DVI8" s="1097"/>
      <c r="DVJ8" s="1097"/>
      <c r="DVK8" s="1097"/>
      <c r="DVL8" s="1097"/>
      <c r="DVM8" s="1097"/>
      <c r="DVN8" s="1097"/>
      <c r="DVO8" s="1097"/>
      <c r="DVP8" s="1097"/>
      <c r="DVQ8" s="1097"/>
      <c r="DVR8" s="1097"/>
      <c r="DVS8" s="1097"/>
      <c r="DVT8" s="1097"/>
      <c r="DVU8" s="1097"/>
      <c r="DVV8" s="1097"/>
      <c r="DVW8" s="1097"/>
      <c r="DVX8" s="1097"/>
      <c r="DVY8" s="1097"/>
      <c r="DVZ8" s="1097"/>
      <c r="DWA8" s="1097"/>
      <c r="DWB8" s="1097"/>
      <c r="DWC8" s="1097"/>
      <c r="DWD8" s="1097"/>
      <c r="DWE8" s="1097"/>
      <c r="DWF8" s="1097"/>
      <c r="DWG8" s="1097"/>
      <c r="DWH8" s="1097"/>
      <c r="DWI8" s="1097"/>
      <c r="DWJ8" s="1097"/>
      <c r="DWK8" s="1097"/>
      <c r="DWL8" s="1097"/>
      <c r="DWM8" s="1097"/>
      <c r="DWN8" s="1097"/>
      <c r="DWO8" s="1097"/>
      <c r="DWP8" s="1097"/>
      <c r="DWQ8" s="1097"/>
      <c r="DWR8" s="1097"/>
      <c r="DWS8" s="1097"/>
      <c r="DWT8" s="1097"/>
      <c r="DWU8" s="1097"/>
      <c r="DWV8" s="1097"/>
      <c r="DWW8" s="1097"/>
      <c r="DWX8" s="1097"/>
      <c r="DWY8" s="1097"/>
      <c r="DWZ8" s="1097"/>
      <c r="DXA8" s="1097"/>
      <c r="DXB8" s="1097"/>
      <c r="DXC8" s="1097"/>
      <c r="DXD8" s="1097"/>
      <c r="DXE8" s="1097"/>
      <c r="DXF8" s="1097"/>
      <c r="DXG8" s="1097"/>
      <c r="DXH8" s="1097"/>
      <c r="DXI8" s="1097"/>
      <c r="DXJ8" s="1097"/>
      <c r="DXK8" s="1097"/>
      <c r="DXL8" s="1097"/>
      <c r="DXM8" s="1097"/>
      <c r="DXN8" s="1097"/>
      <c r="DXO8" s="1097"/>
      <c r="DXP8" s="1097"/>
      <c r="DXQ8" s="1097"/>
      <c r="DXR8" s="1097"/>
      <c r="DXS8" s="1097"/>
      <c r="DXT8" s="1097"/>
      <c r="DXU8" s="1097"/>
      <c r="DXV8" s="1097"/>
      <c r="DXW8" s="1097"/>
      <c r="DXX8" s="1097"/>
      <c r="DXY8" s="1097"/>
      <c r="DXZ8" s="1097"/>
      <c r="DYA8" s="1097"/>
      <c r="DYB8" s="1097"/>
      <c r="DYC8" s="1097"/>
      <c r="DYD8" s="1097"/>
      <c r="DYE8" s="1097"/>
      <c r="DYF8" s="1097"/>
      <c r="DYG8" s="1097"/>
      <c r="DYH8" s="1097"/>
      <c r="DYI8" s="1097"/>
      <c r="DYJ8" s="1097"/>
      <c r="DYK8" s="1097"/>
      <c r="DYL8" s="1097"/>
      <c r="DYM8" s="1097"/>
      <c r="DYN8" s="1097"/>
      <c r="DYO8" s="1097"/>
      <c r="DYP8" s="1097"/>
      <c r="DYQ8" s="1097"/>
      <c r="DYR8" s="1097"/>
      <c r="DYS8" s="1097"/>
      <c r="DYT8" s="1097"/>
      <c r="DYU8" s="1097"/>
      <c r="DYV8" s="1097"/>
      <c r="DYW8" s="1097"/>
      <c r="DYX8" s="1097"/>
      <c r="DYY8" s="1097"/>
      <c r="DYZ8" s="1097"/>
      <c r="DZA8" s="1097"/>
      <c r="DZB8" s="1097"/>
      <c r="DZC8" s="1097"/>
      <c r="DZD8" s="1097"/>
      <c r="DZE8" s="1097"/>
      <c r="DZF8" s="1097"/>
      <c r="DZG8" s="1097"/>
      <c r="DZH8" s="1097"/>
      <c r="DZI8" s="1097"/>
      <c r="DZJ8" s="1097"/>
      <c r="DZK8" s="1097"/>
      <c r="DZL8" s="1097"/>
      <c r="DZM8" s="1097"/>
      <c r="DZN8" s="1097"/>
      <c r="DZO8" s="1097"/>
      <c r="DZP8" s="1097"/>
      <c r="DZQ8" s="1097"/>
      <c r="DZR8" s="1097"/>
      <c r="DZS8" s="1097"/>
      <c r="DZT8" s="1097"/>
      <c r="DZU8" s="1097"/>
      <c r="DZV8" s="1097"/>
      <c r="DZW8" s="1097"/>
      <c r="DZX8" s="1097"/>
      <c r="DZY8" s="1097"/>
      <c r="DZZ8" s="1097"/>
      <c r="EAA8" s="1097"/>
      <c r="EAB8" s="1097"/>
      <c r="EAC8" s="1097"/>
      <c r="EAD8" s="1097"/>
      <c r="EAE8" s="1097"/>
      <c r="EAF8" s="1097"/>
      <c r="EAG8" s="1097"/>
      <c r="EAH8" s="1097"/>
      <c r="EAI8" s="1097"/>
      <c r="EAJ8" s="1097"/>
      <c r="EAK8" s="1097"/>
      <c r="EAL8" s="1097"/>
      <c r="EAM8" s="1097"/>
      <c r="EAN8" s="1097"/>
      <c r="EAO8" s="1097"/>
      <c r="EAP8" s="1097"/>
      <c r="EAQ8" s="1097"/>
      <c r="EAR8" s="1097"/>
      <c r="EAS8" s="1097"/>
      <c r="EAT8" s="1097"/>
      <c r="EAU8" s="1097"/>
      <c r="EAV8" s="1097"/>
      <c r="EAW8" s="1097"/>
      <c r="EAX8" s="1097"/>
      <c r="EAY8" s="1097"/>
      <c r="EAZ8" s="1097"/>
      <c r="EBA8" s="1097"/>
      <c r="EBB8" s="1097"/>
      <c r="EBC8" s="1097"/>
      <c r="EBD8" s="1097"/>
      <c r="EBE8" s="1097"/>
      <c r="EBF8" s="1097"/>
      <c r="EBG8" s="1097"/>
      <c r="EBH8" s="1097"/>
      <c r="EBI8" s="1097"/>
      <c r="EBJ8" s="1097"/>
      <c r="EBK8" s="1097"/>
      <c r="EBL8" s="1097"/>
      <c r="EBM8" s="1097"/>
      <c r="EBN8" s="1097"/>
      <c r="EBO8" s="1097"/>
      <c r="EBP8" s="1097"/>
      <c r="EBQ8" s="1097"/>
      <c r="EBR8" s="1097"/>
      <c r="EBS8" s="1097"/>
      <c r="EBT8" s="1097"/>
      <c r="EBU8" s="1097"/>
      <c r="EBV8" s="1097"/>
      <c r="EBW8" s="1097"/>
      <c r="EBX8" s="1097"/>
      <c r="EBY8" s="1097"/>
      <c r="EBZ8" s="1097"/>
      <c r="ECA8" s="1097"/>
      <c r="ECB8" s="1097"/>
      <c r="ECC8" s="1097"/>
      <c r="ECD8" s="1097"/>
      <c r="ECE8" s="1097"/>
      <c r="ECF8" s="1097"/>
      <c r="ECG8" s="1097"/>
      <c r="ECH8" s="1097"/>
      <c r="ECI8" s="1097"/>
      <c r="ECJ8" s="1097"/>
      <c r="ECK8" s="1097"/>
      <c r="ECL8" s="1097"/>
      <c r="ECM8" s="1097"/>
      <c r="ECN8" s="1097"/>
      <c r="ECO8" s="1097"/>
      <c r="ECP8" s="1097"/>
      <c r="ECQ8" s="1097"/>
      <c r="ECR8" s="1097"/>
      <c r="ECS8" s="1097"/>
      <c r="ECT8" s="1097"/>
      <c r="ECU8" s="1097"/>
      <c r="ECV8" s="1097"/>
      <c r="ECW8" s="1097"/>
      <c r="ECX8" s="1097"/>
      <c r="ECY8" s="1097"/>
      <c r="ECZ8" s="1097"/>
      <c r="EDA8" s="1097"/>
      <c r="EDB8" s="1097"/>
      <c r="EDC8" s="1097"/>
      <c r="EDD8" s="1097"/>
      <c r="EDE8" s="1097"/>
      <c r="EDF8" s="1097"/>
      <c r="EDG8" s="1097"/>
      <c r="EDH8" s="1097"/>
      <c r="EDI8" s="1097"/>
      <c r="EDJ8" s="1097"/>
      <c r="EDK8" s="1097"/>
      <c r="EDL8" s="1097"/>
      <c r="EDM8" s="1097"/>
      <c r="EDN8" s="1097"/>
      <c r="EDO8" s="1097"/>
      <c r="EDP8" s="1097"/>
      <c r="EDQ8" s="1097"/>
      <c r="EDR8" s="1097"/>
      <c r="EDS8" s="1097"/>
      <c r="EDT8" s="1097"/>
      <c r="EDU8" s="1097"/>
      <c r="EDV8" s="1097"/>
      <c r="EDW8" s="1097"/>
      <c r="EDX8" s="1097"/>
      <c r="EDY8" s="1097"/>
      <c r="EDZ8" s="1097"/>
      <c r="EEA8" s="1097"/>
      <c r="EEB8" s="1097"/>
      <c r="EEC8" s="1097"/>
      <c r="EED8" s="1097"/>
      <c r="EEE8" s="1097"/>
      <c r="EEF8" s="1097"/>
      <c r="EEG8" s="1097"/>
      <c r="EEH8" s="1097"/>
      <c r="EEI8" s="1097"/>
      <c r="EEJ8" s="1097"/>
      <c r="EEK8" s="1097"/>
      <c r="EEL8" s="1097"/>
      <c r="EEM8" s="1097"/>
      <c r="EEN8" s="1097"/>
      <c r="EEO8" s="1097"/>
      <c r="EEP8" s="1097"/>
      <c r="EEQ8" s="1097"/>
      <c r="EER8" s="1097"/>
      <c r="EES8" s="1097"/>
      <c r="EET8" s="1097"/>
      <c r="EEU8" s="1097"/>
      <c r="EEV8" s="1097"/>
      <c r="EEW8" s="1097"/>
      <c r="EEX8" s="1097"/>
      <c r="EEY8" s="1097"/>
      <c r="EEZ8" s="1097"/>
      <c r="EFA8" s="1097"/>
      <c r="EFB8" s="1097"/>
      <c r="EFC8" s="1097"/>
      <c r="EFD8" s="1097"/>
      <c r="EFE8" s="1097"/>
      <c r="EFF8" s="1097"/>
      <c r="EFG8" s="1097"/>
      <c r="EFH8" s="1097"/>
      <c r="EFI8" s="1097"/>
      <c r="EFJ8" s="1097"/>
      <c r="EFK8" s="1097"/>
      <c r="EFL8" s="1097"/>
      <c r="EFM8" s="1097"/>
      <c r="EFN8" s="1097"/>
      <c r="EFO8" s="1097"/>
      <c r="EFP8" s="1097"/>
      <c r="EFQ8" s="1097"/>
      <c r="EFR8" s="1097"/>
      <c r="EFS8" s="1097"/>
      <c r="EFT8" s="1097"/>
      <c r="EFU8" s="1097"/>
      <c r="EFV8" s="1097"/>
      <c r="EFW8" s="1097"/>
      <c r="EFX8" s="1097"/>
      <c r="EFY8" s="1097"/>
      <c r="EFZ8" s="1097"/>
      <c r="EGA8" s="1097"/>
      <c r="EGB8" s="1097"/>
      <c r="EGC8" s="1097"/>
      <c r="EGD8" s="1097"/>
      <c r="EGE8" s="1097"/>
      <c r="EGF8" s="1097"/>
      <c r="EGG8" s="1097"/>
      <c r="EGH8" s="1097"/>
      <c r="EGI8" s="1097"/>
      <c r="EGJ8" s="1097"/>
      <c r="EGK8" s="1097"/>
      <c r="EGL8" s="1097"/>
      <c r="EGM8" s="1097"/>
      <c r="EGN8" s="1097"/>
      <c r="EGO8" s="1097"/>
      <c r="EGP8" s="1097"/>
      <c r="EGQ8" s="1097"/>
      <c r="EGR8" s="1097"/>
      <c r="EGS8" s="1097"/>
      <c r="EGT8" s="1097"/>
      <c r="EGU8" s="1097"/>
      <c r="EGV8" s="1097"/>
      <c r="EGW8" s="1097"/>
      <c r="EGX8" s="1097"/>
      <c r="EGY8" s="1097"/>
      <c r="EGZ8" s="1097"/>
      <c r="EHA8" s="1097"/>
      <c r="EHB8" s="1097"/>
      <c r="EHC8" s="1097"/>
      <c r="EHD8" s="1097"/>
      <c r="EHE8" s="1097"/>
      <c r="EHF8" s="1097"/>
      <c r="EHG8" s="1097"/>
      <c r="EHH8" s="1097"/>
      <c r="EHI8" s="1097"/>
      <c r="EHJ8" s="1097"/>
      <c r="EHK8" s="1097"/>
      <c r="EHL8" s="1097"/>
      <c r="EHM8" s="1097"/>
      <c r="EHN8" s="1097"/>
      <c r="EHO8" s="1097"/>
      <c r="EHP8" s="1097"/>
      <c r="EHQ8" s="1097"/>
      <c r="EHR8" s="1097"/>
      <c r="EHS8" s="1097"/>
      <c r="EHT8" s="1097"/>
      <c r="EHU8" s="1097"/>
      <c r="EHV8" s="1097"/>
      <c r="EHW8" s="1097"/>
      <c r="EHX8" s="1097"/>
      <c r="EHY8" s="1097"/>
      <c r="EHZ8" s="1097"/>
      <c r="EIA8" s="1097"/>
      <c r="EIB8" s="1097"/>
      <c r="EIC8" s="1097"/>
      <c r="EID8" s="1097"/>
      <c r="EIE8" s="1097"/>
      <c r="EIF8" s="1097"/>
      <c r="EIG8" s="1097"/>
      <c r="EIH8" s="1097"/>
      <c r="EII8" s="1097"/>
      <c r="EIJ8" s="1097"/>
      <c r="EIK8" s="1097"/>
      <c r="EIL8" s="1097"/>
      <c r="EIM8" s="1097"/>
      <c r="EIN8" s="1097"/>
      <c r="EIO8" s="1097"/>
      <c r="EIP8" s="1097"/>
      <c r="EIQ8" s="1097"/>
      <c r="EIR8" s="1097"/>
      <c r="EIS8" s="1097"/>
      <c r="EIT8" s="1097"/>
      <c r="EIU8" s="1097"/>
      <c r="EIV8" s="1097"/>
      <c r="EIW8" s="1097"/>
      <c r="EIX8" s="1097"/>
      <c r="EIY8" s="1097"/>
      <c r="EIZ8" s="1097"/>
      <c r="EJA8" s="1097"/>
      <c r="EJB8" s="1097"/>
      <c r="EJC8" s="1097"/>
      <c r="EJD8" s="1097"/>
      <c r="EJE8" s="1097"/>
      <c r="EJF8" s="1097"/>
      <c r="EJG8" s="1097"/>
      <c r="EJH8" s="1097"/>
      <c r="EJI8" s="1097"/>
      <c r="EJJ8" s="1097"/>
      <c r="EJK8" s="1097"/>
      <c r="EJL8" s="1097"/>
      <c r="EJM8" s="1097"/>
      <c r="EJN8" s="1097"/>
      <c r="EJO8" s="1097"/>
      <c r="EJP8" s="1097"/>
      <c r="EJQ8" s="1097"/>
      <c r="EJR8" s="1097"/>
      <c r="EJS8" s="1097"/>
      <c r="EJT8" s="1097"/>
      <c r="EJU8" s="1097"/>
      <c r="EJV8" s="1097"/>
      <c r="EJW8" s="1097"/>
      <c r="EJX8" s="1097"/>
      <c r="EJY8" s="1097"/>
      <c r="EJZ8" s="1097"/>
      <c r="EKA8" s="1097"/>
      <c r="EKB8" s="1097"/>
      <c r="EKC8" s="1097"/>
      <c r="EKD8" s="1097"/>
      <c r="EKE8" s="1097"/>
      <c r="EKF8" s="1097"/>
      <c r="EKG8" s="1097"/>
      <c r="EKH8" s="1097"/>
      <c r="EKI8" s="1097"/>
      <c r="EKJ8" s="1097"/>
      <c r="EKK8" s="1097"/>
      <c r="EKL8" s="1097"/>
      <c r="EKM8" s="1097"/>
      <c r="EKN8" s="1097"/>
      <c r="EKO8" s="1097"/>
      <c r="EKP8" s="1097"/>
      <c r="EKQ8" s="1097"/>
      <c r="EKR8" s="1097"/>
      <c r="EKS8" s="1097"/>
      <c r="EKT8" s="1097"/>
      <c r="EKU8" s="1097"/>
      <c r="EKV8" s="1097"/>
      <c r="EKW8" s="1097"/>
      <c r="EKX8" s="1097"/>
      <c r="EKY8" s="1097"/>
      <c r="EKZ8" s="1097"/>
      <c r="ELA8" s="1097"/>
      <c r="ELB8" s="1097"/>
      <c r="ELC8" s="1097"/>
      <c r="ELD8" s="1097"/>
      <c r="ELE8" s="1097"/>
      <c r="ELF8" s="1097"/>
      <c r="ELG8" s="1097"/>
      <c r="ELH8" s="1097"/>
      <c r="ELI8" s="1097"/>
      <c r="ELJ8" s="1097"/>
      <c r="ELK8" s="1097"/>
      <c r="ELL8" s="1097"/>
      <c r="ELM8" s="1097"/>
      <c r="ELN8" s="1097"/>
      <c r="ELO8" s="1097"/>
      <c r="ELP8" s="1097"/>
      <c r="ELQ8" s="1097"/>
      <c r="ELR8" s="1097"/>
      <c r="ELS8" s="1097"/>
      <c r="ELT8" s="1097"/>
      <c r="ELU8" s="1097"/>
      <c r="ELV8" s="1097"/>
      <c r="ELW8" s="1097"/>
      <c r="ELX8" s="1097"/>
      <c r="ELY8" s="1097"/>
      <c r="ELZ8" s="1097"/>
      <c r="EMA8" s="1097"/>
      <c r="EMB8" s="1097"/>
      <c r="EMC8" s="1097"/>
      <c r="EMD8" s="1097"/>
      <c r="EME8" s="1097"/>
      <c r="EMF8" s="1097"/>
      <c r="EMG8" s="1097"/>
      <c r="EMH8" s="1097"/>
      <c r="EMI8" s="1097"/>
      <c r="EMJ8" s="1097"/>
      <c r="EMK8" s="1097"/>
      <c r="EML8" s="1097"/>
      <c r="EMM8" s="1097"/>
      <c r="EMN8" s="1097"/>
      <c r="EMO8" s="1097"/>
      <c r="EMP8" s="1097"/>
      <c r="EMQ8" s="1097"/>
      <c r="EMR8" s="1097"/>
      <c r="EMS8" s="1097"/>
      <c r="EMT8" s="1097"/>
      <c r="EMU8" s="1097"/>
      <c r="EMV8" s="1097"/>
      <c r="EMW8" s="1097"/>
      <c r="EMX8" s="1097"/>
      <c r="EMY8" s="1097"/>
      <c r="EMZ8" s="1097"/>
      <c r="ENA8" s="1097"/>
      <c r="ENB8" s="1097"/>
      <c r="ENC8" s="1097"/>
      <c r="END8" s="1097"/>
      <c r="ENE8" s="1097"/>
      <c r="ENF8" s="1097"/>
      <c r="ENG8" s="1097"/>
      <c r="ENH8" s="1097"/>
      <c r="ENI8" s="1097"/>
      <c r="ENJ8" s="1097"/>
      <c r="ENK8" s="1097"/>
      <c r="ENL8" s="1097"/>
      <c r="ENM8" s="1097"/>
      <c r="ENN8" s="1097"/>
      <c r="ENO8" s="1097"/>
      <c r="ENP8" s="1097"/>
      <c r="ENQ8" s="1097"/>
      <c r="ENR8" s="1097"/>
      <c r="ENS8" s="1097"/>
      <c r="ENT8" s="1097"/>
      <c r="ENU8" s="1097"/>
      <c r="ENV8" s="1097"/>
      <c r="ENW8" s="1097"/>
      <c r="ENX8" s="1097"/>
      <c r="ENY8" s="1097"/>
      <c r="ENZ8" s="1097"/>
      <c r="EOA8" s="1097"/>
      <c r="EOB8" s="1097"/>
      <c r="EOC8" s="1097"/>
      <c r="EOD8" s="1097"/>
      <c r="EOE8" s="1097"/>
      <c r="EOF8" s="1097"/>
      <c r="EOG8" s="1097"/>
      <c r="EOH8" s="1097"/>
      <c r="EOI8" s="1097"/>
      <c r="EOJ8" s="1097"/>
      <c r="EOK8" s="1097"/>
      <c r="EOL8" s="1097"/>
      <c r="EOM8" s="1097"/>
      <c r="EON8" s="1097"/>
      <c r="EOO8" s="1097"/>
      <c r="EOP8" s="1097"/>
      <c r="EOQ8" s="1097"/>
      <c r="EOR8" s="1097"/>
      <c r="EOS8" s="1097"/>
      <c r="EOT8" s="1097"/>
      <c r="EOU8" s="1097"/>
      <c r="EOV8" s="1097"/>
      <c r="EOW8" s="1097"/>
      <c r="EOX8" s="1097"/>
      <c r="EOY8" s="1097"/>
      <c r="EOZ8" s="1097"/>
      <c r="EPA8" s="1097"/>
      <c r="EPB8" s="1097"/>
      <c r="EPC8" s="1097"/>
      <c r="EPD8" s="1097"/>
      <c r="EPE8" s="1097"/>
      <c r="EPF8" s="1097"/>
      <c r="EPG8" s="1097"/>
      <c r="EPH8" s="1097"/>
      <c r="EPI8" s="1097"/>
      <c r="EPJ8" s="1097"/>
      <c r="EPK8" s="1097"/>
      <c r="EPL8" s="1097"/>
      <c r="EPM8" s="1097"/>
      <c r="EPN8" s="1097"/>
      <c r="EPO8" s="1097"/>
      <c r="EPP8" s="1097"/>
      <c r="EPQ8" s="1097"/>
      <c r="EPR8" s="1097"/>
      <c r="EPS8" s="1097"/>
      <c r="EPT8" s="1097"/>
      <c r="EPU8" s="1097"/>
      <c r="EPV8" s="1097"/>
      <c r="EPW8" s="1097"/>
      <c r="EPX8" s="1097"/>
      <c r="EPY8" s="1097"/>
      <c r="EPZ8" s="1097"/>
      <c r="EQA8" s="1097"/>
      <c r="EQB8" s="1097"/>
      <c r="EQC8" s="1097"/>
      <c r="EQD8" s="1097"/>
      <c r="EQE8" s="1097"/>
      <c r="EQF8" s="1097"/>
      <c r="EQG8" s="1097"/>
      <c r="EQH8" s="1097"/>
      <c r="EQI8" s="1097"/>
      <c r="EQJ8" s="1097"/>
      <c r="EQK8" s="1097"/>
      <c r="EQL8" s="1097"/>
      <c r="EQM8" s="1097"/>
      <c r="EQN8" s="1097"/>
      <c r="EQO8" s="1097"/>
      <c r="EQP8" s="1097"/>
      <c r="EQQ8" s="1097"/>
      <c r="EQR8" s="1097"/>
      <c r="EQS8" s="1097"/>
      <c r="EQT8" s="1097"/>
      <c r="EQU8" s="1097"/>
      <c r="EQV8" s="1097"/>
      <c r="EQW8" s="1097"/>
      <c r="EQX8" s="1097"/>
      <c r="EQY8" s="1097"/>
      <c r="EQZ8" s="1097"/>
      <c r="ERA8" s="1097"/>
      <c r="ERB8" s="1097"/>
      <c r="ERC8" s="1097"/>
      <c r="ERD8" s="1097"/>
      <c r="ERE8" s="1097"/>
      <c r="ERF8" s="1097"/>
      <c r="ERG8" s="1097"/>
      <c r="ERH8" s="1097"/>
      <c r="ERI8" s="1097"/>
      <c r="ERJ8" s="1097"/>
      <c r="ERK8" s="1097"/>
      <c r="ERL8" s="1097"/>
      <c r="ERM8" s="1097"/>
      <c r="ERN8" s="1097"/>
      <c r="ERO8" s="1097"/>
      <c r="ERP8" s="1097"/>
      <c r="ERQ8" s="1097"/>
      <c r="ERR8" s="1097"/>
      <c r="ERS8" s="1097"/>
      <c r="ERT8" s="1097"/>
      <c r="ERU8" s="1097"/>
      <c r="ERV8" s="1097"/>
      <c r="ERW8" s="1097"/>
      <c r="ERX8" s="1097"/>
      <c r="ERY8" s="1097"/>
      <c r="ERZ8" s="1097"/>
      <c r="ESA8" s="1097"/>
      <c r="ESB8" s="1097"/>
      <c r="ESC8" s="1097"/>
      <c r="ESD8" s="1097"/>
      <c r="ESE8" s="1097"/>
      <c r="ESF8" s="1097"/>
      <c r="ESG8" s="1097"/>
      <c r="ESH8" s="1097"/>
      <c r="ESI8" s="1097"/>
      <c r="ESJ8" s="1097"/>
      <c r="ESK8" s="1097"/>
      <c r="ESL8" s="1097"/>
      <c r="ESM8" s="1097"/>
      <c r="ESN8" s="1097"/>
      <c r="ESO8" s="1097"/>
      <c r="ESP8" s="1097"/>
      <c r="ESQ8" s="1097"/>
      <c r="ESR8" s="1097"/>
      <c r="ESS8" s="1097"/>
      <c r="EST8" s="1097"/>
      <c r="ESU8" s="1097"/>
      <c r="ESV8" s="1097"/>
      <c r="ESW8" s="1097"/>
      <c r="ESX8" s="1097"/>
      <c r="ESY8" s="1097"/>
      <c r="ESZ8" s="1097"/>
      <c r="ETA8" s="1097"/>
      <c r="ETB8" s="1097"/>
      <c r="ETC8" s="1097"/>
      <c r="ETD8" s="1097"/>
      <c r="ETE8" s="1097"/>
      <c r="ETF8" s="1097"/>
      <c r="ETG8" s="1097"/>
      <c r="ETH8" s="1097"/>
      <c r="ETI8" s="1097"/>
      <c r="ETJ8" s="1097"/>
      <c r="ETK8" s="1097"/>
      <c r="ETL8" s="1097"/>
      <c r="ETM8" s="1097"/>
      <c r="ETN8" s="1097"/>
      <c r="ETO8" s="1097"/>
      <c r="ETP8" s="1097"/>
      <c r="ETQ8" s="1097"/>
      <c r="ETR8" s="1097"/>
      <c r="ETS8" s="1097"/>
      <c r="ETT8" s="1097"/>
      <c r="ETU8" s="1097"/>
      <c r="ETV8" s="1097"/>
      <c r="ETW8" s="1097"/>
      <c r="ETX8" s="1097"/>
      <c r="ETY8" s="1097"/>
      <c r="ETZ8" s="1097"/>
      <c r="EUA8" s="1097"/>
      <c r="EUB8" s="1097"/>
      <c r="EUC8" s="1097"/>
      <c r="EUD8" s="1097"/>
      <c r="EUE8" s="1097"/>
      <c r="EUF8" s="1097"/>
      <c r="EUG8" s="1097"/>
      <c r="EUH8" s="1097"/>
      <c r="EUI8" s="1097"/>
      <c r="EUJ8" s="1097"/>
      <c r="EUK8" s="1097"/>
      <c r="EUL8" s="1097"/>
      <c r="EUM8" s="1097"/>
      <c r="EUN8" s="1097"/>
      <c r="EUO8" s="1097"/>
      <c r="EUP8" s="1097"/>
      <c r="EUQ8" s="1097"/>
      <c r="EUR8" s="1097"/>
      <c r="EUS8" s="1097"/>
      <c r="EUT8" s="1097"/>
      <c r="EUU8" s="1097"/>
      <c r="EUV8" s="1097"/>
      <c r="EUW8" s="1097"/>
      <c r="EUX8" s="1097"/>
      <c r="EUY8" s="1097"/>
      <c r="EUZ8" s="1097"/>
      <c r="EVA8" s="1097"/>
      <c r="EVB8" s="1097"/>
      <c r="EVC8" s="1097"/>
      <c r="EVD8" s="1097"/>
      <c r="EVE8" s="1097"/>
      <c r="EVF8" s="1097"/>
      <c r="EVG8" s="1097"/>
      <c r="EVH8" s="1097"/>
      <c r="EVI8" s="1097"/>
      <c r="EVJ8" s="1097"/>
      <c r="EVK8" s="1097"/>
      <c r="EVL8" s="1097"/>
      <c r="EVM8" s="1097"/>
      <c r="EVN8" s="1097"/>
      <c r="EVO8" s="1097"/>
      <c r="EVP8" s="1097"/>
      <c r="EVQ8" s="1097"/>
      <c r="EVR8" s="1097"/>
      <c r="EVS8" s="1097"/>
      <c r="EVT8" s="1097"/>
      <c r="EVU8" s="1097"/>
      <c r="EVV8" s="1097"/>
      <c r="EVW8" s="1097"/>
      <c r="EVX8" s="1097"/>
      <c r="EVY8" s="1097"/>
      <c r="EVZ8" s="1097"/>
      <c r="EWA8" s="1097"/>
      <c r="EWB8" s="1097"/>
      <c r="EWC8" s="1097"/>
      <c r="EWD8" s="1097"/>
      <c r="EWE8" s="1097"/>
      <c r="EWF8" s="1097"/>
      <c r="EWG8" s="1097"/>
      <c r="EWH8" s="1097"/>
      <c r="EWI8" s="1097"/>
      <c r="EWJ8" s="1097"/>
      <c r="EWK8" s="1097"/>
      <c r="EWL8" s="1097"/>
      <c r="EWM8" s="1097"/>
      <c r="EWN8" s="1097"/>
      <c r="EWO8" s="1097"/>
      <c r="EWP8" s="1097"/>
      <c r="EWQ8" s="1097"/>
      <c r="EWR8" s="1097"/>
      <c r="EWS8" s="1097"/>
      <c r="EWT8" s="1097"/>
      <c r="EWU8" s="1097"/>
      <c r="EWV8" s="1097"/>
      <c r="EWW8" s="1097"/>
      <c r="EWX8" s="1097"/>
      <c r="EWY8" s="1097"/>
      <c r="EWZ8" s="1097"/>
      <c r="EXA8" s="1097"/>
      <c r="EXB8" s="1097"/>
      <c r="EXC8" s="1097"/>
      <c r="EXD8" s="1097"/>
      <c r="EXE8" s="1097"/>
      <c r="EXF8" s="1097"/>
      <c r="EXG8" s="1097"/>
      <c r="EXH8" s="1097"/>
      <c r="EXI8" s="1097"/>
      <c r="EXJ8" s="1097"/>
      <c r="EXK8" s="1097"/>
      <c r="EXL8" s="1097"/>
      <c r="EXM8" s="1097"/>
      <c r="EXN8" s="1097"/>
      <c r="EXO8" s="1097"/>
      <c r="EXP8" s="1097"/>
      <c r="EXQ8" s="1097"/>
      <c r="EXR8" s="1097"/>
      <c r="EXS8" s="1097"/>
      <c r="EXT8" s="1097"/>
      <c r="EXU8" s="1097"/>
      <c r="EXV8" s="1097"/>
      <c r="EXW8" s="1097"/>
      <c r="EXX8" s="1097"/>
      <c r="EXY8" s="1097"/>
      <c r="EXZ8" s="1097"/>
      <c r="EYA8" s="1097"/>
      <c r="EYB8" s="1097"/>
      <c r="EYC8" s="1097"/>
      <c r="EYD8" s="1097"/>
      <c r="EYE8" s="1097"/>
      <c r="EYF8" s="1097"/>
      <c r="EYG8" s="1097"/>
      <c r="EYH8" s="1097"/>
      <c r="EYI8" s="1097"/>
      <c r="EYJ8" s="1097"/>
      <c r="EYK8" s="1097"/>
      <c r="EYL8" s="1097"/>
      <c r="EYM8" s="1097"/>
      <c r="EYN8" s="1097"/>
      <c r="EYO8" s="1097"/>
      <c r="EYP8" s="1097"/>
      <c r="EYQ8" s="1097"/>
      <c r="EYR8" s="1097"/>
      <c r="EYS8" s="1097"/>
      <c r="EYT8" s="1097"/>
      <c r="EYU8" s="1097"/>
      <c r="EYV8" s="1097"/>
      <c r="EYW8" s="1097"/>
      <c r="EYX8" s="1097"/>
      <c r="EYY8" s="1097"/>
      <c r="EYZ8" s="1097"/>
      <c r="EZA8" s="1097"/>
      <c r="EZB8" s="1097"/>
      <c r="EZC8" s="1097"/>
      <c r="EZD8" s="1097"/>
      <c r="EZE8" s="1097"/>
      <c r="EZF8" s="1097"/>
      <c r="EZG8" s="1097"/>
      <c r="EZH8" s="1097"/>
      <c r="EZI8" s="1097"/>
      <c r="EZJ8" s="1097"/>
      <c r="EZK8" s="1097"/>
      <c r="EZL8" s="1097"/>
      <c r="EZM8" s="1097"/>
      <c r="EZN8" s="1097"/>
      <c r="EZO8" s="1097"/>
      <c r="EZP8" s="1097"/>
      <c r="EZQ8" s="1097"/>
      <c r="EZR8" s="1097"/>
      <c r="EZS8" s="1097"/>
      <c r="EZT8" s="1097"/>
      <c r="EZU8" s="1097"/>
      <c r="EZV8" s="1097"/>
      <c r="EZW8" s="1097"/>
      <c r="EZX8" s="1097"/>
      <c r="EZY8" s="1097"/>
      <c r="EZZ8" s="1097"/>
      <c r="FAA8" s="1097"/>
      <c r="FAB8" s="1097"/>
      <c r="FAC8" s="1097"/>
      <c r="FAD8" s="1097"/>
      <c r="FAE8" s="1097"/>
      <c r="FAF8" s="1097"/>
      <c r="FAG8" s="1097"/>
      <c r="FAH8" s="1097"/>
      <c r="FAI8" s="1097"/>
      <c r="FAJ8" s="1097"/>
      <c r="FAK8" s="1097"/>
      <c r="FAL8" s="1097"/>
      <c r="FAM8" s="1097"/>
      <c r="FAN8" s="1097"/>
      <c r="FAO8" s="1097"/>
      <c r="FAP8" s="1097"/>
      <c r="FAQ8" s="1097"/>
      <c r="FAR8" s="1097"/>
      <c r="FAS8" s="1097"/>
      <c r="FAT8" s="1097"/>
      <c r="FAU8" s="1097"/>
      <c r="FAV8" s="1097"/>
      <c r="FAW8" s="1097"/>
      <c r="FAX8" s="1097"/>
      <c r="FAY8" s="1097"/>
      <c r="FAZ8" s="1097"/>
      <c r="FBA8" s="1097"/>
      <c r="FBB8" s="1097"/>
      <c r="FBC8" s="1097"/>
      <c r="FBD8" s="1097"/>
      <c r="FBE8" s="1097"/>
      <c r="FBF8" s="1097"/>
      <c r="FBG8" s="1097"/>
      <c r="FBH8" s="1097"/>
      <c r="FBI8" s="1097"/>
      <c r="FBJ8" s="1097"/>
      <c r="FBK8" s="1097"/>
      <c r="FBL8" s="1097"/>
      <c r="FBM8" s="1097"/>
      <c r="FBN8" s="1097"/>
      <c r="FBO8" s="1097"/>
      <c r="FBP8" s="1097"/>
      <c r="FBQ8" s="1097"/>
      <c r="FBR8" s="1097"/>
      <c r="FBS8" s="1097"/>
      <c r="FBT8" s="1097"/>
      <c r="FBU8" s="1097"/>
      <c r="FBV8" s="1097"/>
      <c r="FBW8" s="1097"/>
      <c r="FBX8" s="1097"/>
      <c r="FBY8" s="1097"/>
      <c r="FBZ8" s="1097"/>
      <c r="FCA8" s="1097"/>
      <c r="FCB8" s="1097"/>
      <c r="FCC8" s="1097"/>
      <c r="FCD8" s="1097"/>
      <c r="FCE8" s="1097"/>
      <c r="FCF8" s="1097"/>
      <c r="FCG8" s="1097"/>
      <c r="FCH8" s="1097"/>
      <c r="FCI8" s="1097"/>
      <c r="FCJ8" s="1097"/>
      <c r="FCK8" s="1097"/>
      <c r="FCL8" s="1097"/>
      <c r="FCM8" s="1097"/>
      <c r="FCN8" s="1097"/>
      <c r="FCO8" s="1097"/>
      <c r="FCP8" s="1097"/>
      <c r="FCQ8" s="1097"/>
      <c r="FCR8" s="1097"/>
      <c r="FCS8" s="1097"/>
      <c r="FCT8" s="1097"/>
      <c r="FCU8" s="1097"/>
      <c r="FCV8" s="1097"/>
      <c r="FCW8" s="1097"/>
      <c r="FCX8" s="1097"/>
      <c r="FCY8" s="1097"/>
      <c r="FCZ8" s="1097"/>
      <c r="FDA8" s="1097"/>
      <c r="FDB8" s="1097"/>
      <c r="FDC8" s="1097"/>
      <c r="FDD8" s="1097"/>
      <c r="FDE8" s="1097"/>
      <c r="FDF8" s="1097"/>
      <c r="FDG8" s="1097"/>
      <c r="FDH8" s="1097"/>
      <c r="FDI8" s="1097"/>
      <c r="FDJ8" s="1097"/>
      <c r="FDK8" s="1097"/>
      <c r="FDL8" s="1097"/>
      <c r="FDM8" s="1097"/>
      <c r="FDN8" s="1097"/>
      <c r="FDO8" s="1097"/>
      <c r="FDP8" s="1097"/>
      <c r="FDQ8" s="1097"/>
      <c r="FDR8" s="1097"/>
      <c r="FDS8" s="1097"/>
      <c r="FDT8" s="1097"/>
      <c r="FDU8" s="1097"/>
      <c r="FDV8" s="1097"/>
      <c r="FDW8" s="1097"/>
      <c r="FDX8" s="1097"/>
      <c r="FDY8" s="1097"/>
      <c r="FDZ8" s="1097"/>
      <c r="FEA8" s="1097"/>
      <c r="FEB8" s="1097"/>
      <c r="FEC8" s="1097"/>
      <c r="FED8" s="1097"/>
      <c r="FEE8" s="1097"/>
      <c r="FEF8" s="1097"/>
      <c r="FEG8" s="1097"/>
      <c r="FEH8" s="1097"/>
      <c r="FEI8" s="1097"/>
      <c r="FEJ8" s="1097"/>
      <c r="FEK8" s="1097"/>
      <c r="FEL8" s="1097"/>
      <c r="FEM8" s="1097"/>
      <c r="FEN8" s="1097"/>
      <c r="FEO8" s="1097"/>
      <c r="FEP8" s="1097"/>
      <c r="FEQ8" s="1097"/>
      <c r="FER8" s="1097"/>
      <c r="FES8" s="1097"/>
      <c r="FET8" s="1097"/>
      <c r="FEU8" s="1097"/>
      <c r="FEV8" s="1097"/>
      <c r="FEW8" s="1097"/>
      <c r="FEX8" s="1097"/>
      <c r="FEY8" s="1097"/>
      <c r="FEZ8" s="1097"/>
      <c r="FFA8" s="1097"/>
      <c r="FFB8" s="1097"/>
      <c r="FFC8" s="1097"/>
      <c r="FFD8" s="1097"/>
      <c r="FFE8" s="1097"/>
      <c r="FFF8" s="1097"/>
      <c r="FFG8" s="1097"/>
      <c r="FFH8" s="1097"/>
      <c r="FFI8" s="1097"/>
      <c r="FFJ8" s="1097"/>
      <c r="FFK8" s="1097"/>
      <c r="FFL8" s="1097"/>
      <c r="FFM8" s="1097"/>
      <c r="FFN8" s="1097"/>
      <c r="FFO8" s="1097"/>
      <c r="FFP8" s="1097"/>
      <c r="FFQ8" s="1097"/>
      <c r="FFR8" s="1097"/>
      <c r="FFS8" s="1097"/>
      <c r="FFT8" s="1097"/>
      <c r="FFU8" s="1097"/>
      <c r="FFV8" s="1097"/>
      <c r="FFW8" s="1097"/>
      <c r="FFX8" s="1097"/>
      <c r="FFY8" s="1097"/>
      <c r="FFZ8" s="1097"/>
      <c r="FGA8" s="1097"/>
      <c r="FGB8" s="1097"/>
      <c r="FGC8" s="1097"/>
      <c r="FGD8" s="1097"/>
      <c r="FGE8" s="1097"/>
      <c r="FGF8" s="1097"/>
      <c r="FGG8" s="1097"/>
      <c r="FGH8" s="1097"/>
      <c r="FGI8" s="1097"/>
      <c r="FGJ8" s="1097"/>
      <c r="FGK8" s="1097"/>
      <c r="FGL8" s="1097"/>
      <c r="FGM8" s="1097"/>
      <c r="FGN8" s="1097"/>
      <c r="FGO8" s="1097"/>
      <c r="FGP8" s="1097"/>
      <c r="FGQ8" s="1097"/>
      <c r="FGR8" s="1097"/>
      <c r="FGS8" s="1097"/>
      <c r="FGT8" s="1097"/>
      <c r="FGU8" s="1097"/>
      <c r="FGV8" s="1097"/>
      <c r="FGW8" s="1097"/>
      <c r="FGX8" s="1097"/>
      <c r="FGY8" s="1097"/>
      <c r="FGZ8" s="1097"/>
      <c r="FHA8" s="1097"/>
      <c r="FHB8" s="1097"/>
      <c r="FHC8" s="1097"/>
      <c r="FHD8" s="1097"/>
      <c r="FHE8" s="1097"/>
      <c r="FHF8" s="1097"/>
      <c r="FHG8" s="1097"/>
      <c r="FHH8" s="1097"/>
      <c r="FHI8" s="1097"/>
      <c r="FHJ8" s="1097"/>
      <c r="FHK8" s="1097"/>
      <c r="FHL8" s="1097"/>
      <c r="FHM8" s="1097"/>
      <c r="FHN8" s="1097"/>
      <c r="FHO8" s="1097"/>
      <c r="FHP8" s="1097"/>
      <c r="FHQ8" s="1097"/>
      <c r="FHR8" s="1097"/>
      <c r="FHS8" s="1097"/>
      <c r="FHT8" s="1097"/>
      <c r="FHU8" s="1097"/>
      <c r="FHV8" s="1097"/>
      <c r="FHW8" s="1097"/>
      <c r="FHX8" s="1097"/>
      <c r="FHY8" s="1097"/>
      <c r="FHZ8" s="1097"/>
      <c r="FIA8" s="1097"/>
      <c r="FIB8" s="1097"/>
      <c r="FIC8" s="1097"/>
      <c r="FID8" s="1097"/>
      <c r="FIE8" s="1097"/>
      <c r="FIF8" s="1097"/>
      <c r="FIG8" s="1097"/>
      <c r="FIH8" s="1097"/>
      <c r="FII8" s="1097"/>
      <c r="FIJ8" s="1097"/>
      <c r="FIK8" s="1097"/>
      <c r="FIL8" s="1097"/>
      <c r="FIM8" s="1097"/>
      <c r="FIN8" s="1097"/>
      <c r="FIO8" s="1097"/>
      <c r="FIP8" s="1097"/>
      <c r="FIQ8" s="1097"/>
      <c r="FIR8" s="1097"/>
      <c r="FIS8" s="1097"/>
      <c r="FIT8" s="1097"/>
      <c r="FIU8" s="1097"/>
      <c r="FIV8" s="1097"/>
      <c r="FIW8" s="1097"/>
      <c r="FIX8" s="1097"/>
      <c r="FIY8" s="1097"/>
      <c r="FIZ8" s="1097"/>
      <c r="FJA8" s="1097"/>
      <c r="FJB8" s="1097"/>
      <c r="FJC8" s="1097"/>
      <c r="FJD8" s="1097"/>
      <c r="FJE8" s="1097"/>
      <c r="FJF8" s="1097"/>
      <c r="FJG8" s="1097"/>
      <c r="FJH8" s="1097"/>
      <c r="FJI8" s="1097"/>
      <c r="FJJ8" s="1097"/>
      <c r="FJK8" s="1097"/>
      <c r="FJL8" s="1097"/>
      <c r="FJM8" s="1097"/>
      <c r="FJN8" s="1097"/>
      <c r="FJO8" s="1097"/>
      <c r="FJP8" s="1097"/>
      <c r="FJQ8" s="1097"/>
      <c r="FJR8" s="1097"/>
      <c r="FJS8" s="1097"/>
      <c r="FJT8" s="1097"/>
      <c r="FJU8" s="1097"/>
      <c r="FJV8" s="1097"/>
      <c r="FJW8" s="1097"/>
      <c r="FJX8" s="1097"/>
      <c r="FJY8" s="1097"/>
      <c r="FJZ8" s="1097"/>
      <c r="FKA8" s="1097"/>
      <c r="FKB8" s="1097"/>
      <c r="FKC8" s="1097"/>
      <c r="FKD8" s="1097"/>
      <c r="FKE8" s="1097"/>
      <c r="FKF8" s="1097"/>
      <c r="FKG8" s="1097"/>
      <c r="FKH8" s="1097"/>
      <c r="FKI8" s="1097"/>
      <c r="FKJ8" s="1097"/>
      <c r="FKK8" s="1097"/>
      <c r="FKL8" s="1097"/>
      <c r="FKM8" s="1097"/>
      <c r="FKN8" s="1097"/>
      <c r="FKO8" s="1097"/>
      <c r="FKP8" s="1097"/>
      <c r="FKQ8" s="1097"/>
      <c r="FKR8" s="1097"/>
      <c r="FKS8" s="1097"/>
      <c r="FKT8" s="1097"/>
      <c r="FKU8" s="1097"/>
      <c r="FKV8" s="1097"/>
      <c r="FKW8" s="1097"/>
      <c r="FKX8" s="1097"/>
      <c r="FKY8" s="1097"/>
      <c r="FKZ8" s="1097"/>
      <c r="FLA8" s="1097"/>
      <c r="FLB8" s="1097"/>
      <c r="FLC8" s="1097"/>
      <c r="FLD8" s="1097"/>
      <c r="FLE8" s="1097"/>
      <c r="FLF8" s="1097"/>
      <c r="FLG8" s="1097"/>
      <c r="FLH8" s="1097"/>
      <c r="FLI8" s="1097"/>
      <c r="FLJ8" s="1097"/>
      <c r="FLK8" s="1097"/>
      <c r="FLL8" s="1097"/>
      <c r="FLM8" s="1097"/>
      <c r="FLN8" s="1097"/>
      <c r="FLO8" s="1097"/>
      <c r="FLP8" s="1097"/>
      <c r="FLQ8" s="1097"/>
      <c r="FLR8" s="1097"/>
      <c r="FLS8" s="1097"/>
      <c r="FLT8" s="1097"/>
      <c r="FLU8" s="1097"/>
      <c r="FLV8" s="1097"/>
      <c r="FLW8" s="1097"/>
      <c r="FLX8" s="1097"/>
      <c r="FLY8" s="1097"/>
      <c r="FLZ8" s="1097"/>
      <c r="FMA8" s="1097"/>
      <c r="FMB8" s="1097"/>
      <c r="FMC8" s="1097"/>
      <c r="FMD8" s="1097"/>
      <c r="FME8" s="1097"/>
      <c r="FMF8" s="1097"/>
      <c r="FMG8" s="1097"/>
      <c r="FMH8" s="1097"/>
      <c r="FMI8" s="1097"/>
      <c r="FMJ8" s="1097"/>
      <c r="FMK8" s="1097"/>
      <c r="FML8" s="1097"/>
      <c r="FMM8" s="1097"/>
      <c r="FMN8" s="1097"/>
      <c r="FMO8" s="1097"/>
      <c r="FMP8" s="1097"/>
      <c r="FMQ8" s="1097"/>
      <c r="FMR8" s="1097"/>
      <c r="FMS8" s="1097"/>
      <c r="FMT8" s="1097"/>
      <c r="FMU8" s="1097"/>
      <c r="FMV8" s="1097"/>
      <c r="FMW8" s="1097"/>
      <c r="FMX8" s="1097"/>
      <c r="FMY8" s="1097"/>
      <c r="FMZ8" s="1097"/>
      <c r="FNA8" s="1097"/>
      <c r="FNB8" s="1097"/>
      <c r="FNC8" s="1097"/>
      <c r="FND8" s="1097"/>
      <c r="FNE8" s="1097"/>
      <c r="FNF8" s="1097"/>
      <c r="FNG8" s="1097"/>
      <c r="FNH8" s="1097"/>
      <c r="FNI8" s="1097"/>
      <c r="FNJ8" s="1097"/>
      <c r="FNK8" s="1097"/>
      <c r="FNL8" s="1097"/>
      <c r="FNM8" s="1097"/>
      <c r="FNN8" s="1097"/>
      <c r="FNO8" s="1097"/>
      <c r="FNP8" s="1097"/>
      <c r="FNQ8" s="1097"/>
      <c r="FNR8" s="1097"/>
      <c r="FNS8" s="1097"/>
      <c r="FNT8" s="1097"/>
      <c r="FNU8" s="1097"/>
      <c r="FNV8" s="1097"/>
      <c r="FNW8" s="1097"/>
      <c r="FNX8" s="1097"/>
      <c r="FNY8" s="1097"/>
      <c r="FNZ8" s="1097"/>
      <c r="FOA8" s="1097"/>
      <c r="FOB8" s="1097"/>
      <c r="FOC8" s="1097"/>
      <c r="FOD8" s="1097"/>
      <c r="FOE8" s="1097"/>
      <c r="FOF8" s="1097"/>
      <c r="FOG8" s="1097"/>
      <c r="FOH8" s="1097"/>
      <c r="FOI8" s="1097"/>
      <c r="FOJ8" s="1097"/>
      <c r="FOK8" s="1097"/>
      <c r="FOL8" s="1097"/>
      <c r="FOM8" s="1097"/>
      <c r="FON8" s="1097"/>
      <c r="FOO8" s="1097"/>
      <c r="FOP8" s="1097"/>
      <c r="FOQ8" s="1097"/>
      <c r="FOR8" s="1097"/>
      <c r="FOS8" s="1097"/>
      <c r="FOT8" s="1097"/>
      <c r="FOU8" s="1097"/>
      <c r="FOV8" s="1097"/>
      <c r="FOW8" s="1097"/>
      <c r="FOX8" s="1097"/>
      <c r="FOY8" s="1097"/>
      <c r="FOZ8" s="1097"/>
      <c r="FPA8" s="1097"/>
      <c r="FPB8" s="1097"/>
      <c r="FPC8" s="1097"/>
      <c r="FPD8" s="1097"/>
      <c r="FPE8" s="1097"/>
      <c r="FPF8" s="1097"/>
      <c r="FPG8" s="1097"/>
      <c r="FPH8" s="1097"/>
      <c r="FPI8" s="1097"/>
      <c r="FPJ8" s="1097"/>
      <c r="FPK8" s="1097"/>
      <c r="FPL8" s="1097"/>
      <c r="FPM8" s="1097"/>
      <c r="FPN8" s="1097"/>
      <c r="FPO8" s="1097"/>
      <c r="FPP8" s="1097"/>
      <c r="FPQ8" s="1097"/>
      <c r="FPR8" s="1097"/>
      <c r="FPS8" s="1097"/>
      <c r="FPT8" s="1097"/>
      <c r="FPU8" s="1097"/>
      <c r="FPV8" s="1097"/>
      <c r="FPW8" s="1097"/>
      <c r="FPX8" s="1097"/>
      <c r="FPY8" s="1097"/>
      <c r="FPZ8" s="1097"/>
      <c r="FQA8" s="1097"/>
      <c r="FQB8" s="1097"/>
      <c r="FQC8" s="1097"/>
      <c r="FQD8" s="1097"/>
      <c r="FQE8" s="1097"/>
      <c r="FQF8" s="1097"/>
      <c r="FQG8" s="1097"/>
      <c r="FQH8" s="1097"/>
      <c r="FQI8" s="1097"/>
      <c r="FQJ8" s="1097"/>
      <c r="FQK8" s="1097"/>
      <c r="FQL8" s="1097"/>
      <c r="FQM8" s="1097"/>
      <c r="FQN8" s="1097"/>
      <c r="FQO8" s="1097"/>
      <c r="FQP8" s="1097"/>
      <c r="FQQ8" s="1097"/>
      <c r="FQR8" s="1097"/>
      <c r="FQS8" s="1097"/>
      <c r="FQT8" s="1097"/>
      <c r="FQU8" s="1097"/>
      <c r="FQV8" s="1097"/>
      <c r="FQW8" s="1097"/>
      <c r="FQX8" s="1097"/>
      <c r="FQY8" s="1097"/>
      <c r="FQZ8" s="1097"/>
      <c r="FRA8" s="1097"/>
      <c r="FRB8" s="1097"/>
      <c r="FRC8" s="1097"/>
      <c r="FRD8" s="1097"/>
      <c r="FRE8" s="1097"/>
      <c r="FRF8" s="1097"/>
      <c r="FRG8" s="1097"/>
      <c r="FRH8" s="1097"/>
      <c r="FRI8" s="1097"/>
      <c r="FRJ8" s="1097"/>
      <c r="FRK8" s="1097"/>
      <c r="FRL8" s="1097"/>
      <c r="FRM8" s="1097"/>
      <c r="FRN8" s="1097"/>
      <c r="FRO8" s="1097"/>
      <c r="FRP8" s="1097"/>
      <c r="FRQ8" s="1097"/>
      <c r="FRR8" s="1097"/>
      <c r="FRS8" s="1097"/>
      <c r="FRT8" s="1097"/>
      <c r="FRU8" s="1097"/>
      <c r="FRV8" s="1097"/>
      <c r="FRW8" s="1097"/>
      <c r="FRX8" s="1097"/>
      <c r="FRY8" s="1097"/>
      <c r="FRZ8" s="1097"/>
      <c r="FSA8" s="1097"/>
      <c r="FSB8" s="1097"/>
      <c r="FSC8" s="1097"/>
      <c r="FSD8" s="1097"/>
      <c r="FSE8" s="1097"/>
      <c r="FSF8" s="1097"/>
      <c r="FSG8" s="1097"/>
      <c r="FSH8" s="1097"/>
      <c r="FSI8" s="1097"/>
      <c r="FSJ8" s="1097"/>
      <c r="FSK8" s="1097"/>
      <c r="FSL8" s="1097"/>
      <c r="FSM8" s="1097"/>
      <c r="FSN8" s="1097"/>
      <c r="FSO8" s="1097"/>
      <c r="FSP8" s="1097"/>
      <c r="FSQ8" s="1097"/>
      <c r="FSR8" s="1097"/>
      <c r="FSS8" s="1097"/>
      <c r="FST8" s="1097"/>
      <c r="FSU8" s="1097"/>
      <c r="FSV8" s="1097"/>
      <c r="FSW8" s="1097"/>
      <c r="FSX8" s="1097"/>
      <c r="FSY8" s="1097"/>
      <c r="FSZ8" s="1097"/>
      <c r="FTA8" s="1097"/>
      <c r="FTB8" s="1097"/>
      <c r="FTC8" s="1097"/>
      <c r="FTD8" s="1097"/>
      <c r="FTE8" s="1097"/>
      <c r="FTF8" s="1097"/>
      <c r="FTG8" s="1097"/>
      <c r="FTH8" s="1097"/>
      <c r="FTI8" s="1097"/>
      <c r="FTJ8" s="1097"/>
      <c r="FTK8" s="1097"/>
      <c r="FTL8" s="1097"/>
      <c r="FTM8" s="1097"/>
      <c r="FTN8" s="1097"/>
      <c r="FTO8" s="1097"/>
      <c r="FTP8" s="1097"/>
      <c r="FTQ8" s="1097"/>
      <c r="FTR8" s="1097"/>
      <c r="FTS8" s="1097"/>
      <c r="FTT8" s="1097"/>
      <c r="FTU8" s="1097"/>
      <c r="FTV8" s="1097"/>
      <c r="FTW8" s="1097"/>
      <c r="FTX8" s="1097"/>
      <c r="FTY8" s="1097"/>
      <c r="FTZ8" s="1097"/>
      <c r="FUA8" s="1097"/>
      <c r="FUB8" s="1097"/>
      <c r="FUC8" s="1097"/>
      <c r="FUD8" s="1097"/>
      <c r="FUE8" s="1097"/>
      <c r="FUF8" s="1097"/>
      <c r="FUG8" s="1097"/>
      <c r="FUH8" s="1097"/>
      <c r="FUI8" s="1097"/>
      <c r="FUJ8" s="1097"/>
      <c r="FUK8" s="1097"/>
      <c r="FUL8" s="1097"/>
      <c r="FUM8" s="1097"/>
      <c r="FUN8" s="1097"/>
      <c r="FUO8" s="1097"/>
      <c r="FUP8" s="1097"/>
      <c r="FUQ8" s="1097"/>
      <c r="FUR8" s="1097"/>
      <c r="FUS8" s="1097"/>
      <c r="FUT8" s="1097"/>
      <c r="FUU8" s="1097"/>
      <c r="FUV8" s="1097"/>
      <c r="FUW8" s="1097"/>
      <c r="FUX8" s="1097"/>
      <c r="FUY8" s="1097"/>
      <c r="FUZ8" s="1097"/>
      <c r="FVA8" s="1097"/>
      <c r="FVB8" s="1097"/>
      <c r="FVC8" s="1097"/>
      <c r="FVD8" s="1097"/>
      <c r="FVE8" s="1097"/>
      <c r="FVF8" s="1097"/>
      <c r="FVG8" s="1097"/>
      <c r="FVH8" s="1097"/>
      <c r="FVI8" s="1097"/>
      <c r="FVJ8" s="1097"/>
      <c r="FVK8" s="1097"/>
      <c r="FVL8" s="1097"/>
      <c r="FVM8" s="1097"/>
      <c r="FVN8" s="1097"/>
      <c r="FVO8" s="1097"/>
      <c r="FVP8" s="1097"/>
      <c r="FVQ8" s="1097"/>
      <c r="FVR8" s="1097"/>
      <c r="FVS8" s="1097"/>
      <c r="FVT8" s="1097"/>
      <c r="FVU8" s="1097"/>
      <c r="FVV8" s="1097"/>
      <c r="FVW8" s="1097"/>
      <c r="FVX8" s="1097"/>
      <c r="FVY8" s="1097"/>
      <c r="FVZ8" s="1097"/>
      <c r="FWA8" s="1097"/>
      <c r="FWB8" s="1097"/>
      <c r="FWC8" s="1097"/>
      <c r="FWD8" s="1097"/>
      <c r="FWE8" s="1097"/>
      <c r="FWF8" s="1097"/>
      <c r="FWG8" s="1097"/>
      <c r="FWH8" s="1097"/>
      <c r="FWI8" s="1097"/>
      <c r="FWJ8" s="1097"/>
      <c r="FWK8" s="1097"/>
      <c r="FWL8" s="1097"/>
      <c r="FWM8" s="1097"/>
      <c r="FWN8" s="1097"/>
      <c r="FWO8" s="1097"/>
      <c r="FWP8" s="1097"/>
      <c r="FWQ8" s="1097"/>
      <c r="FWR8" s="1097"/>
      <c r="FWS8" s="1097"/>
      <c r="FWT8" s="1097"/>
      <c r="FWU8" s="1097"/>
      <c r="FWV8" s="1097"/>
      <c r="FWW8" s="1097"/>
      <c r="FWX8" s="1097"/>
      <c r="FWY8" s="1097"/>
      <c r="FWZ8" s="1097"/>
      <c r="FXA8" s="1097"/>
      <c r="FXB8" s="1097"/>
      <c r="FXC8" s="1097"/>
      <c r="FXD8" s="1097"/>
      <c r="FXE8" s="1097"/>
      <c r="FXF8" s="1097"/>
      <c r="FXG8" s="1097"/>
      <c r="FXH8" s="1097"/>
      <c r="FXI8" s="1097"/>
      <c r="FXJ8" s="1097"/>
      <c r="FXK8" s="1097"/>
      <c r="FXL8" s="1097"/>
      <c r="FXM8" s="1097"/>
      <c r="FXN8" s="1097"/>
      <c r="FXO8" s="1097"/>
      <c r="FXP8" s="1097"/>
      <c r="FXQ8" s="1097"/>
      <c r="FXR8" s="1097"/>
      <c r="FXS8" s="1097"/>
      <c r="FXT8" s="1097"/>
      <c r="FXU8" s="1097"/>
      <c r="FXV8" s="1097"/>
      <c r="FXW8" s="1097"/>
      <c r="FXX8" s="1097"/>
      <c r="FXY8" s="1097"/>
      <c r="FXZ8" s="1097"/>
      <c r="FYA8" s="1097"/>
      <c r="FYB8" s="1097"/>
      <c r="FYC8" s="1097"/>
      <c r="FYD8" s="1097"/>
      <c r="FYE8" s="1097"/>
      <c r="FYF8" s="1097"/>
      <c r="FYG8" s="1097"/>
      <c r="FYH8" s="1097"/>
      <c r="FYI8" s="1097"/>
      <c r="FYJ8" s="1097"/>
      <c r="FYK8" s="1097"/>
      <c r="FYL8" s="1097"/>
      <c r="FYM8" s="1097"/>
      <c r="FYN8" s="1097"/>
      <c r="FYO8" s="1097"/>
      <c r="FYP8" s="1097"/>
      <c r="FYQ8" s="1097"/>
      <c r="FYR8" s="1097"/>
      <c r="FYS8" s="1097"/>
      <c r="FYT8" s="1097"/>
      <c r="FYU8" s="1097"/>
      <c r="FYV8" s="1097"/>
      <c r="FYW8" s="1097"/>
      <c r="FYX8" s="1097"/>
      <c r="FYY8" s="1097"/>
      <c r="FYZ8" s="1097"/>
      <c r="FZA8" s="1097"/>
      <c r="FZB8" s="1097"/>
      <c r="FZC8" s="1097"/>
      <c r="FZD8" s="1097"/>
      <c r="FZE8" s="1097"/>
      <c r="FZF8" s="1097"/>
      <c r="FZG8" s="1097"/>
      <c r="FZH8" s="1097"/>
      <c r="FZI8" s="1097"/>
      <c r="FZJ8" s="1097"/>
      <c r="FZK8" s="1097"/>
      <c r="FZL8" s="1097"/>
      <c r="FZM8" s="1097"/>
      <c r="FZN8" s="1097"/>
      <c r="FZO8" s="1097"/>
      <c r="FZP8" s="1097"/>
      <c r="FZQ8" s="1097"/>
      <c r="FZR8" s="1097"/>
      <c r="FZS8" s="1097"/>
      <c r="FZT8" s="1097"/>
      <c r="FZU8" s="1097"/>
      <c r="FZV8" s="1097"/>
      <c r="FZW8" s="1097"/>
      <c r="FZX8" s="1097"/>
      <c r="FZY8" s="1097"/>
      <c r="FZZ8" s="1097"/>
      <c r="GAA8" s="1097"/>
      <c r="GAB8" s="1097"/>
      <c r="GAC8" s="1097"/>
      <c r="GAD8" s="1097"/>
      <c r="GAE8" s="1097"/>
      <c r="GAF8" s="1097"/>
      <c r="GAG8" s="1097"/>
      <c r="GAH8" s="1097"/>
      <c r="GAI8" s="1097"/>
      <c r="GAJ8" s="1097"/>
      <c r="GAK8" s="1097"/>
      <c r="GAL8" s="1097"/>
      <c r="GAM8" s="1097"/>
      <c r="GAN8" s="1097"/>
      <c r="GAO8" s="1097"/>
      <c r="GAP8" s="1097"/>
      <c r="GAQ8" s="1097"/>
      <c r="GAR8" s="1097"/>
      <c r="GAS8" s="1097"/>
      <c r="GAT8" s="1097"/>
      <c r="GAU8" s="1097"/>
      <c r="GAV8" s="1097"/>
      <c r="GAW8" s="1097"/>
      <c r="GAX8" s="1097"/>
      <c r="GAY8" s="1097"/>
      <c r="GAZ8" s="1097"/>
      <c r="GBA8" s="1097"/>
      <c r="GBB8" s="1097"/>
      <c r="GBC8" s="1097"/>
      <c r="GBD8" s="1097"/>
      <c r="GBE8" s="1097"/>
      <c r="GBF8" s="1097"/>
      <c r="GBG8" s="1097"/>
      <c r="GBH8" s="1097"/>
      <c r="GBI8" s="1097"/>
      <c r="GBJ8" s="1097"/>
      <c r="GBK8" s="1097"/>
      <c r="GBL8" s="1097"/>
      <c r="GBM8" s="1097"/>
      <c r="GBN8" s="1097"/>
      <c r="GBO8" s="1097"/>
      <c r="GBP8" s="1097"/>
      <c r="GBQ8" s="1097"/>
      <c r="GBR8" s="1097"/>
      <c r="GBS8" s="1097"/>
      <c r="GBT8" s="1097"/>
      <c r="GBU8" s="1097"/>
      <c r="GBV8" s="1097"/>
      <c r="GBW8" s="1097"/>
      <c r="GBX8" s="1097"/>
      <c r="GBY8" s="1097"/>
      <c r="GBZ8" s="1097"/>
      <c r="GCA8" s="1097"/>
      <c r="GCB8" s="1097"/>
      <c r="GCC8" s="1097"/>
      <c r="GCD8" s="1097"/>
      <c r="GCE8" s="1097"/>
      <c r="GCF8" s="1097"/>
      <c r="GCG8" s="1097"/>
      <c r="GCH8" s="1097"/>
      <c r="GCI8" s="1097"/>
      <c r="GCJ8" s="1097"/>
      <c r="GCK8" s="1097"/>
      <c r="GCL8" s="1097"/>
      <c r="GCM8" s="1097"/>
      <c r="GCN8" s="1097"/>
      <c r="GCO8" s="1097"/>
      <c r="GCP8" s="1097"/>
      <c r="GCQ8" s="1097"/>
      <c r="GCR8" s="1097"/>
      <c r="GCS8" s="1097"/>
      <c r="GCT8" s="1097"/>
      <c r="GCU8" s="1097"/>
      <c r="GCV8" s="1097"/>
      <c r="GCW8" s="1097"/>
      <c r="GCX8" s="1097"/>
      <c r="GCY8" s="1097"/>
      <c r="GCZ8" s="1097"/>
      <c r="GDA8" s="1097"/>
      <c r="GDB8" s="1097"/>
      <c r="GDC8" s="1097"/>
      <c r="GDD8" s="1097"/>
      <c r="GDE8" s="1097"/>
      <c r="GDF8" s="1097"/>
      <c r="GDG8" s="1097"/>
      <c r="GDH8" s="1097"/>
      <c r="GDI8" s="1097"/>
      <c r="GDJ8" s="1097"/>
      <c r="GDK8" s="1097"/>
      <c r="GDL8" s="1097"/>
      <c r="GDM8" s="1097"/>
      <c r="GDN8" s="1097"/>
      <c r="GDO8" s="1097"/>
      <c r="GDP8" s="1097"/>
      <c r="GDQ8" s="1097"/>
      <c r="GDR8" s="1097"/>
      <c r="GDS8" s="1097"/>
      <c r="GDT8" s="1097"/>
      <c r="GDU8" s="1097"/>
      <c r="GDV8" s="1097"/>
      <c r="GDW8" s="1097"/>
      <c r="GDX8" s="1097"/>
      <c r="GDY8" s="1097"/>
      <c r="GDZ8" s="1097"/>
      <c r="GEA8" s="1097"/>
      <c r="GEB8" s="1097"/>
      <c r="GEC8" s="1097"/>
      <c r="GED8" s="1097"/>
      <c r="GEE8" s="1097"/>
      <c r="GEF8" s="1097"/>
      <c r="GEG8" s="1097"/>
      <c r="GEH8" s="1097"/>
      <c r="GEI8" s="1097"/>
      <c r="GEJ8" s="1097"/>
      <c r="GEK8" s="1097"/>
      <c r="GEL8" s="1097"/>
      <c r="GEM8" s="1097"/>
      <c r="GEN8" s="1097"/>
      <c r="GEO8" s="1097"/>
      <c r="GEP8" s="1097"/>
      <c r="GEQ8" s="1097"/>
      <c r="GER8" s="1097"/>
      <c r="GES8" s="1097"/>
      <c r="GET8" s="1097"/>
      <c r="GEU8" s="1097"/>
      <c r="GEV8" s="1097"/>
      <c r="GEW8" s="1097"/>
      <c r="GEX8" s="1097"/>
      <c r="GEY8" s="1097"/>
      <c r="GEZ8" s="1097"/>
      <c r="GFA8" s="1097"/>
      <c r="GFB8" s="1097"/>
      <c r="GFC8" s="1097"/>
      <c r="GFD8" s="1097"/>
      <c r="GFE8" s="1097"/>
      <c r="GFF8" s="1097"/>
      <c r="GFG8" s="1097"/>
      <c r="GFH8" s="1097"/>
      <c r="GFI8" s="1097"/>
      <c r="GFJ8" s="1097"/>
      <c r="GFK8" s="1097"/>
      <c r="GFL8" s="1097"/>
      <c r="GFM8" s="1097"/>
      <c r="GFN8" s="1097"/>
      <c r="GFO8" s="1097"/>
      <c r="GFP8" s="1097"/>
      <c r="GFQ8" s="1097"/>
      <c r="GFR8" s="1097"/>
      <c r="GFS8" s="1097"/>
      <c r="GFT8" s="1097"/>
      <c r="GFU8" s="1097"/>
      <c r="GFV8" s="1097"/>
      <c r="GFW8" s="1097"/>
      <c r="GFX8" s="1097"/>
      <c r="GFY8" s="1097"/>
      <c r="GFZ8" s="1097"/>
      <c r="GGA8" s="1097"/>
      <c r="GGB8" s="1097"/>
      <c r="GGC8" s="1097"/>
      <c r="GGD8" s="1097"/>
      <c r="GGE8" s="1097"/>
      <c r="GGF8" s="1097"/>
      <c r="GGG8" s="1097"/>
      <c r="GGH8" s="1097"/>
      <c r="GGI8" s="1097"/>
      <c r="GGJ8" s="1097"/>
      <c r="GGK8" s="1097"/>
      <c r="GGL8" s="1097"/>
      <c r="GGM8" s="1097"/>
      <c r="GGN8" s="1097"/>
      <c r="GGO8" s="1097"/>
      <c r="GGP8" s="1097"/>
      <c r="GGQ8" s="1097"/>
      <c r="GGR8" s="1097"/>
      <c r="GGS8" s="1097"/>
      <c r="GGT8" s="1097"/>
      <c r="GGU8" s="1097"/>
      <c r="GGV8" s="1097"/>
      <c r="GGW8" s="1097"/>
      <c r="GGX8" s="1097"/>
      <c r="GGY8" s="1097"/>
      <c r="GGZ8" s="1097"/>
      <c r="GHA8" s="1097"/>
      <c r="GHB8" s="1097"/>
      <c r="GHC8" s="1097"/>
      <c r="GHD8" s="1097"/>
      <c r="GHE8" s="1097"/>
      <c r="GHF8" s="1097"/>
      <c r="GHG8" s="1097"/>
      <c r="GHH8" s="1097"/>
      <c r="GHI8" s="1097"/>
      <c r="GHJ8" s="1097"/>
      <c r="GHK8" s="1097"/>
      <c r="GHL8" s="1097"/>
      <c r="GHM8" s="1097"/>
      <c r="GHN8" s="1097"/>
      <c r="GHO8" s="1097"/>
      <c r="GHP8" s="1097"/>
      <c r="GHQ8" s="1097"/>
      <c r="GHR8" s="1097"/>
      <c r="GHS8" s="1097"/>
      <c r="GHT8" s="1097"/>
      <c r="GHU8" s="1097"/>
      <c r="GHV8" s="1097"/>
      <c r="GHW8" s="1097"/>
      <c r="GHX8" s="1097"/>
      <c r="GHY8" s="1097"/>
      <c r="GHZ8" s="1097"/>
      <c r="GIA8" s="1097"/>
      <c r="GIB8" s="1097"/>
      <c r="GIC8" s="1097"/>
      <c r="GID8" s="1097"/>
      <c r="GIE8" s="1097"/>
      <c r="GIF8" s="1097"/>
      <c r="GIG8" s="1097"/>
      <c r="GIH8" s="1097"/>
      <c r="GII8" s="1097"/>
      <c r="GIJ8" s="1097"/>
      <c r="GIK8" s="1097"/>
      <c r="GIL8" s="1097"/>
      <c r="GIM8" s="1097"/>
      <c r="GIN8" s="1097"/>
      <c r="GIO8" s="1097"/>
      <c r="GIP8" s="1097"/>
      <c r="GIQ8" s="1097"/>
      <c r="GIR8" s="1097"/>
      <c r="GIS8" s="1097"/>
      <c r="GIT8" s="1097"/>
      <c r="GIU8" s="1097"/>
      <c r="GIV8" s="1097"/>
      <c r="GIW8" s="1097"/>
      <c r="GIX8" s="1097"/>
      <c r="GIY8" s="1097"/>
      <c r="GIZ8" s="1097"/>
      <c r="GJA8" s="1097"/>
      <c r="GJB8" s="1097"/>
      <c r="GJC8" s="1097"/>
      <c r="GJD8" s="1097"/>
      <c r="GJE8" s="1097"/>
      <c r="GJF8" s="1097"/>
      <c r="GJG8" s="1097"/>
      <c r="GJH8" s="1097"/>
      <c r="GJI8" s="1097"/>
      <c r="GJJ8" s="1097"/>
      <c r="GJK8" s="1097"/>
      <c r="GJL8" s="1097"/>
      <c r="GJM8" s="1097"/>
      <c r="GJN8" s="1097"/>
      <c r="GJO8" s="1097"/>
      <c r="GJP8" s="1097"/>
      <c r="GJQ8" s="1097"/>
      <c r="GJR8" s="1097"/>
      <c r="GJS8" s="1097"/>
      <c r="GJT8" s="1097"/>
      <c r="GJU8" s="1097"/>
      <c r="GJV8" s="1097"/>
      <c r="GJW8" s="1097"/>
      <c r="GJX8" s="1097"/>
      <c r="GJY8" s="1097"/>
      <c r="GJZ8" s="1097"/>
      <c r="GKA8" s="1097"/>
      <c r="GKB8" s="1097"/>
      <c r="GKC8" s="1097"/>
      <c r="GKD8" s="1097"/>
      <c r="GKE8" s="1097"/>
      <c r="GKF8" s="1097"/>
      <c r="GKG8" s="1097"/>
      <c r="GKH8" s="1097"/>
      <c r="GKI8" s="1097"/>
      <c r="GKJ8" s="1097"/>
      <c r="GKK8" s="1097"/>
      <c r="GKL8" s="1097"/>
      <c r="GKM8" s="1097"/>
      <c r="GKN8" s="1097"/>
      <c r="GKO8" s="1097"/>
      <c r="GKP8" s="1097"/>
      <c r="GKQ8" s="1097"/>
      <c r="GKR8" s="1097"/>
      <c r="GKS8" s="1097"/>
      <c r="GKT8" s="1097"/>
      <c r="GKU8" s="1097"/>
      <c r="GKV8" s="1097"/>
      <c r="GKW8" s="1097"/>
      <c r="GKX8" s="1097"/>
      <c r="GKY8" s="1097"/>
      <c r="GKZ8" s="1097"/>
      <c r="GLA8" s="1097"/>
      <c r="GLB8" s="1097"/>
      <c r="GLC8" s="1097"/>
      <c r="GLD8" s="1097"/>
      <c r="GLE8" s="1097"/>
      <c r="GLF8" s="1097"/>
      <c r="GLG8" s="1097"/>
      <c r="GLH8" s="1097"/>
      <c r="GLI8" s="1097"/>
      <c r="GLJ8" s="1097"/>
      <c r="GLK8" s="1097"/>
      <c r="GLL8" s="1097"/>
      <c r="GLM8" s="1097"/>
      <c r="GLN8" s="1097"/>
      <c r="GLO8" s="1097"/>
      <c r="GLP8" s="1097"/>
      <c r="GLQ8" s="1097"/>
      <c r="GLR8" s="1097"/>
      <c r="GLS8" s="1097"/>
      <c r="GLT8" s="1097"/>
      <c r="GLU8" s="1097"/>
      <c r="GLV8" s="1097"/>
      <c r="GLW8" s="1097"/>
      <c r="GLX8" s="1097"/>
      <c r="GLY8" s="1097"/>
      <c r="GLZ8" s="1097"/>
      <c r="GMA8" s="1097"/>
      <c r="GMB8" s="1097"/>
      <c r="GMC8" s="1097"/>
      <c r="GMD8" s="1097"/>
      <c r="GME8" s="1097"/>
      <c r="GMF8" s="1097"/>
      <c r="GMG8" s="1097"/>
      <c r="GMH8" s="1097"/>
      <c r="GMI8" s="1097"/>
      <c r="GMJ8" s="1097"/>
      <c r="GMK8" s="1097"/>
      <c r="GML8" s="1097"/>
      <c r="GMM8" s="1097"/>
      <c r="GMN8" s="1097"/>
      <c r="GMO8" s="1097"/>
      <c r="GMP8" s="1097"/>
      <c r="GMQ8" s="1097"/>
      <c r="GMR8" s="1097"/>
      <c r="GMS8" s="1097"/>
      <c r="GMT8" s="1097"/>
      <c r="GMU8" s="1097"/>
      <c r="GMV8" s="1097"/>
      <c r="GMW8" s="1097"/>
      <c r="GMX8" s="1097"/>
      <c r="GMY8" s="1097"/>
      <c r="GMZ8" s="1097"/>
      <c r="GNA8" s="1097"/>
      <c r="GNB8" s="1097"/>
      <c r="GNC8" s="1097"/>
      <c r="GND8" s="1097"/>
      <c r="GNE8" s="1097"/>
      <c r="GNF8" s="1097"/>
      <c r="GNG8" s="1097"/>
      <c r="GNH8" s="1097"/>
      <c r="GNI8" s="1097"/>
      <c r="GNJ8" s="1097"/>
      <c r="GNK8" s="1097"/>
      <c r="GNL8" s="1097"/>
      <c r="GNM8" s="1097"/>
      <c r="GNN8" s="1097"/>
      <c r="GNO8" s="1097"/>
      <c r="GNP8" s="1097"/>
      <c r="GNQ8" s="1097"/>
      <c r="GNR8" s="1097"/>
      <c r="GNS8" s="1097"/>
      <c r="GNT8" s="1097"/>
      <c r="GNU8" s="1097"/>
      <c r="GNV8" s="1097"/>
      <c r="GNW8" s="1097"/>
      <c r="GNX8" s="1097"/>
      <c r="GNY8" s="1097"/>
      <c r="GNZ8" s="1097"/>
      <c r="GOA8" s="1097"/>
      <c r="GOB8" s="1097"/>
      <c r="GOC8" s="1097"/>
      <c r="GOD8" s="1097"/>
      <c r="GOE8" s="1097"/>
      <c r="GOF8" s="1097"/>
      <c r="GOG8" s="1097"/>
      <c r="GOH8" s="1097"/>
      <c r="GOI8" s="1097"/>
      <c r="GOJ8" s="1097"/>
      <c r="GOK8" s="1097"/>
      <c r="GOL8" s="1097"/>
      <c r="GOM8" s="1097"/>
      <c r="GON8" s="1097"/>
      <c r="GOO8" s="1097"/>
      <c r="GOP8" s="1097"/>
      <c r="GOQ8" s="1097"/>
      <c r="GOR8" s="1097"/>
      <c r="GOS8" s="1097"/>
      <c r="GOT8" s="1097"/>
      <c r="GOU8" s="1097"/>
      <c r="GOV8" s="1097"/>
      <c r="GOW8" s="1097"/>
      <c r="GOX8" s="1097"/>
      <c r="GOY8" s="1097"/>
      <c r="GOZ8" s="1097"/>
      <c r="GPA8" s="1097"/>
      <c r="GPB8" s="1097"/>
      <c r="GPC8" s="1097"/>
      <c r="GPD8" s="1097"/>
      <c r="GPE8" s="1097"/>
      <c r="GPF8" s="1097"/>
      <c r="GPG8" s="1097"/>
      <c r="GPH8" s="1097"/>
      <c r="GPI8" s="1097"/>
      <c r="GPJ8" s="1097"/>
      <c r="GPK8" s="1097"/>
      <c r="GPL8" s="1097"/>
      <c r="GPM8" s="1097"/>
      <c r="GPN8" s="1097"/>
      <c r="GPO8" s="1097"/>
      <c r="GPP8" s="1097"/>
      <c r="GPQ8" s="1097"/>
      <c r="GPR8" s="1097"/>
      <c r="GPS8" s="1097"/>
      <c r="GPT8" s="1097"/>
      <c r="GPU8" s="1097"/>
      <c r="GPV8" s="1097"/>
      <c r="GPW8" s="1097"/>
      <c r="GPX8" s="1097"/>
      <c r="GPY8" s="1097"/>
      <c r="GPZ8" s="1097"/>
      <c r="GQA8" s="1097"/>
      <c r="GQB8" s="1097"/>
      <c r="GQC8" s="1097"/>
      <c r="GQD8" s="1097"/>
      <c r="GQE8" s="1097"/>
      <c r="GQF8" s="1097"/>
      <c r="GQG8" s="1097"/>
      <c r="GQH8" s="1097"/>
      <c r="GQI8" s="1097"/>
      <c r="GQJ8" s="1097"/>
      <c r="GQK8" s="1097"/>
      <c r="GQL8" s="1097"/>
      <c r="GQM8" s="1097"/>
      <c r="GQN8" s="1097"/>
      <c r="GQO8" s="1097"/>
      <c r="GQP8" s="1097"/>
      <c r="GQQ8" s="1097"/>
      <c r="GQR8" s="1097"/>
      <c r="GQS8" s="1097"/>
      <c r="GQT8" s="1097"/>
      <c r="GQU8" s="1097"/>
      <c r="GQV8" s="1097"/>
      <c r="GQW8" s="1097"/>
      <c r="GQX8" s="1097"/>
      <c r="GQY8" s="1097"/>
      <c r="GQZ8" s="1097"/>
      <c r="GRA8" s="1097"/>
      <c r="GRB8" s="1097"/>
      <c r="GRC8" s="1097"/>
      <c r="GRD8" s="1097"/>
      <c r="GRE8" s="1097"/>
      <c r="GRF8" s="1097"/>
      <c r="GRG8" s="1097"/>
      <c r="GRH8" s="1097"/>
      <c r="GRI8" s="1097"/>
      <c r="GRJ8" s="1097"/>
      <c r="GRK8" s="1097"/>
      <c r="GRL8" s="1097"/>
      <c r="GRM8" s="1097"/>
      <c r="GRN8" s="1097"/>
      <c r="GRO8" s="1097"/>
      <c r="GRP8" s="1097"/>
      <c r="GRQ8" s="1097"/>
      <c r="GRR8" s="1097"/>
      <c r="GRS8" s="1097"/>
      <c r="GRT8" s="1097"/>
      <c r="GRU8" s="1097"/>
      <c r="GRV8" s="1097"/>
      <c r="GRW8" s="1097"/>
      <c r="GRX8" s="1097"/>
      <c r="GRY8" s="1097"/>
      <c r="GRZ8" s="1097"/>
      <c r="GSA8" s="1097"/>
      <c r="GSB8" s="1097"/>
      <c r="GSC8" s="1097"/>
      <c r="GSD8" s="1097"/>
      <c r="GSE8" s="1097"/>
      <c r="GSF8" s="1097"/>
      <c r="GSG8" s="1097"/>
      <c r="GSH8" s="1097"/>
      <c r="GSI8" s="1097"/>
      <c r="GSJ8" s="1097"/>
      <c r="GSK8" s="1097"/>
      <c r="GSL8" s="1097"/>
      <c r="GSM8" s="1097"/>
      <c r="GSN8" s="1097"/>
      <c r="GSO8" s="1097"/>
      <c r="GSP8" s="1097"/>
      <c r="GSQ8" s="1097"/>
      <c r="GSR8" s="1097"/>
      <c r="GSS8" s="1097"/>
      <c r="GST8" s="1097"/>
      <c r="GSU8" s="1097"/>
      <c r="GSV8" s="1097"/>
      <c r="GSW8" s="1097"/>
      <c r="GSX8" s="1097"/>
      <c r="GSY8" s="1097"/>
      <c r="GSZ8" s="1097"/>
      <c r="GTA8" s="1097"/>
      <c r="GTB8" s="1097"/>
      <c r="GTC8" s="1097"/>
      <c r="GTD8" s="1097"/>
      <c r="GTE8" s="1097"/>
      <c r="GTF8" s="1097"/>
      <c r="GTG8" s="1097"/>
      <c r="GTH8" s="1097"/>
      <c r="GTI8" s="1097"/>
      <c r="GTJ8" s="1097"/>
      <c r="GTK8" s="1097"/>
      <c r="GTL8" s="1097"/>
      <c r="GTM8" s="1097"/>
      <c r="GTN8" s="1097"/>
      <c r="GTO8" s="1097"/>
      <c r="GTP8" s="1097"/>
      <c r="GTQ8" s="1097"/>
      <c r="GTR8" s="1097"/>
      <c r="GTS8" s="1097"/>
      <c r="GTT8" s="1097"/>
      <c r="GTU8" s="1097"/>
      <c r="GTV8" s="1097"/>
      <c r="GTW8" s="1097"/>
      <c r="GTX8" s="1097"/>
      <c r="GTY8" s="1097"/>
      <c r="GTZ8" s="1097"/>
      <c r="GUA8" s="1097"/>
      <c r="GUB8" s="1097"/>
      <c r="GUC8" s="1097"/>
      <c r="GUD8" s="1097"/>
      <c r="GUE8" s="1097"/>
      <c r="GUF8" s="1097"/>
      <c r="GUG8" s="1097"/>
      <c r="GUH8" s="1097"/>
      <c r="GUI8" s="1097"/>
      <c r="GUJ8" s="1097"/>
      <c r="GUK8" s="1097"/>
      <c r="GUL8" s="1097"/>
      <c r="GUM8" s="1097"/>
      <c r="GUN8" s="1097"/>
      <c r="GUO8" s="1097"/>
      <c r="GUP8" s="1097"/>
      <c r="GUQ8" s="1097"/>
      <c r="GUR8" s="1097"/>
      <c r="GUS8" s="1097"/>
      <c r="GUT8" s="1097"/>
      <c r="GUU8" s="1097"/>
      <c r="GUV8" s="1097"/>
      <c r="GUW8" s="1097"/>
      <c r="GUX8" s="1097"/>
      <c r="GUY8" s="1097"/>
      <c r="GUZ8" s="1097"/>
      <c r="GVA8" s="1097"/>
      <c r="GVB8" s="1097"/>
      <c r="GVC8" s="1097"/>
      <c r="GVD8" s="1097"/>
      <c r="GVE8" s="1097"/>
      <c r="GVF8" s="1097"/>
      <c r="GVG8" s="1097"/>
      <c r="GVH8" s="1097"/>
      <c r="GVI8" s="1097"/>
      <c r="GVJ8" s="1097"/>
      <c r="GVK8" s="1097"/>
      <c r="GVL8" s="1097"/>
      <c r="GVM8" s="1097"/>
      <c r="GVN8" s="1097"/>
      <c r="GVO8" s="1097"/>
      <c r="GVP8" s="1097"/>
      <c r="GVQ8" s="1097"/>
      <c r="GVR8" s="1097"/>
      <c r="GVS8" s="1097"/>
      <c r="GVT8" s="1097"/>
      <c r="GVU8" s="1097"/>
      <c r="GVV8" s="1097"/>
      <c r="GVW8" s="1097"/>
      <c r="GVX8" s="1097"/>
      <c r="GVY8" s="1097"/>
      <c r="GVZ8" s="1097"/>
      <c r="GWA8" s="1097"/>
      <c r="GWB8" s="1097"/>
      <c r="GWC8" s="1097"/>
      <c r="GWD8" s="1097"/>
      <c r="GWE8" s="1097"/>
      <c r="GWF8" s="1097"/>
      <c r="GWG8" s="1097"/>
      <c r="GWH8" s="1097"/>
      <c r="GWI8" s="1097"/>
      <c r="GWJ8" s="1097"/>
      <c r="GWK8" s="1097"/>
      <c r="GWL8" s="1097"/>
      <c r="GWM8" s="1097"/>
      <c r="GWN8" s="1097"/>
      <c r="GWO8" s="1097"/>
      <c r="GWP8" s="1097"/>
      <c r="GWQ8" s="1097"/>
      <c r="GWR8" s="1097"/>
      <c r="GWS8" s="1097"/>
      <c r="GWT8" s="1097"/>
      <c r="GWU8" s="1097"/>
      <c r="GWV8" s="1097"/>
      <c r="GWW8" s="1097"/>
      <c r="GWX8" s="1097"/>
      <c r="GWY8" s="1097"/>
      <c r="GWZ8" s="1097"/>
      <c r="GXA8" s="1097"/>
      <c r="GXB8" s="1097"/>
      <c r="GXC8" s="1097"/>
      <c r="GXD8" s="1097"/>
      <c r="GXE8" s="1097"/>
      <c r="GXF8" s="1097"/>
      <c r="GXG8" s="1097"/>
      <c r="GXH8" s="1097"/>
      <c r="GXI8" s="1097"/>
      <c r="GXJ8" s="1097"/>
      <c r="GXK8" s="1097"/>
      <c r="GXL8" s="1097"/>
      <c r="GXM8" s="1097"/>
      <c r="GXN8" s="1097"/>
      <c r="GXO8" s="1097"/>
      <c r="GXP8" s="1097"/>
      <c r="GXQ8" s="1097"/>
      <c r="GXR8" s="1097"/>
      <c r="GXS8" s="1097"/>
      <c r="GXT8" s="1097"/>
      <c r="GXU8" s="1097"/>
      <c r="GXV8" s="1097"/>
      <c r="GXW8" s="1097"/>
      <c r="GXX8" s="1097"/>
      <c r="GXY8" s="1097"/>
      <c r="GXZ8" s="1097"/>
      <c r="GYA8" s="1097"/>
      <c r="GYB8" s="1097"/>
      <c r="GYC8" s="1097"/>
      <c r="GYD8" s="1097"/>
      <c r="GYE8" s="1097"/>
      <c r="GYF8" s="1097"/>
      <c r="GYG8" s="1097"/>
      <c r="GYH8" s="1097"/>
      <c r="GYI8" s="1097"/>
      <c r="GYJ8" s="1097"/>
      <c r="GYK8" s="1097"/>
      <c r="GYL8" s="1097"/>
      <c r="GYM8" s="1097"/>
      <c r="GYN8" s="1097"/>
      <c r="GYO8" s="1097"/>
      <c r="GYP8" s="1097"/>
      <c r="GYQ8" s="1097"/>
      <c r="GYR8" s="1097"/>
      <c r="GYS8" s="1097"/>
      <c r="GYT8" s="1097"/>
      <c r="GYU8" s="1097"/>
      <c r="GYV8" s="1097"/>
      <c r="GYW8" s="1097"/>
      <c r="GYX8" s="1097"/>
      <c r="GYY8" s="1097"/>
      <c r="GYZ8" s="1097"/>
      <c r="GZA8" s="1097"/>
      <c r="GZB8" s="1097"/>
      <c r="GZC8" s="1097"/>
      <c r="GZD8" s="1097"/>
      <c r="GZE8" s="1097"/>
      <c r="GZF8" s="1097"/>
      <c r="GZG8" s="1097"/>
      <c r="GZH8" s="1097"/>
      <c r="GZI8" s="1097"/>
      <c r="GZJ8" s="1097"/>
      <c r="GZK8" s="1097"/>
      <c r="GZL8" s="1097"/>
      <c r="GZM8" s="1097"/>
      <c r="GZN8" s="1097"/>
      <c r="GZO8" s="1097"/>
      <c r="GZP8" s="1097"/>
      <c r="GZQ8" s="1097"/>
      <c r="GZR8" s="1097"/>
      <c r="GZS8" s="1097"/>
      <c r="GZT8" s="1097"/>
      <c r="GZU8" s="1097"/>
      <c r="GZV8" s="1097"/>
      <c r="GZW8" s="1097"/>
      <c r="GZX8" s="1097"/>
      <c r="GZY8" s="1097"/>
      <c r="GZZ8" s="1097"/>
      <c r="HAA8" s="1097"/>
      <c r="HAB8" s="1097"/>
      <c r="HAC8" s="1097"/>
      <c r="HAD8" s="1097"/>
      <c r="HAE8" s="1097"/>
      <c r="HAF8" s="1097"/>
      <c r="HAG8" s="1097"/>
      <c r="HAH8" s="1097"/>
      <c r="HAI8" s="1097"/>
      <c r="HAJ8" s="1097"/>
      <c r="HAK8" s="1097"/>
      <c r="HAL8" s="1097"/>
      <c r="HAM8" s="1097"/>
      <c r="HAN8" s="1097"/>
      <c r="HAO8" s="1097"/>
      <c r="HAP8" s="1097"/>
      <c r="HAQ8" s="1097"/>
      <c r="HAR8" s="1097"/>
      <c r="HAS8" s="1097"/>
      <c r="HAT8" s="1097"/>
      <c r="HAU8" s="1097"/>
      <c r="HAV8" s="1097"/>
      <c r="HAW8" s="1097"/>
      <c r="HAX8" s="1097"/>
      <c r="HAY8" s="1097"/>
      <c r="HAZ8" s="1097"/>
      <c r="HBA8" s="1097"/>
      <c r="HBB8" s="1097"/>
      <c r="HBC8" s="1097"/>
      <c r="HBD8" s="1097"/>
      <c r="HBE8" s="1097"/>
      <c r="HBF8" s="1097"/>
      <c r="HBG8" s="1097"/>
      <c r="HBH8" s="1097"/>
      <c r="HBI8" s="1097"/>
      <c r="HBJ8" s="1097"/>
      <c r="HBK8" s="1097"/>
      <c r="HBL8" s="1097"/>
      <c r="HBM8" s="1097"/>
      <c r="HBN8" s="1097"/>
      <c r="HBO8" s="1097"/>
      <c r="HBP8" s="1097"/>
      <c r="HBQ8" s="1097"/>
      <c r="HBR8" s="1097"/>
      <c r="HBS8" s="1097"/>
      <c r="HBT8" s="1097"/>
      <c r="HBU8" s="1097"/>
      <c r="HBV8" s="1097"/>
      <c r="HBW8" s="1097"/>
      <c r="HBX8" s="1097"/>
      <c r="HBY8" s="1097"/>
      <c r="HBZ8" s="1097"/>
      <c r="HCA8" s="1097"/>
      <c r="HCB8" s="1097"/>
      <c r="HCC8" s="1097"/>
      <c r="HCD8" s="1097"/>
      <c r="HCE8" s="1097"/>
      <c r="HCF8" s="1097"/>
      <c r="HCG8" s="1097"/>
      <c r="HCH8" s="1097"/>
      <c r="HCI8" s="1097"/>
      <c r="HCJ8" s="1097"/>
      <c r="HCK8" s="1097"/>
      <c r="HCL8" s="1097"/>
      <c r="HCM8" s="1097"/>
      <c r="HCN8" s="1097"/>
      <c r="HCO8" s="1097"/>
      <c r="HCP8" s="1097"/>
      <c r="HCQ8" s="1097"/>
      <c r="HCR8" s="1097"/>
      <c r="HCS8" s="1097"/>
      <c r="HCT8" s="1097"/>
      <c r="HCU8" s="1097"/>
      <c r="HCV8" s="1097"/>
      <c r="HCW8" s="1097"/>
      <c r="HCX8" s="1097"/>
      <c r="HCY8" s="1097"/>
      <c r="HCZ8" s="1097"/>
      <c r="HDA8" s="1097"/>
      <c r="HDB8" s="1097"/>
      <c r="HDC8" s="1097"/>
      <c r="HDD8" s="1097"/>
      <c r="HDE8" s="1097"/>
      <c r="HDF8" s="1097"/>
      <c r="HDG8" s="1097"/>
      <c r="HDH8" s="1097"/>
      <c r="HDI8" s="1097"/>
      <c r="HDJ8" s="1097"/>
      <c r="HDK8" s="1097"/>
      <c r="HDL8" s="1097"/>
      <c r="HDM8" s="1097"/>
      <c r="HDN8" s="1097"/>
      <c r="HDO8" s="1097"/>
      <c r="HDP8" s="1097"/>
      <c r="HDQ8" s="1097"/>
      <c r="HDR8" s="1097"/>
      <c r="HDS8" s="1097"/>
      <c r="HDT8" s="1097"/>
      <c r="HDU8" s="1097"/>
      <c r="HDV8" s="1097"/>
      <c r="HDW8" s="1097"/>
      <c r="HDX8" s="1097"/>
      <c r="HDY8" s="1097"/>
      <c r="HDZ8" s="1097"/>
      <c r="HEA8" s="1097"/>
      <c r="HEB8" s="1097"/>
      <c r="HEC8" s="1097"/>
      <c r="HED8" s="1097"/>
      <c r="HEE8" s="1097"/>
      <c r="HEF8" s="1097"/>
      <c r="HEG8" s="1097"/>
      <c r="HEH8" s="1097"/>
      <c r="HEI8" s="1097"/>
      <c r="HEJ8" s="1097"/>
      <c r="HEK8" s="1097"/>
      <c r="HEL8" s="1097"/>
      <c r="HEM8" s="1097"/>
      <c r="HEN8" s="1097"/>
      <c r="HEO8" s="1097"/>
      <c r="HEP8" s="1097"/>
      <c r="HEQ8" s="1097"/>
      <c r="HER8" s="1097"/>
      <c r="HES8" s="1097"/>
      <c r="HET8" s="1097"/>
      <c r="HEU8" s="1097"/>
      <c r="HEV8" s="1097"/>
      <c r="HEW8" s="1097"/>
      <c r="HEX8" s="1097"/>
      <c r="HEY8" s="1097"/>
      <c r="HEZ8" s="1097"/>
      <c r="HFA8" s="1097"/>
      <c r="HFB8" s="1097"/>
      <c r="HFC8" s="1097"/>
      <c r="HFD8" s="1097"/>
      <c r="HFE8" s="1097"/>
      <c r="HFF8" s="1097"/>
      <c r="HFG8" s="1097"/>
      <c r="HFH8" s="1097"/>
      <c r="HFI8" s="1097"/>
      <c r="HFJ8" s="1097"/>
      <c r="HFK8" s="1097"/>
      <c r="HFL8" s="1097"/>
      <c r="HFM8" s="1097"/>
      <c r="HFN8" s="1097"/>
      <c r="HFO8" s="1097"/>
      <c r="HFP8" s="1097"/>
      <c r="HFQ8" s="1097"/>
      <c r="HFR8" s="1097"/>
      <c r="HFS8" s="1097"/>
      <c r="HFT8" s="1097"/>
      <c r="HFU8" s="1097"/>
      <c r="HFV8" s="1097"/>
      <c r="HFW8" s="1097"/>
      <c r="HFX8" s="1097"/>
      <c r="HFY8" s="1097"/>
      <c r="HFZ8" s="1097"/>
      <c r="HGA8" s="1097"/>
      <c r="HGB8" s="1097"/>
      <c r="HGC8" s="1097"/>
      <c r="HGD8" s="1097"/>
      <c r="HGE8" s="1097"/>
      <c r="HGF8" s="1097"/>
      <c r="HGG8" s="1097"/>
      <c r="HGH8" s="1097"/>
      <c r="HGI8" s="1097"/>
      <c r="HGJ8" s="1097"/>
      <c r="HGK8" s="1097"/>
      <c r="HGL8" s="1097"/>
      <c r="HGM8" s="1097"/>
      <c r="HGN8" s="1097"/>
      <c r="HGO8" s="1097"/>
      <c r="HGP8" s="1097"/>
      <c r="HGQ8" s="1097"/>
      <c r="HGR8" s="1097"/>
      <c r="HGS8" s="1097"/>
      <c r="HGT8" s="1097"/>
      <c r="HGU8" s="1097"/>
      <c r="HGV8" s="1097"/>
      <c r="HGW8" s="1097"/>
      <c r="HGX8" s="1097"/>
      <c r="HGY8" s="1097"/>
      <c r="HGZ8" s="1097"/>
      <c r="HHA8" s="1097"/>
      <c r="HHB8" s="1097"/>
      <c r="HHC8" s="1097"/>
      <c r="HHD8" s="1097"/>
      <c r="HHE8" s="1097"/>
      <c r="HHF8" s="1097"/>
      <c r="HHG8" s="1097"/>
      <c r="HHH8" s="1097"/>
      <c r="HHI8" s="1097"/>
      <c r="HHJ8" s="1097"/>
      <c r="HHK8" s="1097"/>
      <c r="HHL8" s="1097"/>
      <c r="HHM8" s="1097"/>
      <c r="HHN8" s="1097"/>
      <c r="HHO8" s="1097"/>
      <c r="HHP8" s="1097"/>
      <c r="HHQ8" s="1097"/>
      <c r="HHR8" s="1097"/>
      <c r="HHS8" s="1097"/>
      <c r="HHT8" s="1097"/>
      <c r="HHU8" s="1097"/>
      <c r="HHV8" s="1097"/>
      <c r="HHW8" s="1097"/>
      <c r="HHX8" s="1097"/>
      <c r="HHY8" s="1097"/>
      <c r="HHZ8" s="1097"/>
      <c r="HIA8" s="1097"/>
      <c r="HIB8" s="1097"/>
      <c r="HIC8" s="1097"/>
      <c r="HID8" s="1097"/>
      <c r="HIE8" s="1097"/>
      <c r="HIF8" s="1097"/>
      <c r="HIG8" s="1097"/>
      <c r="HIH8" s="1097"/>
      <c r="HII8" s="1097"/>
      <c r="HIJ8" s="1097"/>
      <c r="HIK8" s="1097"/>
      <c r="HIL8" s="1097"/>
      <c r="HIM8" s="1097"/>
      <c r="HIN8" s="1097"/>
      <c r="HIO8" s="1097"/>
      <c r="HIP8" s="1097"/>
      <c r="HIQ8" s="1097"/>
      <c r="HIR8" s="1097"/>
      <c r="HIS8" s="1097"/>
      <c r="HIT8" s="1097"/>
      <c r="HIU8" s="1097"/>
      <c r="HIV8" s="1097"/>
      <c r="HIW8" s="1097"/>
      <c r="HIX8" s="1097"/>
      <c r="HIY8" s="1097"/>
      <c r="HIZ8" s="1097"/>
      <c r="HJA8" s="1097"/>
      <c r="HJB8" s="1097"/>
      <c r="HJC8" s="1097"/>
      <c r="HJD8" s="1097"/>
      <c r="HJE8" s="1097"/>
      <c r="HJF8" s="1097"/>
      <c r="HJG8" s="1097"/>
      <c r="HJH8" s="1097"/>
      <c r="HJI8" s="1097"/>
      <c r="HJJ8" s="1097"/>
      <c r="HJK8" s="1097"/>
      <c r="HJL8" s="1097"/>
      <c r="HJM8" s="1097"/>
      <c r="HJN8" s="1097"/>
      <c r="HJO8" s="1097"/>
      <c r="HJP8" s="1097"/>
      <c r="HJQ8" s="1097"/>
      <c r="HJR8" s="1097"/>
      <c r="HJS8" s="1097"/>
      <c r="HJT8" s="1097"/>
      <c r="HJU8" s="1097"/>
      <c r="HJV8" s="1097"/>
      <c r="HJW8" s="1097"/>
      <c r="HJX8" s="1097"/>
      <c r="HJY8" s="1097"/>
      <c r="HJZ8" s="1097"/>
      <c r="HKA8" s="1097"/>
      <c r="HKB8" s="1097"/>
      <c r="HKC8" s="1097"/>
      <c r="HKD8" s="1097"/>
      <c r="HKE8" s="1097"/>
      <c r="HKF8" s="1097"/>
      <c r="HKG8" s="1097"/>
      <c r="HKH8" s="1097"/>
      <c r="HKI8" s="1097"/>
      <c r="HKJ8" s="1097"/>
      <c r="HKK8" s="1097"/>
      <c r="HKL8" s="1097"/>
      <c r="HKM8" s="1097"/>
      <c r="HKN8" s="1097"/>
      <c r="HKO8" s="1097"/>
      <c r="HKP8" s="1097"/>
      <c r="HKQ8" s="1097"/>
      <c r="HKR8" s="1097"/>
      <c r="HKS8" s="1097"/>
      <c r="HKT8" s="1097"/>
      <c r="HKU8" s="1097"/>
      <c r="HKV8" s="1097"/>
      <c r="HKW8" s="1097"/>
      <c r="HKX8" s="1097"/>
      <c r="HKY8" s="1097"/>
      <c r="HKZ8" s="1097"/>
      <c r="HLA8" s="1097"/>
      <c r="HLB8" s="1097"/>
      <c r="HLC8" s="1097"/>
      <c r="HLD8" s="1097"/>
      <c r="HLE8" s="1097"/>
      <c r="HLF8" s="1097"/>
      <c r="HLG8" s="1097"/>
      <c r="HLH8" s="1097"/>
      <c r="HLI8" s="1097"/>
      <c r="HLJ8" s="1097"/>
      <c r="HLK8" s="1097"/>
      <c r="HLL8" s="1097"/>
      <c r="HLM8" s="1097"/>
      <c r="HLN8" s="1097"/>
      <c r="HLO8" s="1097"/>
      <c r="HLP8" s="1097"/>
      <c r="HLQ8" s="1097"/>
      <c r="HLR8" s="1097"/>
      <c r="HLS8" s="1097"/>
      <c r="HLT8" s="1097"/>
      <c r="HLU8" s="1097"/>
      <c r="HLV8" s="1097"/>
      <c r="HLW8" s="1097"/>
      <c r="HLX8" s="1097"/>
      <c r="HLY8" s="1097"/>
      <c r="HLZ8" s="1097"/>
      <c r="HMA8" s="1097"/>
      <c r="HMB8" s="1097"/>
      <c r="HMC8" s="1097"/>
      <c r="HMD8" s="1097"/>
      <c r="HME8" s="1097"/>
      <c r="HMF8" s="1097"/>
      <c r="HMG8" s="1097"/>
      <c r="HMH8" s="1097"/>
      <c r="HMI8" s="1097"/>
      <c r="HMJ8" s="1097"/>
      <c r="HMK8" s="1097"/>
      <c r="HML8" s="1097"/>
      <c r="HMM8" s="1097"/>
      <c r="HMN8" s="1097"/>
      <c r="HMO8" s="1097"/>
      <c r="HMP8" s="1097"/>
      <c r="HMQ8" s="1097"/>
      <c r="HMR8" s="1097"/>
      <c r="HMS8" s="1097"/>
      <c r="HMT8" s="1097"/>
      <c r="HMU8" s="1097"/>
      <c r="HMV8" s="1097"/>
      <c r="HMW8" s="1097"/>
      <c r="HMX8" s="1097"/>
      <c r="HMY8" s="1097"/>
      <c r="HMZ8" s="1097"/>
      <c r="HNA8" s="1097"/>
      <c r="HNB8" s="1097"/>
      <c r="HNC8" s="1097"/>
      <c r="HND8" s="1097"/>
      <c r="HNE8" s="1097"/>
      <c r="HNF8" s="1097"/>
      <c r="HNG8" s="1097"/>
      <c r="HNH8" s="1097"/>
      <c r="HNI8" s="1097"/>
      <c r="HNJ8" s="1097"/>
      <c r="HNK8" s="1097"/>
      <c r="HNL8" s="1097"/>
      <c r="HNM8" s="1097"/>
      <c r="HNN8" s="1097"/>
      <c r="HNO8" s="1097"/>
      <c r="HNP8" s="1097"/>
      <c r="HNQ8" s="1097"/>
      <c r="HNR8" s="1097"/>
      <c r="HNS8" s="1097"/>
      <c r="HNT8" s="1097"/>
      <c r="HNU8" s="1097"/>
      <c r="HNV8" s="1097"/>
      <c r="HNW8" s="1097"/>
      <c r="HNX8" s="1097"/>
      <c r="HNY8" s="1097"/>
      <c r="HNZ8" s="1097"/>
      <c r="HOA8" s="1097"/>
      <c r="HOB8" s="1097"/>
      <c r="HOC8" s="1097"/>
      <c r="HOD8" s="1097"/>
      <c r="HOE8" s="1097"/>
      <c r="HOF8" s="1097"/>
      <c r="HOG8" s="1097"/>
      <c r="HOH8" s="1097"/>
      <c r="HOI8" s="1097"/>
      <c r="HOJ8" s="1097"/>
      <c r="HOK8" s="1097"/>
      <c r="HOL8" s="1097"/>
      <c r="HOM8" s="1097"/>
      <c r="HON8" s="1097"/>
      <c r="HOO8" s="1097"/>
      <c r="HOP8" s="1097"/>
      <c r="HOQ8" s="1097"/>
      <c r="HOR8" s="1097"/>
      <c r="HOS8" s="1097"/>
      <c r="HOT8" s="1097"/>
      <c r="HOU8" s="1097"/>
      <c r="HOV8" s="1097"/>
      <c r="HOW8" s="1097"/>
      <c r="HOX8" s="1097"/>
      <c r="HOY8" s="1097"/>
      <c r="HOZ8" s="1097"/>
      <c r="HPA8" s="1097"/>
      <c r="HPB8" s="1097"/>
      <c r="HPC8" s="1097"/>
      <c r="HPD8" s="1097"/>
      <c r="HPE8" s="1097"/>
      <c r="HPF8" s="1097"/>
      <c r="HPG8" s="1097"/>
      <c r="HPH8" s="1097"/>
      <c r="HPI8" s="1097"/>
      <c r="HPJ8" s="1097"/>
      <c r="HPK8" s="1097"/>
      <c r="HPL8" s="1097"/>
      <c r="HPM8" s="1097"/>
      <c r="HPN8" s="1097"/>
      <c r="HPO8" s="1097"/>
      <c r="HPP8" s="1097"/>
      <c r="HPQ8" s="1097"/>
      <c r="HPR8" s="1097"/>
      <c r="HPS8" s="1097"/>
      <c r="HPT8" s="1097"/>
      <c r="HPU8" s="1097"/>
      <c r="HPV8" s="1097"/>
      <c r="HPW8" s="1097"/>
      <c r="HPX8" s="1097"/>
      <c r="HPY8" s="1097"/>
      <c r="HPZ8" s="1097"/>
      <c r="HQA8" s="1097"/>
      <c r="HQB8" s="1097"/>
      <c r="HQC8" s="1097"/>
      <c r="HQD8" s="1097"/>
      <c r="HQE8" s="1097"/>
      <c r="HQF8" s="1097"/>
      <c r="HQG8" s="1097"/>
      <c r="HQH8" s="1097"/>
      <c r="HQI8" s="1097"/>
      <c r="HQJ8" s="1097"/>
      <c r="HQK8" s="1097"/>
      <c r="HQL8" s="1097"/>
      <c r="HQM8" s="1097"/>
      <c r="HQN8" s="1097"/>
      <c r="HQO8" s="1097"/>
      <c r="HQP8" s="1097"/>
      <c r="HQQ8" s="1097"/>
      <c r="HQR8" s="1097"/>
      <c r="HQS8" s="1097"/>
      <c r="HQT8" s="1097"/>
      <c r="HQU8" s="1097"/>
      <c r="HQV8" s="1097"/>
      <c r="HQW8" s="1097"/>
      <c r="HQX8" s="1097"/>
      <c r="HQY8" s="1097"/>
      <c r="HQZ8" s="1097"/>
      <c r="HRA8" s="1097"/>
      <c r="HRB8" s="1097"/>
      <c r="HRC8" s="1097"/>
      <c r="HRD8" s="1097"/>
      <c r="HRE8" s="1097"/>
      <c r="HRF8" s="1097"/>
      <c r="HRG8" s="1097"/>
      <c r="HRH8" s="1097"/>
      <c r="HRI8" s="1097"/>
      <c r="HRJ8" s="1097"/>
      <c r="HRK8" s="1097"/>
      <c r="HRL8" s="1097"/>
      <c r="HRM8" s="1097"/>
      <c r="HRN8" s="1097"/>
      <c r="HRO8" s="1097"/>
      <c r="HRP8" s="1097"/>
      <c r="HRQ8" s="1097"/>
      <c r="HRR8" s="1097"/>
      <c r="HRS8" s="1097"/>
      <c r="HRT8" s="1097"/>
      <c r="HRU8" s="1097"/>
      <c r="HRV8" s="1097"/>
      <c r="HRW8" s="1097"/>
      <c r="HRX8" s="1097"/>
      <c r="HRY8" s="1097"/>
      <c r="HRZ8" s="1097"/>
      <c r="HSA8" s="1097"/>
      <c r="HSB8" s="1097"/>
      <c r="HSC8" s="1097"/>
      <c r="HSD8" s="1097"/>
      <c r="HSE8" s="1097"/>
      <c r="HSF8" s="1097"/>
      <c r="HSG8" s="1097"/>
      <c r="HSH8" s="1097"/>
      <c r="HSI8" s="1097"/>
      <c r="HSJ8" s="1097"/>
      <c r="HSK8" s="1097"/>
      <c r="HSL8" s="1097"/>
      <c r="HSM8" s="1097"/>
      <c r="HSN8" s="1097"/>
      <c r="HSO8" s="1097"/>
      <c r="HSP8" s="1097"/>
      <c r="HSQ8" s="1097"/>
      <c r="HSR8" s="1097"/>
      <c r="HSS8" s="1097"/>
      <c r="HST8" s="1097"/>
      <c r="HSU8" s="1097"/>
      <c r="HSV8" s="1097"/>
      <c r="HSW8" s="1097"/>
      <c r="HSX8" s="1097"/>
      <c r="HSY8" s="1097"/>
      <c r="HSZ8" s="1097"/>
      <c r="HTA8" s="1097"/>
      <c r="HTB8" s="1097"/>
      <c r="HTC8" s="1097"/>
      <c r="HTD8" s="1097"/>
      <c r="HTE8" s="1097"/>
      <c r="HTF8" s="1097"/>
      <c r="HTG8" s="1097"/>
      <c r="HTH8" s="1097"/>
      <c r="HTI8" s="1097"/>
      <c r="HTJ8" s="1097"/>
      <c r="HTK8" s="1097"/>
      <c r="HTL8" s="1097"/>
      <c r="HTM8" s="1097"/>
      <c r="HTN8" s="1097"/>
      <c r="HTO8" s="1097"/>
      <c r="HTP8" s="1097"/>
      <c r="HTQ8" s="1097"/>
      <c r="HTR8" s="1097"/>
      <c r="HTS8" s="1097"/>
      <c r="HTT8" s="1097"/>
      <c r="HTU8" s="1097"/>
      <c r="HTV8" s="1097"/>
      <c r="HTW8" s="1097"/>
      <c r="HTX8" s="1097"/>
      <c r="HTY8" s="1097"/>
      <c r="HTZ8" s="1097"/>
      <c r="HUA8" s="1097"/>
      <c r="HUB8" s="1097"/>
      <c r="HUC8" s="1097"/>
      <c r="HUD8" s="1097"/>
      <c r="HUE8" s="1097"/>
      <c r="HUF8" s="1097"/>
      <c r="HUG8" s="1097"/>
      <c r="HUH8" s="1097"/>
      <c r="HUI8" s="1097"/>
      <c r="HUJ8" s="1097"/>
      <c r="HUK8" s="1097"/>
      <c r="HUL8" s="1097"/>
      <c r="HUM8" s="1097"/>
      <c r="HUN8" s="1097"/>
      <c r="HUO8" s="1097"/>
      <c r="HUP8" s="1097"/>
      <c r="HUQ8" s="1097"/>
      <c r="HUR8" s="1097"/>
      <c r="HUS8" s="1097"/>
      <c r="HUT8" s="1097"/>
      <c r="HUU8" s="1097"/>
      <c r="HUV8" s="1097"/>
      <c r="HUW8" s="1097"/>
      <c r="HUX8" s="1097"/>
      <c r="HUY8" s="1097"/>
      <c r="HUZ8" s="1097"/>
      <c r="HVA8" s="1097"/>
      <c r="HVB8" s="1097"/>
      <c r="HVC8" s="1097"/>
      <c r="HVD8" s="1097"/>
      <c r="HVE8" s="1097"/>
      <c r="HVF8" s="1097"/>
      <c r="HVG8" s="1097"/>
      <c r="HVH8" s="1097"/>
      <c r="HVI8" s="1097"/>
      <c r="HVJ8" s="1097"/>
      <c r="HVK8" s="1097"/>
      <c r="HVL8" s="1097"/>
      <c r="HVM8" s="1097"/>
      <c r="HVN8" s="1097"/>
      <c r="HVO8" s="1097"/>
      <c r="HVP8" s="1097"/>
      <c r="HVQ8" s="1097"/>
      <c r="HVR8" s="1097"/>
      <c r="HVS8" s="1097"/>
      <c r="HVT8" s="1097"/>
      <c r="HVU8" s="1097"/>
      <c r="HVV8" s="1097"/>
      <c r="HVW8" s="1097"/>
      <c r="HVX8" s="1097"/>
      <c r="HVY8" s="1097"/>
      <c r="HVZ8" s="1097"/>
      <c r="HWA8" s="1097"/>
      <c r="HWB8" s="1097"/>
      <c r="HWC8" s="1097"/>
      <c r="HWD8" s="1097"/>
      <c r="HWE8" s="1097"/>
      <c r="HWF8" s="1097"/>
      <c r="HWG8" s="1097"/>
      <c r="HWH8" s="1097"/>
      <c r="HWI8" s="1097"/>
      <c r="HWJ8" s="1097"/>
      <c r="HWK8" s="1097"/>
      <c r="HWL8" s="1097"/>
      <c r="HWM8" s="1097"/>
      <c r="HWN8" s="1097"/>
      <c r="HWO8" s="1097"/>
      <c r="HWP8" s="1097"/>
      <c r="HWQ8" s="1097"/>
      <c r="HWR8" s="1097"/>
      <c r="HWS8" s="1097"/>
      <c r="HWT8" s="1097"/>
      <c r="HWU8" s="1097"/>
      <c r="HWV8" s="1097"/>
      <c r="HWW8" s="1097"/>
      <c r="HWX8" s="1097"/>
      <c r="HWY8" s="1097"/>
      <c r="HWZ8" s="1097"/>
      <c r="HXA8" s="1097"/>
      <c r="HXB8" s="1097"/>
      <c r="HXC8" s="1097"/>
      <c r="HXD8" s="1097"/>
      <c r="HXE8" s="1097"/>
      <c r="HXF8" s="1097"/>
      <c r="HXG8" s="1097"/>
      <c r="HXH8" s="1097"/>
      <c r="HXI8" s="1097"/>
      <c r="HXJ8" s="1097"/>
      <c r="HXK8" s="1097"/>
      <c r="HXL8" s="1097"/>
      <c r="HXM8" s="1097"/>
      <c r="HXN8" s="1097"/>
      <c r="HXO8" s="1097"/>
      <c r="HXP8" s="1097"/>
      <c r="HXQ8" s="1097"/>
      <c r="HXR8" s="1097"/>
      <c r="HXS8" s="1097"/>
      <c r="HXT8" s="1097"/>
      <c r="HXU8" s="1097"/>
      <c r="HXV8" s="1097"/>
      <c r="HXW8" s="1097"/>
      <c r="HXX8" s="1097"/>
      <c r="HXY8" s="1097"/>
      <c r="HXZ8" s="1097"/>
      <c r="HYA8" s="1097"/>
      <c r="HYB8" s="1097"/>
      <c r="HYC8" s="1097"/>
      <c r="HYD8" s="1097"/>
      <c r="HYE8" s="1097"/>
      <c r="HYF8" s="1097"/>
      <c r="HYG8" s="1097"/>
      <c r="HYH8" s="1097"/>
      <c r="HYI8" s="1097"/>
      <c r="HYJ8" s="1097"/>
      <c r="HYK8" s="1097"/>
      <c r="HYL8" s="1097"/>
      <c r="HYM8" s="1097"/>
      <c r="HYN8" s="1097"/>
      <c r="HYO8" s="1097"/>
      <c r="HYP8" s="1097"/>
      <c r="HYQ8" s="1097"/>
      <c r="HYR8" s="1097"/>
      <c r="HYS8" s="1097"/>
      <c r="HYT8" s="1097"/>
      <c r="HYU8" s="1097"/>
      <c r="HYV8" s="1097"/>
      <c r="HYW8" s="1097"/>
      <c r="HYX8" s="1097"/>
      <c r="HYY8" s="1097"/>
      <c r="HYZ8" s="1097"/>
      <c r="HZA8" s="1097"/>
      <c r="HZB8" s="1097"/>
      <c r="HZC8" s="1097"/>
      <c r="HZD8" s="1097"/>
      <c r="HZE8" s="1097"/>
      <c r="HZF8" s="1097"/>
      <c r="HZG8" s="1097"/>
      <c r="HZH8" s="1097"/>
      <c r="HZI8" s="1097"/>
      <c r="HZJ8" s="1097"/>
      <c r="HZK8" s="1097"/>
      <c r="HZL8" s="1097"/>
      <c r="HZM8" s="1097"/>
      <c r="HZN8" s="1097"/>
      <c r="HZO8" s="1097"/>
      <c r="HZP8" s="1097"/>
      <c r="HZQ8" s="1097"/>
      <c r="HZR8" s="1097"/>
      <c r="HZS8" s="1097"/>
      <c r="HZT8" s="1097"/>
      <c r="HZU8" s="1097"/>
      <c r="HZV8" s="1097"/>
      <c r="HZW8" s="1097"/>
      <c r="HZX8" s="1097"/>
      <c r="HZY8" s="1097"/>
      <c r="HZZ8" s="1097"/>
      <c r="IAA8" s="1097"/>
      <c r="IAB8" s="1097"/>
      <c r="IAC8" s="1097"/>
      <c r="IAD8" s="1097"/>
      <c r="IAE8" s="1097"/>
      <c r="IAF8" s="1097"/>
      <c r="IAG8" s="1097"/>
      <c r="IAH8" s="1097"/>
      <c r="IAI8" s="1097"/>
      <c r="IAJ8" s="1097"/>
      <c r="IAK8" s="1097"/>
      <c r="IAL8" s="1097"/>
      <c r="IAM8" s="1097"/>
      <c r="IAN8" s="1097"/>
      <c r="IAO8" s="1097"/>
      <c r="IAP8" s="1097"/>
      <c r="IAQ8" s="1097"/>
      <c r="IAR8" s="1097"/>
      <c r="IAS8" s="1097"/>
      <c r="IAT8" s="1097"/>
      <c r="IAU8" s="1097"/>
      <c r="IAV8" s="1097"/>
      <c r="IAW8" s="1097"/>
      <c r="IAX8" s="1097"/>
      <c r="IAY8" s="1097"/>
      <c r="IAZ8" s="1097"/>
      <c r="IBA8" s="1097"/>
      <c r="IBB8" s="1097"/>
      <c r="IBC8" s="1097"/>
      <c r="IBD8" s="1097"/>
      <c r="IBE8" s="1097"/>
      <c r="IBF8" s="1097"/>
      <c r="IBG8" s="1097"/>
      <c r="IBH8" s="1097"/>
      <c r="IBI8" s="1097"/>
      <c r="IBJ8" s="1097"/>
      <c r="IBK8" s="1097"/>
      <c r="IBL8" s="1097"/>
      <c r="IBM8" s="1097"/>
      <c r="IBN8" s="1097"/>
      <c r="IBO8" s="1097"/>
      <c r="IBP8" s="1097"/>
      <c r="IBQ8" s="1097"/>
      <c r="IBR8" s="1097"/>
      <c r="IBS8" s="1097"/>
      <c r="IBT8" s="1097"/>
      <c r="IBU8" s="1097"/>
      <c r="IBV8" s="1097"/>
      <c r="IBW8" s="1097"/>
      <c r="IBX8" s="1097"/>
      <c r="IBY8" s="1097"/>
      <c r="IBZ8" s="1097"/>
      <c r="ICA8" s="1097"/>
      <c r="ICB8" s="1097"/>
      <c r="ICC8" s="1097"/>
      <c r="ICD8" s="1097"/>
      <c r="ICE8" s="1097"/>
      <c r="ICF8" s="1097"/>
      <c r="ICG8" s="1097"/>
      <c r="ICH8" s="1097"/>
      <c r="ICI8" s="1097"/>
      <c r="ICJ8" s="1097"/>
      <c r="ICK8" s="1097"/>
      <c r="ICL8" s="1097"/>
      <c r="ICM8" s="1097"/>
      <c r="ICN8" s="1097"/>
      <c r="ICO8" s="1097"/>
      <c r="ICP8" s="1097"/>
      <c r="ICQ8" s="1097"/>
      <c r="ICR8" s="1097"/>
      <c r="ICS8" s="1097"/>
      <c r="ICT8" s="1097"/>
      <c r="ICU8" s="1097"/>
      <c r="ICV8" s="1097"/>
      <c r="ICW8" s="1097"/>
      <c r="ICX8" s="1097"/>
      <c r="ICY8" s="1097"/>
      <c r="ICZ8" s="1097"/>
      <c r="IDA8" s="1097"/>
      <c r="IDB8" s="1097"/>
      <c r="IDC8" s="1097"/>
      <c r="IDD8" s="1097"/>
      <c r="IDE8" s="1097"/>
      <c r="IDF8" s="1097"/>
      <c r="IDG8" s="1097"/>
      <c r="IDH8" s="1097"/>
      <c r="IDI8" s="1097"/>
      <c r="IDJ8" s="1097"/>
      <c r="IDK8" s="1097"/>
      <c r="IDL8" s="1097"/>
      <c r="IDM8" s="1097"/>
      <c r="IDN8" s="1097"/>
      <c r="IDO8" s="1097"/>
      <c r="IDP8" s="1097"/>
      <c r="IDQ8" s="1097"/>
      <c r="IDR8" s="1097"/>
      <c r="IDS8" s="1097"/>
      <c r="IDT8" s="1097"/>
      <c r="IDU8" s="1097"/>
      <c r="IDV8" s="1097"/>
      <c r="IDW8" s="1097"/>
      <c r="IDX8" s="1097"/>
      <c r="IDY8" s="1097"/>
      <c r="IDZ8" s="1097"/>
      <c r="IEA8" s="1097"/>
      <c r="IEB8" s="1097"/>
      <c r="IEC8" s="1097"/>
      <c r="IED8" s="1097"/>
      <c r="IEE8" s="1097"/>
      <c r="IEF8" s="1097"/>
      <c r="IEG8" s="1097"/>
      <c r="IEH8" s="1097"/>
      <c r="IEI8" s="1097"/>
      <c r="IEJ8" s="1097"/>
      <c r="IEK8" s="1097"/>
      <c r="IEL8" s="1097"/>
      <c r="IEM8" s="1097"/>
      <c r="IEN8" s="1097"/>
      <c r="IEO8" s="1097"/>
      <c r="IEP8" s="1097"/>
      <c r="IEQ8" s="1097"/>
      <c r="IER8" s="1097"/>
      <c r="IES8" s="1097"/>
      <c r="IET8" s="1097"/>
      <c r="IEU8" s="1097"/>
      <c r="IEV8" s="1097"/>
      <c r="IEW8" s="1097"/>
      <c r="IEX8" s="1097"/>
      <c r="IEY8" s="1097"/>
      <c r="IEZ8" s="1097"/>
      <c r="IFA8" s="1097"/>
      <c r="IFB8" s="1097"/>
      <c r="IFC8" s="1097"/>
      <c r="IFD8" s="1097"/>
      <c r="IFE8" s="1097"/>
      <c r="IFF8" s="1097"/>
      <c r="IFG8" s="1097"/>
      <c r="IFH8" s="1097"/>
      <c r="IFI8" s="1097"/>
      <c r="IFJ8" s="1097"/>
      <c r="IFK8" s="1097"/>
      <c r="IFL8" s="1097"/>
      <c r="IFM8" s="1097"/>
      <c r="IFN8" s="1097"/>
      <c r="IFO8" s="1097"/>
      <c r="IFP8" s="1097"/>
      <c r="IFQ8" s="1097"/>
      <c r="IFR8" s="1097"/>
      <c r="IFS8" s="1097"/>
      <c r="IFT8" s="1097"/>
      <c r="IFU8" s="1097"/>
      <c r="IFV8" s="1097"/>
      <c r="IFW8" s="1097"/>
      <c r="IFX8" s="1097"/>
      <c r="IFY8" s="1097"/>
      <c r="IFZ8" s="1097"/>
      <c r="IGA8" s="1097"/>
      <c r="IGB8" s="1097"/>
      <c r="IGC8" s="1097"/>
      <c r="IGD8" s="1097"/>
      <c r="IGE8" s="1097"/>
      <c r="IGF8" s="1097"/>
      <c r="IGG8" s="1097"/>
      <c r="IGH8" s="1097"/>
      <c r="IGI8" s="1097"/>
      <c r="IGJ8" s="1097"/>
      <c r="IGK8" s="1097"/>
      <c r="IGL8" s="1097"/>
      <c r="IGM8" s="1097"/>
      <c r="IGN8" s="1097"/>
      <c r="IGO8" s="1097"/>
      <c r="IGP8" s="1097"/>
      <c r="IGQ8" s="1097"/>
      <c r="IGR8" s="1097"/>
      <c r="IGS8" s="1097"/>
      <c r="IGT8" s="1097"/>
      <c r="IGU8" s="1097"/>
      <c r="IGV8" s="1097"/>
      <c r="IGW8" s="1097"/>
      <c r="IGX8" s="1097"/>
      <c r="IGY8" s="1097"/>
      <c r="IGZ8" s="1097"/>
      <c r="IHA8" s="1097"/>
      <c r="IHB8" s="1097"/>
      <c r="IHC8" s="1097"/>
      <c r="IHD8" s="1097"/>
      <c r="IHE8" s="1097"/>
      <c r="IHF8" s="1097"/>
      <c r="IHG8" s="1097"/>
      <c r="IHH8" s="1097"/>
      <c r="IHI8" s="1097"/>
      <c r="IHJ8" s="1097"/>
      <c r="IHK8" s="1097"/>
      <c r="IHL8" s="1097"/>
      <c r="IHM8" s="1097"/>
      <c r="IHN8" s="1097"/>
      <c r="IHO8" s="1097"/>
      <c r="IHP8" s="1097"/>
      <c r="IHQ8" s="1097"/>
      <c r="IHR8" s="1097"/>
      <c r="IHS8" s="1097"/>
      <c r="IHT8" s="1097"/>
      <c r="IHU8" s="1097"/>
      <c r="IHV8" s="1097"/>
      <c r="IHW8" s="1097"/>
      <c r="IHX8" s="1097"/>
      <c r="IHY8" s="1097"/>
      <c r="IHZ8" s="1097"/>
      <c r="IIA8" s="1097"/>
      <c r="IIB8" s="1097"/>
      <c r="IIC8" s="1097"/>
      <c r="IID8" s="1097"/>
      <c r="IIE8" s="1097"/>
      <c r="IIF8" s="1097"/>
      <c r="IIG8" s="1097"/>
      <c r="IIH8" s="1097"/>
      <c r="III8" s="1097"/>
      <c r="IIJ8" s="1097"/>
      <c r="IIK8" s="1097"/>
      <c r="IIL8" s="1097"/>
      <c r="IIM8" s="1097"/>
      <c r="IIN8" s="1097"/>
      <c r="IIO8" s="1097"/>
      <c r="IIP8" s="1097"/>
      <c r="IIQ8" s="1097"/>
      <c r="IIR8" s="1097"/>
      <c r="IIS8" s="1097"/>
      <c r="IIT8" s="1097"/>
      <c r="IIU8" s="1097"/>
      <c r="IIV8" s="1097"/>
      <c r="IIW8" s="1097"/>
      <c r="IIX8" s="1097"/>
      <c r="IIY8" s="1097"/>
      <c r="IIZ8" s="1097"/>
      <c r="IJA8" s="1097"/>
      <c r="IJB8" s="1097"/>
      <c r="IJC8" s="1097"/>
      <c r="IJD8" s="1097"/>
      <c r="IJE8" s="1097"/>
      <c r="IJF8" s="1097"/>
      <c r="IJG8" s="1097"/>
      <c r="IJH8" s="1097"/>
      <c r="IJI8" s="1097"/>
      <c r="IJJ8" s="1097"/>
      <c r="IJK8" s="1097"/>
      <c r="IJL8" s="1097"/>
      <c r="IJM8" s="1097"/>
      <c r="IJN8" s="1097"/>
      <c r="IJO8" s="1097"/>
      <c r="IJP8" s="1097"/>
      <c r="IJQ8" s="1097"/>
      <c r="IJR8" s="1097"/>
      <c r="IJS8" s="1097"/>
      <c r="IJT8" s="1097"/>
      <c r="IJU8" s="1097"/>
      <c r="IJV8" s="1097"/>
      <c r="IJW8" s="1097"/>
      <c r="IJX8" s="1097"/>
      <c r="IJY8" s="1097"/>
      <c r="IJZ8" s="1097"/>
      <c r="IKA8" s="1097"/>
      <c r="IKB8" s="1097"/>
      <c r="IKC8" s="1097"/>
      <c r="IKD8" s="1097"/>
      <c r="IKE8" s="1097"/>
      <c r="IKF8" s="1097"/>
      <c r="IKG8" s="1097"/>
      <c r="IKH8" s="1097"/>
      <c r="IKI8" s="1097"/>
      <c r="IKJ8" s="1097"/>
      <c r="IKK8" s="1097"/>
      <c r="IKL8" s="1097"/>
      <c r="IKM8" s="1097"/>
      <c r="IKN8" s="1097"/>
      <c r="IKO8" s="1097"/>
      <c r="IKP8" s="1097"/>
      <c r="IKQ8" s="1097"/>
      <c r="IKR8" s="1097"/>
      <c r="IKS8" s="1097"/>
      <c r="IKT8" s="1097"/>
      <c r="IKU8" s="1097"/>
      <c r="IKV8" s="1097"/>
      <c r="IKW8" s="1097"/>
      <c r="IKX8" s="1097"/>
      <c r="IKY8" s="1097"/>
      <c r="IKZ8" s="1097"/>
      <c r="ILA8" s="1097"/>
      <c r="ILB8" s="1097"/>
      <c r="ILC8" s="1097"/>
      <c r="ILD8" s="1097"/>
      <c r="ILE8" s="1097"/>
      <c r="ILF8" s="1097"/>
      <c r="ILG8" s="1097"/>
      <c r="ILH8" s="1097"/>
      <c r="ILI8" s="1097"/>
      <c r="ILJ8" s="1097"/>
      <c r="ILK8" s="1097"/>
      <c r="ILL8" s="1097"/>
      <c r="ILM8" s="1097"/>
      <c r="ILN8" s="1097"/>
      <c r="ILO8" s="1097"/>
      <c r="ILP8" s="1097"/>
      <c r="ILQ8" s="1097"/>
      <c r="ILR8" s="1097"/>
      <c r="ILS8" s="1097"/>
      <c r="ILT8" s="1097"/>
      <c r="ILU8" s="1097"/>
      <c r="ILV8" s="1097"/>
      <c r="ILW8" s="1097"/>
      <c r="ILX8" s="1097"/>
      <c r="ILY8" s="1097"/>
      <c r="ILZ8" s="1097"/>
      <c r="IMA8" s="1097"/>
      <c r="IMB8" s="1097"/>
      <c r="IMC8" s="1097"/>
      <c r="IMD8" s="1097"/>
      <c r="IME8" s="1097"/>
      <c r="IMF8" s="1097"/>
      <c r="IMG8" s="1097"/>
      <c r="IMH8" s="1097"/>
      <c r="IMI8" s="1097"/>
      <c r="IMJ8" s="1097"/>
      <c r="IMK8" s="1097"/>
      <c r="IML8" s="1097"/>
      <c r="IMM8" s="1097"/>
      <c r="IMN8" s="1097"/>
      <c r="IMO8" s="1097"/>
      <c r="IMP8" s="1097"/>
      <c r="IMQ8" s="1097"/>
      <c r="IMR8" s="1097"/>
      <c r="IMS8" s="1097"/>
      <c r="IMT8" s="1097"/>
      <c r="IMU8" s="1097"/>
      <c r="IMV8" s="1097"/>
      <c r="IMW8" s="1097"/>
      <c r="IMX8" s="1097"/>
      <c r="IMY8" s="1097"/>
      <c r="IMZ8" s="1097"/>
      <c r="INA8" s="1097"/>
      <c r="INB8" s="1097"/>
      <c r="INC8" s="1097"/>
      <c r="IND8" s="1097"/>
      <c r="INE8" s="1097"/>
      <c r="INF8" s="1097"/>
      <c r="ING8" s="1097"/>
      <c r="INH8" s="1097"/>
      <c r="INI8" s="1097"/>
      <c r="INJ8" s="1097"/>
      <c r="INK8" s="1097"/>
      <c r="INL8" s="1097"/>
      <c r="INM8" s="1097"/>
      <c r="INN8" s="1097"/>
      <c r="INO8" s="1097"/>
      <c r="INP8" s="1097"/>
      <c r="INQ8" s="1097"/>
      <c r="INR8" s="1097"/>
      <c r="INS8" s="1097"/>
      <c r="INT8" s="1097"/>
      <c r="INU8" s="1097"/>
      <c r="INV8" s="1097"/>
      <c r="INW8" s="1097"/>
      <c r="INX8" s="1097"/>
      <c r="INY8" s="1097"/>
      <c r="INZ8" s="1097"/>
      <c r="IOA8" s="1097"/>
      <c r="IOB8" s="1097"/>
      <c r="IOC8" s="1097"/>
      <c r="IOD8" s="1097"/>
      <c r="IOE8" s="1097"/>
      <c r="IOF8" s="1097"/>
      <c r="IOG8" s="1097"/>
      <c r="IOH8" s="1097"/>
      <c r="IOI8" s="1097"/>
      <c r="IOJ8" s="1097"/>
      <c r="IOK8" s="1097"/>
      <c r="IOL8" s="1097"/>
      <c r="IOM8" s="1097"/>
      <c r="ION8" s="1097"/>
      <c r="IOO8" s="1097"/>
      <c r="IOP8" s="1097"/>
      <c r="IOQ8" s="1097"/>
      <c r="IOR8" s="1097"/>
      <c r="IOS8" s="1097"/>
      <c r="IOT8" s="1097"/>
      <c r="IOU8" s="1097"/>
      <c r="IOV8" s="1097"/>
      <c r="IOW8" s="1097"/>
      <c r="IOX8" s="1097"/>
      <c r="IOY8" s="1097"/>
      <c r="IOZ8" s="1097"/>
      <c r="IPA8" s="1097"/>
      <c r="IPB8" s="1097"/>
      <c r="IPC8" s="1097"/>
      <c r="IPD8" s="1097"/>
      <c r="IPE8" s="1097"/>
      <c r="IPF8" s="1097"/>
      <c r="IPG8" s="1097"/>
      <c r="IPH8" s="1097"/>
      <c r="IPI8" s="1097"/>
      <c r="IPJ8" s="1097"/>
      <c r="IPK8" s="1097"/>
      <c r="IPL8" s="1097"/>
      <c r="IPM8" s="1097"/>
      <c r="IPN8" s="1097"/>
      <c r="IPO8" s="1097"/>
      <c r="IPP8" s="1097"/>
      <c r="IPQ8" s="1097"/>
      <c r="IPR8" s="1097"/>
      <c r="IPS8" s="1097"/>
      <c r="IPT8" s="1097"/>
      <c r="IPU8" s="1097"/>
      <c r="IPV8" s="1097"/>
      <c r="IPW8" s="1097"/>
      <c r="IPX8" s="1097"/>
      <c r="IPY8" s="1097"/>
      <c r="IPZ8" s="1097"/>
      <c r="IQA8" s="1097"/>
      <c r="IQB8" s="1097"/>
      <c r="IQC8" s="1097"/>
      <c r="IQD8" s="1097"/>
      <c r="IQE8" s="1097"/>
      <c r="IQF8" s="1097"/>
      <c r="IQG8" s="1097"/>
      <c r="IQH8" s="1097"/>
      <c r="IQI8" s="1097"/>
      <c r="IQJ8" s="1097"/>
      <c r="IQK8" s="1097"/>
      <c r="IQL8" s="1097"/>
      <c r="IQM8" s="1097"/>
      <c r="IQN8" s="1097"/>
      <c r="IQO8" s="1097"/>
      <c r="IQP8" s="1097"/>
      <c r="IQQ8" s="1097"/>
      <c r="IQR8" s="1097"/>
      <c r="IQS8" s="1097"/>
      <c r="IQT8" s="1097"/>
      <c r="IQU8" s="1097"/>
      <c r="IQV8" s="1097"/>
      <c r="IQW8" s="1097"/>
      <c r="IQX8" s="1097"/>
      <c r="IQY8" s="1097"/>
      <c r="IQZ8" s="1097"/>
      <c r="IRA8" s="1097"/>
      <c r="IRB8" s="1097"/>
      <c r="IRC8" s="1097"/>
      <c r="IRD8" s="1097"/>
      <c r="IRE8" s="1097"/>
      <c r="IRF8" s="1097"/>
      <c r="IRG8" s="1097"/>
      <c r="IRH8" s="1097"/>
      <c r="IRI8" s="1097"/>
      <c r="IRJ8" s="1097"/>
      <c r="IRK8" s="1097"/>
      <c r="IRL8" s="1097"/>
      <c r="IRM8" s="1097"/>
      <c r="IRN8" s="1097"/>
      <c r="IRO8" s="1097"/>
      <c r="IRP8" s="1097"/>
      <c r="IRQ8" s="1097"/>
      <c r="IRR8" s="1097"/>
      <c r="IRS8" s="1097"/>
      <c r="IRT8" s="1097"/>
      <c r="IRU8" s="1097"/>
      <c r="IRV8" s="1097"/>
      <c r="IRW8" s="1097"/>
      <c r="IRX8" s="1097"/>
      <c r="IRY8" s="1097"/>
      <c r="IRZ8" s="1097"/>
      <c r="ISA8" s="1097"/>
      <c r="ISB8" s="1097"/>
      <c r="ISC8" s="1097"/>
      <c r="ISD8" s="1097"/>
      <c r="ISE8" s="1097"/>
      <c r="ISF8" s="1097"/>
      <c r="ISG8" s="1097"/>
      <c r="ISH8" s="1097"/>
      <c r="ISI8" s="1097"/>
      <c r="ISJ8" s="1097"/>
      <c r="ISK8" s="1097"/>
      <c r="ISL8" s="1097"/>
      <c r="ISM8" s="1097"/>
      <c r="ISN8" s="1097"/>
      <c r="ISO8" s="1097"/>
      <c r="ISP8" s="1097"/>
      <c r="ISQ8" s="1097"/>
      <c r="ISR8" s="1097"/>
      <c r="ISS8" s="1097"/>
      <c r="IST8" s="1097"/>
      <c r="ISU8" s="1097"/>
      <c r="ISV8" s="1097"/>
      <c r="ISW8" s="1097"/>
      <c r="ISX8" s="1097"/>
      <c r="ISY8" s="1097"/>
      <c r="ISZ8" s="1097"/>
      <c r="ITA8" s="1097"/>
      <c r="ITB8" s="1097"/>
      <c r="ITC8" s="1097"/>
      <c r="ITD8" s="1097"/>
      <c r="ITE8" s="1097"/>
      <c r="ITF8" s="1097"/>
      <c r="ITG8" s="1097"/>
      <c r="ITH8" s="1097"/>
      <c r="ITI8" s="1097"/>
      <c r="ITJ8" s="1097"/>
      <c r="ITK8" s="1097"/>
      <c r="ITL8" s="1097"/>
      <c r="ITM8" s="1097"/>
      <c r="ITN8" s="1097"/>
      <c r="ITO8" s="1097"/>
      <c r="ITP8" s="1097"/>
      <c r="ITQ8" s="1097"/>
      <c r="ITR8" s="1097"/>
      <c r="ITS8" s="1097"/>
      <c r="ITT8" s="1097"/>
      <c r="ITU8" s="1097"/>
      <c r="ITV8" s="1097"/>
      <c r="ITW8" s="1097"/>
      <c r="ITX8" s="1097"/>
      <c r="ITY8" s="1097"/>
      <c r="ITZ8" s="1097"/>
      <c r="IUA8" s="1097"/>
      <c r="IUB8" s="1097"/>
      <c r="IUC8" s="1097"/>
      <c r="IUD8" s="1097"/>
      <c r="IUE8" s="1097"/>
      <c r="IUF8" s="1097"/>
      <c r="IUG8" s="1097"/>
      <c r="IUH8" s="1097"/>
      <c r="IUI8" s="1097"/>
      <c r="IUJ8" s="1097"/>
      <c r="IUK8" s="1097"/>
      <c r="IUL8" s="1097"/>
      <c r="IUM8" s="1097"/>
      <c r="IUN8" s="1097"/>
      <c r="IUO8" s="1097"/>
      <c r="IUP8" s="1097"/>
      <c r="IUQ8" s="1097"/>
      <c r="IUR8" s="1097"/>
      <c r="IUS8" s="1097"/>
      <c r="IUT8" s="1097"/>
      <c r="IUU8" s="1097"/>
      <c r="IUV8" s="1097"/>
      <c r="IUW8" s="1097"/>
      <c r="IUX8" s="1097"/>
      <c r="IUY8" s="1097"/>
      <c r="IUZ8" s="1097"/>
      <c r="IVA8" s="1097"/>
      <c r="IVB8" s="1097"/>
      <c r="IVC8" s="1097"/>
      <c r="IVD8" s="1097"/>
      <c r="IVE8" s="1097"/>
      <c r="IVF8" s="1097"/>
      <c r="IVG8" s="1097"/>
      <c r="IVH8" s="1097"/>
      <c r="IVI8" s="1097"/>
      <c r="IVJ8" s="1097"/>
      <c r="IVK8" s="1097"/>
      <c r="IVL8" s="1097"/>
      <c r="IVM8" s="1097"/>
      <c r="IVN8" s="1097"/>
      <c r="IVO8" s="1097"/>
      <c r="IVP8" s="1097"/>
      <c r="IVQ8" s="1097"/>
      <c r="IVR8" s="1097"/>
      <c r="IVS8" s="1097"/>
      <c r="IVT8" s="1097"/>
      <c r="IVU8" s="1097"/>
      <c r="IVV8" s="1097"/>
      <c r="IVW8" s="1097"/>
      <c r="IVX8" s="1097"/>
      <c r="IVY8" s="1097"/>
      <c r="IVZ8" s="1097"/>
      <c r="IWA8" s="1097"/>
      <c r="IWB8" s="1097"/>
      <c r="IWC8" s="1097"/>
      <c r="IWD8" s="1097"/>
      <c r="IWE8" s="1097"/>
      <c r="IWF8" s="1097"/>
      <c r="IWG8" s="1097"/>
      <c r="IWH8" s="1097"/>
      <c r="IWI8" s="1097"/>
      <c r="IWJ8" s="1097"/>
      <c r="IWK8" s="1097"/>
      <c r="IWL8" s="1097"/>
      <c r="IWM8" s="1097"/>
      <c r="IWN8" s="1097"/>
      <c r="IWO8" s="1097"/>
      <c r="IWP8" s="1097"/>
      <c r="IWQ8" s="1097"/>
      <c r="IWR8" s="1097"/>
      <c r="IWS8" s="1097"/>
      <c r="IWT8" s="1097"/>
      <c r="IWU8" s="1097"/>
      <c r="IWV8" s="1097"/>
      <c r="IWW8" s="1097"/>
      <c r="IWX8" s="1097"/>
      <c r="IWY8" s="1097"/>
      <c r="IWZ8" s="1097"/>
      <c r="IXA8" s="1097"/>
      <c r="IXB8" s="1097"/>
      <c r="IXC8" s="1097"/>
      <c r="IXD8" s="1097"/>
      <c r="IXE8" s="1097"/>
      <c r="IXF8" s="1097"/>
      <c r="IXG8" s="1097"/>
      <c r="IXH8" s="1097"/>
      <c r="IXI8" s="1097"/>
      <c r="IXJ8" s="1097"/>
      <c r="IXK8" s="1097"/>
      <c r="IXL8" s="1097"/>
      <c r="IXM8" s="1097"/>
      <c r="IXN8" s="1097"/>
      <c r="IXO8" s="1097"/>
      <c r="IXP8" s="1097"/>
      <c r="IXQ8" s="1097"/>
      <c r="IXR8" s="1097"/>
      <c r="IXS8" s="1097"/>
      <c r="IXT8" s="1097"/>
      <c r="IXU8" s="1097"/>
      <c r="IXV8" s="1097"/>
      <c r="IXW8" s="1097"/>
      <c r="IXX8" s="1097"/>
      <c r="IXY8" s="1097"/>
      <c r="IXZ8" s="1097"/>
      <c r="IYA8" s="1097"/>
      <c r="IYB8" s="1097"/>
      <c r="IYC8" s="1097"/>
      <c r="IYD8" s="1097"/>
      <c r="IYE8" s="1097"/>
      <c r="IYF8" s="1097"/>
      <c r="IYG8" s="1097"/>
      <c r="IYH8" s="1097"/>
      <c r="IYI8" s="1097"/>
      <c r="IYJ8" s="1097"/>
      <c r="IYK8" s="1097"/>
      <c r="IYL8" s="1097"/>
      <c r="IYM8" s="1097"/>
      <c r="IYN8" s="1097"/>
      <c r="IYO8" s="1097"/>
      <c r="IYP8" s="1097"/>
      <c r="IYQ8" s="1097"/>
      <c r="IYR8" s="1097"/>
      <c r="IYS8" s="1097"/>
      <c r="IYT8" s="1097"/>
      <c r="IYU8" s="1097"/>
      <c r="IYV8" s="1097"/>
      <c r="IYW8" s="1097"/>
      <c r="IYX8" s="1097"/>
      <c r="IYY8" s="1097"/>
      <c r="IYZ8" s="1097"/>
      <c r="IZA8" s="1097"/>
      <c r="IZB8" s="1097"/>
      <c r="IZC8" s="1097"/>
      <c r="IZD8" s="1097"/>
      <c r="IZE8" s="1097"/>
      <c r="IZF8" s="1097"/>
      <c r="IZG8" s="1097"/>
      <c r="IZH8" s="1097"/>
      <c r="IZI8" s="1097"/>
      <c r="IZJ8" s="1097"/>
      <c r="IZK8" s="1097"/>
      <c r="IZL8" s="1097"/>
      <c r="IZM8" s="1097"/>
      <c r="IZN8" s="1097"/>
      <c r="IZO8" s="1097"/>
      <c r="IZP8" s="1097"/>
      <c r="IZQ8" s="1097"/>
      <c r="IZR8" s="1097"/>
      <c r="IZS8" s="1097"/>
      <c r="IZT8" s="1097"/>
      <c r="IZU8" s="1097"/>
      <c r="IZV8" s="1097"/>
      <c r="IZW8" s="1097"/>
      <c r="IZX8" s="1097"/>
      <c r="IZY8" s="1097"/>
      <c r="IZZ8" s="1097"/>
      <c r="JAA8" s="1097"/>
      <c r="JAB8" s="1097"/>
      <c r="JAC8" s="1097"/>
      <c r="JAD8" s="1097"/>
      <c r="JAE8" s="1097"/>
      <c r="JAF8" s="1097"/>
      <c r="JAG8" s="1097"/>
      <c r="JAH8" s="1097"/>
      <c r="JAI8" s="1097"/>
      <c r="JAJ8" s="1097"/>
      <c r="JAK8" s="1097"/>
      <c r="JAL8" s="1097"/>
      <c r="JAM8" s="1097"/>
      <c r="JAN8" s="1097"/>
      <c r="JAO8" s="1097"/>
      <c r="JAP8" s="1097"/>
      <c r="JAQ8" s="1097"/>
      <c r="JAR8" s="1097"/>
      <c r="JAS8" s="1097"/>
      <c r="JAT8" s="1097"/>
      <c r="JAU8" s="1097"/>
      <c r="JAV8" s="1097"/>
      <c r="JAW8" s="1097"/>
      <c r="JAX8" s="1097"/>
      <c r="JAY8" s="1097"/>
      <c r="JAZ8" s="1097"/>
      <c r="JBA8" s="1097"/>
      <c r="JBB8" s="1097"/>
      <c r="JBC8" s="1097"/>
      <c r="JBD8" s="1097"/>
      <c r="JBE8" s="1097"/>
      <c r="JBF8" s="1097"/>
      <c r="JBG8" s="1097"/>
      <c r="JBH8" s="1097"/>
      <c r="JBI8" s="1097"/>
      <c r="JBJ8" s="1097"/>
      <c r="JBK8" s="1097"/>
      <c r="JBL8" s="1097"/>
      <c r="JBM8" s="1097"/>
      <c r="JBN8" s="1097"/>
      <c r="JBO8" s="1097"/>
      <c r="JBP8" s="1097"/>
      <c r="JBQ8" s="1097"/>
      <c r="JBR8" s="1097"/>
      <c r="JBS8" s="1097"/>
      <c r="JBT8" s="1097"/>
      <c r="JBU8" s="1097"/>
      <c r="JBV8" s="1097"/>
      <c r="JBW8" s="1097"/>
      <c r="JBX8" s="1097"/>
      <c r="JBY8" s="1097"/>
      <c r="JBZ8" s="1097"/>
      <c r="JCA8" s="1097"/>
      <c r="JCB8" s="1097"/>
      <c r="JCC8" s="1097"/>
      <c r="JCD8" s="1097"/>
      <c r="JCE8" s="1097"/>
      <c r="JCF8" s="1097"/>
      <c r="JCG8" s="1097"/>
      <c r="JCH8" s="1097"/>
      <c r="JCI8" s="1097"/>
      <c r="JCJ8" s="1097"/>
      <c r="JCK8" s="1097"/>
      <c r="JCL8" s="1097"/>
      <c r="JCM8" s="1097"/>
      <c r="JCN8" s="1097"/>
      <c r="JCO8" s="1097"/>
      <c r="JCP8" s="1097"/>
      <c r="JCQ8" s="1097"/>
      <c r="JCR8" s="1097"/>
      <c r="JCS8" s="1097"/>
      <c r="JCT8" s="1097"/>
      <c r="JCU8" s="1097"/>
      <c r="JCV8" s="1097"/>
      <c r="JCW8" s="1097"/>
      <c r="JCX8" s="1097"/>
      <c r="JCY8" s="1097"/>
      <c r="JCZ8" s="1097"/>
      <c r="JDA8" s="1097"/>
      <c r="JDB8" s="1097"/>
      <c r="JDC8" s="1097"/>
      <c r="JDD8" s="1097"/>
      <c r="JDE8" s="1097"/>
      <c r="JDF8" s="1097"/>
      <c r="JDG8" s="1097"/>
      <c r="JDH8" s="1097"/>
      <c r="JDI8" s="1097"/>
      <c r="JDJ8" s="1097"/>
      <c r="JDK8" s="1097"/>
      <c r="JDL8" s="1097"/>
      <c r="JDM8" s="1097"/>
      <c r="JDN8" s="1097"/>
      <c r="JDO8" s="1097"/>
      <c r="JDP8" s="1097"/>
      <c r="JDQ8" s="1097"/>
      <c r="JDR8" s="1097"/>
      <c r="JDS8" s="1097"/>
      <c r="JDT8" s="1097"/>
      <c r="JDU8" s="1097"/>
      <c r="JDV8" s="1097"/>
      <c r="JDW8" s="1097"/>
      <c r="JDX8" s="1097"/>
      <c r="JDY8" s="1097"/>
      <c r="JDZ8" s="1097"/>
      <c r="JEA8" s="1097"/>
      <c r="JEB8" s="1097"/>
      <c r="JEC8" s="1097"/>
      <c r="JED8" s="1097"/>
      <c r="JEE8" s="1097"/>
      <c r="JEF8" s="1097"/>
      <c r="JEG8" s="1097"/>
      <c r="JEH8" s="1097"/>
      <c r="JEI8" s="1097"/>
      <c r="JEJ8" s="1097"/>
      <c r="JEK8" s="1097"/>
      <c r="JEL8" s="1097"/>
      <c r="JEM8" s="1097"/>
      <c r="JEN8" s="1097"/>
      <c r="JEO8" s="1097"/>
      <c r="JEP8" s="1097"/>
      <c r="JEQ8" s="1097"/>
      <c r="JER8" s="1097"/>
      <c r="JES8" s="1097"/>
      <c r="JET8" s="1097"/>
      <c r="JEU8" s="1097"/>
      <c r="JEV8" s="1097"/>
      <c r="JEW8" s="1097"/>
      <c r="JEX8" s="1097"/>
      <c r="JEY8" s="1097"/>
      <c r="JEZ8" s="1097"/>
      <c r="JFA8" s="1097"/>
      <c r="JFB8" s="1097"/>
      <c r="JFC8" s="1097"/>
      <c r="JFD8" s="1097"/>
      <c r="JFE8" s="1097"/>
      <c r="JFF8" s="1097"/>
      <c r="JFG8" s="1097"/>
      <c r="JFH8" s="1097"/>
      <c r="JFI8" s="1097"/>
      <c r="JFJ8" s="1097"/>
      <c r="JFK8" s="1097"/>
      <c r="JFL8" s="1097"/>
      <c r="JFM8" s="1097"/>
      <c r="JFN8" s="1097"/>
      <c r="JFO8" s="1097"/>
      <c r="JFP8" s="1097"/>
      <c r="JFQ8" s="1097"/>
      <c r="JFR8" s="1097"/>
      <c r="JFS8" s="1097"/>
      <c r="JFT8" s="1097"/>
      <c r="JFU8" s="1097"/>
      <c r="JFV8" s="1097"/>
      <c r="JFW8" s="1097"/>
      <c r="JFX8" s="1097"/>
      <c r="JFY8" s="1097"/>
      <c r="JFZ8" s="1097"/>
      <c r="JGA8" s="1097"/>
      <c r="JGB8" s="1097"/>
      <c r="JGC8" s="1097"/>
      <c r="JGD8" s="1097"/>
      <c r="JGE8" s="1097"/>
      <c r="JGF8" s="1097"/>
      <c r="JGG8" s="1097"/>
      <c r="JGH8" s="1097"/>
      <c r="JGI8" s="1097"/>
      <c r="JGJ8" s="1097"/>
      <c r="JGK8" s="1097"/>
      <c r="JGL8" s="1097"/>
      <c r="JGM8" s="1097"/>
      <c r="JGN8" s="1097"/>
      <c r="JGO8" s="1097"/>
      <c r="JGP8" s="1097"/>
      <c r="JGQ8" s="1097"/>
      <c r="JGR8" s="1097"/>
      <c r="JGS8" s="1097"/>
      <c r="JGT8" s="1097"/>
      <c r="JGU8" s="1097"/>
      <c r="JGV8" s="1097"/>
      <c r="JGW8" s="1097"/>
      <c r="JGX8" s="1097"/>
      <c r="JGY8" s="1097"/>
      <c r="JGZ8" s="1097"/>
      <c r="JHA8" s="1097"/>
      <c r="JHB8" s="1097"/>
      <c r="JHC8" s="1097"/>
      <c r="JHD8" s="1097"/>
      <c r="JHE8" s="1097"/>
      <c r="JHF8" s="1097"/>
      <c r="JHG8" s="1097"/>
      <c r="JHH8" s="1097"/>
      <c r="JHI8" s="1097"/>
      <c r="JHJ8" s="1097"/>
      <c r="JHK8" s="1097"/>
      <c r="JHL8" s="1097"/>
      <c r="JHM8" s="1097"/>
      <c r="JHN8" s="1097"/>
      <c r="JHO8" s="1097"/>
      <c r="JHP8" s="1097"/>
      <c r="JHQ8" s="1097"/>
      <c r="JHR8" s="1097"/>
      <c r="JHS8" s="1097"/>
      <c r="JHT8" s="1097"/>
      <c r="JHU8" s="1097"/>
      <c r="JHV8" s="1097"/>
      <c r="JHW8" s="1097"/>
      <c r="JHX8" s="1097"/>
      <c r="JHY8" s="1097"/>
      <c r="JHZ8" s="1097"/>
      <c r="JIA8" s="1097"/>
      <c r="JIB8" s="1097"/>
      <c r="JIC8" s="1097"/>
      <c r="JID8" s="1097"/>
      <c r="JIE8" s="1097"/>
      <c r="JIF8" s="1097"/>
      <c r="JIG8" s="1097"/>
      <c r="JIH8" s="1097"/>
      <c r="JII8" s="1097"/>
      <c r="JIJ8" s="1097"/>
      <c r="JIK8" s="1097"/>
      <c r="JIL8" s="1097"/>
      <c r="JIM8" s="1097"/>
      <c r="JIN8" s="1097"/>
      <c r="JIO8" s="1097"/>
      <c r="JIP8" s="1097"/>
      <c r="JIQ8" s="1097"/>
      <c r="JIR8" s="1097"/>
      <c r="JIS8" s="1097"/>
      <c r="JIT8" s="1097"/>
      <c r="JIU8" s="1097"/>
      <c r="JIV8" s="1097"/>
      <c r="JIW8" s="1097"/>
      <c r="JIX8" s="1097"/>
      <c r="JIY8" s="1097"/>
      <c r="JIZ8" s="1097"/>
      <c r="JJA8" s="1097"/>
      <c r="JJB8" s="1097"/>
      <c r="JJC8" s="1097"/>
      <c r="JJD8" s="1097"/>
      <c r="JJE8" s="1097"/>
      <c r="JJF8" s="1097"/>
      <c r="JJG8" s="1097"/>
      <c r="JJH8" s="1097"/>
      <c r="JJI8" s="1097"/>
      <c r="JJJ8" s="1097"/>
      <c r="JJK8" s="1097"/>
      <c r="JJL8" s="1097"/>
      <c r="JJM8" s="1097"/>
      <c r="JJN8" s="1097"/>
      <c r="JJO8" s="1097"/>
      <c r="JJP8" s="1097"/>
      <c r="JJQ8" s="1097"/>
      <c r="JJR8" s="1097"/>
      <c r="JJS8" s="1097"/>
      <c r="JJT8" s="1097"/>
      <c r="JJU8" s="1097"/>
      <c r="JJV8" s="1097"/>
      <c r="JJW8" s="1097"/>
      <c r="JJX8" s="1097"/>
      <c r="JJY8" s="1097"/>
      <c r="JJZ8" s="1097"/>
      <c r="JKA8" s="1097"/>
      <c r="JKB8" s="1097"/>
      <c r="JKC8" s="1097"/>
      <c r="JKD8" s="1097"/>
      <c r="JKE8" s="1097"/>
      <c r="JKF8" s="1097"/>
      <c r="JKG8" s="1097"/>
      <c r="JKH8" s="1097"/>
      <c r="JKI8" s="1097"/>
      <c r="JKJ8" s="1097"/>
      <c r="JKK8" s="1097"/>
      <c r="JKL8" s="1097"/>
      <c r="JKM8" s="1097"/>
      <c r="JKN8" s="1097"/>
      <c r="JKO8" s="1097"/>
      <c r="JKP8" s="1097"/>
      <c r="JKQ8" s="1097"/>
      <c r="JKR8" s="1097"/>
      <c r="JKS8" s="1097"/>
      <c r="JKT8" s="1097"/>
      <c r="JKU8" s="1097"/>
      <c r="JKV8" s="1097"/>
      <c r="JKW8" s="1097"/>
      <c r="JKX8" s="1097"/>
      <c r="JKY8" s="1097"/>
      <c r="JKZ8" s="1097"/>
      <c r="JLA8" s="1097"/>
      <c r="JLB8" s="1097"/>
      <c r="JLC8" s="1097"/>
      <c r="JLD8" s="1097"/>
      <c r="JLE8" s="1097"/>
      <c r="JLF8" s="1097"/>
      <c r="JLG8" s="1097"/>
      <c r="JLH8" s="1097"/>
      <c r="JLI8" s="1097"/>
      <c r="JLJ8" s="1097"/>
      <c r="JLK8" s="1097"/>
      <c r="JLL8" s="1097"/>
      <c r="JLM8" s="1097"/>
      <c r="JLN8" s="1097"/>
      <c r="JLO8" s="1097"/>
      <c r="JLP8" s="1097"/>
      <c r="JLQ8" s="1097"/>
      <c r="JLR8" s="1097"/>
      <c r="JLS8" s="1097"/>
      <c r="JLT8" s="1097"/>
      <c r="JLU8" s="1097"/>
      <c r="JLV8" s="1097"/>
      <c r="JLW8" s="1097"/>
      <c r="JLX8" s="1097"/>
      <c r="JLY8" s="1097"/>
      <c r="JLZ8" s="1097"/>
      <c r="JMA8" s="1097"/>
      <c r="JMB8" s="1097"/>
      <c r="JMC8" s="1097"/>
      <c r="JMD8" s="1097"/>
      <c r="JME8" s="1097"/>
      <c r="JMF8" s="1097"/>
      <c r="JMG8" s="1097"/>
      <c r="JMH8" s="1097"/>
      <c r="JMI8" s="1097"/>
      <c r="JMJ8" s="1097"/>
      <c r="JMK8" s="1097"/>
      <c r="JML8" s="1097"/>
      <c r="JMM8" s="1097"/>
      <c r="JMN8" s="1097"/>
      <c r="JMO8" s="1097"/>
      <c r="JMP8" s="1097"/>
      <c r="JMQ8" s="1097"/>
      <c r="JMR8" s="1097"/>
      <c r="JMS8" s="1097"/>
      <c r="JMT8" s="1097"/>
      <c r="JMU8" s="1097"/>
      <c r="JMV8" s="1097"/>
      <c r="JMW8" s="1097"/>
      <c r="JMX8" s="1097"/>
      <c r="JMY8" s="1097"/>
      <c r="JMZ8" s="1097"/>
      <c r="JNA8" s="1097"/>
      <c r="JNB8" s="1097"/>
      <c r="JNC8" s="1097"/>
      <c r="JND8" s="1097"/>
      <c r="JNE8" s="1097"/>
      <c r="JNF8" s="1097"/>
      <c r="JNG8" s="1097"/>
      <c r="JNH8" s="1097"/>
      <c r="JNI8" s="1097"/>
      <c r="JNJ8" s="1097"/>
      <c r="JNK8" s="1097"/>
      <c r="JNL8" s="1097"/>
      <c r="JNM8" s="1097"/>
      <c r="JNN8" s="1097"/>
      <c r="JNO8" s="1097"/>
      <c r="JNP8" s="1097"/>
      <c r="JNQ8" s="1097"/>
      <c r="JNR8" s="1097"/>
      <c r="JNS8" s="1097"/>
      <c r="JNT8" s="1097"/>
      <c r="JNU8" s="1097"/>
      <c r="JNV8" s="1097"/>
      <c r="JNW8" s="1097"/>
      <c r="JNX8" s="1097"/>
      <c r="JNY8" s="1097"/>
      <c r="JNZ8" s="1097"/>
      <c r="JOA8" s="1097"/>
      <c r="JOB8" s="1097"/>
      <c r="JOC8" s="1097"/>
      <c r="JOD8" s="1097"/>
      <c r="JOE8" s="1097"/>
      <c r="JOF8" s="1097"/>
      <c r="JOG8" s="1097"/>
      <c r="JOH8" s="1097"/>
      <c r="JOI8" s="1097"/>
      <c r="JOJ8" s="1097"/>
      <c r="JOK8" s="1097"/>
      <c r="JOL8" s="1097"/>
      <c r="JOM8" s="1097"/>
      <c r="JON8" s="1097"/>
      <c r="JOO8" s="1097"/>
      <c r="JOP8" s="1097"/>
      <c r="JOQ8" s="1097"/>
      <c r="JOR8" s="1097"/>
      <c r="JOS8" s="1097"/>
      <c r="JOT8" s="1097"/>
      <c r="JOU8" s="1097"/>
      <c r="JOV8" s="1097"/>
      <c r="JOW8" s="1097"/>
      <c r="JOX8" s="1097"/>
      <c r="JOY8" s="1097"/>
      <c r="JOZ8" s="1097"/>
      <c r="JPA8" s="1097"/>
      <c r="JPB8" s="1097"/>
      <c r="JPC8" s="1097"/>
      <c r="JPD8" s="1097"/>
      <c r="JPE8" s="1097"/>
      <c r="JPF8" s="1097"/>
      <c r="JPG8" s="1097"/>
      <c r="JPH8" s="1097"/>
      <c r="JPI8" s="1097"/>
      <c r="JPJ8" s="1097"/>
      <c r="JPK8" s="1097"/>
      <c r="JPL8" s="1097"/>
      <c r="JPM8" s="1097"/>
      <c r="JPN8" s="1097"/>
      <c r="JPO8" s="1097"/>
      <c r="JPP8" s="1097"/>
      <c r="JPQ8" s="1097"/>
      <c r="JPR8" s="1097"/>
      <c r="JPS8" s="1097"/>
      <c r="JPT8" s="1097"/>
      <c r="JPU8" s="1097"/>
      <c r="JPV8" s="1097"/>
      <c r="JPW8" s="1097"/>
      <c r="JPX8" s="1097"/>
      <c r="JPY8" s="1097"/>
      <c r="JPZ8" s="1097"/>
      <c r="JQA8" s="1097"/>
      <c r="JQB8" s="1097"/>
      <c r="JQC8" s="1097"/>
      <c r="JQD8" s="1097"/>
      <c r="JQE8" s="1097"/>
      <c r="JQF8" s="1097"/>
      <c r="JQG8" s="1097"/>
      <c r="JQH8" s="1097"/>
      <c r="JQI8" s="1097"/>
      <c r="JQJ8" s="1097"/>
      <c r="JQK8" s="1097"/>
      <c r="JQL8" s="1097"/>
      <c r="JQM8" s="1097"/>
      <c r="JQN8" s="1097"/>
      <c r="JQO8" s="1097"/>
      <c r="JQP8" s="1097"/>
      <c r="JQQ8" s="1097"/>
      <c r="JQR8" s="1097"/>
      <c r="JQS8" s="1097"/>
      <c r="JQT8" s="1097"/>
      <c r="JQU8" s="1097"/>
      <c r="JQV8" s="1097"/>
      <c r="JQW8" s="1097"/>
      <c r="JQX8" s="1097"/>
      <c r="JQY8" s="1097"/>
      <c r="JQZ8" s="1097"/>
      <c r="JRA8" s="1097"/>
      <c r="JRB8" s="1097"/>
      <c r="JRC8" s="1097"/>
      <c r="JRD8" s="1097"/>
      <c r="JRE8" s="1097"/>
      <c r="JRF8" s="1097"/>
      <c r="JRG8" s="1097"/>
      <c r="JRH8" s="1097"/>
      <c r="JRI8" s="1097"/>
      <c r="JRJ8" s="1097"/>
      <c r="JRK8" s="1097"/>
      <c r="JRL8" s="1097"/>
      <c r="JRM8" s="1097"/>
      <c r="JRN8" s="1097"/>
      <c r="JRO8" s="1097"/>
      <c r="JRP8" s="1097"/>
      <c r="JRQ8" s="1097"/>
      <c r="JRR8" s="1097"/>
      <c r="JRS8" s="1097"/>
      <c r="JRT8" s="1097"/>
      <c r="JRU8" s="1097"/>
      <c r="JRV8" s="1097"/>
      <c r="JRW8" s="1097"/>
      <c r="JRX8" s="1097"/>
      <c r="JRY8" s="1097"/>
      <c r="JRZ8" s="1097"/>
      <c r="JSA8" s="1097"/>
      <c r="JSB8" s="1097"/>
      <c r="JSC8" s="1097"/>
      <c r="JSD8" s="1097"/>
      <c r="JSE8" s="1097"/>
      <c r="JSF8" s="1097"/>
      <c r="JSG8" s="1097"/>
      <c r="JSH8" s="1097"/>
      <c r="JSI8" s="1097"/>
      <c r="JSJ8" s="1097"/>
      <c r="JSK8" s="1097"/>
      <c r="JSL8" s="1097"/>
      <c r="JSM8" s="1097"/>
      <c r="JSN8" s="1097"/>
      <c r="JSO8" s="1097"/>
      <c r="JSP8" s="1097"/>
      <c r="JSQ8" s="1097"/>
      <c r="JSR8" s="1097"/>
      <c r="JSS8" s="1097"/>
      <c r="JST8" s="1097"/>
      <c r="JSU8" s="1097"/>
      <c r="JSV8" s="1097"/>
      <c r="JSW8" s="1097"/>
      <c r="JSX8" s="1097"/>
      <c r="JSY8" s="1097"/>
      <c r="JSZ8" s="1097"/>
      <c r="JTA8" s="1097"/>
      <c r="JTB8" s="1097"/>
      <c r="JTC8" s="1097"/>
      <c r="JTD8" s="1097"/>
      <c r="JTE8" s="1097"/>
      <c r="JTF8" s="1097"/>
      <c r="JTG8" s="1097"/>
      <c r="JTH8" s="1097"/>
      <c r="JTI8" s="1097"/>
      <c r="JTJ8" s="1097"/>
      <c r="JTK8" s="1097"/>
      <c r="JTL8" s="1097"/>
      <c r="JTM8" s="1097"/>
      <c r="JTN8" s="1097"/>
      <c r="JTO8" s="1097"/>
      <c r="JTP8" s="1097"/>
      <c r="JTQ8" s="1097"/>
      <c r="JTR8" s="1097"/>
      <c r="JTS8" s="1097"/>
      <c r="JTT8" s="1097"/>
      <c r="JTU8" s="1097"/>
      <c r="JTV8" s="1097"/>
      <c r="JTW8" s="1097"/>
      <c r="JTX8" s="1097"/>
      <c r="JTY8" s="1097"/>
      <c r="JTZ8" s="1097"/>
      <c r="JUA8" s="1097"/>
      <c r="JUB8" s="1097"/>
      <c r="JUC8" s="1097"/>
      <c r="JUD8" s="1097"/>
      <c r="JUE8" s="1097"/>
      <c r="JUF8" s="1097"/>
      <c r="JUG8" s="1097"/>
      <c r="JUH8" s="1097"/>
      <c r="JUI8" s="1097"/>
      <c r="JUJ8" s="1097"/>
      <c r="JUK8" s="1097"/>
      <c r="JUL8" s="1097"/>
      <c r="JUM8" s="1097"/>
      <c r="JUN8" s="1097"/>
      <c r="JUO8" s="1097"/>
      <c r="JUP8" s="1097"/>
      <c r="JUQ8" s="1097"/>
      <c r="JUR8" s="1097"/>
      <c r="JUS8" s="1097"/>
      <c r="JUT8" s="1097"/>
      <c r="JUU8" s="1097"/>
      <c r="JUV8" s="1097"/>
      <c r="JUW8" s="1097"/>
      <c r="JUX8" s="1097"/>
      <c r="JUY8" s="1097"/>
      <c r="JUZ8" s="1097"/>
      <c r="JVA8" s="1097"/>
      <c r="JVB8" s="1097"/>
      <c r="JVC8" s="1097"/>
      <c r="JVD8" s="1097"/>
      <c r="JVE8" s="1097"/>
      <c r="JVF8" s="1097"/>
      <c r="JVG8" s="1097"/>
      <c r="JVH8" s="1097"/>
      <c r="JVI8" s="1097"/>
      <c r="JVJ8" s="1097"/>
      <c r="JVK8" s="1097"/>
      <c r="JVL8" s="1097"/>
      <c r="JVM8" s="1097"/>
      <c r="JVN8" s="1097"/>
      <c r="JVO8" s="1097"/>
      <c r="JVP8" s="1097"/>
      <c r="JVQ8" s="1097"/>
      <c r="JVR8" s="1097"/>
      <c r="JVS8" s="1097"/>
      <c r="JVT8" s="1097"/>
      <c r="JVU8" s="1097"/>
      <c r="JVV8" s="1097"/>
      <c r="JVW8" s="1097"/>
      <c r="JVX8" s="1097"/>
      <c r="JVY8" s="1097"/>
      <c r="JVZ8" s="1097"/>
      <c r="JWA8" s="1097"/>
      <c r="JWB8" s="1097"/>
      <c r="JWC8" s="1097"/>
      <c r="JWD8" s="1097"/>
      <c r="JWE8" s="1097"/>
      <c r="JWF8" s="1097"/>
      <c r="JWG8" s="1097"/>
      <c r="JWH8" s="1097"/>
      <c r="JWI8" s="1097"/>
      <c r="JWJ8" s="1097"/>
      <c r="JWK8" s="1097"/>
      <c r="JWL8" s="1097"/>
      <c r="JWM8" s="1097"/>
      <c r="JWN8" s="1097"/>
      <c r="JWO8" s="1097"/>
      <c r="JWP8" s="1097"/>
      <c r="JWQ8" s="1097"/>
      <c r="JWR8" s="1097"/>
      <c r="JWS8" s="1097"/>
      <c r="JWT8" s="1097"/>
      <c r="JWU8" s="1097"/>
      <c r="JWV8" s="1097"/>
      <c r="JWW8" s="1097"/>
      <c r="JWX8" s="1097"/>
      <c r="JWY8" s="1097"/>
      <c r="JWZ8" s="1097"/>
      <c r="JXA8" s="1097"/>
      <c r="JXB8" s="1097"/>
      <c r="JXC8" s="1097"/>
      <c r="JXD8" s="1097"/>
      <c r="JXE8" s="1097"/>
      <c r="JXF8" s="1097"/>
      <c r="JXG8" s="1097"/>
      <c r="JXH8" s="1097"/>
      <c r="JXI8" s="1097"/>
      <c r="JXJ8" s="1097"/>
      <c r="JXK8" s="1097"/>
      <c r="JXL8" s="1097"/>
      <c r="JXM8" s="1097"/>
      <c r="JXN8" s="1097"/>
      <c r="JXO8" s="1097"/>
      <c r="JXP8" s="1097"/>
      <c r="JXQ8" s="1097"/>
      <c r="JXR8" s="1097"/>
      <c r="JXS8" s="1097"/>
      <c r="JXT8" s="1097"/>
      <c r="JXU8" s="1097"/>
      <c r="JXV8" s="1097"/>
      <c r="JXW8" s="1097"/>
      <c r="JXX8" s="1097"/>
      <c r="JXY8" s="1097"/>
      <c r="JXZ8" s="1097"/>
      <c r="JYA8" s="1097"/>
      <c r="JYB8" s="1097"/>
      <c r="JYC8" s="1097"/>
      <c r="JYD8" s="1097"/>
      <c r="JYE8" s="1097"/>
      <c r="JYF8" s="1097"/>
      <c r="JYG8" s="1097"/>
      <c r="JYH8" s="1097"/>
      <c r="JYI8" s="1097"/>
      <c r="JYJ8" s="1097"/>
      <c r="JYK8" s="1097"/>
      <c r="JYL8" s="1097"/>
      <c r="JYM8" s="1097"/>
      <c r="JYN8" s="1097"/>
      <c r="JYO8" s="1097"/>
      <c r="JYP8" s="1097"/>
      <c r="JYQ8" s="1097"/>
      <c r="JYR8" s="1097"/>
      <c r="JYS8" s="1097"/>
      <c r="JYT8" s="1097"/>
      <c r="JYU8" s="1097"/>
      <c r="JYV8" s="1097"/>
      <c r="JYW8" s="1097"/>
      <c r="JYX8" s="1097"/>
      <c r="JYY8" s="1097"/>
      <c r="JYZ8" s="1097"/>
      <c r="JZA8" s="1097"/>
      <c r="JZB8" s="1097"/>
      <c r="JZC8" s="1097"/>
      <c r="JZD8" s="1097"/>
      <c r="JZE8" s="1097"/>
      <c r="JZF8" s="1097"/>
      <c r="JZG8" s="1097"/>
      <c r="JZH8" s="1097"/>
      <c r="JZI8" s="1097"/>
      <c r="JZJ8" s="1097"/>
      <c r="JZK8" s="1097"/>
      <c r="JZL8" s="1097"/>
      <c r="JZM8" s="1097"/>
      <c r="JZN8" s="1097"/>
      <c r="JZO8" s="1097"/>
      <c r="JZP8" s="1097"/>
      <c r="JZQ8" s="1097"/>
      <c r="JZR8" s="1097"/>
      <c r="JZS8" s="1097"/>
      <c r="JZT8" s="1097"/>
      <c r="JZU8" s="1097"/>
      <c r="JZV8" s="1097"/>
      <c r="JZW8" s="1097"/>
      <c r="JZX8" s="1097"/>
      <c r="JZY8" s="1097"/>
      <c r="JZZ8" s="1097"/>
      <c r="KAA8" s="1097"/>
      <c r="KAB8" s="1097"/>
      <c r="KAC8" s="1097"/>
      <c r="KAD8" s="1097"/>
      <c r="KAE8" s="1097"/>
      <c r="KAF8" s="1097"/>
      <c r="KAG8" s="1097"/>
      <c r="KAH8" s="1097"/>
      <c r="KAI8" s="1097"/>
      <c r="KAJ8" s="1097"/>
      <c r="KAK8" s="1097"/>
      <c r="KAL8" s="1097"/>
      <c r="KAM8" s="1097"/>
      <c r="KAN8" s="1097"/>
      <c r="KAO8" s="1097"/>
      <c r="KAP8" s="1097"/>
      <c r="KAQ8" s="1097"/>
      <c r="KAR8" s="1097"/>
      <c r="KAS8" s="1097"/>
      <c r="KAT8" s="1097"/>
      <c r="KAU8" s="1097"/>
      <c r="KAV8" s="1097"/>
      <c r="KAW8" s="1097"/>
      <c r="KAX8" s="1097"/>
      <c r="KAY8" s="1097"/>
      <c r="KAZ8" s="1097"/>
      <c r="KBA8" s="1097"/>
      <c r="KBB8" s="1097"/>
      <c r="KBC8" s="1097"/>
      <c r="KBD8" s="1097"/>
      <c r="KBE8" s="1097"/>
      <c r="KBF8" s="1097"/>
      <c r="KBG8" s="1097"/>
      <c r="KBH8" s="1097"/>
      <c r="KBI8" s="1097"/>
      <c r="KBJ8" s="1097"/>
      <c r="KBK8" s="1097"/>
      <c r="KBL8" s="1097"/>
      <c r="KBM8" s="1097"/>
      <c r="KBN8" s="1097"/>
      <c r="KBO8" s="1097"/>
      <c r="KBP8" s="1097"/>
      <c r="KBQ8" s="1097"/>
      <c r="KBR8" s="1097"/>
      <c r="KBS8" s="1097"/>
      <c r="KBT8" s="1097"/>
      <c r="KBU8" s="1097"/>
      <c r="KBV8" s="1097"/>
      <c r="KBW8" s="1097"/>
      <c r="KBX8" s="1097"/>
      <c r="KBY8" s="1097"/>
      <c r="KBZ8" s="1097"/>
      <c r="KCA8" s="1097"/>
      <c r="KCB8" s="1097"/>
      <c r="KCC8" s="1097"/>
      <c r="KCD8" s="1097"/>
      <c r="KCE8" s="1097"/>
      <c r="KCF8" s="1097"/>
      <c r="KCG8" s="1097"/>
      <c r="KCH8" s="1097"/>
      <c r="KCI8" s="1097"/>
      <c r="KCJ8" s="1097"/>
      <c r="KCK8" s="1097"/>
      <c r="KCL8" s="1097"/>
      <c r="KCM8" s="1097"/>
      <c r="KCN8" s="1097"/>
      <c r="KCO8" s="1097"/>
      <c r="KCP8" s="1097"/>
      <c r="KCQ8" s="1097"/>
      <c r="KCR8" s="1097"/>
      <c r="KCS8" s="1097"/>
      <c r="KCT8" s="1097"/>
      <c r="KCU8" s="1097"/>
      <c r="KCV8" s="1097"/>
      <c r="KCW8" s="1097"/>
      <c r="KCX8" s="1097"/>
      <c r="KCY8" s="1097"/>
      <c r="KCZ8" s="1097"/>
      <c r="KDA8" s="1097"/>
      <c r="KDB8" s="1097"/>
      <c r="KDC8" s="1097"/>
      <c r="KDD8" s="1097"/>
      <c r="KDE8" s="1097"/>
      <c r="KDF8" s="1097"/>
      <c r="KDG8" s="1097"/>
      <c r="KDH8" s="1097"/>
      <c r="KDI8" s="1097"/>
      <c r="KDJ8" s="1097"/>
      <c r="KDK8" s="1097"/>
      <c r="KDL8" s="1097"/>
      <c r="KDM8" s="1097"/>
      <c r="KDN8" s="1097"/>
      <c r="KDO8" s="1097"/>
      <c r="KDP8" s="1097"/>
      <c r="KDQ8" s="1097"/>
      <c r="KDR8" s="1097"/>
      <c r="KDS8" s="1097"/>
      <c r="KDT8" s="1097"/>
      <c r="KDU8" s="1097"/>
      <c r="KDV8" s="1097"/>
      <c r="KDW8" s="1097"/>
      <c r="KDX8" s="1097"/>
      <c r="KDY8" s="1097"/>
      <c r="KDZ8" s="1097"/>
      <c r="KEA8" s="1097"/>
      <c r="KEB8" s="1097"/>
      <c r="KEC8" s="1097"/>
      <c r="KED8" s="1097"/>
      <c r="KEE8" s="1097"/>
      <c r="KEF8" s="1097"/>
      <c r="KEG8" s="1097"/>
      <c r="KEH8" s="1097"/>
      <c r="KEI8" s="1097"/>
      <c r="KEJ8" s="1097"/>
      <c r="KEK8" s="1097"/>
      <c r="KEL8" s="1097"/>
      <c r="KEM8" s="1097"/>
      <c r="KEN8" s="1097"/>
      <c r="KEO8" s="1097"/>
      <c r="KEP8" s="1097"/>
      <c r="KEQ8" s="1097"/>
      <c r="KER8" s="1097"/>
      <c r="KES8" s="1097"/>
      <c r="KET8" s="1097"/>
      <c r="KEU8" s="1097"/>
      <c r="KEV8" s="1097"/>
      <c r="KEW8" s="1097"/>
      <c r="KEX8" s="1097"/>
      <c r="KEY8" s="1097"/>
      <c r="KEZ8" s="1097"/>
      <c r="KFA8" s="1097"/>
      <c r="KFB8" s="1097"/>
      <c r="KFC8" s="1097"/>
      <c r="KFD8" s="1097"/>
      <c r="KFE8" s="1097"/>
      <c r="KFF8" s="1097"/>
      <c r="KFG8" s="1097"/>
      <c r="KFH8" s="1097"/>
      <c r="KFI8" s="1097"/>
      <c r="KFJ8" s="1097"/>
      <c r="KFK8" s="1097"/>
      <c r="KFL8" s="1097"/>
      <c r="KFM8" s="1097"/>
      <c r="KFN8" s="1097"/>
      <c r="KFO8" s="1097"/>
      <c r="KFP8" s="1097"/>
      <c r="KFQ8" s="1097"/>
      <c r="KFR8" s="1097"/>
      <c r="KFS8" s="1097"/>
      <c r="KFT8" s="1097"/>
      <c r="KFU8" s="1097"/>
      <c r="KFV8" s="1097"/>
      <c r="KFW8" s="1097"/>
      <c r="KFX8" s="1097"/>
      <c r="KFY8" s="1097"/>
      <c r="KFZ8" s="1097"/>
      <c r="KGA8" s="1097"/>
      <c r="KGB8" s="1097"/>
      <c r="KGC8" s="1097"/>
      <c r="KGD8" s="1097"/>
      <c r="KGE8" s="1097"/>
      <c r="KGF8" s="1097"/>
      <c r="KGG8" s="1097"/>
      <c r="KGH8" s="1097"/>
      <c r="KGI8" s="1097"/>
      <c r="KGJ8" s="1097"/>
      <c r="KGK8" s="1097"/>
      <c r="KGL8" s="1097"/>
      <c r="KGM8" s="1097"/>
      <c r="KGN8" s="1097"/>
      <c r="KGO8" s="1097"/>
      <c r="KGP8" s="1097"/>
      <c r="KGQ8" s="1097"/>
      <c r="KGR8" s="1097"/>
      <c r="KGS8" s="1097"/>
      <c r="KGT8" s="1097"/>
      <c r="KGU8" s="1097"/>
      <c r="KGV8" s="1097"/>
      <c r="KGW8" s="1097"/>
      <c r="KGX8" s="1097"/>
      <c r="KGY8" s="1097"/>
      <c r="KGZ8" s="1097"/>
      <c r="KHA8" s="1097"/>
      <c r="KHB8" s="1097"/>
      <c r="KHC8" s="1097"/>
      <c r="KHD8" s="1097"/>
      <c r="KHE8" s="1097"/>
      <c r="KHF8" s="1097"/>
      <c r="KHG8" s="1097"/>
      <c r="KHH8" s="1097"/>
      <c r="KHI8" s="1097"/>
      <c r="KHJ8" s="1097"/>
      <c r="KHK8" s="1097"/>
      <c r="KHL8" s="1097"/>
      <c r="KHM8" s="1097"/>
      <c r="KHN8" s="1097"/>
      <c r="KHO8" s="1097"/>
      <c r="KHP8" s="1097"/>
      <c r="KHQ8" s="1097"/>
      <c r="KHR8" s="1097"/>
      <c r="KHS8" s="1097"/>
      <c r="KHT8" s="1097"/>
      <c r="KHU8" s="1097"/>
      <c r="KHV8" s="1097"/>
      <c r="KHW8" s="1097"/>
      <c r="KHX8" s="1097"/>
      <c r="KHY8" s="1097"/>
      <c r="KHZ8" s="1097"/>
      <c r="KIA8" s="1097"/>
      <c r="KIB8" s="1097"/>
      <c r="KIC8" s="1097"/>
      <c r="KID8" s="1097"/>
      <c r="KIE8" s="1097"/>
      <c r="KIF8" s="1097"/>
      <c r="KIG8" s="1097"/>
      <c r="KIH8" s="1097"/>
      <c r="KII8" s="1097"/>
      <c r="KIJ8" s="1097"/>
      <c r="KIK8" s="1097"/>
      <c r="KIL8" s="1097"/>
      <c r="KIM8" s="1097"/>
      <c r="KIN8" s="1097"/>
      <c r="KIO8" s="1097"/>
      <c r="KIP8" s="1097"/>
      <c r="KIQ8" s="1097"/>
      <c r="KIR8" s="1097"/>
      <c r="KIS8" s="1097"/>
      <c r="KIT8" s="1097"/>
      <c r="KIU8" s="1097"/>
      <c r="KIV8" s="1097"/>
      <c r="KIW8" s="1097"/>
      <c r="KIX8" s="1097"/>
      <c r="KIY8" s="1097"/>
      <c r="KIZ8" s="1097"/>
      <c r="KJA8" s="1097"/>
      <c r="KJB8" s="1097"/>
      <c r="KJC8" s="1097"/>
      <c r="KJD8" s="1097"/>
      <c r="KJE8" s="1097"/>
      <c r="KJF8" s="1097"/>
      <c r="KJG8" s="1097"/>
      <c r="KJH8" s="1097"/>
      <c r="KJI8" s="1097"/>
      <c r="KJJ8" s="1097"/>
      <c r="KJK8" s="1097"/>
      <c r="KJL8" s="1097"/>
      <c r="KJM8" s="1097"/>
      <c r="KJN8" s="1097"/>
      <c r="KJO8" s="1097"/>
      <c r="KJP8" s="1097"/>
      <c r="KJQ8" s="1097"/>
      <c r="KJR8" s="1097"/>
      <c r="KJS8" s="1097"/>
      <c r="KJT8" s="1097"/>
      <c r="KJU8" s="1097"/>
      <c r="KJV8" s="1097"/>
      <c r="KJW8" s="1097"/>
      <c r="KJX8" s="1097"/>
      <c r="KJY8" s="1097"/>
      <c r="KJZ8" s="1097"/>
      <c r="KKA8" s="1097"/>
      <c r="KKB8" s="1097"/>
      <c r="KKC8" s="1097"/>
      <c r="KKD8" s="1097"/>
      <c r="KKE8" s="1097"/>
      <c r="KKF8" s="1097"/>
      <c r="KKG8" s="1097"/>
      <c r="KKH8" s="1097"/>
      <c r="KKI8" s="1097"/>
      <c r="KKJ8" s="1097"/>
      <c r="KKK8" s="1097"/>
      <c r="KKL8" s="1097"/>
      <c r="KKM8" s="1097"/>
      <c r="KKN8" s="1097"/>
      <c r="KKO8" s="1097"/>
      <c r="KKP8" s="1097"/>
      <c r="KKQ8" s="1097"/>
      <c r="KKR8" s="1097"/>
      <c r="KKS8" s="1097"/>
      <c r="KKT8" s="1097"/>
      <c r="KKU8" s="1097"/>
      <c r="KKV8" s="1097"/>
      <c r="KKW8" s="1097"/>
      <c r="KKX8" s="1097"/>
      <c r="KKY8" s="1097"/>
      <c r="KKZ8" s="1097"/>
      <c r="KLA8" s="1097"/>
      <c r="KLB8" s="1097"/>
      <c r="KLC8" s="1097"/>
      <c r="KLD8" s="1097"/>
      <c r="KLE8" s="1097"/>
      <c r="KLF8" s="1097"/>
      <c r="KLG8" s="1097"/>
      <c r="KLH8" s="1097"/>
      <c r="KLI8" s="1097"/>
      <c r="KLJ8" s="1097"/>
      <c r="KLK8" s="1097"/>
      <c r="KLL8" s="1097"/>
      <c r="KLM8" s="1097"/>
      <c r="KLN8" s="1097"/>
      <c r="KLO8" s="1097"/>
      <c r="KLP8" s="1097"/>
      <c r="KLQ8" s="1097"/>
      <c r="KLR8" s="1097"/>
      <c r="KLS8" s="1097"/>
      <c r="KLT8" s="1097"/>
      <c r="KLU8" s="1097"/>
      <c r="KLV8" s="1097"/>
      <c r="KLW8" s="1097"/>
      <c r="KLX8" s="1097"/>
      <c r="KLY8" s="1097"/>
      <c r="KLZ8" s="1097"/>
      <c r="KMA8" s="1097"/>
      <c r="KMB8" s="1097"/>
      <c r="KMC8" s="1097"/>
      <c r="KMD8" s="1097"/>
      <c r="KME8" s="1097"/>
      <c r="KMF8" s="1097"/>
      <c r="KMG8" s="1097"/>
      <c r="KMH8" s="1097"/>
      <c r="KMI8" s="1097"/>
      <c r="KMJ8" s="1097"/>
      <c r="KMK8" s="1097"/>
      <c r="KML8" s="1097"/>
      <c r="KMM8" s="1097"/>
      <c r="KMN8" s="1097"/>
      <c r="KMO8" s="1097"/>
      <c r="KMP8" s="1097"/>
      <c r="KMQ8" s="1097"/>
      <c r="KMR8" s="1097"/>
      <c r="KMS8" s="1097"/>
      <c r="KMT8" s="1097"/>
      <c r="KMU8" s="1097"/>
      <c r="KMV8" s="1097"/>
      <c r="KMW8" s="1097"/>
      <c r="KMX8" s="1097"/>
      <c r="KMY8" s="1097"/>
      <c r="KMZ8" s="1097"/>
      <c r="KNA8" s="1097"/>
      <c r="KNB8" s="1097"/>
      <c r="KNC8" s="1097"/>
      <c r="KND8" s="1097"/>
      <c r="KNE8" s="1097"/>
      <c r="KNF8" s="1097"/>
      <c r="KNG8" s="1097"/>
      <c r="KNH8" s="1097"/>
      <c r="KNI8" s="1097"/>
      <c r="KNJ8" s="1097"/>
      <c r="KNK8" s="1097"/>
      <c r="KNL8" s="1097"/>
      <c r="KNM8" s="1097"/>
      <c r="KNN8" s="1097"/>
      <c r="KNO8" s="1097"/>
      <c r="KNP8" s="1097"/>
      <c r="KNQ8" s="1097"/>
      <c r="KNR8" s="1097"/>
      <c r="KNS8" s="1097"/>
      <c r="KNT8" s="1097"/>
      <c r="KNU8" s="1097"/>
      <c r="KNV8" s="1097"/>
      <c r="KNW8" s="1097"/>
      <c r="KNX8" s="1097"/>
      <c r="KNY8" s="1097"/>
      <c r="KNZ8" s="1097"/>
      <c r="KOA8" s="1097"/>
      <c r="KOB8" s="1097"/>
      <c r="KOC8" s="1097"/>
      <c r="KOD8" s="1097"/>
      <c r="KOE8" s="1097"/>
      <c r="KOF8" s="1097"/>
      <c r="KOG8" s="1097"/>
      <c r="KOH8" s="1097"/>
      <c r="KOI8" s="1097"/>
      <c r="KOJ8" s="1097"/>
      <c r="KOK8" s="1097"/>
      <c r="KOL8" s="1097"/>
      <c r="KOM8" s="1097"/>
      <c r="KON8" s="1097"/>
      <c r="KOO8" s="1097"/>
      <c r="KOP8" s="1097"/>
      <c r="KOQ8" s="1097"/>
      <c r="KOR8" s="1097"/>
      <c r="KOS8" s="1097"/>
      <c r="KOT8" s="1097"/>
      <c r="KOU8" s="1097"/>
      <c r="KOV8" s="1097"/>
      <c r="KOW8" s="1097"/>
      <c r="KOX8" s="1097"/>
      <c r="KOY8" s="1097"/>
      <c r="KOZ8" s="1097"/>
      <c r="KPA8" s="1097"/>
      <c r="KPB8" s="1097"/>
      <c r="KPC8" s="1097"/>
      <c r="KPD8" s="1097"/>
      <c r="KPE8" s="1097"/>
      <c r="KPF8" s="1097"/>
      <c r="KPG8" s="1097"/>
      <c r="KPH8" s="1097"/>
      <c r="KPI8" s="1097"/>
      <c r="KPJ8" s="1097"/>
      <c r="KPK8" s="1097"/>
      <c r="KPL8" s="1097"/>
      <c r="KPM8" s="1097"/>
      <c r="KPN8" s="1097"/>
      <c r="KPO8" s="1097"/>
      <c r="KPP8" s="1097"/>
      <c r="KPQ8" s="1097"/>
      <c r="KPR8" s="1097"/>
      <c r="KPS8" s="1097"/>
      <c r="KPT8" s="1097"/>
      <c r="KPU8" s="1097"/>
      <c r="KPV8" s="1097"/>
      <c r="KPW8" s="1097"/>
      <c r="KPX8" s="1097"/>
      <c r="KPY8" s="1097"/>
      <c r="KPZ8" s="1097"/>
      <c r="KQA8" s="1097"/>
      <c r="KQB8" s="1097"/>
      <c r="KQC8" s="1097"/>
      <c r="KQD8" s="1097"/>
      <c r="KQE8" s="1097"/>
      <c r="KQF8" s="1097"/>
      <c r="KQG8" s="1097"/>
      <c r="KQH8" s="1097"/>
      <c r="KQI8" s="1097"/>
      <c r="KQJ8" s="1097"/>
      <c r="KQK8" s="1097"/>
      <c r="KQL8" s="1097"/>
      <c r="KQM8" s="1097"/>
      <c r="KQN8" s="1097"/>
      <c r="KQO8" s="1097"/>
      <c r="KQP8" s="1097"/>
      <c r="KQQ8" s="1097"/>
      <c r="KQR8" s="1097"/>
      <c r="KQS8" s="1097"/>
      <c r="KQT8" s="1097"/>
      <c r="KQU8" s="1097"/>
      <c r="KQV8" s="1097"/>
      <c r="KQW8" s="1097"/>
      <c r="KQX8" s="1097"/>
      <c r="KQY8" s="1097"/>
      <c r="KQZ8" s="1097"/>
      <c r="KRA8" s="1097"/>
      <c r="KRB8" s="1097"/>
      <c r="KRC8" s="1097"/>
      <c r="KRD8" s="1097"/>
      <c r="KRE8" s="1097"/>
      <c r="KRF8" s="1097"/>
      <c r="KRG8" s="1097"/>
      <c r="KRH8" s="1097"/>
      <c r="KRI8" s="1097"/>
      <c r="KRJ8" s="1097"/>
      <c r="KRK8" s="1097"/>
      <c r="KRL8" s="1097"/>
      <c r="KRM8" s="1097"/>
      <c r="KRN8" s="1097"/>
      <c r="KRO8" s="1097"/>
      <c r="KRP8" s="1097"/>
      <c r="KRQ8" s="1097"/>
      <c r="KRR8" s="1097"/>
      <c r="KRS8" s="1097"/>
      <c r="KRT8" s="1097"/>
      <c r="KRU8" s="1097"/>
      <c r="KRV8" s="1097"/>
      <c r="KRW8" s="1097"/>
      <c r="KRX8" s="1097"/>
      <c r="KRY8" s="1097"/>
      <c r="KRZ8" s="1097"/>
      <c r="KSA8" s="1097"/>
      <c r="KSB8" s="1097"/>
      <c r="KSC8" s="1097"/>
      <c r="KSD8" s="1097"/>
      <c r="KSE8" s="1097"/>
      <c r="KSF8" s="1097"/>
      <c r="KSG8" s="1097"/>
      <c r="KSH8" s="1097"/>
      <c r="KSI8" s="1097"/>
      <c r="KSJ8" s="1097"/>
      <c r="KSK8" s="1097"/>
      <c r="KSL8" s="1097"/>
      <c r="KSM8" s="1097"/>
      <c r="KSN8" s="1097"/>
      <c r="KSO8" s="1097"/>
      <c r="KSP8" s="1097"/>
      <c r="KSQ8" s="1097"/>
      <c r="KSR8" s="1097"/>
      <c r="KSS8" s="1097"/>
      <c r="KST8" s="1097"/>
      <c r="KSU8" s="1097"/>
      <c r="KSV8" s="1097"/>
      <c r="KSW8" s="1097"/>
      <c r="KSX8" s="1097"/>
      <c r="KSY8" s="1097"/>
      <c r="KSZ8" s="1097"/>
      <c r="KTA8" s="1097"/>
      <c r="KTB8" s="1097"/>
      <c r="KTC8" s="1097"/>
      <c r="KTD8" s="1097"/>
      <c r="KTE8" s="1097"/>
      <c r="KTF8" s="1097"/>
      <c r="KTG8" s="1097"/>
      <c r="KTH8" s="1097"/>
      <c r="KTI8" s="1097"/>
      <c r="KTJ8" s="1097"/>
      <c r="KTK8" s="1097"/>
      <c r="KTL8" s="1097"/>
      <c r="KTM8" s="1097"/>
      <c r="KTN8" s="1097"/>
      <c r="KTO8" s="1097"/>
      <c r="KTP8" s="1097"/>
      <c r="KTQ8" s="1097"/>
      <c r="KTR8" s="1097"/>
      <c r="KTS8" s="1097"/>
      <c r="KTT8" s="1097"/>
      <c r="KTU8" s="1097"/>
      <c r="KTV8" s="1097"/>
      <c r="KTW8" s="1097"/>
      <c r="KTX8" s="1097"/>
      <c r="KTY8" s="1097"/>
      <c r="KTZ8" s="1097"/>
      <c r="KUA8" s="1097"/>
      <c r="KUB8" s="1097"/>
      <c r="KUC8" s="1097"/>
      <c r="KUD8" s="1097"/>
      <c r="KUE8" s="1097"/>
      <c r="KUF8" s="1097"/>
      <c r="KUG8" s="1097"/>
      <c r="KUH8" s="1097"/>
      <c r="KUI8" s="1097"/>
      <c r="KUJ8" s="1097"/>
      <c r="KUK8" s="1097"/>
      <c r="KUL8" s="1097"/>
      <c r="KUM8" s="1097"/>
      <c r="KUN8" s="1097"/>
      <c r="KUO8" s="1097"/>
      <c r="KUP8" s="1097"/>
      <c r="KUQ8" s="1097"/>
      <c r="KUR8" s="1097"/>
      <c r="KUS8" s="1097"/>
      <c r="KUT8" s="1097"/>
      <c r="KUU8" s="1097"/>
      <c r="KUV8" s="1097"/>
      <c r="KUW8" s="1097"/>
      <c r="KUX8" s="1097"/>
      <c r="KUY8" s="1097"/>
      <c r="KUZ8" s="1097"/>
      <c r="KVA8" s="1097"/>
      <c r="KVB8" s="1097"/>
      <c r="KVC8" s="1097"/>
      <c r="KVD8" s="1097"/>
      <c r="KVE8" s="1097"/>
      <c r="KVF8" s="1097"/>
      <c r="KVG8" s="1097"/>
      <c r="KVH8" s="1097"/>
      <c r="KVI8" s="1097"/>
      <c r="KVJ8" s="1097"/>
      <c r="KVK8" s="1097"/>
      <c r="KVL8" s="1097"/>
      <c r="KVM8" s="1097"/>
      <c r="KVN8" s="1097"/>
      <c r="KVO8" s="1097"/>
      <c r="KVP8" s="1097"/>
      <c r="KVQ8" s="1097"/>
      <c r="KVR8" s="1097"/>
      <c r="KVS8" s="1097"/>
      <c r="KVT8" s="1097"/>
      <c r="KVU8" s="1097"/>
      <c r="KVV8" s="1097"/>
      <c r="KVW8" s="1097"/>
      <c r="KVX8" s="1097"/>
      <c r="KVY8" s="1097"/>
      <c r="KVZ8" s="1097"/>
      <c r="KWA8" s="1097"/>
      <c r="KWB8" s="1097"/>
      <c r="KWC8" s="1097"/>
      <c r="KWD8" s="1097"/>
      <c r="KWE8" s="1097"/>
      <c r="KWF8" s="1097"/>
      <c r="KWG8" s="1097"/>
      <c r="KWH8" s="1097"/>
      <c r="KWI8" s="1097"/>
      <c r="KWJ8" s="1097"/>
      <c r="KWK8" s="1097"/>
      <c r="KWL8" s="1097"/>
      <c r="KWM8" s="1097"/>
      <c r="KWN8" s="1097"/>
      <c r="KWO8" s="1097"/>
      <c r="KWP8" s="1097"/>
      <c r="KWQ8" s="1097"/>
      <c r="KWR8" s="1097"/>
      <c r="KWS8" s="1097"/>
      <c r="KWT8" s="1097"/>
      <c r="KWU8" s="1097"/>
      <c r="KWV8" s="1097"/>
      <c r="KWW8" s="1097"/>
      <c r="KWX8" s="1097"/>
      <c r="KWY8" s="1097"/>
      <c r="KWZ8" s="1097"/>
      <c r="KXA8" s="1097"/>
      <c r="KXB8" s="1097"/>
      <c r="KXC8" s="1097"/>
      <c r="KXD8" s="1097"/>
      <c r="KXE8" s="1097"/>
      <c r="KXF8" s="1097"/>
      <c r="KXG8" s="1097"/>
      <c r="KXH8" s="1097"/>
      <c r="KXI8" s="1097"/>
      <c r="KXJ8" s="1097"/>
      <c r="KXK8" s="1097"/>
      <c r="KXL8" s="1097"/>
      <c r="KXM8" s="1097"/>
      <c r="KXN8" s="1097"/>
      <c r="KXO8" s="1097"/>
      <c r="KXP8" s="1097"/>
      <c r="KXQ8" s="1097"/>
      <c r="KXR8" s="1097"/>
      <c r="KXS8" s="1097"/>
      <c r="KXT8" s="1097"/>
      <c r="KXU8" s="1097"/>
      <c r="KXV8" s="1097"/>
      <c r="KXW8" s="1097"/>
      <c r="KXX8" s="1097"/>
      <c r="KXY8" s="1097"/>
      <c r="KXZ8" s="1097"/>
      <c r="KYA8" s="1097"/>
      <c r="KYB8" s="1097"/>
      <c r="KYC8" s="1097"/>
      <c r="KYD8" s="1097"/>
      <c r="KYE8" s="1097"/>
      <c r="KYF8" s="1097"/>
      <c r="KYG8" s="1097"/>
      <c r="KYH8" s="1097"/>
      <c r="KYI8" s="1097"/>
      <c r="KYJ8" s="1097"/>
      <c r="KYK8" s="1097"/>
      <c r="KYL8" s="1097"/>
      <c r="KYM8" s="1097"/>
      <c r="KYN8" s="1097"/>
      <c r="KYO8" s="1097"/>
      <c r="KYP8" s="1097"/>
      <c r="KYQ8" s="1097"/>
      <c r="KYR8" s="1097"/>
      <c r="KYS8" s="1097"/>
      <c r="KYT8" s="1097"/>
      <c r="KYU8" s="1097"/>
      <c r="KYV8" s="1097"/>
      <c r="KYW8" s="1097"/>
      <c r="KYX8" s="1097"/>
      <c r="KYY8" s="1097"/>
      <c r="KYZ8" s="1097"/>
      <c r="KZA8" s="1097"/>
      <c r="KZB8" s="1097"/>
      <c r="KZC8" s="1097"/>
      <c r="KZD8" s="1097"/>
      <c r="KZE8" s="1097"/>
      <c r="KZF8" s="1097"/>
      <c r="KZG8" s="1097"/>
      <c r="KZH8" s="1097"/>
      <c r="KZI8" s="1097"/>
      <c r="KZJ8" s="1097"/>
      <c r="KZK8" s="1097"/>
      <c r="KZL8" s="1097"/>
      <c r="KZM8" s="1097"/>
      <c r="KZN8" s="1097"/>
      <c r="KZO8" s="1097"/>
      <c r="KZP8" s="1097"/>
      <c r="KZQ8" s="1097"/>
      <c r="KZR8" s="1097"/>
      <c r="KZS8" s="1097"/>
      <c r="KZT8" s="1097"/>
      <c r="KZU8" s="1097"/>
      <c r="KZV8" s="1097"/>
      <c r="KZW8" s="1097"/>
      <c r="KZX8" s="1097"/>
      <c r="KZY8" s="1097"/>
      <c r="KZZ8" s="1097"/>
      <c r="LAA8" s="1097"/>
      <c r="LAB8" s="1097"/>
      <c r="LAC8" s="1097"/>
      <c r="LAD8" s="1097"/>
      <c r="LAE8" s="1097"/>
      <c r="LAF8" s="1097"/>
      <c r="LAG8" s="1097"/>
      <c r="LAH8" s="1097"/>
      <c r="LAI8" s="1097"/>
      <c r="LAJ8" s="1097"/>
      <c r="LAK8" s="1097"/>
      <c r="LAL8" s="1097"/>
      <c r="LAM8" s="1097"/>
      <c r="LAN8" s="1097"/>
      <c r="LAO8" s="1097"/>
      <c r="LAP8" s="1097"/>
      <c r="LAQ8" s="1097"/>
      <c r="LAR8" s="1097"/>
      <c r="LAS8" s="1097"/>
      <c r="LAT8" s="1097"/>
      <c r="LAU8" s="1097"/>
      <c r="LAV8" s="1097"/>
      <c r="LAW8" s="1097"/>
      <c r="LAX8" s="1097"/>
      <c r="LAY8" s="1097"/>
      <c r="LAZ8" s="1097"/>
      <c r="LBA8" s="1097"/>
      <c r="LBB8" s="1097"/>
      <c r="LBC8" s="1097"/>
      <c r="LBD8" s="1097"/>
      <c r="LBE8" s="1097"/>
      <c r="LBF8" s="1097"/>
      <c r="LBG8" s="1097"/>
      <c r="LBH8" s="1097"/>
      <c r="LBI8" s="1097"/>
      <c r="LBJ8" s="1097"/>
      <c r="LBK8" s="1097"/>
      <c r="LBL8" s="1097"/>
      <c r="LBM8" s="1097"/>
      <c r="LBN8" s="1097"/>
      <c r="LBO8" s="1097"/>
      <c r="LBP8" s="1097"/>
      <c r="LBQ8" s="1097"/>
      <c r="LBR8" s="1097"/>
      <c r="LBS8" s="1097"/>
      <c r="LBT8" s="1097"/>
      <c r="LBU8" s="1097"/>
      <c r="LBV8" s="1097"/>
      <c r="LBW8" s="1097"/>
      <c r="LBX8" s="1097"/>
      <c r="LBY8" s="1097"/>
      <c r="LBZ8" s="1097"/>
      <c r="LCA8" s="1097"/>
      <c r="LCB8" s="1097"/>
      <c r="LCC8" s="1097"/>
      <c r="LCD8" s="1097"/>
      <c r="LCE8" s="1097"/>
      <c r="LCF8" s="1097"/>
      <c r="LCG8" s="1097"/>
      <c r="LCH8" s="1097"/>
      <c r="LCI8" s="1097"/>
      <c r="LCJ8" s="1097"/>
      <c r="LCK8" s="1097"/>
      <c r="LCL8" s="1097"/>
      <c r="LCM8" s="1097"/>
      <c r="LCN8" s="1097"/>
      <c r="LCO8" s="1097"/>
      <c r="LCP8" s="1097"/>
      <c r="LCQ8" s="1097"/>
      <c r="LCR8" s="1097"/>
      <c r="LCS8" s="1097"/>
      <c r="LCT8" s="1097"/>
      <c r="LCU8" s="1097"/>
      <c r="LCV8" s="1097"/>
      <c r="LCW8" s="1097"/>
      <c r="LCX8" s="1097"/>
      <c r="LCY8" s="1097"/>
      <c r="LCZ8" s="1097"/>
      <c r="LDA8" s="1097"/>
      <c r="LDB8" s="1097"/>
      <c r="LDC8" s="1097"/>
      <c r="LDD8" s="1097"/>
      <c r="LDE8" s="1097"/>
      <c r="LDF8" s="1097"/>
      <c r="LDG8" s="1097"/>
      <c r="LDH8" s="1097"/>
      <c r="LDI8" s="1097"/>
      <c r="LDJ8" s="1097"/>
      <c r="LDK8" s="1097"/>
      <c r="LDL8" s="1097"/>
      <c r="LDM8" s="1097"/>
      <c r="LDN8" s="1097"/>
      <c r="LDO8" s="1097"/>
      <c r="LDP8" s="1097"/>
      <c r="LDQ8" s="1097"/>
      <c r="LDR8" s="1097"/>
      <c r="LDS8" s="1097"/>
      <c r="LDT8" s="1097"/>
      <c r="LDU8" s="1097"/>
      <c r="LDV8" s="1097"/>
      <c r="LDW8" s="1097"/>
      <c r="LDX8" s="1097"/>
      <c r="LDY8" s="1097"/>
      <c r="LDZ8" s="1097"/>
      <c r="LEA8" s="1097"/>
      <c r="LEB8" s="1097"/>
      <c r="LEC8" s="1097"/>
      <c r="LED8" s="1097"/>
      <c r="LEE8" s="1097"/>
      <c r="LEF8" s="1097"/>
      <c r="LEG8" s="1097"/>
      <c r="LEH8" s="1097"/>
      <c r="LEI8" s="1097"/>
      <c r="LEJ8" s="1097"/>
      <c r="LEK8" s="1097"/>
      <c r="LEL8" s="1097"/>
      <c r="LEM8" s="1097"/>
      <c r="LEN8" s="1097"/>
      <c r="LEO8" s="1097"/>
      <c r="LEP8" s="1097"/>
      <c r="LEQ8" s="1097"/>
      <c r="LER8" s="1097"/>
      <c r="LES8" s="1097"/>
      <c r="LET8" s="1097"/>
      <c r="LEU8" s="1097"/>
      <c r="LEV8" s="1097"/>
      <c r="LEW8" s="1097"/>
      <c r="LEX8" s="1097"/>
      <c r="LEY8" s="1097"/>
      <c r="LEZ8" s="1097"/>
      <c r="LFA8" s="1097"/>
      <c r="LFB8" s="1097"/>
      <c r="LFC8" s="1097"/>
      <c r="LFD8" s="1097"/>
      <c r="LFE8" s="1097"/>
      <c r="LFF8" s="1097"/>
      <c r="LFG8" s="1097"/>
      <c r="LFH8" s="1097"/>
      <c r="LFI8" s="1097"/>
      <c r="LFJ8" s="1097"/>
      <c r="LFK8" s="1097"/>
      <c r="LFL8" s="1097"/>
      <c r="LFM8" s="1097"/>
      <c r="LFN8" s="1097"/>
      <c r="LFO8" s="1097"/>
      <c r="LFP8" s="1097"/>
      <c r="LFQ8" s="1097"/>
      <c r="LFR8" s="1097"/>
      <c r="LFS8" s="1097"/>
      <c r="LFT8" s="1097"/>
      <c r="LFU8" s="1097"/>
      <c r="LFV8" s="1097"/>
      <c r="LFW8" s="1097"/>
      <c r="LFX8" s="1097"/>
      <c r="LFY8" s="1097"/>
      <c r="LFZ8" s="1097"/>
      <c r="LGA8" s="1097"/>
      <c r="LGB8" s="1097"/>
      <c r="LGC8" s="1097"/>
      <c r="LGD8" s="1097"/>
      <c r="LGE8" s="1097"/>
      <c r="LGF8" s="1097"/>
      <c r="LGG8" s="1097"/>
      <c r="LGH8" s="1097"/>
      <c r="LGI8" s="1097"/>
      <c r="LGJ8" s="1097"/>
      <c r="LGK8" s="1097"/>
      <c r="LGL8" s="1097"/>
      <c r="LGM8" s="1097"/>
      <c r="LGN8" s="1097"/>
      <c r="LGO8" s="1097"/>
      <c r="LGP8" s="1097"/>
      <c r="LGQ8" s="1097"/>
      <c r="LGR8" s="1097"/>
      <c r="LGS8" s="1097"/>
      <c r="LGT8" s="1097"/>
      <c r="LGU8" s="1097"/>
      <c r="LGV8" s="1097"/>
      <c r="LGW8" s="1097"/>
      <c r="LGX8" s="1097"/>
      <c r="LGY8" s="1097"/>
      <c r="LGZ8" s="1097"/>
      <c r="LHA8" s="1097"/>
      <c r="LHB8" s="1097"/>
      <c r="LHC8" s="1097"/>
      <c r="LHD8" s="1097"/>
      <c r="LHE8" s="1097"/>
      <c r="LHF8" s="1097"/>
      <c r="LHG8" s="1097"/>
      <c r="LHH8" s="1097"/>
      <c r="LHI8" s="1097"/>
      <c r="LHJ8" s="1097"/>
      <c r="LHK8" s="1097"/>
      <c r="LHL8" s="1097"/>
      <c r="LHM8" s="1097"/>
      <c r="LHN8" s="1097"/>
      <c r="LHO8" s="1097"/>
      <c r="LHP8" s="1097"/>
      <c r="LHQ8" s="1097"/>
      <c r="LHR8" s="1097"/>
      <c r="LHS8" s="1097"/>
      <c r="LHT8" s="1097"/>
      <c r="LHU8" s="1097"/>
      <c r="LHV8" s="1097"/>
      <c r="LHW8" s="1097"/>
      <c r="LHX8" s="1097"/>
      <c r="LHY8" s="1097"/>
      <c r="LHZ8" s="1097"/>
      <c r="LIA8" s="1097"/>
      <c r="LIB8" s="1097"/>
      <c r="LIC8" s="1097"/>
      <c r="LID8" s="1097"/>
      <c r="LIE8" s="1097"/>
      <c r="LIF8" s="1097"/>
      <c r="LIG8" s="1097"/>
      <c r="LIH8" s="1097"/>
      <c r="LII8" s="1097"/>
      <c r="LIJ8" s="1097"/>
      <c r="LIK8" s="1097"/>
      <c r="LIL8" s="1097"/>
      <c r="LIM8" s="1097"/>
      <c r="LIN8" s="1097"/>
      <c r="LIO8" s="1097"/>
      <c r="LIP8" s="1097"/>
      <c r="LIQ8" s="1097"/>
      <c r="LIR8" s="1097"/>
      <c r="LIS8" s="1097"/>
      <c r="LIT8" s="1097"/>
      <c r="LIU8" s="1097"/>
      <c r="LIV8" s="1097"/>
      <c r="LIW8" s="1097"/>
      <c r="LIX8" s="1097"/>
      <c r="LIY8" s="1097"/>
      <c r="LIZ8" s="1097"/>
      <c r="LJA8" s="1097"/>
      <c r="LJB8" s="1097"/>
      <c r="LJC8" s="1097"/>
      <c r="LJD8" s="1097"/>
      <c r="LJE8" s="1097"/>
      <c r="LJF8" s="1097"/>
      <c r="LJG8" s="1097"/>
      <c r="LJH8" s="1097"/>
      <c r="LJI8" s="1097"/>
      <c r="LJJ8" s="1097"/>
      <c r="LJK8" s="1097"/>
      <c r="LJL8" s="1097"/>
      <c r="LJM8" s="1097"/>
      <c r="LJN8" s="1097"/>
      <c r="LJO8" s="1097"/>
      <c r="LJP8" s="1097"/>
      <c r="LJQ8" s="1097"/>
      <c r="LJR8" s="1097"/>
      <c r="LJS8" s="1097"/>
      <c r="LJT8" s="1097"/>
      <c r="LJU8" s="1097"/>
      <c r="LJV8" s="1097"/>
      <c r="LJW8" s="1097"/>
      <c r="LJX8" s="1097"/>
      <c r="LJY8" s="1097"/>
      <c r="LJZ8" s="1097"/>
      <c r="LKA8" s="1097"/>
      <c r="LKB8" s="1097"/>
      <c r="LKC8" s="1097"/>
      <c r="LKD8" s="1097"/>
      <c r="LKE8" s="1097"/>
      <c r="LKF8" s="1097"/>
      <c r="LKG8" s="1097"/>
      <c r="LKH8" s="1097"/>
      <c r="LKI8" s="1097"/>
      <c r="LKJ8" s="1097"/>
      <c r="LKK8" s="1097"/>
      <c r="LKL8" s="1097"/>
      <c r="LKM8" s="1097"/>
      <c r="LKN8" s="1097"/>
      <c r="LKO8" s="1097"/>
      <c r="LKP8" s="1097"/>
      <c r="LKQ8" s="1097"/>
      <c r="LKR8" s="1097"/>
      <c r="LKS8" s="1097"/>
      <c r="LKT8" s="1097"/>
      <c r="LKU8" s="1097"/>
      <c r="LKV8" s="1097"/>
      <c r="LKW8" s="1097"/>
      <c r="LKX8" s="1097"/>
      <c r="LKY8" s="1097"/>
      <c r="LKZ8" s="1097"/>
      <c r="LLA8" s="1097"/>
      <c r="LLB8" s="1097"/>
      <c r="LLC8" s="1097"/>
      <c r="LLD8" s="1097"/>
      <c r="LLE8" s="1097"/>
      <c r="LLF8" s="1097"/>
      <c r="LLG8" s="1097"/>
      <c r="LLH8" s="1097"/>
      <c r="LLI8" s="1097"/>
      <c r="LLJ8" s="1097"/>
      <c r="LLK8" s="1097"/>
      <c r="LLL8" s="1097"/>
      <c r="LLM8" s="1097"/>
      <c r="LLN8" s="1097"/>
      <c r="LLO8" s="1097"/>
      <c r="LLP8" s="1097"/>
      <c r="LLQ8" s="1097"/>
      <c r="LLR8" s="1097"/>
      <c r="LLS8" s="1097"/>
      <c r="LLT8" s="1097"/>
      <c r="LLU8" s="1097"/>
      <c r="LLV8" s="1097"/>
      <c r="LLW8" s="1097"/>
      <c r="LLX8" s="1097"/>
      <c r="LLY8" s="1097"/>
      <c r="LLZ8" s="1097"/>
      <c r="LMA8" s="1097"/>
      <c r="LMB8" s="1097"/>
      <c r="LMC8" s="1097"/>
      <c r="LMD8" s="1097"/>
      <c r="LME8" s="1097"/>
      <c r="LMF8" s="1097"/>
      <c r="LMG8" s="1097"/>
      <c r="LMH8" s="1097"/>
      <c r="LMI8" s="1097"/>
      <c r="LMJ8" s="1097"/>
      <c r="LMK8" s="1097"/>
      <c r="LML8" s="1097"/>
      <c r="LMM8" s="1097"/>
      <c r="LMN8" s="1097"/>
      <c r="LMO8" s="1097"/>
      <c r="LMP8" s="1097"/>
      <c r="LMQ8" s="1097"/>
      <c r="LMR8" s="1097"/>
      <c r="LMS8" s="1097"/>
      <c r="LMT8" s="1097"/>
      <c r="LMU8" s="1097"/>
      <c r="LMV8" s="1097"/>
      <c r="LMW8" s="1097"/>
      <c r="LMX8" s="1097"/>
      <c r="LMY8" s="1097"/>
      <c r="LMZ8" s="1097"/>
      <c r="LNA8" s="1097"/>
      <c r="LNB8" s="1097"/>
      <c r="LNC8" s="1097"/>
      <c r="LND8" s="1097"/>
      <c r="LNE8" s="1097"/>
      <c r="LNF8" s="1097"/>
      <c r="LNG8" s="1097"/>
      <c r="LNH8" s="1097"/>
      <c r="LNI8" s="1097"/>
      <c r="LNJ8" s="1097"/>
      <c r="LNK8" s="1097"/>
      <c r="LNL8" s="1097"/>
      <c r="LNM8" s="1097"/>
      <c r="LNN8" s="1097"/>
      <c r="LNO8" s="1097"/>
      <c r="LNP8" s="1097"/>
      <c r="LNQ8" s="1097"/>
      <c r="LNR8" s="1097"/>
      <c r="LNS8" s="1097"/>
      <c r="LNT8" s="1097"/>
      <c r="LNU8" s="1097"/>
      <c r="LNV8" s="1097"/>
      <c r="LNW8" s="1097"/>
      <c r="LNX8" s="1097"/>
      <c r="LNY8" s="1097"/>
      <c r="LNZ8" s="1097"/>
      <c r="LOA8" s="1097"/>
      <c r="LOB8" s="1097"/>
      <c r="LOC8" s="1097"/>
      <c r="LOD8" s="1097"/>
      <c r="LOE8" s="1097"/>
      <c r="LOF8" s="1097"/>
      <c r="LOG8" s="1097"/>
      <c r="LOH8" s="1097"/>
      <c r="LOI8" s="1097"/>
      <c r="LOJ8" s="1097"/>
      <c r="LOK8" s="1097"/>
      <c r="LOL8" s="1097"/>
      <c r="LOM8" s="1097"/>
      <c r="LON8" s="1097"/>
      <c r="LOO8" s="1097"/>
      <c r="LOP8" s="1097"/>
      <c r="LOQ8" s="1097"/>
      <c r="LOR8" s="1097"/>
      <c r="LOS8" s="1097"/>
      <c r="LOT8" s="1097"/>
      <c r="LOU8" s="1097"/>
      <c r="LOV8" s="1097"/>
      <c r="LOW8" s="1097"/>
      <c r="LOX8" s="1097"/>
      <c r="LOY8" s="1097"/>
      <c r="LOZ8" s="1097"/>
      <c r="LPA8" s="1097"/>
      <c r="LPB8" s="1097"/>
      <c r="LPC8" s="1097"/>
      <c r="LPD8" s="1097"/>
      <c r="LPE8" s="1097"/>
      <c r="LPF8" s="1097"/>
      <c r="LPG8" s="1097"/>
      <c r="LPH8" s="1097"/>
      <c r="LPI8" s="1097"/>
      <c r="LPJ8" s="1097"/>
      <c r="LPK8" s="1097"/>
      <c r="LPL8" s="1097"/>
      <c r="LPM8" s="1097"/>
      <c r="LPN8" s="1097"/>
      <c r="LPO8" s="1097"/>
      <c r="LPP8" s="1097"/>
      <c r="LPQ8" s="1097"/>
      <c r="LPR8" s="1097"/>
      <c r="LPS8" s="1097"/>
      <c r="LPT8" s="1097"/>
      <c r="LPU8" s="1097"/>
      <c r="LPV8" s="1097"/>
      <c r="LPW8" s="1097"/>
      <c r="LPX8" s="1097"/>
      <c r="LPY8" s="1097"/>
      <c r="LPZ8" s="1097"/>
      <c r="LQA8" s="1097"/>
      <c r="LQB8" s="1097"/>
      <c r="LQC8" s="1097"/>
      <c r="LQD8" s="1097"/>
      <c r="LQE8" s="1097"/>
      <c r="LQF8" s="1097"/>
      <c r="LQG8" s="1097"/>
      <c r="LQH8" s="1097"/>
      <c r="LQI8" s="1097"/>
      <c r="LQJ8" s="1097"/>
      <c r="LQK8" s="1097"/>
      <c r="LQL8" s="1097"/>
      <c r="LQM8" s="1097"/>
      <c r="LQN8" s="1097"/>
      <c r="LQO8" s="1097"/>
      <c r="LQP8" s="1097"/>
      <c r="LQQ8" s="1097"/>
      <c r="LQR8" s="1097"/>
      <c r="LQS8" s="1097"/>
      <c r="LQT8" s="1097"/>
      <c r="LQU8" s="1097"/>
      <c r="LQV8" s="1097"/>
      <c r="LQW8" s="1097"/>
      <c r="LQX8" s="1097"/>
      <c r="LQY8" s="1097"/>
      <c r="LQZ8" s="1097"/>
      <c r="LRA8" s="1097"/>
      <c r="LRB8" s="1097"/>
      <c r="LRC8" s="1097"/>
      <c r="LRD8" s="1097"/>
      <c r="LRE8" s="1097"/>
      <c r="LRF8" s="1097"/>
      <c r="LRG8" s="1097"/>
      <c r="LRH8" s="1097"/>
      <c r="LRI8" s="1097"/>
      <c r="LRJ8" s="1097"/>
      <c r="LRK8" s="1097"/>
      <c r="LRL8" s="1097"/>
      <c r="LRM8" s="1097"/>
      <c r="LRN8" s="1097"/>
      <c r="LRO8" s="1097"/>
      <c r="LRP8" s="1097"/>
      <c r="LRQ8" s="1097"/>
      <c r="LRR8" s="1097"/>
      <c r="LRS8" s="1097"/>
      <c r="LRT8" s="1097"/>
      <c r="LRU8" s="1097"/>
      <c r="LRV8" s="1097"/>
      <c r="LRW8" s="1097"/>
      <c r="LRX8" s="1097"/>
      <c r="LRY8" s="1097"/>
      <c r="LRZ8" s="1097"/>
      <c r="LSA8" s="1097"/>
      <c r="LSB8" s="1097"/>
      <c r="LSC8" s="1097"/>
      <c r="LSD8" s="1097"/>
      <c r="LSE8" s="1097"/>
      <c r="LSF8" s="1097"/>
      <c r="LSG8" s="1097"/>
      <c r="LSH8" s="1097"/>
      <c r="LSI8" s="1097"/>
      <c r="LSJ8" s="1097"/>
      <c r="LSK8" s="1097"/>
      <c r="LSL8" s="1097"/>
      <c r="LSM8" s="1097"/>
      <c r="LSN8" s="1097"/>
      <c r="LSO8" s="1097"/>
      <c r="LSP8" s="1097"/>
      <c r="LSQ8" s="1097"/>
      <c r="LSR8" s="1097"/>
      <c r="LSS8" s="1097"/>
      <c r="LST8" s="1097"/>
      <c r="LSU8" s="1097"/>
      <c r="LSV8" s="1097"/>
      <c r="LSW8" s="1097"/>
      <c r="LSX8" s="1097"/>
      <c r="LSY8" s="1097"/>
      <c r="LSZ8" s="1097"/>
      <c r="LTA8" s="1097"/>
      <c r="LTB8" s="1097"/>
      <c r="LTC8" s="1097"/>
      <c r="LTD8" s="1097"/>
      <c r="LTE8" s="1097"/>
      <c r="LTF8" s="1097"/>
      <c r="LTG8" s="1097"/>
      <c r="LTH8" s="1097"/>
      <c r="LTI8" s="1097"/>
      <c r="LTJ8" s="1097"/>
      <c r="LTK8" s="1097"/>
      <c r="LTL8" s="1097"/>
      <c r="LTM8" s="1097"/>
      <c r="LTN8" s="1097"/>
      <c r="LTO8" s="1097"/>
      <c r="LTP8" s="1097"/>
      <c r="LTQ8" s="1097"/>
      <c r="LTR8" s="1097"/>
      <c r="LTS8" s="1097"/>
      <c r="LTT8" s="1097"/>
      <c r="LTU8" s="1097"/>
      <c r="LTV8" s="1097"/>
      <c r="LTW8" s="1097"/>
      <c r="LTX8" s="1097"/>
      <c r="LTY8" s="1097"/>
      <c r="LTZ8" s="1097"/>
      <c r="LUA8" s="1097"/>
      <c r="LUB8" s="1097"/>
      <c r="LUC8" s="1097"/>
      <c r="LUD8" s="1097"/>
      <c r="LUE8" s="1097"/>
      <c r="LUF8" s="1097"/>
      <c r="LUG8" s="1097"/>
      <c r="LUH8" s="1097"/>
      <c r="LUI8" s="1097"/>
      <c r="LUJ8" s="1097"/>
      <c r="LUK8" s="1097"/>
      <c r="LUL8" s="1097"/>
      <c r="LUM8" s="1097"/>
      <c r="LUN8" s="1097"/>
      <c r="LUO8" s="1097"/>
      <c r="LUP8" s="1097"/>
      <c r="LUQ8" s="1097"/>
      <c r="LUR8" s="1097"/>
      <c r="LUS8" s="1097"/>
      <c r="LUT8" s="1097"/>
      <c r="LUU8" s="1097"/>
      <c r="LUV8" s="1097"/>
      <c r="LUW8" s="1097"/>
      <c r="LUX8" s="1097"/>
      <c r="LUY8" s="1097"/>
      <c r="LUZ8" s="1097"/>
      <c r="LVA8" s="1097"/>
      <c r="LVB8" s="1097"/>
      <c r="LVC8" s="1097"/>
      <c r="LVD8" s="1097"/>
      <c r="LVE8" s="1097"/>
      <c r="LVF8" s="1097"/>
      <c r="LVG8" s="1097"/>
      <c r="LVH8" s="1097"/>
      <c r="LVI8" s="1097"/>
      <c r="LVJ8" s="1097"/>
      <c r="LVK8" s="1097"/>
      <c r="LVL8" s="1097"/>
      <c r="LVM8" s="1097"/>
      <c r="LVN8" s="1097"/>
      <c r="LVO8" s="1097"/>
      <c r="LVP8" s="1097"/>
      <c r="LVQ8" s="1097"/>
      <c r="LVR8" s="1097"/>
      <c r="LVS8" s="1097"/>
      <c r="LVT8" s="1097"/>
      <c r="LVU8" s="1097"/>
      <c r="LVV8" s="1097"/>
      <c r="LVW8" s="1097"/>
      <c r="LVX8" s="1097"/>
      <c r="LVY8" s="1097"/>
      <c r="LVZ8" s="1097"/>
      <c r="LWA8" s="1097"/>
      <c r="LWB8" s="1097"/>
      <c r="LWC8" s="1097"/>
      <c r="LWD8" s="1097"/>
      <c r="LWE8" s="1097"/>
      <c r="LWF8" s="1097"/>
      <c r="LWG8" s="1097"/>
      <c r="LWH8" s="1097"/>
      <c r="LWI8" s="1097"/>
      <c r="LWJ8" s="1097"/>
      <c r="LWK8" s="1097"/>
      <c r="LWL8" s="1097"/>
      <c r="LWM8" s="1097"/>
      <c r="LWN8" s="1097"/>
      <c r="LWO8" s="1097"/>
      <c r="LWP8" s="1097"/>
      <c r="LWQ8" s="1097"/>
      <c r="LWR8" s="1097"/>
      <c r="LWS8" s="1097"/>
      <c r="LWT8" s="1097"/>
      <c r="LWU8" s="1097"/>
      <c r="LWV8" s="1097"/>
      <c r="LWW8" s="1097"/>
      <c r="LWX8" s="1097"/>
      <c r="LWY8" s="1097"/>
      <c r="LWZ8" s="1097"/>
      <c r="LXA8" s="1097"/>
      <c r="LXB8" s="1097"/>
      <c r="LXC8" s="1097"/>
      <c r="LXD8" s="1097"/>
      <c r="LXE8" s="1097"/>
      <c r="LXF8" s="1097"/>
      <c r="LXG8" s="1097"/>
      <c r="LXH8" s="1097"/>
      <c r="LXI8" s="1097"/>
      <c r="LXJ8" s="1097"/>
      <c r="LXK8" s="1097"/>
      <c r="LXL8" s="1097"/>
      <c r="LXM8" s="1097"/>
      <c r="LXN8" s="1097"/>
      <c r="LXO8" s="1097"/>
      <c r="LXP8" s="1097"/>
      <c r="LXQ8" s="1097"/>
      <c r="LXR8" s="1097"/>
      <c r="LXS8" s="1097"/>
      <c r="LXT8" s="1097"/>
      <c r="LXU8" s="1097"/>
      <c r="LXV8" s="1097"/>
      <c r="LXW8" s="1097"/>
      <c r="LXX8" s="1097"/>
      <c r="LXY8" s="1097"/>
      <c r="LXZ8" s="1097"/>
      <c r="LYA8" s="1097"/>
      <c r="LYB8" s="1097"/>
      <c r="LYC8" s="1097"/>
      <c r="LYD8" s="1097"/>
      <c r="LYE8" s="1097"/>
      <c r="LYF8" s="1097"/>
      <c r="LYG8" s="1097"/>
      <c r="LYH8" s="1097"/>
      <c r="LYI8" s="1097"/>
      <c r="LYJ8" s="1097"/>
      <c r="LYK8" s="1097"/>
      <c r="LYL8" s="1097"/>
      <c r="LYM8" s="1097"/>
      <c r="LYN8" s="1097"/>
      <c r="LYO8" s="1097"/>
      <c r="LYP8" s="1097"/>
      <c r="LYQ8" s="1097"/>
      <c r="LYR8" s="1097"/>
      <c r="LYS8" s="1097"/>
      <c r="LYT8" s="1097"/>
      <c r="LYU8" s="1097"/>
      <c r="LYV8" s="1097"/>
      <c r="LYW8" s="1097"/>
      <c r="LYX8" s="1097"/>
      <c r="LYY8" s="1097"/>
      <c r="LYZ8" s="1097"/>
      <c r="LZA8" s="1097"/>
      <c r="LZB8" s="1097"/>
      <c r="LZC8" s="1097"/>
      <c r="LZD8" s="1097"/>
      <c r="LZE8" s="1097"/>
      <c r="LZF8" s="1097"/>
      <c r="LZG8" s="1097"/>
      <c r="LZH8" s="1097"/>
      <c r="LZI8" s="1097"/>
      <c r="LZJ8" s="1097"/>
      <c r="LZK8" s="1097"/>
      <c r="LZL8" s="1097"/>
      <c r="LZM8" s="1097"/>
      <c r="LZN8" s="1097"/>
      <c r="LZO8" s="1097"/>
      <c r="LZP8" s="1097"/>
      <c r="LZQ8" s="1097"/>
      <c r="LZR8" s="1097"/>
      <c r="LZS8" s="1097"/>
      <c r="LZT8" s="1097"/>
      <c r="LZU8" s="1097"/>
      <c r="LZV8" s="1097"/>
      <c r="LZW8" s="1097"/>
      <c r="LZX8" s="1097"/>
      <c r="LZY8" s="1097"/>
      <c r="LZZ8" s="1097"/>
      <c r="MAA8" s="1097"/>
      <c r="MAB8" s="1097"/>
      <c r="MAC8" s="1097"/>
      <c r="MAD8" s="1097"/>
      <c r="MAE8" s="1097"/>
      <c r="MAF8" s="1097"/>
      <c r="MAG8" s="1097"/>
      <c r="MAH8" s="1097"/>
      <c r="MAI8" s="1097"/>
      <c r="MAJ8" s="1097"/>
      <c r="MAK8" s="1097"/>
      <c r="MAL8" s="1097"/>
      <c r="MAM8" s="1097"/>
      <c r="MAN8" s="1097"/>
      <c r="MAO8" s="1097"/>
      <c r="MAP8" s="1097"/>
      <c r="MAQ8" s="1097"/>
      <c r="MAR8" s="1097"/>
      <c r="MAS8" s="1097"/>
      <c r="MAT8" s="1097"/>
      <c r="MAU8" s="1097"/>
      <c r="MAV8" s="1097"/>
      <c r="MAW8" s="1097"/>
      <c r="MAX8" s="1097"/>
      <c r="MAY8" s="1097"/>
      <c r="MAZ8" s="1097"/>
      <c r="MBA8" s="1097"/>
      <c r="MBB8" s="1097"/>
      <c r="MBC8" s="1097"/>
      <c r="MBD8" s="1097"/>
      <c r="MBE8" s="1097"/>
      <c r="MBF8" s="1097"/>
      <c r="MBG8" s="1097"/>
      <c r="MBH8" s="1097"/>
      <c r="MBI8" s="1097"/>
      <c r="MBJ8" s="1097"/>
      <c r="MBK8" s="1097"/>
      <c r="MBL8" s="1097"/>
      <c r="MBM8" s="1097"/>
      <c r="MBN8" s="1097"/>
      <c r="MBO8" s="1097"/>
      <c r="MBP8" s="1097"/>
      <c r="MBQ8" s="1097"/>
      <c r="MBR8" s="1097"/>
      <c r="MBS8" s="1097"/>
      <c r="MBT8" s="1097"/>
      <c r="MBU8" s="1097"/>
      <c r="MBV8" s="1097"/>
      <c r="MBW8" s="1097"/>
      <c r="MBX8" s="1097"/>
      <c r="MBY8" s="1097"/>
      <c r="MBZ8" s="1097"/>
      <c r="MCA8" s="1097"/>
      <c r="MCB8" s="1097"/>
      <c r="MCC8" s="1097"/>
      <c r="MCD8" s="1097"/>
      <c r="MCE8" s="1097"/>
      <c r="MCF8" s="1097"/>
      <c r="MCG8" s="1097"/>
      <c r="MCH8" s="1097"/>
      <c r="MCI8" s="1097"/>
      <c r="MCJ8" s="1097"/>
      <c r="MCK8" s="1097"/>
      <c r="MCL8" s="1097"/>
      <c r="MCM8" s="1097"/>
      <c r="MCN8" s="1097"/>
      <c r="MCO8" s="1097"/>
      <c r="MCP8" s="1097"/>
      <c r="MCQ8" s="1097"/>
      <c r="MCR8" s="1097"/>
      <c r="MCS8" s="1097"/>
      <c r="MCT8" s="1097"/>
      <c r="MCU8" s="1097"/>
      <c r="MCV8" s="1097"/>
      <c r="MCW8" s="1097"/>
      <c r="MCX8" s="1097"/>
      <c r="MCY8" s="1097"/>
      <c r="MCZ8" s="1097"/>
      <c r="MDA8" s="1097"/>
      <c r="MDB8" s="1097"/>
      <c r="MDC8" s="1097"/>
      <c r="MDD8" s="1097"/>
      <c r="MDE8" s="1097"/>
      <c r="MDF8" s="1097"/>
      <c r="MDG8" s="1097"/>
      <c r="MDH8" s="1097"/>
      <c r="MDI8" s="1097"/>
      <c r="MDJ8" s="1097"/>
      <c r="MDK8" s="1097"/>
      <c r="MDL8" s="1097"/>
      <c r="MDM8" s="1097"/>
      <c r="MDN8" s="1097"/>
      <c r="MDO8" s="1097"/>
      <c r="MDP8" s="1097"/>
      <c r="MDQ8" s="1097"/>
      <c r="MDR8" s="1097"/>
      <c r="MDS8" s="1097"/>
      <c r="MDT8" s="1097"/>
      <c r="MDU8" s="1097"/>
      <c r="MDV8" s="1097"/>
      <c r="MDW8" s="1097"/>
      <c r="MDX8" s="1097"/>
      <c r="MDY8" s="1097"/>
      <c r="MDZ8" s="1097"/>
      <c r="MEA8" s="1097"/>
      <c r="MEB8" s="1097"/>
      <c r="MEC8" s="1097"/>
      <c r="MED8" s="1097"/>
      <c r="MEE8" s="1097"/>
      <c r="MEF8" s="1097"/>
      <c r="MEG8" s="1097"/>
      <c r="MEH8" s="1097"/>
      <c r="MEI8" s="1097"/>
      <c r="MEJ8" s="1097"/>
      <c r="MEK8" s="1097"/>
      <c r="MEL8" s="1097"/>
      <c r="MEM8" s="1097"/>
      <c r="MEN8" s="1097"/>
      <c r="MEO8" s="1097"/>
      <c r="MEP8" s="1097"/>
      <c r="MEQ8" s="1097"/>
      <c r="MER8" s="1097"/>
      <c r="MES8" s="1097"/>
      <c r="MET8" s="1097"/>
      <c r="MEU8" s="1097"/>
      <c r="MEV8" s="1097"/>
      <c r="MEW8" s="1097"/>
      <c r="MEX8" s="1097"/>
      <c r="MEY8" s="1097"/>
      <c r="MEZ8" s="1097"/>
      <c r="MFA8" s="1097"/>
      <c r="MFB8" s="1097"/>
      <c r="MFC8" s="1097"/>
      <c r="MFD8" s="1097"/>
      <c r="MFE8" s="1097"/>
      <c r="MFF8" s="1097"/>
      <c r="MFG8" s="1097"/>
      <c r="MFH8" s="1097"/>
      <c r="MFI8" s="1097"/>
      <c r="MFJ8" s="1097"/>
      <c r="MFK8" s="1097"/>
      <c r="MFL8" s="1097"/>
      <c r="MFM8" s="1097"/>
      <c r="MFN8" s="1097"/>
      <c r="MFO8" s="1097"/>
      <c r="MFP8" s="1097"/>
      <c r="MFQ8" s="1097"/>
      <c r="MFR8" s="1097"/>
      <c r="MFS8" s="1097"/>
      <c r="MFT8" s="1097"/>
      <c r="MFU8" s="1097"/>
      <c r="MFV8" s="1097"/>
      <c r="MFW8" s="1097"/>
      <c r="MFX8" s="1097"/>
      <c r="MFY8" s="1097"/>
      <c r="MFZ8" s="1097"/>
      <c r="MGA8" s="1097"/>
      <c r="MGB8" s="1097"/>
      <c r="MGC8" s="1097"/>
      <c r="MGD8" s="1097"/>
      <c r="MGE8" s="1097"/>
      <c r="MGF8" s="1097"/>
      <c r="MGG8" s="1097"/>
      <c r="MGH8" s="1097"/>
      <c r="MGI8" s="1097"/>
      <c r="MGJ8" s="1097"/>
      <c r="MGK8" s="1097"/>
      <c r="MGL8" s="1097"/>
      <c r="MGM8" s="1097"/>
      <c r="MGN8" s="1097"/>
      <c r="MGO8" s="1097"/>
      <c r="MGP8" s="1097"/>
      <c r="MGQ8" s="1097"/>
      <c r="MGR8" s="1097"/>
      <c r="MGS8" s="1097"/>
      <c r="MGT8" s="1097"/>
      <c r="MGU8" s="1097"/>
      <c r="MGV8" s="1097"/>
      <c r="MGW8" s="1097"/>
      <c r="MGX8" s="1097"/>
      <c r="MGY8" s="1097"/>
      <c r="MGZ8" s="1097"/>
      <c r="MHA8" s="1097"/>
      <c r="MHB8" s="1097"/>
      <c r="MHC8" s="1097"/>
      <c r="MHD8" s="1097"/>
      <c r="MHE8" s="1097"/>
      <c r="MHF8" s="1097"/>
      <c r="MHG8" s="1097"/>
      <c r="MHH8" s="1097"/>
      <c r="MHI8" s="1097"/>
      <c r="MHJ8" s="1097"/>
      <c r="MHK8" s="1097"/>
      <c r="MHL8" s="1097"/>
      <c r="MHM8" s="1097"/>
      <c r="MHN8" s="1097"/>
      <c r="MHO8" s="1097"/>
      <c r="MHP8" s="1097"/>
      <c r="MHQ8" s="1097"/>
      <c r="MHR8" s="1097"/>
      <c r="MHS8" s="1097"/>
      <c r="MHT8" s="1097"/>
      <c r="MHU8" s="1097"/>
      <c r="MHV8" s="1097"/>
      <c r="MHW8" s="1097"/>
      <c r="MHX8" s="1097"/>
      <c r="MHY8" s="1097"/>
      <c r="MHZ8" s="1097"/>
      <c r="MIA8" s="1097"/>
      <c r="MIB8" s="1097"/>
      <c r="MIC8" s="1097"/>
      <c r="MID8" s="1097"/>
      <c r="MIE8" s="1097"/>
      <c r="MIF8" s="1097"/>
      <c r="MIG8" s="1097"/>
      <c r="MIH8" s="1097"/>
      <c r="MII8" s="1097"/>
      <c r="MIJ8" s="1097"/>
      <c r="MIK8" s="1097"/>
      <c r="MIL8" s="1097"/>
      <c r="MIM8" s="1097"/>
      <c r="MIN8" s="1097"/>
      <c r="MIO8" s="1097"/>
      <c r="MIP8" s="1097"/>
      <c r="MIQ8" s="1097"/>
      <c r="MIR8" s="1097"/>
      <c r="MIS8" s="1097"/>
      <c r="MIT8" s="1097"/>
      <c r="MIU8" s="1097"/>
      <c r="MIV8" s="1097"/>
      <c r="MIW8" s="1097"/>
      <c r="MIX8" s="1097"/>
      <c r="MIY8" s="1097"/>
      <c r="MIZ8" s="1097"/>
      <c r="MJA8" s="1097"/>
      <c r="MJB8" s="1097"/>
      <c r="MJC8" s="1097"/>
      <c r="MJD8" s="1097"/>
      <c r="MJE8" s="1097"/>
      <c r="MJF8" s="1097"/>
      <c r="MJG8" s="1097"/>
      <c r="MJH8" s="1097"/>
      <c r="MJI8" s="1097"/>
      <c r="MJJ8" s="1097"/>
      <c r="MJK8" s="1097"/>
      <c r="MJL8" s="1097"/>
      <c r="MJM8" s="1097"/>
      <c r="MJN8" s="1097"/>
      <c r="MJO8" s="1097"/>
      <c r="MJP8" s="1097"/>
      <c r="MJQ8" s="1097"/>
      <c r="MJR8" s="1097"/>
      <c r="MJS8" s="1097"/>
      <c r="MJT8" s="1097"/>
      <c r="MJU8" s="1097"/>
      <c r="MJV8" s="1097"/>
      <c r="MJW8" s="1097"/>
      <c r="MJX8" s="1097"/>
      <c r="MJY8" s="1097"/>
      <c r="MJZ8" s="1097"/>
      <c r="MKA8" s="1097"/>
      <c r="MKB8" s="1097"/>
      <c r="MKC8" s="1097"/>
      <c r="MKD8" s="1097"/>
      <c r="MKE8" s="1097"/>
      <c r="MKF8" s="1097"/>
      <c r="MKG8" s="1097"/>
      <c r="MKH8" s="1097"/>
      <c r="MKI8" s="1097"/>
      <c r="MKJ8" s="1097"/>
      <c r="MKK8" s="1097"/>
      <c r="MKL8" s="1097"/>
      <c r="MKM8" s="1097"/>
      <c r="MKN8" s="1097"/>
      <c r="MKO8" s="1097"/>
      <c r="MKP8" s="1097"/>
      <c r="MKQ8" s="1097"/>
      <c r="MKR8" s="1097"/>
      <c r="MKS8" s="1097"/>
      <c r="MKT8" s="1097"/>
      <c r="MKU8" s="1097"/>
      <c r="MKV8" s="1097"/>
      <c r="MKW8" s="1097"/>
      <c r="MKX8" s="1097"/>
      <c r="MKY8" s="1097"/>
      <c r="MKZ8" s="1097"/>
      <c r="MLA8" s="1097"/>
      <c r="MLB8" s="1097"/>
      <c r="MLC8" s="1097"/>
      <c r="MLD8" s="1097"/>
      <c r="MLE8" s="1097"/>
      <c r="MLF8" s="1097"/>
      <c r="MLG8" s="1097"/>
      <c r="MLH8" s="1097"/>
      <c r="MLI8" s="1097"/>
      <c r="MLJ8" s="1097"/>
      <c r="MLK8" s="1097"/>
      <c r="MLL8" s="1097"/>
      <c r="MLM8" s="1097"/>
      <c r="MLN8" s="1097"/>
      <c r="MLO8" s="1097"/>
      <c r="MLP8" s="1097"/>
      <c r="MLQ8" s="1097"/>
      <c r="MLR8" s="1097"/>
      <c r="MLS8" s="1097"/>
      <c r="MLT8" s="1097"/>
      <c r="MLU8" s="1097"/>
      <c r="MLV8" s="1097"/>
      <c r="MLW8" s="1097"/>
      <c r="MLX8" s="1097"/>
      <c r="MLY8" s="1097"/>
      <c r="MLZ8" s="1097"/>
      <c r="MMA8" s="1097"/>
      <c r="MMB8" s="1097"/>
      <c r="MMC8" s="1097"/>
      <c r="MMD8" s="1097"/>
      <c r="MME8" s="1097"/>
      <c r="MMF8" s="1097"/>
      <c r="MMG8" s="1097"/>
      <c r="MMH8" s="1097"/>
      <c r="MMI8" s="1097"/>
      <c r="MMJ8" s="1097"/>
      <c r="MMK8" s="1097"/>
      <c r="MML8" s="1097"/>
      <c r="MMM8" s="1097"/>
      <c r="MMN8" s="1097"/>
      <c r="MMO8" s="1097"/>
      <c r="MMP8" s="1097"/>
      <c r="MMQ8" s="1097"/>
      <c r="MMR8" s="1097"/>
      <c r="MMS8" s="1097"/>
      <c r="MMT8" s="1097"/>
      <c r="MMU8" s="1097"/>
      <c r="MMV8" s="1097"/>
      <c r="MMW8" s="1097"/>
      <c r="MMX8" s="1097"/>
      <c r="MMY8" s="1097"/>
      <c r="MMZ8" s="1097"/>
      <c r="MNA8" s="1097"/>
      <c r="MNB8" s="1097"/>
      <c r="MNC8" s="1097"/>
      <c r="MND8" s="1097"/>
      <c r="MNE8" s="1097"/>
      <c r="MNF8" s="1097"/>
      <c r="MNG8" s="1097"/>
      <c r="MNH8" s="1097"/>
      <c r="MNI8" s="1097"/>
      <c r="MNJ8" s="1097"/>
      <c r="MNK8" s="1097"/>
      <c r="MNL8" s="1097"/>
      <c r="MNM8" s="1097"/>
      <c r="MNN8" s="1097"/>
      <c r="MNO8" s="1097"/>
      <c r="MNP8" s="1097"/>
      <c r="MNQ8" s="1097"/>
      <c r="MNR8" s="1097"/>
      <c r="MNS8" s="1097"/>
      <c r="MNT8" s="1097"/>
      <c r="MNU8" s="1097"/>
      <c r="MNV8" s="1097"/>
      <c r="MNW8" s="1097"/>
      <c r="MNX8" s="1097"/>
      <c r="MNY8" s="1097"/>
      <c r="MNZ8" s="1097"/>
      <c r="MOA8" s="1097"/>
      <c r="MOB8" s="1097"/>
      <c r="MOC8" s="1097"/>
      <c r="MOD8" s="1097"/>
      <c r="MOE8" s="1097"/>
      <c r="MOF8" s="1097"/>
      <c r="MOG8" s="1097"/>
      <c r="MOH8" s="1097"/>
      <c r="MOI8" s="1097"/>
      <c r="MOJ8" s="1097"/>
      <c r="MOK8" s="1097"/>
      <c r="MOL8" s="1097"/>
      <c r="MOM8" s="1097"/>
      <c r="MON8" s="1097"/>
      <c r="MOO8" s="1097"/>
      <c r="MOP8" s="1097"/>
      <c r="MOQ8" s="1097"/>
      <c r="MOR8" s="1097"/>
      <c r="MOS8" s="1097"/>
      <c r="MOT8" s="1097"/>
      <c r="MOU8" s="1097"/>
      <c r="MOV8" s="1097"/>
      <c r="MOW8" s="1097"/>
      <c r="MOX8" s="1097"/>
      <c r="MOY8" s="1097"/>
      <c r="MOZ8" s="1097"/>
      <c r="MPA8" s="1097"/>
      <c r="MPB8" s="1097"/>
      <c r="MPC8" s="1097"/>
      <c r="MPD8" s="1097"/>
      <c r="MPE8" s="1097"/>
      <c r="MPF8" s="1097"/>
      <c r="MPG8" s="1097"/>
      <c r="MPH8" s="1097"/>
      <c r="MPI8" s="1097"/>
      <c r="MPJ8" s="1097"/>
      <c r="MPK8" s="1097"/>
      <c r="MPL8" s="1097"/>
      <c r="MPM8" s="1097"/>
      <c r="MPN8" s="1097"/>
      <c r="MPO8" s="1097"/>
      <c r="MPP8" s="1097"/>
      <c r="MPQ8" s="1097"/>
      <c r="MPR8" s="1097"/>
      <c r="MPS8" s="1097"/>
      <c r="MPT8" s="1097"/>
      <c r="MPU8" s="1097"/>
      <c r="MPV8" s="1097"/>
      <c r="MPW8" s="1097"/>
      <c r="MPX8" s="1097"/>
      <c r="MPY8" s="1097"/>
      <c r="MPZ8" s="1097"/>
      <c r="MQA8" s="1097"/>
      <c r="MQB8" s="1097"/>
      <c r="MQC8" s="1097"/>
      <c r="MQD8" s="1097"/>
      <c r="MQE8" s="1097"/>
      <c r="MQF8" s="1097"/>
      <c r="MQG8" s="1097"/>
      <c r="MQH8" s="1097"/>
      <c r="MQI8" s="1097"/>
      <c r="MQJ8" s="1097"/>
      <c r="MQK8" s="1097"/>
      <c r="MQL8" s="1097"/>
      <c r="MQM8" s="1097"/>
      <c r="MQN8" s="1097"/>
      <c r="MQO8" s="1097"/>
      <c r="MQP8" s="1097"/>
      <c r="MQQ8" s="1097"/>
      <c r="MQR8" s="1097"/>
      <c r="MQS8" s="1097"/>
      <c r="MQT8" s="1097"/>
      <c r="MQU8" s="1097"/>
      <c r="MQV8" s="1097"/>
      <c r="MQW8" s="1097"/>
      <c r="MQX8" s="1097"/>
      <c r="MQY8" s="1097"/>
      <c r="MQZ8" s="1097"/>
      <c r="MRA8" s="1097"/>
      <c r="MRB8" s="1097"/>
      <c r="MRC8" s="1097"/>
      <c r="MRD8" s="1097"/>
      <c r="MRE8" s="1097"/>
      <c r="MRF8" s="1097"/>
      <c r="MRG8" s="1097"/>
      <c r="MRH8" s="1097"/>
      <c r="MRI8" s="1097"/>
      <c r="MRJ8" s="1097"/>
      <c r="MRK8" s="1097"/>
      <c r="MRL8" s="1097"/>
      <c r="MRM8" s="1097"/>
      <c r="MRN8" s="1097"/>
      <c r="MRO8" s="1097"/>
      <c r="MRP8" s="1097"/>
      <c r="MRQ8" s="1097"/>
      <c r="MRR8" s="1097"/>
      <c r="MRS8" s="1097"/>
      <c r="MRT8" s="1097"/>
      <c r="MRU8" s="1097"/>
      <c r="MRV8" s="1097"/>
      <c r="MRW8" s="1097"/>
      <c r="MRX8" s="1097"/>
      <c r="MRY8" s="1097"/>
      <c r="MRZ8" s="1097"/>
      <c r="MSA8" s="1097"/>
      <c r="MSB8" s="1097"/>
      <c r="MSC8" s="1097"/>
      <c r="MSD8" s="1097"/>
      <c r="MSE8" s="1097"/>
      <c r="MSF8" s="1097"/>
      <c r="MSG8" s="1097"/>
      <c r="MSH8" s="1097"/>
      <c r="MSI8" s="1097"/>
      <c r="MSJ8" s="1097"/>
      <c r="MSK8" s="1097"/>
      <c r="MSL8" s="1097"/>
      <c r="MSM8" s="1097"/>
      <c r="MSN8" s="1097"/>
      <c r="MSO8" s="1097"/>
      <c r="MSP8" s="1097"/>
      <c r="MSQ8" s="1097"/>
      <c r="MSR8" s="1097"/>
      <c r="MSS8" s="1097"/>
      <c r="MST8" s="1097"/>
      <c r="MSU8" s="1097"/>
      <c r="MSV8" s="1097"/>
      <c r="MSW8" s="1097"/>
      <c r="MSX8" s="1097"/>
      <c r="MSY8" s="1097"/>
      <c r="MSZ8" s="1097"/>
      <c r="MTA8" s="1097"/>
      <c r="MTB8" s="1097"/>
      <c r="MTC8" s="1097"/>
      <c r="MTD8" s="1097"/>
      <c r="MTE8" s="1097"/>
      <c r="MTF8" s="1097"/>
      <c r="MTG8" s="1097"/>
      <c r="MTH8" s="1097"/>
      <c r="MTI8" s="1097"/>
      <c r="MTJ8" s="1097"/>
      <c r="MTK8" s="1097"/>
      <c r="MTL8" s="1097"/>
      <c r="MTM8" s="1097"/>
      <c r="MTN8" s="1097"/>
      <c r="MTO8" s="1097"/>
      <c r="MTP8" s="1097"/>
      <c r="MTQ8" s="1097"/>
      <c r="MTR8" s="1097"/>
      <c r="MTS8" s="1097"/>
      <c r="MTT8" s="1097"/>
      <c r="MTU8" s="1097"/>
      <c r="MTV8" s="1097"/>
      <c r="MTW8" s="1097"/>
      <c r="MTX8" s="1097"/>
      <c r="MTY8" s="1097"/>
      <c r="MTZ8" s="1097"/>
      <c r="MUA8" s="1097"/>
      <c r="MUB8" s="1097"/>
      <c r="MUC8" s="1097"/>
      <c r="MUD8" s="1097"/>
      <c r="MUE8" s="1097"/>
      <c r="MUF8" s="1097"/>
      <c r="MUG8" s="1097"/>
      <c r="MUH8" s="1097"/>
      <c r="MUI8" s="1097"/>
      <c r="MUJ8" s="1097"/>
      <c r="MUK8" s="1097"/>
      <c r="MUL8" s="1097"/>
      <c r="MUM8" s="1097"/>
      <c r="MUN8" s="1097"/>
      <c r="MUO8" s="1097"/>
      <c r="MUP8" s="1097"/>
      <c r="MUQ8" s="1097"/>
      <c r="MUR8" s="1097"/>
      <c r="MUS8" s="1097"/>
      <c r="MUT8" s="1097"/>
      <c r="MUU8" s="1097"/>
      <c r="MUV8" s="1097"/>
      <c r="MUW8" s="1097"/>
      <c r="MUX8" s="1097"/>
      <c r="MUY8" s="1097"/>
      <c r="MUZ8" s="1097"/>
      <c r="MVA8" s="1097"/>
      <c r="MVB8" s="1097"/>
      <c r="MVC8" s="1097"/>
      <c r="MVD8" s="1097"/>
      <c r="MVE8" s="1097"/>
      <c r="MVF8" s="1097"/>
      <c r="MVG8" s="1097"/>
      <c r="MVH8" s="1097"/>
      <c r="MVI8" s="1097"/>
      <c r="MVJ8" s="1097"/>
      <c r="MVK8" s="1097"/>
      <c r="MVL8" s="1097"/>
      <c r="MVM8" s="1097"/>
      <c r="MVN8" s="1097"/>
      <c r="MVO8" s="1097"/>
      <c r="MVP8" s="1097"/>
      <c r="MVQ8" s="1097"/>
      <c r="MVR8" s="1097"/>
      <c r="MVS8" s="1097"/>
      <c r="MVT8" s="1097"/>
      <c r="MVU8" s="1097"/>
      <c r="MVV8" s="1097"/>
      <c r="MVW8" s="1097"/>
      <c r="MVX8" s="1097"/>
      <c r="MVY8" s="1097"/>
      <c r="MVZ8" s="1097"/>
      <c r="MWA8" s="1097"/>
      <c r="MWB8" s="1097"/>
      <c r="MWC8" s="1097"/>
      <c r="MWD8" s="1097"/>
      <c r="MWE8" s="1097"/>
      <c r="MWF8" s="1097"/>
      <c r="MWG8" s="1097"/>
      <c r="MWH8" s="1097"/>
      <c r="MWI8" s="1097"/>
      <c r="MWJ8" s="1097"/>
      <c r="MWK8" s="1097"/>
      <c r="MWL8" s="1097"/>
      <c r="MWM8" s="1097"/>
      <c r="MWN8" s="1097"/>
      <c r="MWO8" s="1097"/>
      <c r="MWP8" s="1097"/>
      <c r="MWQ8" s="1097"/>
      <c r="MWR8" s="1097"/>
      <c r="MWS8" s="1097"/>
      <c r="MWT8" s="1097"/>
      <c r="MWU8" s="1097"/>
      <c r="MWV8" s="1097"/>
      <c r="MWW8" s="1097"/>
      <c r="MWX8" s="1097"/>
      <c r="MWY8" s="1097"/>
      <c r="MWZ8" s="1097"/>
      <c r="MXA8" s="1097"/>
      <c r="MXB8" s="1097"/>
      <c r="MXC8" s="1097"/>
      <c r="MXD8" s="1097"/>
      <c r="MXE8" s="1097"/>
      <c r="MXF8" s="1097"/>
      <c r="MXG8" s="1097"/>
      <c r="MXH8" s="1097"/>
      <c r="MXI8" s="1097"/>
      <c r="MXJ8" s="1097"/>
      <c r="MXK8" s="1097"/>
      <c r="MXL8" s="1097"/>
      <c r="MXM8" s="1097"/>
      <c r="MXN8" s="1097"/>
      <c r="MXO8" s="1097"/>
      <c r="MXP8" s="1097"/>
      <c r="MXQ8" s="1097"/>
      <c r="MXR8" s="1097"/>
      <c r="MXS8" s="1097"/>
      <c r="MXT8" s="1097"/>
      <c r="MXU8" s="1097"/>
      <c r="MXV8" s="1097"/>
      <c r="MXW8" s="1097"/>
      <c r="MXX8" s="1097"/>
      <c r="MXY8" s="1097"/>
      <c r="MXZ8" s="1097"/>
      <c r="MYA8" s="1097"/>
      <c r="MYB8" s="1097"/>
      <c r="MYC8" s="1097"/>
      <c r="MYD8" s="1097"/>
      <c r="MYE8" s="1097"/>
      <c r="MYF8" s="1097"/>
      <c r="MYG8" s="1097"/>
      <c r="MYH8" s="1097"/>
      <c r="MYI8" s="1097"/>
      <c r="MYJ8" s="1097"/>
      <c r="MYK8" s="1097"/>
      <c r="MYL8" s="1097"/>
      <c r="MYM8" s="1097"/>
      <c r="MYN8" s="1097"/>
      <c r="MYO8" s="1097"/>
      <c r="MYP8" s="1097"/>
      <c r="MYQ8" s="1097"/>
      <c r="MYR8" s="1097"/>
      <c r="MYS8" s="1097"/>
      <c r="MYT8" s="1097"/>
      <c r="MYU8" s="1097"/>
      <c r="MYV8" s="1097"/>
      <c r="MYW8" s="1097"/>
      <c r="MYX8" s="1097"/>
      <c r="MYY8" s="1097"/>
      <c r="MYZ8" s="1097"/>
      <c r="MZA8" s="1097"/>
      <c r="MZB8" s="1097"/>
      <c r="MZC8" s="1097"/>
      <c r="MZD8" s="1097"/>
      <c r="MZE8" s="1097"/>
      <c r="MZF8" s="1097"/>
      <c r="MZG8" s="1097"/>
      <c r="MZH8" s="1097"/>
      <c r="MZI8" s="1097"/>
      <c r="MZJ8" s="1097"/>
      <c r="MZK8" s="1097"/>
      <c r="MZL8" s="1097"/>
      <c r="MZM8" s="1097"/>
      <c r="MZN8" s="1097"/>
      <c r="MZO8" s="1097"/>
      <c r="MZP8" s="1097"/>
      <c r="MZQ8" s="1097"/>
      <c r="MZR8" s="1097"/>
      <c r="MZS8" s="1097"/>
      <c r="MZT8" s="1097"/>
      <c r="MZU8" s="1097"/>
      <c r="MZV8" s="1097"/>
      <c r="MZW8" s="1097"/>
      <c r="MZX8" s="1097"/>
      <c r="MZY8" s="1097"/>
      <c r="MZZ8" s="1097"/>
      <c r="NAA8" s="1097"/>
      <c r="NAB8" s="1097"/>
      <c r="NAC8" s="1097"/>
      <c r="NAD8" s="1097"/>
      <c r="NAE8" s="1097"/>
      <c r="NAF8" s="1097"/>
      <c r="NAG8" s="1097"/>
      <c r="NAH8" s="1097"/>
      <c r="NAI8" s="1097"/>
      <c r="NAJ8" s="1097"/>
      <c r="NAK8" s="1097"/>
      <c r="NAL8" s="1097"/>
      <c r="NAM8" s="1097"/>
      <c r="NAN8" s="1097"/>
      <c r="NAO8" s="1097"/>
      <c r="NAP8" s="1097"/>
      <c r="NAQ8" s="1097"/>
      <c r="NAR8" s="1097"/>
      <c r="NAS8" s="1097"/>
      <c r="NAT8" s="1097"/>
      <c r="NAU8" s="1097"/>
      <c r="NAV8" s="1097"/>
      <c r="NAW8" s="1097"/>
      <c r="NAX8" s="1097"/>
      <c r="NAY8" s="1097"/>
      <c r="NAZ8" s="1097"/>
      <c r="NBA8" s="1097"/>
      <c r="NBB8" s="1097"/>
      <c r="NBC8" s="1097"/>
      <c r="NBD8" s="1097"/>
      <c r="NBE8" s="1097"/>
      <c r="NBF8" s="1097"/>
      <c r="NBG8" s="1097"/>
      <c r="NBH8" s="1097"/>
      <c r="NBI8" s="1097"/>
      <c r="NBJ8" s="1097"/>
      <c r="NBK8" s="1097"/>
      <c r="NBL8" s="1097"/>
      <c r="NBM8" s="1097"/>
      <c r="NBN8" s="1097"/>
      <c r="NBO8" s="1097"/>
      <c r="NBP8" s="1097"/>
      <c r="NBQ8" s="1097"/>
      <c r="NBR8" s="1097"/>
      <c r="NBS8" s="1097"/>
      <c r="NBT8" s="1097"/>
      <c r="NBU8" s="1097"/>
      <c r="NBV8" s="1097"/>
      <c r="NBW8" s="1097"/>
      <c r="NBX8" s="1097"/>
      <c r="NBY8" s="1097"/>
      <c r="NBZ8" s="1097"/>
      <c r="NCA8" s="1097"/>
      <c r="NCB8" s="1097"/>
      <c r="NCC8" s="1097"/>
      <c r="NCD8" s="1097"/>
      <c r="NCE8" s="1097"/>
      <c r="NCF8" s="1097"/>
      <c r="NCG8" s="1097"/>
      <c r="NCH8" s="1097"/>
      <c r="NCI8" s="1097"/>
      <c r="NCJ8" s="1097"/>
      <c r="NCK8" s="1097"/>
      <c r="NCL8" s="1097"/>
      <c r="NCM8" s="1097"/>
      <c r="NCN8" s="1097"/>
      <c r="NCO8" s="1097"/>
      <c r="NCP8" s="1097"/>
      <c r="NCQ8" s="1097"/>
      <c r="NCR8" s="1097"/>
      <c r="NCS8" s="1097"/>
      <c r="NCT8" s="1097"/>
      <c r="NCU8" s="1097"/>
      <c r="NCV8" s="1097"/>
      <c r="NCW8" s="1097"/>
      <c r="NCX8" s="1097"/>
      <c r="NCY8" s="1097"/>
      <c r="NCZ8" s="1097"/>
      <c r="NDA8" s="1097"/>
      <c r="NDB8" s="1097"/>
      <c r="NDC8" s="1097"/>
      <c r="NDD8" s="1097"/>
      <c r="NDE8" s="1097"/>
      <c r="NDF8" s="1097"/>
      <c r="NDG8" s="1097"/>
      <c r="NDH8" s="1097"/>
      <c r="NDI8" s="1097"/>
      <c r="NDJ8" s="1097"/>
      <c r="NDK8" s="1097"/>
      <c r="NDL8" s="1097"/>
      <c r="NDM8" s="1097"/>
      <c r="NDN8" s="1097"/>
      <c r="NDO8" s="1097"/>
      <c r="NDP8" s="1097"/>
      <c r="NDQ8" s="1097"/>
      <c r="NDR8" s="1097"/>
      <c r="NDS8" s="1097"/>
      <c r="NDT8" s="1097"/>
      <c r="NDU8" s="1097"/>
      <c r="NDV8" s="1097"/>
      <c r="NDW8" s="1097"/>
      <c r="NDX8" s="1097"/>
      <c r="NDY8" s="1097"/>
      <c r="NDZ8" s="1097"/>
      <c r="NEA8" s="1097"/>
      <c r="NEB8" s="1097"/>
      <c r="NEC8" s="1097"/>
      <c r="NED8" s="1097"/>
      <c r="NEE8" s="1097"/>
      <c r="NEF8" s="1097"/>
      <c r="NEG8" s="1097"/>
      <c r="NEH8" s="1097"/>
      <c r="NEI8" s="1097"/>
      <c r="NEJ8" s="1097"/>
      <c r="NEK8" s="1097"/>
      <c r="NEL8" s="1097"/>
      <c r="NEM8" s="1097"/>
      <c r="NEN8" s="1097"/>
      <c r="NEO8" s="1097"/>
      <c r="NEP8" s="1097"/>
      <c r="NEQ8" s="1097"/>
      <c r="NER8" s="1097"/>
      <c r="NES8" s="1097"/>
      <c r="NET8" s="1097"/>
      <c r="NEU8" s="1097"/>
      <c r="NEV8" s="1097"/>
      <c r="NEW8" s="1097"/>
      <c r="NEX8" s="1097"/>
      <c r="NEY8" s="1097"/>
      <c r="NEZ8" s="1097"/>
      <c r="NFA8" s="1097"/>
      <c r="NFB8" s="1097"/>
      <c r="NFC8" s="1097"/>
      <c r="NFD8" s="1097"/>
      <c r="NFE8" s="1097"/>
      <c r="NFF8" s="1097"/>
      <c r="NFG8" s="1097"/>
      <c r="NFH8" s="1097"/>
      <c r="NFI8" s="1097"/>
      <c r="NFJ8" s="1097"/>
      <c r="NFK8" s="1097"/>
      <c r="NFL8" s="1097"/>
      <c r="NFM8" s="1097"/>
      <c r="NFN8" s="1097"/>
      <c r="NFO8" s="1097"/>
      <c r="NFP8" s="1097"/>
      <c r="NFQ8" s="1097"/>
      <c r="NFR8" s="1097"/>
      <c r="NFS8" s="1097"/>
      <c r="NFT8" s="1097"/>
      <c r="NFU8" s="1097"/>
      <c r="NFV8" s="1097"/>
      <c r="NFW8" s="1097"/>
      <c r="NFX8" s="1097"/>
      <c r="NFY8" s="1097"/>
      <c r="NFZ8" s="1097"/>
      <c r="NGA8" s="1097"/>
      <c r="NGB8" s="1097"/>
      <c r="NGC8" s="1097"/>
      <c r="NGD8" s="1097"/>
      <c r="NGE8" s="1097"/>
      <c r="NGF8" s="1097"/>
      <c r="NGG8" s="1097"/>
      <c r="NGH8" s="1097"/>
      <c r="NGI8" s="1097"/>
      <c r="NGJ8" s="1097"/>
      <c r="NGK8" s="1097"/>
      <c r="NGL8" s="1097"/>
      <c r="NGM8" s="1097"/>
      <c r="NGN8" s="1097"/>
      <c r="NGO8" s="1097"/>
      <c r="NGP8" s="1097"/>
      <c r="NGQ8" s="1097"/>
      <c r="NGR8" s="1097"/>
      <c r="NGS8" s="1097"/>
      <c r="NGT8" s="1097"/>
      <c r="NGU8" s="1097"/>
      <c r="NGV8" s="1097"/>
      <c r="NGW8" s="1097"/>
      <c r="NGX8" s="1097"/>
      <c r="NGY8" s="1097"/>
      <c r="NGZ8" s="1097"/>
      <c r="NHA8" s="1097"/>
      <c r="NHB8" s="1097"/>
      <c r="NHC8" s="1097"/>
      <c r="NHD8" s="1097"/>
      <c r="NHE8" s="1097"/>
      <c r="NHF8" s="1097"/>
      <c r="NHG8" s="1097"/>
      <c r="NHH8" s="1097"/>
      <c r="NHI8" s="1097"/>
      <c r="NHJ8" s="1097"/>
      <c r="NHK8" s="1097"/>
      <c r="NHL8" s="1097"/>
      <c r="NHM8" s="1097"/>
      <c r="NHN8" s="1097"/>
      <c r="NHO8" s="1097"/>
      <c r="NHP8" s="1097"/>
      <c r="NHQ8" s="1097"/>
      <c r="NHR8" s="1097"/>
      <c r="NHS8" s="1097"/>
      <c r="NHT8" s="1097"/>
      <c r="NHU8" s="1097"/>
      <c r="NHV8" s="1097"/>
      <c r="NHW8" s="1097"/>
      <c r="NHX8" s="1097"/>
      <c r="NHY8" s="1097"/>
      <c r="NHZ8" s="1097"/>
      <c r="NIA8" s="1097"/>
      <c r="NIB8" s="1097"/>
      <c r="NIC8" s="1097"/>
      <c r="NID8" s="1097"/>
      <c r="NIE8" s="1097"/>
      <c r="NIF8" s="1097"/>
      <c r="NIG8" s="1097"/>
      <c r="NIH8" s="1097"/>
      <c r="NII8" s="1097"/>
      <c r="NIJ8" s="1097"/>
      <c r="NIK8" s="1097"/>
      <c r="NIL8" s="1097"/>
      <c r="NIM8" s="1097"/>
      <c r="NIN8" s="1097"/>
      <c r="NIO8" s="1097"/>
      <c r="NIP8" s="1097"/>
      <c r="NIQ8" s="1097"/>
      <c r="NIR8" s="1097"/>
      <c r="NIS8" s="1097"/>
      <c r="NIT8" s="1097"/>
      <c r="NIU8" s="1097"/>
      <c r="NIV8" s="1097"/>
      <c r="NIW8" s="1097"/>
      <c r="NIX8" s="1097"/>
      <c r="NIY8" s="1097"/>
      <c r="NIZ8" s="1097"/>
      <c r="NJA8" s="1097"/>
      <c r="NJB8" s="1097"/>
      <c r="NJC8" s="1097"/>
      <c r="NJD8" s="1097"/>
      <c r="NJE8" s="1097"/>
      <c r="NJF8" s="1097"/>
      <c r="NJG8" s="1097"/>
      <c r="NJH8" s="1097"/>
      <c r="NJI8" s="1097"/>
      <c r="NJJ8" s="1097"/>
      <c r="NJK8" s="1097"/>
      <c r="NJL8" s="1097"/>
      <c r="NJM8" s="1097"/>
      <c r="NJN8" s="1097"/>
      <c r="NJO8" s="1097"/>
      <c r="NJP8" s="1097"/>
      <c r="NJQ8" s="1097"/>
      <c r="NJR8" s="1097"/>
      <c r="NJS8" s="1097"/>
      <c r="NJT8" s="1097"/>
      <c r="NJU8" s="1097"/>
      <c r="NJV8" s="1097"/>
      <c r="NJW8" s="1097"/>
      <c r="NJX8" s="1097"/>
      <c r="NJY8" s="1097"/>
      <c r="NJZ8" s="1097"/>
      <c r="NKA8" s="1097"/>
      <c r="NKB8" s="1097"/>
      <c r="NKC8" s="1097"/>
      <c r="NKD8" s="1097"/>
      <c r="NKE8" s="1097"/>
      <c r="NKF8" s="1097"/>
      <c r="NKG8" s="1097"/>
      <c r="NKH8" s="1097"/>
      <c r="NKI8" s="1097"/>
      <c r="NKJ8" s="1097"/>
      <c r="NKK8" s="1097"/>
      <c r="NKL8" s="1097"/>
      <c r="NKM8" s="1097"/>
      <c r="NKN8" s="1097"/>
      <c r="NKO8" s="1097"/>
      <c r="NKP8" s="1097"/>
      <c r="NKQ8" s="1097"/>
      <c r="NKR8" s="1097"/>
      <c r="NKS8" s="1097"/>
      <c r="NKT8" s="1097"/>
      <c r="NKU8" s="1097"/>
      <c r="NKV8" s="1097"/>
      <c r="NKW8" s="1097"/>
      <c r="NKX8" s="1097"/>
      <c r="NKY8" s="1097"/>
      <c r="NKZ8" s="1097"/>
      <c r="NLA8" s="1097"/>
      <c r="NLB8" s="1097"/>
      <c r="NLC8" s="1097"/>
      <c r="NLD8" s="1097"/>
      <c r="NLE8" s="1097"/>
      <c r="NLF8" s="1097"/>
      <c r="NLG8" s="1097"/>
      <c r="NLH8" s="1097"/>
      <c r="NLI8" s="1097"/>
      <c r="NLJ8" s="1097"/>
      <c r="NLK8" s="1097"/>
      <c r="NLL8" s="1097"/>
      <c r="NLM8" s="1097"/>
      <c r="NLN8" s="1097"/>
      <c r="NLO8" s="1097"/>
      <c r="NLP8" s="1097"/>
      <c r="NLQ8" s="1097"/>
      <c r="NLR8" s="1097"/>
      <c r="NLS8" s="1097"/>
      <c r="NLT8" s="1097"/>
      <c r="NLU8" s="1097"/>
      <c r="NLV8" s="1097"/>
      <c r="NLW8" s="1097"/>
      <c r="NLX8" s="1097"/>
      <c r="NLY8" s="1097"/>
      <c r="NLZ8" s="1097"/>
      <c r="NMA8" s="1097"/>
      <c r="NMB8" s="1097"/>
      <c r="NMC8" s="1097"/>
      <c r="NMD8" s="1097"/>
      <c r="NME8" s="1097"/>
      <c r="NMF8" s="1097"/>
      <c r="NMG8" s="1097"/>
      <c r="NMH8" s="1097"/>
      <c r="NMI8" s="1097"/>
      <c r="NMJ8" s="1097"/>
      <c r="NMK8" s="1097"/>
      <c r="NML8" s="1097"/>
      <c r="NMM8" s="1097"/>
      <c r="NMN8" s="1097"/>
      <c r="NMO8" s="1097"/>
      <c r="NMP8" s="1097"/>
      <c r="NMQ8" s="1097"/>
      <c r="NMR8" s="1097"/>
      <c r="NMS8" s="1097"/>
      <c r="NMT8" s="1097"/>
      <c r="NMU8" s="1097"/>
      <c r="NMV8" s="1097"/>
      <c r="NMW8" s="1097"/>
      <c r="NMX8" s="1097"/>
      <c r="NMY8" s="1097"/>
      <c r="NMZ8" s="1097"/>
      <c r="NNA8" s="1097"/>
      <c r="NNB8" s="1097"/>
      <c r="NNC8" s="1097"/>
      <c r="NND8" s="1097"/>
      <c r="NNE8" s="1097"/>
      <c r="NNF8" s="1097"/>
      <c r="NNG8" s="1097"/>
      <c r="NNH8" s="1097"/>
      <c r="NNI8" s="1097"/>
      <c r="NNJ8" s="1097"/>
      <c r="NNK8" s="1097"/>
      <c r="NNL8" s="1097"/>
      <c r="NNM8" s="1097"/>
      <c r="NNN8" s="1097"/>
      <c r="NNO8" s="1097"/>
      <c r="NNP8" s="1097"/>
      <c r="NNQ8" s="1097"/>
      <c r="NNR8" s="1097"/>
      <c r="NNS8" s="1097"/>
      <c r="NNT8" s="1097"/>
      <c r="NNU8" s="1097"/>
      <c r="NNV8" s="1097"/>
      <c r="NNW8" s="1097"/>
      <c r="NNX8" s="1097"/>
      <c r="NNY8" s="1097"/>
      <c r="NNZ8" s="1097"/>
      <c r="NOA8" s="1097"/>
      <c r="NOB8" s="1097"/>
      <c r="NOC8" s="1097"/>
      <c r="NOD8" s="1097"/>
      <c r="NOE8" s="1097"/>
      <c r="NOF8" s="1097"/>
      <c r="NOG8" s="1097"/>
      <c r="NOH8" s="1097"/>
      <c r="NOI8" s="1097"/>
      <c r="NOJ8" s="1097"/>
      <c r="NOK8" s="1097"/>
      <c r="NOL8" s="1097"/>
      <c r="NOM8" s="1097"/>
      <c r="NON8" s="1097"/>
      <c r="NOO8" s="1097"/>
      <c r="NOP8" s="1097"/>
      <c r="NOQ8" s="1097"/>
      <c r="NOR8" s="1097"/>
      <c r="NOS8" s="1097"/>
      <c r="NOT8" s="1097"/>
      <c r="NOU8" s="1097"/>
      <c r="NOV8" s="1097"/>
      <c r="NOW8" s="1097"/>
      <c r="NOX8" s="1097"/>
      <c r="NOY8" s="1097"/>
      <c r="NOZ8" s="1097"/>
      <c r="NPA8" s="1097"/>
      <c r="NPB8" s="1097"/>
      <c r="NPC8" s="1097"/>
      <c r="NPD8" s="1097"/>
      <c r="NPE8" s="1097"/>
      <c r="NPF8" s="1097"/>
      <c r="NPG8" s="1097"/>
      <c r="NPH8" s="1097"/>
      <c r="NPI8" s="1097"/>
      <c r="NPJ8" s="1097"/>
      <c r="NPK8" s="1097"/>
      <c r="NPL8" s="1097"/>
      <c r="NPM8" s="1097"/>
      <c r="NPN8" s="1097"/>
      <c r="NPO8" s="1097"/>
      <c r="NPP8" s="1097"/>
      <c r="NPQ8" s="1097"/>
      <c r="NPR8" s="1097"/>
      <c r="NPS8" s="1097"/>
      <c r="NPT8" s="1097"/>
      <c r="NPU8" s="1097"/>
      <c r="NPV8" s="1097"/>
      <c r="NPW8" s="1097"/>
      <c r="NPX8" s="1097"/>
      <c r="NPY8" s="1097"/>
      <c r="NPZ8" s="1097"/>
      <c r="NQA8" s="1097"/>
      <c r="NQB8" s="1097"/>
      <c r="NQC8" s="1097"/>
      <c r="NQD8" s="1097"/>
      <c r="NQE8" s="1097"/>
      <c r="NQF8" s="1097"/>
      <c r="NQG8" s="1097"/>
      <c r="NQH8" s="1097"/>
      <c r="NQI8" s="1097"/>
      <c r="NQJ8" s="1097"/>
      <c r="NQK8" s="1097"/>
      <c r="NQL8" s="1097"/>
      <c r="NQM8" s="1097"/>
      <c r="NQN8" s="1097"/>
      <c r="NQO8" s="1097"/>
      <c r="NQP8" s="1097"/>
      <c r="NQQ8" s="1097"/>
      <c r="NQR8" s="1097"/>
      <c r="NQS8" s="1097"/>
      <c r="NQT8" s="1097"/>
      <c r="NQU8" s="1097"/>
      <c r="NQV8" s="1097"/>
      <c r="NQW8" s="1097"/>
      <c r="NQX8" s="1097"/>
      <c r="NQY8" s="1097"/>
      <c r="NQZ8" s="1097"/>
      <c r="NRA8" s="1097"/>
      <c r="NRB8" s="1097"/>
      <c r="NRC8" s="1097"/>
      <c r="NRD8" s="1097"/>
      <c r="NRE8" s="1097"/>
      <c r="NRF8" s="1097"/>
      <c r="NRG8" s="1097"/>
      <c r="NRH8" s="1097"/>
      <c r="NRI8" s="1097"/>
      <c r="NRJ8" s="1097"/>
      <c r="NRK8" s="1097"/>
      <c r="NRL8" s="1097"/>
      <c r="NRM8" s="1097"/>
      <c r="NRN8" s="1097"/>
      <c r="NRO8" s="1097"/>
      <c r="NRP8" s="1097"/>
      <c r="NRQ8" s="1097"/>
      <c r="NRR8" s="1097"/>
      <c r="NRS8" s="1097"/>
      <c r="NRT8" s="1097"/>
      <c r="NRU8" s="1097"/>
      <c r="NRV8" s="1097"/>
      <c r="NRW8" s="1097"/>
      <c r="NRX8" s="1097"/>
      <c r="NRY8" s="1097"/>
      <c r="NRZ8" s="1097"/>
      <c r="NSA8" s="1097"/>
      <c r="NSB8" s="1097"/>
      <c r="NSC8" s="1097"/>
      <c r="NSD8" s="1097"/>
      <c r="NSE8" s="1097"/>
      <c r="NSF8" s="1097"/>
      <c r="NSG8" s="1097"/>
      <c r="NSH8" s="1097"/>
      <c r="NSI8" s="1097"/>
      <c r="NSJ8" s="1097"/>
      <c r="NSK8" s="1097"/>
      <c r="NSL8" s="1097"/>
      <c r="NSM8" s="1097"/>
      <c r="NSN8" s="1097"/>
      <c r="NSO8" s="1097"/>
      <c r="NSP8" s="1097"/>
      <c r="NSQ8" s="1097"/>
      <c r="NSR8" s="1097"/>
      <c r="NSS8" s="1097"/>
      <c r="NST8" s="1097"/>
      <c r="NSU8" s="1097"/>
      <c r="NSV8" s="1097"/>
      <c r="NSW8" s="1097"/>
      <c r="NSX8" s="1097"/>
      <c r="NSY8" s="1097"/>
      <c r="NSZ8" s="1097"/>
      <c r="NTA8" s="1097"/>
      <c r="NTB8" s="1097"/>
      <c r="NTC8" s="1097"/>
      <c r="NTD8" s="1097"/>
      <c r="NTE8" s="1097"/>
      <c r="NTF8" s="1097"/>
      <c r="NTG8" s="1097"/>
      <c r="NTH8" s="1097"/>
      <c r="NTI8" s="1097"/>
      <c r="NTJ8" s="1097"/>
      <c r="NTK8" s="1097"/>
      <c r="NTL8" s="1097"/>
      <c r="NTM8" s="1097"/>
      <c r="NTN8" s="1097"/>
      <c r="NTO8" s="1097"/>
      <c r="NTP8" s="1097"/>
      <c r="NTQ8" s="1097"/>
      <c r="NTR8" s="1097"/>
      <c r="NTS8" s="1097"/>
      <c r="NTT8" s="1097"/>
      <c r="NTU8" s="1097"/>
      <c r="NTV8" s="1097"/>
      <c r="NTW8" s="1097"/>
      <c r="NTX8" s="1097"/>
      <c r="NTY8" s="1097"/>
      <c r="NTZ8" s="1097"/>
      <c r="NUA8" s="1097"/>
      <c r="NUB8" s="1097"/>
      <c r="NUC8" s="1097"/>
      <c r="NUD8" s="1097"/>
      <c r="NUE8" s="1097"/>
      <c r="NUF8" s="1097"/>
      <c r="NUG8" s="1097"/>
      <c r="NUH8" s="1097"/>
      <c r="NUI8" s="1097"/>
      <c r="NUJ8" s="1097"/>
      <c r="NUK8" s="1097"/>
      <c r="NUL8" s="1097"/>
      <c r="NUM8" s="1097"/>
      <c r="NUN8" s="1097"/>
      <c r="NUO8" s="1097"/>
      <c r="NUP8" s="1097"/>
      <c r="NUQ8" s="1097"/>
      <c r="NUR8" s="1097"/>
      <c r="NUS8" s="1097"/>
      <c r="NUT8" s="1097"/>
      <c r="NUU8" s="1097"/>
      <c r="NUV8" s="1097"/>
      <c r="NUW8" s="1097"/>
      <c r="NUX8" s="1097"/>
      <c r="NUY8" s="1097"/>
      <c r="NUZ8" s="1097"/>
      <c r="NVA8" s="1097"/>
      <c r="NVB8" s="1097"/>
      <c r="NVC8" s="1097"/>
      <c r="NVD8" s="1097"/>
      <c r="NVE8" s="1097"/>
      <c r="NVF8" s="1097"/>
      <c r="NVG8" s="1097"/>
      <c r="NVH8" s="1097"/>
      <c r="NVI8" s="1097"/>
      <c r="NVJ8" s="1097"/>
      <c r="NVK8" s="1097"/>
      <c r="NVL8" s="1097"/>
      <c r="NVM8" s="1097"/>
      <c r="NVN8" s="1097"/>
      <c r="NVO8" s="1097"/>
      <c r="NVP8" s="1097"/>
      <c r="NVQ8" s="1097"/>
      <c r="NVR8" s="1097"/>
      <c r="NVS8" s="1097"/>
      <c r="NVT8" s="1097"/>
      <c r="NVU8" s="1097"/>
      <c r="NVV8" s="1097"/>
      <c r="NVW8" s="1097"/>
      <c r="NVX8" s="1097"/>
      <c r="NVY8" s="1097"/>
      <c r="NVZ8" s="1097"/>
      <c r="NWA8" s="1097"/>
      <c r="NWB8" s="1097"/>
      <c r="NWC8" s="1097"/>
      <c r="NWD8" s="1097"/>
      <c r="NWE8" s="1097"/>
      <c r="NWF8" s="1097"/>
      <c r="NWG8" s="1097"/>
      <c r="NWH8" s="1097"/>
      <c r="NWI8" s="1097"/>
      <c r="NWJ8" s="1097"/>
      <c r="NWK8" s="1097"/>
      <c r="NWL8" s="1097"/>
      <c r="NWM8" s="1097"/>
      <c r="NWN8" s="1097"/>
      <c r="NWO8" s="1097"/>
      <c r="NWP8" s="1097"/>
      <c r="NWQ8" s="1097"/>
      <c r="NWR8" s="1097"/>
      <c r="NWS8" s="1097"/>
      <c r="NWT8" s="1097"/>
      <c r="NWU8" s="1097"/>
      <c r="NWV8" s="1097"/>
      <c r="NWW8" s="1097"/>
      <c r="NWX8" s="1097"/>
      <c r="NWY8" s="1097"/>
      <c r="NWZ8" s="1097"/>
      <c r="NXA8" s="1097"/>
      <c r="NXB8" s="1097"/>
      <c r="NXC8" s="1097"/>
      <c r="NXD8" s="1097"/>
      <c r="NXE8" s="1097"/>
      <c r="NXF8" s="1097"/>
      <c r="NXG8" s="1097"/>
      <c r="NXH8" s="1097"/>
      <c r="NXI8" s="1097"/>
      <c r="NXJ8" s="1097"/>
      <c r="NXK8" s="1097"/>
      <c r="NXL8" s="1097"/>
      <c r="NXM8" s="1097"/>
      <c r="NXN8" s="1097"/>
      <c r="NXO8" s="1097"/>
      <c r="NXP8" s="1097"/>
      <c r="NXQ8" s="1097"/>
      <c r="NXR8" s="1097"/>
      <c r="NXS8" s="1097"/>
      <c r="NXT8" s="1097"/>
      <c r="NXU8" s="1097"/>
      <c r="NXV8" s="1097"/>
      <c r="NXW8" s="1097"/>
      <c r="NXX8" s="1097"/>
      <c r="NXY8" s="1097"/>
      <c r="NXZ8" s="1097"/>
      <c r="NYA8" s="1097"/>
      <c r="NYB8" s="1097"/>
      <c r="NYC8" s="1097"/>
      <c r="NYD8" s="1097"/>
      <c r="NYE8" s="1097"/>
      <c r="NYF8" s="1097"/>
      <c r="NYG8" s="1097"/>
      <c r="NYH8" s="1097"/>
      <c r="NYI8" s="1097"/>
      <c r="NYJ8" s="1097"/>
      <c r="NYK8" s="1097"/>
      <c r="NYL8" s="1097"/>
      <c r="NYM8" s="1097"/>
      <c r="NYN8" s="1097"/>
      <c r="NYO8" s="1097"/>
      <c r="NYP8" s="1097"/>
      <c r="NYQ8" s="1097"/>
      <c r="NYR8" s="1097"/>
      <c r="NYS8" s="1097"/>
      <c r="NYT8" s="1097"/>
      <c r="NYU8" s="1097"/>
      <c r="NYV8" s="1097"/>
      <c r="NYW8" s="1097"/>
      <c r="NYX8" s="1097"/>
      <c r="NYY8" s="1097"/>
      <c r="NYZ8" s="1097"/>
      <c r="NZA8" s="1097"/>
      <c r="NZB8" s="1097"/>
      <c r="NZC8" s="1097"/>
      <c r="NZD8" s="1097"/>
      <c r="NZE8" s="1097"/>
      <c r="NZF8" s="1097"/>
      <c r="NZG8" s="1097"/>
      <c r="NZH8" s="1097"/>
      <c r="NZI8" s="1097"/>
      <c r="NZJ8" s="1097"/>
      <c r="NZK8" s="1097"/>
      <c r="NZL8" s="1097"/>
      <c r="NZM8" s="1097"/>
      <c r="NZN8" s="1097"/>
      <c r="NZO8" s="1097"/>
      <c r="NZP8" s="1097"/>
      <c r="NZQ8" s="1097"/>
      <c r="NZR8" s="1097"/>
      <c r="NZS8" s="1097"/>
      <c r="NZT8" s="1097"/>
      <c r="NZU8" s="1097"/>
      <c r="NZV8" s="1097"/>
      <c r="NZW8" s="1097"/>
      <c r="NZX8" s="1097"/>
      <c r="NZY8" s="1097"/>
      <c r="NZZ8" s="1097"/>
      <c r="OAA8" s="1097"/>
      <c r="OAB8" s="1097"/>
      <c r="OAC8" s="1097"/>
      <c r="OAD8" s="1097"/>
      <c r="OAE8" s="1097"/>
      <c r="OAF8" s="1097"/>
      <c r="OAG8" s="1097"/>
      <c r="OAH8" s="1097"/>
      <c r="OAI8" s="1097"/>
      <c r="OAJ8" s="1097"/>
      <c r="OAK8" s="1097"/>
      <c r="OAL8" s="1097"/>
      <c r="OAM8" s="1097"/>
      <c r="OAN8" s="1097"/>
      <c r="OAO8" s="1097"/>
      <c r="OAP8" s="1097"/>
      <c r="OAQ8" s="1097"/>
      <c r="OAR8" s="1097"/>
      <c r="OAS8" s="1097"/>
      <c r="OAT8" s="1097"/>
      <c r="OAU8" s="1097"/>
      <c r="OAV8" s="1097"/>
      <c r="OAW8" s="1097"/>
      <c r="OAX8" s="1097"/>
      <c r="OAY8" s="1097"/>
      <c r="OAZ8" s="1097"/>
      <c r="OBA8" s="1097"/>
      <c r="OBB8" s="1097"/>
      <c r="OBC8" s="1097"/>
      <c r="OBD8" s="1097"/>
      <c r="OBE8" s="1097"/>
      <c r="OBF8" s="1097"/>
      <c r="OBG8" s="1097"/>
      <c r="OBH8" s="1097"/>
      <c r="OBI8" s="1097"/>
      <c r="OBJ8" s="1097"/>
      <c r="OBK8" s="1097"/>
      <c r="OBL8" s="1097"/>
      <c r="OBM8" s="1097"/>
      <c r="OBN8" s="1097"/>
      <c r="OBO8" s="1097"/>
      <c r="OBP8" s="1097"/>
      <c r="OBQ8" s="1097"/>
      <c r="OBR8" s="1097"/>
      <c r="OBS8" s="1097"/>
      <c r="OBT8" s="1097"/>
      <c r="OBU8" s="1097"/>
      <c r="OBV8" s="1097"/>
      <c r="OBW8" s="1097"/>
      <c r="OBX8" s="1097"/>
      <c r="OBY8" s="1097"/>
      <c r="OBZ8" s="1097"/>
      <c r="OCA8" s="1097"/>
      <c r="OCB8" s="1097"/>
      <c r="OCC8" s="1097"/>
      <c r="OCD8" s="1097"/>
      <c r="OCE8" s="1097"/>
      <c r="OCF8" s="1097"/>
      <c r="OCG8" s="1097"/>
      <c r="OCH8" s="1097"/>
      <c r="OCI8" s="1097"/>
      <c r="OCJ8" s="1097"/>
      <c r="OCK8" s="1097"/>
      <c r="OCL8" s="1097"/>
      <c r="OCM8" s="1097"/>
      <c r="OCN8" s="1097"/>
      <c r="OCO8" s="1097"/>
      <c r="OCP8" s="1097"/>
      <c r="OCQ8" s="1097"/>
      <c r="OCR8" s="1097"/>
      <c r="OCS8" s="1097"/>
      <c r="OCT8" s="1097"/>
      <c r="OCU8" s="1097"/>
      <c r="OCV8" s="1097"/>
      <c r="OCW8" s="1097"/>
      <c r="OCX8" s="1097"/>
      <c r="OCY8" s="1097"/>
      <c r="OCZ8" s="1097"/>
      <c r="ODA8" s="1097"/>
      <c r="ODB8" s="1097"/>
      <c r="ODC8" s="1097"/>
      <c r="ODD8" s="1097"/>
      <c r="ODE8" s="1097"/>
      <c r="ODF8" s="1097"/>
      <c r="ODG8" s="1097"/>
      <c r="ODH8" s="1097"/>
      <c r="ODI8" s="1097"/>
      <c r="ODJ8" s="1097"/>
      <c r="ODK8" s="1097"/>
      <c r="ODL8" s="1097"/>
      <c r="ODM8" s="1097"/>
      <c r="ODN8" s="1097"/>
      <c r="ODO8" s="1097"/>
      <c r="ODP8" s="1097"/>
      <c r="ODQ8" s="1097"/>
      <c r="ODR8" s="1097"/>
      <c r="ODS8" s="1097"/>
      <c r="ODT8" s="1097"/>
      <c r="ODU8" s="1097"/>
      <c r="ODV8" s="1097"/>
      <c r="ODW8" s="1097"/>
      <c r="ODX8" s="1097"/>
      <c r="ODY8" s="1097"/>
      <c r="ODZ8" s="1097"/>
      <c r="OEA8" s="1097"/>
      <c r="OEB8" s="1097"/>
      <c r="OEC8" s="1097"/>
      <c r="OED8" s="1097"/>
      <c r="OEE8" s="1097"/>
      <c r="OEF8" s="1097"/>
      <c r="OEG8" s="1097"/>
      <c r="OEH8" s="1097"/>
      <c r="OEI8" s="1097"/>
      <c r="OEJ8" s="1097"/>
      <c r="OEK8" s="1097"/>
      <c r="OEL8" s="1097"/>
      <c r="OEM8" s="1097"/>
      <c r="OEN8" s="1097"/>
      <c r="OEO8" s="1097"/>
      <c r="OEP8" s="1097"/>
      <c r="OEQ8" s="1097"/>
      <c r="OER8" s="1097"/>
      <c r="OES8" s="1097"/>
      <c r="OET8" s="1097"/>
      <c r="OEU8" s="1097"/>
      <c r="OEV8" s="1097"/>
      <c r="OEW8" s="1097"/>
      <c r="OEX8" s="1097"/>
      <c r="OEY8" s="1097"/>
      <c r="OEZ8" s="1097"/>
      <c r="OFA8" s="1097"/>
      <c r="OFB8" s="1097"/>
      <c r="OFC8" s="1097"/>
      <c r="OFD8" s="1097"/>
      <c r="OFE8" s="1097"/>
      <c r="OFF8" s="1097"/>
      <c r="OFG8" s="1097"/>
      <c r="OFH8" s="1097"/>
      <c r="OFI8" s="1097"/>
      <c r="OFJ8" s="1097"/>
      <c r="OFK8" s="1097"/>
      <c r="OFL8" s="1097"/>
      <c r="OFM8" s="1097"/>
      <c r="OFN8" s="1097"/>
      <c r="OFO8" s="1097"/>
      <c r="OFP8" s="1097"/>
      <c r="OFQ8" s="1097"/>
      <c r="OFR8" s="1097"/>
      <c r="OFS8" s="1097"/>
      <c r="OFT8" s="1097"/>
      <c r="OFU8" s="1097"/>
      <c r="OFV8" s="1097"/>
      <c r="OFW8" s="1097"/>
      <c r="OFX8" s="1097"/>
      <c r="OFY8" s="1097"/>
      <c r="OFZ8" s="1097"/>
      <c r="OGA8" s="1097"/>
      <c r="OGB8" s="1097"/>
      <c r="OGC8" s="1097"/>
      <c r="OGD8" s="1097"/>
      <c r="OGE8" s="1097"/>
      <c r="OGF8" s="1097"/>
      <c r="OGG8" s="1097"/>
      <c r="OGH8" s="1097"/>
      <c r="OGI8" s="1097"/>
      <c r="OGJ8" s="1097"/>
      <c r="OGK8" s="1097"/>
      <c r="OGL8" s="1097"/>
      <c r="OGM8" s="1097"/>
      <c r="OGN8" s="1097"/>
      <c r="OGO8" s="1097"/>
      <c r="OGP8" s="1097"/>
      <c r="OGQ8" s="1097"/>
      <c r="OGR8" s="1097"/>
      <c r="OGS8" s="1097"/>
      <c r="OGT8" s="1097"/>
      <c r="OGU8" s="1097"/>
      <c r="OGV8" s="1097"/>
      <c r="OGW8" s="1097"/>
      <c r="OGX8" s="1097"/>
      <c r="OGY8" s="1097"/>
      <c r="OGZ8" s="1097"/>
      <c r="OHA8" s="1097"/>
      <c r="OHB8" s="1097"/>
      <c r="OHC8" s="1097"/>
      <c r="OHD8" s="1097"/>
      <c r="OHE8" s="1097"/>
      <c r="OHF8" s="1097"/>
      <c r="OHG8" s="1097"/>
      <c r="OHH8" s="1097"/>
      <c r="OHI8" s="1097"/>
      <c r="OHJ8" s="1097"/>
      <c r="OHK8" s="1097"/>
      <c r="OHL8" s="1097"/>
      <c r="OHM8" s="1097"/>
      <c r="OHN8" s="1097"/>
      <c r="OHO8" s="1097"/>
      <c r="OHP8" s="1097"/>
      <c r="OHQ8" s="1097"/>
      <c r="OHR8" s="1097"/>
      <c r="OHS8" s="1097"/>
      <c r="OHT8" s="1097"/>
      <c r="OHU8" s="1097"/>
      <c r="OHV8" s="1097"/>
      <c r="OHW8" s="1097"/>
      <c r="OHX8" s="1097"/>
      <c r="OHY8" s="1097"/>
      <c r="OHZ8" s="1097"/>
      <c r="OIA8" s="1097"/>
      <c r="OIB8" s="1097"/>
      <c r="OIC8" s="1097"/>
      <c r="OID8" s="1097"/>
      <c r="OIE8" s="1097"/>
      <c r="OIF8" s="1097"/>
      <c r="OIG8" s="1097"/>
      <c r="OIH8" s="1097"/>
      <c r="OII8" s="1097"/>
      <c r="OIJ8" s="1097"/>
      <c r="OIK8" s="1097"/>
      <c r="OIL8" s="1097"/>
      <c r="OIM8" s="1097"/>
      <c r="OIN8" s="1097"/>
      <c r="OIO8" s="1097"/>
      <c r="OIP8" s="1097"/>
      <c r="OIQ8" s="1097"/>
      <c r="OIR8" s="1097"/>
      <c r="OIS8" s="1097"/>
      <c r="OIT8" s="1097"/>
      <c r="OIU8" s="1097"/>
      <c r="OIV8" s="1097"/>
      <c r="OIW8" s="1097"/>
      <c r="OIX8" s="1097"/>
      <c r="OIY8" s="1097"/>
      <c r="OIZ8" s="1097"/>
      <c r="OJA8" s="1097"/>
      <c r="OJB8" s="1097"/>
      <c r="OJC8" s="1097"/>
      <c r="OJD8" s="1097"/>
      <c r="OJE8" s="1097"/>
      <c r="OJF8" s="1097"/>
      <c r="OJG8" s="1097"/>
      <c r="OJH8" s="1097"/>
      <c r="OJI8" s="1097"/>
      <c r="OJJ8" s="1097"/>
      <c r="OJK8" s="1097"/>
      <c r="OJL8" s="1097"/>
      <c r="OJM8" s="1097"/>
      <c r="OJN8" s="1097"/>
      <c r="OJO8" s="1097"/>
      <c r="OJP8" s="1097"/>
      <c r="OJQ8" s="1097"/>
      <c r="OJR8" s="1097"/>
      <c r="OJS8" s="1097"/>
      <c r="OJT8" s="1097"/>
      <c r="OJU8" s="1097"/>
      <c r="OJV8" s="1097"/>
      <c r="OJW8" s="1097"/>
      <c r="OJX8" s="1097"/>
      <c r="OJY8" s="1097"/>
      <c r="OJZ8" s="1097"/>
      <c r="OKA8" s="1097"/>
      <c r="OKB8" s="1097"/>
      <c r="OKC8" s="1097"/>
      <c r="OKD8" s="1097"/>
      <c r="OKE8" s="1097"/>
      <c r="OKF8" s="1097"/>
      <c r="OKG8" s="1097"/>
      <c r="OKH8" s="1097"/>
      <c r="OKI8" s="1097"/>
      <c r="OKJ8" s="1097"/>
      <c r="OKK8" s="1097"/>
      <c r="OKL8" s="1097"/>
      <c r="OKM8" s="1097"/>
      <c r="OKN8" s="1097"/>
      <c r="OKO8" s="1097"/>
      <c r="OKP8" s="1097"/>
      <c r="OKQ8" s="1097"/>
      <c r="OKR8" s="1097"/>
      <c r="OKS8" s="1097"/>
      <c r="OKT8" s="1097"/>
      <c r="OKU8" s="1097"/>
      <c r="OKV8" s="1097"/>
      <c r="OKW8" s="1097"/>
      <c r="OKX8" s="1097"/>
      <c r="OKY8" s="1097"/>
      <c r="OKZ8" s="1097"/>
      <c r="OLA8" s="1097"/>
      <c r="OLB8" s="1097"/>
      <c r="OLC8" s="1097"/>
      <c r="OLD8" s="1097"/>
      <c r="OLE8" s="1097"/>
      <c r="OLF8" s="1097"/>
      <c r="OLG8" s="1097"/>
      <c r="OLH8" s="1097"/>
      <c r="OLI8" s="1097"/>
      <c r="OLJ8" s="1097"/>
      <c r="OLK8" s="1097"/>
      <c r="OLL8" s="1097"/>
      <c r="OLM8" s="1097"/>
      <c r="OLN8" s="1097"/>
      <c r="OLO8" s="1097"/>
      <c r="OLP8" s="1097"/>
      <c r="OLQ8" s="1097"/>
      <c r="OLR8" s="1097"/>
      <c r="OLS8" s="1097"/>
      <c r="OLT8" s="1097"/>
      <c r="OLU8" s="1097"/>
      <c r="OLV8" s="1097"/>
      <c r="OLW8" s="1097"/>
      <c r="OLX8" s="1097"/>
      <c r="OLY8" s="1097"/>
      <c r="OLZ8" s="1097"/>
      <c r="OMA8" s="1097"/>
      <c r="OMB8" s="1097"/>
      <c r="OMC8" s="1097"/>
      <c r="OMD8" s="1097"/>
      <c r="OME8" s="1097"/>
      <c r="OMF8" s="1097"/>
      <c r="OMG8" s="1097"/>
      <c r="OMH8" s="1097"/>
      <c r="OMI8" s="1097"/>
      <c r="OMJ8" s="1097"/>
      <c r="OMK8" s="1097"/>
      <c r="OML8" s="1097"/>
      <c r="OMM8" s="1097"/>
      <c r="OMN8" s="1097"/>
      <c r="OMO8" s="1097"/>
      <c r="OMP8" s="1097"/>
      <c r="OMQ8" s="1097"/>
      <c r="OMR8" s="1097"/>
      <c r="OMS8" s="1097"/>
      <c r="OMT8" s="1097"/>
      <c r="OMU8" s="1097"/>
      <c r="OMV8" s="1097"/>
      <c r="OMW8" s="1097"/>
      <c r="OMX8" s="1097"/>
      <c r="OMY8" s="1097"/>
      <c r="OMZ8" s="1097"/>
      <c r="ONA8" s="1097"/>
      <c r="ONB8" s="1097"/>
      <c r="ONC8" s="1097"/>
      <c r="OND8" s="1097"/>
      <c r="ONE8" s="1097"/>
      <c r="ONF8" s="1097"/>
      <c r="ONG8" s="1097"/>
      <c r="ONH8" s="1097"/>
      <c r="ONI8" s="1097"/>
      <c r="ONJ8" s="1097"/>
      <c r="ONK8" s="1097"/>
      <c r="ONL8" s="1097"/>
      <c r="ONM8" s="1097"/>
      <c r="ONN8" s="1097"/>
      <c r="ONO8" s="1097"/>
      <c r="ONP8" s="1097"/>
      <c r="ONQ8" s="1097"/>
      <c r="ONR8" s="1097"/>
      <c r="ONS8" s="1097"/>
      <c r="ONT8" s="1097"/>
      <c r="ONU8" s="1097"/>
      <c r="ONV8" s="1097"/>
      <c r="ONW8" s="1097"/>
      <c r="ONX8" s="1097"/>
      <c r="ONY8" s="1097"/>
      <c r="ONZ8" s="1097"/>
      <c r="OOA8" s="1097"/>
      <c r="OOB8" s="1097"/>
      <c r="OOC8" s="1097"/>
      <c r="OOD8" s="1097"/>
      <c r="OOE8" s="1097"/>
      <c r="OOF8" s="1097"/>
      <c r="OOG8" s="1097"/>
      <c r="OOH8" s="1097"/>
      <c r="OOI8" s="1097"/>
      <c r="OOJ8" s="1097"/>
      <c r="OOK8" s="1097"/>
      <c r="OOL8" s="1097"/>
      <c r="OOM8" s="1097"/>
      <c r="OON8" s="1097"/>
      <c r="OOO8" s="1097"/>
      <c r="OOP8" s="1097"/>
      <c r="OOQ8" s="1097"/>
      <c r="OOR8" s="1097"/>
      <c r="OOS8" s="1097"/>
      <c r="OOT8" s="1097"/>
      <c r="OOU8" s="1097"/>
      <c r="OOV8" s="1097"/>
      <c r="OOW8" s="1097"/>
      <c r="OOX8" s="1097"/>
      <c r="OOY8" s="1097"/>
      <c r="OOZ8" s="1097"/>
      <c r="OPA8" s="1097"/>
      <c r="OPB8" s="1097"/>
      <c r="OPC8" s="1097"/>
      <c r="OPD8" s="1097"/>
      <c r="OPE8" s="1097"/>
      <c r="OPF8" s="1097"/>
      <c r="OPG8" s="1097"/>
      <c r="OPH8" s="1097"/>
      <c r="OPI8" s="1097"/>
      <c r="OPJ8" s="1097"/>
      <c r="OPK8" s="1097"/>
      <c r="OPL8" s="1097"/>
      <c r="OPM8" s="1097"/>
      <c r="OPN8" s="1097"/>
      <c r="OPO8" s="1097"/>
      <c r="OPP8" s="1097"/>
      <c r="OPQ8" s="1097"/>
      <c r="OPR8" s="1097"/>
      <c r="OPS8" s="1097"/>
      <c r="OPT8" s="1097"/>
      <c r="OPU8" s="1097"/>
      <c r="OPV8" s="1097"/>
      <c r="OPW8" s="1097"/>
      <c r="OPX8" s="1097"/>
      <c r="OPY8" s="1097"/>
      <c r="OPZ8" s="1097"/>
      <c r="OQA8" s="1097"/>
      <c r="OQB8" s="1097"/>
      <c r="OQC8" s="1097"/>
      <c r="OQD8" s="1097"/>
      <c r="OQE8" s="1097"/>
      <c r="OQF8" s="1097"/>
      <c r="OQG8" s="1097"/>
      <c r="OQH8" s="1097"/>
      <c r="OQI8" s="1097"/>
      <c r="OQJ8" s="1097"/>
      <c r="OQK8" s="1097"/>
      <c r="OQL8" s="1097"/>
      <c r="OQM8" s="1097"/>
      <c r="OQN8" s="1097"/>
      <c r="OQO8" s="1097"/>
      <c r="OQP8" s="1097"/>
      <c r="OQQ8" s="1097"/>
      <c r="OQR8" s="1097"/>
      <c r="OQS8" s="1097"/>
      <c r="OQT8" s="1097"/>
      <c r="OQU8" s="1097"/>
      <c r="OQV8" s="1097"/>
      <c r="OQW8" s="1097"/>
      <c r="OQX8" s="1097"/>
      <c r="OQY8" s="1097"/>
      <c r="OQZ8" s="1097"/>
      <c r="ORA8" s="1097"/>
      <c r="ORB8" s="1097"/>
      <c r="ORC8" s="1097"/>
      <c r="ORD8" s="1097"/>
      <c r="ORE8" s="1097"/>
      <c r="ORF8" s="1097"/>
      <c r="ORG8" s="1097"/>
      <c r="ORH8" s="1097"/>
      <c r="ORI8" s="1097"/>
      <c r="ORJ8" s="1097"/>
      <c r="ORK8" s="1097"/>
      <c r="ORL8" s="1097"/>
      <c r="ORM8" s="1097"/>
      <c r="ORN8" s="1097"/>
      <c r="ORO8" s="1097"/>
      <c r="ORP8" s="1097"/>
      <c r="ORQ8" s="1097"/>
      <c r="ORR8" s="1097"/>
      <c r="ORS8" s="1097"/>
      <c r="ORT8" s="1097"/>
      <c r="ORU8" s="1097"/>
      <c r="ORV8" s="1097"/>
      <c r="ORW8" s="1097"/>
      <c r="ORX8" s="1097"/>
      <c r="ORY8" s="1097"/>
      <c r="ORZ8" s="1097"/>
      <c r="OSA8" s="1097"/>
      <c r="OSB8" s="1097"/>
      <c r="OSC8" s="1097"/>
      <c r="OSD8" s="1097"/>
      <c r="OSE8" s="1097"/>
      <c r="OSF8" s="1097"/>
      <c r="OSG8" s="1097"/>
      <c r="OSH8" s="1097"/>
      <c r="OSI8" s="1097"/>
      <c r="OSJ8" s="1097"/>
      <c r="OSK8" s="1097"/>
      <c r="OSL8" s="1097"/>
      <c r="OSM8" s="1097"/>
      <c r="OSN8" s="1097"/>
      <c r="OSO8" s="1097"/>
      <c r="OSP8" s="1097"/>
      <c r="OSQ8" s="1097"/>
      <c r="OSR8" s="1097"/>
      <c r="OSS8" s="1097"/>
      <c r="OST8" s="1097"/>
      <c r="OSU8" s="1097"/>
      <c r="OSV8" s="1097"/>
      <c r="OSW8" s="1097"/>
      <c r="OSX8" s="1097"/>
      <c r="OSY8" s="1097"/>
      <c r="OSZ8" s="1097"/>
      <c r="OTA8" s="1097"/>
      <c r="OTB8" s="1097"/>
      <c r="OTC8" s="1097"/>
      <c r="OTD8" s="1097"/>
      <c r="OTE8" s="1097"/>
      <c r="OTF8" s="1097"/>
      <c r="OTG8" s="1097"/>
      <c r="OTH8" s="1097"/>
      <c r="OTI8" s="1097"/>
      <c r="OTJ8" s="1097"/>
      <c r="OTK8" s="1097"/>
      <c r="OTL8" s="1097"/>
      <c r="OTM8" s="1097"/>
      <c r="OTN8" s="1097"/>
      <c r="OTO8" s="1097"/>
      <c r="OTP8" s="1097"/>
      <c r="OTQ8" s="1097"/>
      <c r="OTR8" s="1097"/>
      <c r="OTS8" s="1097"/>
      <c r="OTT8" s="1097"/>
      <c r="OTU8" s="1097"/>
      <c r="OTV8" s="1097"/>
      <c r="OTW8" s="1097"/>
      <c r="OTX8" s="1097"/>
      <c r="OTY8" s="1097"/>
      <c r="OTZ8" s="1097"/>
      <c r="OUA8" s="1097"/>
      <c r="OUB8" s="1097"/>
      <c r="OUC8" s="1097"/>
      <c r="OUD8" s="1097"/>
      <c r="OUE8" s="1097"/>
      <c r="OUF8" s="1097"/>
      <c r="OUG8" s="1097"/>
      <c r="OUH8" s="1097"/>
      <c r="OUI8" s="1097"/>
      <c r="OUJ8" s="1097"/>
      <c r="OUK8" s="1097"/>
      <c r="OUL8" s="1097"/>
      <c r="OUM8" s="1097"/>
      <c r="OUN8" s="1097"/>
      <c r="OUO8" s="1097"/>
      <c r="OUP8" s="1097"/>
      <c r="OUQ8" s="1097"/>
      <c r="OUR8" s="1097"/>
      <c r="OUS8" s="1097"/>
      <c r="OUT8" s="1097"/>
      <c r="OUU8" s="1097"/>
      <c r="OUV8" s="1097"/>
      <c r="OUW8" s="1097"/>
      <c r="OUX8" s="1097"/>
      <c r="OUY8" s="1097"/>
      <c r="OUZ8" s="1097"/>
      <c r="OVA8" s="1097"/>
      <c r="OVB8" s="1097"/>
      <c r="OVC8" s="1097"/>
      <c r="OVD8" s="1097"/>
      <c r="OVE8" s="1097"/>
      <c r="OVF8" s="1097"/>
      <c r="OVG8" s="1097"/>
      <c r="OVH8" s="1097"/>
      <c r="OVI8" s="1097"/>
      <c r="OVJ8" s="1097"/>
      <c r="OVK8" s="1097"/>
      <c r="OVL8" s="1097"/>
      <c r="OVM8" s="1097"/>
      <c r="OVN8" s="1097"/>
      <c r="OVO8" s="1097"/>
      <c r="OVP8" s="1097"/>
      <c r="OVQ8" s="1097"/>
      <c r="OVR8" s="1097"/>
      <c r="OVS8" s="1097"/>
      <c r="OVT8" s="1097"/>
      <c r="OVU8" s="1097"/>
      <c r="OVV8" s="1097"/>
      <c r="OVW8" s="1097"/>
      <c r="OVX8" s="1097"/>
      <c r="OVY8" s="1097"/>
      <c r="OVZ8" s="1097"/>
      <c r="OWA8" s="1097"/>
      <c r="OWB8" s="1097"/>
      <c r="OWC8" s="1097"/>
      <c r="OWD8" s="1097"/>
      <c r="OWE8" s="1097"/>
      <c r="OWF8" s="1097"/>
      <c r="OWG8" s="1097"/>
      <c r="OWH8" s="1097"/>
      <c r="OWI8" s="1097"/>
      <c r="OWJ8" s="1097"/>
      <c r="OWK8" s="1097"/>
      <c r="OWL8" s="1097"/>
      <c r="OWM8" s="1097"/>
      <c r="OWN8" s="1097"/>
      <c r="OWO8" s="1097"/>
      <c r="OWP8" s="1097"/>
      <c r="OWQ8" s="1097"/>
      <c r="OWR8" s="1097"/>
      <c r="OWS8" s="1097"/>
      <c r="OWT8" s="1097"/>
      <c r="OWU8" s="1097"/>
      <c r="OWV8" s="1097"/>
      <c r="OWW8" s="1097"/>
      <c r="OWX8" s="1097"/>
      <c r="OWY8" s="1097"/>
      <c r="OWZ8" s="1097"/>
      <c r="OXA8" s="1097"/>
      <c r="OXB8" s="1097"/>
      <c r="OXC8" s="1097"/>
      <c r="OXD8" s="1097"/>
      <c r="OXE8" s="1097"/>
      <c r="OXF8" s="1097"/>
      <c r="OXG8" s="1097"/>
      <c r="OXH8" s="1097"/>
      <c r="OXI8" s="1097"/>
      <c r="OXJ8" s="1097"/>
      <c r="OXK8" s="1097"/>
      <c r="OXL8" s="1097"/>
      <c r="OXM8" s="1097"/>
      <c r="OXN8" s="1097"/>
      <c r="OXO8" s="1097"/>
      <c r="OXP8" s="1097"/>
      <c r="OXQ8" s="1097"/>
      <c r="OXR8" s="1097"/>
      <c r="OXS8" s="1097"/>
      <c r="OXT8" s="1097"/>
      <c r="OXU8" s="1097"/>
      <c r="OXV8" s="1097"/>
      <c r="OXW8" s="1097"/>
      <c r="OXX8" s="1097"/>
      <c r="OXY8" s="1097"/>
      <c r="OXZ8" s="1097"/>
      <c r="OYA8" s="1097"/>
      <c r="OYB8" s="1097"/>
      <c r="OYC8" s="1097"/>
      <c r="OYD8" s="1097"/>
      <c r="OYE8" s="1097"/>
      <c r="OYF8" s="1097"/>
      <c r="OYG8" s="1097"/>
      <c r="OYH8" s="1097"/>
      <c r="OYI8" s="1097"/>
      <c r="OYJ8" s="1097"/>
      <c r="OYK8" s="1097"/>
      <c r="OYL8" s="1097"/>
      <c r="OYM8" s="1097"/>
      <c r="OYN8" s="1097"/>
      <c r="OYO8" s="1097"/>
      <c r="OYP8" s="1097"/>
      <c r="OYQ8" s="1097"/>
      <c r="OYR8" s="1097"/>
      <c r="OYS8" s="1097"/>
      <c r="OYT8" s="1097"/>
      <c r="OYU8" s="1097"/>
      <c r="OYV8" s="1097"/>
      <c r="OYW8" s="1097"/>
      <c r="OYX8" s="1097"/>
      <c r="OYY8" s="1097"/>
      <c r="OYZ8" s="1097"/>
      <c r="OZA8" s="1097"/>
      <c r="OZB8" s="1097"/>
      <c r="OZC8" s="1097"/>
      <c r="OZD8" s="1097"/>
      <c r="OZE8" s="1097"/>
      <c r="OZF8" s="1097"/>
      <c r="OZG8" s="1097"/>
      <c r="OZH8" s="1097"/>
      <c r="OZI8" s="1097"/>
      <c r="OZJ8" s="1097"/>
      <c r="OZK8" s="1097"/>
      <c r="OZL8" s="1097"/>
      <c r="OZM8" s="1097"/>
      <c r="OZN8" s="1097"/>
      <c r="OZO8" s="1097"/>
      <c r="OZP8" s="1097"/>
      <c r="OZQ8" s="1097"/>
      <c r="OZR8" s="1097"/>
      <c r="OZS8" s="1097"/>
      <c r="OZT8" s="1097"/>
      <c r="OZU8" s="1097"/>
      <c r="OZV8" s="1097"/>
      <c r="OZW8" s="1097"/>
      <c r="OZX8" s="1097"/>
      <c r="OZY8" s="1097"/>
      <c r="OZZ8" s="1097"/>
      <c r="PAA8" s="1097"/>
      <c r="PAB8" s="1097"/>
      <c r="PAC8" s="1097"/>
      <c r="PAD8" s="1097"/>
      <c r="PAE8" s="1097"/>
      <c r="PAF8" s="1097"/>
      <c r="PAG8" s="1097"/>
      <c r="PAH8" s="1097"/>
      <c r="PAI8" s="1097"/>
      <c r="PAJ8" s="1097"/>
      <c r="PAK8" s="1097"/>
      <c r="PAL8" s="1097"/>
      <c r="PAM8" s="1097"/>
      <c r="PAN8" s="1097"/>
      <c r="PAO8" s="1097"/>
      <c r="PAP8" s="1097"/>
      <c r="PAQ8" s="1097"/>
      <c r="PAR8" s="1097"/>
      <c r="PAS8" s="1097"/>
      <c r="PAT8" s="1097"/>
      <c r="PAU8" s="1097"/>
      <c r="PAV8" s="1097"/>
      <c r="PAW8" s="1097"/>
      <c r="PAX8" s="1097"/>
      <c r="PAY8" s="1097"/>
      <c r="PAZ8" s="1097"/>
      <c r="PBA8" s="1097"/>
      <c r="PBB8" s="1097"/>
      <c r="PBC8" s="1097"/>
      <c r="PBD8" s="1097"/>
      <c r="PBE8" s="1097"/>
      <c r="PBF8" s="1097"/>
      <c r="PBG8" s="1097"/>
      <c r="PBH8" s="1097"/>
      <c r="PBI8" s="1097"/>
      <c r="PBJ8" s="1097"/>
      <c r="PBK8" s="1097"/>
      <c r="PBL8" s="1097"/>
      <c r="PBM8" s="1097"/>
      <c r="PBN8" s="1097"/>
      <c r="PBO8" s="1097"/>
      <c r="PBP8" s="1097"/>
      <c r="PBQ8" s="1097"/>
      <c r="PBR8" s="1097"/>
      <c r="PBS8" s="1097"/>
      <c r="PBT8" s="1097"/>
      <c r="PBU8" s="1097"/>
      <c r="PBV8" s="1097"/>
      <c r="PBW8" s="1097"/>
      <c r="PBX8" s="1097"/>
      <c r="PBY8" s="1097"/>
      <c r="PBZ8" s="1097"/>
      <c r="PCA8" s="1097"/>
      <c r="PCB8" s="1097"/>
      <c r="PCC8" s="1097"/>
      <c r="PCD8" s="1097"/>
      <c r="PCE8" s="1097"/>
      <c r="PCF8" s="1097"/>
      <c r="PCG8" s="1097"/>
      <c r="PCH8" s="1097"/>
      <c r="PCI8" s="1097"/>
      <c r="PCJ8" s="1097"/>
      <c r="PCK8" s="1097"/>
      <c r="PCL8" s="1097"/>
      <c r="PCM8" s="1097"/>
      <c r="PCN8" s="1097"/>
      <c r="PCO8" s="1097"/>
      <c r="PCP8" s="1097"/>
      <c r="PCQ8" s="1097"/>
      <c r="PCR8" s="1097"/>
      <c r="PCS8" s="1097"/>
      <c r="PCT8" s="1097"/>
      <c r="PCU8" s="1097"/>
      <c r="PCV8" s="1097"/>
      <c r="PCW8" s="1097"/>
      <c r="PCX8" s="1097"/>
      <c r="PCY8" s="1097"/>
      <c r="PCZ8" s="1097"/>
      <c r="PDA8" s="1097"/>
      <c r="PDB8" s="1097"/>
      <c r="PDC8" s="1097"/>
      <c r="PDD8" s="1097"/>
      <c r="PDE8" s="1097"/>
      <c r="PDF8" s="1097"/>
      <c r="PDG8" s="1097"/>
      <c r="PDH8" s="1097"/>
      <c r="PDI8" s="1097"/>
      <c r="PDJ8" s="1097"/>
      <c r="PDK8" s="1097"/>
      <c r="PDL8" s="1097"/>
      <c r="PDM8" s="1097"/>
      <c r="PDN8" s="1097"/>
      <c r="PDO8" s="1097"/>
      <c r="PDP8" s="1097"/>
      <c r="PDQ8" s="1097"/>
      <c r="PDR8" s="1097"/>
      <c r="PDS8" s="1097"/>
      <c r="PDT8" s="1097"/>
      <c r="PDU8" s="1097"/>
      <c r="PDV8" s="1097"/>
      <c r="PDW8" s="1097"/>
      <c r="PDX8" s="1097"/>
      <c r="PDY8" s="1097"/>
      <c r="PDZ8" s="1097"/>
      <c r="PEA8" s="1097"/>
      <c r="PEB8" s="1097"/>
      <c r="PEC8" s="1097"/>
      <c r="PED8" s="1097"/>
      <c r="PEE8" s="1097"/>
      <c r="PEF8" s="1097"/>
      <c r="PEG8" s="1097"/>
      <c r="PEH8" s="1097"/>
      <c r="PEI8" s="1097"/>
      <c r="PEJ8" s="1097"/>
      <c r="PEK8" s="1097"/>
      <c r="PEL8" s="1097"/>
      <c r="PEM8" s="1097"/>
      <c r="PEN8" s="1097"/>
      <c r="PEO8" s="1097"/>
      <c r="PEP8" s="1097"/>
      <c r="PEQ8" s="1097"/>
      <c r="PER8" s="1097"/>
      <c r="PES8" s="1097"/>
      <c r="PET8" s="1097"/>
      <c r="PEU8" s="1097"/>
      <c r="PEV8" s="1097"/>
      <c r="PEW8" s="1097"/>
      <c r="PEX8" s="1097"/>
      <c r="PEY8" s="1097"/>
      <c r="PEZ8" s="1097"/>
      <c r="PFA8" s="1097"/>
      <c r="PFB8" s="1097"/>
      <c r="PFC8" s="1097"/>
      <c r="PFD8" s="1097"/>
      <c r="PFE8" s="1097"/>
      <c r="PFF8" s="1097"/>
      <c r="PFG8" s="1097"/>
      <c r="PFH8" s="1097"/>
      <c r="PFI8" s="1097"/>
      <c r="PFJ8" s="1097"/>
      <c r="PFK8" s="1097"/>
      <c r="PFL8" s="1097"/>
      <c r="PFM8" s="1097"/>
      <c r="PFN8" s="1097"/>
      <c r="PFO8" s="1097"/>
      <c r="PFP8" s="1097"/>
      <c r="PFQ8" s="1097"/>
      <c r="PFR8" s="1097"/>
      <c r="PFS8" s="1097"/>
      <c r="PFT8" s="1097"/>
      <c r="PFU8" s="1097"/>
      <c r="PFV8" s="1097"/>
      <c r="PFW8" s="1097"/>
      <c r="PFX8" s="1097"/>
      <c r="PFY8" s="1097"/>
      <c r="PFZ8" s="1097"/>
      <c r="PGA8" s="1097"/>
      <c r="PGB8" s="1097"/>
      <c r="PGC8" s="1097"/>
      <c r="PGD8" s="1097"/>
      <c r="PGE8" s="1097"/>
      <c r="PGF8" s="1097"/>
      <c r="PGG8" s="1097"/>
      <c r="PGH8" s="1097"/>
      <c r="PGI8" s="1097"/>
      <c r="PGJ8" s="1097"/>
      <c r="PGK8" s="1097"/>
      <c r="PGL8" s="1097"/>
      <c r="PGM8" s="1097"/>
      <c r="PGN8" s="1097"/>
      <c r="PGO8" s="1097"/>
      <c r="PGP8" s="1097"/>
      <c r="PGQ8" s="1097"/>
      <c r="PGR8" s="1097"/>
      <c r="PGS8" s="1097"/>
      <c r="PGT8" s="1097"/>
      <c r="PGU8" s="1097"/>
      <c r="PGV8" s="1097"/>
      <c r="PGW8" s="1097"/>
      <c r="PGX8" s="1097"/>
      <c r="PGY8" s="1097"/>
      <c r="PGZ8" s="1097"/>
      <c r="PHA8" s="1097"/>
      <c r="PHB8" s="1097"/>
      <c r="PHC8" s="1097"/>
      <c r="PHD8" s="1097"/>
      <c r="PHE8" s="1097"/>
      <c r="PHF8" s="1097"/>
      <c r="PHG8" s="1097"/>
      <c r="PHH8" s="1097"/>
      <c r="PHI8" s="1097"/>
      <c r="PHJ8" s="1097"/>
      <c r="PHK8" s="1097"/>
      <c r="PHL8" s="1097"/>
      <c r="PHM8" s="1097"/>
      <c r="PHN8" s="1097"/>
      <c r="PHO8" s="1097"/>
      <c r="PHP8" s="1097"/>
      <c r="PHQ8" s="1097"/>
      <c r="PHR8" s="1097"/>
      <c r="PHS8" s="1097"/>
      <c r="PHT8" s="1097"/>
      <c r="PHU8" s="1097"/>
      <c r="PHV8" s="1097"/>
      <c r="PHW8" s="1097"/>
      <c r="PHX8" s="1097"/>
      <c r="PHY8" s="1097"/>
      <c r="PHZ8" s="1097"/>
      <c r="PIA8" s="1097"/>
      <c r="PIB8" s="1097"/>
      <c r="PIC8" s="1097"/>
      <c r="PID8" s="1097"/>
      <c r="PIE8" s="1097"/>
      <c r="PIF8" s="1097"/>
      <c r="PIG8" s="1097"/>
      <c r="PIH8" s="1097"/>
      <c r="PII8" s="1097"/>
      <c r="PIJ8" s="1097"/>
      <c r="PIK8" s="1097"/>
      <c r="PIL8" s="1097"/>
      <c r="PIM8" s="1097"/>
      <c r="PIN8" s="1097"/>
      <c r="PIO8" s="1097"/>
      <c r="PIP8" s="1097"/>
      <c r="PIQ8" s="1097"/>
      <c r="PIR8" s="1097"/>
      <c r="PIS8" s="1097"/>
      <c r="PIT8" s="1097"/>
      <c r="PIU8" s="1097"/>
      <c r="PIV8" s="1097"/>
      <c r="PIW8" s="1097"/>
      <c r="PIX8" s="1097"/>
      <c r="PIY8" s="1097"/>
      <c r="PIZ8" s="1097"/>
      <c r="PJA8" s="1097"/>
      <c r="PJB8" s="1097"/>
      <c r="PJC8" s="1097"/>
      <c r="PJD8" s="1097"/>
      <c r="PJE8" s="1097"/>
      <c r="PJF8" s="1097"/>
      <c r="PJG8" s="1097"/>
      <c r="PJH8" s="1097"/>
      <c r="PJI8" s="1097"/>
      <c r="PJJ8" s="1097"/>
      <c r="PJK8" s="1097"/>
      <c r="PJL8" s="1097"/>
      <c r="PJM8" s="1097"/>
      <c r="PJN8" s="1097"/>
      <c r="PJO8" s="1097"/>
      <c r="PJP8" s="1097"/>
      <c r="PJQ8" s="1097"/>
      <c r="PJR8" s="1097"/>
      <c r="PJS8" s="1097"/>
      <c r="PJT8" s="1097"/>
      <c r="PJU8" s="1097"/>
      <c r="PJV8" s="1097"/>
      <c r="PJW8" s="1097"/>
      <c r="PJX8" s="1097"/>
      <c r="PJY8" s="1097"/>
      <c r="PJZ8" s="1097"/>
      <c r="PKA8" s="1097"/>
      <c r="PKB8" s="1097"/>
      <c r="PKC8" s="1097"/>
      <c r="PKD8" s="1097"/>
      <c r="PKE8" s="1097"/>
      <c r="PKF8" s="1097"/>
      <c r="PKG8" s="1097"/>
      <c r="PKH8" s="1097"/>
      <c r="PKI8" s="1097"/>
      <c r="PKJ8" s="1097"/>
      <c r="PKK8" s="1097"/>
      <c r="PKL8" s="1097"/>
      <c r="PKM8" s="1097"/>
      <c r="PKN8" s="1097"/>
      <c r="PKO8" s="1097"/>
      <c r="PKP8" s="1097"/>
      <c r="PKQ8" s="1097"/>
      <c r="PKR8" s="1097"/>
      <c r="PKS8" s="1097"/>
      <c r="PKT8" s="1097"/>
      <c r="PKU8" s="1097"/>
      <c r="PKV8" s="1097"/>
      <c r="PKW8" s="1097"/>
      <c r="PKX8" s="1097"/>
      <c r="PKY8" s="1097"/>
      <c r="PKZ8" s="1097"/>
      <c r="PLA8" s="1097"/>
      <c r="PLB8" s="1097"/>
      <c r="PLC8" s="1097"/>
      <c r="PLD8" s="1097"/>
      <c r="PLE8" s="1097"/>
      <c r="PLF8" s="1097"/>
      <c r="PLG8" s="1097"/>
      <c r="PLH8" s="1097"/>
      <c r="PLI8" s="1097"/>
      <c r="PLJ8" s="1097"/>
      <c r="PLK8" s="1097"/>
      <c r="PLL8" s="1097"/>
      <c r="PLM8" s="1097"/>
      <c r="PLN8" s="1097"/>
      <c r="PLO8" s="1097"/>
      <c r="PLP8" s="1097"/>
      <c r="PLQ8" s="1097"/>
      <c r="PLR8" s="1097"/>
      <c r="PLS8" s="1097"/>
      <c r="PLT8" s="1097"/>
      <c r="PLU8" s="1097"/>
      <c r="PLV8" s="1097"/>
      <c r="PLW8" s="1097"/>
      <c r="PLX8" s="1097"/>
      <c r="PLY8" s="1097"/>
      <c r="PLZ8" s="1097"/>
      <c r="PMA8" s="1097"/>
      <c r="PMB8" s="1097"/>
      <c r="PMC8" s="1097"/>
      <c r="PMD8" s="1097"/>
      <c r="PME8" s="1097"/>
      <c r="PMF8" s="1097"/>
      <c r="PMG8" s="1097"/>
      <c r="PMH8" s="1097"/>
      <c r="PMI8" s="1097"/>
      <c r="PMJ8" s="1097"/>
      <c r="PMK8" s="1097"/>
      <c r="PML8" s="1097"/>
      <c r="PMM8" s="1097"/>
      <c r="PMN8" s="1097"/>
      <c r="PMO8" s="1097"/>
      <c r="PMP8" s="1097"/>
      <c r="PMQ8" s="1097"/>
      <c r="PMR8" s="1097"/>
      <c r="PMS8" s="1097"/>
      <c r="PMT8" s="1097"/>
      <c r="PMU8" s="1097"/>
      <c r="PMV8" s="1097"/>
      <c r="PMW8" s="1097"/>
      <c r="PMX8" s="1097"/>
      <c r="PMY8" s="1097"/>
      <c r="PMZ8" s="1097"/>
      <c r="PNA8" s="1097"/>
      <c r="PNB8" s="1097"/>
      <c r="PNC8" s="1097"/>
      <c r="PND8" s="1097"/>
      <c r="PNE8" s="1097"/>
      <c r="PNF8" s="1097"/>
      <c r="PNG8" s="1097"/>
      <c r="PNH8" s="1097"/>
      <c r="PNI8" s="1097"/>
      <c r="PNJ8" s="1097"/>
      <c r="PNK8" s="1097"/>
      <c r="PNL8" s="1097"/>
      <c r="PNM8" s="1097"/>
      <c r="PNN8" s="1097"/>
      <c r="PNO8" s="1097"/>
      <c r="PNP8" s="1097"/>
      <c r="PNQ8" s="1097"/>
      <c r="PNR8" s="1097"/>
      <c r="PNS8" s="1097"/>
      <c r="PNT8" s="1097"/>
      <c r="PNU8" s="1097"/>
      <c r="PNV8" s="1097"/>
      <c r="PNW8" s="1097"/>
      <c r="PNX8" s="1097"/>
      <c r="PNY8" s="1097"/>
      <c r="PNZ8" s="1097"/>
      <c r="POA8" s="1097"/>
      <c r="POB8" s="1097"/>
      <c r="POC8" s="1097"/>
      <c r="POD8" s="1097"/>
      <c r="POE8" s="1097"/>
      <c r="POF8" s="1097"/>
      <c r="POG8" s="1097"/>
      <c r="POH8" s="1097"/>
      <c r="POI8" s="1097"/>
      <c r="POJ8" s="1097"/>
      <c r="POK8" s="1097"/>
      <c r="POL8" s="1097"/>
      <c r="POM8" s="1097"/>
      <c r="PON8" s="1097"/>
      <c r="POO8" s="1097"/>
      <c r="POP8" s="1097"/>
      <c r="POQ8" s="1097"/>
      <c r="POR8" s="1097"/>
      <c r="POS8" s="1097"/>
      <c r="POT8" s="1097"/>
      <c r="POU8" s="1097"/>
      <c r="POV8" s="1097"/>
      <c r="POW8" s="1097"/>
      <c r="POX8" s="1097"/>
      <c r="POY8" s="1097"/>
      <c r="POZ8" s="1097"/>
      <c r="PPA8" s="1097"/>
      <c r="PPB8" s="1097"/>
      <c r="PPC8" s="1097"/>
      <c r="PPD8" s="1097"/>
      <c r="PPE8" s="1097"/>
      <c r="PPF8" s="1097"/>
      <c r="PPG8" s="1097"/>
      <c r="PPH8" s="1097"/>
      <c r="PPI8" s="1097"/>
      <c r="PPJ8" s="1097"/>
      <c r="PPK8" s="1097"/>
      <c r="PPL8" s="1097"/>
      <c r="PPM8" s="1097"/>
      <c r="PPN8" s="1097"/>
      <c r="PPO8" s="1097"/>
      <c r="PPP8" s="1097"/>
      <c r="PPQ8" s="1097"/>
      <c r="PPR8" s="1097"/>
      <c r="PPS8" s="1097"/>
      <c r="PPT8" s="1097"/>
      <c r="PPU8" s="1097"/>
      <c r="PPV8" s="1097"/>
      <c r="PPW8" s="1097"/>
      <c r="PPX8" s="1097"/>
      <c r="PPY8" s="1097"/>
      <c r="PPZ8" s="1097"/>
      <c r="PQA8" s="1097"/>
      <c r="PQB8" s="1097"/>
      <c r="PQC8" s="1097"/>
      <c r="PQD8" s="1097"/>
      <c r="PQE8" s="1097"/>
      <c r="PQF8" s="1097"/>
      <c r="PQG8" s="1097"/>
      <c r="PQH8" s="1097"/>
      <c r="PQI8" s="1097"/>
      <c r="PQJ8" s="1097"/>
      <c r="PQK8" s="1097"/>
      <c r="PQL8" s="1097"/>
      <c r="PQM8" s="1097"/>
      <c r="PQN8" s="1097"/>
      <c r="PQO8" s="1097"/>
      <c r="PQP8" s="1097"/>
      <c r="PQQ8" s="1097"/>
      <c r="PQR8" s="1097"/>
      <c r="PQS8" s="1097"/>
      <c r="PQT8" s="1097"/>
      <c r="PQU8" s="1097"/>
      <c r="PQV8" s="1097"/>
      <c r="PQW8" s="1097"/>
      <c r="PQX8" s="1097"/>
      <c r="PQY8" s="1097"/>
      <c r="PQZ8" s="1097"/>
      <c r="PRA8" s="1097"/>
      <c r="PRB8" s="1097"/>
      <c r="PRC8" s="1097"/>
      <c r="PRD8" s="1097"/>
      <c r="PRE8" s="1097"/>
      <c r="PRF8" s="1097"/>
      <c r="PRG8" s="1097"/>
      <c r="PRH8" s="1097"/>
      <c r="PRI8" s="1097"/>
      <c r="PRJ8" s="1097"/>
      <c r="PRK8" s="1097"/>
      <c r="PRL8" s="1097"/>
      <c r="PRM8" s="1097"/>
      <c r="PRN8" s="1097"/>
      <c r="PRO8" s="1097"/>
      <c r="PRP8" s="1097"/>
      <c r="PRQ8" s="1097"/>
      <c r="PRR8" s="1097"/>
      <c r="PRS8" s="1097"/>
      <c r="PRT8" s="1097"/>
      <c r="PRU8" s="1097"/>
      <c r="PRV8" s="1097"/>
      <c r="PRW8" s="1097"/>
      <c r="PRX8" s="1097"/>
      <c r="PRY8" s="1097"/>
      <c r="PRZ8" s="1097"/>
      <c r="PSA8" s="1097"/>
      <c r="PSB8" s="1097"/>
      <c r="PSC8" s="1097"/>
      <c r="PSD8" s="1097"/>
      <c r="PSE8" s="1097"/>
      <c r="PSF8" s="1097"/>
      <c r="PSG8" s="1097"/>
      <c r="PSH8" s="1097"/>
      <c r="PSI8" s="1097"/>
      <c r="PSJ8" s="1097"/>
      <c r="PSK8" s="1097"/>
      <c r="PSL8" s="1097"/>
      <c r="PSM8" s="1097"/>
      <c r="PSN8" s="1097"/>
      <c r="PSO8" s="1097"/>
      <c r="PSP8" s="1097"/>
      <c r="PSQ8" s="1097"/>
      <c r="PSR8" s="1097"/>
      <c r="PSS8" s="1097"/>
      <c r="PST8" s="1097"/>
      <c r="PSU8" s="1097"/>
      <c r="PSV8" s="1097"/>
      <c r="PSW8" s="1097"/>
      <c r="PSX8" s="1097"/>
      <c r="PSY8" s="1097"/>
      <c r="PSZ8" s="1097"/>
      <c r="PTA8" s="1097"/>
      <c r="PTB8" s="1097"/>
      <c r="PTC8" s="1097"/>
      <c r="PTD8" s="1097"/>
      <c r="PTE8" s="1097"/>
      <c r="PTF8" s="1097"/>
      <c r="PTG8" s="1097"/>
      <c r="PTH8" s="1097"/>
      <c r="PTI8" s="1097"/>
      <c r="PTJ8" s="1097"/>
      <c r="PTK8" s="1097"/>
      <c r="PTL8" s="1097"/>
      <c r="PTM8" s="1097"/>
      <c r="PTN8" s="1097"/>
      <c r="PTO8" s="1097"/>
      <c r="PTP8" s="1097"/>
      <c r="PTQ8" s="1097"/>
      <c r="PTR8" s="1097"/>
      <c r="PTS8" s="1097"/>
      <c r="PTT8" s="1097"/>
      <c r="PTU8" s="1097"/>
      <c r="PTV8" s="1097"/>
      <c r="PTW8" s="1097"/>
      <c r="PTX8" s="1097"/>
      <c r="PTY8" s="1097"/>
      <c r="PTZ8" s="1097"/>
      <c r="PUA8" s="1097"/>
      <c r="PUB8" s="1097"/>
      <c r="PUC8" s="1097"/>
      <c r="PUD8" s="1097"/>
      <c r="PUE8" s="1097"/>
      <c r="PUF8" s="1097"/>
      <c r="PUG8" s="1097"/>
      <c r="PUH8" s="1097"/>
      <c r="PUI8" s="1097"/>
      <c r="PUJ8" s="1097"/>
      <c r="PUK8" s="1097"/>
      <c r="PUL8" s="1097"/>
      <c r="PUM8" s="1097"/>
      <c r="PUN8" s="1097"/>
      <c r="PUO8" s="1097"/>
      <c r="PUP8" s="1097"/>
      <c r="PUQ8" s="1097"/>
      <c r="PUR8" s="1097"/>
      <c r="PUS8" s="1097"/>
      <c r="PUT8" s="1097"/>
      <c r="PUU8" s="1097"/>
      <c r="PUV8" s="1097"/>
      <c r="PUW8" s="1097"/>
      <c r="PUX8" s="1097"/>
      <c r="PUY8" s="1097"/>
      <c r="PUZ8" s="1097"/>
      <c r="PVA8" s="1097"/>
      <c r="PVB8" s="1097"/>
      <c r="PVC8" s="1097"/>
      <c r="PVD8" s="1097"/>
      <c r="PVE8" s="1097"/>
      <c r="PVF8" s="1097"/>
      <c r="PVG8" s="1097"/>
      <c r="PVH8" s="1097"/>
      <c r="PVI8" s="1097"/>
      <c r="PVJ8" s="1097"/>
      <c r="PVK8" s="1097"/>
      <c r="PVL8" s="1097"/>
      <c r="PVM8" s="1097"/>
      <c r="PVN8" s="1097"/>
      <c r="PVO8" s="1097"/>
      <c r="PVP8" s="1097"/>
      <c r="PVQ8" s="1097"/>
      <c r="PVR8" s="1097"/>
      <c r="PVS8" s="1097"/>
      <c r="PVT8" s="1097"/>
      <c r="PVU8" s="1097"/>
      <c r="PVV8" s="1097"/>
      <c r="PVW8" s="1097"/>
      <c r="PVX8" s="1097"/>
      <c r="PVY8" s="1097"/>
      <c r="PVZ8" s="1097"/>
      <c r="PWA8" s="1097"/>
      <c r="PWB8" s="1097"/>
      <c r="PWC8" s="1097"/>
      <c r="PWD8" s="1097"/>
      <c r="PWE8" s="1097"/>
      <c r="PWF8" s="1097"/>
      <c r="PWG8" s="1097"/>
      <c r="PWH8" s="1097"/>
      <c r="PWI8" s="1097"/>
      <c r="PWJ8" s="1097"/>
      <c r="PWK8" s="1097"/>
      <c r="PWL8" s="1097"/>
      <c r="PWM8" s="1097"/>
      <c r="PWN8" s="1097"/>
      <c r="PWO8" s="1097"/>
      <c r="PWP8" s="1097"/>
      <c r="PWQ8" s="1097"/>
      <c r="PWR8" s="1097"/>
      <c r="PWS8" s="1097"/>
      <c r="PWT8" s="1097"/>
      <c r="PWU8" s="1097"/>
      <c r="PWV8" s="1097"/>
      <c r="PWW8" s="1097"/>
      <c r="PWX8" s="1097"/>
      <c r="PWY8" s="1097"/>
      <c r="PWZ8" s="1097"/>
      <c r="PXA8" s="1097"/>
      <c r="PXB8" s="1097"/>
      <c r="PXC8" s="1097"/>
      <c r="PXD8" s="1097"/>
      <c r="PXE8" s="1097"/>
      <c r="PXF8" s="1097"/>
      <c r="PXG8" s="1097"/>
      <c r="PXH8" s="1097"/>
      <c r="PXI8" s="1097"/>
      <c r="PXJ8" s="1097"/>
      <c r="PXK8" s="1097"/>
      <c r="PXL8" s="1097"/>
      <c r="PXM8" s="1097"/>
      <c r="PXN8" s="1097"/>
      <c r="PXO8" s="1097"/>
      <c r="PXP8" s="1097"/>
      <c r="PXQ8" s="1097"/>
      <c r="PXR8" s="1097"/>
      <c r="PXS8" s="1097"/>
      <c r="PXT8" s="1097"/>
      <c r="PXU8" s="1097"/>
      <c r="PXV8" s="1097"/>
      <c r="PXW8" s="1097"/>
      <c r="PXX8" s="1097"/>
      <c r="PXY8" s="1097"/>
      <c r="PXZ8" s="1097"/>
      <c r="PYA8" s="1097"/>
      <c r="PYB8" s="1097"/>
      <c r="PYC8" s="1097"/>
      <c r="PYD8" s="1097"/>
      <c r="PYE8" s="1097"/>
      <c r="PYF8" s="1097"/>
      <c r="PYG8" s="1097"/>
      <c r="PYH8" s="1097"/>
      <c r="PYI8" s="1097"/>
      <c r="PYJ8" s="1097"/>
      <c r="PYK8" s="1097"/>
      <c r="PYL8" s="1097"/>
      <c r="PYM8" s="1097"/>
      <c r="PYN8" s="1097"/>
      <c r="PYO8" s="1097"/>
      <c r="PYP8" s="1097"/>
      <c r="PYQ8" s="1097"/>
      <c r="PYR8" s="1097"/>
      <c r="PYS8" s="1097"/>
      <c r="PYT8" s="1097"/>
      <c r="PYU8" s="1097"/>
      <c r="PYV8" s="1097"/>
      <c r="PYW8" s="1097"/>
      <c r="PYX8" s="1097"/>
      <c r="PYY8" s="1097"/>
      <c r="PYZ8" s="1097"/>
      <c r="PZA8" s="1097"/>
      <c r="PZB8" s="1097"/>
      <c r="PZC8" s="1097"/>
      <c r="PZD8" s="1097"/>
      <c r="PZE8" s="1097"/>
      <c r="PZF8" s="1097"/>
      <c r="PZG8" s="1097"/>
      <c r="PZH8" s="1097"/>
      <c r="PZI8" s="1097"/>
      <c r="PZJ8" s="1097"/>
      <c r="PZK8" s="1097"/>
      <c r="PZL8" s="1097"/>
      <c r="PZM8" s="1097"/>
      <c r="PZN8" s="1097"/>
      <c r="PZO8" s="1097"/>
      <c r="PZP8" s="1097"/>
      <c r="PZQ8" s="1097"/>
      <c r="PZR8" s="1097"/>
      <c r="PZS8" s="1097"/>
      <c r="PZT8" s="1097"/>
      <c r="PZU8" s="1097"/>
      <c r="PZV8" s="1097"/>
      <c r="PZW8" s="1097"/>
      <c r="PZX8" s="1097"/>
      <c r="PZY8" s="1097"/>
      <c r="PZZ8" s="1097"/>
      <c r="QAA8" s="1097"/>
      <c r="QAB8" s="1097"/>
      <c r="QAC8" s="1097"/>
      <c r="QAD8" s="1097"/>
      <c r="QAE8" s="1097"/>
      <c r="QAF8" s="1097"/>
      <c r="QAG8" s="1097"/>
      <c r="QAH8" s="1097"/>
      <c r="QAI8" s="1097"/>
      <c r="QAJ8" s="1097"/>
      <c r="QAK8" s="1097"/>
      <c r="QAL8" s="1097"/>
      <c r="QAM8" s="1097"/>
      <c r="QAN8" s="1097"/>
      <c r="QAO8" s="1097"/>
      <c r="QAP8" s="1097"/>
      <c r="QAQ8" s="1097"/>
      <c r="QAR8" s="1097"/>
      <c r="QAS8" s="1097"/>
      <c r="QAT8" s="1097"/>
      <c r="QAU8" s="1097"/>
      <c r="QAV8" s="1097"/>
      <c r="QAW8" s="1097"/>
      <c r="QAX8" s="1097"/>
      <c r="QAY8" s="1097"/>
      <c r="QAZ8" s="1097"/>
      <c r="QBA8" s="1097"/>
      <c r="QBB8" s="1097"/>
      <c r="QBC8" s="1097"/>
      <c r="QBD8" s="1097"/>
      <c r="QBE8" s="1097"/>
      <c r="QBF8" s="1097"/>
      <c r="QBG8" s="1097"/>
      <c r="QBH8" s="1097"/>
      <c r="QBI8" s="1097"/>
      <c r="QBJ8" s="1097"/>
      <c r="QBK8" s="1097"/>
      <c r="QBL8" s="1097"/>
      <c r="QBM8" s="1097"/>
      <c r="QBN8" s="1097"/>
      <c r="QBO8" s="1097"/>
      <c r="QBP8" s="1097"/>
      <c r="QBQ8" s="1097"/>
      <c r="QBR8" s="1097"/>
      <c r="QBS8" s="1097"/>
      <c r="QBT8" s="1097"/>
      <c r="QBU8" s="1097"/>
      <c r="QBV8" s="1097"/>
      <c r="QBW8" s="1097"/>
      <c r="QBX8" s="1097"/>
      <c r="QBY8" s="1097"/>
      <c r="QBZ8" s="1097"/>
      <c r="QCA8" s="1097"/>
      <c r="QCB8" s="1097"/>
      <c r="QCC8" s="1097"/>
      <c r="QCD8" s="1097"/>
      <c r="QCE8" s="1097"/>
      <c r="QCF8" s="1097"/>
      <c r="QCG8" s="1097"/>
      <c r="QCH8" s="1097"/>
      <c r="QCI8" s="1097"/>
      <c r="QCJ8" s="1097"/>
      <c r="QCK8" s="1097"/>
      <c r="QCL8" s="1097"/>
      <c r="QCM8" s="1097"/>
      <c r="QCN8" s="1097"/>
      <c r="QCO8" s="1097"/>
      <c r="QCP8" s="1097"/>
      <c r="QCQ8" s="1097"/>
      <c r="QCR8" s="1097"/>
      <c r="QCS8" s="1097"/>
      <c r="QCT8" s="1097"/>
      <c r="QCU8" s="1097"/>
      <c r="QCV8" s="1097"/>
      <c r="QCW8" s="1097"/>
      <c r="QCX8" s="1097"/>
      <c r="QCY8" s="1097"/>
      <c r="QCZ8" s="1097"/>
      <c r="QDA8" s="1097"/>
      <c r="QDB8" s="1097"/>
      <c r="QDC8" s="1097"/>
      <c r="QDD8" s="1097"/>
      <c r="QDE8" s="1097"/>
      <c r="QDF8" s="1097"/>
      <c r="QDG8" s="1097"/>
      <c r="QDH8" s="1097"/>
      <c r="QDI8" s="1097"/>
      <c r="QDJ8" s="1097"/>
      <c r="QDK8" s="1097"/>
      <c r="QDL8" s="1097"/>
      <c r="QDM8" s="1097"/>
      <c r="QDN8" s="1097"/>
      <c r="QDO8" s="1097"/>
      <c r="QDP8" s="1097"/>
      <c r="QDQ8" s="1097"/>
      <c r="QDR8" s="1097"/>
      <c r="QDS8" s="1097"/>
      <c r="QDT8" s="1097"/>
      <c r="QDU8" s="1097"/>
      <c r="QDV8" s="1097"/>
      <c r="QDW8" s="1097"/>
      <c r="QDX8" s="1097"/>
      <c r="QDY8" s="1097"/>
      <c r="QDZ8" s="1097"/>
      <c r="QEA8" s="1097"/>
      <c r="QEB8" s="1097"/>
      <c r="QEC8" s="1097"/>
      <c r="QED8" s="1097"/>
      <c r="QEE8" s="1097"/>
      <c r="QEF8" s="1097"/>
      <c r="QEG8" s="1097"/>
      <c r="QEH8" s="1097"/>
      <c r="QEI8" s="1097"/>
      <c r="QEJ8" s="1097"/>
      <c r="QEK8" s="1097"/>
      <c r="QEL8" s="1097"/>
      <c r="QEM8" s="1097"/>
      <c r="QEN8" s="1097"/>
      <c r="QEO8" s="1097"/>
      <c r="QEP8" s="1097"/>
      <c r="QEQ8" s="1097"/>
      <c r="QER8" s="1097"/>
      <c r="QES8" s="1097"/>
      <c r="QET8" s="1097"/>
      <c r="QEU8" s="1097"/>
      <c r="QEV8" s="1097"/>
      <c r="QEW8" s="1097"/>
      <c r="QEX8" s="1097"/>
      <c r="QEY8" s="1097"/>
      <c r="QEZ8" s="1097"/>
      <c r="QFA8" s="1097"/>
      <c r="QFB8" s="1097"/>
      <c r="QFC8" s="1097"/>
      <c r="QFD8" s="1097"/>
      <c r="QFE8" s="1097"/>
      <c r="QFF8" s="1097"/>
      <c r="QFG8" s="1097"/>
      <c r="QFH8" s="1097"/>
      <c r="QFI8" s="1097"/>
      <c r="QFJ8" s="1097"/>
      <c r="QFK8" s="1097"/>
      <c r="QFL8" s="1097"/>
      <c r="QFM8" s="1097"/>
      <c r="QFN8" s="1097"/>
      <c r="QFO8" s="1097"/>
      <c r="QFP8" s="1097"/>
      <c r="QFQ8" s="1097"/>
      <c r="QFR8" s="1097"/>
      <c r="QFS8" s="1097"/>
      <c r="QFT8" s="1097"/>
      <c r="QFU8" s="1097"/>
      <c r="QFV8" s="1097"/>
      <c r="QFW8" s="1097"/>
      <c r="QFX8" s="1097"/>
      <c r="QFY8" s="1097"/>
      <c r="QFZ8" s="1097"/>
      <c r="QGA8" s="1097"/>
      <c r="QGB8" s="1097"/>
      <c r="QGC8" s="1097"/>
      <c r="QGD8" s="1097"/>
      <c r="QGE8" s="1097"/>
      <c r="QGF8" s="1097"/>
      <c r="QGG8" s="1097"/>
      <c r="QGH8" s="1097"/>
      <c r="QGI8" s="1097"/>
      <c r="QGJ8" s="1097"/>
      <c r="QGK8" s="1097"/>
      <c r="QGL8" s="1097"/>
      <c r="QGM8" s="1097"/>
      <c r="QGN8" s="1097"/>
      <c r="QGO8" s="1097"/>
      <c r="QGP8" s="1097"/>
      <c r="QGQ8" s="1097"/>
      <c r="QGR8" s="1097"/>
      <c r="QGS8" s="1097"/>
      <c r="QGT8" s="1097"/>
      <c r="QGU8" s="1097"/>
      <c r="QGV8" s="1097"/>
      <c r="QGW8" s="1097"/>
      <c r="QGX8" s="1097"/>
      <c r="QGY8" s="1097"/>
      <c r="QGZ8" s="1097"/>
      <c r="QHA8" s="1097"/>
      <c r="QHB8" s="1097"/>
      <c r="QHC8" s="1097"/>
      <c r="QHD8" s="1097"/>
      <c r="QHE8" s="1097"/>
      <c r="QHF8" s="1097"/>
      <c r="QHG8" s="1097"/>
      <c r="QHH8" s="1097"/>
      <c r="QHI8" s="1097"/>
      <c r="QHJ8" s="1097"/>
      <c r="QHK8" s="1097"/>
      <c r="QHL8" s="1097"/>
      <c r="QHM8" s="1097"/>
      <c r="QHN8" s="1097"/>
      <c r="QHO8" s="1097"/>
      <c r="QHP8" s="1097"/>
      <c r="QHQ8" s="1097"/>
      <c r="QHR8" s="1097"/>
      <c r="QHS8" s="1097"/>
      <c r="QHT8" s="1097"/>
      <c r="QHU8" s="1097"/>
      <c r="QHV8" s="1097"/>
      <c r="QHW8" s="1097"/>
      <c r="QHX8" s="1097"/>
      <c r="QHY8" s="1097"/>
      <c r="QHZ8" s="1097"/>
      <c r="QIA8" s="1097"/>
      <c r="QIB8" s="1097"/>
      <c r="QIC8" s="1097"/>
      <c r="QID8" s="1097"/>
      <c r="QIE8" s="1097"/>
      <c r="QIF8" s="1097"/>
      <c r="QIG8" s="1097"/>
      <c r="QIH8" s="1097"/>
      <c r="QII8" s="1097"/>
      <c r="QIJ8" s="1097"/>
      <c r="QIK8" s="1097"/>
      <c r="QIL8" s="1097"/>
      <c r="QIM8" s="1097"/>
      <c r="QIN8" s="1097"/>
      <c r="QIO8" s="1097"/>
      <c r="QIP8" s="1097"/>
      <c r="QIQ8" s="1097"/>
      <c r="QIR8" s="1097"/>
      <c r="QIS8" s="1097"/>
      <c r="QIT8" s="1097"/>
      <c r="QIU8" s="1097"/>
      <c r="QIV8" s="1097"/>
      <c r="QIW8" s="1097"/>
      <c r="QIX8" s="1097"/>
      <c r="QIY8" s="1097"/>
      <c r="QIZ8" s="1097"/>
      <c r="QJA8" s="1097"/>
      <c r="QJB8" s="1097"/>
      <c r="QJC8" s="1097"/>
      <c r="QJD8" s="1097"/>
      <c r="QJE8" s="1097"/>
      <c r="QJF8" s="1097"/>
      <c r="QJG8" s="1097"/>
      <c r="QJH8" s="1097"/>
      <c r="QJI8" s="1097"/>
      <c r="QJJ8" s="1097"/>
      <c r="QJK8" s="1097"/>
      <c r="QJL8" s="1097"/>
      <c r="QJM8" s="1097"/>
      <c r="QJN8" s="1097"/>
      <c r="QJO8" s="1097"/>
      <c r="QJP8" s="1097"/>
      <c r="QJQ8" s="1097"/>
      <c r="QJR8" s="1097"/>
      <c r="QJS8" s="1097"/>
      <c r="QJT8" s="1097"/>
      <c r="QJU8" s="1097"/>
      <c r="QJV8" s="1097"/>
      <c r="QJW8" s="1097"/>
      <c r="QJX8" s="1097"/>
      <c r="QJY8" s="1097"/>
      <c r="QJZ8" s="1097"/>
      <c r="QKA8" s="1097"/>
      <c r="QKB8" s="1097"/>
      <c r="QKC8" s="1097"/>
      <c r="QKD8" s="1097"/>
      <c r="QKE8" s="1097"/>
      <c r="QKF8" s="1097"/>
      <c r="QKG8" s="1097"/>
      <c r="QKH8" s="1097"/>
      <c r="QKI8" s="1097"/>
      <c r="QKJ8" s="1097"/>
      <c r="QKK8" s="1097"/>
      <c r="QKL8" s="1097"/>
      <c r="QKM8" s="1097"/>
      <c r="QKN8" s="1097"/>
      <c r="QKO8" s="1097"/>
      <c r="QKP8" s="1097"/>
      <c r="QKQ8" s="1097"/>
      <c r="QKR8" s="1097"/>
      <c r="QKS8" s="1097"/>
      <c r="QKT8" s="1097"/>
      <c r="QKU8" s="1097"/>
      <c r="QKV8" s="1097"/>
      <c r="QKW8" s="1097"/>
      <c r="QKX8" s="1097"/>
      <c r="QKY8" s="1097"/>
      <c r="QKZ8" s="1097"/>
      <c r="QLA8" s="1097"/>
      <c r="QLB8" s="1097"/>
      <c r="QLC8" s="1097"/>
      <c r="QLD8" s="1097"/>
      <c r="QLE8" s="1097"/>
      <c r="QLF8" s="1097"/>
      <c r="QLG8" s="1097"/>
      <c r="QLH8" s="1097"/>
      <c r="QLI8" s="1097"/>
      <c r="QLJ8" s="1097"/>
      <c r="QLK8" s="1097"/>
      <c r="QLL8" s="1097"/>
      <c r="QLM8" s="1097"/>
      <c r="QLN8" s="1097"/>
      <c r="QLO8" s="1097"/>
      <c r="QLP8" s="1097"/>
      <c r="QLQ8" s="1097"/>
      <c r="QLR8" s="1097"/>
      <c r="QLS8" s="1097"/>
      <c r="QLT8" s="1097"/>
      <c r="QLU8" s="1097"/>
      <c r="QLV8" s="1097"/>
      <c r="QLW8" s="1097"/>
      <c r="QLX8" s="1097"/>
      <c r="QLY8" s="1097"/>
      <c r="QLZ8" s="1097"/>
      <c r="QMA8" s="1097"/>
      <c r="QMB8" s="1097"/>
      <c r="QMC8" s="1097"/>
      <c r="QMD8" s="1097"/>
      <c r="QME8" s="1097"/>
      <c r="QMF8" s="1097"/>
      <c r="QMG8" s="1097"/>
      <c r="QMH8" s="1097"/>
      <c r="QMI8" s="1097"/>
      <c r="QMJ8" s="1097"/>
      <c r="QMK8" s="1097"/>
      <c r="QML8" s="1097"/>
      <c r="QMM8" s="1097"/>
      <c r="QMN8" s="1097"/>
      <c r="QMO8" s="1097"/>
      <c r="QMP8" s="1097"/>
      <c r="QMQ8" s="1097"/>
      <c r="QMR8" s="1097"/>
      <c r="QMS8" s="1097"/>
      <c r="QMT8" s="1097"/>
      <c r="QMU8" s="1097"/>
      <c r="QMV8" s="1097"/>
      <c r="QMW8" s="1097"/>
      <c r="QMX8" s="1097"/>
      <c r="QMY8" s="1097"/>
      <c r="QMZ8" s="1097"/>
      <c r="QNA8" s="1097"/>
      <c r="QNB8" s="1097"/>
      <c r="QNC8" s="1097"/>
      <c r="QND8" s="1097"/>
      <c r="QNE8" s="1097"/>
      <c r="QNF8" s="1097"/>
      <c r="QNG8" s="1097"/>
      <c r="QNH8" s="1097"/>
      <c r="QNI8" s="1097"/>
      <c r="QNJ8" s="1097"/>
      <c r="QNK8" s="1097"/>
      <c r="QNL8" s="1097"/>
      <c r="QNM8" s="1097"/>
      <c r="QNN8" s="1097"/>
      <c r="QNO8" s="1097"/>
      <c r="QNP8" s="1097"/>
      <c r="QNQ8" s="1097"/>
      <c r="QNR8" s="1097"/>
      <c r="QNS8" s="1097"/>
      <c r="QNT8" s="1097"/>
      <c r="QNU8" s="1097"/>
      <c r="QNV8" s="1097"/>
      <c r="QNW8" s="1097"/>
      <c r="QNX8" s="1097"/>
      <c r="QNY8" s="1097"/>
      <c r="QNZ8" s="1097"/>
      <c r="QOA8" s="1097"/>
      <c r="QOB8" s="1097"/>
      <c r="QOC8" s="1097"/>
      <c r="QOD8" s="1097"/>
      <c r="QOE8" s="1097"/>
      <c r="QOF8" s="1097"/>
      <c r="QOG8" s="1097"/>
      <c r="QOH8" s="1097"/>
      <c r="QOI8" s="1097"/>
      <c r="QOJ8" s="1097"/>
      <c r="QOK8" s="1097"/>
      <c r="QOL8" s="1097"/>
      <c r="QOM8" s="1097"/>
      <c r="QON8" s="1097"/>
      <c r="QOO8" s="1097"/>
      <c r="QOP8" s="1097"/>
      <c r="QOQ8" s="1097"/>
      <c r="QOR8" s="1097"/>
      <c r="QOS8" s="1097"/>
      <c r="QOT8" s="1097"/>
      <c r="QOU8" s="1097"/>
      <c r="QOV8" s="1097"/>
      <c r="QOW8" s="1097"/>
      <c r="QOX8" s="1097"/>
      <c r="QOY8" s="1097"/>
      <c r="QOZ8" s="1097"/>
      <c r="QPA8" s="1097"/>
      <c r="QPB8" s="1097"/>
      <c r="QPC8" s="1097"/>
      <c r="QPD8" s="1097"/>
      <c r="QPE8" s="1097"/>
      <c r="QPF8" s="1097"/>
      <c r="QPG8" s="1097"/>
      <c r="QPH8" s="1097"/>
      <c r="QPI8" s="1097"/>
      <c r="QPJ8" s="1097"/>
      <c r="QPK8" s="1097"/>
      <c r="QPL8" s="1097"/>
      <c r="QPM8" s="1097"/>
      <c r="QPN8" s="1097"/>
      <c r="QPO8" s="1097"/>
      <c r="QPP8" s="1097"/>
      <c r="QPQ8" s="1097"/>
      <c r="QPR8" s="1097"/>
      <c r="QPS8" s="1097"/>
      <c r="QPT8" s="1097"/>
      <c r="QPU8" s="1097"/>
      <c r="QPV8" s="1097"/>
      <c r="QPW8" s="1097"/>
      <c r="QPX8" s="1097"/>
      <c r="QPY8" s="1097"/>
      <c r="QPZ8" s="1097"/>
      <c r="QQA8" s="1097"/>
      <c r="QQB8" s="1097"/>
      <c r="QQC8" s="1097"/>
      <c r="QQD8" s="1097"/>
      <c r="QQE8" s="1097"/>
      <c r="QQF8" s="1097"/>
      <c r="QQG8" s="1097"/>
      <c r="QQH8" s="1097"/>
      <c r="QQI8" s="1097"/>
      <c r="QQJ8" s="1097"/>
      <c r="QQK8" s="1097"/>
      <c r="QQL8" s="1097"/>
      <c r="QQM8" s="1097"/>
      <c r="QQN8" s="1097"/>
      <c r="QQO8" s="1097"/>
      <c r="QQP8" s="1097"/>
      <c r="QQQ8" s="1097"/>
      <c r="QQR8" s="1097"/>
      <c r="QQS8" s="1097"/>
      <c r="QQT8" s="1097"/>
      <c r="QQU8" s="1097"/>
      <c r="QQV8" s="1097"/>
      <c r="QQW8" s="1097"/>
      <c r="QQX8" s="1097"/>
      <c r="QQY8" s="1097"/>
      <c r="QQZ8" s="1097"/>
      <c r="QRA8" s="1097"/>
      <c r="QRB8" s="1097"/>
      <c r="QRC8" s="1097"/>
      <c r="QRD8" s="1097"/>
      <c r="QRE8" s="1097"/>
      <c r="QRF8" s="1097"/>
      <c r="QRG8" s="1097"/>
      <c r="QRH8" s="1097"/>
      <c r="QRI8" s="1097"/>
      <c r="QRJ8" s="1097"/>
      <c r="QRK8" s="1097"/>
      <c r="QRL8" s="1097"/>
      <c r="QRM8" s="1097"/>
      <c r="QRN8" s="1097"/>
      <c r="QRO8" s="1097"/>
      <c r="QRP8" s="1097"/>
      <c r="QRQ8" s="1097"/>
      <c r="QRR8" s="1097"/>
      <c r="QRS8" s="1097"/>
      <c r="QRT8" s="1097"/>
      <c r="QRU8" s="1097"/>
      <c r="QRV8" s="1097"/>
      <c r="QRW8" s="1097"/>
      <c r="QRX8" s="1097"/>
      <c r="QRY8" s="1097"/>
      <c r="QRZ8" s="1097"/>
      <c r="QSA8" s="1097"/>
      <c r="QSB8" s="1097"/>
      <c r="QSC8" s="1097"/>
      <c r="QSD8" s="1097"/>
      <c r="QSE8" s="1097"/>
      <c r="QSF8" s="1097"/>
      <c r="QSG8" s="1097"/>
      <c r="QSH8" s="1097"/>
      <c r="QSI8" s="1097"/>
      <c r="QSJ8" s="1097"/>
      <c r="QSK8" s="1097"/>
      <c r="QSL8" s="1097"/>
      <c r="QSM8" s="1097"/>
      <c r="QSN8" s="1097"/>
      <c r="QSO8" s="1097"/>
      <c r="QSP8" s="1097"/>
      <c r="QSQ8" s="1097"/>
      <c r="QSR8" s="1097"/>
      <c r="QSS8" s="1097"/>
      <c r="QST8" s="1097"/>
      <c r="QSU8" s="1097"/>
      <c r="QSV8" s="1097"/>
      <c r="QSW8" s="1097"/>
      <c r="QSX8" s="1097"/>
      <c r="QSY8" s="1097"/>
      <c r="QSZ8" s="1097"/>
      <c r="QTA8" s="1097"/>
      <c r="QTB8" s="1097"/>
      <c r="QTC8" s="1097"/>
      <c r="QTD8" s="1097"/>
      <c r="QTE8" s="1097"/>
      <c r="QTF8" s="1097"/>
      <c r="QTG8" s="1097"/>
      <c r="QTH8" s="1097"/>
      <c r="QTI8" s="1097"/>
      <c r="QTJ8" s="1097"/>
      <c r="QTK8" s="1097"/>
      <c r="QTL8" s="1097"/>
      <c r="QTM8" s="1097"/>
      <c r="QTN8" s="1097"/>
      <c r="QTO8" s="1097"/>
      <c r="QTP8" s="1097"/>
      <c r="QTQ8" s="1097"/>
      <c r="QTR8" s="1097"/>
      <c r="QTS8" s="1097"/>
      <c r="QTT8" s="1097"/>
      <c r="QTU8" s="1097"/>
      <c r="QTV8" s="1097"/>
      <c r="QTW8" s="1097"/>
      <c r="QTX8" s="1097"/>
      <c r="QTY8" s="1097"/>
      <c r="QTZ8" s="1097"/>
      <c r="QUA8" s="1097"/>
      <c r="QUB8" s="1097"/>
      <c r="QUC8" s="1097"/>
      <c r="QUD8" s="1097"/>
      <c r="QUE8" s="1097"/>
      <c r="QUF8" s="1097"/>
      <c r="QUG8" s="1097"/>
      <c r="QUH8" s="1097"/>
      <c r="QUI8" s="1097"/>
      <c r="QUJ8" s="1097"/>
      <c r="QUK8" s="1097"/>
      <c r="QUL8" s="1097"/>
      <c r="QUM8" s="1097"/>
      <c r="QUN8" s="1097"/>
      <c r="QUO8" s="1097"/>
      <c r="QUP8" s="1097"/>
      <c r="QUQ8" s="1097"/>
      <c r="QUR8" s="1097"/>
      <c r="QUS8" s="1097"/>
      <c r="QUT8" s="1097"/>
      <c r="QUU8" s="1097"/>
      <c r="QUV8" s="1097"/>
      <c r="QUW8" s="1097"/>
      <c r="QUX8" s="1097"/>
      <c r="QUY8" s="1097"/>
      <c r="QUZ8" s="1097"/>
      <c r="QVA8" s="1097"/>
      <c r="QVB8" s="1097"/>
      <c r="QVC8" s="1097"/>
      <c r="QVD8" s="1097"/>
      <c r="QVE8" s="1097"/>
      <c r="QVF8" s="1097"/>
      <c r="QVG8" s="1097"/>
      <c r="QVH8" s="1097"/>
      <c r="QVI8" s="1097"/>
      <c r="QVJ8" s="1097"/>
      <c r="QVK8" s="1097"/>
      <c r="QVL8" s="1097"/>
      <c r="QVM8" s="1097"/>
      <c r="QVN8" s="1097"/>
      <c r="QVO8" s="1097"/>
      <c r="QVP8" s="1097"/>
      <c r="QVQ8" s="1097"/>
      <c r="QVR8" s="1097"/>
      <c r="QVS8" s="1097"/>
      <c r="QVT8" s="1097"/>
      <c r="QVU8" s="1097"/>
      <c r="QVV8" s="1097"/>
      <c r="QVW8" s="1097"/>
      <c r="QVX8" s="1097"/>
      <c r="QVY8" s="1097"/>
      <c r="QVZ8" s="1097"/>
      <c r="QWA8" s="1097"/>
      <c r="QWB8" s="1097"/>
      <c r="QWC8" s="1097"/>
      <c r="QWD8" s="1097"/>
      <c r="QWE8" s="1097"/>
      <c r="QWF8" s="1097"/>
      <c r="QWG8" s="1097"/>
      <c r="QWH8" s="1097"/>
      <c r="QWI8" s="1097"/>
      <c r="QWJ8" s="1097"/>
      <c r="QWK8" s="1097"/>
      <c r="QWL8" s="1097"/>
      <c r="QWM8" s="1097"/>
      <c r="QWN8" s="1097"/>
      <c r="QWO8" s="1097"/>
      <c r="QWP8" s="1097"/>
      <c r="QWQ8" s="1097"/>
      <c r="QWR8" s="1097"/>
      <c r="QWS8" s="1097"/>
      <c r="QWT8" s="1097"/>
      <c r="QWU8" s="1097"/>
      <c r="QWV8" s="1097"/>
      <c r="QWW8" s="1097"/>
      <c r="QWX8" s="1097"/>
      <c r="QWY8" s="1097"/>
      <c r="QWZ8" s="1097"/>
      <c r="QXA8" s="1097"/>
      <c r="QXB8" s="1097"/>
      <c r="QXC8" s="1097"/>
      <c r="QXD8" s="1097"/>
      <c r="QXE8" s="1097"/>
      <c r="QXF8" s="1097"/>
      <c r="QXG8" s="1097"/>
      <c r="QXH8" s="1097"/>
      <c r="QXI8" s="1097"/>
      <c r="QXJ8" s="1097"/>
      <c r="QXK8" s="1097"/>
      <c r="QXL8" s="1097"/>
      <c r="QXM8" s="1097"/>
      <c r="QXN8" s="1097"/>
      <c r="QXO8" s="1097"/>
      <c r="QXP8" s="1097"/>
      <c r="QXQ8" s="1097"/>
      <c r="QXR8" s="1097"/>
      <c r="QXS8" s="1097"/>
      <c r="QXT8" s="1097"/>
      <c r="QXU8" s="1097"/>
      <c r="QXV8" s="1097"/>
      <c r="QXW8" s="1097"/>
      <c r="QXX8" s="1097"/>
      <c r="QXY8" s="1097"/>
      <c r="QXZ8" s="1097"/>
      <c r="QYA8" s="1097"/>
      <c r="QYB8" s="1097"/>
      <c r="QYC8" s="1097"/>
      <c r="QYD8" s="1097"/>
      <c r="QYE8" s="1097"/>
      <c r="QYF8" s="1097"/>
      <c r="QYG8" s="1097"/>
      <c r="QYH8" s="1097"/>
      <c r="QYI8" s="1097"/>
      <c r="QYJ8" s="1097"/>
      <c r="QYK8" s="1097"/>
      <c r="QYL8" s="1097"/>
      <c r="QYM8" s="1097"/>
      <c r="QYN8" s="1097"/>
      <c r="QYO8" s="1097"/>
      <c r="QYP8" s="1097"/>
      <c r="QYQ8" s="1097"/>
      <c r="QYR8" s="1097"/>
      <c r="QYS8" s="1097"/>
      <c r="QYT8" s="1097"/>
      <c r="QYU8" s="1097"/>
      <c r="QYV8" s="1097"/>
      <c r="QYW8" s="1097"/>
      <c r="QYX8" s="1097"/>
      <c r="QYY8" s="1097"/>
      <c r="QYZ8" s="1097"/>
      <c r="QZA8" s="1097"/>
      <c r="QZB8" s="1097"/>
      <c r="QZC8" s="1097"/>
      <c r="QZD8" s="1097"/>
      <c r="QZE8" s="1097"/>
      <c r="QZF8" s="1097"/>
      <c r="QZG8" s="1097"/>
      <c r="QZH8" s="1097"/>
      <c r="QZI8" s="1097"/>
      <c r="QZJ8" s="1097"/>
      <c r="QZK8" s="1097"/>
      <c r="QZL8" s="1097"/>
      <c r="QZM8" s="1097"/>
      <c r="QZN8" s="1097"/>
      <c r="QZO8" s="1097"/>
      <c r="QZP8" s="1097"/>
      <c r="QZQ8" s="1097"/>
      <c r="QZR8" s="1097"/>
      <c r="QZS8" s="1097"/>
      <c r="QZT8" s="1097"/>
      <c r="QZU8" s="1097"/>
      <c r="QZV8" s="1097"/>
      <c r="QZW8" s="1097"/>
      <c r="QZX8" s="1097"/>
      <c r="QZY8" s="1097"/>
      <c r="QZZ8" s="1097"/>
      <c r="RAA8" s="1097"/>
      <c r="RAB8" s="1097"/>
      <c r="RAC8" s="1097"/>
      <c r="RAD8" s="1097"/>
      <c r="RAE8" s="1097"/>
      <c r="RAF8" s="1097"/>
      <c r="RAG8" s="1097"/>
      <c r="RAH8" s="1097"/>
      <c r="RAI8" s="1097"/>
      <c r="RAJ8" s="1097"/>
      <c r="RAK8" s="1097"/>
      <c r="RAL8" s="1097"/>
      <c r="RAM8" s="1097"/>
      <c r="RAN8" s="1097"/>
      <c r="RAO8" s="1097"/>
      <c r="RAP8" s="1097"/>
      <c r="RAQ8" s="1097"/>
      <c r="RAR8" s="1097"/>
      <c r="RAS8" s="1097"/>
      <c r="RAT8" s="1097"/>
      <c r="RAU8" s="1097"/>
      <c r="RAV8" s="1097"/>
      <c r="RAW8" s="1097"/>
      <c r="RAX8" s="1097"/>
      <c r="RAY8" s="1097"/>
      <c r="RAZ8" s="1097"/>
      <c r="RBA8" s="1097"/>
      <c r="RBB8" s="1097"/>
      <c r="RBC8" s="1097"/>
      <c r="RBD8" s="1097"/>
      <c r="RBE8" s="1097"/>
      <c r="RBF8" s="1097"/>
      <c r="RBG8" s="1097"/>
      <c r="RBH8" s="1097"/>
      <c r="RBI8" s="1097"/>
      <c r="RBJ8" s="1097"/>
      <c r="RBK8" s="1097"/>
      <c r="RBL8" s="1097"/>
      <c r="RBM8" s="1097"/>
      <c r="RBN8" s="1097"/>
      <c r="RBO8" s="1097"/>
      <c r="RBP8" s="1097"/>
      <c r="RBQ8" s="1097"/>
      <c r="RBR8" s="1097"/>
      <c r="RBS8" s="1097"/>
      <c r="RBT8" s="1097"/>
      <c r="RBU8" s="1097"/>
      <c r="RBV8" s="1097"/>
      <c r="RBW8" s="1097"/>
      <c r="RBX8" s="1097"/>
      <c r="RBY8" s="1097"/>
      <c r="RBZ8" s="1097"/>
      <c r="RCA8" s="1097"/>
      <c r="RCB8" s="1097"/>
      <c r="RCC8" s="1097"/>
      <c r="RCD8" s="1097"/>
      <c r="RCE8" s="1097"/>
      <c r="RCF8" s="1097"/>
      <c r="RCG8" s="1097"/>
      <c r="RCH8" s="1097"/>
      <c r="RCI8" s="1097"/>
      <c r="RCJ8" s="1097"/>
      <c r="RCK8" s="1097"/>
      <c r="RCL8" s="1097"/>
      <c r="RCM8" s="1097"/>
      <c r="RCN8" s="1097"/>
      <c r="RCO8" s="1097"/>
      <c r="RCP8" s="1097"/>
      <c r="RCQ8" s="1097"/>
      <c r="RCR8" s="1097"/>
      <c r="RCS8" s="1097"/>
      <c r="RCT8" s="1097"/>
      <c r="RCU8" s="1097"/>
      <c r="RCV8" s="1097"/>
      <c r="RCW8" s="1097"/>
      <c r="RCX8" s="1097"/>
      <c r="RCY8" s="1097"/>
      <c r="RCZ8" s="1097"/>
      <c r="RDA8" s="1097"/>
      <c r="RDB8" s="1097"/>
      <c r="RDC8" s="1097"/>
      <c r="RDD8" s="1097"/>
      <c r="RDE8" s="1097"/>
      <c r="RDF8" s="1097"/>
      <c r="RDG8" s="1097"/>
      <c r="RDH8" s="1097"/>
      <c r="RDI8" s="1097"/>
      <c r="RDJ8" s="1097"/>
      <c r="RDK8" s="1097"/>
      <c r="RDL8" s="1097"/>
      <c r="RDM8" s="1097"/>
      <c r="RDN8" s="1097"/>
      <c r="RDO8" s="1097"/>
      <c r="RDP8" s="1097"/>
      <c r="RDQ8" s="1097"/>
      <c r="RDR8" s="1097"/>
      <c r="RDS8" s="1097"/>
      <c r="RDT8" s="1097"/>
      <c r="RDU8" s="1097"/>
      <c r="RDV8" s="1097"/>
      <c r="RDW8" s="1097"/>
      <c r="RDX8" s="1097"/>
      <c r="RDY8" s="1097"/>
      <c r="RDZ8" s="1097"/>
      <c r="REA8" s="1097"/>
      <c r="REB8" s="1097"/>
      <c r="REC8" s="1097"/>
      <c r="RED8" s="1097"/>
      <c r="REE8" s="1097"/>
      <c r="REF8" s="1097"/>
      <c r="REG8" s="1097"/>
      <c r="REH8" s="1097"/>
      <c r="REI8" s="1097"/>
      <c r="REJ8" s="1097"/>
      <c r="REK8" s="1097"/>
      <c r="REL8" s="1097"/>
      <c r="REM8" s="1097"/>
      <c r="REN8" s="1097"/>
      <c r="REO8" s="1097"/>
      <c r="REP8" s="1097"/>
      <c r="REQ8" s="1097"/>
      <c r="RER8" s="1097"/>
      <c r="RES8" s="1097"/>
      <c r="RET8" s="1097"/>
      <c r="REU8" s="1097"/>
      <c r="REV8" s="1097"/>
      <c r="REW8" s="1097"/>
      <c r="REX8" s="1097"/>
      <c r="REY8" s="1097"/>
      <c r="REZ8" s="1097"/>
      <c r="RFA8" s="1097"/>
      <c r="RFB8" s="1097"/>
      <c r="RFC8" s="1097"/>
      <c r="RFD8" s="1097"/>
      <c r="RFE8" s="1097"/>
      <c r="RFF8" s="1097"/>
      <c r="RFG8" s="1097"/>
      <c r="RFH8" s="1097"/>
      <c r="RFI8" s="1097"/>
      <c r="RFJ8" s="1097"/>
      <c r="RFK8" s="1097"/>
      <c r="RFL8" s="1097"/>
      <c r="RFM8" s="1097"/>
      <c r="RFN8" s="1097"/>
      <c r="RFO8" s="1097"/>
      <c r="RFP8" s="1097"/>
      <c r="RFQ8" s="1097"/>
      <c r="RFR8" s="1097"/>
      <c r="RFS8" s="1097"/>
      <c r="RFT8" s="1097"/>
      <c r="RFU8" s="1097"/>
      <c r="RFV8" s="1097"/>
      <c r="RFW8" s="1097"/>
      <c r="RFX8" s="1097"/>
      <c r="RFY8" s="1097"/>
      <c r="RFZ8" s="1097"/>
      <c r="RGA8" s="1097"/>
      <c r="RGB8" s="1097"/>
      <c r="RGC8" s="1097"/>
      <c r="RGD8" s="1097"/>
      <c r="RGE8" s="1097"/>
      <c r="RGF8" s="1097"/>
      <c r="RGG8" s="1097"/>
      <c r="RGH8" s="1097"/>
      <c r="RGI8" s="1097"/>
      <c r="RGJ8" s="1097"/>
      <c r="RGK8" s="1097"/>
      <c r="RGL8" s="1097"/>
      <c r="RGM8" s="1097"/>
      <c r="RGN8" s="1097"/>
      <c r="RGO8" s="1097"/>
      <c r="RGP8" s="1097"/>
      <c r="RGQ8" s="1097"/>
      <c r="RGR8" s="1097"/>
      <c r="RGS8" s="1097"/>
      <c r="RGT8" s="1097"/>
      <c r="RGU8" s="1097"/>
      <c r="RGV8" s="1097"/>
      <c r="RGW8" s="1097"/>
      <c r="RGX8" s="1097"/>
      <c r="RGY8" s="1097"/>
      <c r="RGZ8" s="1097"/>
      <c r="RHA8" s="1097"/>
      <c r="RHB8" s="1097"/>
      <c r="RHC8" s="1097"/>
      <c r="RHD8" s="1097"/>
      <c r="RHE8" s="1097"/>
      <c r="RHF8" s="1097"/>
      <c r="RHG8" s="1097"/>
      <c r="RHH8" s="1097"/>
      <c r="RHI8" s="1097"/>
      <c r="RHJ8" s="1097"/>
      <c r="RHK8" s="1097"/>
      <c r="RHL8" s="1097"/>
      <c r="RHM8" s="1097"/>
      <c r="RHN8" s="1097"/>
      <c r="RHO8" s="1097"/>
      <c r="RHP8" s="1097"/>
      <c r="RHQ8" s="1097"/>
      <c r="RHR8" s="1097"/>
      <c r="RHS8" s="1097"/>
      <c r="RHT8" s="1097"/>
      <c r="RHU8" s="1097"/>
      <c r="RHV8" s="1097"/>
      <c r="RHW8" s="1097"/>
      <c r="RHX8" s="1097"/>
      <c r="RHY8" s="1097"/>
      <c r="RHZ8" s="1097"/>
      <c r="RIA8" s="1097"/>
      <c r="RIB8" s="1097"/>
      <c r="RIC8" s="1097"/>
      <c r="RID8" s="1097"/>
      <c r="RIE8" s="1097"/>
      <c r="RIF8" s="1097"/>
      <c r="RIG8" s="1097"/>
      <c r="RIH8" s="1097"/>
      <c r="RII8" s="1097"/>
      <c r="RIJ8" s="1097"/>
      <c r="RIK8" s="1097"/>
      <c r="RIL8" s="1097"/>
      <c r="RIM8" s="1097"/>
      <c r="RIN8" s="1097"/>
      <c r="RIO8" s="1097"/>
      <c r="RIP8" s="1097"/>
      <c r="RIQ8" s="1097"/>
      <c r="RIR8" s="1097"/>
      <c r="RIS8" s="1097"/>
      <c r="RIT8" s="1097"/>
      <c r="RIU8" s="1097"/>
      <c r="RIV8" s="1097"/>
      <c r="RIW8" s="1097"/>
      <c r="RIX8" s="1097"/>
      <c r="RIY8" s="1097"/>
      <c r="RIZ8" s="1097"/>
      <c r="RJA8" s="1097"/>
      <c r="RJB8" s="1097"/>
      <c r="RJC8" s="1097"/>
      <c r="RJD8" s="1097"/>
      <c r="RJE8" s="1097"/>
      <c r="RJF8" s="1097"/>
      <c r="RJG8" s="1097"/>
      <c r="RJH8" s="1097"/>
      <c r="RJI8" s="1097"/>
      <c r="RJJ8" s="1097"/>
      <c r="RJK8" s="1097"/>
      <c r="RJL8" s="1097"/>
      <c r="RJM8" s="1097"/>
      <c r="RJN8" s="1097"/>
      <c r="RJO8" s="1097"/>
      <c r="RJP8" s="1097"/>
      <c r="RJQ8" s="1097"/>
      <c r="RJR8" s="1097"/>
      <c r="RJS8" s="1097"/>
      <c r="RJT8" s="1097"/>
      <c r="RJU8" s="1097"/>
      <c r="RJV8" s="1097"/>
      <c r="RJW8" s="1097"/>
      <c r="RJX8" s="1097"/>
      <c r="RJY8" s="1097"/>
      <c r="RJZ8" s="1097"/>
      <c r="RKA8" s="1097"/>
      <c r="RKB8" s="1097"/>
      <c r="RKC8" s="1097"/>
      <c r="RKD8" s="1097"/>
      <c r="RKE8" s="1097"/>
      <c r="RKF8" s="1097"/>
      <c r="RKG8" s="1097"/>
      <c r="RKH8" s="1097"/>
      <c r="RKI8" s="1097"/>
      <c r="RKJ8" s="1097"/>
      <c r="RKK8" s="1097"/>
      <c r="RKL8" s="1097"/>
      <c r="RKM8" s="1097"/>
      <c r="RKN8" s="1097"/>
      <c r="RKO8" s="1097"/>
      <c r="RKP8" s="1097"/>
      <c r="RKQ8" s="1097"/>
      <c r="RKR8" s="1097"/>
      <c r="RKS8" s="1097"/>
      <c r="RKT8" s="1097"/>
      <c r="RKU8" s="1097"/>
      <c r="RKV8" s="1097"/>
      <c r="RKW8" s="1097"/>
      <c r="RKX8" s="1097"/>
      <c r="RKY8" s="1097"/>
      <c r="RKZ8" s="1097"/>
      <c r="RLA8" s="1097"/>
      <c r="RLB8" s="1097"/>
      <c r="RLC8" s="1097"/>
      <c r="RLD8" s="1097"/>
      <c r="RLE8" s="1097"/>
      <c r="RLF8" s="1097"/>
      <c r="RLG8" s="1097"/>
      <c r="RLH8" s="1097"/>
      <c r="RLI8" s="1097"/>
      <c r="RLJ8" s="1097"/>
      <c r="RLK8" s="1097"/>
      <c r="RLL8" s="1097"/>
      <c r="RLM8" s="1097"/>
      <c r="RLN8" s="1097"/>
      <c r="RLO8" s="1097"/>
      <c r="RLP8" s="1097"/>
      <c r="RLQ8" s="1097"/>
      <c r="RLR8" s="1097"/>
      <c r="RLS8" s="1097"/>
      <c r="RLT8" s="1097"/>
      <c r="RLU8" s="1097"/>
      <c r="RLV8" s="1097"/>
      <c r="RLW8" s="1097"/>
      <c r="RLX8" s="1097"/>
      <c r="RLY8" s="1097"/>
      <c r="RLZ8" s="1097"/>
      <c r="RMA8" s="1097"/>
      <c r="RMB8" s="1097"/>
      <c r="RMC8" s="1097"/>
      <c r="RMD8" s="1097"/>
      <c r="RME8" s="1097"/>
      <c r="RMF8" s="1097"/>
      <c r="RMG8" s="1097"/>
      <c r="RMH8" s="1097"/>
      <c r="RMI8" s="1097"/>
      <c r="RMJ8" s="1097"/>
      <c r="RMK8" s="1097"/>
      <c r="RML8" s="1097"/>
      <c r="RMM8" s="1097"/>
      <c r="RMN8" s="1097"/>
      <c r="RMO8" s="1097"/>
      <c r="RMP8" s="1097"/>
      <c r="RMQ8" s="1097"/>
      <c r="RMR8" s="1097"/>
      <c r="RMS8" s="1097"/>
      <c r="RMT8" s="1097"/>
      <c r="RMU8" s="1097"/>
      <c r="RMV8" s="1097"/>
      <c r="RMW8" s="1097"/>
      <c r="RMX8" s="1097"/>
      <c r="RMY8" s="1097"/>
      <c r="RMZ8" s="1097"/>
      <c r="RNA8" s="1097"/>
      <c r="RNB8" s="1097"/>
      <c r="RNC8" s="1097"/>
      <c r="RND8" s="1097"/>
      <c r="RNE8" s="1097"/>
      <c r="RNF8" s="1097"/>
      <c r="RNG8" s="1097"/>
      <c r="RNH8" s="1097"/>
      <c r="RNI8" s="1097"/>
      <c r="RNJ8" s="1097"/>
      <c r="RNK8" s="1097"/>
      <c r="RNL8" s="1097"/>
      <c r="RNM8" s="1097"/>
      <c r="RNN8" s="1097"/>
      <c r="RNO8" s="1097"/>
      <c r="RNP8" s="1097"/>
      <c r="RNQ8" s="1097"/>
      <c r="RNR8" s="1097"/>
      <c r="RNS8" s="1097"/>
      <c r="RNT8" s="1097"/>
      <c r="RNU8" s="1097"/>
      <c r="RNV8" s="1097"/>
      <c r="RNW8" s="1097"/>
      <c r="RNX8" s="1097"/>
      <c r="RNY8" s="1097"/>
      <c r="RNZ8" s="1097"/>
      <c r="ROA8" s="1097"/>
      <c r="ROB8" s="1097"/>
      <c r="ROC8" s="1097"/>
      <c r="ROD8" s="1097"/>
      <c r="ROE8" s="1097"/>
      <c r="ROF8" s="1097"/>
      <c r="ROG8" s="1097"/>
      <c r="ROH8" s="1097"/>
      <c r="ROI8" s="1097"/>
      <c r="ROJ8" s="1097"/>
      <c r="ROK8" s="1097"/>
      <c r="ROL8" s="1097"/>
      <c r="ROM8" s="1097"/>
      <c r="RON8" s="1097"/>
      <c r="ROO8" s="1097"/>
      <c r="ROP8" s="1097"/>
      <c r="ROQ8" s="1097"/>
      <c r="ROR8" s="1097"/>
      <c r="ROS8" s="1097"/>
      <c r="ROT8" s="1097"/>
      <c r="ROU8" s="1097"/>
      <c r="ROV8" s="1097"/>
      <c r="ROW8" s="1097"/>
      <c r="ROX8" s="1097"/>
      <c r="ROY8" s="1097"/>
      <c r="ROZ8" s="1097"/>
      <c r="RPA8" s="1097"/>
      <c r="RPB8" s="1097"/>
      <c r="RPC8" s="1097"/>
      <c r="RPD8" s="1097"/>
      <c r="RPE8" s="1097"/>
      <c r="RPF8" s="1097"/>
      <c r="RPG8" s="1097"/>
      <c r="RPH8" s="1097"/>
      <c r="RPI8" s="1097"/>
      <c r="RPJ8" s="1097"/>
      <c r="RPK8" s="1097"/>
      <c r="RPL8" s="1097"/>
      <c r="RPM8" s="1097"/>
      <c r="RPN8" s="1097"/>
      <c r="RPO8" s="1097"/>
      <c r="RPP8" s="1097"/>
      <c r="RPQ8" s="1097"/>
      <c r="RPR8" s="1097"/>
      <c r="RPS8" s="1097"/>
      <c r="RPT8" s="1097"/>
      <c r="RPU8" s="1097"/>
      <c r="RPV8" s="1097"/>
      <c r="RPW8" s="1097"/>
      <c r="RPX8" s="1097"/>
      <c r="RPY8" s="1097"/>
      <c r="RPZ8" s="1097"/>
      <c r="RQA8" s="1097"/>
      <c r="RQB8" s="1097"/>
      <c r="RQC8" s="1097"/>
      <c r="RQD8" s="1097"/>
      <c r="RQE8" s="1097"/>
      <c r="RQF8" s="1097"/>
      <c r="RQG8" s="1097"/>
      <c r="RQH8" s="1097"/>
      <c r="RQI8" s="1097"/>
      <c r="RQJ8" s="1097"/>
      <c r="RQK8" s="1097"/>
      <c r="RQL8" s="1097"/>
      <c r="RQM8" s="1097"/>
      <c r="RQN8" s="1097"/>
      <c r="RQO8" s="1097"/>
      <c r="RQP8" s="1097"/>
      <c r="RQQ8" s="1097"/>
      <c r="RQR8" s="1097"/>
      <c r="RQS8" s="1097"/>
      <c r="RQT8" s="1097"/>
      <c r="RQU8" s="1097"/>
      <c r="RQV8" s="1097"/>
      <c r="RQW8" s="1097"/>
      <c r="RQX8" s="1097"/>
      <c r="RQY8" s="1097"/>
      <c r="RQZ8" s="1097"/>
      <c r="RRA8" s="1097"/>
      <c r="RRB8" s="1097"/>
      <c r="RRC8" s="1097"/>
      <c r="RRD8" s="1097"/>
      <c r="RRE8" s="1097"/>
      <c r="RRF8" s="1097"/>
      <c r="RRG8" s="1097"/>
      <c r="RRH8" s="1097"/>
      <c r="RRI8" s="1097"/>
      <c r="RRJ8" s="1097"/>
      <c r="RRK8" s="1097"/>
      <c r="RRL8" s="1097"/>
      <c r="RRM8" s="1097"/>
      <c r="RRN8" s="1097"/>
      <c r="RRO8" s="1097"/>
      <c r="RRP8" s="1097"/>
      <c r="RRQ8" s="1097"/>
      <c r="RRR8" s="1097"/>
      <c r="RRS8" s="1097"/>
      <c r="RRT8" s="1097"/>
      <c r="RRU8" s="1097"/>
      <c r="RRV8" s="1097"/>
      <c r="RRW8" s="1097"/>
      <c r="RRX8" s="1097"/>
      <c r="RRY8" s="1097"/>
      <c r="RRZ8" s="1097"/>
      <c r="RSA8" s="1097"/>
      <c r="RSB8" s="1097"/>
      <c r="RSC8" s="1097"/>
      <c r="RSD8" s="1097"/>
      <c r="RSE8" s="1097"/>
      <c r="RSF8" s="1097"/>
      <c r="RSG8" s="1097"/>
      <c r="RSH8" s="1097"/>
      <c r="RSI8" s="1097"/>
      <c r="RSJ8" s="1097"/>
      <c r="RSK8" s="1097"/>
      <c r="RSL8" s="1097"/>
      <c r="RSM8" s="1097"/>
      <c r="RSN8" s="1097"/>
      <c r="RSO8" s="1097"/>
      <c r="RSP8" s="1097"/>
      <c r="RSQ8" s="1097"/>
      <c r="RSR8" s="1097"/>
      <c r="RSS8" s="1097"/>
      <c r="RST8" s="1097"/>
      <c r="RSU8" s="1097"/>
      <c r="RSV8" s="1097"/>
      <c r="RSW8" s="1097"/>
      <c r="RSX8" s="1097"/>
      <c r="RSY8" s="1097"/>
      <c r="RSZ8" s="1097"/>
      <c r="RTA8" s="1097"/>
      <c r="RTB8" s="1097"/>
      <c r="RTC8" s="1097"/>
      <c r="RTD8" s="1097"/>
      <c r="RTE8" s="1097"/>
      <c r="RTF8" s="1097"/>
      <c r="RTG8" s="1097"/>
      <c r="RTH8" s="1097"/>
      <c r="RTI8" s="1097"/>
      <c r="RTJ8" s="1097"/>
      <c r="RTK8" s="1097"/>
      <c r="RTL8" s="1097"/>
      <c r="RTM8" s="1097"/>
      <c r="RTN8" s="1097"/>
      <c r="RTO8" s="1097"/>
      <c r="RTP8" s="1097"/>
      <c r="RTQ8" s="1097"/>
      <c r="RTR8" s="1097"/>
      <c r="RTS8" s="1097"/>
      <c r="RTT8" s="1097"/>
      <c r="RTU8" s="1097"/>
      <c r="RTV8" s="1097"/>
      <c r="RTW8" s="1097"/>
      <c r="RTX8" s="1097"/>
      <c r="RTY8" s="1097"/>
      <c r="RTZ8" s="1097"/>
      <c r="RUA8" s="1097"/>
      <c r="RUB8" s="1097"/>
      <c r="RUC8" s="1097"/>
      <c r="RUD8" s="1097"/>
      <c r="RUE8" s="1097"/>
      <c r="RUF8" s="1097"/>
      <c r="RUG8" s="1097"/>
      <c r="RUH8" s="1097"/>
      <c r="RUI8" s="1097"/>
      <c r="RUJ8" s="1097"/>
      <c r="RUK8" s="1097"/>
      <c r="RUL8" s="1097"/>
      <c r="RUM8" s="1097"/>
      <c r="RUN8" s="1097"/>
      <c r="RUO8" s="1097"/>
      <c r="RUP8" s="1097"/>
      <c r="RUQ8" s="1097"/>
      <c r="RUR8" s="1097"/>
      <c r="RUS8" s="1097"/>
      <c r="RUT8" s="1097"/>
      <c r="RUU8" s="1097"/>
      <c r="RUV8" s="1097"/>
      <c r="RUW8" s="1097"/>
      <c r="RUX8" s="1097"/>
      <c r="RUY8" s="1097"/>
      <c r="RUZ8" s="1097"/>
      <c r="RVA8" s="1097"/>
      <c r="RVB8" s="1097"/>
      <c r="RVC8" s="1097"/>
      <c r="RVD8" s="1097"/>
      <c r="RVE8" s="1097"/>
      <c r="RVF8" s="1097"/>
      <c r="RVG8" s="1097"/>
      <c r="RVH8" s="1097"/>
      <c r="RVI8" s="1097"/>
      <c r="RVJ8" s="1097"/>
      <c r="RVK8" s="1097"/>
      <c r="RVL8" s="1097"/>
      <c r="RVM8" s="1097"/>
      <c r="RVN8" s="1097"/>
      <c r="RVO8" s="1097"/>
      <c r="RVP8" s="1097"/>
      <c r="RVQ8" s="1097"/>
      <c r="RVR8" s="1097"/>
      <c r="RVS8" s="1097"/>
      <c r="RVT8" s="1097"/>
      <c r="RVU8" s="1097"/>
      <c r="RVV8" s="1097"/>
      <c r="RVW8" s="1097"/>
      <c r="RVX8" s="1097"/>
      <c r="RVY8" s="1097"/>
      <c r="RVZ8" s="1097"/>
      <c r="RWA8" s="1097"/>
      <c r="RWB8" s="1097"/>
      <c r="RWC8" s="1097"/>
      <c r="RWD8" s="1097"/>
      <c r="RWE8" s="1097"/>
      <c r="RWF8" s="1097"/>
      <c r="RWG8" s="1097"/>
      <c r="RWH8" s="1097"/>
      <c r="RWI8" s="1097"/>
      <c r="RWJ8" s="1097"/>
      <c r="RWK8" s="1097"/>
      <c r="RWL8" s="1097"/>
      <c r="RWM8" s="1097"/>
      <c r="RWN8" s="1097"/>
      <c r="RWO8" s="1097"/>
      <c r="RWP8" s="1097"/>
      <c r="RWQ8" s="1097"/>
      <c r="RWR8" s="1097"/>
      <c r="RWS8" s="1097"/>
      <c r="RWT8" s="1097"/>
      <c r="RWU8" s="1097"/>
      <c r="RWV8" s="1097"/>
      <c r="RWW8" s="1097"/>
      <c r="RWX8" s="1097"/>
      <c r="RWY8" s="1097"/>
      <c r="RWZ8" s="1097"/>
      <c r="RXA8" s="1097"/>
      <c r="RXB8" s="1097"/>
      <c r="RXC8" s="1097"/>
      <c r="RXD8" s="1097"/>
      <c r="RXE8" s="1097"/>
      <c r="RXF8" s="1097"/>
      <c r="RXG8" s="1097"/>
      <c r="RXH8" s="1097"/>
      <c r="RXI8" s="1097"/>
      <c r="RXJ8" s="1097"/>
      <c r="RXK8" s="1097"/>
      <c r="RXL8" s="1097"/>
      <c r="RXM8" s="1097"/>
      <c r="RXN8" s="1097"/>
      <c r="RXO8" s="1097"/>
      <c r="RXP8" s="1097"/>
      <c r="RXQ8" s="1097"/>
      <c r="RXR8" s="1097"/>
      <c r="RXS8" s="1097"/>
      <c r="RXT8" s="1097"/>
      <c r="RXU8" s="1097"/>
      <c r="RXV8" s="1097"/>
      <c r="RXW8" s="1097"/>
      <c r="RXX8" s="1097"/>
      <c r="RXY8" s="1097"/>
      <c r="RXZ8" s="1097"/>
      <c r="RYA8" s="1097"/>
      <c r="RYB8" s="1097"/>
      <c r="RYC8" s="1097"/>
      <c r="RYD8" s="1097"/>
      <c r="RYE8" s="1097"/>
      <c r="RYF8" s="1097"/>
      <c r="RYG8" s="1097"/>
      <c r="RYH8" s="1097"/>
      <c r="RYI8" s="1097"/>
      <c r="RYJ8" s="1097"/>
      <c r="RYK8" s="1097"/>
      <c r="RYL8" s="1097"/>
      <c r="RYM8" s="1097"/>
      <c r="RYN8" s="1097"/>
      <c r="RYO8" s="1097"/>
      <c r="RYP8" s="1097"/>
      <c r="RYQ8" s="1097"/>
      <c r="RYR8" s="1097"/>
      <c r="RYS8" s="1097"/>
      <c r="RYT8" s="1097"/>
      <c r="RYU8" s="1097"/>
      <c r="RYV8" s="1097"/>
      <c r="RYW8" s="1097"/>
      <c r="RYX8" s="1097"/>
      <c r="RYY8" s="1097"/>
      <c r="RYZ8" s="1097"/>
      <c r="RZA8" s="1097"/>
      <c r="RZB8" s="1097"/>
      <c r="RZC8" s="1097"/>
      <c r="RZD8" s="1097"/>
      <c r="RZE8" s="1097"/>
      <c r="RZF8" s="1097"/>
      <c r="RZG8" s="1097"/>
      <c r="RZH8" s="1097"/>
      <c r="RZI8" s="1097"/>
      <c r="RZJ8" s="1097"/>
      <c r="RZK8" s="1097"/>
      <c r="RZL8" s="1097"/>
      <c r="RZM8" s="1097"/>
      <c r="RZN8" s="1097"/>
      <c r="RZO8" s="1097"/>
      <c r="RZP8" s="1097"/>
      <c r="RZQ8" s="1097"/>
      <c r="RZR8" s="1097"/>
      <c r="RZS8" s="1097"/>
      <c r="RZT8" s="1097"/>
      <c r="RZU8" s="1097"/>
      <c r="RZV8" s="1097"/>
      <c r="RZW8" s="1097"/>
      <c r="RZX8" s="1097"/>
      <c r="RZY8" s="1097"/>
      <c r="RZZ8" s="1097"/>
      <c r="SAA8" s="1097"/>
      <c r="SAB8" s="1097"/>
      <c r="SAC8" s="1097"/>
      <c r="SAD8" s="1097"/>
      <c r="SAE8" s="1097"/>
      <c r="SAF8" s="1097"/>
      <c r="SAG8" s="1097"/>
      <c r="SAH8" s="1097"/>
      <c r="SAI8" s="1097"/>
      <c r="SAJ8" s="1097"/>
      <c r="SAK8" s="1097"/>
      <c r="SAL8" s="1097"/>
      <c r="SAM8" s="1097"/>
      <c r="SAN8" s="1097"/>
      <c r="SAO8" s="1097"/>
      <c r="SAP8" s="1097"/>
      <c r="SAQ8" s="1097"/>
      <c r="SAR8" s="1097"/>
      <c r="SAS8" s="1097"/>
      <c r="SAT8" s="1097"/>
      <c r="SAU8" s="1097"/>
      <c r="SAV8" s="1097"/>
      <c r="SAW8" s="1097"/>
      <c r="SAX8" s="1097"/>
      <c r="SAY8" s="1097"/>
      <c r="SAZ8" s="1097"/>
      <c r="SBA8" s="1097"/>
      <c r="SBB8" s="1097"/>
      <c r="SBC8" s="1097"/>
      <c r="SBD8" s="1097"/>
      <c r="SBE8" s="1097"/>
      <c r="SBF8" s="1097"/>
      <c r="SBG8" s="1097"/>
      <c r="SBH8" s="1097"/>
      <c r="SBI8" s="1097"/>
      <c r="SBJ8" s="1097"/>
      <c r="SBK8" s="1097"/>
      <c r="SBL8" s="1097"/>
      <c r="SBM8" s="1097"/>
      <c r="SBN8" s="1097"/>
      <c r="SBO8" s="1097"/>
      <c r="SBP8" s="1097"/>
      <c r="SBQ8" s="1097"/>
      <c r="SBR8" s="1097"/>
      <c r="SBS8" s="1097"/>
      <c r="SBT8" s="1097"/>
      <c r="SBU8" s="1097"/>
      <c r="SBV8" s="1097"/>
      <c r="SBW8" s="1097"/>
      <c r="SBX8" s="1097"/>
      <c r="SBY8" s="1097"/>
      <c r="SBZ8" s="1097"/>
      <c r="SCA8" s="1097"/>
      <c r="SCB8" s="1097"/>
      <c r="SCC8" s="1097"/>
      <c r="SCD8" s="1097"/>
      <c r="SCE8" s="1097"/>
      <c r="SCF8" s="1097"/>
      <c r="SCG8" s="1097"/>
      <c r="SCH8" s="1097"/>
      <c r="SCI8" s="1097"/>
      <c r="SCJ8" s="1097"/>
      <c r="SCK8" s="1097"/>
      <c r="SCL8" s="1097"/>
      <c r="SCM8" s="1097"/>
      <c r="SCN8" s="1097"/>
      <c r="SCO8" s="1097"/>
      <c r="SCP8" s="1097"/>
      <c r="SCQ8" s="1097"/>
      <c r="SCR8" s="1097"/>
      <c r="SCS8" s="1097"/>
      <c r="SCT8" s="1097"/>
      <c r="SCU8" s="1097"/>
      <c r="SCV8" s="1097"/>
      <c r="SCW8" s="1097"/>
      <c r="SCX8" s="1097"/>
      <c r="SCY8" s="1097"/>
      <c r="SCZ8" s="1097"/>
      <c r="SDA8" s="1097"/>
      <c r="SDB8" s="1097"/>
      <c r="SDC8" s="1097"/>
      <c r="SDD8" s="1097"/>
      <c r="SDE8" s="1097"/>
      <c r="SDF8" s="1097"/>
      <c r="SDG8" s="1097"/>
      <c r="SDH8" s="1097"/>
      <c r="SDI8" s="1097"/>
      <c r="SDJ8" s="1097"/>
      <c r="SDK8" s="1097"/>
      <c r="SDL8" s="1097"/>
      <c r="SDM8" s="1097"/>
      <c r="SDN8" s="1097"/>
      <c r="SDO8" s="1097"/>
      <c r="SDP8" s="1097"/>
      <c r="SDQ8" s="1097"/>
      <c r="SDR8" s="1097"/>
      <c r="SDS8" s="1097"/>
      <c r="SDT8" s="1097"/>
      <c r="SDU8" s="1097"/>
      <c r="SDV8" s="1097"/>
      <c r="SDW8" s="1097"/>
      <c r="SDX8" s="1097"/>
      <c r="SDY8" s="1097"/>
      <c r="SDZ8" s="1097"/>
      <c r="SEA8" s="1097"/>
      <c r="SEB8" s="1097"/>
      <c r="SEC8" s="1097"/>
      <c r="SED8" s="1097"/>
      <c r="SEE8" s="1097"/>
      <c r="SEF8" s="1097"/>
      <c r="SEG8" s="1097"/>
      <c r="SEH8" s="1097"/>
      <c r="SEI8" s="1097"/>
      <c r="SEJ8" s="1097"/>
      <c r="SEK8" s="1097"/>
      <c r="SEL8" s="1097"/>
      <c r="SEM8" s="1097"/>
      <c r="SEN8" s="1097"/>
      <c r="SEO8" s="1097"/>
      <c r="SEP8" s="1097"/>
      <c r="SEQ8" s="1097"/>
      <c r="SER8" s="1097"/>
      <c r="SES8" s="1097"/>
      <c r="SET8" s="1097"/>
      <c r="SEU8" s="1097"/>
      <c r="SEV8" s="1097"/>
      <c r="SEW8" s="1097"/>
      <c r="SEX8" s="1097"/>
      <c r="SEY8" s="1097"/>
      <c r="SEZ8" s="1097"/>
      <c r="SFA8" s="1097"/>
      <c r="SFB8" s="1097"/>
      <c r="SFC8" s="1097"/>
      <c r="SFD8" s="1097"/>
      <c r="SFE8" s="1097"/>
      <c r="SFF8" s="1097"/>
      <c r="SFG8" s="1097"/>
      <c r="SFH8" s="1097"/>
      <c r="SFI8" s="1097"/>
      <c r="SFJ8" s="1097"/>
      <c r="SFK8" s="1097"/>
      <c r="SFL8" s="1097"/>
      <c r="SFM8" s="1097"/>
      <c r="SFN8" s="1097"/>
      <c r="SFO8" s="1097"/>
      <c r="SFP8" s="1097"/>
      <c r="SFQ8" s="1097"/>
      <c r="SFR8" s="1097"/>
      <c r="SFS8" s="1097"/>
      <c r="SFT8" s="1097"/>
      <c r="SFU8" s="1097"/>
      <c r="SFV8" s="1097"/>
      <c r="SFW8" s="1097"/>
      <c r="SFX8" s="1097"/>
      <c r="SFY8" s="1097"/>
      <c r="SFZ8" s="1097"/>
      <c r="SGA8" s="1097"/>
      <c r="SGB8" s="1097"/>
      <c r="SGC8" s="1097"/>
      <c r="SGD8" s="1097"/>
      <c r="SGE8" s="1097"/>
      <c r="SGF8" s="1097"/>
      <c r="SGG8" s="1097"/>
      <c r="SGH8" s="1097"/>
      <c r="SGI8" s="1097"/>
      <c r="SGJ8" s="1097"/>
      <c r="SGK8" s="1097"/>
      <c r="SGL8" s="1097"/>
      <c r="SGM8" s="1097"/>
      <c r="SGN8" s="1097"/>
      <c r="SGO8" s="1097"/>
      <c r="SGP8" s="1097"/>
      <c r="SGQ8" s="1097"/>
      <c r="SGR8" s="1097"/>
      <c r="SGS8" s="1097"/>
      <c r="SGT8" s="1097"/>
      <c r="SGU8" s="1097"/>
      <c r="SGV8" s="1097"/>
      <c r="SGW8" s="1097"/>
      <c r="SGX8" s="1097"/>
      <c r="SGY8" s="1097"/>
      <c r="SGZ8" s="1097"/>
      <c r="SHA8" s="1097"/>
      <c r="SHB8" s="1097"/>
      <c r="SHC8" s="1097"/>
      <c r="SHD8" s="1097"/>
      <c r="SHE8" s="1097"/>
      <c r="SHF8" s="1097"/>
      <c r="SHG8" s="1097"/>
      <c r="SHH8" s="1097"/>
      <c r="SHI8" s="1097"/>
      <c r="SHJ8" s="1097"/>
      <c r="SHK8" s="1097"/>
      <c r="SHL8" s="1097"/>
      <c r="SHM8" s="1097"/>
      <c r="SHN8" s="1097"/>
      <c r="SHO8" s="1097"/>
      <c r="SHP8" s="1097"/>
      <c r="SHQ8" s="1097"/>
      <c r="SHR8" s="1097"/>
      <c r="SHS8" s="1097"/>
      <c r="SHT8" s="1097"/>
      <c r="SHU8" s="1097"/>
      <c r="SHV8" s="1097"/>
      <c r="SHW8" s="1097"/>
      <c r="SHX8" s="1097"/>
      <c r="SHY8" s="1097"/>
      <c r="SHZ8" s="1097"/>
      <c r="SIA8" s="1097"/>
      <c r="SIB8" s="1097"/>
      <c r="SIC8" s="1097"/>
      <c r="SID8" s="1097"/>
      <c r="SIE8" s="1097"/>
      <c r="SIF8" s="1097"/>
      <c r="SIG8" s="1097"/>
      <c r="SIH8" s="1097"/>
      <c r="SII8" s="1097"/>
      <c r="SIJ8" s="1097"/>
      <c r="SIK8" s="1097"/>
      <c r="SIL8" s="1097"/>
      <c r="SIM8" s="1097"/>
      <c r="SIN8" s="1097"/>
      <c r="SIO8" s="1097"/>
      <c r="SIP8" s="1097"/>
      <c r="SIQ8" s="1097"/>
      <c r="SIR8" s="1097"/>
      <c r="SIS8" s="1097"/>
      <c r="SIT8" s="1097"/>
      <c r="SIU8" s="1097"/>
      <c r="SIV8" s="1097"/>
      <c r="SIW8" s="1097"/>
      <c r="SIX8" s="1097"/>
      <c r="SIY8" s="1097"/>
      <c r="SIZ8" s="1097"/>
      <c r="SJA8" s="1097"/>
      <c r="SJB8" s="1097"/>
      <c r="SJC8" s="1097"/>
      <c r="SJD8" s="1097"/>
      <c r="SJE8" s="1097"/>
      <c r="SJF8" s="1097"/>
      <c r="SJG8" s="1097"/>
      <c r="SJH8" s="1097"/>
      <c r="SJI8" s="1097"/>
      <c r="SJJ8" s="1097"/>
      <c r="SJK8" s="1097"/>
      <c r="SJL8" s="1097"/>
      <c r="SJM8" s="1097"/>
      <c r="SJN8" s="1097"/>
      <c r="SJO8" s="1097"/>
      <c r="SJP8" s="1097"/>
      <c r="SJQ8" s="1097"/>
      <c r="SJR8" s="1097"/>
      <c r="SJS8" s="1097"/>
      <c r="SJT8" s="1097"/>
      <c r="SJU8" s="1097"/>
      <c r="SJV8" s="1097"/>
      <c r="SJW8" s="1097"/>
      <c r="SJX8" s="1097"/>
      <c r="SJY8" s="1097"/>
      <c r="SJZ8" s="1097"/>
      <c r="SKA8" s="1097"/>
      <c r="SKB8" s="1097"/>
      <c r="SKC8" s="1097"/>
      <c r="SKD8" s="1097"/>
      <c r="SKE8" s="1097"/>
      <c r="SKF8" s="1097"/>
      <c r="SKG8" s="1097"/>
      <c r="SKH8" s="1097"/>
      <c r="SKI8" s="1097"/>
      <c r="SKJ8" s="1097"/>
      <c r="SKK8" s="1097"/>
      <c r="SKL8" s="1097"/>
      <c r="SKM8" s="1097"/>
      <c r="SKN8" s="1097"/>
      <c r="SKO8" s="1097"/>
      <c r="SKP8" s="1097"/>
      <c r="SKQ8" s="1097"/>
      <c r="SKR8" s="1097"/>
      <c r="SKS8" s="1097"/>
      <c r="SKT8" s="1097"/>
      <c r="SKU8" s="1097"/>
      <c r="SKV8" s="1097"/>
      <c r="SKW8" s="1097"/>
      <c r="SKX8" s="1097"/>
      <c r="SKY8" s="1097"/>
      <c r="SKZ8" s="1097"/>
      <c r="SLA8" s="1097"/>
      <c r="SLB8" s="1097"/>
      <c r="SLC8" s="1097"/>
      <c r="SLD8" s="1097"/>
      <c r="SLE8" s="1097"/>
      <c r="SLF8" s="1097"/>
      <c r="SLG8" s="1097"/>
      <c r="SLH8" s="1097"/>
      <c r="SLI8" s="1097"/>
      <c r="SLJ8" s="1097"/>
      <c r="SLK8" s="1097"/>
      <c r="SLL8" s="1097"/>
      <c r="SLM8" s="1097"/>
      <c r="SLN8" s="1097"/>
      <c r="SLO8" s="1097"/>
      <c r="SLP8" s="1097"/>
      <c r="SLQ8" s="1097"/>
      <c r="SLR8" s="1097"/>
      <c r="SLS8" s="1097"/>
      <c r="SLT8" s="1097"/>
      <c r="SLU8" s="1097"/>
      <c r="SLV8" s="1097"/>
      <c r="SLW8" s="1097"/>
      <c r="SLX8" s="1097"/>
      <c r="SLY8" s="1097"/>
      <c r="SLZ8" s="1097"/>
      <c r="SMA8" s="1097"/>
      <c r="SMB8" s="1097"/>
      <c r="SMC8" s="1097"/>
      <c r="SMD8" s="1097"/>
      <c r="SME8" s="1097"/>
      <c r="SMF8" s="1097"/>
      <c r="SMG8" s="1097"/>
      <c r="SMH8" s="1097"/>
      <c r="SMI8" s="1097"/>
      <c r="SMJ8" s="1097"/>
      <c r="SMK8" s="1097"/>
      <c r="SML8" s="1097"/>
      <c r="SMM8" s="1097"/>
      <c r="SMN8" s="1097"/>
      <c r="SMO8" s="1097"/>
      <c r="SMP8" s="1097"/>
      <c r="SMQ8" s="1097"/>
      <c r="SMR8" s="1097"/>
      <c r="SMS8" s="1097"/>
      <c r="SMT8" s="1097"/>
      <c r="SMU8" s="1097"/>
      <c r="SMV8" s="1097"/>
      <c r="SMW8" s="1097"/>
      <c r="SMX8" s="1097"/>
      <c r="SMY8" s="1097"/>
      <c r="SMZ8" s="1097"/>
      <c r="SNA8" s="1097"/>
      <c r="SNB8" s="1097"/>
      <c r="SNC8" s="1097"/>
      <c r="SND8" s="1097"/>
      <c r="SNE8" s="1097"/>
      <c r="SNF8" s="1097"/>
      <c r="SNG8" s="1097"/>
      <c r="SNH8" s="1097"/>
      <c r="SNI8" s="1097"/>
      <c r="SNJ8" s="1097"/>
      <c r="SNK8" s="1097"/>
      <c r="SNL8" s="1097"/>
      <c r="SNM8" s="1097"/>
      <c r="SNN8" s="1097"/>
      <c r="SNO8" s="1097"/>
      <c r="SNP8" s="1097"/>
      <c r="SNQ8" s="1097"/>
      <c r="SNR8" s="1097"/>
      <c r="SNS8" s="1097"/>
      <c r="SNT8" s="1097"/>
      <c r="SNU8" s="1097"/>
      <c r="SNV8" s="1097"/>
      <c r="SNW8" s="1097"/>
      <c r="SNX8" s="1097"/>
      <c r="SNY8" s="1097"/>
      <c r="SNZ8" s="1097"/>
      <c r="SOA8" s="1097"/>
      <c r="SOB8" s="1097"/>
      <c r="SOC8" s="1097"/>
      <c r="SOD8" s="1097"/>
      <c r="SOE8" s="1097"/>
      <c r="SOF8" s="1097"/>
      <c r="SOG8" s="1097"/>
      <c r="SOH8" s="1097"/>
      <c r="SOI8" s="1097"/>
      <c r="SOJ8" s="1097"/>
      <c r="SOK8" s="1097"/>
      <c r="SOL8" s="1097"/>
      <c r="SOM8" s="1097"/>
      <c r="SON8" s="1097"/>
      <c r="SOO8" s="1097"/>
      <c r="SOP8" s="1097"/>
      <c r="SOQ8" s="1097"/>
      <c r="SOR8" s="1097"/>
      <c r="SOS8" s="1097"/>
      <c r="SOT8" s="1097"/>
      <c r="SOU8" s="1097"/>
      <c r="SOV8" s="1097"/>
      <c r="SOW8" s="1097"/>
      <c r="SOX8" s="1097"/>
      <c r="SOY8" s="1097"/>
      <c r="SOZ8" s="1097"/>
      <c r="SPA8" s="1097"/>
      <c r="SPB8" s="1097"/>
      <c r="SPC8" s="1097"/>
      <c r="SPD8" s="1097"/>
      <c r="SPE8" s="1097"/>
      <c r="SPF8" s="1097"/>
      <c r="SPG8" s="1097"/>
      <c r="SPH8" s="1097"/>
      <c r="SPI8" s="1097"/>
      <c r="SPJ8" s="1097"/>
      <c r="SPK8" s="1097"/>
      <c r="SPL8" s="1097"/>
      <c r="SPM8" s="1097"/>
      <c r="SPN8" s="1097"/>
      <c r="SPO8" s="1097"/>
      <c r="SPP8" s="1097"/>
      <c r="SPQ8" s="1097"/>
      <c r="SPR8" s="1097"/>
      <c r="SPS8" s="1097"/>
      <c r="SPT8" s="1097"/>
      <c r="SPU8" s="1097"/>
      <c r="SPV8" s="1097"/>
      <c r="SPW8" s="1097"/>
      <c r="SPX8" s="1097"/>
      <c r="SPY8" s="1097"/>
      <c r="SPZ8" s="1097"/>
      <c r="SQA8" s="1097"/>
      <c r="SQB8" s="1097"/>
      <c r="SQC8" s="1097"/>
      <c r="SQD8" s="1097"/>
      <c r="SQE8" s="1097"/>
      <c r="SQF8" s="1097"/>
      <c r="SQG8" s="1097"/>
      <c r="SQH8" s="1097"/>
      <c r="SQI8" s="1097"/>
      <c r="SQJ8" s="1097"/>
      <c r="SQK8" s="1097"/>
      <c r="SQL8" s="1097"/>
      <c r="SQM8" s="1097"/>
      <c r="SQN8" s="1097"/>
      <c r="SQO8" s="1097"/>
      <c r="SQP8" s="1097"/>
      <c r="SQQ8" s="1097"/>
      <c r="SQR8" s="1097"/>
      <c r="SQS8" s="1097"/>
      <c r="SQT8" s="1097"/>
      <c r="SQU8" s="1097"/>
      <c r="SQV8" s="1097"/>
      <c r="SQW8" s="1097"/>
      <c r="SQX8" s="1097"/>
      <c r="SQY8" s="1097"/>
      <c r="SQZ8" s="1097"/>
      <c r="SRA8" s="1097"/>
      <c r="SRB8" s="1097"/>
      <c r="SRC8" s="1097"/>
      <c r="SRD8" s="1097"/>
      <c r="SRE8" s="1097"/>
      <c r="SRF8" s="1097"/>
      <c r="SRG8" s="1097"/>
      <c r="SRH8" s="1097"/>
      <c r="SRI8" s="1097"/>
      <c r="SRJ8" s="1097"/>
      <c r="SRK8" s="1097"/>
      <c r="SRL8" s="1097"/>
      <c r="SRM8" s="1097"/>
      <c r="SRN8" s="1097"/>
      <c r="SRO8" s="1097"/>
      <c r="SRP8" s="1097"/>
      <c r="SRQ8" s="1097"/>
      <c r="SRR8" s="1097"/>
      <c r="SRS8" s="1097"/>
      <c r="SRT8" s="1097"/>
      <c r="SRU8" s="1097"/>
      <c r="SRV8" s="1097"/>
      <c r="SRW8" s="1097"/>
      <c r="SRX8" s="1097"/>
      <c r="SRY8" s="1097"/>
      <c r="SRZ8" s="1097"/>
      <c r="SSA8" s="1097"/>
      <c r="SSB8" s="1097"/>
      <c r="SSC8" s="1097"/>
      <c r="SSD8" s="1097"/>
      <c r="SSE8" s="1097"/>
      <c r="SSF8" s="1097"/>
      <c r="SSG8" s="1097"/>
      <c r="SSH8" s="1097"/>
      <c r="SSI8" s="1097"/>
      <c r="SSJ8" s="1097"/>
      <c r="SSK8" s="1097"/>
      <c r="SSL8" s="1097"/>
      <c r="SSM8" s="1097"/>
      <c r="SSN8" s="1097"/>
      <c r="SSO8" s="1097"/>
      <c r="SSP8" s="1097"/>
      <c r="SSQ8" s="1097"/>
      <c r="SSR8" s="1097"/>
      <c r="SSS8" s="1097"/>
      <c r="SST8" s="1097"/>
      <c r="SSU8" s="1097"/>
      <c r="SSV8" s="1097"/>
      <c r="SSW8" s="1097"/>
      <c r="SSX8" s="1097"/>
      <c r="SSY8" s="1097"/>
      <c r="SSZ8" s="1097"/>
      <c r="STA8" s="1097"/>
      <c r="STB8" s="1097"/>
      <c r="STC8" s="1097"/>
      <c r="STD8" s="1097"/>
      <c r="STE8" s="1097"/>
      <c r="STF8" s="1097"/>
      <c r="STG8" s="1097"/>
      <c r="STH8" s="1097"/>
      <c r="STI8" s="1097"/>
      <c r="STJ8" s="1097"/>
      <c r="STK8" s="1097"/>
      <c r="STL8" s="1097"/>
      <c r="STM8" s="1097"/>
      <c r="STN8" s="1097"/>
      <c r="STO8" s="1097"/>
      <c r="STP8" s="1097"/>
      <c r="STQ8" s="1097"/>
      <c r="STR8" s="1097"/>
      <c r="STS8" s="1097"/>
      <c r="STT8" s="1097"/>
      <c r="STU8" s="1097"/>
      <c r="STV8" s="1097"/>
      <c r="STW8" s="1097"/>
      <c r="STX8" s="1097"/>
      <c r="STY8" s="1097"/>
      <c r="STZ8" s="1097"/>
      <c r="SUA8" s="1097"/>
      <c r="SUB8" s="1097"/>
      <c r="SUC8" s="1097"/>
      <c r="SUD8" s="1097"/>
      <c r="SUE8" s="1097"/>
      <c r="SUF8" s="1097"/>
      <c r="SUG8" s="1097"/>
      <c r="SUH8" s="1097"/>
      <c r="SUI8" s="1097"/>
      <c r="SUJ8" s="1097"/>
      <c r="SUK8" s="1097"/>
      <c r="SUL8" s="1097"/>
      <c r="SUM8" s="1097"/>
      <c r="SUN8" s="1097"/>
      <c r="SUO8" s="1097"/>
      <c r="SUP8" s="1097"/>
      <c r="SUQ8" s="1097"/>
      <c r="SUR8" s="1097"/>
      <c r="SUS8" s="1097"/>
      <c r="SUT8" s="1097"/>
      <c r="SUU8" s="1097"/>
      <c r="SUV8" s="1097"/>
      <c r="SUW8" s="1097"/>
      <c r="SUX8" s="1097"/>
      <c r="SUY8" s="1097"/>
      <c r="SUZ8" s="1097"/>
      <c r="SVA8" s="1097"/>
      <c r="SVB8" s="1097"/>
      <c r="SVC8" s="1097"/>
      <c r="SVD8" s="1097"/>
      <c r="SVE8" s="1097"/>
      <c r="SVF8" s="1097"/>
      <c r="SVG8" s="1097"/>
      <c r="SVH8" s="1097"/>
      <c r="SVI8" s="1097"/>
      <c r="SVJ8" s="1097"/>
      <c r="SVK8" s="1097"/>
      <c r="SVL8" s="1097"/>
      <c r="SVM8" s="1097"/>
      <c r="SVN8" s="1097"/>
      <c r="SVO8" s="1097"/>
      <c r="SVP8" s="1097"/>
      <c r="SVQ8" s="1097"/>
      <c r="SVR8" s="1097"/>
      <c r="SVS8" s="1097"/>
      <c r="SVT8" s="1097"/>
      <c r="SVU8" s="1097"/>
      <c r="SVV8" s="1097"/>
      <c r="SVW8" s="1097"/>
      <c r="SVX8" s="1097"/>
      <c r="SVY8" s="1097"/>
      <c r="SVZ8" s="1097"/>
      <c r="SWA8" s="1097"/>
      <c r="SWB8" s="1097"/>
      <c r="SWC8" s="1097"/>
      <c r="SWD8" s="1097"/>
      <c r="SWE8" s="1097"/>
      <c r="SWF8" s="1097"/>
      <c r="SWG8" s="1097"/>
      <c r="SWH8" s="1097"/>
      <c r="SWI8" s="1097"/>
      <c r="SWJ8" s="1097"/>
      <c r="SWK8" s="1097"/>
      <c r="SWL8" s="1097"/>
      <c r="SWM8" s="1097"/>
      <c r="SWN8" s="1097"/>
      <c r="SWO8" s="1097"/>
      <c r="SWP8" s="1097"/>
      <c r="SWQ8" s="1097"/>
      <c r="SWR8" s="1097"/>
      <c r="SWS8" s="1097"/>
      <c r="SWT8" s="1097"/>
      <c r="SWU8" s="1097"/>
      <c r="SWV8" s="1097"/>
      <c r="SWW8" s="1097"/>
      <c r="SWX8" s="1097"/>
      <c r="SWY8" s="1097"/>
      <c r="SWZ8" s="1097"/>
      <c r="SXA8" s="1097"/>
      <c r="SXB8" s="1097"/>
      <c r="SXC8" s="1097"/>
      <c r="SXD8" s="1097"/>
      <c r="SXE8" s="1097"/>
      <c r="SXF8" s="1097"/>
      <c r="SXG8" s="1097"/>
      <c r="SXH8" s="1097"/>
      <c r="SXI8" s="1097"/>
      <c r="SXJ8" s="1097"/>
      <c r="SXK8" s="1097"/>
      <c r="SXL8" s="1097"/>
      <c r="SXM8" s="1097"/>
      <c r="SXN8" s="1097"/>
      <c r="SXO8" s="1097"/>
      <c r="SXP8" s="1097"/>
      <c r="SXQ8" s="1097"/>
      <c r="SXR8" s="1097"/>
      <c r="SXS8" s="1097"/>
      <c r="SXT8" s="1097"/>
      <c r="SXU8" s="1097"/>
      <c r="SXV8" s="1097"/>
      <c r="SXW8" s="1097"/>
      <c r="SXX8" s="1097"/>
      <c r="SXY8" s="1097"/>
      <c r="SXZ8" s="1097"/>
      <c r="SYA8" s="1097"/>
      <c r="SYB8" s="1097"/>
      <c r="SYC8" s="1097"/>
      <c r="SYD8" s="1097"/>
      <c r="SYE8" s="1097"/>
      <c r="SYF8" s="1097"/>
      <c r="SYG8" s="1097"/>
      <c r="SYH8" s="1097"/>
      <c r="SYI8" s="1097"/>
      <c r="SYJ8" s="1097"/>
      <c r="SYK8" s="1097"/>
      <c r="SYL8" s="1097"/>
      <c r="SYM8" s="1097"/>
      <c r="SYN8" s="1097"/>
      <c r="SYO8" s="1097"/>
      <c r="SYP8" s="1097"/>
      <c r="SYQ8" s="1097"/>
      <c r="SYR8" s="1097"/>
      <c r="SYS8" s="1097"/>
      <c r="SYT8" s="1097"/>
      <c r="SYU8" s="1097"/>
      <c r="SYV8" s="1097"/>
      <c r="SYW8" s="1097"/>
      <c r="SYX8" s="1097"/>
      <c r="SYY8" s="1097"/>
      <c r="SYZ8" s="1097"/>
      <c r="SZA8" s="1097"/>
      <c r="SZB8" s="1097"/>
      <c r="SZC8" s="1097"/>
      <c r="SZD8" s="1097"/>
      <c r="SZE8" s="1097"/>
      <c r="SZF8" s="1097"/>
      <c r="SZG8" s="1097"/>
      <c r="SZH8" s="1097"/>
      <c r="SZI8" s="1097"/>
      <c r="SZJ8" s="1097"/>
      <c r="SZK8" s="1097"/>
      <c r="SZL8" s="1097"/>
      <c r="SZM8" s="1097"/>
      <c r="SZN8" s="1097"/>
      <c r="SZO8" s="1097"/>
      <c r="SZP8" s="1097"/>
      <c r="SZQ8" s="1097"/>
      <c r="SZR8" s="1097"/>
      <c r="SZS8" s="1097"/>
      <c r="SZT8" s="1097"/>
      <c r="SZU8" s="1097"/>
      <c r="SZV8" s="1097"/>
      <c r="SZW8" s="1097"/>
      <c r="SZX8" s="1097"/>
      <c r="SZY8" s="1097"/>
      <c r="SZZ8" s="1097"/>
      <c r="TAA8" s="1097"/>
      <c r="TAB8" s="1097"/>
      <c r="TAC8" s="1097"/>
      <c r="TAD8" s="1097"/>
      <c r="TAE8" s="1097"/>
      <c r="TAF8" s="1097"/>
      <c r="TAG8" s="1097"/>
      <c r="TAH8" s="1097"/>
      <c r="TAI8" s="1097"/>
      <c r="TAJ8" s="1097"/>
      <c r="TAK8" s="1097"/>
      <c r="TAL8" s="1097"/>
      <c r="TAM8" s="1097"/>
      <c r="TAN8" s="1097"/>
      <c r="TAO8" s="1097"/>
      <c r="TAP8" s="1097"/>
      <c r="TAQ8" s="1097"/>
      <c r="TAR8" s="1097"/>
      <c r="TAS8" s="1097"/>
      <c r="TAT8" s="1097"/>
      <c r="TAU8" s="1097"/>
      <c r="TAV8" s="1097"/>
      <c r="TAW8" s="1097"/>
      <c r="TAX8" s="1097"/>
      <c r="TAY8" s="1097"/>
      <c r="TAZ8" s="1097"/>
      <c r="TBA8" s="1097"/>
      <c r="TBB8" s="1097"/>
      <c r="TBC8" s="1097"/>
      <c r="TBD8" s="1097"/>
      <c r="TBE8" s="1097"/>
      <c r="TBF8" s="1097"/>
      <c r="TBG8" s="1097"/>
      <c r="TBH8" s="1097"/>
      <c r="TBI8" s="1097"/>
      <c r="TBJ8" s="1097"/>
      <c r="TBK8" s="1097"/>
      <c r="TBL8" s="1097"/>
      <c r="TBM8" s="1097"/>
      <c r="TBN8" s="1097"/>
      <c r="TBO8" s="1097"/>
      <c r="TBP8" s="1097"/>
      <c r="TBQ8" s="1097"/>
      <c r="TBR8" s="1097"/>
      <c r="TBS8" s="1097"/>
      <c r="TBT8" s="1097"/>
      <c r="TBU8" s="1097"/>
      <c r="TBV8" s="1097"/>
      <c r="TBW8" s="1097"/>
      <c r="TBX8" s="1097"/>
      <c r="TBY8" s="1097"/>
      <c r="TBZ8" s="1097"/>
      <c r="TCA8" s="1097"/>
      <c r="TCB8" s="1097"/>
      <c r="TCC8" s="1097"/>
      <c r="TCD8" s="1097"/>
      <c r="TCE8" s="1097"/>
      <c r="TCF8" s="1097"/>
      <c r="TCG8" s="1097"/>
      <c r="TCH8" s="1097"/>
      <c r="TCI8" s="1097"/>
      <c r="TCJ8" s="1097"/>
      <c r="TCK8" s="1097"/>
      <c r="TCL8" s="1097"/>
      <c r="TCM8" s="1097"/>
      <c r="TCN8" s="1097"/>
      <c r="TCO8" s="1097"/>
      <c r="TCP8" s="1097"/>
      <c r="TCQ8" s="1097"/>
      <c r="TCR8" s="1097"/>
      <c r="TCS8" s="1097"/>
      <c r="TCT8" s="1097"/>
      <c r="TCU8" s="1097"/>
      <c r="TCV8" s="1097"/>
      <c r="TCW8" s="1097"/>
      <c r="TCX8" s="1097"/>
      <c r="TCY8" s="1097"/>
      <c r="TCZ8" s="1097"/>
      <c r="TDA8" s="1097"/>
      <c r="TDB8" s="1097"/>
      <c r="TDC8" s="1097"/>
      <c r="TDD8" s="1097"/>
      <c r="TDE8" s="1097"/>
      <c r="TDF8" s="1097"/>
      <c r="TDG8" s="1097"/>
      <c r="TDH8" s="1097"/>
      <c r="TDI8" s="1097"/>
      <c r="TDJ8" s="1097"/>
      <c r="TDK8" s="1097"/>
      <c r="TDL8" s="1097"/>
      <c r="TDM8" s="1097"/>
      <c r="TDN8" s="1097"/>
      <c r="TDO8" s="1097"/>
      <c r="TDP8" s="1097"/>
      <c r="TDQ8" s="1097"/>
      <c r="TDR8" s="1097"/>
      <c r="TDS8" s="1097"/>
      <c r="TDT8" s="1097"/>
      <c r="TDU8" s="1097"/>
      <c r="TDV8" s="1097"/>
      <c r="TDW8" s="1097"/>
      <c r="TDX8" s="1097"/>
      <c r="TDY8" s="1097"/>
      <c r="TDZ8" s="1097"/>
      <c r="TEA8" s="1097"/>
      <c r="TEB8" s="1097"/>
      <c r="TEC8" s="1097"/>
      <c r="TED8" s="1097"/>
      <c r="TEE8" s="1097"/>
      <c r="TEF8" s="1097"/>
      <c r="TEG8" s="1097"/>
      <c r="TEH8" s="1097"/>
      <c r="TEI8" s="1097"/>
      <c r="TEJ8" s="1097"/>
      <c r="TEK8" s="1097"/>
      <c r="TEL8" s="1097"/>
      <c r="TEM8" s="1097"/>
      <c r="TEN8" s="1097"/>
      <c r="TEO8" s="1097"/>
      <c r="TEP8" s="1097"/>
      <c r="TEQ8" s="1097"/>
      <c r="TER8" s="1097"/>
      <c r="TES8" s="1097"/>
      <c r="TET8" s="1097"/>
      <c r="TEU8" s="1097"/>
      <c r="TEV8" s="1097"/>
      <c r="TEW8" s="1097"/>
      <c r="TEX8" s="1097"/>
      <c r="TEY8" s="1097"/>
      <c r="TEZ8" s="1097"/>
      <c r="TFA8" s="1097"/>
      <c r="TFB8" s="1097"/>
      <c r="TFC8" s="1097"/>
      <c r="TFD8" s="1097"/>
      <c r="TFE8" s="1097"/>
      <c r="TFF8" s="1097"/>
      <c r="TFG8" s="1097"/>
      <c r="TFH8" s="1097"/>
      <c r="TFI8" s="1097"/>
      <c r="TFJ8" s="1097"/>
      <c r="TFK8" s="1097"/>
      <c r="TFL8" s="1097"/>
      <c r="TFM8" s="1097"/>
      <c r="TFN8" s="1097"/>
      <c r="TFO8" s="1097"/>
      <c r="TFP8" s="1097"/>
      <c r="TFQ8" s="1097"/>
      <c r="TFR8" s="1097"/>
      <c r="TFS8" s="1097"/>
      <c r="TFT8" s="1097"/>
      <c r="TFU8" s="1097"/>
      <c r="TFV8" s="1097"/>
      <c r="TFW8" s="1097"/>
      <c r="TFX8" s="1097"/>
      <c r="TFY8" s="1097"/>
      <c r="TFZ8" s="1097"/>
      <c r="TGA8" s="1097"/>
      <c r="TGB8" s="1097"/>
      <c r="TGC8" s="1097"/>
      <c r="TGD8" s="1097"/>
      <c r="TGE8" s="1097"/>
      <c r="TGF8" s="1097"/>
      <c r="TGG8" s="1097"/>
      <c r="TGH8" s="1097"/>
      <c r="TGI8" s="1097"/>
      <c r="TGJ8" s="1097"/>
      <c r="TGK8" s="1097"/>
      <c r="TGL8" s="1097"/>
      <c r="TGM8" s="1097"/>
      <c r="TGN8" s="1097"/>
      <c r="TGO8" s="1097"/>
      <c r="TGP8" s="1097"/>
      <c r="TGQ8" s="1097"/>
      <c r="TGR8" s="1097"/>
      <c r="TGS8" s="1097"/>
      <c r="TGT8" s="1097"/>
      <c r="TGU8" s="1097"/>
      <c r="TGV8" s="1097"/>
      <c r="TGW8" s="1097"/>
      <c r="TGX8" s="1097"/>
      <c r="TGY8" s="1097"/>
      <c r="TGZ8" s="1097"/>
      <c r="THA8" s="1097"/>
      <c r="THB8" s="1097"/>
      <c r="THC8" s="1097"/>
      <c r="THD8" s="1097"/>
      <c r="THE8" s="1097"/>
      <c r="THF8" s="1097"/>
      <c r="THG8" s="1097"/>
      <c r="THH8" s="1097"/>
      <c r="THI8" s="1097"/>
      <c r="THJ8" s="1097"/>
      <c r="THK8" s="1097"/>
      <c r="THL8" s="1097"/>
      <c r="THM8" s="1097"/>
      <c r="THN8" s="1097"/>
      <c r="THO8" s="1097"/>
      <c r="THP8" s="1097"/>
      <c r="THQ8" s="1097"/>
      <c r="THR8" s="1097"/>
      <c r="THS8" s="1097"/>
      <c r="THT8" s="1097"/>
      <c r="THU8" s="1097"/>
      <c r="THV8" s="1097"/>
      <c r="THW8" s="1097"/>
      <c r="THX8" s="1097"/>
      <c r="THY8" s="1097"/>
      <c r="THZ8" s="1097"/>
      <c r="TIA8" s="1097"/>
      <c r="TIB8" s="1097"/>
      <c r="TIC8" s="1097"/>
      <c r="TID8" s="1097"/>
      <c r="TIE8" s="1097"/>
      <c r="TIF8" s="1097"/>
      <c r="TIG8" s="1097"/>
      <c r="TIH8" s="1097"/>
      <c r="TII8" s="1097"/>
      <c r="TIJ8" s="1097"/>
      <c r="TIK8" s="1097"/>
      <c r="TIL8" s="1097"/>
      <c r="TIM8" s="1097"/>
      <c r="TIN8" s="1097"/>
      <c r="TIO8" s="1097"/>
      <c r="TIP8" s="1097"/>
      <c r="TIQ8" s="1097"/>
      <c r="TIR8" s="1097"/>
      <c r="TIS8" s="1097"/>
      <c r="TIT8" s="1097"/>
      <c r="TIU8" s="1097"/>
      <c r="TIV8" s="1097"/>
      <c r="TIW8" s="1097"/>
      <c r="TIX8" s="1097"/>
      <c r="TIY8" s="1097"/>
      <c r="TIZ8" s="1097"/>
      <c r="TJA8" s="1097"/>
      <c r="TJB8" s="1097"/>
      <c r="TJC8" s="1097"/>
      <c r="TJD8" s="1097"/>
      <c r="TJE8" s="1097"/>
      <c r="TJF8" s="1097"/>
      <c r="TJG8" s="1097"/>
      <c r="TJH8" s="1097"/>
      <c r="TJI8" s="1097"/>
      <c r="TJJ8" s="1097"/>
      <c r="TJK8" s="1097"/>
      <c r="TJL8" s="1097"/>
      <c r="TJM8" s="1097"/>
      <c r="TJN8" s="1097"/>
      <c r="TJO8" s="1097"/>
      <c r="TJP8" s="1097"/>
      <c r="TJQ8" s="1097"/>
      <c r="TJR8" s="1097"/>
      <c r="TJS8" s="1097"/>
      <c r="TJT8" s="1097"/>
      <c r="TJU8" s="1097"/>
      <c r="TJV8" s="1097"/>
      <c r="TJW8" s="1097"/>
      <c r="TJX8" s="1097"/>
      <c r="TJY8" s="1097"/>
      <c r="TJZ8" s="1097"/>
      <c r="TKA8" s="1097"/>
      <c r="TKB8" s="1097"/>
      <c r="TKC8" s="1097"/>
      <c r="TKD8" s="1097"/>
      <c r="TKE8" s="1097"/>
      <c r="TKF8" s="1097"/>
      <c r="TKG8" s="1097"/>
      <c r="TKH8" s="1097"/>
      <c r="TKI8" s="1097"/>
      <c r="TKJ8" s="1097"/>
      <c r="TKK8" s="1097"/>
      <c r="TKL8" s="1097"/>
      <c r="TKM8" s="1097"/>
      <c r="TKN8" s="1097"/>
      <c r="TKO8" s="1097"/>
      <c r="TKP8" s="1097"/>
      <c r="TKQ8" s="1097"/>
      <c r="TKR8" s="1097"/>
      <c r="TKS8" s="1097"/>
      <c r="TKT8" s="1097"/>
      <c r="TKU8" s="1097"/>
      <c r="TKV8" s="1097"/>
      <c r="TKW8" s="1097"/>
      <c r="TKX8" s="1097"/>
      <c r="TKY8" s="1097"/>
      <c r="TKZ8" s="1097"/>
      <c r="TLA8" s="1097"/>
      <c r="TLB8" s="1097"/>
      <c r="TLC8" s="1097"/>
      <c r="TLD8" s="1097"/>
      <c r="TLE8" s="1097"/>
      <c r="TLF8" s="1097"/>
      <c r="TLG8" s="1097"/>
      <c r="TLH8" s="1097"/>
      <c r="TLI8" s="1097"/>
      <c r="TLJ8" s="1097"/>
      <c r="TLK8" s="1097"/>
      <c r="TLL8" s="1097"/>
      <c r="TLM8" s="1097"/>
      <c r="TLN8" s="1097"/>
      <c r="TLO8" s="1097"/>
      <c r="TLP8" s="1097"/>
      <c r="TLQ8" s="1097"/>
      <c r="TLR8" s="1097"/>
      <c r="TLS8" s="1097"/>
      <c r="TLT8" s="1097"/>
      <c r="TLU8" s="1097"/>
      <c r="TLV8" s="1097"/>
      <c r="TLW8" s="1097"/>
      <c r="TLX8" s="1097"/>
      <c r="TLY8" s="1097"/>
      <c r="TLZ8" s="1097"/>
      <c r="TMA8" s="1097"/>
      <c r="TMB8" s="1097"/>
      <c r="TMC8" s="1097"/>
      <c r="TMD8" s="1097"/>
      <c r="TME8" s="1097"/>
      <c r="TMF8" s="1097"/>
      <c r="TMG8" s="1097"/>
      <c r="TMH8" s="1097"/>
      <c r="TMI8" s="1097"/>
      <c r="TMJ8" s="1097"/>
      <c r="TMK8" s="1097"/>
      <c r="TML8" s="1097"/>
      <c r="TMM8" s="1097"/>
      <c r="TMN8" s="1097"/>
      <c r="TMO8" s="1097"/>
      <c r="TMP8" s="1097"/>
      <c r="TMQ8" s="1097"/>
      <c r="TMR8" s="1097"/>
      <c r="TMS8" s="1097"/>
      <c r="TMT8" s="1097"/>
      <c r="TMU8" s="1097"/>
      <c r="TMV8" s="1097"/>
      <c r="TMW8" s="1097"/>
      <c r="TMX8" s="1097"/>
      <c r="TMY8" s="1097"/>
      <c r="TMZ8" s="1097"/>
      <c r="TNA8" s="1097"/>
      <c r="TNB8" s="1097"/>
      <c r="TNC8" s="1097"/>
      <c r="TND8" s="1097"/>
      <c r="TNE8" s="1097"/>
      <c r="TNF8" s="1097"/>
      <c r="TNG8" s="1097"/>
      <c r="TNH8" s="1097"/>
      <c r="TNI8" s="1097"/>
      <c r="TNJ8" s="1097"/>
      <c r="TNK8" s="1097"/>
      <c r="TNL8" s="1097"/>
      <c r="TNM8" s="1097"/>
      <c r="TNN8" s="1097"/>
      <c r="TNO8" s="1097"/>
      <c r="TNP8" s="1097"/>
      <c r="TNQ8" s="1097"/>
      <c r="TNR8" s="1097"/>
      <c r="TNS8" s="1097"/>
      <c r="TNT8" s="1097"/>
      <c r="TNU8" s="1097"/>
      <c r="TNV8" s="1097"/>
      <c r="TNW8" s="1097"/>
      <c r="TNX8" s="1097"/>
      <c r="TNY8" s="1097"/>
      <c r="TNZ8" s="1097"/>
      <c r="TOA8" s="1097"/>
      <c r="TOB8" s="1097"/>
      <c r="TOC8" s="1097"/>
      <c r="TOD8" s="1097"/>
      <c r="TOE8" s="1097"/>
      <c r="TOF8" s="1097"/>
      <c r="TOG8" s="1097"/>
      <c r="TOH8" s="1097"/>
      <c r="TOI8" s="1097"/>
      <c r="TOJ8" s="1097"/>
      <c r="TOK8" s="1097"/>
      <c r="TOL8" s="1097"/>
      <c r="TOM8" s="1097"/>
      <c r="TON8" s="1097"/>
      <c r="TOO8" s="1097"/>
      <c r="TOP8" s="1097"/>
      <c r="TOQ8" s="1097"/>
      <c r="TOR8" s="1097"/>
      <c r="TOS8" s="1097"/>
      <c r="TOT8" s="1097"/>
      <c r="TOU8" s="1097"/>
      <c r="TOV8" s="1097"/>
      <c r="TOW8" s="1097"/>
      <c r="TOX8" s="1097"/>
      <c r="TOY8" s="1097"/>
      <c r="TOZ8" s="1097"/>
      <c r="TPA8" s="1097"/>
      <c r="TPB8" s="1097"/>
      <c r="TPC8" s="1097"/>
      <c r="TPD8" s="1097"/>
      <c r="TPE8" s="1097"/>
      <c r="TPF8" s="1097"/>
      <c r="TPG8" s="1097"/>
      <c r="TPH8" s="1097"/>
      <c r="TPI8" s="1097"/>
      <c r="TPJ8" s="1097"/>
      <c r="TPK8" s="1097"/>
      <c r="TPL8" s="1097"/>
      <c r="TPM8" s="1097"/>
      <c r="TPN8" s="1097"/>
      <c r="TPO8" s="1097"/>
      <c r="TPP8" s="1097"/>
      <c r="TPQ8" s="1097"/>
      <c r="TPR8" s="1097"/>
      <c r="TPS8" s="1097"/>
      <c r="TPT8" s="1097"/>
      <c r="TPU8" s="1097"/>
      <c r="TPV8" s="1097"/>
      <c r="TPW8" s="1097"/>
      <c r="TPX8" s="1097"/>
      <c r="TPY8" s="1097"/>
      <c r="TPZ8" s="1097"/>
      <c r="TQA8" s="1097"/>
      <c r="TQB8" s="1097"/>
      <c r="TQC8" s="1097"/>
      <c r="TQD8" s="1097"/>
      <c r="TQE8" s="1097"/>
      <c r="TQF8" s="1097"/>
      <c r="TQG8" s="1097"/>
      <c r="TQH8" s="1097"/>
      <c r="TQI8" s="1097"/>
      <c r="TQJ8" s="1097"/>
      <c r="TQK8" s="1097"/>
      <c r="TQL8" s="1097"/>
      <c r="TQM8" s="1097"/>
      <c r="TQN8" s="1097"/>
      <c r="TQO8" s="1097"/>
      <c r="TQP8" s="1097"/>
      <c r="TQQ8" s="1097"/>
      <c r="TQR8" s="1097"/>
      <c r="TQS8" s="1097"/>
      <c r="TQT8" s="1097"/>
      <c r="TQU8" s="1097"/>
      <c r="TQV8" s="1097"/>
      <c r="TQW8" s="1097"/>
      <c r="TQX8" s="1097"/>
      <c r="TQY8" s="1097"/>
      <c r="TQZ8" s="1097"/>
      <c r="TRA8" s="1097"/>
      <c r="TRB8" s="1097"/>
      <c r="TRC8" s="1097"/>
      <c r="TRD8" s="1097"/>
      <c r="TRE8" s="1097"/>
      <c r="TRF8" s="1097"/>
      <c r="TRG8" s="1097"/>
      <c r="TRH8" s="1097"/>
      <c r="TRI8" s="1097"/>
      <c r="TRJ8" s="1097"/>
      <c r="TRK8" s="1097"/>
      <c r="TRL8" s="1097"/>
      <c r="TRM8" s="1097"/>
      <c r="TRN8" s="1097"/>
      <c r="TRO8" s="1097"/>
      <c r="TRP8" s="1097"/>
      <c r="TRQ8" s="1097"/>
      <c r="TRR8" s="1097"/>
      <c r="TRS8" s="1097"/>
      <c r="TRT8" s="1097"/>
      <c r="TRU8" s="1097"/>
      <c r="TRV8" s="1097"/>
      <c r="TRW8" s="1097"/>
      <c r="TRX8" s="1097"/>
      <c r="TRY8" s="1097"/>
      <c r="TRZ8" s="1097"/>
      <c r="TSA8" s="1097"/>
      <c r="TSB8" s="1097"/>
      <c r="TSC8" s="1097"/>
      <c r="TSD8" s="1097"/>
      <c r="TSE8" s="1097"/>
      <c r="TSF8" s="1097"/>
      <c r="TSG8" s="1097"/>
      <c r="TSH8" s="1097"/>
      <c r="TSI8" s="1097"/>
      <c r="TSJ8" s="1097"/>
      <c r="TSK8" s="1097"/>
      <c r="TSL8" s="1097"/>
      <c r="TSM8" s="1097"/>
      <c r="TSN8" s="1097"/>
      <c r="TSO8" s="1097"/>
      <c r="TSP8" s="1097"/>
      <c r="TSQ8" s="1097"/>
      <c r="TSR8" s="1097"/>
      <c r="TSS8" s="1097"/>
      <c r="TST8" s="1097"/>
      <c r="TSU8" s="1097"/>
      <c r="TSV8" s="1097"/>
      <c r="TSW8" s="1097"/>
      <c r="TSX8" s="1097"/>
      <c r="TSY8" s="1097"/>
      <c r="TSZ8" s="1097"/>
      <c r="TTA8" s="1097"/>
      <c r="TTB8" s="1097"/>
      <c r="TTC8" s="1097"/>
      <c r="TTD8" s="1097"/>
      <c r="TTE8" s="1097"/>
      <c r="TTF8" s="1097"/>
      <c r="TTG8" s="1097"/>
      <c r="TTH8" s="1097"/>
      <c r="TTI8" s="1097"/>
      <c r="TTJ8" s="1097"/>
      <c r="TTK8" s="1097"/>
      <c r="TTL8" s="1097"/>
      <c r="TTM8" s="1097"/>
      <c r="TTN8" s="1097"/>
      <c r="TTO8" s="1097"/>
      <c r="TTP8" s="1097"/>
      <c r="TTQ8" s="1097"/>
      <c r="TTR8" s="1097"/>
      <c r="TTS8" s="1097"/>
      <c r="TTT8" s="1097"/>
      <c r="TTU8" s="1097"/>
      <c r="TTV8" s="1097"/>
      <c r="TTW8" s="1097"/>
      <c r="TTX8" s="1097"/>
      <c r="TTY8" s="1097"/>
      <c r="TTZ8" s="1097"/>
      <c r="TUA8" s="1097"/>
      <c r="TUB8" s="1097"/>
      <c r="TUC8" s="1097"/>
      <c r="TUD8" s="1097"/>
      <c r="TUE8" s="1097"/>
      <c r="TUF8" s="1097"/>
      <c r="TUG8" s="1097"/>
      <c r="TUH8" s="1097"/>
      <c r="TUI8" s="1097"/>
      <c r="TUJ8" s="1097"/>
      <c r="TUK8" s="1097"/>
      <c r="TUL8" s="1097"/>
      <c r="TUM8" s="1097"/>
      <c r="TUN8" s="1097"/>
      <c r="TUO8" s="1097"/>
      <c r="TUP8" s="1097"/>
      <c r="TUQ8" s="1097"/>
      <c r="TUR8" s="1097"/>
      <c r="TUS8" s="1097"/>
      <c r="TUT8" s="1097"/>
      <c r="TUU8" s="1097"/>
      <c r="TUV8" s="1097"/>
      <c r="TUW8" s="1097"/>
      <c r="TUX8" s="1097"/>
      <c r="TUY8" s="1097"/>
      <c r="TUZ8" s="1097"/>
      <c r="TVA8" s="1097"/>
      <c r="TVB8" s="1097"/>
      <c r="TVC8" s="1097"/>
      <c r="TVD8" s="1097"/>
      <c r="TVE8" s="1097"/>
      <c r="TVF8" s="1097"/>
      <c r="TVG8" s="1097"/>
      <c r="TVH8" s="1097"/>
      <c r="TVI8" s="1097"/>
      <c r="TVJ8" s="1097"/>
      <c r="TVK8" s="1097"/>
      <c r="TVL8" s="1097"/>
      <c r="TVM8" s="1097"/>
      <c r="TVN8" s="1097"/>
      <c r="TVO8" s="1097"/>
      <c r="TVP8" s="1097"/>
      <c r="TVQ8" s="1097"/>
      <c r="TVR8" s="1097"/>
      <c r="TVS8" s="1097"/>
      <c r="TVT8" s="1097"/>
      <c r="TVU8" s="1097"/>
      <c r="TVV8" s="1097"/>
      <c r="TVW8" s="1097"/>
      <c r="TVX8" s="1097"/>
      <c r="TVY8" s="1097"/>
      <c r="TVZ8" s="1097"/>
      <c r="TWA8" s="1097"/>
      <c r="TWB8" s="1097"/>
      <c r="TWC8" s="1097"/>
      <c r="TWD8" s="1097"/>
      <c r="TWE8" s="1097"/>
      <c r="TWF8" s="1097"/>
      <c r="TWG8" s="1097"/>
      <c r="TWH8" s="1097"/>
      <c r="TWI8" s="1097"/>
      <c r="TWJ8" s="1097"/>
      <c r="TWK8" s="1097"/>
      <c r="TWL8" s="1097"/>
      <c r="TWM8" s="1097"/>
      <c r="TWN8" s="1097"/>
      <c r="TWO8" s="1097"/>
      <c r="TWP8" s="1097"/>
      <c r="TWQ8" s="1097"/>
      <c r="TWR8" s="1097"/>
      <c r="TWS8" s="1097"/>
      <c r="TWT8" s="1097"/>
      <c r="TWU8" s="1097"/>
      <c r="TWV8" s="1097"/>
      <c r="TWW8" s="1097"/>
      <c r="TWX8" s="1097"/>
      <c r="TWY8" s="1097"/>
      <c r="TWZ8" s="1097"/>
      <c r="TXA8" s="1097"/>
      <c r="TXB8" s="1097"/>
      <c r="TXC8" s="1097"/>
      <c r="TXD8" s="1097"/>
      <c r="TXE8" s="1097"/>
      <c r="TXF8" s="1097"/>
      <c r="TXG8" s="1097"/>
      <c r="TXH8" s="1097"/>
      <c r="TXI8" s="1097"/>
      <c r="TXJ8" s="1097"/>
      <c r="TXK8" s="1097"/>
      <c r="TXL8" s="1097"/>
      <c r="TXM8" s="1097"/>
      <c r="TXN8" s="1097"/>
      <c r="TXO8" s="1097"/>
      <c r="TXP8" s="1097"/>
      <c r="TXQ8" s="1097"/>
      <c r="TXR8" s="1097"/>
      <c r="TXS8" s="1097"/>
      <c r="TXT8" s="1097"/>
      <c r="TXU8" s="1097"/>
      <c r="TXV8" s="1097"/>
      <c r="TXW8" s="1097"/>
      <c r="TXX8" s="1097"/>
      <c r="TXY8" s="1097"/>
      <c r="TXZ8" s="1097"/>
      <c r="TYA8" s="1097"/>
      <c r="TYB8" s="1097"/>
      <c r="TYC8" s="1097"/>
      <c r="TYD8" s="1097"/>
      <c r="TYE8" s="1097"/>
      <c r="TYF8" s="1097"/>
      <c r="TYG8" s="1097"/>
      <c r="TYH8" s="1097"/>
      <c r="TYI8" s="1097"/>
      <c r="TYJ8" s="1097"/>
      <c r="TYK8" s="1097"/>
      <c r="TYL8" s="1097"/>
      <c r="TYM8" s="1097"/>
      <c r="TYN8" s="1097"/>
      <c r="TYO8" s="1097"/>
      <c r="TYP8" s="1097"/>
      <c r="TYQ8" s="1097"/>
      <c r="TYR8" s="1097"/>
      <c r="TYS8" s="1097"/>
      <c r="TYT8" s="1097"/>
      <c r="TYU8" s="1097"/>
      <c r="TYV8" s="1097"/>
      <c r="TYW8" s="1097"/>
      <c r="TYX8" s="1097"/>
      <c r="TYY8" s="1097"/>
      <c r="TYZ8" s="1097"/>
      <c r="TZA8" s="1097"/>
      <c r="TZB8" s="1097"/>
      <c r="TZC8" s="1097"/>
      <c r="TZD8" s="1097"/>
      <c r="TZE8" s="1097"/>
      <c r="TZF8" s="1097"/>
      <c r="TZG8" s="1097"/>
      <c r="TZH8" s="1097"/>
      <c r="TZI8" s="1097"/>
      <c r="TZJ8" s="1097"/>
      <c r="TZK8" s="1097"/>
      <c r="TZL8" s="1097"/>
      <c r="TZM8" s="1097"/>
      <c r="TZN8" s="1097"/>
      <c r="TZO8" s="1097"/>
      <c r="TZP8" s="1097"/>
      <c r="TZQ8" s="1097"/>
      <c r="TZR8" s="1097"/>
      <c r="TZS8" s="1097"/>
      <c r="TZT8" s="1097"/>
      <c r="TZU8" s="1097"/>
      <c r="TZV8" s="1097"/>
      <c r="TZW8" s="1097"/>
      <c r="TZX8" s="1097"/>
      <c r="TZY8" s="1097"/>
      <c r="TZZ8" s="1097"/>
      <c r="UAA8" s="1097"/>
      <c r="UAB8" s="1097"/>
      <c r="UAC8" s="1097"/>
      <c r="UAD8" s="1097"/>
      <c r="UAE8" s="1097"/>
      <c r="UAF8" s="1097"/>
      <c r="UAG8" s="1097"/>
      <c r="UAH8" s="1097"/>
      <c r="UAI8" s="1097"/>
      <c r="UAJ8" s="1097"/>
      <c r="UAK8" s="1097"/>
      <c r="UAL8" s="1097"/>
      <c r="UAM8" s="1097"/>
      <c r="UAN8" s="1097"/>
      <c r="UAO8" s="1097"/>
      <c r="UAP8" s="1097"/>
      <c r="UAQ8" s="1097"/>
      <c r="UAR8" s="1097"/>
      <c r="UAS8" s="1097"/>
      <c r="UAT8" s="1097"/>
      <c r="UAU8" s="1097"/>
      <c r="UAV8" s="1097"/>
      <c r="UAW8" s="1097"/>
      <c r="UAX8" s="1097"/>
      <c r="UAY8" s="1097"/>
      <c r="UAZ8" s="1097"/>
      <c r="UBA8" s="1097"/>
      <c r="UBB8" s="1097"/>
      <c r="UBC8" s="1097"/>
      <c r="UBD8" s="1097"/>
      <c r="UBE8" s="1097"/>
      <c r="UBF8" s="1097"/>
      <c r="UBG8" s="1097"/>
      <c r="UBH8" s="1097"/>
      <c r="UBI8" s="1097"/>
      <c r="UBJ8" s="1097"/>
      <c r="UBK8" s="1097"/>
      <c r="UBL8" s="1097"/>
      <c r="UBM8" s="1097"/>
      <c r="UBN8" s="1097"/>
      <c r="UBO8" s="1097"/>
      <c r="UBP8" s="1097"/>
      <c r="UBQ8" s="1097"/>
      <c r="UBR8" s="1097"/>
      <c r="UBS8" s="1097"/>
      <c r="UBT8" s="1097"/>
      <c r="UBU8" s="1097"/>
      <c r="UBV8" s="1097"/>
      <c r="UBW8" s="1097"/>
      <c r="UBX8" s="1097"/>
      <c r="UBY8" s="1097"/>
      <c r="UBZ8" s="1097"/>
      <c r="UCA8" s="1097"/>
      <c r="UCB8" s="1097"/>
      <c r="UCC8" s="1097"/>
      <c r="UCD8" s="1097"/>
      <c r="UCE8" s="1097"/>
      <c r="UCF8" s="1097"/>
      <c r="UCG8" s="1097"/>
      <c r="UCH8" s="1097"/>
      <c r="UCI8" s="1097"/>
      <c r="UCJ8" s="1097"/>
      <c r="UCK8" s="1097"/>
      <c r="UCL8" s="1097"/>
      <c r="UCM8" s="1097"/>
      <c r="UCN8" s="1097"/>
      <c r="UCO8" s="1097"/>
      <c r="UCP8" s="1097"/>
      <c r="UCQ8" s="1097"/>
      <c r="UCR8" s="1097"/>
      <c r="UCS8" s="1097"/>
      <c r="UCT8" s="1097"/>
      <c r="UCU8" s="1097"/>
      <c r="UCV8" s="1097"/>
      <c r="UCW8" s="1097"/>
      <c r="UCX8" s="1097"/>
      <c r="UCY8" s="1097"/>
      <c r="UCZ8" s="1097"/>
      <c r="UDA8" s="1097"/>
      <c r="UDB8" s="1097"/>
      <c r="UDC8" s="1097"/>
      <c r="UDD8" s="1097"/>
      <c r="UDE8" s="1097"/>
      <c r="UDF8" s="1097"/>
      <c r="UDG8" s="1097"/>
      <c r="UDH8" s="1097"/>
      <c r="UDI8" s="1097"/>
      <c r="UDJ8" s="1097"/>
      <c r="UDK8" s="1097"/>
      <c r="UDL8" s="1097"/>
      <c r="UDM8" s="1097"/>
      <c r="UDN8" s="1097"/>
      <c r="UDO8" s="1097"/>
      <c r="UDP8" s="1097"/>
      <c r="UDQ8" s="1097"/>
      <c r="UDR8" s="1097"/>
      <c r="UDS8" s="1097"/>
      <c r="UDT8" s="1097"/>
      <c r="UDU8" s="1097"/>
      <c r="UDV8" s="1097"/>
      <c r="UDW8" s="1097"/>
      <c r="UDX8" s="1097"/>
      <c r="UDY8" s="1097"/>
      <c r="UDZ8" s="1097"/>
      <c r="UEA8" s="1097"/>
      <c r="UEB8" s="1097"/>
      <c r="UEC8" s="1097"/>
      <c r="UED8" s="1097"/>
      <c r="UEE8" s="1097"/>
      <c r="UEF8" s="1097"/>
      <c r="UEG8" s="1097"/>
      <c r="UEH8" s="1097"/>
      <c r="UEI8" s="1097"/>
      <c r="UEJ8" s="1097"/>
      <c r="UEK8" s="1097"/>
      <c r="UEL8" s="1097"/>
      <c r="UEM8" s="1097"/>
      <c r="UEN8" s="1097"/>
      <c r="UEO8" s="1097"/>
      <c r="UEP8" s="1097"/>
      <c r="UEQ8" s="1097"/>
      <c r="UER8" s="1097"/>
      <c r="UES8" s="1097"/>
      <c r="UET8" s="1097"/>
      <c r="UEU8" s="1097"/>
      <c r="UEV8" s="1097"/>
      <c r="UEW8" s="1097"/>
      <c r="UEX8" s="1097"/>
      <c r="UEY8" s="1097"/>
      <c r="UEZ8" s="1097"/>
      <c r="UFA8" s="1097"/>
      <c r="UFB8" s="1097"/>
      <c r="UFC8" s="1097"/>
      <c r="UFD8" s="1097"/>
      <c r="UFE8" s="1097"/>
      <c r="UFF8" s="1097"/>
      <c r="UFG8" s="1097"/>
      <c r="UFH8" s="1097"/>
      <c r="UFI8" s="1097"/>
      <c r="UFJ8" s="1097"/>
      <c r="UFK8" s="1097"/>
      <c r="UFL8" s="1097"/>
      <c r="UFM8" s="1097"/>
      <c r="UFN8" s="1097"/>
      <c r="UFO8" s="1097"/>
      <c r="UFP8" s="1097"/>
      <c r="UFQ8" s="1097"/>
      <c r="UFR8" s="1097"/>
      <c r="UFS8" s="1097"/>
      <c r="UFT8" s="1097"/>
      <c r="UFU8" s="1097"/>
      <c r="UFV8" s="1097"/>
      <c r="UFW8" s="1097"/>
      <c r="UFX8" s="1097"/>
      <c r="UFY8" s="1097"/>
      <c r="UFZ8" s="1097"/>
      <c r="UGA8" s="1097"/>
      <c r="UGB8" s="1097"/>
      <c r="UGC8" s="1097"/>
      <c r="UGD8" s="1097"/>
      <c r="UGE8" s="1097"/>
      <c r="UGF8" s="1097"/>
      <c r="UGG8" s="1097"/>
      <c r="UGH8" s="1097"/>
      <c r="UGI8" s="1097"/>
      <c r="UGJ8" s="1097"/>
      <c r="UGK8" s="1097"/>
      <c r="UGL8" s="1097"/>
      <c r="UGM8" s="1097"/>
      <c r="UGN8" s="1097"/>
      <c r="UGO8" s="1097"/>
      <c r="UGP8" s="1097"/>
      <c r="UGQ8" s="1097"/>
      <c r="UGR8" s="1097"/>
      <c r="UGS8" s="1097"/>
      <c r="UGT8" s="1097"/>
      <c r="UGU8" s="1097"/>
      <c r="UGV8" s="1097"/>
      <c r="UGW8" s="1097"/>
      <c r="UGX8" s="1097"/>
      <c r="UGY8" s="1097"/>
      <c r="UGZ8" s="1097"/>
      <c r="UHA8" s="1097"/>
      <c r="UHB8" s="1097"/>
      <c r="UHC8" s="1097"/>
      <c r="UHD8" s="1097"/>
      <c r="UHE8" s="1097"/>
      <c r="UHF8" s="1097"/>
      <c r="UHG8" s="1097"/>
      <c r="UHH8" s="1097"/>
      <c r="UHI8" s="1097"/>
      <c r="UHJ8" s="1097"/>
      <c r="UHK8" s="1097"/>
      <c r="UHL8" s="1097"/>
      <c r="UHM8" s="1097"/>
      <c r="UHN8" s="1097"/>
      <c r="UHO8" s="1097"/>
      <c r="UHP8" s="1097"/>
      <c r="UHQ8" s="1097"/>
      <c r="UHR8" s="1097"/>
      <c r="UHS8" s="1097"/>
      <c r="UHT8" s="1097"/>
      <c r="UHU8" s="1097"/>
      <c r="UHV8" s="1097"/>
      <c r="UHW8" s="1097"/>
      <c r="UHX8" s="1097"/>
      <c r="UHY8" s="1097"/>
      <c r="UHZ8" s="1097"/>
      <c r="UIA8" s="1097"/>
      <c r="UIB8" s="1097"/>
      <c r="UIC8" s="1097"/>
      <c r="UID8" s="1097"/>
      <c r="UIE8" s="1097"/>
      <c r="UIF8" s="1097"/>
      <c r="UIG8" s="1097"/>
      <c r="UIH8" s="1097"/>
      <c r="UII8" s="1097"/>
      <c r="UIJ8" s="1097"/>
      <c r="UIK8" s="1097"/>
      <c r="UIL8" s="1097"/>
      <c r="UIM8" s="1097"/>
      <c r="UIN8" s="1097"/>
      <c r="UIO8" s="1097"/>
      <c r="UIP8" s="1097"/>
      <c r="UIQ8" s="1097"/>
      <c r="UIR8" s="1097"/>
      <c r="UIS8" s="1097"/>
      <c r="UIT8" s="1097"/>
      <c r="UIU8" s="1097"/>
      <c r="UIV8" s="1097"/>
      <c r="UIW8" s="1097"/>
      <c r="UIX8" s="1097"/>
      <c r="UIY8" s="1097"/>
      <c r="UIZ8" s="1097"/>
      <c r="UJA8" s="1097"/>
      <c r="UJB8" s="1097"/>
      <c r="UJC8" s="1097"/>
      <c r="UJD8" s="1097"/>
      <c r="UJE8" s="1097"/>
      <c r="UJF8" s="1097"/>
      <c r="UJG8" s="1097"/>
      <c r="UJH8" s="1097"/>
      <c r="UJI8" s="1097"/>
      <c r="UJJ8" s="1097"/>
      <c r="UJK8" s="1097"/>
      <c r="UJL8" s="1097"/>
      <c r="UJM8" s="1097"/>
      <c r="UJN8" s="1097"/>
      <c r="UJO8" s="1097"/>
      <c r="UJP8" s="1097"/>
      <c r="UJQ8" s="1097"/>
      <c r="UJR8" s="1097"/>
      <c r="UJS8" s="1097"/>
      <c r="UJT8" s="1097"/>
      <c r="UJU8" s="1097"/>
      <c r="UJV8" s="1097"/>
      <c r="UJW8" s="1097"/>
      <c r="UJX8" s="1097"/>
      <c r="UJY8" s="1097"/>
      <c r="UJZ8" s="1097"/>
      <c r="UKA8" s="1097"/>
      <c r="UKB8" s="1097"/>
      <c r="UKC8" s="1097"/>
      <c r="UKD8" s="1097"/>
      <c r="UKE8" s="1097"/>
      <c r="UKF8" s="1097"/>
      <c r="UKG8" s="1097"/>
      <c r="UKH8" s="1097"/>
      <c r="UKI8" s="1097"/>
      <c r="UKJ8" s="1097"/>
      <c r="UKK8" s="1097"/>
      <c r="UKL8" s="1097"/>
      <c r="UKM8" s="1097"/>
      <c r="UKN8" s="1097"/>
      <c r="UKO8" s="1097"/>
      <c r="UKP8" s="1097"/>
      <c r="UKQ8" s="1097"/>
      <c r="UKR8" s="1097"/>
      <c r="UKS8" s="1097"/>
      <c r="UKT8" s="1097"/>
      <c r="UKU8" s="1097"/>
      <c r="UKV8" s="1097"/>
      <c r="UKW8" s="1097"/>
      <c r="UKX8" s="1097"/>
      <c r="UKY8" s="1097"/>
      <c r="UKZ8" s="1097"/>
      <c r="ULA8" s="1097"/>
      <c r="ULB8" s="1097"/>
      <c r="ULC8" s="1097"/>
      <c r="ULD8" s="1097"/>
      <c r="ULE8" s="1097"/>
      <c r="ULF8" s="1097"/>
      <c r="ULG8" s="1097"/>
      <c r="ULH8" s="1097"/>
      <c r="ULI8" s="1097"/>
      <c r="ULJ8" s="1097"/>
      <c r="ULK8" s="1097"/>
      <c r="ULL8" s="1097"/>
      <c r="ULM8" s="1097"/>
      <c r="ULN8" s="1097"/>
      <c r="ULO8" s="1097"/>
      <c r="ULP8" s="1097"/>
      <c r="ULQ8" s="1097"/>
      <c r="ULR8" s="1097"/>
      <c r="ULS8" s="1097"/>
      <c r="ULT8" s="1097"/>
      <c r="ULU8" s="1097"/>
      <c r="ULV8" s="1097"/>
      <c r="ULW8" s="1097"/>
      <c r="ULX8" s="1097"/>
      <c r="ULY8" s="1097"/>
      <c r="ULZ8" s="1097"/>
      <c r="UMA8" s="1097"/>
      <c r="UMB8" s="1097"/>
      <c r="UMC8" s="1097"/>
      <c r="UMD8" s="1097"/>
      <c r="UME8" s="1097"/>
      <c r="UMF8" s="1097"/>
      <c r="UMG8" s="1097"/>
      <c r="UMH8" s="1097"/>
      <c r="UMI8" s="1097"/>
      <c r="UMJ8" s="1097"/>
      <c r="UMK8" s="1097"/>
      <c r="UML8" s="1097"/>
      <c r="UMM8" s="1097"/>
      <c r="UMN8" s="1097"/>
      <c r="UMO8" s="1097"/>
      <c r="UMP8" s="1097"/>
      <c r="UMQ8" s="1097"/>
      <c r="UMR8" s="1097"/>
      <c r="UMS8" s="1097"/>
      <c r="UMT8" s="1097"/>
      <c r="UMU8" s="1097"/>
      <c r="UMV8" s="1097"/>
      <c r="UMW8" s="1097"/>
      <c r="UMX8" s="1097"/>
      <c r="UMY8" s="1097"/>
      <c r="UMZ8" s="1097"/>
      <c r="UNA8" s="1097"/>
      <c r="UNB8" s="1097"/>
      <c r="UNC8" s="1097"/>
      <c r="UND8" s="1097"/>
      <c r="UNE8" s="1097"/>
      <c r="UNF8" s="1097"/>
      <c r="UNG8" s="1097"/>
      <c r="UNH8" s="1097"/>
      <c r="UNI8" s="1097"/>
      <c r="UNJ8" s="1097"/>
      <c r="UNK8" s="1097"/>
      <c r="UNL8" s="1097"/>
      <c r="UNM8" s="1097"/>
      <c r="UNN8" s="1097"/>
      <c r="UNO8" s="1097"/>
      <c r="UNP8" s="1097"/>
      <c r="UNQ8" s="1097"/>
      <c r="UNR8" s="1097"/>
      <c r="UNS8" s="1097"/>
      <c r="UNT8" s="1097"/>
      <c r="UNU8" s="1097"/>
      <c r="UNV8" s="1097"/>
      <c r="UNW8" s="1097"/>
      <c r="UNX8" s="1097"/>
      <c r="UNY8" s="1097"/>
      <c r="UNZ8" s="1097"/>
      <c r="UOA8" s="1097"/>
      <c r="UOB8" s="1097"/>
      <c r="UOC8" s="1097"/>
      <c r="UOD8" s="1097"/>
      <c r="UOE8" s="1097"/>
      <c r="UOF8" s="1097"/>
      <c r="UOG8" s="1097"/>
      <c r="UOH8" s="1097"/>
      <c r="UOI8" s="1097"/>
      <c r="UOJ8" s="1097"/>
      <c r="UOK8" s="1097"/>
      <c r="UOL8" s="1097"/>
      <c r="UOM8" s="1097"/>
      <c r="UON8" s="1097"/>
      <c r="UOO8" s="1097"/>
      <c r="UOP8" s="1097"/>
      <c r="UOQ8" s="1097"/>
      <c r="UOR8" s="1097"/>
      <c r="UOS8" s="1097"/>
      <c r="UOT8" s="1097"/>
      <c r="UOU8" s="1097"/>
      <c r="UOV8" s="1097"/>
      <c r="UOW8" s="1097"/>
      <c r="UOX8" s="1097"/>
      <c r="UOY8" s="1097"/>
      <c r="UOZ8" s="1097"/>
      <c r="UPA8" s="1097"/>
      <c r="UPB8" s="1097"/>
      <c r="UPC8" s="1097"/>
      <c r="UPD8" s="1097"/>
      <c r="UPE8" s="1097"/>
      <c r="UPF8" s="1097"/>
      <c r="UPG8" s="1097"/>
      <c r="UPH8" s="1097"/>
      <c r="UPI8" s="1097"/>
      <c r="UPJ8" s="1097"/>
      <c r="UPK8" s="1097"/>
      <c r="UPL8" s="1097"/>
      <c r="UPM8" s="1097"/>
      <c r="UPN8" s="1097"/>
      <c r="UPO8" s="1097"/>
      <c r="UPP8" s="1097"/>
      <c r="UPQ8" s="1097"/>
      <c r="UPR8" s="1097"/>
      <c r="UPS8" s="1097"/>
      <c r="UPT8" s="1097"/>
      <c r="UPU8" s="1097"/>
      <c r="UPV8" s="1097"/>
      <c r="UPW8" s="1097"/>
      <c r="UPX8" s="1097"/>
      <c r="UPY8" s="1097"/>
      <c r="UPZ8" s="1097"/>
      <c r="UQA8" s="1097"/>
      <c r="UQB8" s="1097"/>
      <c r="UQC8" s="1097"/>
      <c r="UQD8" s="1097"/>
      <c r="UQE8" s="1097"/>
      <c r="UQF8" s="1097"/>
      <c r="UQG8" s="1097"/>
      <c r="UQH8" s="1097"/>
      <c r="UQI8" s="1097"/>
      <c r="UQJ8" s="1097"/>
      <c r="UQK8" s="1097"/>
      <c r="UQL8" s="1097"/>
      <c r="UQM8" s="1097"/>
      <c r="UQN8" s="1097"/>
      <c r="UQO8" s="1097"/>
      <c r="UQP8" s="1097"/>
      <c r="UQQ8" s="1097"/>
      <c r="UQR8" s="1097"/>
      <c r="UQS8" s="1097"/>
      <c r="UQT8" s="1097"/>
      <c r="UQU8" s="1097"/>
      <c r="UQV8" s="1097"/>
      <c r="UQW8" s="1097"/>
      <c r="UQX8" s="1097"/>
      <c r="UQY8" s="1097"/>
      <c r="UQZ8" s="1097"/>
      <c r="URA8" s="1097"/>
      <c r="URB8" s="1097"/>
      <c r="URC8" s="1097"/>
      <c r="URD8" s="1097"/>
      <c r="URE8" s="1097"/>
      <c r="URF8" s="1097"/>
      <c r="URG8" s="1097"/>
      <c r="URH8" s="1097"/>
      <c r="URI8" s="1097"/>
      <c r="URJ8" s="1097"/>
      <c r="URK8" s="1097"/>
      <c r="URL8" s="1097"/>
      <c r="URM8" s="1097"/>
      <c r="URN8" s="1097"/>
      <c r="URO8" s="1097"/>
      <c r="URP8" s="1097"/>
      <c r="URQ8" s="1097"/>
      <c r="URR8" s="1097"/>
      <c r="URS8" s="1097"/>
      <c r="URT8" s="1097"/>
      <c r="URU8" s="1097"/>
      <c r="URV8" s="1097"/>
      <c r="URW8" s="1097"/>
      <c r="URX8" s="1097"/>
      <c r="URY8" s="1097"/>
      <c r="URZ8" s="1097"/>
      <c r="USA8" s="1097"/>
      <c r="USB8" s="1097"/>
      <c r="USC8" s="1097"/>
      <c r="USD8" s="1097"/>
      <c r="USE8" s="1097"/>
      <c r="USF8" s="1097"/>
      <c r="USG8" s="1097"/>
      <c r="USH8" s="1097"/>
      <c r="USI8" s="1097"/>
      <c r="USJ8" s="1097"/>
      <c r="USK8" s="1097"/>
      <c r="USL8" s="1097"/>
      <c r="USM8" s="1097"/>
      <c r="USN8" s="1097"/>
      <c r="USO8" s="1097"/>
      <c r="USP8" s="1097"/>
      <c r="USQ8" s="1097"/>
      <c r="USR8" s="1097"/>
      <c r="USS8" s="1097"/>
      <c r="UST8" s="1097"/>
      <c r="USU8" s="1097"/>
      <c r="USV8" s="1097"/>
      <c r="USW8" s="1097"/>
      <c r="USX8" s="1097"/>
      <c r="USY8" s="1097"/>
      <c r="USZ8" s="1097"/>
      <c r="UTA8" s="1097"/>
      <c r="UTB8" s="1097"/>
      <c r="UTC8" s="1097"/>
      <c r="UTD8" s="1097"/>
      <c r="UTE8" s="1097"/>
      <c r="UTF8" s="1097"/>
      <c r="UTG8" s="1097"/>
      <c r="UTH8" s="1097"/>
      <c r="UTI8" s="1097"/>
      <c r="UTJ8" s="1097"/>
      <c r="UTK8" s="1097"/>
      <c r="UTL8" s="1097"/>
      <c r="UTM8" s="1097"/>
      <c r="UTN8" s="1097"/>
      <c r="UTO8" s="1097"/>
      <c r="UTP8" s="1097"/>
      <c r="UTQ8" s="1097"/>
      <c r="UTR8" s="1097"/>
      <c r="UTS8" s="1097"/>
      <c r="UTT8" s="1097"/>
      <c r="UTU8" s="1097"/>
      <c r="UTV8" s="1097"/>
      <c r="UTW8" s="1097"/>
      <c r="UTX8" s="1097"/>
      <c r="UTY8" s="1097"/>
      <c r="UTZ8" s="1097"/>
      <c r="UUA8" s="1097"/>
      <c r="UUB8" s="1097"/>
      <c r="UUC8" s="1097"/>
      <c r="UUD8" s="1097"/>
      <c r="UUE8" s="1097"/>
      <c r="UUF8" s="1097"/>
      <c r="UUG8" s="1097"/>
      <c r="UUH8" s="1097"/>
      <c r="UUI8" s="1097"/>
      <c r="UUJ8" s="1097"/>
      <c r="UUK8" s="1097"/>
      <c r="UUL8" s="1097"/>
      <c r="UUM8" s="1097"/>
      <c r="UUN8" s="1097"/>
      <c r="UUO8" s="1097"/>
      <c r="UUP8" s="1097"/>
      <c r="UUQ8" s="1097"/>
      <c r="UUR8" s="1097"/>
      <c r="UUS8" s="1097"/>
      <c r="UUT8" s="1097"/>
      <c r="UUU8" s="1097"/>
      <c r="UUV8" s="1097"/>
      <c r="UUW8" s="1097"/>
      <c r="UUX8" s="1097"/>
      <c r="UUY8" s="1097"/>
      <c r="UUZ8" s="1097"/>
      <c r="UVA8" s="1097"/>
      <c r="UVB8" s="1097"/>
      <c r="UVC8" s="1097"/>
      <c r="UVD8" s="1097"/>
      <c r="UVE8" s="1097"/>
      <c r="UVF8" s="1097"/>
      <c r="UVG8" s="1097"/>
      <c r="UVH8" s="1097"/>
      <c r="UVI8" s="1097"/>
      <c r="UVJ8" s="1097"/>
      <c r="UVK8" s="1097"/>
      <c r="UVL8" s="1097"/>
      <c r="UVM8" s="1097"/>
      <c r="UVN8" s="1097"/>
      <c r="UVO8" s="1097"/>
      <c r="UVP8" s="1097"/>
      <c r="UVQ8" s="1097"/>
      <c r="UVR8" s="1097"/>
      <c r="UVS8" s="1097"/>
      <c r="UVT8" s="1097"/>
      <c r="UVU8" s="1097"/>
      <c r="UVV8" s="1097"/>
      <c r="UVW8" s="1097"/>
      <c r="UVX8" s="1097"/>
      <c r="UVY8" s="1097"/>
      <c r="UVZ8" s="1097"/>
      <c r="UWA8" s="1097"/>
      <c r="UWB8" s="1097"/>
      <c r="UWC8" s="1097"/>
      <c r="UWD8" s="1097"/>
      <c r="UWE8" s="1097"/>
      <c r="UWF8" s="1097"/>
      <c r="UWG8" s="1097"/>
      <c r="UWH8" s="1097"/>
      <c r="UWI8" s="1097"/>
      <c r="UWJ8" s="1097"/>
      <c r="UWK8" s="1097"/>
      <c r="UWL8" s="1097"/>
      <c r="UWM8" s="1097"/>
      <c r="UWN8" s="1097"/>
      <c r="UWO8" s="1097"/>
      <c r="UWP8" s="1097"/>
      <c r="UWQ8" s="1097"/>
      <c r="UWR8" s="1097"/>
      <c r="UWS8" s="1097"/>
      <c r="UWT8" s="1097"/>
      <c r="UWU8" s="1097"/>
      <c r="UWV8" s="1097"/>
      <c r="UWW8" s="1097"/>
      <c r="UWX8" s="1097"/>
      <c r="UWY8" s="1097"/>
      <c r="UWZ8" s="1097"/>
      <c r="UXA8" s="1097"/>
      <c r="UXB8" s="1097"/>
      <c r="UXC8" s="1097"/>
      <c r="UXD8" s="1097"/>
      <c r="UXE8" s="1097"/>
      <c r="UXF8" s="1097"/>
      <c r="UXG8" s="1097"/>
      <c r="UXH8" s="1097"/>
      <c r="UXI8" s="1097"/>
      <c r="UXJ8" s="1097"/>
      <c r="UXK8" s="1097"/>
      <c r="UXL8" s="1097"/>
      <c r="UXM8" s="1097"/>
      <c r="UXN8" s="1097"/>
      <c r="UXO8" s="1097"/>
      <c r="UXP8" s="1097"/>
      <c r="UXQ8" s="1097"/>
      <c r="UXR8" s="1097"/>
      <c r="UXS8" s="1097"/>
      <c r="UXT8" s="1097"/>
      <c r="UXU8" s="1097"/>
      <c r="UXV8" s="1097"/>
      <c r="UXW8" s="1097"/>
      <c r="UXX8" s="1097"/>
      <c r="UXY8" s="1097"/>
      <c r="UXZ8" s="1097"/>
      <c r="UYA8" s="1097"/>
      <c r="UYB8" s="1097"/>
      <c r="UYC8" s="1097"/>
      <c r="UYD8" s="1097"/>
      <c r="UYE8" s="1097"/>
      <c r="UYF8" s="1097"/>
      <c r="UYG8" s="1097"/>
      <c r="UYH8" s="1097"/>
      <c r="UYI8" s="1097"/>
      <c r="UYJ8" s="1097"/>
      <c r="UYK8" s="1097"/>
      <c r="UYL8" s="1097"/>
      <c r="UYM8" s="1097"/>
      <c r="UYN8" s="1097"/>
      <c r="UYO8" s="1097"/>
      <c r="UYP8" s="1097"/>
      <c r="UYQ8" s="1097"/>
      <c r="UYR8" s="1097"/>
      <c r="UYS8" s="1097"/>
      <c r="UYT8" s="1097"/>
      <c r="UYU8" s="1097"/>
      <c r="UYV8" s="1097"/>
      <c r="UYW8" s="1097"/>
      <c r="UYX8" s="1097"/>
      <c r="UYY8" s="1097"/>
      <c r="UYZ8" s="1097"/>
      <c r="UZA8" s="1097"/>
      <c r="UZB8" s="1097"/>
      <c r="UZC8" s="1097"/>
      <c r="UZD8" s="1097"/>
      <c r="UZE8" s="1097"/>
      <c r="UZF8" s="1097"/>
      <c r="UZG8" s="1097"/>
      <c r="UZH8" s="1097"/>
      <c r="UZI8" s="1097"/>
      <c r="UZJ8" s="1097"/>
      <c r="UZK8" s="1097"/>
      <c r="UZL8" s="1097"/>
      <c r="UZM8" s="1097"/>
      <c r="UZN8" s="1097"/>
      <c r="UZO8" s="1097"/>
      <c r="UZP8" s="1097"/>
      <c r="UZQ8" s="1097"/>
      <c r="UZR8" s="1097"/>
      <c r="UZS8" s="1097"/>
      <c r="UZT8" s="1097"/>
      <c r="UZU8" s="1097"/>
      <c r="UZV8" s="1097"/>
      <c r="UZW8" s="1097"/>
      <c r="UZX8" s="1097"/>
      <c r="UZY8" s="1097"/>
      <c r="UZZ8" s="1097"/>
      <c r="VAA8" s="1097"/>
      <c r="VAB8" s="1097"/>
      <c r="VAC8" s="1097"/>
      <c r="VAD8" s="1097"/>
      <c r="VAE8" s="1097"/>
      <c r="VAF8" s="1097"/>
      <c r="VAG8" s="1097"/>
      <c r="VAH8" s="1097"/>
      <c r="VAI8" s="1097"/>
      <c r="VAJ8" s="1097"/>
      <c r="VAK8" s="1097"/>
      <c r="VAL8" s="1097"/>
      <c r="VAM8" s="1097"/>
      <c r="VAN8" s="1097"/>
      <c r="VAO8" s="1097"/>
      <c r="VAP8" s="1097"/>
      <c r="VAQ8" s="1097"/>
      <c r="VAR8" s="1097"/>
      <c r="VAS8" s="1097"/>
      <c r="VAT8" s="1097"/>
      <c r="VAU8" s="1097"/>
      <c r="VAV8" s="1097"/>
      <c r="VAW8" s="1097"/>
      <c r="VAX8" s="1097"/>
      <c r="VAY8" s="1097"/>
      <c r="VAZ8" s="1097"/>
      <c r="VBA8" s="1097"/>
      <c r="VBB8" s="1097"/>
      <c r="VBC8" s="1097"/>
      <c r="VBD8" s="1097"/>
      <c r="VBE8" s="1097"/>
      <c r="VBF8" s="1097"/>
      <c r="VBG8" s="1097"/>
      <c r="VBH8" s="1097"/>
      <c r="VBI8" s="1097"/>
      <c r="VBJ8" s="1097"/>
      <c r="VBK8" s="1097"/>
      <c r="VBL8" s="1097"/>
      <c r="VBM8" s="1097"/>
      <c r="VBN8" s="1097"/>
      <c r="VBO8" s="1097"/>
      <c r="VBP8" s="1097"/>
      <c r="VBQ8" s="1097"/>
      <c r="VBR8" s="1097"/>
      <c r="VBS8" s="1097"/>
      <c r="VBT8" s="1097"/>
      <c r="VBU8" s="1097"/>
      <c r="VBV8" s="1097"/>
      <c r="VBW8" s="1097"/>
      <c r="VBX8" s="1097"/>
      <c r="VBY8" s="1097"/>
      <c r="VBZ8" s="1097"/>
      <c r="VCA8" s="1097"/>
      <c r="VCB8" s="1097"/>
      <c r="VCC8" s="1097"/>
      <c r="VCD8" s="1097"/>
      <c r="VCE8" s="1097"/>
      <c r="VCF8" s="1097"/>
      <c r="VCG8" s="1097"/>
      <c r="VCH8" s="1097"/>
      <c r="VCI8" s="1097"/>
      <c r="VCJ8" s="1097"/>
      <c r="VCK8" s="1097"/>
      <c r="VCL8" s="1097"/>
      <c r="VCM8" s="1097"/>
      <c r="VCN8" s="1097"/>
      <c r="VCO8" s="1097"/>
      <c r="VCP8" s="1097"/>
      <c r="VCQ8" s="1097"/>
      <c r="VCR8" s="1097"/>
      <c r="VCS8" s="1097"/>
      <c r="VCT8" s="1097"/>
      <c r="VCU8" s="1097"/>
      <c r="VCV8" s="1097"/>
      <c r="VCW8" s="1097"/>
      <c r="VCX8" s="1097"/>
      <c r="VCY8" s="1097"/>
      <c r="VCZ8" s="1097"/>
      <c r="VDA8" s="1097"/>
      <c r="VDB8" s="1097"/>
      <c r="VDC8" s="1097"/>
      <c r="VDD8" s="1097"/>
      <c r="VDE8" s="1097"/>
      <c r="VDF8" s="1097"/>
      <c r="VDG8" s="1097"/>
      <c r="VDH8" s="1097"/>
      <c r="VDI8" s="1097"/>
      <c r="VDJ8" s="1097"/>
      <c r="VDK8" s="1097"/>
      <c r="VDL8" s="1097"/>
      <c r="VDM8" s="1097"/>
      <c r="VDN8" s="1097"/>
      <c r="VDO8" s="1097"/>
      <c r="VDP8" s="1097"/>
      <c r="VDQ8" s="1097"/>
      <c r="VDR8" s="1097"/>
      <c r="VDS8" s="1097"/>
      <c r="VDT8" s="1097"/>
      <c r="VDU8" s="1097"/>
      <c r="VDV8" s="1097"/>
      <c r="VDW8" s="1097"/>
      <c r="VDX8" s="1097"/>
      <c r="VDY8" s="1097"/>
      <c r="VDZ8" s="1097"/>
      <c r="VEA8" s="1097"/>
      <c r="VEB8" s="1097"/>
      <c r="VEC8" s="1097"/>
      <c r="VED8" s="1097"/>
      <c r="VEE8" s="1097"/>
      <c r="VEF8" s="1097"/>
      <c r="VEG8" s="1097"/>
      <c r="VEH8" s="1097"/>
      <c r="VEI8" s="1097"/>
      <c r="VEJ8" s="1097"/>
      <c r="VEK8" s="1097"/>
      <c r="VEL8" s="1097"/>
      <c r="VEM8" s="1097"/>
      <c r="VEN8" s="1097"/>
      <c r="VEO8" s="1097"/>
      <c r="VEP8" s="1097"/>
      <c r="VEQ8" s="1097"/>
      <c r="VER8" s="1097"/>
      <c r="VES8" s="1097"/>
      <c r="VET8" s="1097"/>
      <c r="VEU8" s="1097"/>
      <c r="VEV8" s="1097"/>
      <c r="VEW8" s="1097"/>
      <c r="VEX8" s="1097"/>
      <c r="VEY8" s="1097"/>
      <c r="VEZ8" s="1097"/>
      <c r="VFA8" s="1097"/>
      <c r="VFB8" s="1097"/>
      <c r="VFC8" s="1097"/>
      <c r="VFD8" s="1097"/>
      <c r="VFE8" s="1097"/>
      <c r="VFF8" s="1097"/>
      <c r="VFG8" s="1097"/>
      <c r="VFH8" s="1097"/>
      <c r="VFI8" s="1097"/>
      <c r="VFJ8" s="1097"/>
      <c r="VFK8" s="1097"/>
      <c r="VFL8" s="1097"/>
      <c r="VFM8" s="1097"/>
      <c r="VFN8" s="1097"/>
      <c r="VFO8" s="1097"/>
      <c r="VFP8" s="1097"/>
      <c r="VFQ8" s="1097"/>
      <c r="VFR8" s="1097"/>
      <c r="VFS8" s="1097"/>
      <c r="VFT8" s="1097"/>
      <c r="VFU8" s="1097"/>
      <c r="VFV8" s="1097"/>
      <c r="VFW8" s="1097"/>
      <c r="VFX8" s="1097"/>
      <c r="VFY8" s="1097"/>
      <c r="VFZ8" s="1097"/>
      <c r="VGA8" s="1097"/>
      <c r="VGB8" s="1097"/>
      <c r="VGC8" s="1097"/>
      <c r="VGD8" s="1097"/>
      <c r="VGE8" s="1097"/>
      <c r="VGF8" s="1097"/>
      <c r="VGG8" s="1097"/>
      <c r="VGH8" s="1097"/>
      <c r="VGI8" s="1097"/>
      <c r="VGJ8" s="1097"/>
      <c r="VGK8" s="1097"/>
      <c r="VGL8" s="1097"/>
      <c r="VGM8" s="1097"/>
      <c r="VGN8" s="1097"/>
      <c r="VGO8" s="1097"/>
      <c r="VGP8" s="1097"/>
      <c r="VGQ8" s="1097"/>
      <c r="VGR8" s="1097"/>
      <c r="VGS8" s="1097"/>
      <c r="VGT8" s="1097"/>
      <c r="VGU8" s="1097"/>
      <c r="VGV8" s="1097"/>
      <c r="VGW8" s="1097"/>
      <c r="VGX8" s="1097"/>
      <c r="VGY8" s="1097"/>
      <c r="VGZ8" s="1097"/>
      <c r="VHA8" s="1097"/>
      <c r="VHB8" s="1097"/>
      <c r="VHC8" s="1097"/>
      <c r="VHD8" s="1097"/>
      <c r="VHE8" s="1097"/>
      <c r="VHF8" s="1097"/>
      <c r="VHG8" s="1097"/>
      <c r="VHH8" s="1097"/>
      <c r="VHI8" s="1097"/>
      <c r="VHJ8" s="1097"/>
      <c r="VHK8" s="1097"/>
      <c r="VHL8" s="1097"/>
      <c r="VHM8" s="1097"/>
      <c r="VHN8" s="1097"/>
      <c r="VHO8" s="1097"/>
      <c r="VHP8" s="1097"/>
      <c r="VHQ8" s="1097"/>
      <c r="VHR8" s="1097"/>
      <c r="VHS8" s="1097"/>
      <c r="VHT8" s="1097"/>
      <c r="VHU8" s="1097"/>
      <c r="VHV8" s="1097"/>
      <c r="VHW8" s="1097"/>
      <c r="VHX8" s="1097"/>
      <c r="VHY8" s="1097"/>
      <c r="VHZ8" s="1097"/>
      <c r="VIA8" s="1097"/>
      <c r="VIB8" s="1097"/>
      <c r="VIC8" s="1097"/>
      <c r="VID8" s="1097"/>
      <c r="VIE8" s="1097"/>
      <c r="VIF8" s="1097"/>
      <c r="VIG8" s="1097"/>
      <c r="VIH8" s="1097"/>
      <c r="VII8" s="1097"/>
      <c r="VIJ8" s="1097"/>
      <c r="VIK8" s="1097"/>
      <c r="VIL8" s="1097"/>
      <c r="VIM8" s="1097"/>
      <c r="VIN8" s="1097"/>
      <c r="VIO8" s="1097"/>
      <c r="VIP8" s="1097"/>
      <c r="VIQ8" s="1097"/>
      <c r="VIR8" s="1097"/>
      <c r="VIS8" s="1097"/>
      <c r="VIT8" s="1097"/>
      <c r="VIU8" s="1097"/>
      <c r="VIV8" s="1097"/>
      <c r="VIW8" s="1097"/>
      <c r="VIX8" s="1097"/>
      <c r="VIY8" s="1097"/>
      <c r="VIZ8" s="1097"/>
      <c r="VJA8" s="1097"/>
      <c r="VJB8" s="1097"/>
      <c r="VJC8" s="1097"/>
      <c r="VJD8" s="1097"/>
      <c r="VJE8" s="1097"/>
      <c r="VJF8" s="1097"/>
      <c r="VJG8" s="1097"/>
      <c r="VJH8" s="1097"/>
      <c r="VJI8" s="1097"/>
      <c r="VJJ8" s="1097"/>
      <c r="VJK8" s="1097"/>
      <c r="VJL8" s="1097"/>
      <c r="VJM8" s="1097"/>
      <c r="VJN8" s="1097"/>
      <c r="VJO8" s="1097"/>
      <c r="VJP8" s="1097"/>
      <c r="VJQ8" s="1097"/>
      <c r="VJR8" s="1097"/>
      <c r="VJS8" s="1097"/>
      <c r="VJT8" s="1097"/>
      <c r="VJU8" s="1097"/>
      <c r="VJV8" s="1097"/>
      <c r="VJW8" s="1097"/>
      <c r="VJX8" s="1097"/>
      <c r="VJY8" s="1097"/>
      <c r="VJZ8" s="1097"/>
      <c r="VKA8" s="1097"/>
      <c r="VKB8" s="1097"/>
      <c r="VKC8" s="1097"/>
      <c r="VKD8" s="1097"/>
      <c r="VKE8" s="1097"/>
      <c r="VKF8" s="1097"/>
      <c r="VKG8" s="1097"/>
      <c r="VKH8" s="1097"/>
      <c r="VKI8" s="1097"/>
      <c r="VKJ8" s="1097"/>
      <c r="VKK8" s="1097"/>
      <c r="VKL8" s="1097"/>
      <c r="VKM8" s="1097"/>
      <c r="VKN8" s="1097"/>
      <c r="VKO8" s="1097"/>
      <c r="VKP8" s="1097"/>
      <c r="VKQ8" s="1097"/>
      <c r="VKR8" s="1097"/>
      <c r="VKS8" s="1097"/>
      <c r="VKT8" s="1097"/>
      <c r="VKU8" s="1097"/>
      <c r="VKV8" s="1097"/>
      <c r="VKW8" s="1097"/>
      <c r="VKX8" s="1097"/>
      <c r="VKY8" s="1097"/>
      <c r="VKZ8" s="1097"/>
      <c r="VLA8" s="1097"/>
      <c r="VLB8" s="1097"/>
      <c r="VLC8" s="1097"/>
      <c r="VLD8" s="1097"/>
      <c r="VLE8" s="1097"/>
      <c r="VLF8" s="1097"/>
      <c r="VLG8" s="1097"/>
      <c r="VLH8" s="1097"/>
      <c r="VLI8" s="1097"/>
      <c r="VLJ8" s="1097"/>
      <c r="VLK8" s="1097"/>
      <c r="VLL8" s="1097"/>
      <c r="VLM8" s="1097"/>
      <c r="VLN8" s="1097"/>
      <c r="VLO8" s="1097"/>
      <c r="VLP8" s="1097"/>
      <c r="VLQ8" s="1097"/>
      <c r="VLR8" s="1097"/>
      <c r="VLS8" s="1097"/>
      <c r="VLT8" s="1097"/>
      <c r="VLU8" s="1097"/>
      <c r="VLV8" s="1097"/>
      <c r="VLW8" s="1097"/>
      <c r="VLX8" s="1097"/>
      <c r="VLY8" s="1097"/>
      <c r="VLZ8" s="1097"/>
      <c r="VMA8" s="1097"/>
      <c r="VMB8" s="1097"/>
      <c r="VMC8" s="1097"/>
      <c r="VMD8" s="1097"/>
      <c r="VME8" s="1097"/>
      <c r="VMF8" s="1097"/>
      <c r="VMG8" s="1097"/>
      <c r="VMH8" s="1097"/>
      <c r="VMI8" s="1097"/>
      <c r="VMJ8" s="1097"/>
      <c r="VMK8" s="1097"/>
      <c r="VML8" s="1097"/>
      <c r="VMM8" s="1097"/>
      <c r="VMN8" s="1097"/>
      <c r="VMO8" s="1097"/>
      <c r="VMP8" s="1097"/>
      <c r="VMQ8" s="1097"/>
      <c r="VMR8" s="1097"/>
      <c r="VMS8" s="1097"/>
      <c r="VMT8" s="1097"/>
      <c r="VMU8" s="1097"/>
      <c r="VMV8" s="1097"/>
      <c r="VMW8" s="1097"/>
      <c r="VMX8" s="1097"/>
      <c r="VMY8" s="1097"/>
      <c r="VMZ8" s="1097"/>
      <c r="VNA8" s="1097"/>
      <c r="VNB8" s="1097"/>
      <c r="VNC8" s="1097"/>
      <c r="VND8" s="1097"/>
      <c r="VNE8" s="1097"/>
      <c r="VNF8" s="1097"/>
      <c r="VNG8" s="1097"/>
      <c r="VNH8" s="1097"/>
      <c r="VNI8" s="1097"/>
      <c r="VNJ8" s="1097"/>
      <c r="VNK8" s="1097"/>
      <c r="VNL8" s="1097"/>
      <c r="VNM8" s="1097"/>
      <c r="VNN8" s="1097"/>
      <c r="VNO8" s="1097"/>
      <c r="VNP8" s="1097"/>
      <c r="VNQ8" s="1097"/>
      <c r="VNR8" s="1097"/>
      <c r="VNS8" s="1097"/>
      <c r="VNT8" s="1097"/>
      <c r="VNU8" s="1097"/>
      <c r="VNV8" s="1097"/>
      <c r="VNW8" s="1097"/>
      <c r="VNX8" s="1097"/>
      <c r="VNY8" s="1097"/>
      <c r="VNZ8" s="1097"/>
      <c r="VOA8" s="1097"/>
      <c r="VOB8" s="1097"/>
      <c r="VOC8" s="1097"/>
      <c r="VOD8" s="1097"/>
      <c r="VOE8" s="1097"/>
      <c r="VOF8" s="1097"/>
      <c r="VOG8" s="1097"/>
      <c r="VOH8" s="1097"/>
      <c r="VOI8" s="1097"/>
      <c r="VOJ8" s="1097"/>
      <c r="VOK8" s="1097"/>
      <c r="VOL8" s="1097"/>
      <c r="VOM8" s="1097"/>
      <c r="VON8" s="1097"/>
      <c r="VOO8" s="1097"/>
      <c r="VOP8" s="1097"/>
      <c r="VOQ8" s="1097"/>
      <c r="VOR8" s="1097"/>
      <c r="VOS8" s="1097"/>
      <c r="VOT8" s="1097"/>
      <c r="VOU8" s="1097"/>
      <c r="VOV8" s="1097"/>
      <c r="VOW8" s="1097"/>
      <c r="VOX8" s="1097"/>
      <c r="VOY8" s="1097"/>
      <c r="VOZ8" s="1097"/>
      <c r="VPA8" s="1097"/>
      <c r="VPB8" s="1097"/>
      <c r="VPC8" s="1097"/>
      <c r="VPD8" s="1097"/>
      <c r="VPE8" s="1097"/>
      <c r="VPF8" s="1097"/>
      <c r="VPG8" s="1097"/>
      <c r="VPH8" s="1097"/>
      <c r="VPI8" s="1097"/>
      <c r="VPJ8" s="1097"/>
      <c r="VPK8" s="1097"/>
      <c r="VPL8" s="1097"/>
      <c r="VPM8" s="1097"/>
      <c r="VPN8" s="1097"/>
      <c r="VPO8" s="1097"/>
      <c r="VPP8" s="1097"/>
      <c r="VPQ8" s="1097"/>
      <c r="VPR8" s="1097"/>
      <c r="VPS8" s="1097"/>
      <c r="VPT8" s="1097"/>
      <c r="VPU8" s="1097"/>
      <c r="VPV8" s="1097"/>
      <c r="VPW8" s="1097"/>
      <c r="VPX8" s="1097"/>
      <c r="VPY8" s="1097"/>
      <c r="VPZ8" s="1097"/>
      <c r="VQA8" s="1097"/>
      <c r="VQB8" s="1097"/>
      <c r="VQC8" s="1097"/>
      <c r="VQD8" s="1097"/>
      <c r="VQE8" s="1097"/>
      <c r="VQF8" s="1097"/>
      <c r="VQG8" s="1097"/>
      <c r="VQH8" s="1097"/>
      <c r="VQI8" s="1097"/>
      <c r="VQJ8" s="1097"/>
      <c r="VQK8" s="1097"/>
      <c r="VQL8" s="1097"/>
      <c r="VQM8" s="1097"/>
      <c r="VQN8" s="1097"/>
      <c r="VQO8" s="1097"/>
      <c r="VQP8" s="1097"/>
      <c r="VQQ8" s="1097"/>
      <c r="VQR8" s="1097"/>
      <c r="VQS8" s="1097"/>
      <c r="VQT8" s="1097"/>
      <c r="VQU8" s="1097"/>
      <c r="VQV8" s="1097"/>
      <c r="VQW8" s="1097"/>
      <c r="VQX8" s="1097"/>
      <c r="VQY8" s="1097"/>
      <c r="VQZ8" s="1097"/>
      <c r="VRA8" s="1097"/>
      <c r="VRB8" s="1097"/>
      <c r="VRC8" s="1097"/>
      <c r="VRD8" s="1097"/>
      <c r="VRE8" s="1097"/>
      <c r="VRF8" s="1097"/>
      <c r="VRG8" s="1097"/>
      <c r="VRH8" s="1097"/>
      <c r="VRI8" s="1097"/>
      <c r="VRJ8" s="1097"/>
      <c r="VRK8" s="1097"/>
      <c r="VRL8" s="1097"/>
      <c r="VRM8" s="1097"/>
      <c r="VRN8" s="1097"/>
      <c r="VRO8" s="1097"/>
      <c r="VRP8" s="1097"/>
      <c r="VRQ8" s="1097"/>
      <c r="VRR8" s="1097"/>
      <c r="VRS8" s="1097"/>
      <c r="VRT8" s="1097"/>
      <c r="VRU8" s="1097"/>
      <c r="VRV8" s="1097"/>
      <c r="VRW8" s="1097"/>
      <c r="VRX8" s="1097"/>
      <c r="VRY8" s="1097"/>
      <c r="VRZ8" s="1097"/>
      <c r="VSA8" s="1097"/>
      <c r="VSB8" s="1097"/>
      <c r="VSC8" s="1097"/>
      <c r="VSD8" s="1097"/>
      <c r="VSE8" s="1097"/>
      <c r="VSF8" s="1097"/>
      <c r="VSG8" s="1097"/>
      <c r="VSH8" s="1097"/>
      <c r="VSI8" s="1097"/>
      <c r="VSJ8" s="1097"/>
      <c r="VSK8" s="1097"/>
      <c r="VSL8" s="1097"/>
      <c r="VSM8" s="1097"/>
      <c r="VSN8" s="1097"/>
      <c r="VSO8" s="1097"/>
      <c r="VSP8" s="1097"/>
      <c r="VSQ8" s="1097"/>
      <c r="VSR8" s="1097"/>
      <c r="VSS8" s="1097"/>
      <c r="VST8" s="1097"/>
      <c r="VSU8" s="1097"/>
      <c r="VSV8" s="1097"/>
      <c r="VSW8" s="1097"/>
      <c r="VSX8" s="1097"/>
      <c r="VSY8" s="1097"/>
      <c r="VSZ8" s="1097"/>
      <c r="VTA8" s="1097"/>
      <c r="VTB8" s="1097"/>
      <c r="VTC8" s="1097"/>
      <c r="VTD8" s="1097"/>
      <c r="VTE8" s="1097"/>
      <c r="VTF8" s="1097"/>
      <c r="VTG8" s="1097"/>
      <c r="VTH8" s="1097"/>
      <c r="VTI8" s="1097"/>
      <c r="VTJ8" s="1097"/>
      <c r="VTK8" s="1097"/>
      <c r="VTL8" s="1097"/>
      <c r="VTM8" s="1097"/>
      <c r="VTN8" s="1097"/>
      <c r="VTO8" s="1097"/>
      <c r="VTP8" s="1097"/>
      <c r="VTQ8" s="1097"/>
      <c r="VTR8" s="1097"/>
      <c r="VTS8" s="1097"/>
      <c r="VTT8" s="1097"/>
      <c r="VTU8" s="1097"/>
      <c r="VTV8" s="1097"/>
      <c r="VTW8" s="1097"/>
      <c r="VTX8" s="1097"/>
      <c r="VTY8" s="1097"/>
      <c r="VTZ8" s="1097"/>
      <c r="VUA8" s="1097"/>
      <c r="VUB8" s="1097"/>
      <c r="VUC8" s="1097"/>
      <c r="VUD8" s="1097"/>
      <c r="VUE8" s="1097"/>
      <c r="VUF8" s="1097"/>
      <c r="VUG8" s="1097"/>
      <c r="VUH8" s="1097"/>
      <c r="VUI8" s="1097"/>
      <c r="VUJ8" s="1097"/>
      <c r="VUK8" s="1097"/>
      <c r="VUL8" s="1097"/>
      <c r="VUM8" s="1097"/>
      <c r="VUN8" s="1097"/>
      <c r="VUO8" s="1097"/>
      <c r="VUP8" s="1097"/>
      <c r="VUQ8" s="1097"/>
      <c r="VUR8" s="1097"/>
      <c r="VUS8" s="1097"/>
      <c r="VUT8" s="1097"/>
      <c r="VUU8" s="1097"/>
      <c r="VUV8" s="1097"/>
      <c r="VUW8" s="1097"/>
      <c r="VUX8" s="1097"/>
      <c r="VUY8" s="1097"/>
      <c r="VUZ8" s="1097"/>
      <c r="VVA8" s="1097"/>
      <c r="VVB8" s="1097"/>
      <c r="VVC8" s="1097"/>
      <c r="VVD8" s="1097"/>
      <c r="VVE8" s="1097"/>
      <c r="VVF8" s="1097"/>
      <c r="VVG8" s="1097"/>
      <c r="VVH8" s="1097"/>
      <c r="VVI8" s="1097"/>
      <c r="VVJ8" s="1097"/>
      <c r="VVK8" s="1097"/>
      <c r="VVL8" s="1097"/>
      <c r="VVM8" s="1097"/>
      <c r="VVN8" s="1097"/>
      <c r="VVO8" s="1097"/>
      <c r="VVP8" s="1097"/>
      <c r="VVQ8" s="1097"/>
      <c r="VVR8" s="1097"/>
      <c r="VVS8" s="1097"/>
      <c r="VVT8" s="1097"/>
      <c r="VVU8" s="1097"/>
      <c r="VVV8" s="1097"/>
      <c r="VVW8" s="1097"/>
      <c r="VVX8" s="1097"/>
      <c r="VVY8" s="1097"/>
      <c r="VVZ8" s="1097"/>
      <c r="VWA8" s="1097"/>
      <c r="VWB8" s="1097"/>
      <c r="VWC8" s="1097"/>
      <c r="VWD8" s="1097"/>
      <c r="VWE8" s="1097"/>
      <c r="VWF8" s="1097"/>
      <c r="VWG8" s="1097"/>
      <c r="VWH8" s="1097"/>
      <c r="VWI8" s="1097"/>
      <c r="VWJ8" s="1097"/>
      <c r="VWK8" s="1097"/>
      <c r="VWL8" s="1097"/>
      <c r="VWM8" s="1097"/>
      <c r="VWN8" s="1097"/>
      <c r="VWO8" s="1097"/>
      <c r="VWP8" s="1097"/>
      <c r="VWQ8" s="1097"/>
      <c r="VWR8" s="1097"/>
      <c r="VWS8" s="1097"/>
      <c r="VWT8" s="1097"/>
      <c r="VWU8" s="1097"/>
      <c r="VWV8" s="1097"/>
      <c r="VWW8" s="1097"/>
      <c r="VWX8" s="1097"/>
      <c r="VWY8" s="1097"/>
      <c r="VWZ8" s="1097"/>
      <c r="VXA8" s="1097"/>
      <c r="VXB8" s="1097"/>
      <c r="VXC8" s="1097"/>
      <c r="VXD8" s="1097"/>
      <c r="VXE8" s="1097"/>
      <c r="VXF8" s="1097"/>
      <c r="VXG8" s="1097"/>
      <c r="VXH8" s="1097"/>
      <c r="VXI8" s="1097"/>
      <c r="VXJ8" s="1097"/>
      <c r="VXK8" s="1097"/>
      <c r="VXL8" s="1097"/>
      <c r="VXM8" s="1097"/>
      <c r="VXN8" s="1097"/>
      <c r="VXO8" s="1097"/>
      <c r="VXP8" s="1097"/>
      <c r="VXQ8" s="1097"/>
      <c r="VXR8" s="1097"/>
      <c r="VXS8" s="1097"/>
      <c r="VXT8" s="1097"/>
      <c r="VXU8" s="1097"/>
      <c r="VXV8" s="1097"/>
      <c r="VXW8" s="1097"/>
      <c r="VXX8" s="1097"/>
      <c r="VXY8" s="1097"/>
      <c r="VXZ8" s="1097"/>
      <c r="VYA8" s="1097"/>
      <c r="VYB8" s="1097"/>
      <c r="VYC8" s="1097"/>
      <c r="VYD8" s="1097"/>
      <c r="VYE8" s="1097"/>
      <c r="VYF8" s="1097"/>
      <c r="VYG8" s="1097"/>
      <c r="VYH8" s="1097"/>
      <c r="VYI8" s="1097"/>
      <c r="VYJ8" s="1097"/>
      <c r="VYK8" s="1097"/>
      <c r="VYL8" s="1097"/>
      <c r="VYM8" s="1097"/>
      <c r="VYN8" s="1097"/>
      <c r="VYO8" s="1097"/>
      <c r="VYP8" s="1097"/>
      <c r="VYQ8" s="1097"/>
      <c r="VYR8" s="1097"/>
      <c r="VYS8" s="1097"/>
      <c r="VYT8" s="1097"/>
      <c r="VYU8" s="1097"/>
      <c r="VYV8" s="1097"/>
      <c r="VYW8" s="1097"/>
      <c r="VYX8" s="1097"/>
      <c r="VYY8" s="1097"/>
      <c r="VYZ8" s="1097"/>
      <c r="VZA8" s="1097"/>
      <c r="VZB8" s="1097"/>
      <c r="VZC8" s="1097"/>
      <c r="VZD8" s="1097"/>
      <c r="VZE8" s="1097"/>
      <c r="VZF8" s="1097"/>
      <c r="VZG8" s="1097"/>
      <c r="VZH8" s="1097"/>
      <c r="VZI8" s="1097"/>
      <c r="VZJ8" s="1097"/>
      <c r="VZK8" s="1097"/>
      <c r="VZL8" s="1097"/>
      <c r="VZM8" s="1097"/>
      <c r="VZN8" s="1097"/>
      <c r="VZO8" s="1097"/>
      <c r="VZP8" s="1097"/>
      <c r="VZQ8" s="1097"/>
      <c r="VZR8" s="1097"/>
      <c r="VZS8" s="1097"/>
      <c r="VZT8" s="1097"/>
      <c r="VZU8" s="1097"/>
      <c r="VZV8" s="1097"/>
      <c r="VZW8" s="1097"/>
      <c r="VZX8" s="1097"/>
      <c r="VZY8" s="1097"/>
      <c r="VZZ8" s="1097"/>
      <c r="WAA8" s="1097"/>
      <c r="WAB8" s="1097"/>
      <c r="WAC8" s="1097"/>
      <c r="WAD8" s="1097"/>
      <c r="WAE8" s="1097"/>
      <c r="WAF8" s="1097"/>
      <c r="WAG8" s="1097"/>
      <c r="WAH8" s="1097"/>
      <c r="WAI8" s="1097"/>
      <c r="WAJ8" s="1097"/>
      <c r="WAK8" s="1097"/>
      <c r="WAL8" s="1097"/>
      <c r="WAM8" s="1097"/>
      <c r="WAN8" s="1097"/>
      <c r="WAO8" s="1097"/>
      <c r="WAP8" s="1097"/>
      <c r="WAQ8" s="1097"/>
      <c r="WAR8" s="1097"/>
      <c r="WAS8" s="1097"/>
      <c r="WAT8" s="1097"/>
      <c r="WAU8" s="1097"/>
      <c r="WAV8" s="1097"/>
      <c r="WAW8" s="1097"/>
      <c r="WAX8" s="1097"/>
      <c r="WAY8" s="1097"/>
      <c r="WAZ8" s="1097"/>
      <c r="WBA8" s="1097"/>
      <c r="WBB8" s="1097"/>
      <c r="WBC8" s="1097"/>
      <c r="WBD8" s="1097"/>
      <c r="WBE8" s="1097"/>
      <c r="WBF8" s="1097"/>
      <c r="WBG8" s="1097"/>
      <c r="WBH8" s="1097"/>
      <c r="WBI8" s="1097"/>
      <c r="WBJ8" s="1097"/>
      <c r="WBK8" s="1097"/>
      <c r="WBL8" s="1097"/>
      <c r="WBM8" s="1097"/>
      <c r="WBN8" s="1097"/>
      <c r="WBO8" s="1097"/>
      <c r="WBP8" s="1097"/>
      <c r="WBQ8" s="1097"/>
      <c r="WBR8" s="1097"/>
      <c r="WBS8" s="1097"/>
      <c r="WBT8" s="1097"/>
      <c r="WBU8" s="1097"/>
      <c r="WBV8" s="1097"/>
      <c r="WBW8" s="1097"/>
      <c r="WBX8" s="1097"/>
      <c r="WBY8" s="1097"/>
      <c r="WBZ8" s="1097"/>
      <c r="WCA8" s="1097"/>
      <c r="WCB8" s="1097"/>
      <c r="WCC8" s="1097"/>
      <c r="WCD8" s="1097"/>
      <c r="WCE8" s="1097"/>
      <c r="WCF8" s="1097"/>
      <c r="WCG8" s="1097"/>
      <c r="WCH8" s="1097"/>
      <c r="WCI8" s="1097"/>
      <c r="WCJ8" s="1097"/>
      <c r="WCK8" s="1097"/>
      <c r="WCL8" s="1097"/>
      <c r="WCM8" s="1097"/>
      <c r="WCN8" s="1097"/>
      <c r="WCO8" s="1097"/>
      <c r="WCP8" s="1097"/>
      <c r="WCQ8" s="1097"/>
      <c r="WCR8" s="1097"/>
      <c r="WCS8" s="1097"/>
      <c r="WCT8" s="1097"/>
      <c r="WCU8" s="1097"/>
      <c r="WCV8" s="1097"/>
      <c r="WCW8" s="1097"/>
      <c r="WCX8" s="1097"/>
      <c r="WCY8" s="1097"/>
      <c r="WCZ8" s="1097"/>
      <c r="WDA8" s="1097"/>
      <c r="WDB8" s="1097"/>
      <c r="WDC8" s="1097"/>
      <c r="WDD8" s="1097"/>
      <c r="WDE8" s="1097"/>
      <c r="WDF8" s="1097"/>
      <c r="WDG8" s="1097"/>
      <c r="WDH8" s="1097"/>
      <c r="WDI8" s="1097"/>
      <c r="WDJ8" s="1097"/>
      <c r="WDK8" s="1097"/>
      <c r="WDL8" s="1097"/>
      <c r="WDM8" s="1097"/>
      <c r="WDN8" s="1097"/>
      <c r="WDO8" s="1097"/>
      <c r="WDP8" s="1097"/>
      <c r="WDQ8" s="1097"/>
      <c r="WDR8" s="1097"/>
      <c r="WDS8" s="1097"/>
      <c r="WDT8" s="1097"/>
      <c r="WDU8" s="1097"/>
      <c r="WDV8" s="1097"/>
      <c r="WDW8" s="1097"/>
      <c r="WDX8" s="1097"/>
      <c r="WDY8" s="1097"/>
      <c r="WDZ8" s="1097"/>
      <c r="WEA8" s="1097"/>
      <c r="WEB8" s="1097"/>
      <c r="WEC8" s="1097"/>
      <c r="WED8" s="1097"/>
      <c r="WEE8" s="1097"/>
      <c r="WEF8" s="1097"/>
      <c r="WEG8" s="1097"/>
      <c r="WEH8" s="1097"/>
      <c r="WEI8" s="1097"/>
      <c r="WEJ8" s="1097"/>
      <c r="WEK8" s="1097"/>
      <c r="WEL8" s="1097"/>
      <c r="WEM8" s="1097"/>
      <c r="WEN8" s="1097"/>
      <c r="WEO8" s="1097"/>
      <c r="WEP8" s="1097"/>
      <c r="WEQ8" s="1097"/>
      <c r="WER8" s="1097"/>
      <c r="WES8" s="1097"/>
      <c r="WET8" s="1097"/>
      <c r="WEU8" s="1097"/>
      <c r="WEV8" s="1097"/>
      <c r="WEW8" s="1097"/>
      <c r="WEX8" s="1097"/>
      <c r="WEY8" s="1097"/>
      <c r="WEZ8" s="1097"/>
      <c r="WFA8" s="1097"/>
      <c r="WFB8" s="1097"/>
      <c r="WFC8" s="1097"/>
      <c r="WFD8" s="1097"/>
      <c r="WFE8" s="1097"/>
      <c r="WFF8" s="1097"/>
      <c r="WFG8" s="1097"/>
      <c r="WFH8" s="1097"/>
      <c r="WFI8" s="1097"/>
      <c r="WFJ8" s="1097"/>
      <c r="WFK8" s="1097"/>
      <c r="WFL8" s="1097"/>
      <c r="WFM8" s="1097"/>
      <c r="WFN8" s="1097"/>
      <c r="WFO8" s="1097"/>
      <c r="WFP8" s="1097"/>
      <c r="WFQ8" s="1097"/>
      <c r="WFR8" s="1097"/>
      <c r="WFS8" s="1097"/>
      <c r="WFT8" s="1097"/>
      <c r="WFU8" s="1097"/>
      <c r="WFV8" s="1097"/>
      <c r="WFW8" s="1097"/>
      <c r="WFX8" s="1097"/>
      <c r="WFY8" s="1097"/>
      <c r="WFZ8" s="1097"/>
      <c r="WGA8" s="1097"/>
      <c r="WGB8" s="1097"/>
      <c r="WGC8" s="1097"/>
      <c r="WGD8" s="1097"/>
      <c r="WGE8" s="1097"/>
      <c r="WGF8" s="1097"/>
      <c r="WGG8" s="1097"/>
      <c r="WGH8" s="1097"/>
      <c r="WGI8" s="1097"/>
      <c r="WGJ8" s="1097"/>
      <c r="WGK8" s="1097"/>
      <c r="WGL8" s="1097"/>
      <c r="WGM8" s="1097"/>
      <c r="WGN8" s="1097"/>
      <c r="WGO8" s="1097"/>
      <c r="WGP8" s="1097"/>
      <c r="WGQ8" s="1097"/>
      <c r="WGR8" s="1097"/>
      <c r="WGS8" s="1097"/>
      <c r="WGT8" s="1097"/>
      <c r="WGU8" s="1097"/>
      <c r="WGV8" s="1097"/>
      <c r="WGW8" s="1097"/>
      <c r="WGX8" s="1097"/>
      <c r="WGY8" s="1097"/>
      <c r="WGZ8" s="1097"/>
      <c r="WHA8" s="1097"/>
      <c r="WHB8" s="1097"/>
      <c r="WHC8" s="1097"/>
      <c r="WHD8" s="1097"/>
      <c r="WHE8" s="1097"/>
      <c r="WHF8" s="1097"/>
      <c r="WHG8" s="1097"/>
      <c r="WHH8" s="1097"/>
      <c r="WHI8" s="1097"/>
      <c r="WHJ8" s="1097"/>
      <c r="WHK8" s="1097"/>
      <c r="WHL8" s="1097"/>
      <c r="WHM8" s="1097"/>
      <c r="WHN8" s="1097"/>
      <c r="WHO8" s="1097"/>
      <c r="WHP8" s="1097"/>
      <c r="WHQ8" s="1097"/>
      <c r="WHR8" s="1097"/>
      <c r="WHS8" s="1097"/>
      <c r="WHT8" s="1097"/>
      <c r="WHU8" s="1097"/>
      <c r="WHV8" s="1097"/>
      <c r="WHW8" s="1097"/>
      <c r="WHX8" s="1097"/>
      <c r="WHY8" s="1097"/>
      <c r="WHZ8" s="1097"/>
      <c r="WIA8" s="1097"/>
      <c r="WIB8" s="1097"/>
      <c r="WIC8" s="1097"/>
      <c r="WID8" s="1097"/>
      <c r="WIE8" s="1097"/>
      <c r="WIF8" s="1097"/>
      <c r="WIG8" s="1097"/>
      <c r="WIH8" s="1097"/>
      <c r="WII8" s="1097"/>
      <c r="WIJ8" s="1097"/>
      <c r="WIK8" s="1097"/>
      <c r="WIL8" s="1097"/>
      <c r="WIM8" s="1097"/>
      <c r="WIN8" s="1097"/>
      <c r="WIO8" s="1097"/>
      <c r="WIP8" s="1097"/>
      <c r="WIQ8" s="1097"/>
      <c r="WIR8" s="1097"/>
      <c r="WIS8" s="1097"/>
      <c r="WIT8" s="1097"/>
      <c r="WIU8" s="1097"/>
      <c r="WIV8" s="1097"/>
      <c r="WIW8" s="1097"/>
      <c r="WIX8" s="1097"/>
      <c r="WIY8" s="1097"/>
      <c r="WIZ8" s="1097"/>
      <c r="WJA8" s="1097"/>
      <c r="WJB8" s="1097"/>
      <c r="WJC8" s="1097"/>
      <c r="WJD8" s="1097"/>
      <c r="WJE8" s="1097"/>
      <c r="WJF8" s="1097"/>
      <c r="WJG8" s="1097"/>
      <c r="WJH8" s="1097"/>
      <c r="WJI8" s="1097"/>
      <c r="WJJ8" s="1097"/>
      <c r="WJK8" s="1097"/>
      <c r="WJL8" s="1097"/>
      <c r="WJM8" s="1097"/>
      <c r="WJN8" s="1097"/>
      <c r="WJO8" s="1097"/>
      <c r="WJP8" s="1097"/>
      <c r="WJQ8" s="1097"/>
      <c r="WJR8" s="1097"/>
      <c r="WJS8" s="1097"/>
      <c r="WJT8" s="1097"/>
      <c r="WJU8" s="1097"/>
      <c r="WJV8" s="1097"/>
      <c r="WJW8" s="1097"/>
      <c r="WJX8" s="1097"/>
      <c r="WJY8" s="1097"/>
      <c r="WJZ8" s="1097"/>
      <c r="WKA8" s="1097"/>
      <c r="WKB8" s="1097"/>
      <c r="WKC8" s="1097"/>
      <c r="WKD8" s="1097"/>
      <c r="WKE8" s="1097"/>
      <c r="WKF8" s="1097"/>
      <c r="WKG8" s="1097"/>
      <c r="WKH8" s="1097"/>
      <c r="WKI8" s="1097"/>
      <c r="WKJ8" s="1097"/>
      <c r="WKK8" s="1097"/>
      <c r="WKL8" s="1097"/>
      <c r="WKM8" s="1097"/>
      <c r="WKN8" s="1097"/>
      <c r="WKO8" s="1097"/>
      <c r="WKP8" s="1097"/>
      <c r="WKQ8" s="1097"/>
      <c r="WKR8" s="1097"/>
      <c r="WKS8" s="1097"/>
      <c r="WKT8" s="1097"/>
      <c r="WKU8" s="1097"/>
      <c r="WKV8" s="1097"/>
      <c r="WKW8" s="1097"/>
      <c r="WKX8" s="1097"/>
      <c r="WKY8" s="1097"/>
      <c r="WKZ8" s="1097"/>
      <c r="WLA8" s="1097"/>
      <c r="WLB8" s="1097"/>
      <c r="WLC8" s="1097"/>
      <c r="WLD8" s="1097"/>
      <c r="WLE8" s="1097"/>
      <c r="WLF8" s="1097"/>
      <c r="WLG8" s="1097"/>
      <c r="WLH8" s="1097"/>
      <c r="WLI8" s="1097"/>
      <c r="WLJ8" s="1097"/>
      <c r="WLK8" s="1097"/>
      <c r="WLL8" s="1097"/>
      <c r="WLM8" s="1097"/>
      <c r="WLN8" s="1097"/>
      <c r="WLO8" s="1097"/>
      <c r="WLP8" s="1097"/>
      <c r="WLQ8" s="1097"/>
      <c r="WLR8" s="1097"/>
      <c r="WLS8" s="1097"/>
      <c r="WLT8" s="1097"/>
      <c r="WLU8" s="1097"/>
      <c r="WLV8" s="1097"/>
      <c r="WLW8" s="1097"/>
      <c r="WLX8" s="1097"/>
      <c r="WLY8" s="1097"/>
      <c r="WLZ8" s="1097"/>
      <c r="WMA8" s="1097"/>
      <c r="WMB8" s="1097"/>
      <c r="WMC8" s="1097"/>
      <c r="WMD8" s="1097"/>
      <c r="WME8" s="1097"/>
      <c r="WMF8" s="1097"/>
      <c r="WMG8" s="1097"/>
      <c r="WMH8" s="1097"/>
      <c r="WMI8" s="1097"/>
      <c r="WMJ8" s="1097"/>
      <c r="WMK8" s="1097"/>
      <c r="WML8" s="1097"/>
      <c r="WMM8" s="1097"/>
      <c r="WMN8" s="1097"/>
      <c r="WMO8" s="1097"/>
      <c r="WMP8" s="1097"/>
      <c r="WMQ8" s="1097"/>
      <c r="WMR8" s="1097"/>
      <c r="WMS8" s="1097"/>
      <c r="WMT8" s="1097"/>
      <c r="WMU8" s="1097"/>
      <c r="WMV8" s="1097"/>
      <c r="WMW8" s="1097"/>
      <c r="WMX8" s="1097"/>
      <c r="WMY8" s="1097"/>
      <c r="WMZ8" s="1097"/>
      <c r="WNA8" s="1097"/>
      <c r="WNB8" s="1097"/>
      <c r="WNC8" s="1097"/>
      <c r="WND8" s="1097"/>
      <c r="WNE8" s="1097"/>
      <c r="WNF8" s="1097"/>
      <c r="WNG8" s="1097"/>
      <c r="WNH8" s="1097"/>
      <c r="WNI8" s="1097"/>
      <c r="WNJ8" s="1097"/>
      <c r="WNK8" s="1097"/>
      <c r="WNL8" s="1097"/>
      <c r="WNM8" s="1097"/>
      <c r="WNN8" s="1097"/>
      <c r="WNO8" s="1097"/>
      <c r="WNP8" s="1097"/>
      <c r="WNQ8" s="1097"/>
      <c r="WNR8" s="1097"/>
      <c r="WNS8" s="1097"/>
      <c r="WNT8" s="1097"/>
      <c r="WNU8" s="1097"/>
      <c r="WNV8" s="1097"/>
      <c r="WNW8" s="1097"/>
      <c r="WNX8" s="1097"/>
      <c r="WNY8" s="1097"/>
      <c r="WNZ8" s="1097"/>
      <c r="WOA8" s="1097"/>
      <c r="WOB8" s="1097"/>
      <c r="WOC8" s="1097"/>
      <c r="WOD8" s="1097"/>
      <c r="WOE8" s="1097"/>
      <c r="WOF8" s="1097"/>
      <c r="WOG8" s="1097"/>
      <c r="WOH8" s="1097"/>
      <c r="WOI8" s="1097"/>
      <c r="WOJ8" s="1097"/>
      <c r="WOK8" s="1097"/>
      <c r="WOL8" s="1097"/>
      <c r="WOM8" s="1097"/>
      <c r="WON8" s="1097"/>
      <c r="WOO8" s="1097"/>
      <c r="WOP8" s="1097"/>
      <c r="WOQ8" s="1097"/>
      <c r="WOR8" s="1097"/>
      <c r="WOS8" s="1097"/>
      <c r="WOT8" s="1097"/>
      <c r="WOU8" s="1097"/>
      <c r="WOV8" s="1097"/>
      <c r="WOW8" s="1097"/>
      <c r="WOX8" s="1097"/>
      <c r="WOY8" s="1097"/>
      <c r="WOZ8" s="1097"/>
      <c r="WPA8" s="1097"/>
      <c r="WPB8" s="1097"/>
      <c r="WPC8" s="1097"/>
      <c r="WPD8" s="1097"/>
      <c r="WPE8" s="1097"/>
      <c r="WPF8" s="1097"/>
      <c r="WPG8" s="1097"/>
      <c r="WPH8" s="1097"/>
      <c r="WPI8" s="1097"/>
      <c r="WPJ8" s="1097"/>
      <c r="WPK8" s="1097"/>
      <c r="WPL8" s="1097"/>
      <c r="WPM8" s="1097"/>
      <c r="WPN8" s="1097"/>
      <c r="WPO8" s="1097"/>
      <c r="WPP8" s="1097"/>
      <c r="WPQ8" s="1097"/>
      <c r="WPR8" s="1097"/>
      <c r="WPS8" s="1097"/>
      <c r="WPT8" s="1097"/>
      <c r="WPU8" s="1097"/>
      <c r="WPV8" s="1097"/>
      <c r="WPW8" s="1097"/>
      <c r="WPX8" s="1097"/>
      <c r="WPY8" s="1097"/>
      <c r="WPZ8" s="1097"/>
      <c r="WQA8" s="1097"/>
      <c r="WQB8" s="1097"/>
      <c r="WQC8" s="1097"/>
      <c r="WQD8" s="1097"/>
      <c r="WQE8" s="1097"/>
      <c r="WQF8" s="1097"/>
      <c r="WQG8" s="1097"/>
      <c r="WQH8" s="1097"/>
      <c r="WQI8" s="1097"/>
      <c r="WQJ8" s="1097"/>
      <c r="WQK8" s="1097"/>
      <c r="WQL8" s="1097"/>
      <c r="WQM8" s="1097"/>
      <c r="WQN8" s="1097"/>
      <c r="WQO8" s="1097"/>
      <c r="WQP8" s="1097"/>
      <c r="WQQ8" s="1097"/>
      <c r="WQR8" s="1097"/>
      <c r="WQS8" s="1097"/>
      <c r="WQT8" s="1097"/>
      <c r="WQU8" s="1097"/>
      <c r="WQV8" s="1097"/>
      <c r="WQW8" s="1097"/>
      <c r="WQX8" s="1097"/>
      <c r="WQY8" s="1097"/>
      <c r="WQZ8" s="1097"/>
      <c r="WRA8" s="1097"/>
      <c r="WRB8" s="1097"/>
      <c r="WRC8" s="1097"/>
      <c r="WRD8" s="1097"/>
      <c r="WRE8" s="1097"/>
      <c r="WRF8" s="1097"/>
      <c r="WRG8" s="1097"/>
      <c r="WRH8" s="1097"/>
      <c r="WRI8" s="1097"/>
      <c r="WRJ8" s="1097"/>
      <c r="WRK8" s="1097"/>
      <c r="WRL8" s="1097"/>
      <c r="WRM8" s="1097"/>
      <c r="WRN8" s="1097"/>
      <c r="WRO8" s="1097"/>
      <c r="WRP8" s="1097"/>
      <c r="WRQ8" s="1097"/>
      <c r="WRR8" s="1097"/>
      <c r="WRS8" s="1097"/>
      <c r="WRT8" s="1097"/>
      <c r="WRU8" s="1097"/>
      <c r="WRV8" s="1097"/>
      <c r="WRW8" s="1097"/>
      <c r="WRX8" s="1097"/>
      <c r="WRY8" s="1097"/>
      <c r="WRZ8" s="1097"/>
      <c r="WSA8" s="1097"/>
      <c r="WSB8" s="1097"/>
      <c r="WSC8" s="1097"/>
      <c r="WSD8" s="1097"/>
      <c r="WSE8" s="1097"/>
      <c r="WSF8" s="1097"/>
      <c r="WSG8" s="1097"/>
      <c r="WSH8" s="1097"/>
      <c r="WSI8" s="1097"/>
      <c r="WSJ8" s="1097"/>
      <c r="WSK8" s="1097"/>
      <c r="WSL8" s="1097"/>
      <c r="WSM8" s="1097"/>
      <c r="WSN8" s="1097"/>
      <c r="WSO8" s="1097"/>
      <c r="WSP8" s="1097"/>
      <c r="WSQ8" s="1097"/>
      <c r="WSR8" s="1097"/>
      <c r="WSS8" s="1097"/>
      <c r="WST8" s="1097"/>
      <c r="WSU8" s="1097"/>
      <c r="WSV8" s="1097"/>
      <c r="WSW8" s="1097"/>
      <c r="WSX8" s="1097"/>
      <c r="WSY8" s="1097"/>
      <c r="WSZ8" s="1097"/>
      <c r="WTA8" s="1097"/>
      <c r="WTB8" s="1097"/>
      <c r="WTC8" s="1097"/>
      <c r="WTD8" s="1097"/>
      <c r="WTE8" s="1097"/>
      <c r="WTF8" s="1097"/>
      <c r="WTG8" s="1097"/>
      <c r="WTH8" s="1097"/>
      <c r="WTI8" s="1097"/>
      <c r="WTJ8" s="1097"/>
      <c r="WTK8" s="1097"/>
      <c r="WTL8" s="1097"/>
      <c r="WTM8" s="1097"/>
      <c r="WTN8" s="1097"/>
      <c r="WTO8" s="1097"/>
      <c r="WTP8" s="1097"/>
      <c r="WTQ8" s="1097"/>
      <c r="WTR8" s="1097"/>
      <c r="WTS8" s="1097"/>
      <c r="WTT8" s="1097"/>
      <c r="WTU8" s="1097"/>
      <c r="WTV8" s="1097"/>
      <c r="WTW8" s="1097"/>
      <c r="WTX8" s="1097"/>
      <c r="WTY8" s="1097"/>
      <c r="WTZ8" s="1097"/>
      <c r="WUA8" s="1097"/>
      <c r="WUB8" s="1097"/>
      <c r="WUC8" s="1097"/>
      <c r="WUD8" s="1097"/>
      <c r="WUE8" s="1097"/>
      <c r="WUF8" s="1097"/>
      <c r="WUG8" s="1097"/>
      <c r="WUH8" s="1097"/>
      <c r="WUI8" s="1097"/>
      <c r="WUJ8" s="1097"/>
      <c r="WUK8" s="1097"/>
      <c r="WUL8" s="1097"/>
      <c r="WUM8" s="1097"/>
      <c r="WUN8" s="1097"/>
      <c r="WUO8" s="1097"/>
      <c r="WUP8" s="1097"/>
      <c r="WUQ8" s="1097"/>
      <c r="WUR8" s="1097"/>
      <c r="WUS8" s="1097"/>
      <c r="WUT8" s="1097"/>
      <c r="WUU8" s="1097"/>
      <c r="WUV8" s="1097"/>
      <c r="WUW8" s="1097"/>
      <c r="WUX8" s="1097"/>
      <c r="WUY8" s="1097"/>
      <c r="WUZ8" s="1097"/>
      <c r="WVA8" s="1097"/>
      <c r="WVB8" s="1097"/>
      <c r="WVC8" s="1097"/>
      <c r="WVD8" s="1097"/>
      <c r="WVE8" s="1097"/>
      <c r="WVF8" s="1097"/>
      <c r="WVG8" s="1097"/>
      <c r="WVH8" s="1097"/>
      <c r="WVI8" s="1097"/>
      <c r="WVJ8" s="1097"/>
      <c r="WVK8" s="1097"/>
      <c r="WVL8" s="1097"/>
      <c r="WVM8" s="1097"/>
      <c r="WVN8" s="1097"/>
      <c r="WVO8" s="1097"/>
      <c r="WVP8" s="1097"/>
      <c r="WVQ8" s="1097"/>
      <c r="WVR8" s="1097"/>
      <c r="WVS8" s="1097"/>
      <c r="WVT8" s="1097"/>
      <c r="WVU8" s="1097"/>
      <c r="WVV8" s="1097"/>
      <c r="WVW8" s="1097"/>
      <c r="WVX8" s="1097"/>
      <c r="WVY8" s="1097"/>
      <c r="WVZ8" s="1097"/>
      <c r="WWA8" s="1097"/>
      <c r="WWB8" s="1097"/>
      <c r="WWC8" s="1097"/>
      <c r="WWD8" s="1097"/>
      <c r="WWE8" s="1097"/>
      <c r="WWF8" s="1097"/>
      <c r="WWG8" s="1097"/>
      <c r="WWH8" s="1097"/>
      <c r="WWI8" s="1097"/>
      <c r="WWJ8" s="1097"/>
      <c r="WWK8" s="1097"/>
      <c r="WWL8" s="1097"/>
      <c r="WWM8" s="1097"/>
      <c r="WWN8" s="1097"/>
      <c r="WWO8" s="1097"/>
      <c r="WWP8" s="1097"/>
      <c r="WWQ8" s="1097"/>
      <c r="WWR8" s="1097"/>
      <c r="WWS8" s="1097"/>
      <c r="WWT8" s="1097"/>
      <c r="WWU8" s="1097"/>
      <c r="WWV8" s="1097"/>
      <c r="WWW8" s="1097"/>
      <c r="WWX8" s="1097"/>
      <c r="WWY8" s="1097"/>
      <c r="WWZ8" s="1097"/>
      <c r="WXA8" s="1097"/>
      <c r="WXB8" s="1097"/>
      <c r="WXC8" s="1097"/>
      <c r="WXD8" s="1097"/>
      <c r="WXE8" s="1097"/>
      <c r="WXF8" s="1097"/>
      <c r="WXG8" s="1097"/>
      <c r="WXH8" s="1097"/>
      <c r="WXI8" s="1097"/>
      <c r="WXJ8" s="1097"/>
      <c r="WXK8" s="1097"/>
      <c r="WXL8" s="1097"/>
      <c r="WXM8" s="1097"/>
      <c r="WXN8" s="1097"/>
      <c r="WXO8" s="1097"/>
      <c r="WXP8" s="1097"/>
      <c r="WXQ8" s="1097"/>
      <c r="WXR8" s="1097"/>
      <c r="WXS8" s="1097"/>
      <c r="WXT8" s="1097"/>
      <c r="WXU8" s="1097"/>
      <c r="WXV8" s="1097"/>
      <c r="WXW8" s="1097"/>
      <c r="WXX8" s="1097"/>
      <c r="WXY8" s="1097"/>
      <c r="WXZ8" s="1097"/>
      <c r="WYA8" s="1097"/>
      <c r="WYB8" s="1097"/>
      <c r="WYC8" s="1097"/>
      <c r="WYD8" s="1097"/>
      <c r="WYE8" s="1097"/>
      <c r="WYF8" s="1097"/>
      <c r="WYG8" s="1097"/>
      <c r="WYH8" s="1097"/>
      <c r="WYI8" s="1097"/>
      <c r="WYJ8" s="1097"/>
      <c r="WYK8" s="1097"/>
      <c r="WYL8" s="1097"/>
      <c r="WYM8" s="1097"/>
      <c r="WYN8" s="1097"/>
      <c r="WYO8" s="1097"/>
      <c r="WYP8" s="1097"/>
      <c r="WYQ8" s="1097"/>
      <c r="WYR8" s="1097"/>
      <c r="WYS8" s="1097"/>
      <c r="WYT8" s="1097"/>
      <c r="WYU8" s="1097"/>
      <c r="WYV8" s="1097"/>
      <c r="WYW8" s="1097"/>
      <c r="WYX8" s="1097"/>
      <c r="WYY8" s="1097"/>
      <c r="WYZ8" s="1097"/>
      <c r="WZA8" s="1097"/>
      <c r="WZB8" s="1097"/>
      <c r="WZC8" s="1097"/>
      <c r="WZD8" s="1097"/>
      <c r="WZE8" s="1097"/>
      <c r="WZF8" s="1097"/>
      <c r="WZG8" s="1097"/>
      <c r="WZH8" s="1097"/>
      <c r="WZI8" s="1097"/>
      <c r="WZJ8" s="1097"/>
      <c r="WZK8" s="1097"/>
      <c r="WZL8" s="1097"/>
      <c r="WZM8" s="1097"/>
      <c r="WZN8" s="1097"/>
      <c r="WZO8" s="1097"/>
      <c r="WZP8" s="1097"/>
      <c r="WZQ8" s="1097"/>
      <c r="WZR8" s="1097"/>
      <c r="WZS8" s="1097"/>
      <c r="WZT8" s="1097"/>
      <c r="WZU8" s="1097"/>
      <c r="WZV8" s="1097"/>
      <c r="WZW8" s="1097"/>
      <c r="WZX8" s="1097"/>
      <c r="WZY8" s="1097"/>
      <c r="WZZ8" s="1097"/>
      <c r="XAA8" s="1097"/>
      <c r="XAB8" s="1097"/>
      <c r="XAC8" s="1097"/>
      <c r="XAD8" s="1097"/>
      <c r="XAE8" s="1097"/>
      <c r="XAF8" s="1097"/>
      <c r="XAG8" s="1097"/>
      <c r="XAH8" s="1097"/>
      <c r="XAI8" s="1097"/>
      <c r="XAJ8" s="1097"/>
      <c r="XAK8" s="1097"/>
      <c r="XAL8" s="1097"/>
      <c r="XAM8" s="1097"/>
      <c r="XAN8" s="1097"/>
      <c r="XAO8" s="1097"/>
      <c r="XAP8" s="1097"/>
      <c r="XAQ8" s="1097"/>
      <c r="XAR8" s="1097"/>
      <c r="XAS8" s="1097"/>
      <c r="XAT8" s="1097"/>
      <c r="XAU8" s="1097"/>
      <c r="XAV8" s="1097"/>
      <c r="XAW8" s="1097"/>
      <c r="XAX8" s="1097"/>
      <c r="XAY8" s="1097"/>
      <c r="XAZ8" s="1097"/>
      <c r="XBA8" s="1097"/>
      <c r="XBB8" s="1097"/>
      <c r="XBC8" s="1097"/>
      <c r="XBD8" s="1097"/>
      <c r="XBE8" s="1097"/>
      <c r="XBF8" s="1097"/>
      <c r="XBG8" s="1097"/>
      <c r="XBH8" s="1097"/>
      <c r="XBI8" s="1097"/>
      <c r="XBJ8" s="1097"/>
      <c r="XBK8" s="1097"/>
      <c r="XBL8" s="1097"/>
      <c r="XBM8" s="1097"/>
      <c r="XBN8" s="1097"/>
      <c r="XBO8" s="1097"/>
      <c r="XBP8" s="1097"/>
      <c r="XBQ8" s="1097"/>
      <c r="XBR8" s="1097"/>
      <c r="XBS8" s="1097"/>
      <c r="XBT8" s="1097"/>
      <c r="XBU8" s="1097"/>
      <c r="XBV8" s="1097"/>
      <c r="XBW8" s="1097"/>
      <c r="XBX8" s="1097"/>
      <c r="XBY8" s="1097"/>
      <c r="XBZ8" s="1097"/>
      <c r="XCA8" s="1097"/>
      <c r="XCB8" s="1097"/>
      <c r="XCC8" s="1097"/>
      <c r="XCD8" s="1097"/>
      <c r="XCE8" s="1097"/>
      <c r="XCF8" s="1097"/>
      <c r="XCG8" s="1097"/>
      <c r="XCH8" s="1097"/>
      <c r="XCI8" s="1097"/>
      <c r="XCJ8" s="1097"/>
      <c r="XCK8" s="1097"/>
      <c r="XCL8" s="1097"/>
      <c r="XCM8" s="1097"/>
      <c r="XCN8" s="1097"/>
      <c r="XCO8" s="1097"/>
      <c r="XCP8" s="1097"/>
      <c r="XCQ8" s="1097"/>
      <c r="XCR8" s="1097"/>
      <c r="XCS8" s="1097"/>
      <c r="XCT8" s="1097"/>
      <c r="XCU8" s="1097"/>
      <c r="XCV8" s="1097"/>
      <c r="XCW8" s="1097"/>
      <c r="XCX8" s="1097"/>
      <c r="XCY8" s="1097"/>
      <c r="XCZ8" s="1097"/>
      <c r="XDA8" s="1097"/>
      <c r="XDB8" s="1097"/>
      <c r="XDC8" s="1097"/>
      <c r="XDD8" s="1097"/>
      <c r="XDE8" s="1097"/>
      <c r="XDF8" s="1097"/>
      <c r="XDG8" s="1097"/>
      <c r="XDH8" s="1097"/>
      <c r="XDI8" s="1097"/>
      <c r="XDJ8" s="1097"/>
      <c r="XDK8" s="1097"/>
      <c r="XDL8" s="1097"/>
      <c r="XDM8" s="1097"/>
      <c r="XDN8" s="1097"/>
      <c r="XDO8" s="1097"/>
      <c r="XDP8" s="1097"/>
      <c r="XDQ8" s="1097"/>
      <c r="XDR8" s="1097"/>
      <c r="XDS8" s="1097"/>
      <c r="XDT8" s="1097"/>
      <c r="XDU8" s="1097"/>
      <c r="XDV8" s="1097"/>
      <c r="XDW8" s="1097"/>
      <c r="XDX8" s="1097"/>
      <c r="XDY8" s="1097"/>
      <c r="XDZ8" s="1097"/>
      <c r="XEA8" s="1097"/>
      <c r="XEB8" s="1097"/>
      <c r="XEC8" s="1097"/>
      <c r="XED8" s="1097"/>
      <c r="XEE8" s="1097"/>
      <c r="XEF8" s="1097"/>
      <c r="XEG8" s="1097"/>
      <c r="XEH8" s="1097"/>
      <c r="XEI8" s="1097"/>
      <c r="XEJ8" s="1097"/>
      <c r="XEK8" s="1097"/>
      <c r="XEL8" s="1097"/>
      <c r="XEM8" s="1097"/>
      <c r="XEN8" s="1097"/>
      <c r="XEO8" s="1097"/>
      <c r="XEP8" s="1097"/>
      <c r="XEQ8" s="1097"/>
      <c r="XER8" s="1097"/>
      <c r="XES8" s="1097"/>
      <c r="XET8" s="1097"/>
      <c r="XEU8" s="1097"/>
      <c r="XEV8" s="1097"/>
      <c r="XEW8" s="1097"/>
      <c r="XEX8" s="1097"/>
      <c r="XEY8" s="1097"/>
      <c r="XEZ8" s="1097"/>
      <c r="XFA8" s="1097"/>
      <c r="XFB8" s="1097"/>
      <c r="XFC8" s="1097"/>
      <c r="XFD8" s="1097"/>
    </row>
    <row r="9" spans="2:16384" ht="18.75" customHeight="1" x14ac:dyDescent="0.25">
      <c r="B9" s="1098" t="s">
        <v>793</v>
      </c>
      <c r="C9" s="1483">
        <f>SUM(D9:E9)</f>
        <v>392</v>
      </c>
      <c r="D9" s="1484">
        <v>236</v>
      </c>
      <c r="E9" s="1485">
        <v>156</v>
      </c>
      <c r="F9" s="1486">
        <f t="shared" ref="F9:F22" si="1">SUM(G9:H9)</f>
        <v>395</v>
      </c>
      <c r="G9" s="863">
        <v>229</v>
      </c>
      <c r="H9" s="863">
        <v>166</v>
      </c>
    </row>
    <row r="10" spans="2:16384" ht="18.75" customHeight="1" x14ac:dyDescent="0.25">
      <c r="B10" s="1099" t="s">
        <v>794</v>
      </c>
      <c r="C10" s="1487">
        <f t="shared" ref="C10:C69" si="2">SUM(D10:E10)</f>
        <v>384</v>
      </c>
      <c r="D10" s="875">
        <v>200</v>
      </c>
      <c r="E10" s="1488">
        <v>184</v>
      </c>
      <c r="F10" s="1489">
        <f t="shared" si="1"/>
        <v>372</v>
      </c>
      <c r="G10" s="823">
        <v>192</v>
      </c>
      <c r="H10" s="823">
        <v>180</v>
      </c>
    </row>
    <row r="11" spans="2:16384" ht="18.75" customHeight="1" x14ac:dyDescent="0.25">
      <c r="B11" s="1099" t="s">
        <v>795</v>
      </c>
      <c r="C11" s="1487">
        <f t="shared" si="2"/>
        <v>252</v>
      </c>
      <c r="D11" s="875">
        <v>151</v>
      </c>
      <c r="E11" s="1488">
        <v>101</v>
      </c>
      <c r="F11" s="1489">
        <f t="shared" si="1"/>
        <v>274</v>
      </c>
      <c r="G11" s="823">
        <v>162</v>
      </c>
      <c r="H11" s="823">
        <v>112</v>
      </c>
    </row>
    <row r="12" spans="2:16384" ht="18.75" customHeight="1" x14ac:dyDescent="0.25">
      <c r="B12" s="1099" t="s">
        <v>796</v>
      </c>
      <c r="C12" s="1487">
        <f t="shared" si="2"/>
        <v>143</v>
      </c>
      <c r="D12" s="875">
        <v>93</v>
      </c>
      <c r="E12" s="1488">
        <v>50</v>
      </c>
      <c r="F12" s="1489">
        <f t="shared" si="1"/>
        <v>164</v>
      </c>
      <c r="G12" s="823">
        <v>106</v>
      </c>
      <c r="H12" s="823">
        <v>58</v>
      </c>
    </row>
    <row r="13" spans="2:16384" ht="18.75" customHeight="1" x14ac:dyDescent="0.25">
      <c r="B13" s="1099" t="s">
        <v>797</v>
      </c>
      <c r="C13" s="1487">
        <f t="shared" si="2"/>
        <v>278</v>
      </c>
      <c r="D13" s="875">
        <v>153</v>
      </c>
      <c r="E13" s="1488">
        <v>125</v>
      </c>
      <c r="F13" s="1489">
        <f t="shared" si="1"/>
        <v>296</v>
      </c>
      <c r="G13" s="823">
        <v>164</v>
      </c>
      <c r="H13" s="823">
        <v>132</v>
      </c>
    </row>
    <row r="14" spans="2:16384" ht="18.75" customHeight="1" x14ac:dyDescent="0.25">
      <c r="B14" s="1099" t="s">
        <v>798</v>
      </c>
      <c r="C14" s="1487">
        <f t="shared" si="2"/>
        <v>401</v>
      </c>
      <c r="D14" s="875">
        <v>234</v>
      </c>
      <c r="E14" s="1488">
        <v>167</v>
      </c>
      <c r="F14" s="1489">
        <f t="shared" si="1"/>
        <v>405</v>
      </c>
      <c r="G14" s="823">
        <v>235</v>
      </c>
      <c r="H14" s="823">
        <v>170</v>
      </c>
    </row>
    <row r="15" spans="2:16384" ht="18.75" customHeight="1" x14ac:dyDescent="0.25">
      <c r="B15" s="1099" t="s">
        <v>799</v>
      </c>
      <c r="C15" s="1487">
        <f t="shared" si="2"/>
        <v>454</v>
      </c>
      <c r="D15" s="875">
        <v>261</v>
      </c>
      <c r="E15" s="1488">
        <v>193</v>
      </c>
      <c r="F15" s="1489">
        <f t="shared" si="1"/>
        <v>449</v>
      </c>
      <c r="G15" s="823">
        <v>252</v>
      </c>
      <c r="H15" s="823">
        <v>197</v>
      </c>
    </row>
    <row r="16" spans="2:16384" ht="18.75" customHeight="1" x14ac:dyDescent="0.25">
      <c r="B16" s="1099" t="s">
        <v>400</v>
      </c>
      <c r="C16" s="1487">
        <f t="shared" si="2"/>
        <v>5</v>
      </c>
      <c r="D16" s="875">
        <v>4</v>
      </c>
      <c r="E16" s="1488">
        <v>1</v>
      </c>
      <c r="F16" s="1489">
        <f t="shared" si="1"/>
        <v>0</v>
      </c>
      <c r="G16" s="823"/>
      <c r="H16" s="823"/>
    </row>
    <row r="17" spans="2:10" ht="18.75" customHeight="1" x14ac:dyDescent="0.25">
      <c r="B17" s="1099" t="s">
        <v>800</v>
      </c>
      <c r="C17" s="1487">
        <f t="shared" si="2"/>
        <v>192</v>
      </c>
      <c r="D17" s="875">
        <v>119</v>
      </c>
      <c r="E17" s="1488">
        <v>73</v>
      </c>
      <c r="F17" s="1489">
        <f t="shared" si="1"/>
        <v>172</v>
      </c>
      <c r="G17" s="823">
        <v>110</v>
      </c>
      <c r="H17" s="823">
        <v>62</v>
      </c>
    </row>
    <row r="18" spans="2:10" ht="18.75" customHeight="1" x14ac:dyDescent="0.25">
      <c r="B18" s="1099" t="s">
        <v>801</v>
      </c>
      <c r="C18" s="1487">
        <f t="shared" si="2"/>
        <v>128</v>
      </c>
      <c r="D18" s="875">
        <v>92</v>
      </c>
      <c r="E18" s="1488">
        <v>36</v>
      </c>
      <c r="F18" s="1489">
        <f t="shared" si="1"/>
        <v>155</v>
      </c>
      <c r="G18" s="875">
        <v>111</v>
      </c>
      <c r="H18" s="875">
        <v>44</v>
      </c>
    </row>
    <row r="19" spans="2:10" ht="18.75" customHeight="1" x14ac:dyDescent="0.25">
      <c r="B19" s="1099" t="s">
        <v>802</v>
      </c>
      <c r="C19" s="1487">
        <f t="shared" si="2"/>
        <v>374</v>
      </c>
      <c r="D19" s="875">
        <v>234</v>
      </c>
      <c r="E19" s="1488">
        <v>140</v>
      </c>
      <c r="F19" s="1489">
        <f t="shared" si="1"/>
        <v>368</v>
      </c>
      <c r="G19" s="875">
        <v>231</v>
      </c>
      <c r="H19" s="875">
        <v>137</v>
      </c>
    </row>
    <row r="20" spans="2:10" ht="18.75" customHeight="1" x14ac:dyDescent="0.25">
      <c r="B20" s="1099" t="s">
        <v>803</v>
      </c>
      <c r="C20" s="1487">
        <f t="shared" si="2"/>
        <v>323</v>
      </c>
      <c r="D20" s="875">
        <v>170</v>
      </c>
      <c r="E20" s="1488">
        <v>153</v>
      </c>
      <c r="F20" s="1489">
        <f t="shared" si="1"/>
        <v>322</v>
      </c>
      <c r="G20" s="823">
        <v>169</v>
      </c>
      <c r="H20" s="823">
        <v>153</v>
      </c>
    </row>
    <row r="21" spans="2:10" ht="18.75" customHeight="1" x14ac:dyDescent="0.25">
      <c r="B21" s="1099" t="s">
        <v>804</v>
      </c>
      <c r="C21" s="1487">
        <f t="shared" si="2"/>
        <v>77</v>
      </c>
      <c r="D21" s="875">
        <v>57</v>
      </c>
      <c r="E21" s="1488">
        <v>20</v>
      </c>
      <c r="F21" s="1489">
        <f t="shared" si="1"/>
        <v>88</v>
      </c>
      <c r="G21" s="823">
        <v>67</v>
      </c>
      <c r="H21" s="823">
        <v>21</v>
      </c>
    </row>
    <row r="22" spans="2:10" ht="18.75" customHeight="1" thickBot="1" x14ac:dyDescent="0.3">
      <c r="B22" s="1100" t="s">
        <v>805</v>
      </c>
      <c r="C22" s="1490">
        <f t="shared" si="2"/>
        <v>81</v>
      </c>
      <c r="D22" s="1491">
        <v>49</v>
      </c>
      <c r="E22" s="1492">
        <v>32</v>
      </c>
      <c r="F22" s="1493">
        <f t="shared" si="1"/>
        <v>53</v>
      </c>
      <c r="G22" s="1461">
        <v>32</v>
      </c>
      <c r="H22" s="1461">
        <v>21</v>
      </c>
    </row>
    <row r="23" spans="2:10" ht="18.75" customHeight="1" thickBot="1" x14ac:dyDescent="0.3">
      <c r="B23" s="957" t="s">
        <v>326</v>
      </c>
      <c r="C23" s="1106">
        <f t="shared" ref="C23:H23" si="3">SUM(C24:C25)</f>
        <v>845</v>
      </c>
      <c r="D23" s="1105">
        <f t="shared" si="3"/>
        <v>476</v>
      </c>
      <c r="E23" s="1112">
        <f t="shared" si="3"/>
        <v>369</v>
      </c>
      <c r="F23" s="1109">
        <f t="shared" si="3"/>
        <v>838</v>
      </c>
      <c r="G23" s="1105">
        <f t="shared" si="3"/>
        <v>479</v>
      </c>
      <c r="H23" s="1105">
        <f t="shared" si="3"/>
        <v>359</v>
      </c>
      <c r="I23" s="1096"/>
      <c r="J23" s="1096"/>
    </row>
    <row r="24" spans="2:10" ht="18.75" customHeight="1" x14ac:dyDescent="0.25">
      <c r="B24" s="1098" t="s">
        <v>806</v>
      </c>
      <c r="C24" s="1483">
        <f t="shared" si="2"/>
        <v>301</v>
      </c>
      <c r="D24" s="1484">
        <v>194</v>
      </c>
      <c r="E24" s="1485">
        <v>107</v>
      </c>
      <c r="F24" s="1486">
        <f>SUM(G24:H24)</f>
        <v>292</v>
      </c>
      <c r="G24" s="863">
        <v>188</v>
      </c>
      <c r="H24" s="863">
        <v>104</v>
      </c>
    </row>
    <row r="25" spans="2:10" ht="18.75" customHeight="1" thickBot="1" x14ac:dyDescent="0.3">
      <c r="B25" s="1100" t="s">
        <v>807</v>
      </c>
      <c r="C25" s="1490">
        <f t="shared" si="2"/>
        <v>544</v>
      </c>
      <c r="D25" s="1491">
        <v>282</v>
      </c>
      <c r="E25" s="1492">
        <v>262</v>
      </c>
      <c r="F25" s="1493">
        <f>SUM(G25:H25)</f>
        <v>546</v>
      </c>
      <c r="G25" s="1461">
        <v>291</v>
      </c>
      <c r="H25" s="1461">
        <v>255</v>
      </c>
    </row>
    <row r="26" spans="2:10" ht="18.75" customHeight="1" thickBot="1" x14ac:dyDescent="0.3">
      <c r="B26" s="957" t="s">
        <v>272</v>
      </c>
      <c r="C26" s="1106">
        <f t="shared" ref="C26:H26" si="4">SUM(C27:C39)</f>
        <v>2444</v>
      </c>
      <c r="D26" s="1105">
        <f t="shared" si="4"/>
        <v>681</v>
      </c>
      <c r="E26" s="1112">
        <f t="shared" si="4"/>
        <v>1763</v>
      </c>
      <c r="F26" s="1109">
        <f t="shared" si="4"/>
        <v>2455</v>
      </c>
      <c r="G26" s="1105">
        <f t="shared" si="4"/>
        <v>654</v>
      </c>
      <c r="H26" s="1105">
        <f t="shared" si="4"/>
        <v>1801</v>
      </c>
      <c r="I26" s="1096"/>
      <c r="J26" s="1096"/>
    </row>
    <row r="27" spans="2:10" ht="18.75" customHeight="1" x14ac:dyDescent="0.25">
      <c r="B27" s="1098" t="s">
        <v>405</v>
      </c>
      <c r="C27" s="1483">
        <f t="shared" si="2"/>
        <v>279</v>
      </c>
      <c r="D27" s="1484">
        <v>95</v>
      </c>
      <c r="E27" s="1485">
        <v>184</v>
      </c>
      <c r="F27" s="1486">
        <f t="shared" ref="F27:F39" si="5">SUM(G27:H27)</f>
        <v>268</v>
      </c>
      <c r="G27" s="863">
        <v>91</v>
      </c>
      <c r="H27" s="863">
        <v>177</v>
      </c>
    </row>
    <row r="28" spans="2:10" ht="18.75" customHeight="1" x14ac:dyDescent="0.25">
      <c r="B28" s="1099" t="s">
        <v>808</v>
      </c>
      <c r="C28" s="1487">
        <f t="shared" si="2"/>
        <v>152</v>
      </c>
      <c r="D28" s="875">
        <v>60</v>
      </c>
      <c r="E28" s="1488">
        <v>92</v>
      </c>
      <c r="F28" s="1489">
        <f t="shared" si="5"/>
        <v>140</v>
      </c>
      <c r="G28" s="823">
        <v>54</v>
      </c>
      <c r="H28" s="823">
        <v>86</v>
      </c>
    </row>
    <row r="29" spans="2:10" ht="18.75" customHeight="1" x14ac:dyDescent="0.25">
      <c r="B29" s="1099" t="s">
        <v>809</v>
      </c>
      <c r="C29" s="1487">
        <f t="shared" si="2"/>
        <v>169</v>
      </c>
      <c r="D29" s="875">
        <v>73</v>
      </c>
      <c r="E29" s="1488">
        <v>96</v>
      </c>
      <c r="F29" s="1489">
        <f t="shared" si="5"/>
        <v>141</v>
      </c>
      <c r="G29" s="823">
        <v>55</v>
      </c>
      <c r="H29" s="823">
        <v>86</v>
      </c>
    </row>
    <row r="30" spans="2:10" ht="18.75" customHeight="1" x14ac:dyDescent="0.25">
      <c r="B30" s="1099" t="s">
        <v>810</v>
      </c>
      <c r="C30" s="1487">
        <f t="shared" si="2"/>
        <v>204</v>
      </c>
      <c r="D30" s="875">
        <v>89</v>
      </c>
      <c r="E30" s="1488">
        <v>115</v>
      </c>
      <c r="F30" s="1489">
        <f t="shared" si="5"/>
        <v>189</v>
      </c>
      <c r="G30" s="823">
        <v>82</v>
      </c>
      <c r="H30" s="823">
        <v>107</v>
      </c>
    </row>
    <row r="31" spans="2:10" ht="18.75" customHeight="1" x14ac:dyDescent="0.25">
      <c r="B31" s="1099" t="s">
        <v>813</v>
      </c>
      <c r="C31" s="1487">
        <f t="shared" si="2"/>
        <v>196</v>
      </c>
      <c r="D31" s="875">
        <v>65</v>
      </c>
      <c r="E31" s="1488">
        <v>131</v>
      </c>
      <c r="F31" s="1489">
        <f t="shared" si="5"/>
        <v>231</v>
      </c>
      <c r="G31" s="823">
        <v>79</v>
      </c>
      <c r="H31" s="823">
        <v>152</v>
      </c>
    </row>
    <row r="32" spans="2:10" ht="18.75" customHeight="1" x14ac:dyDescent="0.25">
      <c r="B32" s="1099" t="s">
        <v>811</v>
      </c>
      <c r="C32" s="1487">
        <f t="shared" si="2"/>
        <v>408</v>
      </c>
      <c r="D32" s="875">
        <v>104</v>
      </c>
      <c r="E32" s="1488">
        <v>304</v>
      </c>
      <c r="F32" s="1489">
        <f t="shared" si="5"/>
        <v>390</v>
      </c>
      <c r="G32" s="823">
        <v>104</v>
      </c>
      <c r="H32" s="823">
        <v>286</v>
      </c>
    </row>
    <row r="33" spans="2:10" ht="18.75" customHeight="1" x14ac:dyDescent="0.25">
      <c r="B33" s="1099" t="s">
        <v>814</v>
      </c>
      <c r="C33" s="1487">
        <f t="shared" si="2"/>
        <v>250</v>
      </c>
      <c r="D33" s="875">
        <v>25</v>
      </c>
      <c r="E33" s="1488">
        <v>225</v>
      </c>
      <c r="F33" s="1489">
        <f t="shared" si="5"/>
        <v>276</v>
      </c>
      <c r="G33" s="823">
        <v>29</v>
      </c>
      <c r="H33" s="823">
        <v>247</v>
      </c>
    </row>
    <row r="34" spans="2:10" ht="18.75" customHeight="1" x14ac:dyDescent="0.25">
      <c r="B34" s="1099" t="s">
        <v>812</v>
      </c>
      <c r="C34" s="1487">
        <f t="shared" si="2"/>
        <v>413</v>
      </c>
      <c r="D34" s="875">
        <v>80</v>
      </c>
      <c r="E34" s="1488">
        <v>333</v>
      </c>
      <c r="F34" s="1489">
        <f t="shared" si="5"/>
        <v>410</v>
      </c>
      <c r="G34" s="823">
        <v>71</v>
      </c>
      <c r="H34" s="823">
        <v>339</v>
      </c>
    </row>
    <row r="35" spans="2:10" ht="18.75" customHeight="1" x14ac:dyDescent="0.25">
      <c r="B35" s="1099" t="s">
        <v>2978</v>
      </c>
      <c r="C35" s="1487">
        <f t="shared" si="2"/>
        <v>39</v>
      </c>
      <c r="D35" s="875">
        <v>14</v>
      </c>
      <c r="E35" s="1488">
        <v>25</v>
      </c>
      <c r="F35" s="1489">
        <f t="shared" si="5"/>
        <v>77</v>
      </c>
      <c r="G35" s="823">
        <v>23</v>
      </c>
      <c r="H35" s="823">
        <v>54</v>
      </c>
    </row>
    <row r="36" spans="2:10" ht="18.75" customHeight="1" x14ac:dyDescent="0.25">
      <c r="B36" s="1099" t="s">
        <v>2979</v>
      </c>
      <c r="C36" s="1487">
        <f t="shared" si="2"/>
        <v>37</v>
      </c>
      <c r="D36" s="875">
        <v>10</v>
      </c>
      <c r="E36" s="1488">
        <v>27</v>
      </c>
      <c r="F36" s="1489">
        <f t="shared" si="5"/>
        <v>57</v>
      </c>
      <c r="G36" s="823">
        <v>15</v>
      </c>
      <c r="H36" s="823">
        <v>42</v>
      </c>
    </row>
    <row r="37" spans="2:10" ht="18.75" customHeight="1" x14ac:dyDescent="0.25">
      <c r="B37" s="1099" t="s">
        <v>2980</v>
      </c>
      <c r="C37" s="1487">
        <f t="shared" si="2"/>
        <v>123</v>
      </c>
      <c r="D37" s="875">
        <v>39</v>
      </c>
      <c r="E37" s="1488">
        <v>84</v>
      </c>
      <c r="F37" s="1489">
        <f t="shared" si="5"/>
        <v>95</v>
      </c>
      <c r="G37" s="823">
        <v>27</v>
      </c>
      <c r="H37" s="823">
        <v>68</v>
      </c>
    </row>
    <row r="38" spans="2:10" ht="18.75" customHeight="1" x14ac:dyDescent="0.25">
      <c r="B38" s="1099" t="s">
        <v>816</v>
      </c>
      <c r="C38" s="1487">
        <f t="shared" si="2"/>
        <v>3</v>
      </c>
      <c r="D38" s="875">
        <v>1</v>
      </c>
      <c r="E38" s="1488">
        <v>2</v>
      </c>
      <c r="F38" s="1489">
        <f t="shared" si="5"/>
        <v>2</v>
      </c>
      <c r="G38" s="823">
        <v>1</v>
      </c>
      <c r="H38" s="823">
        <v>1</v>
      </c>
    </row>
    <row r="39" spans="2:10" ht="18.75" customHeight="1" thickBot="1" x14ac:dyDescent="0.3">
      <c r="B39" s="1100" t="s">
        <v>815</v>
      </c>
      <c r="C39" s="1490">
        <f t="shared" si="2"/>
        <v>171</v>
      </c>
      <c r="D39" s="1491">
        <v>26</v>
      </c>
      <c r="E39" s="1492">
        <v>145</v>
      </c>
      <c r="F39" s="1493">
        <f t="shared" si="5"/>
        <v>179</v>
      </c>
      <c r="G39" s="1461">
        <v>23</v>
      </c>
      <c r="H39" s="1461">
        <v>156</v>
      </c>
    </row>
    <row r="40" spans="2:10" ht="18.75" customHeight="1" thickBot="1" x14ac:dyDescent="0.3">
      <c r="B40" s="957" t="s">
        <v>283</v>
      </c>
      <c r="C40" s="1106">
        <f t="shared" ref="C40:H40" si="6">SUM(C41:C55)</f>
        <v>2255</v>
      </c>
      <c r="D40" s="1105">
        <f t="shared" si="6"/>
        <v>1241</v>
      </c>
      <c r="E40" s="1112">
        <f t="shared" si="6"/>
        <v>1014</v>
      </c>
      <c r="F40" s="1109">
        <f t="shared" si="6"/>
        <v>2211</v>
      </c>
      <c r="G40" s="1105">
        <f t="shared" si="6"/>
        <v>1199</v>
      </c>
      <c r="H40" s="1105">
        <f t="shared" si="6"/>
        <v>1012</v>
      </c>
      <c r="I40" s="1096"/>
      <c r="J40" s="1096"/>
    </row>
    <row r="41" spans="2:10" ht="31.5" x14ac:dyDescent="0.25">
      <c r="B41" s="1098" t="s">
        <v>817</v>
      </c>
      <c r="C41" s="1483">
        <f t="shared" si="2"/>
        <v>347</v>
      </c>
      <c r="D41" s="1484">
        <v>213</v>
      </c>
      <c r="E41" s="1485">
        <v>134</v>
      </c>
      <c r="F41" s="1486">
        <f t="shared" ref="F41:F55" si="7">SUM(G41:H41)</f>
        <v>289</v>
      </c>
      <c r="G41" s="863">
        <v>175</v>
      </c>
      <c r="H41" s="863">
        <v>114</v>
      </c>
    </row>
    <row r="42" spans="2:10" ht="31.5" x14ac:dyDescent="0.25">
      <c r="B42" s="1099" t="s">
        <v>2981</v>
      </c>
      <c r="C42" s="1487">
        <f t="shared" si="2"/>
        <v>3</v>
      </c>
      <c r="D42" s="875">
        <v>2</v>
      </c>
      <c r="E42" s="1488">
        <v>1</v>
      </c>
      <c r="F42" s="1489">
        <f t="shared" si="7"/>
        <v>63</v>
      </c>
      <c r="G42" s="823">
        <v>39</v>
      </c>
      <c r="H42" s="823">
        <v>24</v>
      </c>
    </row>
    <row r="43" spans="2:10" ht="18.75" customHeight="1" x14ac:dyDescent="0.25">
      <c r="B43" s="1099" t="s">
        <v>2982</v>
      </c>
      <c r="C43" s="1487">
        <f t="shared" si="2"/>
        <v>154</v>
      </c>
      <c r="D43" s="875">
        <v>71</v>
      </c>
      <c r="E43" s="1488">
        <v>83</v>
      </c>
      <c r="F43" s="1489">
        <f t="shared" si="7"/>
        <v>133</v>
      </c>
      <c r="G43" s="823">
        <v>62</v>
      </c>
      <c r="H43" s="823">
        <v>71</v>
      </c>
    </row>
    <row r="44" spans="2:10" ht="31.5" x14ac:dyDescent="0.25">
      <c r="B44" s="1099" t="s">
        <v>2983</v>
      </c>
      <c r="C44" s="1487">
        <f t="shared" si="2"/>
        <v>27</v>
      </c>
      <c r="D44" s="875">
        <v>11</v>
      </c>
      <c r="E44" s="1488">
        <v>16</v>
      </c>
      <c r="F44" s="1489">
        <f t="shared" si="7"/>
        <v>20</v>
      </c>
      <c r="G44" s="823">
        <v>10</v>
      </c>
      <c r="H44" s="823">
        <v>10</v>
      </c>
    </row>
    <row r="45" spans="2:10" ht="31.5" x14ac:dyDescent="0.25">
      <c r="B45" s="1099" t="s">
        <v>2984</v>
      </c>
      <c r="C45" s="1487">
        <f t="shared" si="2"/>
        <v>146</v>
      </c>
      <c r="D45" s="875">
        <v>85</v>
      </c>
      <c r="E45" s="1488">
        <v>61</v>
      </c>
      <c r="F45" s="1489">
        <f t="shared" si="7"/>
        <v>115</v>
      </c>
      <c r="G45" s="823">
        <v>66</v>
      </c>
      <c r="H45" s="823">
        <v>49</v>
      </c>
    </row>
    <row r="46" spans="2:10" ht="31.5" x14ac:dyDescent="0.25">
      <c r="B46" s="1099" t="s">
        <v>2985</v>
      </c>
      <c r="C46" s="1487">
        <f t="shared" si="2"/>
        <v>2</v>
      </c>
      <c r="D46" s="875">
        <v>1</v>
      </c>
      <c r="E46" s="1488">
        <v>1</v>
      </c>
      <c r="F46" s="1489">
        <f t="shared" si="7"/>
        <v>1</v>
      </c>
      <c r="G46" s="823">
        <v>1</v>
      </c>
      <c r="H46" s="823"/>
    </row>
    <row r="47" spans="2:10" ht="18.75" customHeight="1" x14ac:dyDescent="0.25">
      <c r="B47" s="1099" t="s">
        <v>2986</v>
      </c>
      <c r="C47" s="1487">
        <f t="shared" si="2"/>
        <v>190</v>
      </c>
      <c r="D47" s="875">
        <v>119</v>
      </c>
      <c r="E47" s="1488">
        <v>71</v>
      </c>
      <c r="F47" s="1489">
        <f t="shared" si="7"/>
        <v>208</v>
      </c>
      <c r="G47" s="823">
        <v>129</v>
      </c>
      <c r="H47" s="823">
        <v>79</v>
      </c>
    </row>
    <row r="48" spans="2:10" ht="31.5" x14ac:dyDescent="0.25">
      <c r="B48" s="1099" t="s">
        <v>2987</v>
      </c>
      <c r="C48" s="1487">
        <f t="shared" si="2"/>
        <v>51</v>
      </c>
      <c r="D48" s="875">
        <v>5</v>
      </c>
      <c r="E48" s="1488">
        <v>46</v>
      </c>
      <c r="F48" s="1489">
        <f t="shared" si="7"/>
        <v>41</v>
      </c>
      <c r="G48" s="823">
        <v>4</v>
      </c>
      <c r="H48" s="823">
        <v>37</v>
      </c>
    </row>
    <row r="49" spans="2:10" ht="31.5" x14ac:dyDescent="0.25">
      <c r="B49" s="1099" t="s">
        <v>2988</v>
      </c>
      <c r="C49" s="1487">
        <f t="shared" si="2"/>
        <v>342</v>
      </c>
      <c r="D49" s="875">
        <v>49</v>
      </c>
      <c r="E49" s="1488">
        <v>293</v>
      </c>
      <c r="F49" s="1489">
        <f t="shared" si="7"/>
        <v>357</v>
      </c>
      <c r="G49" s="823">
        <v>51</v>
      </c>
      <c r="H49" s="823">
        <v>306</v>
      </c>
    </row>
    <row r="50" spans="2:10" ht="31.5" x14ac:dyDescent="0.25">
      <c r="B50" s="1099" t="s">
        <v>2989</v>
      </c>
      <c r="C50" s="1487">
        <f t="shared" si="2"/>
        <v>118</v>
      </c>
      <c r="D50" s="875">
        <v>70</v>
      </c>
      <c r="E50" s="1488">
        <v>48</v>
      </c>
      <c r="F50" s="1489">
        <f t="shared" si="7"/>
        <v>97</v>
      </c>
      <c r="G50" s="823">
        <v>57</v>
      </c>
      <c r="H50" s="823">
        <v>40</v>
      </c>
    </row>
    <row r="51" spans="2:10" ht="18.75" customHeight="1" x14ac:dyDescent="0.25">
      <c r="B51" s="1099" t="s">
        <v>819</v>
      </c>
      <c r="C51" s="1487">
        <f t="shared" si="2"/>
        <v>232</v>
      </c>
      <c r="D51" s="875">
        <v>152</v>
      </c>
      <c r="E51" s="1488">
        <v>80</v>
      </c>
      <c r="F51" s="1489">
        <f t="shared" si="7"/>
        <v>252</v>
      </c>
      <c r="G51" s="875">
        <v>161</v>
      </c>
      <c r="H51" s="875">
        <v>91</v>
      </c>
    </row>
    <row r="52" spans="2:10" ht="18.75" customHeight="1" x14ac:dyDescent="0.25">
      <c r="B52" s="1099" t="s">
        <v>820</v>
      </c>
      <c r="C52" s="1487">
        <f t="shared" si="2"/>
        <v>262</v>
      </c>
      <c r="D52" s="875">
        <v>96</v>
      </c>
      <c r="E52" s="1488">
        <v>166</v>
      </c>
      <c r="F52" s="1489">
        <f t="shared" si="7"/>
        <v>270</v>
      </c>
      <c r="G52" s="823">
        <v>94</v>
      </c>
      <c r="H52" s="823">
        <v>176</v>
      </c>
    </row>
    <row r="53" spans="2:10" ht="18.75" customHeight="1" x14ac:dyDescent="0.25">
      <c r="B53" s="1099" t="s">
        <v>821</v>
      </c>
      <c r="C53" s="1487">
        <f t="shared" si="2"/>
        <v>379</v>
      </c>
      <c r="D53" s="875">
        <v>365</v>
      </c>
      <c r="E53" s="1488">
        <v>14</v>
      </c>
      <c r="F53" s="1489">
        <f t="shared" si="7"/>
        <v>364</v>
      </c>
      <c r="G53" s="823">
        <v>349</v>
      </c>
      <c r="H53" s="823">
        <v>15</v>
      </c>
    </row>
    <row r="54" spans="2:10" ht="18.75" customHeight="1" x14ac:dyDescent="0.25">
      <c r="B54" s="1099" t="s">
        <v>822</v>
      </c>
      <c r="C54" s="1487">
        <f t="shared" si="2"/>
        <v>1</v>
      </c>
      <c r="D54" s="875">
        <v>1</v>
      </c>
      <c r="E54" s="1488"/>
      <c r="F54" s="1489">
        <f t="shared" si="7"/>
        <v>1</v>
      </c>
      <c r="G54" s="823">
        <v>1</v>
      </c>
      <c r="H54" s="823"/>
    </row>
    <row r="55" spans="2:10" ht="18.75" customHeight="1" thickBot="1" x14ac:dyDescent="0.3">
      <c r="B55" s="1100" t="s">
        <v>2990</v>
      </c>
      <c r="C55" s="1490">
        <f t="shared" si="2"/>
        <v>1</v>
      </c>
      <c r="D55" s="1491">
        <v>1</v>
      </c>
      <c r="E55" s="1492"/>
      <c r="F55" s="1493">
        <f t="shared" si="7"/>
        <v>0</v>
      </c>
      <c r="G55" s="1461"/>
      <c r="H55" s="1461"/>
    </row>
    <row r="56" spans="2:10" ht="18.75" customHeight="1" thickBot="1" x14ac:dyDescent="0.3">
      <c r="B56" s="957" t="s">
        <v>823</v>
      </c>
      <c r="C56" s="1106">
        <f t="shared" ref="C56:H56" si="8">SUM(C57:C60)</f>
        <v>865</v>
      </c>
      <c r="D56" s="1105">
        <f t="shared" si="8"/>
        <v>622</v>
      </c>
      <c r="E56" s="1112">
        <f t="shared" si="8"/>
        <v>243</v>
      </c>
      <c r="F56" s="1109">
        <f t="shared" si="8"/>
        <v>838</v>
      </c>
      <c r="G56" s="1105">
        <f t="shared" si="8"/>
        <v>604</v>
      </c>
      <c r="H56" s="1105">
        <f t="shared" si="8"/>
        <v>234</v>
      </c>
      <c r="I56" s="1096"/>
      <c r="J56" s="1096"/>
    </row>
    <row r="57" spans="2:10" ht="18.75" customHeight="1" x14ac:dyDescent="0.25">
      <c r="B57" s="1101" t="s">
        <v>824</v>
      </c>
      <c r="C57" s="1483">
        <f t="shared" si="2"/>
        <v>202</v>
      </c>
      <c r="D57" s="1484">
        <v>124</v>
      </c>
      <c r="E57" s="1485">
        <v>78</v>
      </c>
      <c r="F57" s="1486">
        <f>SUM(G57:H57)</f>
        <v>180</v>
      </c>
      <c r="G57" s="863">
        <v>112</v>
      </c>
      <c r="H57" s="863">
        <v>68</v>
      </c>
    </row>
    <row r="58" spans="2:10" ht="18.75" customHeight="1" x14ac:dyDescent="0.25">
      <c r="B58" s="794" t="s">
        <v>825</v>
      </c>
      <c r="C58" s="1487">
        <f t="shared" si="2"/>
        <v>109</v>
      </c>
      <c r="D58" s="875">
        <v>74</v>
      </c>
      <c r="E58" s="1488">
        <v>35</v>
      </c>
      <c r="F58" s="1489">
        <f>SUM(G58:H58)</f>
        <v>89</v>
      </c>
      <c r="G58" s="823">
        <v>62</v>
      </c>
      <c r="H58" s="823">
        <v>27</v>
      </c>
    </row>
    <row r="59" spans="2:10" ht="18.75" customHeight="1" x14ac:dyDescent="0.25">
      <c r="B59" s="794" t="s">
        <v>826</v>
      </c>
      <c r="C59" s="1487">
        <f t="shared" si="2"/>
        <v>429</v>
      </c>
      <c r="D59" s="875">
        <v>322</v>
      </c>
      <c r="E59" s="1488">
        <v>107</v>
      </c>
      <c r="F59" s="1489">
        <f>SUM(G59:H59)</f>
        <v>449</v>
      </c>
      <c r="G59" s="823">
        <v>332</v>
      </c>
      <c r="H59" s="823">
        <v>117</v>
      </c>
    </row>
    <row r="60" spans="2:10" ht="18.75" customHeight="1" thickBot="1" x14ac:dyDescent="0.3">
      <c r="B60" s="1102" t="s">
        <v>827</v>
      </c>
      <c r="C60" s="1490">
        <f t="shared" si="2"/>
        <v>125</v>
      </c>
      <c r="D60" s="1491">
        <v>102</v>
      </c>
      <c r="E60" s="1492">
        <v>23</v>
      </c>
      <c r="F60" s="1493">
        <f>SUM(G60:H60)</f>
        <v>120</v>
      </c>
      <c r="G60" s="1461">
        <v>98</v>
      </c>
      <c r="H60" s="1461">
        <v>22</v>
      </c>
    </row>
    <row r="61" spans="2:10" ht="18.75" customHeight="1" thickBot="1" x14ac:dyDescent="0.3">
      <c r="B61" s="957" t="s">
        <v>297</v>
      </c>
      <c r="C61" s="1106">
        <f t="shared" ref="C61:H61" si="9">SUM(C62:C64)</f>
        <v>405</v>
      </c>
      <c r="D61" s="1105">
        <f t="shared" si="9"/>
        <v>143</v>
      </c>
      <c r="E61" s="1112">
        <f t="shared" si="9"/>
        <v>262</v>
      </c>
      <c r="F61" s="1109">
        <f t="shared" si="9"/>
        <v>388</v>
      </c>
      <c r="G61" s="1105">
        <f t="shared" si="9"/>
        <v>134</v>
      </c>
      <c r="H61" s="1105">
        <f t="shared" si="9"/>
        <v>254</v>
      </c>
      <c r="I61" s="1096"/>
      <c r="J61" s="1096"/>
    </row>
    <row r="62" spans="2:10" ht="18.75" customHeight="1" x14ac:dyDescent="0.25">
      <c r="B62" s="1098" t="s">
        <v>2991</v>
      </c>
      <c r="C62" s="1483">
        <f t="shared" si="2"/>
        <v>186</v>
      </c>
      <c r="D62" s="1484">
        <v>58</v>
      </c>
      <c r="E62" s="1485">
        <v>128</v>
      </c>
      <c r="F62" s="1486">
        <f>SUM(G62:H62)</f>
        <v>195</v>
      </c>
      <c r="G62" s="863">
        <v>60</v>
      </c>
      <c r="H62" s="863">
        <v>135</v>
      </c>
    </row>
    <row r="63" spans="2:10" ht="18.75" customHeight="1" x14ac:dyDescent="0.25">
      <c r="B63" s="1099" t="s">
        <v>828</v>
      </c>
      <c r="C63" s="1487">
        <f t="shared" si="2"/>
        <v>218</v>
      </c>
      <c r="D63" s="875">
        <v>85</v>
      </c>
      <c r="E63" s="1488">
        <v>133</v>
      </c>
      <c r="F63" s="1489">
        <f>SUM(G63:H63)</f>
        <v>192</v>
      </c>
      <c r="G63" s="875">
        <v>74</v>
      </c>
      <c r="H63" s="875">
        <v>118</v>
      </c>
    </row>
    <row r="64" spans="2:10" ht="18.75" customHeight="1" thickBot="1" x14ac:dyDescent="0.3">
      <c r="B64" s="1100" t="s">
        <v>829</v>
      </c>
      <c r="C64" s="1490">
        <f t="shared" si="2"/>
        <v>1</v>
      </c>
      <c r="D64" s="1491"/>
      <c r="E64" s="1492">
        <v>1</v>
      </c>
      <c r="F64" s="1493">
        <f>SUM(G64:H64)</f>
        <v>1</v>
      </c>
      <c r="G64" s="1461"/>
      <c r="H64" s="1461">
        <v>1</v>
      </c>
    </row>
    <row r="65" spans="2:10" ht="18.75" customHeight="1" thickBot="1" x14ac:dyDescent="0.3">
      <c r="B65" s="957" t="s">
        <v>830</v>
      </c>
      <c r="C65" s="1106">
        <f t="shared" ref="C65:H65" si="10">SUM(C66:C69)</f>
        <v>1319</v>
      </c>
      <c r="D65" s="1105">
        <f t="shared" si="10"/>
        <v>716</v>
      </c>
      <c r="E65" s="1112">
        <f t="shared" si="10"/>
        <v>603</v>
      </c>
      <c r="F65" s="1109">
        <f t="shared" si="10"/>
        <v>1294</v>
      </c>
      <c r="G65" s="1105">
        <f t="shared" si="10"/>
        <v>717</v>
      </c>
      <c r="H65" s="1105">
        <f t="shared" si="10"/>
        <v>577</v>
      </c>
      <c r="I65" s="1096"/>
      <c r="J65" s="1096"/>
    </row>
    <row r="66" spans="2:10" ht="18.75" customHeight="1" x14ac:dyDescent="0.25">
      <c r="B66" s="1098" t="s">
        <v>831</v>
      </c>
      <c r="C66" s="1483">
        <f t="shared" si="2"/>
        <v>285</v>
      </c>
      <c r="D66" s="1484">
        <v>142</v>
      </c>
      <c r="E66" s="1485">
        <v>143</v>
      </c>
      <c r="F66" s="1486">
        <f>SUM(G66:H66)</f>
        <v>299</v>
      </c>
      <c r="G66" s="863">
        <v>152</v>
      </c>
      <c r="H66" s="863">
        <v>147</v>
      </c>
    </row>
    <row r="67" spans="2:10" ht="18.75" customHeight="1" x14ac:dyDescent="0.25">
      <c r="B67" s="1099" t="s">
        <v>832</v>
      </c>
      <c r="C67" s="1487">
        <f t="shared" si="2"/>
        <v>448</v>
      </c>
      <c r="D67" s="875">
        <v>253</v>
      </c>
      <c r="E67" s="1488">
        <v>195</v>
      </c>
      <c r="F67" s="1489">
        <f>SUM(G67:H67)</f>
        <v>449</v>
      </c>
      <c r="G67" s="823">
        <v>264</v>
      </c>
      <c r="H67" s="823">
        <v>185</v>
      </c>
    </row>
    <row r="68" spans="2:10" ht="18.75" customHeight="1" x14ac:dyDescent="0.25">
      <c r="B68" s="1099" t="s">
        <v>833</v>
      </c>
      <c r="C68" s="1487">
        <f t="shared" si="2"/>
        <v>371</v>
      </c>
      <c r="D68" s="875">
        <v>187</v>
      </c>
      <c r="E68" s="1488">
        <v>184</v>
      </c>
      <c r="F68" s="1489">
        <f>SUM(G68:H68)</f>
        <v>336</v>
      </c>
      <c r="G68" s="823">
        <v>173</v>
      </c>
      <c r="H68" s="823">
        <v>163</v>
      </c>
    </row>
    <row r="69" spans="2:10" ht="18.75" customHeight="1" thickBot="1" x14ac:dyDescent="0.3">
      <c r="B69" s="1100" t="s">
        <v>834</v>
      </c>
      <c r="C69" s="1490">
        <f t="shared" si="2"/>
        <v>215</v>
      </c>
      <c r="D69" s="1491">
        <v>134</v>
      </c>
      <c r="E69" s="1492">
        <v>81</v>
      </c>
      <c r="F69" s="1493">
        <f>SUM(G69:H69)</f>
        <v>210</v>
      </c>
      <c r="G69" s="1461">
        <v>128</v>
      </c>
      <c r="H69" s="1461">
        <v>82</v>
      </c>
    </row>
    <row r="70" spans="2:10" ht="18.75" customHeight="1" x14ac:dyDescent="0.25">
      <c r="B70" s="1103" t="s">
        <v>835</v>
      </c>
      <c r="C70" s="1107">
        <f t="shared" ref="C70:H70" si="11">C8+C23+C26+C40+C56+C61+C65</f>
        <v>11617</v>
      </c>
      <c r="D70" s="1113">
        <f t="shared" si="11"/>
        <v>5932</v>
      </c>
      <c r="E70" s="1114">
        <f t="shared" si="11"/>
        <v>5685</v>
      </c>
      <c r="F70" s="1110">
        <f t="shared" si="11"/>
        <v>11537</v>
      </c>
      <c r="G70" s="1113">
        <f t="shared" si="11"/>
        <v>5847</v>
      </c>
      <c r="H70" s="1113">
        <f t="shared" si="11"/>
        <v>5690</v>
      </c>
      <c r="I70" s="1096"/>
      <c r="J70" s="1096"/>
    </row>
    <row r="71" spans="2:10" ht="31.5" x14ac:dyDescent="0.25">
      <c r="B71" s="1104" t="s">
        <v>867</v>
      </c>
      <c r="C71" s="1108">
        <f>C70+MatriculaTotalPostgradoGenero!C51</f>
        <v>12472</v>
      </c>
      <c r="D71" s="1115">
        <f>D70+MatriculaTotalPostgradoGenero!D51</f>
        <v>6401</v>
      </c>
      <c r="E71" s="1116">
        <f>E70+MatriculaTotalPostgradoGenero!E51</f>
        <v>6071</v>
      </c>
      <c r="F71" s="1111">
        <f>F70+MatriculaTotalPostgradoGenero!F51</f>
        <v>12330</v>
      </c>
      <c r="G71" s="1115">
        <f>G70+MatriculaTotalPostgradoGenero!G51</f>
        <v>6280</v>
      </c>
      <c r="H71" s="1115">
        <f>H70+MatriculaTotalPostgradoGenero!H51</f>
        <v>6050</v>
      </c>
    </row>
    <row r="72" spans="2:10" ht="11.25" customHeight="1" x14ac:dyDescent="0.25">
      <c r="B72" s="919" t="s">
        <v>836</v>
      </c>
      <c r="C72" s="921"/>
      <c r="D72" s="921"/>
      <c r="E72" s="921"/>
      <c r="F72" s="921"/>
      <c r="G72" s="921"/>
      <c r="H72" s="921"/>
    </row>
    <row r="73" spans="2:10" ht="11.25" customHeight="1" x14ac:dyDescent="0.25">
      <c r="B73" s="919" t="s">
        <v>837</v>
      </c>
      <c r="C73" s="921"/>
      <c r="D73" s="921"/>
      <c r="E73" s="921"/>
      <c r="F73" s="921"/>
      <c r="G73" s="921"/>
      <c r="H73" s="921"/>
    </row>
    <row r="74" spans="2:10" ht="15" x14ac:dyDescent="0.25">
      <c r="B74" s="920"/>
      <c r="C74" s="921"/>
      <c r="D74" s="921"/>
      <c r="E74" s="921"/>
      <c r="F74" s="921"/>
      <c r="G74" s="921"/>
      <c r="H74" s="921"/>
    </row>
  </sheetData>
  <sheetProtection sheet="1" objects="1" scenarios="1" formatCells="0" formatColumns="0" formatRows="0" insertColumns="0" insertRows="0" deleteColumns="0" deleteRows="0" sort="0"/>
  <mergeCells count="8">
    <mergeCell ref="C6:C7"/>
    <mergeCell ref="B1:H3"/>
    <mergeCell ref="B4:H4"/>
    <mergeCell ref="B5:H5"/>
    <mergeCell ref="D6:E6"/>
    <mergeCell ref="F6:F7"/>
    <mergeCell ref="G6:H6"/>
    <mergeCell ref="B6:B7"/>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N300"/>
  <sheetViews>
    <sheetView showGridLines="0" zoomScaleNormal="100" workbookViewId="0">
      <pane xSplit="1" ySplit="4" topLeftCell="B11"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1" customWidth="1"/>
    <col min="2" max="12" width="15" style="1" customWidth="1"/>
    <col min="13" max="13" width="5" style="1" customWidth="1"/>
    <col min="14" max="14" width="0" style="1" hidden="1" customWidth="1"/>
    <col min="15" max="16384" width="9.140625" style="1"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s="4" customFormat="1" ht="21.75" thickBot="1" x14ac:dyDescent="0.4">
      <c r="B4" s="1786" t="s">
        <v>2647</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24"/>
      <c r="N5" s="24"/>
    </row>
    <row r="6" spans="2:14" s="5" customFormat="1" ht="19.5" customHeight="1" x14ac:dyDescent="0.25">
      <c r="B6" s="122"/>
      <c r="C6" s="123"/>
      <c r="D6" s="123"/>
      <c r="E6" s="123"/>
      <c r="F6" s="123"/>
      <c r="G6" s="123"/>
      <c r="H6" s="123"/>
      <c r="I6" s="123"/>
      <c r="J6" s="123"/>
      <c r="K6" s="123"/>
      <c r="L6" s="124"/>
      <c r="M6" s="24"/>
      <c r="N6" s="24"/>
    </row>
    <row r="7" spans="2:14" s="5" customFormat="1" ht="18.75" customHeight="1" x14ac:dyDescent="0.25">
      <c r="B7" s="125"/>
      <c r="C7" s="121"/>
      <c r="D7" s="121"/>
      <c r="E7" s="121"/>
      <c r="F7" s="121"/>
      <c r="G7" s="121"/>
      <c r="H7" s="121"/>
      <c r="I7" s="121"/>
      <c r="J7" s="121"/>
      <c r="K7" s="121"/>
      <c r="L7" s="126"/>
      <c r="M7" s="24"/>
      <c r="N7" s="24"/>
    </row>
    <row r="8" spans="2:14" s="5" customFormat="1" ht="18.75" customHeight="1" x14ac:dyDescent="0.25">
      <c r="B8" s="125"/>
      <c r="C8" s="121"/>
      <c r="D8" s="121"/>
      <c r="E8" s="121"/>
      <c r="F8" s="121"/>
      <c r="G8" s="121"/>
      <c r="H8" s="121"/>
      <c r="I8" s="121"/>
      <c r="J8" s="121"/>
      <c r="K8" s="121"/>
      <c r="L8" s="126"/>
      <c r="M8" s="24"/>
      <c r="N8" s="24"/>
    </row>
    <row r="9" spans="2:14" s="6"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s="4" customFormat="1"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7"/>
      <c r="C28" s="128"/>
      <c r="D28" s="128"/>
      <c r="E28" s="128"/>
      <c r="F28" s="128"/>
      <c r="G28" s="128"/>
      <c r="H28" s="128"/>
      <c r="I28" s="128"/>
      <c r="J28" s="128"/>
      <c r="K28" s="128"/>
      <c r="L28" s="129"/>
    </row>
    <row r="29" spans="2:12" ht="18.75" customHeight="1" x14ac:dyDescent="0.25">
      <c r="B29" s="130"/>
      <c r="C29" s="130"/>
      <c r="D29" s="130"/>
      <c r="E29" s="130"/>
      <c r="F29" s="130"/>
      <c r="G29" s="130"/>
      <c r="H29" s="130"/>
      <c r="I29" s="130"/>
      <c r="J29" s="130"/>
      <c r="K29" s="130"/>
      <c r="L29" s="130"/>
    </row>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90"/>
  <sheetViews>
    <sheetView showGridLines="0" zoomScaleNormal="100" workbookViewId="0"/>
  </sheetViews>
  <sheetFormatPr baseColWidth="10" defaultColWidth="0" defaultRowHeight="16.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ht="15" x14ac:dyDescent="0.25">
      <c r="B1" s="1659"/>
      <c r="C1" s="1660"/>
      <c r="D1" s="1660"/>
      <c r="E1" s="1660"/>
      <c r="F1" s="1660"/>
      <c r="G1" s="1660"/>
      <c r="H1" s="1661"/>
    </row>
    <row r="2" spans="2:10" ht="15" x14ac:dyDescent="0.25">
      <c r="B2" s="1662"/>
      <c r="C2" s="1663"/>
      <c r="D2" s="1663"/>
      <c r="E2" s="1663"/>
      <c r="F2" s="1663"/>
      <c r="G2" s="1663"/>
      <c r="H2" s="1664"/>
    </row>
    <row r="3" spans="2:10" thickBot="1" x14ac:dyDescent="0.3">
      <c r="B3" s="1665"/>
      <c r="C3" s="1666"/>
      <c r="D3" s="1666"/>
      <c r="E3" s="1666"/>
      <c r="F3" s="1666"/>
      <c r="G3" s="1666"/>
      <c r="H3" s="1667"/>
      <c r="I3" s="3"/>
      <c r="J3" s="3"/>
    </row>
    <row r="4" spans="2:10" ht="21.75" thickBot="1" x14ac:dyDescent="0.4">
      <c r="B4" s="1668" t="s">
        <v>2</v>
      </c>
      <c r="C4" s="1669"/>
      <c r="D4" s="1669"/>
      <c r="E4" s="1669"/>
      <c r="F4" s="1669"/>
      <c r="G4" s="1669"/>
      <c r="H4" s="1670"/>
      <c r="I4" s="3"/>
      <c r="J4" s="3"/>
    </row>
    <row r="5" spans="2:10" s="5" customFormat="1" ht="15.75" x14ac:dyDescent="0.25">
      <c r="B5" s="1671"/>
      <c r="C5" s="1671"/>
      <c r="D5" s="1671"/>
      <c r="E5" s="1671"/>
      <c r="F5" s="1671"/>
      <c r="G5" s="1671"/>
      <c r="H5" s="1671"/>
      <c r="I5" s="115"/>
      <c r="J5" s="115"/>
    </row>
    <row r="6" spans="2:10" s="5" customFormat="1" ht="18.75" customHeight="1" x14ac:dyDescent="0.25">
      <c r="B6" s="1767" t="s">
        <v>2737</v>
      </c>
      <c r="C6" s="1768"/>
      <c r="D6" s="1768"/>
      <c r="E6" s="1768"/>
      <c r="F6" s="1768"/>
      <c r="G6" s="1768"/>
      <c r="H6" s="1769"/>
      <c r="I6" s="115"/>
      <c r="J6" s="115"/>
    </row>
    <row r="7" spans="2:10" s="5" customFormat="1" ht="18.75" customHeight="1" x14ac:dyDescent="0.25">
      <c r="B7" s="1770"/>
      <c r="C7" s="1771"/>
      <c r="D7" s="1771"/>
      <c r="E7" s="1771"/>
      <c r="F7" s="1771"/>
      <c r="G7" s="1771"/>
      <c r="H7" s="1772"/>
    </row>
    <row r="8" spans="2:10" ht="18.75" customHeight="1" x14ac:dyDescent="0.25">
      <c r="B8" s="1770"/>
      <c r="C8" s="1771"/>
      <c r="D8" s="1771"/>
      <c r="E8" s="1771"/>
      <c r="F8" s="1771"/>
      <c r="G8" s="1771"/>
      <c r="H8" s="1772"/>
    </row>
    <row r="9" spans="2:10" ht="18.75" customHeight="1" x14ac:dyDescent="0.25">
      <c r="B9" s="1770"/>
      <c r="C9" s="1771"/>
      <c r="D9" s="1771"/>
      <c r="E9" s="1771"/>
      <c r="F9" s="1771"/>
      <c r="G9" s="1771"/>
      <c r="H9" s="1772"/>
    </row>
    <row r="10" spans="2:10" ht="18.75" customHeight="1" x14ac:dyDescent="0.25">
      <c r="B10" s="1770"/>
      <c r="C10" s="1771"/>
      <c r="D10" s="1771"/>
      <c r="E10" s="1771"/>
      <c r="F10" s="1771"/>
      <c r="G10" s="1771"/>
      <c r="H10" s="1772"/>
    </row>
    <row r="11" spans="2:10" ht="18.75" customHeight="1" x14ac:dyDescent="0.25">
      <c r="B11" s="1770"/>
      <c r="C11" s="1771"/>
      <c r="D11" s="1771"/>
      <c r="E11" s="1771"/>
      <c r="F11" s="1771"/>
      <c r="G11" s="1771"/>
      <c r="H11" s="1772"/>
    </row>
    <row r="12" spans="2:10" ht="18.75" customHeight="1" x14ac:dyDescent="0.25">
      <c r="B12" s="1770"/>
      <c r="C12" s="1771"/>
      <c r="D12" s="1771"/>
      <c r="E12" s="1771"/>
      <c r="F12" s="1771"/>
      <c r="G12" s="1771"/>
      <c r="H12" s="1772"/>
    </row>
    <row r="13" spans="2:10" ht="18.75" customHeight="1" x14ac:dyDescent="0.25">
      <c r="B13" s="1773"/>
      <c r="C13" s="1774"/>
      <c r="D13" s="1774"/>
      <c r="E13" s="1774"/>
      <c r="F13" s="1774"/>
      <c r="G13" s="1774"/>
      <c r="H13" s="1775"/>
    </row>
    <row r="14" spans="2:10" ht="18.75" customHeight="1" x14ac:dyDescent="0.25">
      <c r="B14" s="119"/>
      <c r="C14" s="119"/>
      <c r="D14" s="119"/>
      <c r="E14" s="119"/>
      <c r="F14" s="119"/>
      <c r="G14" s="119"/>
      <c r="H14" s="119"/>
    </row>
    <row r="15" spans="2:10" ht="18.75" hidden="1" customHeight="1" x14ac:dyDescent="0.25">
      <c r="B15" s="119"/>
      <c r="C15" s="119"/>
      <c r="D15" s="119"/>
      <c r="E15" s="119"/>
      <c r="F15" s="119"/>
      <c r="G15" s="119"/>
      <c r="H15" s="119"/>
    </row>
    <row r="16" spans="2:10" ht="18.75" hidden="1" customHeight="1" x14ac:dyDescent="0.25">
      <c r="B16" s="119"/>
      <c r="C16" s="119"/>
      <c r="D16" s="119"/>
      <c r="E16" s="119"/>
      <c r="F16" s="119"/>
      <c r="G16" s="119"/>
      <c r="H16" s="119"/>
    </row>
    <row r="17" ht="16.5" hidden="1" customHeight="1" x14ac:dyDescent="0.25"/>
    <row r="18" ht="16.5" hidden="1" customHeight="1" x14ac:dyDescent="0.25"/>
    <row r="19" ht="16.5" hidden="1" customHeight="1" x14ac:dyDescent="0.25"/>
    <row r="20" ht="16.5" hidden="1" customHeight="1" x14ac:dyDescent="0.25"/>
    <row r="21" ht="16.5" hidden="1" customHeight="1" x14ac:dyDescent="0.25"/>
    <row r="22" ht="16.5" hidden="1" customHeight="1" x14ac:dyDescent="0.25"/>
    <row r="23" ht="16.5" hidden="1" customHeight="1" x14ac:dyDescent="0.25"/>
    <row r="24" ht="16.5" hidden="1" customHeight="1" x14ac:dyDescent="0.25"/>
    <row r="25" ht="16.5" hidden="1" customHeight="1" x14ac:dyDescent="0.25"/>
    <row r="26" ht="16.5" hidden="1" customHeight="1" x14ac:dyDescent="0.25"/>
    <row r="27" ht="16.5" hidden="1" customHeight="1" x14ac:dyDescent="0.25"/>
    <row r="28" ht="16.5" hidden="1" customHeight="1" x14ac:dyDescent="0.25"/>
    <row r="29" ht="16.5" hidden="1" customHeight="1" x14ac:dyDescent="0.25"/>
    <row r="30" ht="16.5" hidden="1" customHeight="1" x14ac:dyDescent="0.25"/>
    <row r="31" ht="16.5" hidden="1" customHeight="1" x14ac:dyDescent="0.25"/>
    <row r="32" ht="16.5" hidden="1" customHeight="1" x14ac:dyDescent="0.25"/>
    <row r="33" ht="16.5" hidden="1" customHeight="1" x14ac:dyDescent="0.25"/>
    <row r="34" ht="16.5" hidden="1" customHeight="1" x14ac:dyDescent="0.25"/>
    <row r="35" ht="16.5" hidden="1" customHeight="1" x14ac:dyDescent="0.25"/>
    <row r="36" ht="16.5" hidden="1" customHeight="1" x14ac:dyDescent="0.25"/>
    <row r="37" ht="16.5" hidden="1" customHeight="1" x14ac:dyDescent="0.25"/>
    <row r="38" ht="16.5" hidden="1" customHeight="1" x14ac:dyDescent="0.25"/>
    <row r="39" ht="16.5" hidden="1" customHeight="1" x14ac:dyDescent="0.25"/>
    <row r="40" ht="16.5" hidden="1" customHeight="1" x14ac:dyDescent="0.25"/>
    <row r="41" ht="16.5" hidden="1" customHeight="1" x14ac:dyDescent="0.25"/>
    <row r="42" ht="16.5" hidden="1" customHeight="1" x14ac:dyDescent="0.25"/>
    <row r="43" ht="16.5" hidden="1" customHeight="1" x14ac:dyDescent="0.25"/>
    <row r="44" ht="16.5" hidden="1" customHeight="1" x14ac:dyDescent="0.25"/>
    <row r="45" ht="16.5" hidden="1" customHeight="1" x14ac:dyDescent="0.25"/>
    <row r="46" ht="16.5" hidden="1" customHeight="1" x14ac:dyDescent="0.25"/>
    <row r="47" ht="16.5" hidden="1" customHeight="1" x14ac:dyDescent="0.25"/>
    <row r="48" ht="16.5" hidden="1" customHeight="1" x14ac:dyDescent="0.25"/>
    <row r="49" ht="16.5" hidden="1" customHeight="1" x14ac:dyDescent="0.25"/>
    <row r="50" ht="16.5" hidden="1" customHeight="1" x14ac:dyDescent="0.25"/>
    <row r="51" ht="16.5" hidden="1" customHeight="1" x14ac:dyDescent="0.25"/>
    <row r="52" ht="16.5" hidden="1" customHeight="1" x14ac:dyDescent="0.25"/>
    <row r="53" ht="16.5" hidden="1" customHeight="1" x14ac:dyDescent="0.25"/>
    <row r="54" ht="16.5" hidden="1" customHeight="1" x14ac:dyDescent="0.25"/>
    <row r="55" ht="16.5" hidden="1" customHeight="1" x14ac:dyDescent="0.25"/>
    <row r="56" ht="16.5" hidden="1" customHeight="1" x14ac:dyDescent="0.25"/>
    <row r="57" ht="16.5" hidden="1" customHeight="1" x14ac:dyDescent="0.25"/>
    <row r="58" ht="16.5" hidden="1" customHeight="1" x14ac:dyDescent="0.25"/>
    <row r="59" ht="16.5" hidden="1" customHeight="1" x14ac:dyDescent="0.25"/>
    <row r="60" ht="16.5" hidden="1" customHeight="1" x14ac:dyDescent="0.25"/>
    <row r="61" ht="16.5" hidden="1" customHeight="1" x14ac:dyDescent="0.25"/>
    <row r="62" ht="16.5" hidden="1" customHeight="1" x14ac:dyDescent="0.25"/>
    <row r="63" ht="16.5" hidden="1" customHeight="1" x14ac:dyDescent="0.25"/>
    <row r="64" ht="16.5" hidden="1" customHeight="1" x14ac:dyDescent="0.25"/>
    <row r="65" ht="16.5" hidden="1" customHeight="1" x14ac:dyDescent="0.25"/>
    <row r="66" ht="16.5" hidden="1" customHeight="1" x14ac:dyDescent="0.25"/>
    <row r="67" ht="16.5" hidden="1" customHeight="1" x14ac:dyDescent="0.25"/>
    <row r="68" ht="16.5" hidden="1" customHeight="1" x14ac:dyDescent="0.25"/>
    <row r="69" ht="16.5" hidden="1" customHeight="1" x14ac:dyDescent="0.25"/>
    <row r="70" ht="16.5" hidden="1" customHeight="1" x14ac:dyDescent="0.25"/>
    <row r="71" ht="16.5" hidden="1" customHeight="1" x14ac:dyDescent="0.25"/>
    <row r="72" ht="16.5" hidden="1" customHeight="1" x14ac:dyDescent="0.25"/>
    <row r="73" ht="16.5" hidden="1" customHeight="1" x14ac:dyDescent="0.25"/>
    <row r="74" ht="16.5" hidden="1" customHeight="1" x14ac:dyDescent="0.25"/>
    <row r="75" ht="16.5" hidden="1" customHeight="1" x14ac:dyDescent="0.25"/>
    <row r="76" ht="16.5" hidden="1" customHeight="1" x14ac:dyDescent="0.25"/>
    <row r="77" ht="16.5" hidden="1" customHeight="1" x14ac:dyDescent="0.25"/>
    <row r="78" ht="16.5" hidden="1" customHeight="1" x14ac:dyDescent="0.25"/>
    <row r="79" ht="16.5" hidden="1" customHeight="1" x14ac:dyDescent="0.25"/>
    <row r="80" ht="16.5" hidden="1" customHeight="1" x14ac:dyDescent="0.25"/>
    <row r="81" ht="16.5" hidden="1" customHeight="1" x14ac:dyDescent="0.25"/>
    <row r="82" ht="16.5" hidden="1" customHeight="1" x14ac:dyDescent="0.25"/>
    <row r="83" ht="16.5" hidden="1" customHeight="1" x14ac:dyDescent="0.25"/>
    <row r="84" ht="16.5" hidden="1" customHeight="1" x14ac:dyDescent="0.25"/>
    <row r="85" ht="16.5" hidden="1" customHeight="1" x14ac:dyDescent="0.25"/>
    <row r="86" ht="16.5" hidden="1" customHeight="1" x14ac:dyDescent="0.25"/>
    <row r="87" ht="16.5" hidden="1" customHeight="1" x14ac:dyDescent="0.25"/>
    <row r="88" ht="16.5" hidden="1" customHeight="1" x14ac:dyDescent="0.25"/>
    <row r="89" ht="16.5" hidden="1" customHeight="1" x14ac:dyDescent="0.25"/>
    <row r="90" ht="16.5" hidden="1" customHeight="1" x14ac:dyDescent="0.25"/>
    <row r="91" ht="16.5" hidden="1" customHeight="1" x14ac:dyDescent="0.25"/>
    <row r="92" ht="16.5" hidden="1" customHeight="1" x14ac:dyDescent="0.25"/>
    <row r="93" ht="16.5" hidden="1" customHeight="1" x14ac:dyDescent="0.25"/>
    <row r="94" ht="16.5" hidden="1" customHeight="1" x14ac:dyDescent="0.25"/>
    <row r="95" ht="16.5" hidden="1" customHeight="1" x14ac:dyDescent="0.25"/>
    <row r="96" ht="16.5" hidden="1" customHeight="1" x14ac:dyDescent="0.25"/>
    <row r="97" ht="16.5" hidden="1" customHeight="1" x14ac:dyDescent="0.25"/>
    <row r="98" ht="16.5" hidden="1" customHeight="1" x14ac:dyDescent="0.25"/>
    <row r="99" ht="16.5" hidden="1" customHeight="1" x14ac:dyDescent="0.25"/>
    <row r="100" ht="16.5" hidden="1" customHeight="1" x14ac:dyDescent="0.25"/>
    <row r="101" ht="16.5" hidden="1" customHeight="1" x14ac:dyDescent="0.25"/>
    <row r="102" ht="16.5" hidden="1" customHeight="1" x14ac:dyDescent="0.25"/>
    <row r="103" ht="16.5" hidden="1" customHeight="1" x14ac:dyDescent="0.25"/>
    <row r="104" ht="16.5" hidden="1" customHeight="1" x14ac:dyDescent="0.25"/>
    <row r="105" ht="16.5" hidden="1" customHeight="1" x14ac:dyDescent="0.25"/>
    <row r="106" ht="16.5" hidden="1" customHeight="1" x14ac:dyDescent="0.25"/>
    <row r="107" ht="16.5" hidden="1" customHeight="1" x14ac:dyDescent="0.25"/>
    <row r="108" ht="16.5" hidden="1" customHeight="1" x14ac:dyDescent="0.25"/>
    <row r="109" ht="16.5" hidden="1" customHeight="1" x14ac:dyDescent="0.25"/>
    <row r="110" ht="16.5" hidden="1" customHeight="1" x14ac:dyDescent="0.25"/>
    <row r="111" ht="16.5" hidden="1" customHeight="1" x14ac:dyDescent="0.25"/>
    <row r="112" ht="16.5" hidden="1" customHeight="1" x14ac:dyDescent="0.25"/>
    <row r="113" ht="16.5" hidden="1" customHeight="1" x14ac:dyDescent="0.25"/>
    <row r="114" ht="16.5" hidden="1" customHeight="1" x14ac:dyDescent="0.25"/>
    <row r="115" ht="16.5" hidden="1" customHeight="1" x14ac:dyDescent="0.25"/>
    <row r="116" ht="16.5" hidden="1" customHeight="1" x14ac:dyDescent="0.25"/>
    <row r="117" ht="16.5" hidden="1" customHeight="1" x14ac:dyDescent="0.25"/>
    <row r="118" ht="16.5" hidden="1" customHeight="1" x14ac:dyDescent="0.25"/>
    <row r="119" ht="16.5" hidden="1" customHeight="1" x14ac:dyDescent="0.25"/>
    <row r="120" ht="16.5" hidden="1" customHeight="1" x14ac:dyDescent="0.25"/>
    <row r="121" ht="16.5" hidden="1" customHeight="1" x14ac:dyDescent="0.25"/>
    <row r="122" ht="16.5" hidden="1" customHeight="1" x14ac:dyDescent="0.25"/>
    <row r="123" ht="16.5" hidden="1" customHeight="1" x14ac:dyDescent="0.25"/>
    <row r="124" ht="16.5" hidden="1" customHeight="1" x14ac:dyDescent="0.25"/>
    <row r="125" ht="16.5" hidden="1" customHeight="1" x14ac:dyDescent="0.25"/>
    <row r="126" ht="16.5" hidden="1" customHeight="1" x14ac:dyDescent="0.25"/>
    <row r="127" ht="16.5" hidden="1" customHeight="1" x14ac:dyDescent="0.25"/>
    <row r="128" ht="16.5" hidden="1" customHeight="1" x14ac:dyDescent="0.25"/>
    <row r="129" ht="16.5" hidden="1" customHeight="1" x14ac:dyDescent="0.25"/>
    <row r="130" ht="16.5" hidden="1" customHeight="1" x14ac:dyDescent="0.25"/>
    <row r="131" ht="16.5" hidden="1" customHeight="1" x14ac:dyDescent="0.25"/>
    <row r="132" ht="16.5" hidden="1" customHeight="1" x14ac:dyDescent="0.25"/>
    <row r="133" ht="16.5" hidden="1" customHeight="1" x14ac:dyDescent="0.25"/>
    <row r="134" ht="16.5" hidden="1" customHeight="1" x14ac:dyDescent="0.25"/>
    <row r="135" ht="16.5" hidden="1" customHeight="1" x14ac:dyDescent="0.25"/>
    <row r="136" ht="16.5" hidden="1" customHeight="1" x14ac:dyDescent="0.25"/>
    <row r="137" ht="16.5" hidden="1" customHeight="1" x14ac:dyDescent="0.25"/>
    <row r="138" ht="16.5" hidden="1" customHeight="1" x14ac:dyDescent="0.25"/>
    <row r="139" ht="16.5" hidden="1" customHeight="1" x14ac:dyDescent="0.25"/>
    <row r="140" ht="16.5" hidden="1" customHeight="1" x14ac:dyDescent="0.25"/>
    <row r="141" ht="16.5" hidden="1" customHeight="1" x14ac:dyDescent="0.25"/>
    <row r="142" ht="16.5" hidden="1" customHeight="1" x14ac:dyDescent="0.25"/>
    <row r="143" ht="16.5" hidden="1" customHeight="1" x14ac:dyDescent="0.25"/>
    <row r="144" ht="16.5" hidden="1" customHeight="1" x14ac:dyDescent="0.25"/>
    <row r="145" ht="16.5" hidden="1" customHeight="1" x14ac:dyDescent="0.25"/>
    <row r="146" ht="16.5" hidden="1" customHeight="1" x14ac:dyDescent="0.25"/>
    <row r="147" ht="16.5" hidden="1" customHeight="1" x14ac:dyDescent="0.25"/>
    <row r="148" ht="16.5" hidden="1" customHeight="1" x14ac:dyDescent="0.25"/>
    <row r="149" ht="16.5" hidden="1" customHeight="1" x14ac:dyDescent="0.25"/>
    <row r="150" ht="16.5" hidden="1" customHeight="1" x14ac:dyDescent="0.25"/>
    <row r="151" ht="16.5" hidden="1" customHeight="1" x14ac:dyDescent="0.25"/>
    <row r="152" ht="16.5" hidden="1" customHeight="1" x14ac:dyDescent="0.25"/>
    <row r="153" ht="16.5" hidden="1" customHeight="1" x14ac:dyDescent="0.25"/>
    <row r="154" ht="16.5" hidden="1" customHeight="1" x14ac:dyDescent="0.25"/>
    <row r="155" ht="16.5" hidden="1" customHeight="1" x14ac:dyDescent="0.25"/>
    <row r="156" ht="16.5" hidden="1" customHeight="1" x14ac:dyDescent="0.25"/>
    <row r="157" ht="16.5" hidden="1" customHeight="1" x14ac:dyDescent="0.25"/>
    <row r="158" ht="16.5" hidden="1" customHeight="1" x14ac:dyDescent="0.25"/>
    <row r="159" ht="16.5" hidden="1" customHeight="1" x14ac:dyDescent="0.25"/>
    <row r="160" ht="16.5" hidden="1" customHeight="1" x14ac:dyDescent="0.25"/>
    <row r="161" ht="16.5" hidden="1" customHeight="1" x14ac:dyDescent="0.25"/>
    <row r="162" ht="16.5" hidden="1" customHeight="1" x14ac:dyDescent="0.25"/>
    <row r="163" ht="16.5" hidden="1" customHeight="1" x14ac:dyDescent="0.25"/>
    <row r="164" ht="16.5" hidden="1" customHeight="1" x14ac:dyDescent="0.25"/>
    <row r="165" ht="16.5" hidden="1" customHeight="1" x14ac:dyDescent="0.25"/>
    <row r="166" ht="16.5" hidden="1" customHeight="1" x14ac:dyDescent="0.25"/>
    <row r="167" ht="16.5" hidden="1" customHeight="1" x14ac:dyDescent="0.25"/>
    <row r="168" ht="16.5" hidden="1" customHeight="1" x14ac:dyDescent="0.25"/>
    <row r="169" ht="16.5" hidden="1" customHeight="1" x14ac:dyDescent="0.25"/>
    <row r="170" ht="16.5" hidden="1" customHeight="1" x14ac:dyDescent="0.25"/>
    <row r="171" ht="16.5" hidden="1" customHeight="1" x14ac:dyDescent="0.25"/>
    <row r="172" ht="16.5" hidden="1" customHeight="1" x14ac:dyDescent="0.25"/>
    <row r="173" ht="16.5" hidden="1" customHeight="1" x14ac:dyDescent="0.25"/>
    <row r="174" ht="16.5" hidden="1" customHeight="1" x14ac:dyDescent="0.25"/>
    <row r="175" ht="16.5" hidden="1" customHeight="1" x14ac:dyDescent="0.25"/>
    <row r="176" ht="16.5" hidden="1" customHeight="1" x14ac:dyDescent="0.25"/>
    <row r="177" ht="16.5" hidden="1" customHeight="1" x14ac:dyDescent="0.25"/>
    <row r="178" ht="16.5" hidden="1" customHeight="1" x14ac:dyDescent="0.25"/>
    <row r="179" ht="16.5" hidden="1" customHeight="1" x14ac:dyDescent="0.25"/>
    <row r="180" ht="16.5" hidden="1" customHeight="1" x14ac:dyDescent="0.25"/>
    <row r="181" ht="16.5" hidden="1" customHeight="1" x14ac:dyDescent="0.25"/>
    <row r="182" ht="16.5" hidden="1" customHeight="1" x14ac:dyDescent="0.25"/>
    <row r="183" ht="16.5" hidden="1" customHeight="1" x14ac:dyDescent="0.25"/>
    <row r="184" ht="16.5" hidden="1" customHeight="1" x14ac:dyDescent="0.25"/>
    <row r="185" ht="16.5" hidden="1" customHeight="1" x14ac:dyDescent="0.25"/>
    <row r="186" ht="16.5" hidden="1" customHeight="1" x14ac:dyDescent="0.25"/>
    <row r="187" ht="16.5" hidden="1" customHeight="1" x14ac:dyDescent="0.25"/>
    <row r="188" ht="16.5" hidden="1" customHeight="1" x14ac:dyDescent="0.25"/>
    <row r="189" ht="16.5" hidden="1" customHeight="1" x14ac:dyDescent="0.25"/>
    <row r="190" ht="16.5" hidden="1" customHeight="1" x14ac:dyDescent="0.25"/>
    <row r="191" ht="16.5" hidden="1" customHeight="1" x14ac:dyDescent="0.25"/>
    <row r="192" ht="16.5" hidden="1" customHeight="1" x14ac:dyDescent="0.25"/>
    <row r="193" ht="16.5" hidden="1" customHeight="1" x14ac:dyDescent="0.25"/>
    <row r="194" ht="16.5" hidden="1" customHeight="1" x14ac:dyDescent="0.25"/>
    <row r="195" ht="16.5" hidden="1" customHeight="1" x14ac:dyDescent="0.25"/>
    <row r="196" ht="16.5" hidden="1" customHeight="1" x14ac:dyDescent="0.25"/>
    <row r="197" ht="16.5" hidden="1" customHeight="1" x14ac:dyDescent="0.25"/>
    <row r="198" ht="16.5" hidden="1" customHeight="1" x14ac:dyDescent="0.25"/>
    <row r="199" ht="16.5" hidden="1" customHeight="1" x14ac:dyDescent="0.25"/>
    <row r="200" ht="16.5" hidden="1" customHeight="1" x14ac:dyDescent="0.25"/>
    <row r="201" ht="16.5" hidden="1" customHeight="1" x14ac:dyDescent="0.25"/>
    <row r="202" ht="16.5" hidden="1" customHeight="1" x14ac:dyDescent="0.25"/>
    <row r="203" ht="16.5" hidden="1" customHeight="1" x14ac:dyDescent="0.25"/>
    <row r="204" ht="16.5" hidden="1" customHeight="1" x14ac:dyDescent="0.25"/>
    <row r="205" ht="16.5" hidden="1" customHeight="1" x14ac:dyDescent="0.25"/>
    <row r="206" ht="16.5" hidden="1" customHeight="1" x14ac:dyDescent="0.25"/>
    <row r="207" ht="16.5" hidden="1" customHeight="1" x14ac:dyDescent="0.25"/>
    <row r="208" ht="16.5" hidden="1" customHeight="1" x14ac:dyDescent="0.25"/>
    <row r="209" ht="16.5" hidden="1" customHeight="1" x14ac:dyDescent="0.25"/>
    <row r="210" ht="16.5" hidden="1" customHeight="1" x14ac:dyDescent="0.25"/>
    <row r="211" ht="16.5" hidden="1" customHeight="1" x14ac:dyDescent="0.25"/>
    <row r="212" ht="16.5" hidden="1" customHeight="1" x14ac:dyDescent="0.25"/>
    <row r="213" ht="16.5" hidden="1" customHeight="1" x14ac:dyDescent="0.25"/>
    <row r="214" ht="16.5" hidden="1" customHeight="1" x14ac:dyDescent="0.25"/>
    <row r="215" ht="16.5" hidden="1" customHeight="1" x14ac:dyDescent="0.25"/>
    <row r="216" ht="16.5" hidden="1" customHeight="1" x14ac:dyDescent="0.25"/>
    <row r="217" ht="16.5" hidden="1" customHeight="1" x14ac:dyDescent="0.25"/>
    <row r="218" ht="16.5" hidden="1" customHeight="1" x14ac:dyDescent="0.25"/>
    <row r="219" ht="16.5" hidden="1" customHeight="1" x14ac:dyDescent="0.25"/>
    <row r="220" ht="16.5" hidden="1" customHeight="1" x14ac:dyDescent="0.25"/>
    <row r="221" ht="16.5" hidden="1" customHeight="1" x14ac:dyDescent="0.25"/>
    <row r="222" ht="16.5" hidden="1" customHeight="1" x14ac:dyDescent="0.25"/>
    <row r="223" ht="16.5" hidden="1" customHeight="1" x14ac:dyDescent="0.25"/>
    <row r="224" ht="16.5" hidden="1" customHeight="1" x14ac:dyDescent="0.25"/>
    <row r="225" ht="16.5" hidden="1" customHeight="1" x14ac:dyDescent="0.25"/>
    <row r="226" ht="16.5" hidden="1" customHeight="1" x14ac:dyDescent="0.25"/>
    <row r="227" ht="16.5" hidden="1" customHeight="1" x14ac:dyDescent="0.25"/>
    <row r="228" ht="16.5" hidden="1" customHeight="1" x14ac:dyDescent="0.25"/>
    <row r="229" ht="16.5" hidden="1" customHeight="1" x14ac:dyDescent="0.25"/>
    <row r="230" ht="16.5" hidden="1" customHeight="1" x14ac:dyDescent="0.25"/>
    <row r="231" ht="16.5" hidden="1" customHeight="1" x14ac:dyDescent="0.25"/>
    <row r="232" ht="16.5" hidden="1" customHeight="1" x14ac:dyDescent="0.25"/>
    <row r="233" ht="16.5" hidden="1" customHeight="1" x14ac:dyDescent="0.25"/>
    <row r="234" ht="16.5" hidden="1" customHeight="1" x14ac:dyDescent="0.25"/>
    <row r="235" ht="16.5" hidden="1" customHeight="1" x14ac:dyDescent="0.25"/>
    <row r="236" ht="16.5" hidden="1" customHeight="1" x14ac:dyDescent="0.25"/>
    <row r="237" ht="16.5" hidden="1" customHeight="1" x14ac:dyDescent="0.25"/>
    <row r="238" ht="16.5" hidden="1" customHeight="1" x14ac:dyDescent="0.25"/>
    <row r="239" ht="16.5" hidden="1" customHeight="1" x14ac:dyDescent="0.25"/>
    <row r="240" ht="16.5" hidden="1" customHeight="1" x14ac:dyDescent="0.25"/>
    <row r="241" ht="16.5" hidden="1" customHeight="1" x14ac:dyDescent="0.25"/>
    <row r="242" ht="16.5" hidden="1" customHeight="1" x14ac:dyDescent="0.25"/>
    <row r="243" ht="16.5" hidden="1" customHeight="1" x14ac:dyDescent="0.25"/>
    <row r="244" ht="16.5" hidden="1" customHeight="1" x14ac:dyDescent="0.25"/>
    <row r="245" ht="16.5" hidden="1" customHeight="1" x14ac:dyDescent="0.25"/>
    <row r="246" ht="16.5" hidden="1" customHeight="1" x14ac:dyDescent="0.25"/>
    <row r="247" ht="16.5" hidden="1" customHeight="1" x14ac:dyDescent="0.25"/>
    <row r="248" ht="16.5" hidden="1" customHeight="1" x14ac:dyDescent="0.25"/>
    <row r="249" ht="16.5" hidden="1" customHeight="1" x14ac:dyDescent="0.25"/>
    <row r="250" ht="16.5" hidden="1" customHeight="1" x14ac:dyDescent="0.25"/>
    <row r="251" ht="16.5" hidden="1" customHeight="1" x14ac:dyDescent="0.25"/>
    <row r="252" ht="16.5" hidden="1" customHeight="1" x14ac:dyDescent="0.25"/>
    <row r="253" ht="16.5" hidden="1" customHeight="1" x14ac:dyDescent="0.25"/>
    <row r="254" ht="16.5" hidden="1" customHeight="1" x14ac:dyDescent="0.25"/>
    <row r="255" ht="16.5" hidden="1" customHeight="1" x14ac:dyDescent="0.25"/>
    <row r="256" ht="16.5" hidden="1" customHeight="1" x14ac:dyDescent="0.25"/>
    <row r="257" ht="16.5" hidden="1" customHeight="1" x14ac:dyDescent="0.25"/>
    <row r="258" ht="16.5" hidden="1" customHeight="1" x14ac:dyDescent="0.25"/>
    <row r="259" ht="16.5" hidden="1" customHeight="1" x14ac:dyDescent="0.25"/>
    <row r="260" ht="16.5" hidden="1" customHeight="1" x14ac:dyDescent="0.25"/>
    <row r="261" ht="16.5" hidden="1" customHeight="1" x14ac:dyDescent="0.25"/>
    <row r="262" ht="16.5" hidden="1" customHeight="1" x14ac:dyDescent="0.25"/>
    <row r="263" ht="16.5" hidden="1" customHeight="1" x14ac:dyDescent="0.25"/>
    <row r="264" ht="16.5" hidden="1" customHeight="1" x14ac:dyDescent="0.25"/>
    <row r="265" ht="16.5" hidden="1" customHeight="1" x14ac:dyDescent="0.25"/>
    <row r="266" ht="16.5" hidden="1" customHeight="1" x14ac:dyDescent="0.25"/>
    <row r="267" ht="16.5" hidden="1" customHeight="1" x14ac:dyDescent="0.25"/>
    <row r="268" ht="16.5" hidden="1" customHeight="1" x14ac:dyDescent="0.25"/>
    <row r="269" ht="16.5" hidden="1" customHeight="1" x14ac:dyDescent="0.25"/>
    <row r="270" ht="16.5" hidden="1" customHeight="1" x14ac:dyDescent="0.25"/>
    <row r="271" ht="16.5" hidden="1" customHeight="1" x14ac:dyDescent="0.25"/>
    <row r="272" ht="16.5" hidden="1" customHeight="1" x14ac:dyDescent="0.25"/>
    <row r="273" ht="16.5" hidden="1" customHeight="1" x14ac:dyDescent="0.25"/>
    <row r="274" ht="16.5" hidden="1" customHeight="1" x14ac:dyDescent="0.25"/>
    <row r="275" ht="16.5" hidden="1" customHeight="1" x14ac:dyDescent="0.25"/>
    <row r="276" ht="16.5" hidden="1" customHeight="1" x14ac:dyDescent="0.25"/>
    <row r="277" ht="16.5" hidden="1" customHeight="1" x14ac:dyDescent="0.25"/>
    <row r="278" ht="16.5" hidden="1" customHeight="1" x14ac:dyDescent="0.25"/>
    <row r="279" ht="16.5" hidden="1" customHeight="1" x14ac:dyDescent="0.25"/>
    <row r="280" ht="16.5" hidden="1" customHeight="1" x14ac:dyDescent="0.25"/>
    <row r="281" ht="16.5" hidden="1" customHeight="1" x14ac:dyDescent="0.25"/>
    <row r="282" ht="16.5" hidden="1" customHeight="1" x14ac:dyDescent="0.25"/>
    <row r="283" ht="16.5" hidden="1" customHeight="1" x14ac:dyDescent="0.25"/>
    <row r="284" ht="16.5" hidden="1" customHeight="1" x14ac:dyDescent="0.25"/>
    <row r="285" ht="16.5" hidden="1" customHeight="1" x14ac:dyDescent="0.25"/>
    <row r="286" ht="16.5" hidden="1" customHeight="1" x14ac:dyDescent="0.25"/>
    <row r="287" ht="16.5" hidden="1" customHeight="1" x14ac:dyDescent="0.25"/>
    <row r="288" ht="16.5" hidden="1" customHeight="1" x14ac:dyDescent="0.25"/>
    <row r="289" ht="16.5" hidden="1" customHeight="1" x14ac:dyDescent="0.25"/>
    <row r="290" ht="16.5" hidden="1" customHeight="1" x14ac:dyDescent="0.25"/>
  </sheetData>
  <mergeCells count="4">
    <mergeCell ref="B1:H3"/>
    <mergeCell ref="B4:H4"/>
    <mergeCell ref="B5:H5"/>
    <mergeCell ref="B6:H13"/>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J78"/>
  <sheetViews>
    <sheetView showGridLines="0" zoomScaleNormal="100" workbookViewId="0">
      <pane xSplit="1" ySplit="7" topLeftCell="B44" activePane="bottomRight" state="frozen"/>
      <selection activeCell="C5" sqref="C5"/>
      <selection pane="topRight" activeCell="C5" sqref="C5"/>
      <selection pane="bottomLeft" activeCell="C5" sqref="C5"/>
      <selection pane="bottomRight" activeCell="D49" sqref="D49"/>
    </sheetView>
  </sheetViews>
  <sheetFormatPr baseColWidth="10" defaultColWidth="0" defaultRowHeight="0" customHeight="1" zeroHeight="1" x14ac:dyDescent="0.25"/>
  <cols>
    <col min="1" max="1" width="5" style="775" customWidth="1"/>
    <col min="2" max="2" width="51.85546875" style="775" customWidth="1"/>
    <col min="3" max="3" width="17.140625" style="775" customWidth="1"/>
    <col min="4" max="5" width="15.140625" style="775" customWidth="1"/>
    <col min="6" max="6" width="17.140625" style="775" customWidth="1"/>
    <col min="7" max="8" width="15.140625" style="775" customWidth="1"/>
    <col min="9" max="10" width="3" style="932" customWidth="1"/>
    <col min="11" max="16384" width="9.140625" style="932" hidden="1"/>
  </cols>
  <sheetData>
    <row r="1" spans="1:10" s="1117" customFormat="1" ht="15" x14ac:dyDescent="0.25">
      <c r="A1" s="775"/>
      <c r="B1" s="1804"/>
      <c r="C1" s="1805"/>
      <c r="D1" s="1805"/>
      <c r="E1" s="1805"/>
      <c r="F1" s="1805"/>
      <c r="G1" s="1805"/>
      <c r="H1" s="1806"/>
      <c r="I1" s="932"/>
      <c r="J1" s="932"/>
    </row>
    <row r="2" spans="1:10" s="1117" customFormat="1" ht="15" x14ac:dyDescent="0.25">
      <c r="A2" s="775"/>
      <c r="B2" s="1807"/>
      <c r="C2" s="1808"/>
      <c r="D2" s="1808"/>
      <c r="E2" s="1808"/>
      <c r="F2" s="1808"/>
      <c r="G2" s="1808"/>
      <c r="H2" s="1809"/>
      <c r="I2" s="932"/>
      <c r="J2" s="932"/>
    </row>
    <row r="3" spans="1:10" s="1117" customFormat="1" ht="16.5" thickBot="1" x14ac:dyDescent="0.3">
      <c r="A3" s="775"/>
      <c r="B3" s="1810"/>
      <c r="C3" s="1811"/>
      <c r="D3" s="1811"/>
      <c r="E3" s="1811"/>
      <c r="F3" s="1811"/>
      <c r="G3" s="1811"/>
      <c r="H3" s="1812"/>
      <c r="I3" s="1118"/>
      <c r="J3" s="1118"/>
    </row>
    <row r="4" spans="1:10" s="1117" customFormat="1" ht="21.75" thickBot="1" x14ac:dyDescent="0.4">
      <c r="A4" s="775"/>
      <c r="B4" s="1855" t="s">
        <v>2646</v>
      </c>
      <c r="C4" s="1856"/>
      <c r="D4" s="1856"/>
      <c r="E4" s="1856"/>
      <c r="F4" s="1856"/>
      <c r="G4" s="1856"/>
      <c r="H4" s="1858"/>
      <c r="I4" s="1118"/>
      <c r="J4" s="1118"/>
    </row>
    <row r="5" spans="1:10" s="1120" customFormat="1" ht="15.75" x14ac:dyDescent="0.25">
      <c r="A5" s="778"/>
      <c r="B5" s="1859"/>
      <c r="C5" s="1859"/>
      <c r="D5" s="1859"/>
      <c r="E5" s="1859"/>
      <c r="F5" s="1859"/>
      <c r="G5" s="1859"/>
      <c r="H5" s="1859"/>
      <c r="I5" s="1119"/>
      <c r="J5" s="1119"/>
    </row>
    <row r="6" spans="1:10" s="1117" customFormat="1" ht="18.75" customHeight="1" x14ac:dyDescent="0.25">
      <c r="A6" s="775"/>
      <c r="B6" s="1962" t="s">
        <v>838</v>
      </c>
      <c r="C6" s="1991" t="s">
        <v>205</v>
      </c>
      <c r="D6" s="1943" t="s">
        <v>791</v>
      </c>
      <c r="E6" s="1993"/>
      <c r="F6" s="1961" t="s">
        <v>211</v>
      </c>
      <c r="G6" s="1943" t="s">
        <v>792</v>
      </c>
      <c r="H6" s="1943"/>
      <c r="I6" s="932"/>
      <c r="J6" s="932"/>
    </row>
    <row r="7" spans="1:10" s="1117" customFormat="1" ht="18.75" customHeight="1" thickBot="1" x14ac:dyDescent="0.3">
      <c r="A7" s="775"/>
      <c r="B7" s="1998"/>
      <c r="C7" s="1992"/>
      <c r="D7" s="854" t="s">
        <v>714</v>
      </c>
      <c r="E7" s="855" t="s">
        <v>715</v>
      </c>
      <c r="F7" s="1994"/>
      <c r="G7" s="854" t="s">
        <v>714</v>
      </c>
      <c r="H7" s="854" t="s">
        <v>715</v>
      </c>
      <c r="I7" s="932"/>
      <c r="J7" s="932"/>
    </row>
    <row r="8" spans="1:10" s="1117" customFormat="1" ht="18.75" customHeight="1" thickBot="1" x14ac:dyDescent="0.3">
      <c r="A8" s="775"/>
      <c r="B8" s="957" t="s">
        <v>701</v>
      </c>
      <c r="C8" s="987">
        <f>SUM(C9:C15)</f>
        <v>231</v>
      </c>
      <c r="D8" s="987">
        <f t="shared" ref="D8:E8" si="0">SUM(D9:D15)</f>
        <v>135</v>
      </c>
      <c r="E8" s="987">
        <f t="shared" si="0"/>
        <v>96</v>
      </c>
      <c r="F8" s="987">
        <f>SUM(F9:F15)</f>
        <v>228</v>
      </c>
      <c r="G8" s="987">
        <f t="shared" ref="G8" si="1">SUM(G9:G15)</f>
        <v>126</v>
      </c>
      <c r="H8" s="987">
        <f t="shared" ref="H8" si="2">SUM(H9:H15)</f>
        <v>102</v>
      </c>
      <c r="I8" s="1068">
        <f>C8/$C$51</f>
        <v>0.27017543859649124</v>
      </c>
      <c r="J8" s="1068">
        <f>F8/$F$51</f>
        <v>0.28751576292559899</v>
      </c>
    </row>
    <row r="9" spans="1:10" s="1117" customFormat="1" ht="18.75" customHeight="1" x14ac:dyDescent="0.25">
      <c r="A9" s="775"/>
      <c r="B9" s="1121" t="s">
        <v>839</v>
      </c>
      <c r="C9" s="1494">
        <f t="shared" ref="C9:C15" si="3">D9+E9</f>
        <v>57</v>
      </c>
      <c r="D9" s="1484">
        <v>34</v>
      </c>
      <c r="E9" s="1485">
        <v>23</v>
      </c>
      <c r="F9" s="1495">
        <f>G9+H9</f>
        <v>38</v>
      </c>
      <c r="G9" s="877">
        <v>20</v>
      </c>
      <c r="H9" s="877">
        <v>18</v>
      </c>
      <c r="I9" s="932"/>
      <c r="J9" s="932"/>
    </row>
    <row r="10" spans="1:10" s="1117" customFormat="1" ht="31.5" x14ac:dyDescent="0.25">
      <c r="A10" s="775"/>
      <c r="B10" s="1122" t="s">
        <v>840</v>
      </c>
      <c r="C10" s="1496">
        <f t="shared" si="3"/>
        <v>20</v>
      </c>
      <c r="D10" s="875">
        <v>12</v>
      </c>
      <c r="E10" s="1488">
        <v>8</v>
      </c>
      <c r="F10" s="1497">
        <f t="shared" ref="F10:F50" si="4">G10+H10</f>
        <v>27</v>
      </c>
      <c r="G10" s="879">
        <v>15</v>
      </c>
      <c r="H10" s="879">
        <v>12</v>
      </c>
      <c r="I10" s="932"/>
      <c r="J10" s="932"/>
    </row>
    <row r="11" spans="1:10" s="1117" customFormat="1" ht="18.75" customHeight="1" x14ac:dyDescent="0.25">
      <c r="A11" s="775"/>
      <c r="B11" s="1122" t="s">
        <v>841</v>
      </c>
      <c r="C11" s="1496">
        <f t="shared" si="3"/>
        <v>30</v>
      </c>
      <c r="D11" s="875">
        <v>19</v>
      </c>
      <c r="E11" s="1488">
        <v>11</v>
      </c>
      <c r="F11" s="1497">
        <f t="shared" si="4"/>
        <v>30</v>
      </c>
      <c r="G11" s="879">
        <v>19</v>
      </c>
      <c r="H11" s="879">
        <v>11</v>
      </c>
      <c r="I11" s="932"/>
      <c r="J11" s="932"/>
    </row>
    <row r="12" spans="1:10" s="1117" customFormat="1" ht="18.75" customHeight="1" x14ac:dyDescent="0.25">
      <c r="A12" s="775"/>
      <c r="B12" s="1122" t="s">
        <v>842</v>
      </c>
      <c r="C12" s="1496">
        <f t="shared" si="3"/>
        <v>36</v>
      </c>
      <c r="D12" s="875">
        <v>27</v>
      </c>
      <c r="E12" s="1488">
        <v>9</v>
      </c>
      <c r="F12" s="1497">
        <f t="shared" si="4"/>
        <v>34</v>
      </c>
      <c r="G12" s="879">
        <v>26</v>
      </c>
      <c r="H12" s="879">
        <v>8</v>
      </c>
      <c r="I12" s="932"/>
      <c r="J12" s="932"/>
    </row>
    <row r="13" spans="1:10" s="1117" customFormat="1" ht="18.75" customHeight="1" x14ac:dyDescent="0.25">
      <c r="A13" s="775"/>
      <c r="B13" s="1122" t="s">
        <v>843</v>
      </c>
      <c r="C13" s="1496">
        <f t="shared" si="3"/>
        <v>36</v>
      </c>
      <c r="D13" s="875">
        <v>25</v>
      </c>
      <c r="E13" s="1488">
        <v>11</v>
      </c>
      <c r="F13" s="1497">
        <f t="shared" si="4"/>
        <v>35</v>
      </c>
      <c r="G13" s="879">
        <v>24</v>
      </c>
      <c r="H13" s="879">
        <v>11</v>
      </c>
      <c r="I13" s="932"/>
      <c r="J13" s="932"/>
    </row>
    <row r="14" spans="1:10" s="1117" customFormat="1" ht="18.75" customHeight="1" x14ac:dyDescent="0.25">
      <c r="A14" s="775"/>
      <c r="B14" s="1122" t="s">
        <v>2992</v>
      </c>
      <c r="C14" s="1496">
        <f t="shared" si="3"/>
        <v>16</v>
      </c>
      <c r="D14" s="875">
        <v>7</v>
      </c>
      <c r="E14" s="1488">
        <v>9</v>
      </c>
      <c r="F14" s="1497">
        <f t="shared" si="4"/>
        <v>30</v>
      </c>
      <c r="G14" s="875">
        <v>12</v>
      </c>
      <c r="H14" s="875">
        <v>18</v>
      </c>
      <c r="I14" s="932"/>
      <c r="J14" s="932"/>
    </row>
    <row r="15" spans="1:10" s="1117" customFormat="1" ht="18.75" customHeight="1" thickBot="1" x14ac:dyDescent="0.3">
      <c r="A15" s="775"/>
      <c r="B15" s="1123" t="s">
        <v>2993</v>
      </c>
      <c r="C15" s="1498">
        <f t="shared" si="3"/>
        <v>36</v>
      </c>
      <c r="D15" s="1491">
        <v>11</v>
      </c>
      <c r="E15" s="1492">
        <v>25</v>
      </c>
      <c r="F15" s="1497">
        <f t="shared" si="4"/>
        <v>34</v>
      </c>
      <c r="G15" s="1481">
        <v>10</v>
      </c>
      <c r="H15" s="1481">
        <v>24</v>
      </c>
      <c r="I15" s="932"/>
      <c r="J15" s="932"/>
    </row>
    <row r="16" spans="1:10" s="1117" customFormat="1" ht="18.75" customHeight="1" thickBot="1" x14ac:dyDescent="0.3">
      <c r="A16" s="775"/>
      <c r="B16" s="957" t="s">
        <v>443</v>
      </c>
      <c r="C16" s="987">
        <f t="shared" ref="C16:H16" si="5">SUM(C17:C27)</f>
        <v>146</v>
      </c>
      <c r="D16" s="988">
        <f t="shared" si="5"/>
        <v>79</v>
      </c>
      <c r="E16" s="1133">
        <f t="shared" si="5"/>
        <v>67</v>
      </c>
      <c r="F16" s="1132">
        <f t="shared" si="5"/>
        <v>101</v>
      </c>
      <c r="G16" s="988">
        <f t="shared" si="5"/>
        <v>51</v>
      </c>
      <c r="H16" s="988">
        <f t="shared" si="5"/>
        <v>50</v>
      </c>
      <c r="I16" s="1068">
        <f>C16/$C$51</f>
        <v>0.17076023391812867</v>
      </c>
      <c r="J16" s="1068">
        <f>F16/$F$51</f>
        <v>0.12736443883984869</v>
      </c>
    </row>
    <row r="17" spans="1:10" s="1117" customFormat="1" ht="31.5" x14ac:dyDescent="0.25">
      <c r="A17" s="775"/>
      <c r="B17" s="1121" t="s">
        <v>2994</v>
      </c>
      <c r="C17" s="1494">
        <f>D17+E17</f>
        <v>4</v>
      </c>
      <c r="D17" s="1484">
        <v>2</v>
      </c>
      <c r="E17" s="1485">
        <v>2</v>
      </c>
      <c r="F17" s="1495">
        <f t="shared" si="4"/>
        <v>3</v>
      </c>
      <c r="G17" s="1484">
        <v>1</v>
      </c>
      <c r="H17" s="1484">
        <v>2</v>
      </c>
      <c r="I17" s="932"/>
      <c r="J17" s="932"/>
    </row>
    <row r="18" spans="1:10" s="1117" customFormat="1" ht="18.75" customHeight="1" x14ac:dyDescent="0.25">
      <c r="A18" s="775"/>
      <c r="B18" s="1122" t="s">
        <v>2995</v>
      </c>
      <c r="C18" s="1496">
        <f>D18+E18</f>
        <v>47</v>
      </c>
      <c r="D18" s="875">
        <v>30</v>
      </c>
      <c r="E18" s="1488">
        <v>17</v>
      </c>
      <c r="F18" s="1497">
        <f t="shared" si="4"/>
        <v>22</v>
      </c>
      <c r="G18" s="879">
        <v>15</v>
      </c>
      <c r="H18" s="879">
        <v>7</v>
      </c>
      <c r="I18" s="932"/>
      <c r="J18" s="932"/>
    </row>
    <row r="19" spans="1:10" s="1117" customFormat="1" ht="18.75" customHeight="1" x14ac:dyDescent="0.25">
      <c r="A19" s="775"/>
      <c r="B19" s="1122" t="s">
        <v>845</v>
      </c>
      <c r="C19" s="1496">
        <f>D19+E19</f>
        <v>5</v>
      </c>
      <c r="D19" s="875">
        <v>3</v>
      </c>
      <c r="E19" s="1488">
        <v>2</v>
      </c>
      <c r="F19" s="1497">
        <f t="shared" si="4"/>
        <v>0</v>
      </c>
      <c r="G19" s="879"/>
      <c r="H19" s="879"/>
      <c r="I19" s="932"/>
      <c r="J19" s="932"/>
    </row>
    <row r="20" spans="1:10" s="1117" customFormat="1" ht="31.5" x14ac:dyDescent="0.25">
      <c r="A20" s="775"/>
      <c r="B20" s="1122" t="s">
        <v>846</v>
      </c>
      <c r="C20" s="1496">
        <f t="shared" ref="C20:C27" si="6">D20+E20</f>
        <v>1</v>
      </c>
      <c r="D20" s="875">
        <v>1</v>
      </c>
      <c r="E20" s="1488"/>
      <c r="F20" s="1497">
        <f t="shared" si="4"/>
        <v>0</v>
      </c>
      <c r="G20" s="879"/>
      <c r="H20" s="879"/>
      <c r="I20" s="932"/>
      <c r="J20" s="932"/>
    </row>
    <row r="21" spans="1:10" s="1117" customFormat="1" ht="18.75" customHeight="1" x14ac:dyDescent="0.25">
      <c r="A21" s="775"/>
      <c r="B21" s="1122" t="s">
        <v>870</v>
      </c>
      <c r="C21" s="1496">
        <f t="shared" si="6"/>
        <v>11</v>
      </c>
      <c r="D21" s="875">
        <v>3</v>
      </c>
      <c r="E21" s="1488">
        <v>8</v>
      </c>
      <c r="F21" s="1497">
        <f t="shared" si="4"/>
        <v>14</v>
      </c>
      <c r="G21" s="879">
        <v>4</v>
      </c>
      <c r="H21" s="879">
        <v>10</v>
      </c>
      <c r="I21" s="932"/>
      <c r="J21" s="932"/>
    </row>
    <row r="22" spans="1:10" s="1117" customFormat="1" ht="18.75" customHeight="1" x14ac:dyDescent="0.25">
      <c r="A22" s="775"/>
      <c r="B22" s="1122" t="s">
        <v>871</v>
      </c>
      <c r="C22" s="1496">
        <f t="shared" si="6"/>
        <v>9</v>
      </c>
      <c r="D22" s="875">
        <v>3</v>
      </c>
      <c r="E22" s="1488">
        <v>6</v>
      </c>
      <c r="F22" s="1497">
        <f t="shared" si="4"/>
        <v>9</v>
      </c>
      <c r="G22" s="879">
        <v>3</v>
      </c>
      <c r="H22" s="879">
        <v>6</v>
      </c>
      <c r="I22" s="932"/>
      <c r="J22" s="932"/>
    </row>
    <row r="23" spans="1:10" s="1117" customFormat="1" ht="18.75" customHeight="1" x14ac:dyDescent="0.25">
      <c r="A23" s="775"/>
      <c r="B23" s="1122" t="s">
        <v>2997</v>
      </c>
      <c r="C23" s="1496">
        <f t="shared" si="6"/>
        <v>12</v>
      </c>
      <c r="D23" s="875">
        <v>3</v>
      </c>
      <c r="E23" s="1488">
        <v>9</v>
      </c>
      <c r="F23" s="1497">
        <f t="shared" si="4"/>
        <v>12</v>
      </c>
      <c r="G23" s="879">
        <v>3</v>
      </c>
      <c r="H23" s="879">
        <v>9</v>
      </c>
      <c r="I23" s="932"/>
      <c r="J23" s="932"/>
    </row>
    <row r="24" spans="1:10" s="1117" customFormat="1" ht="18.75" customHeight="1" x14ac:dyDescent="0.25">
      <c r="A24" s="775"/>
      <c r="B24" s="1122" t="s">
        <v>873</v>
      </c>
      <c r="C24" s="1496">
        <f t="shared" si="6"/>
        <v>10</v>
      </c>
      <c r="D24" s="875">
        <v>6</v>
      </c>
      <c r="E24" s="1488">
        <v>4</v>
      </c>
      <c r="F24" s="1497">
        <f t="shared" si="4"/>
        <v>9</v>
      </c>
      <c r="G24" s="879">
        <v>5</v>
      </c>
      <c r="H24" s="879">
        <v>4</v>
      </c>
      <c r="I24" s="932"/>
      <c r="J24" s="932"/>
    </row>
    <row r="25" spans="1:10" s="1117" customFormat="1" ht="18.75" customHeight="1" x14ac:dyDescent="0.25">
      <c r="A25" s="775"/>
      <c r="B25" s="1122" t="s">
        <v>874</v>
      </c>
      <c r="C25" s="1496">
        <f t="shared" si="6"/>
        <v>19</v>
      </c>
      <c r="D25" s="875">
        <v>12</v>
      </c>
      <c r="E25" s="1488">
        <v>7</v>
      </c>
      <c r="F25" s="1497">
        <f t="shared" si="4"/>
        <v>18</v>
      </c>
      <c r="G25" s="879">
        <v>12</v>
      </c>
      <c r="H25" s="879">
        <v>6</v>
      </c>
      <c r="I25" s="932"/>
      <c r="J25" s="932"/>
    </row>
    <row r="26" spans="1:10" s="1117" customFormat="1" ht="18.75" customHeight="1" x14ac:dyDescent="0.25">
      <c r="A26" s="775"/>
      <c r="B26" s="1124" t="s">
        <v>2996</v>
      </c>
      <c r="C26" s="1496">
        <f t="shared" si="6"/>
        <v>26</v>
      </c>
      <c r="D26" s="881">
        <v>15</v>
      </c>
      <c r="E26" s="1499">
        <v>11</v>
      </c>
      <c r="F26" s="1497">
        <f t="shared" si="4"/>
        <v>12</v>
      </c>
      <c r="G26" s="1500">
        <v>7</v>
      </c>
      <c r="H26" s="1500">
        <v>5</v>
      </c>
      <c r="I26" s="932"/>
      <c r="J26" s="932"/>
    </row>
    <row r="27" spans="1:10" s="1117" customFormat="1" ht="18.75" customHeight="1" thickBot="1" x14ac:dyDescent="0.3">
      <c r="A27" s="775"/>
      <c r="B27" s="1123" t="s">
        <v>2998</v>
      </c>
      <c r="C27" s="1496">
        <f t="shared" si="6"/>
        <v>2</v>
      </c>
      <c r="D27" s="1491">
        <v>1</v>
      </c>
      <c r="E27" s="1492">
        <v>1</v>
      </c>
      <c r="F27" s="1501">
        <f t="shared" si="4"/>
        <v>2</v>
      </c>
      <c r="G27" s="1481">
        <v>1</v>
      </c>
      <c r="H27" s="1481">
        <v>1</v>
      </c>
      <c r="I27" s="932"/>
      <c r="J27" s="932"/>
    </row>
    <row r="28" spans="1:10" s="1134" customFormat="1" ht="18.75" customHeight="1" thickBot="1" x14ac:dyDescent="0.3">
      <c r="A28" s="775"/>
      <c r="B28" s="957" t="s">
        <v>272</v>
      </c>
      <c r="C28" s="987">
        <f>SUM(C29:C32)</f>
        <v>55</v>
      </c>
      <c r="D28" s="987">
        <f t="shared" ref="D28:E28" si="7">SUM(D29:D32)</f>
        <v>26</v>
      </c>
      <c r="E28" s="987">
        <f t="shared" si="7"/>
        <v>29</v>
      </c>
      <c r="F28" s="987">
        <f>SUM(F29:F32)</f>
        <v>69</v>
      </c>
      <c r="G28" s="987">
        <f t="shared" ref="G28" si="8">SUM(G29:G32)</f>
        <v>37</v>
      </c>
      <c r="H28" s="987">
        <f t="shared" ref="H28" si="9">SUM(H29:H32)</f>
        <v>32</v>
      </c>
      <c r="I28" s="1068">
        <f>C28/$C$51</f>
        <v>6.4327485380116955E-2</v>
      </c>
      <c r="J28" s="1068">
        <f>F28/$F$51</f>
        <v>8.7011349306431271E-2</v>
      </c>
    </row>
    <row r="29" spans="1:10" s="1117" customFormat="1" ht="18.75" customHeight="1" x14ac:dyDescent="0.25">
      <c r="A29" s="775"/>
      <c r="B29" s="1098" t="s">
        <v>847</v>
      </c>
      <c r="C29" s="1494">
        <f>D29+E29</f>
        <v>0</v>
      </c>
      <c r="D29" s="1484"/>
      <c r="E29" s="1485"/>
      <c r="F29" s="1495">
        <f>G29+H29</f>
        <v>0</v>
      </c>
      <c r="G29" s="1484"/>
      <c r="H29" s="1484"/>
      <c r="I29" s="932"/>
      <c r="J29" s="932"/>
    </row>
    <row r="30" spans="1:10" s="1117" customFormat="1" ht="18.75" customHeight="1" x14ac:dyDescent="0.25">
      <c r="A30" s="775"/>
      <c r="B30" s="1099" t="s">
        <v>848</v>
      </c>
      <c r="C30" s="1496">
        <f>D30+E30</f>
        <v>44</v>
      </c>
      <c r="D30" s="875">
        <v>21</v>
      </c>
      <c r="E30" s="1488">
        <v>23</v>
      </c>
      <c r="F30" s="1497">
        <f t="shared" si="4"/>
        <v>36</v>
      </c>
      <c r="G30" s="879">
        <v>20</v>
      </c>
      <c r="H30" s="879">
        <v>16</v>
      </c>
      <c r="I30" s="932"/>
      <c r="J30" s="932"/>
    </row>
    <row r="31" spans="1:10" s="1117" customFormat="1" ht="31.5" x14ac:dyDescent="0.25">
      <c r="A31" s="775"/>
      <c r="B31" s="1099" t="s">
        <v>849</v>
      </c>
      <c r="C31" s="1496">
        <f>D31+E31</f>
        <v>7</v>
      </c>
      <c r="D31" s="875">
        <v>3</v>
      </c>
      <c r="E31" s="1488">
        <v>4</v>
      </c>
      <c r="F31" s="1497">
        <f t="shared" si="4"/>
        <v>7</v>
      </c>
      <c r="G31" s="875">
        <v>3</v>
      </c>
      <c r="H31" s="875">
        <v>4</v>
      </c>
      <c r="I31" s="932"/>
      <c r="J31" s="932"/>
    </row>
    <row r="32" spans="1:10" s="1117" customFormat="1" ht="32.25" thickBot="1" x14ac:dyDescent="0.3">
      <c r="A32" s="775"/>
      <c r="B32" s="1100" t="s">
        <v>850</v>
      </c>
      <c r="C32" s="1498">
        <f>D32+E32</f>
        <v>4</v>
      </c>
      <c r="D32" s="1491">
        <v>2</v>
      </c>
      <c r="E32" s="1492">
        <v>2</v>
      </c>
      <c r="F32" s="1501">
        <f t="shared" si="4"/>
        <v>26</v>
      </c>
      <c r="G32" s="1491">
        <v>14</v>
      </c>
      <c r="H32" s="1491">
        <v>12</v>
      </c>
      <c r="I32" s="932"/>
      <c r="J32" s="932"/>
    </row>
    <row r="33" spans="1:10" s="1117" customFormat="1" ht="18.75" customHeight="1" thickBot="1" x14ac:dyDescent="0.3">
      <c r="A33" s="775"/>
      <c r="B33" s="957" t="s">
        <v>410</v>
      </c>
      <c r="C33" s="987">
        <f>SUM(C34:C44)</f>
        <v>295</v>
      </c>
      <c r="D33" s="987">
        <f t="shared" ref="D33:H33" si="10">SUM(D34:D44)</f>
        <v>179</v>
      </c>
      <c r="E33" s="987">
        <f t="shared" si="10"/>
        <v>116</v>
      </c>
      <c r="F33" s="987">
        <f t="shared" si="10"/>
        <v>281</v>
      </c>
      <c r="G33" s="987">
        <f t="shared" si="10"/>
        <v>172</v>
      </c>
      <c r="H33" s="987">
        <f t="shared" si="10"/>
        <v>109</v>
      </c>
      <c r="I33" s="1068">
        <f>C33/$C$51</f>
        <v>0.34502923976608185</v>
      </c>
      <c r="J33" s="1068">
        <f>F33/$F$51</f>
        <v>0.35435056746532156</v>
      </c>
    </row>
    <row r="34" spans="1:10" s="1117" customFormat="1" ht="31.5" x14ac:dyDescent="0.25">
      <c r="A34" s="775"/>
      <c r="B34" s="1098" t="s">
        <v>851</v>
      </c>
      <c r="C34" s="1494">
        <f t="shared" ref="C34:C46" si="11">D34+E34</f>
        <v>23</v>
      </c>
      <c r="D34" s="1484">
        <v>10</v>
      </c>
      <c r="E34" s="1485">
        <v>13</v>
      </c>
      <c r="F34" s="1495">
        <f t="shared" si="4"/>
        <v>22</v>
      </c>
      <c r="G34" s="877">
        <v>10</v>
      </c>
      <c r="H34" s="877">
        <v>12</v>
      </c>
      <c r="I34" s="932"/>
      <c r="J34" s="932"/>
    </row>
    <row r="35" spans="1:10" s="1117" customFormat="1" ht="31.5" x14ac:dyDescent="0.25">
      <c r="A35" s="775"/>
      <c r="B35" s="1099" t="s">
        <v>852</v>
      </c>
      <c r="C35" s="1496">
        <f t="shared" si="11"/>
        <v>0</v>
      </c>
      <c r="D35" s="875"/>
      <c r="E35" s="1488"/>
      <c r="F35" s="1497">
        <f t="shared" si="4"/>
        <v>0</v>
      </c>
      <c r="G35" s="875"/>
      <c r="H35" s="875"/>
      <c r="I35" s="932"/>
      <c r="J35" s="932"/>
    </row>
    <row r="36" spans="1:10" s="1117" customFormat="1" ht="31.5" x14ac:dyDescent="0.25">
      <c r="A36" s="775"/>
      <c r="B36" s="1099" t="s">
        <v>853</v>
      </c>
      <c r="C36" s="1496">
        <f t="shared" si="11"/>
        <v>24</v>
      </c>
      <c r="D36" s="875">
        <v>15</v>
      </c>
      <c r="E36" s="1488">
        <v>9</v>
      </c>
      <c r="F36" s="1497">
        <f t="shared" si="4"/>
        <v>26</v>
      </c>
      <c r="G36" s="879">
        <v>17</v>
      </c>
      <c r="H36" s="879">
        <v>9</v>
      </c>
      <c r="I36" s="932"/>
      <c r="J36" s="932"/>
    </row>
    <row r="37" spans="1:10" s="1117" customFormat="1" ht="31.5" x14ac:dyDescent="0.25">
      <c r="A37" s="775"/>
      <c r="B37" s="1099" t="s">
        <v>854</v>
      </c>
      <c r="C37" s="1496">
        <f t="shared" si="11"/>
        <v>7</v>
      </c>
      <c r="D37" s="875">
        <v>2</v>
      </c>
      <c r="E37" s="1488">
        <v>5</v>
      </c>
      <c r="F37" s="1497">
        <f t="shared" si="4"/>
        <v>8</v>
      </c>
      <c r="G37" s="879">
        <v>3</v>
      </c>
      <c r="H37" s="879">
        <v>5</v>
      </c>
      <c r="I37" s="932"/>
      <c r="J37" s="932"/>
    </row>
    <row r="38" spans="1:10" s="1117" customFormat="1" ht="31.5" x14ac:dyDescent="0.25">
      <c r="A38" s="775"/>
      <c r="B38" s="1099" t="s">
        <v>855</v>
      </c>
      <c r="C38" s="1496">
        <f t="shared" si="11"/>
        <v>34</v>
      </c>
      <c r="D38" s="875">
        <v>18</v>
      </c>
      <c r="E38" s="1488">
        <v>16</v>
      </c>
      <c r="F38" s="1497">
        <f t="shared" si="4"/>
        <v>26</v>
      </c>
      <c r="G38" s="879">
        <v>13</v>
      </c>
      <c r="H38" s="879">
        <v>13</v>
      </c>
      <c r="I38" s="932"/>
      <c r="J38" s="932"/>
    </row>
    <row r="39" spans="1:10" s="1117" customFormat="1" ht="18.75" customHeight="1" x14ac:dyDescent="0.25">
      <c r="A39" s="775"/>
      <c r="B39" s="1099" t="s">
        <v>856</v>
      </c>
      <c r="C39" s="1496">
        <f t="shared" si="11"/>
        <v>54</v>
      </c>
      <c r="D39" s="875">
        <v>46</v>
      </c>
      <c r="E39" s="1488">
        <v>8</v>
      </c>
      <c r="F39" s="1497">
        <f t="shared" si="4"/>
        <v>55</v>
      </c>
      <c r="G39" s="879">
        <v>47</v>
      </c>
      <c r="H39" s="879">
        <v>8</v>
      </c>
      <c r="I39" s="932"/>
      <c r="J39" s="932"/>
    </row>
    <row r="40" spans="1:10" s="1117" customFormat="1" ht="18.75" customHeight="1" x14ac:dyDescent="0.25">
      <c r="A40" s="775"/>
      <c r="B40" s="1099" t="s">
        <v>2999</v>
      </c>
      <c r="C40" s="1496">
        <f t="shared" si="11"/>
        <v>44</v>
      </c>
      <c r="D40" s="875">
        <v>26</v>
      </c>
      <c r="E40" s="1488">
        <v>18</v>
      </c>
      <c r="F40" s="1497">
        <f t="shared" si="4"/>
        <v>14</v>
      </c>
      <c r="G40" s="879">
        <v>9</v>
      </c>
      <c r="H40" s="879">
        <v>5</v>
      </c>
      <c r="I40" s="932"/>
      <c r="J40" s="932"/>
    </row>
    <row r="41" spans="1:10" s="1117" customFormat="1" ht="15.75" x14ac:dyDescent="0.25">
      <c r="A41" s="775"/>
      <c r="B41" s="1099" t="s">
        <v>858</v>
      </c>
      <c r="C41" s="1496">
        <f t="shared" si="11"/>
        <v>15</v>
      </c>
      <c r="D41" s="875">
        <v>4</v>
      </c>
      <c r="E41" s="1488">
        <v>11</v>
      </c>
      <c r="F41" s="1497">
        <f t="shared" si="4"/>
        <v>19</v>
      </c>
      <c r="G41" s="879">
        <v>3</v>
      </c>
      <c r="H41" s="879">
        <v>16</v>
      </c>
      <c r="I41" s="932"/>
      <c r="J41" s="932"/>
    </row>
    <row r="42" spans="1:10" s="1117" customFormat="1" ht="15.75" x14ac:dyDescent="0.25">
      <c r="A42" s="775"/>
      <c r="B42" s="1099" t="s">
        <v>859</v>
      </c>
      <c r="C42" s="1496">
        <f t="shared" si="11"/>
        <v>39</v>
      </c>
      <c r="D42" s="875">
        <v>27</v>
      </c>
      <c r="E42" s="1488">
        <v>12</v>
      </c>
      <c r="F42" s="1497">
        <f t="shared" si="4"/>
        <v>45</v>
      </c>
      <c r="G42" s="879">
        <v>31</v>
      </c>
      <c r="H42" s="879">
        <v>14</v>
      </c>
      <c r="I42" s="932"/>
      <c r="J42" s="932"/>
    </row>
    <row r="43" spans="1:10" s="1117" customFormat="1" ht="15.75" x14ac:dyDescent="0.25">
      <c r="A43" s="775"/>
      <c r="B43" s="1099" t="s">
        <v>860</v>
      </c>
      <c r="C43" s="1496">
        <f t="shared" si="11"/>
        <v>42</v>
      </c>
      <c r="D43" s="875">
        <v>23</v>
      </c>
      <c r="E43" s="1488">
        <v>19</v>
      </c>
      <c r="F43" s="1497">
        <f t="shared" si="4"/>
        <v>56</v>
      </c>
      <c r="G43" s="879">
        <v>32</v>
      </c>
      <c r="H43" s="879">
        <v>24</v>
      </c>
      <c r="I43" s="932"/>
      <c r="J43" s="932"/>
    </row>
    <row r="44" spans="1:10" s="1117" customFormat="1" ht="16.5" thickBot="1" x14ac:dyDescent="0.3">
      <c r="A44" s="775"/>
      <c r="B44" s="1100" t="s">
        <v>464</v>
      </c>
      <c r="C44" s="1498">
        <f t="shared" si="11"/>
        <v>13</v>
      </c>
      <c r="D44" s="1491">
        <v>8</v>
      </c>
      <c r="E44" s="1492">
        <v>5</v>
      </c>
      <c r="F44" s="1501">
        <f t="shared" si="4"/>
        <v>10</v>
      </c>
      <c r="G44" s="1491">
        <v>7</v>
      </c>
      <c r="H44" s="1491">
        <v>3</v>
      </c>
      <c r="I44" s="932"/>
      <c r="J44" s="932"/>
    </row>
    <row r="45" spans="1:10" s="1117" customFormat="1" ht="16.5" thickBot="1" x14ac:dyDescent="0.3">
      <c r="A45" s="775"/>
      <c r="B45" s="957" t="s">
        <v>861</v>
      </c>
      <c r="C45" s="987">
        <f>SUM(C46:C46)</f>
        <v>50</v>
      </c>
      <c r="D45" s="988">
        <f t="shared" ref="D45:H45" si="12">D46</f>
        <v>14</v>
      </c>
      <c r="E45" s="1133">
        <f t="shared" si="12"/>
        <v>36</v>
      </c>
      <c r="F45" s="1132">
        <f t="shared" si="12"/>
        <v>49</v>
      </c>
      <c r="G45" s="988">
        <f t="shared" si="12"/>
        <v>13</v>
      </c>
      <c r="H45" s="988">
        <f t="shared" si="12"/>
        <v>36</v>
      </c>
      <c r="I45" s="1068">
        <f>C45/$C$51</f>
        <v>5.8479532163742687E-2</v>
      </c>
      <c r="J45" s="1068">
        <f>F45/$F$51</f>
        <v>6.1790668348045398E-2</v>
      </c>
    </row>
    <row r="46" spans="1:10" s="1117" customFormat="1" ht="32.25" thickBot="1" x14ac:dyDescent="0.3">
      <c r="A46" s="775"/>
      <c r="B46" s="1125" t="s">
        <v>862</v>
      </c>
      <c r="C46" s="1498">
        <f t="shared" si="11"/>
        <v>50</v>
      </c>
      <c r="D46" s="1502">
        <v>14</v>
      </c>
      <c r="E46" s="1503">
        <v>36</v>
      </c>
      <c r="F46" s="1504">
        <f>G46+H46</f>
        <v>49</v>
      </c>
      <c r="G46" s="1505">
        <v>13</v>
      </c>
      <c r="H46" s="1505">
        <v>36</v>
      </c>
      <c r="I46" s="932"/>
      <c r="J46" s="932"/>
    </row>
    <row r="47" spans="1:10" s="1117" customFormat="1" ht="18.75" customHeight="1" thickBot="1" x14ac:dyDescent="0.3">
      <c r="A47" s="775"/>
      <c r="B47" s="957" t="s">
        <v>863</v>
      </c>
      <c r="C47" s="987">
        <f t="shared" ref="C47:H47" si="13">C48</f>
        <v>15</v>
      </c>
      <c r="D47" s="988">
        <f t="shared" si="13"/>
        <v>8</v>
      </c>
      <c r="E47" s="1133">
        <f t="shared" si="13"/>
        <v>7</v>
      </c>
      <c r="F47" s="1132">
        <f t="shared" si="13"/>
        <v>23</v>
      </c>
      <c r="G47" s="988">
        <f t="shared" si="13"/>
        <v>14</v>
      </c>
      <c r="H47" s="988">
        <f t="shared" si="13"/>
        <v>9</v>
      </c>
      <c r="I47" s="1068">
        <f>C47/$C$51</f>
        <v>1.7543859649122806E-2</v>
      </c>
      <c r="J47" s="1068">
        <f>F47/$F$51</f>
        <v>2.9003783102143757E-2</v>
      </c>
    </row>
    <row r="48" spans="1:10" s="1117" customFormat="1" ht="16.5" thickBot="1" x14ac:dyDescent="0.3">
      <c r="A48" s="775"/>
      <c r="B48" s="1125" t="s">
        <v>864</v>
      </c>
      <c r="C48" s="1506">
        <f>D48+E48</f>
        <v>15</v>
      </c>
      <c r="D48" s="1502">
        <v>8</v>
      </c>
      <c r="E48" s="1503">
        <v>7</v>
      </c>
      <c r="F48" s="1504">
        <f>G48+H48</f>
        <v>23</v>
      </c>
      <c r="G48" s="1502">
        <v>14</v>
      </c>
      <c r="H48" s="1502">
        <v>9</v>
      </c>
      <c r="I48" s="932"/>
      <c r="J48" s="932"/>
    </row>
    <row r="49" spans="1:10" s="1117" customFormat="1" ht="16.5" thickBot="1" x14ac:dyDescent="0.3">
      <c r="A49" s="775"/>
      <c r="B49" s="957" t="s">
        <v>865</v>
      </c>
      <c r="C49" s="987">
        <f t="shared" ref="C49:H49" si="14">C50</f>
        <v>63</v>
      </c>
      <c r="D49" s="988">
        <f t="shared" si="14"/>
        <v>28</v>
      </c>
      <c r="E49" s="1133">
        <f t="shared" si="14"/>
        <v>35</v>
      </c>
      <c r="F49" s="1132">
        <f t="shared" si="14"/>
        <v>42</v>
      </c>
      <c r="G49" s="988">
        <f t="shared" si="14"/>
        <v>20</v>
      </c>
      <c r="H49" s="988">
        <f t="shared" si="14"/>
        <v>22</v>
      </c>
      <c r="I49" s="1068">
        <f>C49/$C$51</f>
        <v>7.3684210526315783E-2</v>
      </c>
      <c r="J49" s="1068">
        <f>F49/$F$51</f>
        <v>5.2963430012610342E-2</v>
      </c>
    </row>
    <row r="50" spans="1:10" s="1117" customFormat="1" ht="18.75" customHeight="1" thickBot="1" x14ac:dyDescent="0.3">
      <c r="A50" s="775"/>
      <c r="B50" s="1125" t="s">
        <v>866</v>
      </c>
      <c r="C50" s="1506">
        <f>E50+D50</f>
        <v>63</v>
      </c>
      <c r="D50" s="1502">
        <v>28</v>
      </c>
      <c r="E50" s="1503">
        <v>35</v>
      </c>
      <c r="F50" s="1504">
        <f t="shared" si="4"/>
        <v>42</v>
      </c>
      <c r="G50" s="1505">
        <v>20</v>
      </c>
      <c r="H50" s="1505">
        <v>22</v>
      </c>
      <c r="I50" s="932"/>
      <c r="J50" s="932"/>
    </row>
    <row r="51" spans="1:10" s="1117" customFormat="1" ht="15.75" x14ac:dyDescent="0.25">
      <c r="A51" s="775"/>
      <c r="B51" s="1126" t="s">
        <v>868</v>
      </c>
      <c r="C51" s="1128">
        <f t="shared" ref="C51:H51" si="15">C8+C16+C28+C33+C45+C47+C49</f>
        <v>855</v>
      </c>
      <c r="D51" s="1129">
        <f t="shared" si="15"/>
        <v>469</v>
      </c>
      <c r="E51" s="1130">
        <f t="shared" si="15"/>
        <v>386</v>
      </c>
      <c r="F51" s="1131">
        <f t="shared" si="15"/>
        <v>793</v>
      </c>
      <c r="G51" s="1129">
        <f t="shared" si="15"/>
        <v>433</v>
      </c>
      <c r="H51" s="1129">
        <f t="shared" si="15"/>
        <v>360</v>
      </c>
      <c r="I51" s="932"/>
      <c r="J51" s="932"/>
    </row>
    <row r="52" spans="1:10" s="1117" customFormat="1" ht="31.5" x14ac:dyDescent="0.25">
      <c r="A52" s="775"/>
      <c r="B52" s="1127" t="s">
        <v>867</v>
      </c>
      <c r="C52" s="1115">
        <f>C51+'MatriculaTotal PregradoGenero'!C70</f>
        <v>12472</v>
      </c>
      <c r="D52" s="1115">
        <f>D51+'MatriculaTotal PregradoGenero'!D70</f>
        <v>6401</v>
      </c>
      <c r="E52" s="1115">
        <f>E51+'MatriculaTotal PregradoGenero'!E70</f>
        <v>6071</v>
      </c>
      <c r="F52" s="1115">
        <f>F51+'MatriculaTotal PregradoGenero'!F70</f>
        <v>12330</v>
      </c>
      <c r="G52" s="1115">
        <f>G51+'MatriculaTotal PregradoGenero'!G70</f>
        <v>6280</v>
      </c>
      <c r="H52" s="1115">
        <f>H51+'MatriculaTotal PregradoGenero'!H70</f>
        <v>6050</v>
      </c>
      <c r="I52" s="932"/>
      <c r="J52" s="932"/>
    </row>
    <row r="53" spans="1:10" s="1117" customFormat="1" ht="11.25" customHeight="1" x14ac:dyDescent="0.25">
      <c r="A53" s="775"/>
      <c r="B53" s="919" t="s">
        <v>836</v>
      </c>
      <c r="C53" s="921"/>
      <c r="D53" s="921"/>
      <c r="E53" s="921"/>
      <c r="F53" s="921"/>
      <c r="G53" s="921"/>
      <c r="H53" s="921"/>
      <c r="I53" s="932"/>
      <c r="J53" s="932"/>
    </row>
    <row r="54" spans="1:10" s="1117" customFormat="1" ht="11.25" customHeight="1" x14ac:dyDescent="0.25">
      <c r="A54" s="775"/>
      <c r="B54" s="919" t="s">
        <v>869</v>
      </c>
      <c r="C54" s="921"/>
      <c r="D54" s="921"/>
      <c r="E54" s="921"/>
      <c r="F54" s="921"/>
      <c r="G54" s="921"/>
      <c r="H54" s="921"/>
      <c r="I54" s="932"/>
      <c r="J54" s="932"/>
    </row>
    <row r="55" spans="1:10" s="1117" customFormat="1" ht="11.25" customHeight="1" x14ac:dyDescent="0.25">
      <c r="A55" s="775"/>
      <c r="B55" s="919" t="s">
        <v>837</v>
      </c>
      <c r="C55" s="921"/>
      <c r="D55" s="921"/>
      <c r="E55" s="921"/>
      <c r="F55" s="921"/>
      <c r="G55" s="921"/>
      <c r="H55" s="921"/>
      <c r="I55" s="932"/>
      <c r="J55" s="932"/>
    </row>
    <row r="56" spans="1:10" s="1117" customFormat="1" ht="15" x14ac:dyDescent="0.25">
      <c r="A56" s="775"/>
      <c r="B56" s="1997"/>
      <c r="C56" s="1997"/>
      <c r="D56" s="1997"/>
      <c r="E56" s="1997"/>
      <c r="F56" s="1997"/>
      <c r="G56" s="1997"/>
      <c r="H56" s="1997"/>
      <c r="I56" s="932"/>
      <c r="J56" s="932"/>
    </row>
    <row r="57" spans="1:10" s="1117" customFormat="1" ht="15" hidden="1" customHeight="1" x14ac:dyDescent="0.25">
      <c r="A57" s="775"/>
      <c r="B57" s="775"/>
      <c r="C57" s="775"/>
      <c r="D57" s="775"/>
      <c r="E57" s="775"/>
      <c r="F57" s="775"/>
      <c r="G57" s="775"/>
      <c r="H57" s="775"/>
      <c r="I57" s="932"/>
      <c r="J57" s="932"/>
    </row>
    <row r="58" spans="1:10" ht="15" hidden="1" customHeight="1" x14ac:dyDescent="0.25"/>
    <row r="59" spans="1:10" ht="15" hidden="1" customHeight="1" x14ac:dyDescent="0.25"/>
    <row r="60" spans="1:10" ht="15" hidden="1" customHeight="1" x14ac:dyDescent="0.25"/>
    <row r="61" spans="1:10" ht="15" hidden="1" customHeight="1" x14ac:dyDescent="0.25"/>
    <row r="62" spans="1:10" ht="15" hidden="1" customHeight="1" x14ac:dyDescent="0.25"/>
    <row r="63" spans="1:10" ht="15" hidden="1" customHeight="1" x14ac:dyDescent="0.25"/>
    <row r="64" spans="1:10"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sheetData>
  <sheetProtection sheet="1" objects="1" scenarios="1" formatCells="0" formatColumns="0" formatRows="0" insertColumns="0" insertRows="0" deleteColumns="0" deleteRows="0" sort="0"/>
  <mergeCells count="9">
    <mergeCell ref="B56:H56"/>
    <mergeCell ref="B1:H3"/>
    <mergeCell ref="B4:H4"/>
    <mergeCell ref="B5:H5"/>
    <mergeCell ref="C6:C7"/>
    <mergeCell ref="D6:E6"/>
    <mergeCell ref="F6:F7"/>
    <mergeCell ref="G6:H6"/>
    <mergeCell ref="B6:B7"/>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N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2" width="15" style="4" customWidth="1"/>
    <col min="13" max="13" width="5" style="4" customWidth="1"/>
    <col min="14" max="14" width="0" style="4" hidden="1" customWidth="1"/>
    <col min="15" max="16384" width="9.140625" style="4" hidden="1"/>
  </cols>
  <sheetData>
    <row r="1" spans="2:14" ht="15" x14ac:dyDescent="0.25">
      <c r="B1" s="1777"/>
      <c r="C1" s="1778"/>
      <c r="D1" s="1778"/>
      <c r="E1" s="1778"/>
      <c r="F1" s="1778"/>
      <c r="G1" s="1778"/>
      <c r="H1" s="1778"/>
      <c r="I1" s="1778"/>
      <c r="J1" s="1778"/>
      <c r="K1" s="1778"/>
      <c r="L1" s="1779"/>
    </row>
    <row r="2" spans="2:14" ht="15" x14ac:dyDescent="0.25">
      <c r="B2" s="1780"/>
      <c r="C2" s="1781"/>
      <c r="D2" s="1781"/>
      <c r="E2" s="1781"/>
      <c r="F2" s="1781"/>
      <c r="G2" s="1781"/>
      <c r="H2" s="1781"/>
      <c r="I2" s="1781"/>
      <c r="J2" s="1781"/>
      <c r="K2" s="1781"/>
      <c r="L2" s="1782"/>
    </row>
    <row r="3" spans="2:14" ht="16.5" thickBot="1" x14ac:dyDescent="0.3">
      <c r="B3" s="1783"/>
      <c r="C3" s="1784"/>
      <c r="D3" s="1784"/>
      <c r="E3" s="1784"/>
      <c r="F3" s="1784"/>
      <c r="G3" s="1784"/>
      <c r="H3" s="1784"/>
      <c r="I3" s="1784"/>
      <c r="J3" s="1784"/>
      <c r="K3" s="1784"/>
      <c r="L3" s="1785"/>
      <c r="M3" s="3"/>
      <c r="N3" s="3"/>
    </row>
    <row r="4" spans="2:14" ht="21.75" thickBot="1" x14ac:dyDescent="0.4">
      <c r="B4" s="1786" t="s">
        <v>2652</v>
      </c>
      <c r="C4" s="1787"/>
      <c r="D4" s="1787"/>
      <c r="E4" s="1787"/>
      <c r="F4" s="1787"/>
      <c r="G4" s="1787"/>
      <c r="H4" s="1787"/>
      <c r="I4" s="1787"/>
      <c r="J4" s="1787"/>
      <c r="K4" s="1787"/>
      <c r="L4" s="1788"/>
      <c r="M4" s="3"/>
      <c r="N4" s="3"/>
    </row>
    <row r="5" spans="2:14" s="5" customFormat="1" ht="15.75" x14ac:dyDescent="0.25">
      <c r="B5" s="1671"/>
      <c r="C5" s="1671"/>
      <c r="D5" s="1671"/>
      <c r="E5" s="1671"/>
      <c r="F5" s="1671"/>
      <c r="G5" s="1671"/>
      <c r="H5" s="1671"/>
      <c r="I5" s="1671"/>
      <c r="J5" s="1671"/>
      <c r="K5" s="1671"/>
      <c r="L5" s="1671"/>
      <c r="M5" s="158"/>
      <c r="N5" s="158"/>
    </row>
    <row r="6" spans="2:14" s="5" customFormat="1" ht="19.5" customHeight="1" x14ac:dyDescent="0.25">
      <c r="B6" s="122"/>
      <c r="C6" s="123"/>
      <c r="D6" s="123"/>
      <c r="E6" s="123"/>
      <c r="F6" s="123"/>
      <c r="G6" s="123"/>
      <c r="H6" s="123"/>
      <c r="I6" s="123"/>
      <c r="J6" s="123"/>
      <c r="K6" s="123"/>
      <c r="L6" s="124"/>
      <c r="M6" s="158"/>
      <c r="N6" s="158"/>
    </row>
    <row r="7" spans="2:14" s="5" customFormat="1" ht="18.75" customHeight="1" x14ac:dyDescent="0.25">
      <c r="B7" s="125"/>
      <c r="C7" s="121"/>
      <c r="D7" s="121"/>
      <c r="E7" s="121"/>
      <c r="F7" s="121"/>
      <c r="G7" s="121"/>
      <c r="H7" s="121"/>
      <c r="I7" s="121"/>
      <c r="J7" s="121"/>
      <c r="K7" s="121"/>
      <c r="L7" s="126"/>
      <c r="M7" s="158"/>
      <c r="N7" s="158"/>
    </row>
    <row r="8" spans="2:14" s="5" customFormat="1" ht="18.75" customHeight="1" x14ac:dyDescent="0.25">
      <c r="B8" s="125"/>
      <c r="C8" s="121"/>
      <c r="D8" s="121"/>
      <c r="E8" s="121"/>
      <c r="F8" s="121"/>
      <c r="G8" s="121"/>
      <c r="H8" s="121"/>
      <c r="I8" s="121"/>
      <c r="J8" s="121"/>
      <c r="K8" s="121"/>
      <c r="L8" s="126"/>
      <c r="M8" s="158"/>
      <c r="N8" s="158"/>
    </row>
    <row r="9" spans="2:14" s="5" customFormat="1" ht="18.75" customHeight="1" x14ac:dyDescent="0.25">
      <c r="B9" s="125"/>
      <c r="C9" s="121"/>
      <c r="D9" s="121"/>
      <c r="E9" s="121"/>
      <c r="F9" s="121"/>
      <c r="G9" s="121"/>
      <c r="H9" s="121"/>
      <c r="I9" s="121"/>
      <c r="J9" s="121"/>
      <c r="K9" s="121"/>
      <c r="L9" s="126"/>
    </row>
    <row r="10" spans="2:14" ht="18.75" customHeight="1" x14ac:dyDescent="0.25">
      <c r="B10" s="125"/>
      <c r="C10" s="121"/>
      <c r="D10" s="121"/>
      <c r="E10" s="121"/>
      <c r="F10" s="121"/>
      <c r="G10" s="121"/>
      <c r="H10" s="121"/>
      <c r="I10" s="121"/>
      <c r="J10" s="121"/>
      <c r="K10" s="121"/>
      <c r="L10" s="126"/>
    </row>
    <row r="11" spans="2:14" ht="18.75" customHeight="1" x14ac:dyDescent="0.25">
      <c r="B11" s="125"/>
      <c r="C11" s="121"/>
      <c r="D11" s="121"/>
      <c r="E11" s="121"/>
      <c r="F11" s="121"/>
      <c r="G11" s="121"/>
      <c r="H11" s="121"/>
      <c r="I11" s="121"/>
      <c r="J11" s="121"/>
      <c r="K11" s="121"/>
      <c r="L11" s="126"/>
    </row>
    <row r="12" spans="2:14" ht="18.75" customHeight="1" x14ac:dyDescent="0.25">
      <c r="B12" s="125"/>
      <c r="C12" s="121"/>
      <c r="D12" s="121"/>
      <c r="E12" s="121"/>
      <c r="F12" s="121"/>
      <c r="G12" s="121"/>
      <c r="H12" s="121"/>
      <c r="I12" s="121"/>
      <c r="J12" s="121"/>
      <c r="K12" s="121"/>
      <c r="L12" s="126"/>
    </row>
    <row r="13" spans="2:14" ht="18.75" customHeight="1" x14ac:dyDescent="0.25">
      <c r="B13" s="125"/>
      <c r="C13" s="121"/>
      <c r="D13" s="121"/>
      <c r="E13" s="121"/>
      <c r="F13" s="121"/>
      <c r="G13" s="121"/>
      <c r="H13" s="121"/>
      <c r="I13" s="121"/>
      <c r="J13" s="121"/>
      <c r="K13" s="121"/>
      <c r="L13" s="126"/>
    </row>
    <row r="14" spans="2:14" ht="18.75" customHeight="1" x14ac:dyDescent="0.25">
      <c r="B14" s="125"/>
      <c r="C14" s="121"/>
      <c r="D14" s="121"/>
      <c r="E14" s="121"/>
      <c r="F14" s="121"/>
      <c r="G14" s="121"/>
      <c r="H14" s="121"/>
      <c r="I14" s="121"/>
      <c r="J14" s="121"/>
      <c r="K14" s="121"/>
      <c r="L14" s="126"/>
    </row>
    <row r="15" spans="2:14" ht="18.75" customHeight="1" x14ac:dyDescent="0.25">
      <c r="B15" s="125"/>
      <c r="C15" s="121"/>
      <c r="D15" s="121"/>
      <c r="E15" s="121"/>
      <c r="F15" s="121"/>
      <c r="G15" s="121"/>
      <c r="H15" s="121"/>
      <c r="I15" s="121"/>
      <c r="J15" s="121"/>
      <c r="K15" s="121"/>
      <c r="L15" s="126"/>
    </row>
    <row r="16" spans="2:14" ht="18.75" customHeight="1" x14ac:dyDescent="0.25">
      <c r="B16" s="125"/>
      <c r="C16" s="121"/>
      <c r="D16" s="121"/>
      <c r="E16" s="121"/>
      <c r="F16" s="121"/>
      <c r="G16" s="121"/>
      <c r="H16" s="121"/>
      <c r="I16" s="121"/>
      <c r="J16" s="121"/>
      <c r="K16" s="121"/>
      <c r="L16" s="126"/>
    </row>
    <row r="17" spans="2:12" ht="18.75" customHeight="1" x14ac:dyDescent="0.25">
      <c r="B17" s="125"/>
      <c r="C17" s="121"/>
      <c r="D17" s="121"/>
      <c r="E17" s="121"/>
      <c r="F17" s="121"/>
      <c r="G17" s="121"/>
      <c r="H17" s="121"/>
      <c r="I17" s="121"/>
      <c r="J17" s="121"/>
      <c r="K17" s="121"/>
      <c r="L17" s="126"/>
    </row>
    <row r="18" spans="2:12" ht="18.75" customHeight="1" x14ac:dyDescent="0.25">
      <c r="B18" s="125"/>
      <c r="C18" s="121"/>
      <c r="D18" s="121"/>
      <c r="E18" s="121"/>
      <c r="F18" s="121"/>
      <c r="G18" s="121"/>
      <c r="H18" s="121"/>
      <c r="I18" s="121"/>
      <c r="J18" s="121"/>
      <c r="K18" s="121"/>
      <c r="L18" s="126"/>
    </row>
    <row r="19" spans="2:12" ht="18.75" customHeight="1" x14ac:dyDescent="0.25">
      <c r="B19" s="125"/>
      <c r="C19" s="121"/>
      <c r="D19" s="121"/>
      <c r="E19" s="121"/>
      <c r="F19" s="121"/>
      <c r="G19" s="121"/>
      <c r="H19" s="121"/>
      <c r="I19" s="121"/>
      <c r="J19" s="121"/>
      <c r="K19" s="121"/>
      <c r="L19" s="126"/>
    </row>
    <row r="20" spans="2:12" ht="18.75" customHeight="1" x14ac:dyDescent="0.25">
      <c r="B20" s="125"/>
      <c r="C20" s="121"/>
      <c r="D20" s="121"/>
      <c r="E20" s="121"/>
      <c r="F20" s="121"/>
      <c r="G20" s="121"/>
      <c r="H20" s="121"/>
      <c r="I20" s="121"/>
      <c r="J20" s="121"/>
      <c r="K20" s="121"/>
      <c r="L20" s="126"/>
    </row>
    <row r="21" spans="2:12" ht="18.75" customHeight="1" x14ac:dyDescent="0.25">
      <c r="B21" s="125"/>
      <c r="C21" s="121"/>
      <c r="D21" s="121"/>
      <c r="E21" s="121"/>
      <c r="F21" s="121"/>
      <c r="G21" s="121"/>
      <c r="H21" s="121"/>
      <c r="I21" s="121"/>
      <c r="J21" s="121"/>
      <c r="K21" s="121"/>
      <c r="L21" s="126"/>
    </row>
    <row r="22" spans="2:12" ht="18.75" customHeight="1" x14ac:dyDescent="0.25">
      <c r="B22" s="125"/>
      <c r="C22" s="121"/>
      <c r="D22" s="121"/>
      <c r="E22" s="121"/>
      <c r="F22" s="121"/>
      <c r="G22" s="121"/>
      <c r="H22" s="121"/>
      <c r="I22" s="121"/>
      <c r="J22" s="121"/>
      <c r="K22" s="121"/>
      <c r="L22" s="126"/>
    </row>
    <row r="23" spans="2:12" ht="18.75" customHeight="1" x14ac:dyDescent="0.25">
      <c r="B23" s="125"/>
      <c r="C23" s="121"/>
      <c r="D23" s="121"/>
      <c r="E23" s="121"/>
      <c r="F23" s="121"/>
      <c r="G23" s="121"/>
      <c r="H23" s="121"/>
      <c r="I23" s="121"/>
      <c r="J23" s="121"/>
      <c r="K23" s="121"/>
      <c r="L23" s="126"/>
    </row>
    <row r="24" spans="2:12" ht="18.75" customHeight="1" x14ac:dyDescent="0.25">
      <c r="B24" s="125"/>
      <c r="C24" s="121"/>
      <c r="D24" s="121"/>
      <c r="E24" s="121"/>
      <c r="F24" s="121"/>
      <c r="G24" s="121"/>
      <c r="H24" s="121"/>
      <c r="I24" s="121"/>
      <c r="J24" s="121"/>
      <c r="K24" s="121"/>
      <c r="L24" s="126"/>
    </row>
    <row r="25" spans="2:12" ht="18.75" customHeight="1" x14ac:dyDescent="0.25">
      <c r="B25" s="125"/>
      <c r="C25" s="121"/>
      <c r="D25" s="121"/>
      <c r="E25" s="121"/>
      <c r="F25" s="121"/>
      <c r="G25" s="121"/>
      <c r="H25" s="121"/>
      <c r="I25" s="121"/>
      <c r="J25" s="121"/>
      <c r="K25" s="121"/>
      <c r="L25" s="126"/>
    </row>
    <row r="26" spans="2:12" ht="18.75" customHeight="1" x14ac:dyDescent="0.25">
      <c r="B26" s="125"/>
      <c r="C26" s="121"/>
      <c r="D26" s="121"/>
      <c r="E26" s="121"/>
      <c r="F26" s="121"/>
      <c r="G26" s="121"/>
      <c r="H26" s="121"/>
      <c r="I26" s="121"/>
      <c r="J26" s="121"/>
      <c r="K26" s="121"/>
      <c r="L26" s="126"/>
    </row>
    <row r="27" spans="2:12" ht="18.75" customHeight="1" x14ac:dyDescent="0.25">
      <c r="B27" s="125"/>
      <c r="C27" s="121"/>
      <c r="D27" s="121"/>
      <c r="E27" s="121"/>
      <c r="F27" s="121"/>
      <c r="G27" s="121"/>
      <c r="H27" s="121"/>
      <c r="I27" s="121"/>
      <c r="J27" s="121"/>
      <c r="K27" s="121"/>
      <c r="L27" s="126"/>
    </row>
    <row r="28" spans="2:12" ht="18.75" customHeight="1" x14ac:dyDescent="0.25">
      <c r="B28" s="127"/>
      <c r="C28" s="128"/>
      <c r="D28" s="128"/>
      <c r="E28" s="128"/>
      <c r="F28" s="128"/>
      <c r="G28" s="128"/>
      <c r="H28" s="128"/>
      <c r="I28" s="128"/>
      <c r="J28" s="128"/>
      <c r="K28" s="128"/>
      <c r="L28" s="129"/>
    </row>
    <row r="29" spans="2:12" ht="15" customHeight="1" x14ac:dyDescent="0.25"/>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S103"/>
  <sheetViews>
    <sheetView showGridLines="0" zoomScale="70" zoomScaleNormal="70" workbookViewId="0">
      <pane xSplit="2" ySplit="8" topLeftCell="C57" activePane="bottomRight" state="frozen"/>
      <selection activeCell="C5" sqref="C5"/>
      <selection pane="topRight" activeCell="C5" sqref="C5"/>
      <selection pane="bottomLeft" activeCell="C5" sqref="C5"/>
      <selection pane="bottomRight"/>
    </sheetView>
  </sheetViews>
  <sheetFormatPr baseColWidth="10" defaultColWidth="0" defaultRowHeight="15" customHeight="1" zeroHeight="1" x14ac:dyDescent="0.25"/>
  <cols>
    <col min="1" max="1" width="3.5703125" style="775" customWidth="1"/>
    <col min="2" max="2" width="51.85546875" style="775" customWidth="1"/>
    <col min="3" max="3" width="17.140625" style="775" customWidth="1"/>
    <col min="4" max="14" width="15.140625" style="775" customWidth="1"/>
    <col min="15" max="15" width="17.140625" style="775" customWidth="1"/>
    <col min="16" max="17" width="15.140625" style="775" customWidth="1"/>
    <col min="18" max="18" width="5" style="775" customWidth="1"/>
    <col min="19" max="19" width="0" style="775" hidden="1" customWidth="1"/>
    <col min="20" max="16384" width="9.140625" style="775" hidden="1"/>
  </cols>
  <sheetData>
    <row r="1" spans="2:19" x14ac:dyDescent="0.25">
      <c r="B1" s="1804"/>
      <c r="C1" s="1805"/>
      <c r="D1" s="1805"/>
      <c r="E1" s="1805"/>
      <c r="F1" s="1805"/>
      <c r="G1" s="1805"/>
      <c r="H1" s="1805"/>
      <c r="I1" s="1805"/>
      <c r="J1" s="1805"/>
      <c r="K1" s="1805"/>
      <c r="L1" s="1805"/>
      <c r="M1" s="1805"/>
      <c r="N1" s="1805"/>
      <c r="O1" s="1805"/>
      <c r="P1" s="1805"/>
      <c r="Q1" s="1806"/>
    </row>
    <row r="2" spans="2:19" x14ac:dyDescent="0.25">
      <c r="B2" s="1807"/>
      <c r="C2" s="1808"/>
      <c r="D2" s="1808"/>
      <c r="E2" s="1808"/>
      <c r="F2" s="1808"/>
      <c r="G2" s="1808"/>
      <c r="H2" s="1808"/>
      <c r="I2" s="1808"/>
      <c r="J2" s="1808"/>
      <c r="K2" s="1808"/>
      <c r="L2" s="1808"/>
      <c r="M2" s="1808"/>
      <c r="N2" s="1808"/>
      <c r="O2" s="1808"/>
      <c r="P2" s="1808"/>
      <c r="Q2" s="1809"/>
    </row>
    <row r="3" spans="2:19" ht="16.5" thickBot="1" x14ac:dyDescent="0.3">
      <c r="B3" s="1810"/>
      <c r="C3" s="1811"/>
      <c r="D3" s="1811"/>
      <c r="E3" s="1811"/>
      <c r="F3" s="1811"/>
      <c r="G3" s="1811"/>
      <c r="H3" s="1811"/>
      <c r="I3" s="1811"/>
      <c r="J3" s="1811"/>
      <c r="K3" s="1811"/>
      <c r="L3" s="1811"/>
      <c r="M3" s="1811"/>
      <c r="N3" s="1811"/>
      <c r="O3" s="1811"/>
      <c r="P3" s="1811"/>
      <c r="Q3" s="1812"/>
      <c r="R3" s="776"/>
      <c r="S3" s="776"/>
    </row>
    <row r="4" spans="2:19" ht="21.75" thickBot="1" x14ac:dyDescent="0.4">
      <c r="B4" s="1855" t="s">
        <v>2653</v>
      </c>
      <c r="C4" s="1856"/>
      <c r="D4" s="1856"/>
      <c r="E4" s="1856"/>
      <c r="F4" s="1856"/>
      <c r="G4" s="1856"/>
      <c r="H4" s="1856"/>
      <c r="I4" s="1856"/>
      <c r="J4" s="1856"/>
      <c r="K4" s="1856"/>
      <c r="L4" s="1856"/>
      <c r="M4" s="1856"/>
      <c r="N4" s="1856"/>
      <c r="O4" s="1856"/>
      <c r="P4" s="1856"/>
      <c r="Q4" s="1858"/>
      <c r="R4" s="776"/>
      <c r="S4" s="776"/>
    </row>
    <row r="5" spans="2:19" s="778" customFormat="1" ht="16.5" thickBot="1" x14ac:dyDescent="0.3">
      <c r="B5" s="1859"/>
      <c r="C5" s="1859"/>
      <c r="D5" s="1859"/>
      <c r="E5" s="1859"/>
      <c r="F5" s="1859"/>
      <c r="G5" s="1859"/>
      <c r="H5" s="1859"/>
      <c r="I5" s="1859"/>
      <c r="J5" s="1859"/>
      <c r="K5" s="1859"/>
      <c r="L5" s="1859"/>
      <c r="M5" s="1859"/>
      <c r="N5" s="1859"/>
      <c r="O5" s="1859"/>
      <c r="P5" s="1859"/>
      <c r="Q5" s="1859"/>
      <c r="R5" s="803"/>
      <c r="S5" s="803"/>
    </row>
    <row r="6" spans="2:19" ht="18.75" customHeight="1" x14ac:dyDescent="0.25">
      <c r="B6" s="1938" t="s">
        <v>790</v>
      </c>
      <c r="C6" s="2001" t="s">
        <v>206</v>
      </c>
      <c r="D6" s="2002"/>
      <c r="E6" s="2002"/>
      <c r="F6" s="2002"/>
      <c r="G6" s="2003"/>
      <c r="H6" s="2002" t="s">
        <v>661</v>
      </c>
      <c r="I6" s="2002"/>
      <c r="J6" s="2002"/>
      <c r="K6" s="2002"/>
      <c r="L6" s="2002"/>
      <c r="M6" s="2004" t="s">
        <v>875</v>
      </c>
      <c r="N6" s="2005"/>
      <c r="O6" s="2005"/>
      <c r="P6" s="2005"/>
      <c r="Q6" s="2006"/>
      <c r="R6" s="912"/>
    </row>
    <row r="7" spans="2:19" ht="18.75" customHeight="1" x14ac:dyDescent="0.25">
      <c r="B7" s="1959"/>
      <c r="C7" s="2007" t="s">
        <v>791</v>
      </c>
      <c r="D7" s="1902"/>
      <c r="E7" s="1902" t="s">
        <v>792</v>
      </c>
      <c r="F7" s="1902"/>
      <c r="G7" s="2008" t="s">
        <v>205</v>
      </c>
      <c r="H7" s="2010" t="s">
        <v>791</v>
      </c>
      <c r="I7" s="1890"/>
      <c r="J7" s="1889" t="s">
        <v>792</v>
      </c>
      <c r="K7" s="1890"/>
      <c r="L7" s="1889" t="s">
        <v>205</v>
      </c>
      <c r="M7" s="2007" t="s">
        <v>791</v>
      </c>
      <c r="N7" s="1902"/>
      <c r="O7" s="1902" t="s">
        <v>792</v>
      </c>
      <c r="P7" s="1902"/>
      <c r="Q7" s="1999" t="s">
        <v>205</v>
      </c>
      <c r="R7" s="912"/>
    </row>
    <row r="8" spans="2:19" ht="18.75" customHeight="1" thickBot="1" x14ac:dyDescent="0.3">
      <c r="B8" s="1959"/>
      <c r="C8" s="1135" t="s">
        <v>714</v>
      </c>
      <c r="D8" s="816" t="s">
        <v>715</v>
      </c>
      <c r="E8" s="816" t="s">
        <v>714</v>
      </c>
      <c r="F8" s="816" t="s">
        <v>715</v>
      </c>
      <c r="G8" s="2009"/>
      <c r="H8" s="1136" t="s">
        <v>714</v>
      </c>
      <c r="I8" s="816" t="s">
        <v>715</v>
      </c>
      <c r="J8" s="816" t="s">
        <v>714</v>
      </c>
      <c r="K8" s="816" t="s">
        <v>715</v>
      </c>
      <c r="L8" s="1865"/>
      <c r="M8" s="1135" t="s">
        <v>714</v>
      </c>
      <c r="N8" s="816" t="s">
        <v>715</v>
      </c>
      <c r="O8" s="816" t="s">
        <v>714</v>
      </c>
      <c r="P8" s="816" t="s">
        <v>715</v>
      </c>
      <c r="Q8" s="2000"/>
      <c r="R8" s="912"/>
    </row>
    <row r="9" spans="2:19" s="776" customFormat="1" ht="18.75" customHeight="1" thickBot="1" x14ac:dyDescent="0.3">
      <c r="B9" s="1137" t="s">
        <v>264</v>
      </c>
      <c r="C9" s="902">
        <f>SUM(C10:C24)</f>
        <v>661</v>
      </c>
      <c r="D9" s="902">
        <f t="shared" ref="D9:Q9" si="0">SUM(D10:D24)</f>
        <v>574</v>
      </c>
      <c r="E9" s="902">
        <f t="shared" si="0"/>
        <v>483</v>
      </c>
      <c r="F9" s="902">
        <f t="shared" si="0"/>
        <v>416</v>
      </c>
      <c r="G9" s="902">
        <f t="shared" si="0"/>
        <v>2134</v>
      </c>
      <c r="H9" s="902">
        <f t="shared" si="0"/>
        <v>293</v>
      </c>
      <c r="I9" s="902">
        <f t="shared" si="0"/>
        <v>252</v>
      </c>
      <c r="J9" s="902">
        <f t="shared" si="0"/>
        <v>254</v>
      </c>
      <c r="K9" s="902">
        <f t="shared" si="0"/>
        <v>219</v>
      </c>
      <c r="L9" s="902">
        <f t="shared" si="0"/>
        <v>1018</v>
      </c>
      <c r="M9" s="902">
        <f t="shared" si="0"/>
        <v>2053</v>
      </c>
      <c r="N9" s="902">
        <f t="shared" si="0"/>
        <v>1431</v>
      </c>
      <c r="O9" s="902">
        <f t="shared" si="0"/>
        <v>2060</v>
      </c>
      <c r="P9" s="902">
        <f t="shared" si="0"/>
        <v>1453</v>
      </c>
      <c r="Q9" s="1142">
        <f t="shared" si="0"/>
        <v>6997</v>
      </c>
      <c r="R9" s="912"/>
    </row>
    <row r="10" spans="2:19" s="776" customFormat="1" ht="18.75" customHeight="1" x14ac:dyDescent="0.25">
      <c r="B10" s="958" t="s">
        <v>793</v>
      </c>
      <c r="C10" s="1507">
        <v>80</v>
      </c>
      <c r="D10" s="1484">
        <v>67</v>
      </c>
      <c r="E10" s="1484">
        <v>40</v>
      </c>
      <c r="F10" s="1484">
        <v>42</v>
      </c>
      <c r="G10" s="1130">
        <f>SUM(C10:F10)</f>
        <v>229</v>
      </c>
      <c r="H10" s="882">
        <v>30</v>
      </c>
      <c r="I10" s="1484">
        <v>18</v>
      </c>
      <c r="J10" s="1484">
        <v>24</v>
      </c>
      <c r="K10" s="1484">
        <v>23</v>
      </c>
      <c r="L10" s="1130">
        <f>SUM(H10:K10)</f>
        <v>95</v>
      </c>
      <c r="M10" s="1507">
        <v>236</v>
      </c>
      <c r="N10" s="1484">
        <v>156</v>
      </c>
      <c r="O10" s="1484">
        <v>229</v>
      </c>
      <c r="P10" s="1484">
        <v>166</v>
      </c>
      <c r="Q10" s="1130">
        <f>SUM(M10:P10)</f>
        <v>787</v>
      </c>
      <c r="R10" s="912"/>
    </row>
    <row r="11" spans="2:19" s="776" customFormat="1" ht="18.75" customHeight="1" x14ac:dyDescent="0.25">
      <c r="B11" s="959" t="s">
        <v>794</v>
      </c>
      <c r="C11" s="1508">
        <v>39</v>
      </c>
      <c r="D11" s="875">
        <v>51</v>
      </c>
      <c r="E11" s="875">
        <v>82</v>
      </c>
      <c r="F11" s="875">
        <v>84</v>
      </c>
      <c r="G11" s="1130">
        <f t="shared" ref="G11:G71" si="1">SUM(C11:F11)</f>
        <v>256</v>
      </c>
      <c r="H11" s="868">
        <v>20</v>
      </c>
      <c r="I11" s="875">
        <v>31</v>
      </c>
      <c r="J11" s="875">
        <v>21</v>
      </c>
      <c r="K11" s="875">
        <v>27</v>
      </c>
      <c r="L11" s="1130">
        <f t="shared" ref="L11:L24" si="2">SUM(H11:K11)</f>
        <v>99</v>
      </c>
      <c r="M11" s="1508">
        <v>200</v>
      </c>
      <c r="N11" s="875">
        <v>184</v>
      </c>
      <c r="O11" s="875">
        <v>192</v>
      </c>
      <c r="P11" s="875">
        <v>180</v>
      </c>
      <c r="Q11" s="1130">
        <f t="shared" ref="Q11:Q24" si="3">SUM(M11:P11)</f>
        <v>756</v>
      </c>
      <c r="R11" s="912"/>
    </row>
    <row r="12" spans="2:19" s="776" customFormat="1" ht="18.75" customHeight="1" x14ac:dyDescent="0.25">
      <c r="B12" s="959" t="s">
        <v>3000</v>
      </c>
      <c r="C12" s="1508">
        <v>15</v>
      </c>
      <c r="D12" s="875">
        <v>9</v>
      </c>
      <c r="E12" s="875">
        <v>29</v>
      </c>
      <c r="F12" s="875">
        <v>24</v>
      </c>
      <c r="G12" s="1130">
        <f t="shared" si="1"/>
        <v>77</v>
      </c>
      <c r="H12" s="868"/>
      <c r="I12" s="875"/>
      <c r="J12" s="875">
        <v>21</v>
      </c>
      <c r="K12" s="875">
        <v>19</v>
      </c>
      <c r="L12" s="1130">
        <f t="shared" si="2"/>
        <v>40</v>
      </c>
      <c r="M12" s="1508">
        <v>151</v>
      </c>
      <c r="N12" s="875">
        <v>101</v>
      </c>
      <c r="O12" s="875">
        <v>162</v>
      </c>
      <c r="P12" s="875">
        <v>112</v>
      </c>
      <c r="Q12" s="1130">
        <f t="shared" si="3"/>
        <v>526</v>
      </c>
      <c r="R12" s="912"/>
    </row>
    <row r="13" spans="2:19" s="776" customFormat="1" ht="18.75" customHeight="1" x14ac:dyDescent="0.25">
      <c r="B13" s="959" t="s">
        <v>3001</v>
      </c>
      <c r="C13" s="1508">
        <v>40</v>
      </c>
      <c r="D13" s="875">
        <v>34</v>
      </c>
      <c r="E13" s="875"/>
      <c r="F13" s="875"/>
      <c r="G13" s="1130">
        <f t="shared" si="1"/>
        <v>74</v>
      </c>
      <c r="H13" s="868">
        <v>29</v>
      </c>
      <c r="I13" s="875">
        <v>20</v>
      </c>
      <c r="J13" s="875"/>
      <c r="K13" s="875"/>
      <c r="L13" s="1130">
        <f t="shared" si="2"/>
        <v>49</v>
      </c>
      <c r="M13" s="1508"/>
      <c r="N13" s="875"/>
      <c r="O13" s="875"/>
      <c r="P13" s="875"/>
      <c r="Q13" s="1130">
        <f t="shared" si="3"/>
        <v>0</v>
      </c>
      <c r="R13" s="912"/>
    </row>
    <row r="14" spans="2:19" s="776" customFormat="1" ht="18.75" customHeight="1" x14ac:dyDescent="0.25">
      <c r="B14" s="959" t="s">
        <v>796</v>
      </c>
      <c r="C14" s="1508">
        <v>31</v>
      </c>
      <c r="D14" s="875">
        <v>25</v>
      </c>
      <c r="E14" s="875">
        <v>31</v>
      </c>
      <c r="F14" s="875">
        <v>24</v>
      </c>
      <c r="G14" s="1130">
        <f t="shared" si="1"/>
        <v>111</v>
      </c>
      <c r="H14" s="868">
        <v>28</v>
      </c>
      <c r="I14" s="875">
        <v>22</v>
      </c>
      <c r="J14" s="875">
        <v>26</v>
      </c>
      <c r="K14" s="875">
        <v>17</v>
      </c>
      <c r="L14" s="1130">
        <f t="shared" si="2"/>
        <v>93</v>
      </c>
      <c r="M14" s="1508">
        <v>93</v>
      </c>
      <c r="N14" s="875">
        <v>50</v>
      </c>
      <c r="O14" s="875">
        <v>106</v>
      </c>
      <c r="P14" s="875">
        <v>58</v>
      </c>
      <c r="Q14" s="1130">
        <f t="shared" si="3"/>
        <v>307</v>
      </c>
      <c r="R14" s="912"/>
    </row>
    <row r="15" spans="2:19" s="776" customFormat="1" ht="18.75" customHeight="1" x14ac:dyDescent="0.25">
      <c r="B15" s="959" t="s">
        <v>797</v>
      </c>
      <c r="C15" s="1508">
        <v>36</v>
      </c>
      <c r="D15" s="875">
        <v>42</v>
      </c>
      <c r="E15" s="875">
        <v>23</v>
      </c>
      <c r="F15" s="875">
        <v>35</v>
      </c>
      <c r="G15" s="1130">
        <f t="shared" si="1"/>
        <v>136</v>
      </c>
      <c r="H15" s="868">
        <v>21</v>
      </c>
      <c r="I15" s="875">
        <v>30</v>
      </c>
      <c r="J15" s="875">
        <v>15</v>
      </c>
      <c r="K15" s="875">
        <v>21</v>
      </c>
      <c r="L15" s="1130">
        <f t="shared" si="2"/>
        <v>87</v>
      </c>
      <c r="M15" s="1508">
        <v>153</v>
      </c>
      <c r="N15" s="875">
        <v>125</v>
      </c>
      <c r="O15" s="875">
        <v>164</v>
      </c>
      <c r="P15" s="875">
        <v>132</v>
      </c>
      <c r="Q15" s="1130">
        <f t="shared" si="3"/>
        <v>574</v>
      </c>
      <c r="R15" s="912"/>
    </row>
    <row r="16" spans="2:19" s="776" customFormat="1" ht="18.75" customHeight="1" x14ac:dyDescent="0.25">
      <c r="B16" s="959" t="s">
        <v>3002</v>
      </c>
      <c r="C16" s="1508">
        <v>151</v>
      </c>
      <c r="D16" s="875">
        <v>132</v>
      </c>
      <c r="E16" s="875">
        <v>54</v>
      </c>
      <c r="F16" s="875">
        <v>44</v>
      </c>
      <c r="G16" s="1130">
        <f t="shared" si="1"/>
        <v>381</v>
      </c>
      <c r="H16" s="868">
        <v>25</v>
      </c>
      <c r="I16" s="875">
        <v>25</v>
      </c>
      <c r="J16" s="875">
        <v>29</v>
      </c>
      <c r="K16" s="875">
        <v>21</v>
      </c>
      <c r="L16" s="1130">
        <f t="shared" si="2"/>
        <v>100</v>
      </c>
      <c r="M16" s="1508">
        <v>234</v>
      </c>
      <c r="N16" s="875">
        <v>167</v>
      </c>
      <c r="O16" s="875">
        <v>235</v>
      </c>
      <c r="P16" s="875">
        <v>170</v>
      </c>
      <c r="Q16" s="1130">
        <f t="shared" si="3"/>
        <v>806</v>
      </c>
      <c r="R16" s="912"/>
    </row>
    <row r="17" spans="2:18" s="776" customFormat="1" ht="18.75" customHeight="1" x14ac:dyDescent="0.25">
      <c r="B17" s="959" t="s">
        <v>3003</v>
      </c>
      <c r="C17" s="1508">
        <v>72</v>
      </c>
      <c r="D17" s="875">
        <v>66</v>
      </c>
      <c r="E17" s="875">
        <v>81</v>
      </c>
      <c r="F17" s="875">
        <v>67</v>
      </c>
      <c r="G17" s="1130">
        <f t="shared" si="1"/>
        <v>286</v>
      </c>
      <c r="H17" s="868">
        <v>22</v>
      </c>
      <c r="I17" s="875">
        <v>27</v>
      </c>
      <c r="J17" s="875">
        <v>20</v>
      </c>
      <c r="K17" s="875">
        <v>29</v>
      </c>
      <c r="L17" s="1130">
        <f t="shared" si="2"/>
        <v>98</v>
      </c>
      <c r="M17" s="1508">
        <v>261</v>
      </c>
      <c r="N17" s="875">
        <v>193</v>
      </c>
      <c r="O17" s="875">
        <v>110</v>
      </c>
      <c r="P17" s="875">
        <v>62</v>
      </c>
      <c r="Q17" s="1130">
        <f t="shared" si="3"/>
        <v>626</v>
      </c>
      <c r="R17" s="912"/>
    </row>
    <row r="18" spans="2:18" s="776" customFormat="1" ht="18.75" customHeight="1" x14ac:dyDescent="0.25">
      <c r="B18" s="959" t="s">
        <v>400</v>
      </c>
      <c r="C18" s="1508"/>
      <c r="D18" s="875"/>
      <c r="E18" s="875"/>
      <c r="F18" s="875"/>
      <c r="G18" s="1130">
        <f t="shared" si="1"/>
        <v>0</v>
      </c>
      <c r="H18" s="868"/>
      <c r="I18" s="875"/>
      <c r="J18" s="875"/>
      <c r="K18" s="875"/>
      <c r="L18" s="1130">
        <f t="shared" si="2"/>
        <v>0</v>
      </c>
      <c r="M18" s="1508">
        <v>4</v>
      </c>
      <c r="N18" s="875">
        <v>1</v>
      </c>
      <c r="O18" s="875"/>
      <c r="P18" s="875"/>
      <c r="Q18" s="1130">
        <f t="shared" si="3"/>
        <v>5</v>
      </c>
      <c r="R18" s="912"/>
    </row>
    <row r="19" spans="2:18" s="776" customFormat="1" ht="18.75" customHeight="1" x14ac:dyDescent="0.25">
      <c r="B19" s="959" t="s">
        <v>800</v>
      </c>
      <c r="C19" s="1508">
        <v>34</v>
      </c>
      <c r="D19" s="875">
        <v>16</v>
      </c>
      <c r="E19" s="875">
        <v>17</v>
      </c>
      <c r="F19" s="875">
        <v>12</v>
      </c>
      <c r="G19" s="1130">
        <f t="shared" si="1"/>
        <v>79</v>
      </c>
      <c r="H19" s="868">
        <v>27</v>
      </c>
      <c r="I19" s="875">
        <v>11</v>
      </c>
      <c r="J19" s="875"/>
      <c r="K19" s="875"/>
      <c r="L19" s="1130">
        <f t="shared" si="2"/>
        <v>38</v>
      </c>
      <c r="M19" s="1508">
        <v>119</v>
      </c>
      <c r="N19" s="875">
        <v>73</v>
      </c>
      <c r="O19" s="875">
        <v>252</v>
      </c>
      <c r="P19" s="875">
        <v>197</v>
      </c>
      <c r="Q19" s="1130">
        <f t="shared" si="3"/>
        <v>641</v>
      </c>
      <c r="R19" s="912"/>
    </row>
    <row r="20" spans="2:18" s="776" customFormat="1" ht="18.75" customHeight="1" x14ac:dyDescent="0.25">
      <c r="B20" s="959" t="s">
        <v>801</v>
      </c>
      <c r="C20" s="1508">
        <v>43</v>
      </c>
      <c r="D20" s="875">
        <v>27</v>
      </c>
      <c r="E20" s="875">
        <v>38</v>
      </c>
      <c r="F20" s="875">
        <v>17</v>
      </c>
      <c r="G20" s="1130">
        <f t="shared" si="1"/>
        <v>125</v>
      </c>
      <c r="H20" s="868">
        <v>32</v>
      </c>
      <c r="I20" s="875">
        <v>16</v>
      </c>
      <c r="J20" s="875">
        <v>26</v>
      </c>
      <c r="K20" s="875">
        <v>24</v>
      </c>
      <c r="L20" s="1130">
        <f t="shared" si="2"/>
        <v>98</v>
      </c>
      <c r="M20" s="1508">
        <v>92</v>
      </c>
      <c r="N20" s="875">
        <v>36</v>
      </c>
      <c r="O20" s="875">
        <v>111</v>
      </c>
      <c r="P20" s="875">
        <v>44</v>
      </c>
      <c r="Q20" s="1130">
        <f t="shared" si="3"/>
        <v>283</v>
      </c>
      <c r="R20" s="912"/>
    </row>
    <row r="21" spans="2:18" s="776" customFormat="1" ht="18.75" customHeight="1" x14ac:dyDescent="0.25">
      <c r="B21" s="959" t="s">
        <v>802</v>
      </c>
      <c r="C21" s="1508">
        <v>28</v>
      </c>
      <c r="D21" s="875">
        <v>38</v>
      </c>
      <c r="E21" s="875">
        <v>33</v>
      </c>
      <c r="F21" s="875">
        <v>29</v>
      </c>
      <c r="G21" s="1130">
        <f t="shared" si="1"/>
        <v>128</v>
      </c>
      <c r="H21" s="868">
        <v>17</v>
      </c>
      <c r="I21" s="875">
        <v>20</v>
      </c>
      <c r="J21" s="875">
        <v>35</v>
      </c>
      <c r="K21" s="875">
        <v>12</v>
      </c>
      <c r="L21" s="1130">
        <f t="shared" si="2"/>
        <v>84</v>
      </c>
      <c r="M21" s="1508">
        <v>234</v>
      </c>
      <c r="N21" s="875">
        <v>140</v>
      </c>
      <c r="O21" s="875">
        <v>231</v>
      </c>
      <c r="P21" s="875">
        <v>137</v>
      </c>
      <c r="Q21" s="1130">
        <f t="shared" si="3"/>
        <v>742</v>
      </c>
      <c r="R21" s="912"/>
    </row>
    <row r="22" spans="2:18" s="776" customFormat="1" ht="18.75" customHeight="1" x14ac:dyDescent="0.25">
      <c r="B22" s="959" t="s">
        <v>803</v>
      </c>
      <c r="C22" s="1508">
        <v>63</v>
      </c>
      <c r="D22" s="875">
        <v>52</v>
      </c>
      <c r="E22" s="875">
        <v>32</v>
      </c>
      <c r="F22" s="875">
        <v>29</v>
      </c>
      <c r="G22" s="1130">
        <f t="shared" si="1"/>
        <v>176</v>
      </c>
      <c r="H22" s="868">
        <v>25</v>
      </c>
      <c r="I22" s="875">
        <v>26</v>
      </c>
      <c r="J22" s="875">
        <v>22</v>
      </c>
      <c r="K22" s="875">
        <v>22</v>
      </c>
      <c r="L22" s="1130">
        <f t="shared" si="2"/>
        <v>95</v>
      </c>
      <c r="M22" s="1508">
        <v>170</v>
      </c>
      <c r="N22" s="875">
        <v>153</v>
      </c>
      <c r="O22" s="875">
        <v>169</v>
      </c>
      <c r="P22" s="875">
        <v>153</v>
      </c>
      <c r="Q22" s="1130">
        <f t="shared" si="3"/>
        <v>645</v>
      </c>
      <c r="R22" s="912"/>
    </row>
    <row r="23" spans="2:18" s="776" customFormat="1" ht="18.75" customHeight="1" x14ac:dyDescent="0.25">
      <c r="B23" s="959" t="s">
        <v>804</v>
      </c>
      <c r="C23" s="1508">
        <v>29</v>
      </c>
      <c r="D23" s="875">
        <v>15</v>
      </c>
      <c r="E23" s="875">
        <v>23</v>
      </c>
      <c r="F23" s="875">
        <v>9</v>
      </c>
      <c r="G23" s="1130">
        <f t="shared" si="1"/>
        <v>76</v>
      </c>
      <c r="H23" s="868">
        <v>17</v>
      </c>
      <c r="I23" s="875">
        <v>6</v>
      </c>
      <c r="J23" s="875">
        <v>15</v>
      </c>
      <c r="K23" s="875">
        <v>4</v>
      </c>
      <c r="L23" s="1130">
        <f t="shared" si="2"/>
        <v>42</v>
      </c>
      <c r="M23" s="1508">
        <v>57</v>
      </c>
      <c r="N23" s="875">
        <v>20</v>
      </c>
      <c r="O23" s="875">
        <v>67</v>
      </c>
      <c r="P23" s="875">
        <v>21</v>
      </c>
      <c r="Q23" s="1130">
        <f t="shared" si="3"/>
        <v>165</v>
      </c>
      <c r="R23" s="912"/>
    </row>
    <row r="24" spans="2:18" s="776" customFormat="1" ht="18.75" customHeight="1" thickBot="1" x14ac:dyDescent="0.3">
      <c r="B24" s="960" t="s">
        <v>805</v>
      </c>
      <c r="C24" s="1509"/>
      <c r="D24" s="1491"/>
      <c r="E24" s="1491"/>
      <c r="F24" s="1491"/>
      <c r="G24" s="1130">
        <f t="shared" si="1"/>
        <v>0</v>
      </c>
      <c r="H24" s="1510"/>
      <c r="I24" s="1491"/>
      <c r="J24" s="1491"/>
      <c r="K24" s="1491"/>
      <c r="L24" s="1130">
        <f t="shared" si="2"/>
        <v>0</v>
      </c>
      <c r="M24" s="1509">
        <v>49</v>
      </c>
      <c r="N24" s="1491">
        <v>32</v>
      </c>
      <c r="O24" s="1491">
        <v>32</v>
      </c>
      <c r="P24" s="1491">
        <v>21</v>
      </c>
      <c r="Q24" s="1130">
        <f t="shared" si="3"/>
        <v>134</v>
      </c>
      <c r="R24" s="912"/>
    </row>
    <row r="25" spans="2:18" s="776" customFormat="1" ht="18.75" customHeight="1" thickBot="1" x14ac:dyDescent="0.3">
      <c r="B25" s="1137" t="s">
        <v>326</v>
      </c>
      <c r="C25" s="902">
        <f>SUM(C26:C27)</f>
        <v>433</v>
      </c>
      <c r="D25" s="902">
        <f t="shared" ref="D25:Q25" si="4">SUM(D26:D27)</f>
        <v>265</v>
      </c>
      <c r="E25" s="902">
        <f t="shared" si="4"/>
        <v>256</v>
      </c>
      <c r="F25" s="902">
        <f t="shared" si="4"/>
        <v>211</v>
      </c>
      <c r="G25" s="902">
        <f t="shared" si="4"/>
        <v>1165</v>
      </c>
      <c r="H25" s="902">
        <f t="shared" si="4"/>
        <v>54</v>
      </c>
      <c r="I25" s="902">
        <f t="shared" si="4"/>
        <v>33</v>
      </c>
      <c r="J25" s="902">
        <f t="shared" si="4"/>
        <v>50</v>
      </c>
      <c r="K25" s="902">
        <f t="shared" si="4"/>
        <v>36</v>
      </c>
      <c r="L25" s="902">
        <f t="shared" si="4"/>
        <v>173</v>
      </c>
      <c r="M25" s="902">
        <f t="shared" si="4"/>
        <v>476</v>
      </c>
      <c r="N25" s="902">
        <f t="shared" si="4"/>
        <v>369</v>
      </c>
      <c r="O25" s="902">
        <f t="shared" si="4"/>
        <v>479</v>
      </c>
      <c r="P25" s="902">
        <f t="shared" si="4"/>
        <v>359</v>
      </c>
      <c r="Q25" s="1142">
        <f t="shared" si="4"/>
        <v>1683</v>
      </c>
      <c r="R25" s="912"/>
    </row>
    <row r="26" spans="2:18" s="776" customFormat="1" ht="18.75" customHeight="1" x14ac:dyDescent="0.25">
      <c r="B26" s="958" t="s">
        <v>876</v>
      </c>
      <c r="C26" s="1507">
        <v>272</v>
      </c>
      <c r="D26" s="1484">
        <v>195</v>
      </c>
      <c r="E26" s="1484">
        <v>154</v>
      </c>
      <c r="F26" s="1484">
        <v>151</v>
      </c>
      <c r="G26" s="1130">
        <f t="shared" si="1"/>
        <v>772</v>
      </c>
      <c r="H26" s="882">
        <v>27</v>
      </c>
      <c r="I26" s="1484">
        <v>16</v>
      </c>
      <c r="J26" s="1484">
        <v>23</v>
      </c>
      <c r="K26" s="1484">
        <v>20</v>
      </c>
      <c r="L26" s="1130">
        <f>SUM(H26:K26)</f>
        <v>86</v>
      </c>
      <c r="M26" s="1507">
        <v>282</v>
      </c>
      <c r="N26" s="1484">
        <v>262</v>
      </c>
      <c r="O26" s="1484">
        <v>291</v>
      </c>
      <c r="P26" s="1484">
        <v>255</v>
      </c>
      <c r="Q26" s="1130">
        <f>SUM(M26:P26)</f>
        <v>1090</v>
      </c>
      <c r="R26" s="912"/>
    </row>
    <row r="27" spans="2:18" s="776" customFormat="1" ht="18.75" customHeight="1" thickBot="1" x14ac:dyDescent="0.3">
      <c r="B27" s="960" t="s">
        <v>806</v>
      </c>
      <c r="C27" s="1509">
        <v>161</v>
      </c>
      <c r="D27" s="1491">
        <v>70</v>
      </c>
      <c r="E27" s="1491">
        <v>102</v>
      </c>
      <c r="F27" s="1491">
        <v>60</v>
      </c>
      <c r="G27" s="1130">
        <f t="shared" si="1"/>
        <v>393</v>
      </c>
      <c r="H27" s="1510">
        <v>27</v>
      </c>
      <c r="I27" s="1491">
        <v>17</v>
      </c>
      <c r="J27" s="1491">
        <v>27</v>
      </c>
      <c r="K27" s="1491">
        <v>16</v>
      </c>
      <c r="L27" s="1130">
        <f>SUM(H27:K27)</f>
        <v>87</v>
      </c>
      <c r="M27" s="1509">
        <v>194</v>
      </c>
      <c r="N27" s="1491">
        <v>107</v>
      </c>
      <c r="O27" s="1491">
        <v>188</v>
      </c>
      <c r="P27" s="1491">
        <v>104</v>
      </c>
      <c r="Q27" s="1130">
        <f>SUM(M27:P27)</f>
        <v>593</v>
      </c>
      <c r="R27" s="912"/>
    </row>
    <row r="28" spans="2:18" s="776" customFormat="1" ht="18.75" customHeight="1" thickBot="1" x14ac:dyDescent="0.3">
      <c r="B28" s="1137" t="s">
        <v>272</v>
      </c>
      <c r="C28" s="902">
        <f>SUM(C29:C41)</f>
        <v>381</v>
      </c>
      <c r="D28" s="902">
        <f t="shared" ref="D28:Q28" si="5">SUM(D29:D41)</f>
        <v>973</v>
      </c>
      <c r="E28" s="902">
        <f t="shared" si="5"/>
        <v>161</v>
      </c>
      <c r="F28" s="902">
        <f t="shared" si="5"/>
        <v>470</v>
      </c>
      <c r="G28" s="902">
        <f t="shared" si="5"/>
        <v>1985</v>
      </c>
      <c r="H28" s="902">
        <f t="shared" si="5"/>
        <v>133</v>
      </c>
      <c r="I28" s="902">
        <f t="shared" si="5"/>
        <v>320</v>
      </c>
      <c r="J28" s="902">
        <f t="shared" si="5"/>
        <v>82</v>
      </c>
      <c r="K28" s="902">
        <f t="shared" si="5"/>
        <v>256</v>
      </c>
      <c r="L28" s="902">
        <f t="shared" si="5"/>
        <v>791</v>
      </c>
      <c r="M28" s="902">
        <f t="shared" si="5"/>
        <v>681</v>
      </c>
      <c r="N28" s="902">
        <f t="shared" si="5"/>
        <v>1763</v>
      </c>
      <c r="O28" s="902">
        <f t="shared" si="5"/>
        <v>654</v>
      </c>
      <c r="P28" s="902">
        <f t="shared" si="5"/>
        <v>1801</v>
      </c>
      <c r="Q28" s="1142">
        <f t="shared" si="5"/>
        <v>4899</v>
      </c>
      <c r="R28" s="912"/>
    </row>
    <row r="29" spans="2:18" s="776" customFormat="1" ht="18.75" customHeight="1" x14ac:dyDescent="0.25">
      <c r="B29" s="958" t="s">
        <v>405</v>
      </c>
      <c r="C29" s="1507">
        <v>26</v>
      </c>
      <c r="D29" s="1484">
        <v>52</v>
      </c>
      <c r="E29" s="1484">
        <v>12</v>
      </c>
      <c r="F29" s="1484">
        <v>30</v>
      </c>
      <c r="G29" s="1130">
        <f t="shared" si="1"/>
        <v>120</v>
      </c>
      <c r="H29" s="882">
        <v>14</v>
      </c>
      <c r="I29" s="1484">
        <v>25</v>
      </c>
      <c r="J29" s="1484">
        <v>10</v>
      </c>
      <c r="K29" s="1484">
        <v>18</v>
      </c>
      <c r="L29" s="1130">
        <f t="shared" ref="L29:L41" si="6">SUM(H29:K29)</f>
        <v>67</v>
      </c>
      <c r="M29" s="1507">
        <v>95</v>
      </c>
      <c r="N29" s="1484">
        <v>184</v>
      </c>
      <c r="O29" s="1484">
        <v>91</v>
      </c>
      <c r="P29" s="1484">
        <v>177</v>
      </c>
      <c r="Q29" s="1130">
        <f t="shared" ref="Q29:Q41" si="7">SUM(M29:P29)</f>
        <v>547</v>
      </c>
      <c r="R29" s="912"/>
    </row>
    <row r="30" spans="2:18" s="776" customFormat="1" ht="18.75" customHeight="1" x14ac:dyDescent="0.25">
      <c r="B30" s="959" t="s">
        <v>808</v>
      </c>
      <c r="C30" s="1508">
        <v>27</v>
      </c>
      <c r="D30" s="875">
        <v>50</v>
      </c>
      <c r="E30" s="875">
        <v>26</v>
      </c>
      <c r="F30" s="875">
        <v>27</v>
      </c>
      <c r="G30" s="1130">
        <f t="shared" si="1"/>
        <v>130</v>
      </c>
      <c r="H30" s="868">
        <v>16</v>
      </c>
      <c r="I30" s="875">
        <v>36</v>
      </c>
      <c r="J30" s="875"/>
      <c r="K30" s="875"/>
      <c r="L30" s="1130">
        <f t="shared" si="6"/>
        <v>52</v>
      </c>
      <c r="M30" s="1508">
        <v>60</v>
      </c>
      <c r="N30" s="875">
        <v>92</v>
      </c>
      <c r="O30" s="875">
        <v>54</v>
      </c>
      <c r="P30" s="875">
        <v>86</v>
      </c>
      <c r="Q30" s="1130">
        <f t="shared" si="7"/>
        <v>292</v>
      </c>
      <c r="R30" s="912"/>
    </row>
    <row r="31" spans="2:18" s="776" customFormat="1" ht="18.75" customHeight="1" x14ac:dyDescent="0.25">
      <c r="B31" s="959" t="s">
        <v>809</v>
      </c>
      <c r="C31" s="1508">
        <v>30</v>
      </c>
      <c r="D31" s="875">
        <v>46</v>
      </c>
      <c r="E31" s="875">
        <v>8</v>
      </c>
      <c r="F31" s="875">
        <v>19</v>
      </c>
      <c r="G31" s="1130">
        <f t="shared" si="1"/>
        <v>103</v>
      </c>
      <c r="H31" s="868">
        <v>19</v>
      </c>
      <c r="I31" s="875">
        <v>30</v>
      </c>
      <c r="J31" s="875"/>
      <c r="K31" s="875"/>
      <c r="L31" s="1130">
        <f t="shared" si="6"/>
        <v>49</v>
      </c>
      <c r="M31" s="1508">
        <v>73</v>
      </c>
      <c r="N31" s="875">
        <v>96</v>
      </c>
      <c r="O31" s="875">
        <v>55</v>
      </c>
      <c r="P31" s="875">
        <v>86</v>
      </c>
      <c r="Q31" s="1130">
        <f t="shared" si="7"/>
        <v>310</v>
      </c>
      <c r="R31" s="912"/>
    </row>
    <row r="32" spans="2:18" s="776" customFormat="1" ht="18.75" customHeight="1" x14ac:dyDescent="0.25">
      <c r="B32" s="959" t="s">
        <v>810</v>
      </c>
      <c r="C32" s="1508">
        <v>17</v>
      </c>
      <c r="D32" s="875">
        <v>22</v>
      </c>
      <c r="E32" s="875">
        <v>11</v>
      </c>
      <c r="F32" s="875">
        <v>16</v>
      </c>
      <c r="G32" s="1130">
        <f t="shared" si="1"/>
        <v>66</v>
      </c>
      <c r="H32" s="868">
        <v>14</v>
      </c>
      <c r="I32" s="875">
        <v>16</v>
      </c>
      <c r="J32" s="875">
        <v>19</v>
      </c>
      <c r="K32" s="875">
        <v>21</v>
      </c>
      <c r="L32" s="1130">
        <f t="shared" si="6"/>
        <v>70</v>
      </c>
      <c r="M32" s="1508">
        <v>89</v>
      </c>
      <c r="N32" s="875">
        <v>115</v>
      </c>
      <c r="O32" s="875">
        <v>82</v>
      </c>
      <c r="P32" s="875">
        <v>107</v>
      </c>
      <c r="Q32" s="1130">
        <f t="shared" si="7"/>
        <v>393</v>
      </c>
      <c r="R32" s="912"/>
    </row>
    <row r="33" spans="2:18" s="776" customFormat="1" ht="18.75" customHeight="1" x14ac:dyDescent="0.25">
      <c r="B33" s="959" t="s">
        <v>813</v>
      </c>
      <c r="C33" s="1508">
        <v>66</v>
      </c>
      <c r="D33" s="875">
        <v>158</v>
      </c>
      <c r="E33" s="875">
        <v>45</v>
      </c>
      <c r="F33" s="875">
        <v>106</v>
      </c>
      <c r="G33" s="1130">
        <f t="shared" si="1"/>
        <v>375</v>
      </c>
      <c r="H33" s="868">
        <v>13</v>
      </c>
      <c r="I33" s="875">
        <v>25</v>
      </c>
      <c r="J33" s="875">
        <v>14</v>
      </c>
      <c r="K33" s="875">
        <v>31</v>
      </c>
      <c r="L33" s="1130">
        <f t="shared" si="6"/>
        <v>83</v>
      </c>
      <c r="M33" s="1508">
        <v>65</v>
      </c>
      <c r="N33" s="875">
        <v>131</v>
      </c>
      <c r="O33" s="875">
        <v>79</v>
      </c>
      <c r="P33" s="875">
        <v>152</v>
      </c>
      <c r="Q33" s="1130">
        <f t="shared" si="7"/>
        <v>427</v>
      </c>
      <c r="R33" s="912"/>
    </row>
    <row r="34" spans="2:18" s="776" customFormat="1" ht="18.75" customHeight="1" x14ac:dyDescent="0.25">
      <c r="B34" s="959" t="s">
        <v>811</v>
      </c>
      <c r="C34" s="1508">
        <v>59</v>
      </c>
      <c r="D34" s="875">
        <v>177</v>
      </c>
      <c r="E34" s="875">
        <v>10</v>
      </c>
      <c r="F34" s="875">
        <v>45</v>
      </c>
      <c r="G34" s="1130">
        <f t="shared" si="1"/>
        <v>291</v>
      </c>
      <c r="H34" s="868">
        <v>11</v>
      </c>
      <c r="I34" s="875">
        <v>30</v>
      </c>
      <c r="J34" s="875">
        <v>9</v>
      </c>
      <c r="K34" s="875">
        <v>30</v>
      </c>
      <c r="L34" s="1130">
        <f t="shared" si="6"/>
        <v>80</v>
      </c>
      <c r="M34" s="1508">
        <v>104</v>
      </c>
      <c r="N34" s="875">
        <v>304</v>
      </c>
      <c r="O34" s="875">
        <v>104</v>
      </c>
      <c r="P34" s="875">
        <v>286</v>
      </c>
      <c r="Q34" s="1130">
        <f t="shared" si="7"/>
        <v>798</v>
      </c>
      <c r="R34" s="912"/>
    </row>
    <row r="35" spans="2:18" s="776" customFormat="1" ht="18.75" customHeight="1" x14ac:dyDescent="0.25">
      <c r="B35" s="959" t="s">
        <v>814</v>
      </c>
      <c r="C35" s="1508">
        <v>25</v>
      </c>
      <c r="D35" s="875">
        <v>135</v>
      </c>
      <c r="E35" s="875">
        <v>9</v>
      </c>
      <c r="F35" s="875">
        <v>71</v>
      </c>
      <c r="G35" s="1130">
        <f t="shared" si="1"/>
        <v>240</v>
      </c>
      <c r="H35" s="868">
        <v>7</v>
      </c>
      <c r="I35" s="875">
        <v>35</v>
      </c>
      <c r="J35" s="875">
        <v>4</v>
      </c>
      <c r="K35" s="875">
        <v>40</v>
      </c>
      <c r="L35" s="1130">
        <f t="shared" si="6"/>
        <v>86</v>
      </c>
      <c r="M35" s="1508">
        <v>25</v>
      </c>
      <c r="N35" s="875">
        <v>225</v>
      </c>
      <c r="O35" s="875">
        <v>29</v>
      </c>
      <c r="P35" s="875">
        <v>247</v>
      </c>
      <c r="Q35" s="1130">
        <f t="shared" si="7"/>
        <v>526</v>
      </c>
      <c r="R35" s="912"/>
    </row>
    <row r="36" spans="2:18" s="776" customFormat="1" ht="18.75" customHeight="1" x14ac:dyDescent="0.25">
      <c r="B36" s="959" t="s">
        <v>812</v>
      </c>
      <c r="C36" s="1508">
        <v>23</v>
      </c>
      <c r="D36" s="875">
        <v>117</v>
      </c>
      <c r="E36" s="875">
        <v>9</v>
      </c>
      <c r="F36" s="875">
        <v>54</v>
      </c>
      <c r="G36" s="1130">
        <f t="shared" si="1"/>
        <v>203</v>
      </c>
      <c r="H36" s="868">
        <v>5</v>
      </c>
      <c r="I36" s="875">
        <v>36</v>
      </c>
      <c r="J36" s="875">
        <v>6</v>
      </c>
      <c r="K36" s="875">
        <v>38</v>
      </c>
      <c r="L36" s="1130">
        <f t="shared" si="6"/>
        <v>85</v>
      </c>
      <c r="M36" s="1508">
        <v>80</v>
      </c>
      <c r="N36" s="875">
        <v>333</v>
      </c>
      <c r="O36" s="875">
        <v>71</v>
      </c>
      <c r="P36" s="875">
        <v>339</v>
      </c>
      <c r="Q36" s="1130">
        <f t="shared" si="7"/>
        <v>823</v>
      </c>
      <c r="R36" s="912"/>
    </row>
    <row r="37" spans="2:18" s="776" customFormat="1" ht="18.75" customHeight="1" x14ac:dyDescent="0.25">
      <c r="B37" s="959" t="s">
        <v>2978</v>
      </c>
      <c r="C37" s="1508">
        <v>72</v>
      </c>
      <c r="D37" s="875">
        <v>112</v>
      </c>
      <c r="E37" s="875">
        <v>15</v>
      </c>
      <c r="F37" s="875">
        <v>41</v>
      </c>
      <c r="G37" s="1130">
        <f t="shared" si="1"/>
        <v>240</v>
      </c>
      <c r="H37" s="868">
        <v>17</v>
      </c>
      <c r="I37" s="875">
        <v>25</v>
      </c>
      <c r="J37" s="875">
        <v>10</v>
      </c>
      <c r="K37" s="875">
        <v>33</v>
      </c>
      <c r="L37" s="1130">
        <f t="shared" si="6"/>
        <v>85</v>
      </c>
      <c r="M37" s="1508">
        <v>14</v>
      </c>
      <c r="N37" s="875">
        <v>25</v>
      </c>
      <c r="O37" s="875">
        <v>23</v>
      </c>
      <c r="P37" s="875">
        <v>54</v>
      </c>
      <c r="Q37" s="1130">
        <f t="shared" si="7"/>
        <v>116</v>
      </c>
      <c r="R37" s="912"/>
    </row>
    <row r="38" spans="2:18" s="776" customFormat="1" ht="18.75" customHeight="1" x14ac:dyDescent="0.25">
      <c r="B38" s="959" t="s">
        <v>2979</v>
      </c>
      <c r="C38" s="1508">
        <v>23</v>
      </c>
      <c r="D38" s="875">
        <v>43</v>
      </c>
      <c r="E38" s="875">
        <v>13</v>
      </c>
      <c r="F38" s="875">
        <v>28</v>
      </c>
      <c r="G38" s="1130">
        <f t="shared" si="1"/>
        <v>107</v>
      </c>
      <c r="H38" s="868">
        <v>10</v>
      </c>
      <c r="I38" s="875">
        <v>29</v>
      </c>
      <c r="J38" s="875">
        <v>7</v>
      </c>
      <c r="K38" s="875">
        <v>23</v>
      </c>
      <c r="L38" s="1130">
        <f t="shared" si="6"/>
        <v>69</v>
      </c>
      <c r="M38" s="1508">
        <v>10</v>
      </c>
      <c r="N38" s="875">
        <v>27</v>
      </c>
      <c r="O38" s="875">
        <v>15</v>
      </c>
      <c r="P38" s="875">
        <v>42</v>
      </c>
      <c r="Q38" s="1130">
        <f t="shared" si="7"/>
        <v>94</v>
      </c>
      <c r="R38" s="912"/>
    </row>
    <row r="39" spans="2:18" s="776" customFormat="1" ht="18.75" customHeight="1" x14ac:dyDescent="0.25">
      <c r="B39" s="959" t="s">
        <v>2980</v>
      </c>
      <c r="C39" s="1508"/>
      <c r="D39" s="875"/>
      <c r="E39" s="875"/>
      <c r="F39" s="875"/>
      <c r="G39" s="1130">
        <f t="shared" si="1"/>
        <v>0</v>
      </c>
      <c r="H39" s="868"/>
      <c r="I39" s="875"/>
      <c r="J39" s="875"/>
      <c r="K39" s="875"/>
      <c r="L39" s="1130">
        <f t="shared" si="6"/>
        <v>0</v>
      </c>
      <c r="M39" s="1508">
        <v>39</v>
      </c>
      <c r="N39" s="875">
        <v>84</v>
      </c>
      <c r="O39" s="875">
        <v>27</v>
      </c>
      <c r="P39" s="875">
        <v>68</v>
      </c>
      <c r="Q39" s="1130">
        <f t="shared" si="7"/>
        <v>218</v>
      </c>
      <c r="R39" s="912"/>
    </row>
    <row r="40" spans="2:18" s="776" customFormat="1" ht="18.75" customHeight="1" x14ac:dyDescent="0.25">
      <c r="B40" s="959" t="s">
        <v>816</v>
      </c>
      <c r="C40" s="1508"/>
      <c r="D40" s="875"/>
      <c r="E40" s="875"/>
      <c r="F40" s="875"/>
      <c r="G40" s="1130">
        <f t="shared" si="1"/>
        <v>0</v>
      </c>
      <c r="H40" s="868"/>
      <c r="I40" s="875"/>
      <c r="J40" s="875"/>
      <c r="K40" s="875"/>
      <c r="L40" s="1130">
        <f t="shared" si="6"/>
        <v>0</v>
      </c>
      <c r="M40" s="1508">
        <v>1</v>
      </c>
      <c r="N40" s="875">
        <v>2</v>
      </c>
      <c r="O40" s="875">
        <v>1</v>
      </c>
      <c r="P40" s="875">
        <v>1</v>
      </c>
      <c r="Q40" s="1130">
        <f t="shared" si="7"/>
        <v>5</v>
      </c>
      <c r="R40" s="912"/>
    </row>
    <row r="41" spans="2:18" s="776" customFormat="1" ht="18.75" customHeight="1" thickBot="1" x14ac:dyDescent="0.3">
      <c r="B41" s="960" t="s">
        <v>815</v>
      </c>
      <c r="C41" s="1509">
        <v>13</v>
      </c>
      <c r="D41" s="1491">
        <v>61</v>
      </c>
      <c r="E41" s="1491">
        <v>3</v>
      </c>
      <c r="F41" s="1491">
        <v>33</v>
      </c>
      <c r="G41" s="1130">
        <f t="shared" si="1"/>
        <v>110</v>
      </c>
      <c r="H41" s="1510">
        <v>7</v>
      </c>
      <c r="I41" s="1491">
        <v>33</v>
      </c>
      <c r="J41" s="1491">
        <v>3</v>
      </c>
      <c r="K41" s="1491">
        <v>22</v>
      </c>
      <c r="L41" s="1130">
        <f t="shared" si="6"/>
        <v>65</v>
      </c>
      <c r="M41" s="1509">
        <v>26</v>
      </c>
      <c r="N41" s="1491">
        <v>145</v>
      </c>
      <c r="O41" s="1491">
        <v>23</v>
      </c>
      <c r="P41" s="1491">
        <v>156</v>
      </c>
      <c r="Q41" s="1130">
        <f t="shared" si="7"/>
        <v>350</v>
      </c>
      <c r="R41" s="912"/>
    </row>
    <row r="42" spans="2:18" s="776" customFormat="1" ht="18.75" customHeight="1" thickBot="1" x14ac:dyDescent="0.3">
      <c r="B42" s="1137" t="s">
        <v>410</v>
      </c>
      <c r="C42" s="902">
        <f t="shared" ref="C42:Q42" si="8">SUM(C43:C57)</f>
        <v>683</v>
      </c>
      <c r="D42" s="902">
        <f t="shared" si="8"/>
        <v>451</v>
      </c>
      <c r="E42" s="902">
        <f t="shared" si="8"/>
        <v>278</v>
      </c>
      <c r="F42" s="902">
        <f t="shared" si="8"/>
        <v>264</v>
      </c>
      <c r="G42" s="902">
        <f t="shared" si="8"/>
        <v>1676</v>
      </c>
      <c r="H42" s="902">
        <f t="shared" si="8"/>
        <v>178</v>
      </c>
      <c r="I42" s="902">
        <f t="shared" si="8"/>
        <v>152</v>
      </c>
      <c r="J42" s="902">
        <f t="shared" si="8"/>
        <v>146</v>
      </c>
      <c r="K42" s="902">
        <f t="shared" si="8"/>
        <v>125</v>
      </c>
      <c r="L42" s="902">
        <f t="shared" si="8"/>
        <v>601</v>
      </c>
      <c r="M42" s="902">
        <f t="shared" si="8"/>
        <v>1241</v>
      </c>
      <c r="N42" s="902">
        <f t="shared" si="8"/>
        <v>1014</v>
      </c>
      <c r="O42" s="902">
        <f t="shared" si="8"/>
        <v>1199</v>
      </c>
      <c r="P42" s="902">
        <f t="shared" si="8"/>
        <v>1012</v>
      </c>
      <c r="Q42" s="1142">
        <f t="shared" si="8"/>
        <v>4466</v>
      </c>
      <c r="R42" s="912"/>
    </row>
    <row r="43" spans="2:18" s="776" customFormat="1" ht="31.5" x14ac:dyDescent="0.25">
      <c r="B43" s="958" t="s">
        <v>817</v>
      </c>
      <c r="C43" s="1507">
        <v>132</v>
      </c>
      <c r="D43" s="1484">
        <v>94</v>
      </c>
      <c r="E43" s="1484">
        <v>56</v>
      </c>
      <c r="F43" s="1484">
        <v>35</v>
      </c>
      <c r="G43" s="1130">
        <f t="shared" si="1"/>
        <v>317</v>
      </c>
      <c r="H43" s="882">
        <v>33</v>
      </c>
      <c r="I43" s="1484">
        <v>27</v>
      </c>
      <c r="J43" s="1484">
        <v>38</v>
      </c>
      <c r="K43" s="1484">
        <v>23</v>
      </c>
      <c r="L43" s="1130">
        <f t="shared" ref="L43:L57" si="9">SUM(H43:K43)</f>
        <v>121</v>
      </c>
      <c r="M43" s="1507">
        <v>213</v>
      </c>
      <c r="N43" s="1484">
        <v>134</v>
      </c>
      <c r="O43" s="1484">
        <v>175</v>
      </c>
      <c r="P43" s="1484">
        <v>114</v>
      </c>
      <c r="Q43" s="1130">
        <f t="shared" ref="Q43:Q57" si="10">SUM(M43:P43)</f>
        <v>636</v>
      </c>
      <c r="R43" s="912"/>
    </row>
    <row r="44" spans="2:18" s="776" customFormat="1" ht="31.5" x14ac:dyDescent="0.25">
      <c r="B44" s="959" t="s">
        <v>2981</v>
      </c>
      <c r="C44" s="1508"/>
      <c r="D44" s="875"/>
      <c r="E44" s="875"/>
      <c r="F44" s="875"/>
      <c r="G44" s="1130">
        <f t="shared" si="1"/>
        <v>0</v>
      </c>
      <c r="H44" s="868"/>
      <c r="I44" s="875"/>
      <c r="J44" s="875"/>
      <c r="K44" s="875"/>
      <c r="L44" s="1130">
        <f t="shared" si="9"/>
        <v>0</v>
      </c>
      <c r="M44" s="1511">
        <v>2</v>
      </c>
      <c r="N44" s="823">
        <v>1</v>
      </c>
      <c r="O44" s="823">
        <v>39</v>
      </c>
      <c r="P44" s="823">
        <v>24</v>
      </c>
      <c r="Q44" s="1130">
        <f t="shared" si="10"/>
        <v>66</v>
      </c>
      <c r="R44" s="912"/>
    </row>
    <row r="45" spans="2:18" s="776" customFormat="1" ht="15.75" x14ac:dyDescent="0.25">
      <c r="B45" s="959" t="s">
        <v>2982</v>
      </c>
      <c r="C45" s="1512">
        <v>21</v>
      </c>
      <c r="D45" s="879">
        <v>31</v>
      </c>
      <c r="E45" s="879"/>
      <c r="F45" s="879"/>
      <c r="G45" s="1130">
        <f t="shared" si="1"/>
        <v>52</v>
      </c>
      <c r="H45" s="878">
        <v>17</v>
      </c>
      <c r="I45" s="879">
        <v>24</v>
      </c>
      <c r="J45" s="879"/>
      <c r="K45" s="879"/>
      <c r="L45" s="1130">
        <f t="shared" si="9"/>
        <v>41</v>
      </c>
      <c r="M45" s="1508">
        <v>71</v>
      </c>
      <c r="N45" s="875">
        <v>83</v>
      </c>
      <c r="O45" s="875">
        <v>62</v>
      </c>
      <c r="P45" s="875">
        <v>71</v>
      </c>
      <c r="Q45" s="1130">
        <f t="shared" si="10"/>
        <v>287</v>
      </c>
      <c r="R45" s="912"/>
    </row>
    <row r="46" spans="2:18" s="776" customFormat="1" ht="31.5" x14ac:dyDescent="0.25">
      <c r="B46" s="959" t="s">
        <v>2983</v>
      </c>
      <c r="C46" s="1508"/>
      <c r="D46" s="875"/>
      <c r="E46" s="875"/>
      <c r="F46" s="875"/>
      <c r="G46" s="1130">
        <f t="shared" si="1"/>
        <v>0</v>
      </c>
      <c r="H46" s="868"/>
      <c r="I46" s="875"/>
      <c r="J46" s="875"/>
      <c r="K46" s="875"/>
      <c r="L46" s="1130">
        <f t="shared" si="9"/>
        <v>0</v>
      </c>
      <c r="M46" s="1508">
        <v>11</v>
      </c>
      <c r="N46" s="875">
        <v>16</v>
      </c>
      <c r="O46" s="875">
        <v>10</v>
      </c>
      <c r="P46" s="875">
        <v>10</v>
      </c>
      <c r="Q46" s="1130">
        <f t="shared" si="10"/>
        <v>47</v>
      </c>
      <c r="R46" s="912"/>
    </row>
    <row r="47" spans="2:18" s="776" customFormat="1" ht="31.5" x14ac:dyDescent="0.25">
      <c r="B47" s="959" t="s">
        <v>3004</v>
      </c>
      <c r="C47" s="1508"/>
      <c r="D47" s="875"/>
      <c r="E47" s="875"/>
      <c r="F47" s="875"/>
      <c r="G47" s="1130">
        <f t="shared" si="1"/>
        <v>0</v>
      </c>
      <c r="H47" s="868"/>
      <c r="I47" s="875"/>
      <c r="J47" s="875"/>
      <c r="K47" s="875"/>
      <c r="L47" s="1130">
        <f t="shared" si="9"/>
        <v>0</v>
      </c>
      <c r="M47" s="1508">
        <v>85</v>
      </c>
      <c r="N47" s="875">
        <v>61</v>
      </c>
      <c r="O47" s="875">
        <v>66</v>
      </c>
      <c r="P47" s="875">
        <v>49</v>
      </c>
      <c r="Q47" s="1130">
        <f t="shared" si="10"/>
        <v>261</v>
      </c>
      <c r="R47" s="912"/>
    </row>
    <row r="48" spans="2:18" s="776" customFormat="1" ht="31.5" x14ac:dyDescent="0.25">
      <c r="B48" s="959" t="s">
        <v>3005</v>
      </c>
      <c r="C48" s="1508"/>
      <c r="D48" s="875"/>
      <c r="E48" s="875"/>
      <c r="F48" s="875"/>
      <c r="G48" s="1130">
        <f t="shared" si="1"/>
        <v>0</v>
      </c>
      <c r="H48" s="868"/>
      <c r="I48" s="875"/>
      <c r="J48" s="875"/>
      <c r="K48" s="875"/>
      <c r="L48" s="1130">
        <f t="shared" si="9"/>
        <v>0</v>
      </c>
      <c r="M48" s="1508">
        <v>1</v>
      </c>
      <c r="N48" s="875">
        <v>1</v>
      </c>
      <c r="O48" s="875">
        <v>1</v>
      </c>
      <c r="P48" s="875">
        <v>0</v>
      </c>
      <c r="Q48" s="1130">
        <f t="shared" si="10"/>
        <v>3</v>
      </c>
      <c r="R48" s="912"/>
    </row>
    <row r="49" spans="2:18" s="776" customFormat="1" ht="15.75" x14ac:dyDescent="0.25">
      <c r="B49" s="959" t="s">
        <v>818</v>
      </c>
      <c r="C49" s="1508">
        <v>100</v>
      </c>
      <c r="D49" s="875">
        <v>56</v>
      </c>
      <c r="E49" s="875">
        <v>54</v>
      </c>
      <c r="F49" s="875">
        <v>37</v>
      </c>
      <c r="G49" s="1130">
        <f t="shared" si="1"/>
        <v>247</v>
      </c>
      <c r="H49" s="868">
        <v>25</v>
      </c>
      <c r="I49" s="875">
        <v>15</v>
      </c>
      <c r="J49" s="875">
        <v>22</v>
      </c>
      <c r="K49" s="875">
        <v>14</v>
      </c>
      <c r="L49" s="1130">
        <f t="shared" si="9"/>
        <v>76</v>
      </c>
      <c r="M49" s="1508">
        <v>119</v>
      </c>
      <c r="N49" s="875">
        <v>71</v>
      </c>
      <c r="O49" s="875">
        <v>129</v>
      </c>
      <c r="P49" s="875">
        <v>79</v>
      </c>
      <c r="Q49" s="1130">
        <f t="shared" si="10"/>
        <v>398</v>
      </c>
      <c r="R49" s="912"/>
    </row>
    <row r="50" spans="2:18" s="776" customFormat="1" ht="31.5" x14ac:dyDescent="0.25">
      <c r="B50" s="959" t="s">
        <v>2987</v>
      </c>
      <c r="C50" s="1508"/>
      <c r="D50" s="875"/>
      <c r="E50" s="875"/>
      <c r="F50" s="875"/>
      <c r="G50" s="1130">
        <f t="shared" si="1"/>
        <v>0</v>
      </c>
      <c r="H50" s="868"/>
      <c r="I50" s="875"/>
      <c r="J50" s="875"/>
      <c r="K50" s="875"/>
      <c r="L50" s="1130">
        <f t="shared" si="9"/>
        <v>0</v>
      </c>
      <c r="M50" s="1508">
        <v>5</v>
      </c>
      <c r="N50" s="875">
        <v>46</v>
      </c>
      <c r="O50" s="875">
        <v>4</v>
      </c>
      <c r="P50" s="875">
        <v>37</v>
      </c>
      <c r="Q50" s="1130">
        <f t="shared" si="10"/>
        <v>92</v>
      </c>
      <c r="R50" s="912"/>
    </row>
    <row r="51" spans="2:18" s="776" customFormat="1" ht="31.5" x14ac:dyDescent="0.25">
      <c r="B51" s="959" t="s">
        <v>2988</v>
      </c>
      <c r="C51" s="1508">
        <v>28</v>
      </c>
      <c r="D51" s="875">
        <v>180</v>
      </c>
      <c r="E51" s="875">
        <v>22</v>
      </c>
      <c r="F51" s="875">
        <v>110</v>
      </c>
      <c r="G51" s="1130">
        <f t="shared" si="1"/>
        <v>340</v>
      </c>
      <c r="H51" s="868">
        <v>6</v>
      </c>
      <c r="I51" s="875">
        <v>37</v>
      </c>
      <c r="J51" s="875">
        <v>8</v>
      </c>
      <c r="K51" s="875">
        <v>33</v>
      </c>
      <c r="L51" s="1130">
        <f t="shared" si="9"/>
        <v>84</v>
      </c>
      <c r="M51" s="1508">
        <v>49</v>
      </c>
      <c r="N51" s="875">
        <v>293</v>
      </c>
      <c r="O51" s="875">
        <v>51</v>
      </c>
      <c r="P51" s="875">
        <v>306</v>
      </c>
      <c r="Q51" s="1130">
        <f t="shared" si="10"/>
        <v>699</v>
      </c>
      <c r="R51" s="912"/>
    </row>
    <row r="52" spans="2:18" s="776" customFormat="1" ht="31.5" x14ac:dyDescent="0.25">
      <c r="B52" s="959" t="s">
        <v>2989</v>
      </c>
      <c r="C52" s="1508"/>
      <c r="D52" s="875"/>
      <c r="E52" s="875"/>
      <c r="F52" s="875"/>
      <c r="G52" s="1130">
        <f t="shared" si="1"/>
        <v>0</v>
      </c>
      <c r="H52" s="868"/>
      <c r="I52" s="875"/>
      <c r="J52" s="875"/>
      <c r="K52" s="875"/>
      <c r="L52" s="1130">
        <f t="shared" si="9"/>
        <v>0</v>
      </c>
      <c r="M52" s="1508">
        <v>70</v>
      </c>
      <c r="N52" s="875">
        <v>48</v>
      </c>
      <c r="O52" s="875">
        <v>57</v>
      </c>
      <c r="P52" s="875">
        <v>40</v>
      </c>
      <c r="Q52" s="1130">
        <f t="shared" si="10"/>
        <v>215</v>
      </c>
      <c r="R52" s="912"/>
    </row>
    <row r="53" spans="2:18" s="776" customFormat="1" ht="18.75" customHeight="1" x14ac:dyDescent="0.25">
      <c r="B53" s="959" t="s">
        <v>819</v>
      </c>
      <c r="C53" s="1508">
        <v>58</v>
      </c>
      <c r="D53" s="875">
        <v>36</v>
      </c>
      <c r="E53" s="875">
        <v>59</v>
      </c>
      <c r="F53" s="875">
        <v>38</v>
      </c>
      <c r="G53" s="1130">
        <f t="shared" si="1"/>
        <v>191</v>
      </c>
      <c r="H53" s="868">
        <v>31</v>
      </c>
      <c r="I53" s="875">
        <v>17</v>
      </c>
      <c r="J53" s="875">
        <v>30</v>
      </c>
      <c r="K53" s="875">
        <v>21</v>
      </c>
      <c r="L53" s="1130">
        <f t="shared" si="9"/>
        <v>99</v>
      </c>
      <c r="M53" s="1508">
        <v>152</v>
      </c>
      <c r="N53" s="875">
        <v>80</v>
      </c>
      <c r="O53" s="875">
        <v>161</v>
      </c>
      <c r="P53" s="875">
        <v>91</v>
      </c>
      <c r="Q53" s="1130">
        <f t="shared" si="10"/>
        <v>484</v>
      </c>
      <c r="R53" s="912"/>
    </row>
    <row r="54" spans="2:18" s="776" customFormat="1" ht="18.75" customHeight="1" x14ac:dyDescent="0.25">
      <c r="B54" s="959" t="s">
        <v>820</v>
      </c>
      <c r="C54" s="1508">
        <v>27</v>
      </c>
      <c r="D54" s="875">
        <v>40</v>
      </c>
      <c r="E54" s="875">
        <v>12</v>
      </c>
      <c r="F54" s="875">
        <v>40</v>
      </c>
      <c r="G54" s="1130">
        <f t="shared" si="1"/>
        <v>119</v>
      </c>
      <c r="H54" s="868">
        <v>18</v>
      </c>
      <c r="I54" s="875">
        <v>30</v>
      </c>
      <c r="J54" s="875">
        <v>8</v>
      </c>
      <c r="K54" s="875">
        <v>32</v>
      </c>
      <c r="L54" s="1130">
        <f t="shared" si="9"/>
        <v>88</v>
      </c>
      <c r="M54" s="1508">
        <v>96</v>
      </c>
      <c r="N54" s="875">
        <v>166</v>
      </c>
      <c r="O54" s="875">
        <v>94</v>
      </c>
      <c r="P54" s="875">
        <v>176</v>
      </c>
      <c r="Q54" s="1130">
        <f t="shared" si="10"/>
        <v>532</v>
      </c>
      <c r="R54" s="912"/>
    </row>
    <row r="55" spans="2:18" s="776" customFormat="1" ht="18.75" customHeight="1" x14ac:dyDescent="0.25">
      <c r="B55" s="959" t="s">
        <v>821</v>
      </c>
      <c r="C55" s="1508">
        <v>317</v>
      </c>
      <c r="D55" s="875">
        <v>14</v>
      </c>
      <c r="E55" s="875">
        <v>75</v>
      </c>
      <c r="F55" s="875">
        <v>4</v>
      </c>
      <c r="G55" s="1130">
        <f t="shared" si="1"/>
        <v>410</v>
      </c>
      <c r="H55" s="868">
        <v>48</v>
      </c>
      <c r="I55" s="875">
        <v>2</v>
      </c>
      <c r="J55" s="875">
        <v>40</v>
      </c>
      <c r="K55" s="875">
        <v>2</v>
      </c>
      <c r="L55" s="1130">
        <f t="shared" si="9"/>
        <v>92</v>
      </c>
      <c r="M55" s="1508">
        <v>365</v>
      </c>
      <c r="N55" s="875">
        <v>14</v>
      </c>
      <c r="O55" s="875">
        <v>349</v>
      </c>
      <c r="P55" s="875">
        <v>15</v>
      </c>
      <c r="Q55" s="1130">
        <f t="shared" si="10"/>
        <v>743</v>
      </c>
      <c r="R55" s="912"/>
    </row>
    <row r="56" spans="2:18" s="776" customFormat="1" ht="18.75" customHeight="1" x14ac:dyDescent="0.25">
      <c r="B56" s="959" t="s">
        <v>822</v>
      </c>
      <c r="C56" s="1508"/>
      <c r="D56" s="875"/>
      <c r="E56" s="875"/>
      <c r="F56" s="875"/>
      <c r="G56" s="1130">
        <f t="shared" si="1"/>
        <v>0</v>
      </c>
      <c r="H56" s="868"/>
      <c r="I56" s="875"/>
      <c r="J56" s="875"/>
      <c r="K56" s="875"/>
      <c r="L56" s="1130">
        <f t="shared" si="9"/>
        <v>0</v>
      </c>
      <c r="M56" s="1508">
        <v>1</v>
      </c>
      <c r="N56" s="875"/>
      <c r="O56" s="875">
        <v>1</v>
      </c>
      <c r="P56" s="875"/>
      <c r="Q56" s="1130">
        <f t="shared" si="10"/>
        <v>2</v>
      </c>
      <c r="R56" s="912"/>
    </row>
    <row r="57" spans="2:18" s="776" customFormat="1" ht="18.75" customHeight="1" thickBot="1" x14ac:dyDescent="0.3">
      <c r="B57" s="960" t="s">
        <v>2990</v>
      </c>
      <c r="C57" s="1509"/>
      <c r="D57" s="1491"/>
      <c r="E57" s="1491"/>
      <c r="F57" s="1491"/>
      <c r="G57" s="1130">
        <f t="shared" si="1"/>
        <v>0</v>
      </c>
      <c r="H57" s="1510"/>
      <c r="I57" s="1491"/>
      <c r="J57" s="1491"/>
      <c r="K57" s="1491"/>
      <c r="L57" s="1130">
        <f t="shared" si="9"/>
        <v>0</v>
      </c>
      <c r="M57" s="1509">
        <v>1</v>
      </c>
      <c r="N57" s="1491"/>
      <c r="O57" s="1491"/>
      <c r="P57" s="1491"/>
      <c r="Q57" s="1130">
        <f t="shared" si="10"/>
        <v>1</v>
      </c>
      <c r="R57" s="912"/>
    </row>
    <row r="58" spans="2:18" s="776" customFormat="1" ht="18.75" customHeight="1" thickBot="1" x14ac:dyDescent="0.3">
      <c r="B58" s="1137" t="s">
        <v>823</v>
      </c>
      <c r="C58" s="902">
        <f>SUM(C59:C62)</f>
        <v>336</v>
      </c>
      <c r="D58" s="902">
        <f t="shared" ref="D58:Q58" si="11">SUM(D59:D62)</f>
        <v>134</v>
      </c>
      <c r="E58" s="902">
        <f t="shared" si="11"/>
        <v>109</v>
      </c>
      <c r="F58" s="902">
        <f t="shared" si="11"/>
        <v>40</v>
      </c>
      <c r="G58" s="902">
        <f t="shared" si="11"/>
        <v>619</v>
      </c>
      <c r="H58" s="902">
        <f t="shared" si="11"/>
        <v>133</v>
      </c>
      <c r="I58" s="902">
        <f t="shared" si="11"/>
        <v>50</v>
      </c>
      <c r="J58" s="902">
        <f t="shared" si="11"/>
        <v>32</v>
      </c>
      <c r="K58" s="902">
        <f t="shared" si="11"/>
        <v>13</v>
      </c>
      <c r="L58" s="902">
        <f t="shared" si="11"/>
        <v>228</v>
      </c>
      <c r="M58" s="902">
        <f t="shared" si="11"/>
        <v>622</v>
      </c>
      <c r="N58" s="902">
        <f t="shared" si="11"/>
        <v>243</v>
      </c>
      <c r="O58" s="902">
        <f t="shared" si="11"/>
        <v>604</v>
      </c>
      <c r="P58" s="902">
        <f t="shared" si="11"/>
        <v>234</v>
      </c>
      <c r="Q58" s="1142">
        <f t="shared" si="11"/>
        <v>1703</v>
      </c>
      <c r="R58" s="912"/>
    </row>
    <row r="59" spans="2:18" s="776" customFormat="1" ht="18.75" customHeight="1" x14ac:dyDescent="0.25">
      <c r="B59" s="1138" t="s">
        <v>824</v>
      </c>
      <c r="C59" s="1507">
        <v>60</v>
      </c>
      <c r="D59" s="1484">
        <v>39</v>
      </c>
      <c r="E59" s="1484"/>
      <c r="F59" s="1484"/>
      <c r="G59" s="1130">
        <f t="shared" si="1"/>
        <v>99</v>
      </c>
      <c r="H59" s="882">
        <v>33</v>
      </c>
      <c r="I59" s="1484">
        <v>12</v>
      </c>
      <c r="J59" s="1484"/>
      <c r="K59" s="1484"/>
      <c r="L59" s="1130">
        <f>SUM(H59:K59)</f>
        <v>45</v>
      </c>
      <c r="M59" s="1507">
        <v>124</v>
      </c>
      <c r="N59" s="1484">
        <v>78</v>
      </c>
      <c r="O59" s="1484">
        <v>112</v>
      </c>
      <c r="P59" s="1484">
        <v>68</v>
      </c>
      <c r="Q59" s="1130">
        <f>SUM(M59:P59)</f>
        <v>382</v>
      </c>
      <c r="R59" s="912"/>
    </row>
    <row r="60" spans="2:18" s="776" customFormat="1" ht="18.75" customHeight="1" x14ac:dyDescent="0.25">
      <c r="B60" s="1139" t="s">
        <v>825</v>
      </c>
      <c r="C60" s="1508">
        <v>28</v>
      </c>
      <c r="D60" s="875">
        <v>23</v>
      </c>
      <c r="E60" s="875"/>
      <c r="F60" s="875"/>
      <c r="G60" s="1130">
        <f t="shared" si="1"/>
        <v>51</v>
      </c>
      <c r="H60" s="868">
        <v>23</v>
      </c>
      <c r="I60" s="875">
        <v>19</v>
      </c>
      <c r="J60" s="875"/>
      <c r="K60" s="875"/>
      <c r="L60" s="1130">
        <f>SUM(H60:K60)</f>
        <v>42</v>
      </c>
      <c r="M60" s="1508">
        <v>74</v>
      </c>
      <c r="N60" s="875">
        <v>35</v>
      </c>
      <c r="O60" s="875">
        <v>62</v>
      </c>
      <c r="P60" s="875">
        <v>27</v>
      </c>
      <c r="Q60" s="1130">
        <f>SUM(M60:P60)</f>
        <v>198</v>
      </c>
      <c r="R60" s="912"/>
    </row>
    <row r="61" spans="2:18" s="776" customFormat="1" ht="18.75" customHeight="1" x14ac:dyDescent="0.25">
      <c r="B61" s="1139" t="s">
        <v>826</v>
      </c>
      <c r="C61" s="1508">
        <v>183</v>
      </c>
      <c r="D61" s="875">
        <v>56</v>
      </c>
      <c r="E61" s="875">
        <v>109</v>
      </c>
      <c r="F61" s="875">
        <v>40</v>
      </c>
      <c r="G61" s="1130">
        <f t="shared" si="1"/>
        <v>388</v>
      </c>
      <c r="H61" s="868">
        <v>37</v>
      </c>
      <c r="I61" s="875">
        <v>9</v>
      </c>
      <c r="J61" s="875">
        <v>32</v>
      </c>
      <c r="K61" s="875">
        <v>13</v>
      </c>
      <c r="L61" s="1130">
        <f>SUM(H61:K61)</f>
        <v>91</v>
      </c>
      <c r="M61" s="1508">
        <v>322</v>
      </c>
      <c r="N61" s="875">
        <v>107</v>
      </c>
      <c r="O61" s="875">
        <v>332</v>
      </c>
      <c r="P61" s="875">
        <v>117</v>
      </c>
      <c r="Q61" s="1130">
        <f>SUM(M61:P61)</f>
        <v>878</v>
      </c>
      <c r="R61" s="912"/>
    </row>
    <row r="62" spans="2:18" s="776" customFormat="1" ht="18.75" customHeight="1" thickBot="1" x14ac:dyDescent="0.3">
      <c r="B62" s="1140" t="s">
        <v>827</v>
      </c>
      <c r="C62" s="1509">
        <v>65</v>
      </c>
      <c r="D62" s="1491">
        <v>16</v>
      </c>
      <c r="E62" s="1491"/>
      <c r="F62" s="1491"/>
      <c r="G62" s="1130">
        <f t="shared" si="1"/>
        <v>81</v>
      </c>
      <c r="H62" s="1510">
        <v>40</v>
      </c>
      <c r="I62" s="1491">
        <v>10</v>
      </c>
      <c r="J62" s="1491"/>
      <c r="K62" s="1491"/>
      <c r="L62" s="1130">
        <f>SUM(H62:K62)</f>
        <v>50</v>
      </c>
      <c r="M62" s="1509">
        <v>102</v>
      </c>
      <c r="N62" s="1491">
        <v>23</v>
      </c>
      <c r="O62" s="1491">
        <v>98</v>
      </c>
      <c r="P62" s="1491">
        <v>22</v>
      </c>
      <c r="Q62" s="1130">
        <f>SUM(M62:P62)</f>
        <v>245</v>
      </c>
      <c r="R62" s="912"/>
    </row>
    <row r="63" spans="2:18" s="776" customFormat="1" ht="18.75" customHeight="1" thickBot="1" x14ac:dyDescent="0.3">
      <c r="B63" s="1137" t="s">
        <v>297</v>
      </c>
      <c r="C63" s="902">
        <f>SUM(C64:C66)</f>
        <v>25</v>
      </c>
      <c r="D63" s="902">
        <f t="shared" ref="D63:Q63" si="12">SUM(D64:D66)</f>
        <v>68</v>
      </c>
      <c r="E63" s="902">
        <f t="shared" si="12"/>
        <v>26</v>
      </c>
      <c r="F63" s="902">
        <f t="shared" si="12"/>
        <v>77</v>
      </c>
      <c r="G63" s="902">
        <f t="shared" si="12"/>
        <v>196</v>
      </c>
      <c r="H63" s="902">
        <f t="shared" si="12"/>
        <v>24</v>
      </c>
      <c r="I63" s="902">
        <f t="shared" si="12"/>
        <v>50</v>
      </c>
      <c r="J63" s="902">
        <f t="shared" si="12"/>
        <v>21</v>
      </c>
      <c r="K63" s="902">
        <f t="shared" si="12"/>
        <v>46</v>
      </c>
      <c r="L63" s="902">
        <f t="shared" si="12"/>
        <v>141</v>
      </c>
      <c r="M63" s="902">
        <f t="shared" si="12"/>
        <v>143</v>
      </c>
      <c r="N63" s="902">
        <f t="shared" si="12"/>
        <v>262</v>
      </c>
      <c r="O63" s="902">
        <f t="shared" si="12"/>
        <v>134</v>
      </c>
      <c r="P63" s="902">
        <f t="shared" si="12"/>
        <v>254</v>
      </c>
      <c r="Q63" s="1142">
        <f t="shared" si="12"/>
        <v>793</v>
      </c>
      <c r="R63" s="912"/>
    </row>
    <row r="64" spans="2:18" s="776" customFormat="1" ht="18.75" customHeight="1" x14ac:dyDescent="0.25">
      <c r="B64" s="958" t="s">
        <v>2991</v>
      </c>
      <c r="C64" s="1507">
        <v>11</v>
      </c>
      <c r="D64" s="1484">
        <v>27</v>
      </c>
      <c r="E64" s="1484">
        <v>11</v>
      </c>
      <c r="F64" s="1484">
        <v>40</v>
      </c>
      <c r="G64" s="1130">
        <f t="shared" si="1"/>
        <v>89</v>
      </c>
      <c r="H64" s="882">
        <v>10</v>
      </c>
      <c r="I64" s="1484">
        <v>21</v>
      </c>
      <c r="J64" s="1484">
        <v>9</v>
      </c>
      <c r="K64" s="1484">
        <v>24</v>
      </c>
      <c r="L64" s="1130">
        <f>SUM(H64:K64)</f>
        <v>64</v>
      </c>
      <c r="M64" s="1507">
        <v>58</v>
      </c>
      <c r="N64" s="1484">
        <v>128</v>
      </c>
      <c r="O64" s="1484">
        <v>60</v>
      </c>
      <c r="P64" s="1484">
        <v>135</v>
      </c>
      <c r="Q64" s="1130">
        <f>SUM(M64:P64)</f>
        <v>381</v>
      </c>
      <c r="R64" s="912"/>
    </row>
    <row r="65" spans="2:18" s="776" customFormat="1" ht="18.75" customHeight="1" x14ac:dyDescent="0.25">
      <c r="B65" s="959" t="s">
        <v>828</v>
      </c>
      <c r="C65" s="1508">
        <v>14</v>
      </c>
      <c r="D65" s="875">
        <v>41</v>
      </c>
      <c r="E65" s="875">
        <v>15</v>
      </c>
      <c r="F65" s="875">
        <v>37</v>
      </c>
      <c r="G65" s="1130">
        <f t="shared" si="1"/>
        <v>107</v>
      </c>
      <c r="H65" s="868">
        <v>14</v>
      </c>
      <c r="I65" s="875">
        <v>29</v>
      </c>
      <c r="J65" s="875">
        <v>12</v>
      </c>
      <c r="K65" s="875">
        <v>22</v>
      </c>
      <c r="L65" s="1130">
        <f>SUM(H65:K65)</f>
        <v>77</v>
      </c>
      <c r="M65" s="1508">
        <v>85</v>
      </c>
      <c r="N65" s="875">
        <v>133</v>
      </c>
      <c r="O65" s="875">
        <v>74</v>
      </c>
      <c r="P65" s="875">
        <v>118</v>
      </c>
      <c r="Q65" s="1130">
        <f>SUM(M65:P65)</f>
        <v>410</v>
      </c>
      <c r="R65" s="912"/>
    </row>
    <row r="66" spans="2:18" s="776" customFormat="1" ht="18.75" customHeight="1" thickBot="1" x14ac:dyDescent="0.3">
      <c r="B66" s="960" t="s">
        <v>829</v>
      </c>
      <c r="C66" s="1509"/>
      <c r="D66" s="1491"/>
      <c r="E66" s="1491"/>
      <c r="F66" s="1491"/>
      <c r="G66" s="1130">
        <f t="shared" si="1"/>
        <v>0</v>
      </c>
      <c r="H66" s="1510"/>
      <c r="I66" s="1491"/>
      <c r="J66" s="1491"/>
      <c r="K66" s="1491"/>
      <c r="L66" s="1130">
        <f>SUM(H66:K66)</f>
        <v>0</v>
      </c>
      <c r="M66" s="1509"/>
      <c r="N66" s="1491">
        <v>1</v>
      </c>
      <c r="O66" s="1491"/>
      <c r="P66" s="1491">
        <v>1</v>
      </c>
      <c r="Q66" s="1130">
        <f>SUM(M66:P66)</f>
        <v>2</v>
      </c>
      <c r="R66" s="912"/>
    </row>
    <row r="67" spans="2:18" s="776" customFormat="1" ht="18.75" customHeight="1" thickBot="1" x14ac:dyDescent="0.3">
      <c r="B67" s="1137" t="s">
        <v>830</v>
      </c>
      <c r="C67" s="902">
        <f t="shared" ref="C67:Q67" si="13">SUM(C68:C71)</f>
        <v>436</v>
      </c>
      <c r="D67" s="902">
        <f t="shared" si="13"/>
        <v>378</v>
      </c>
      <c r="E67" s="902">
        <f t="shared" si="13"/>
        <v>175</v>
      </c>
      <c r="F67" s="902">
        <f t="shared" si="13"/>
        <v>181</v>
      </c>
      <c r="G67" s="902">
        <f t="shared" si="13"/>
        <v>1170</v>
      </c>
      <c r="H67" s="902">
        <f t="shared" si="13"/>
        <v>70</v>
      </c>
      <c r="I67" s="902">
        <f t="shared" si="13"/>
        <v>65</v>
      </c>
      <c r="J67" s="902">
        <f t="shared" si="13"/>
        <v>48</v>
      </c>
      <c r="K67" s="902">
        <f t="shared" si="13"/>
        <v>41</v>
      </c>
      <c r="L67" s="902">
        <f t="shared" si="13"/>
        <v>224</v>
      </c>
      <c r="M67" s="902">
        <f t="shared" si="13"/>
        <v>716</v>
      </c>
      <c r="N67" s="902">
        <f t="shared" si="13"/>
        <v>603</v>
      </c>
      <c r="O67" s="902">
        <f t="shared" si="13"/>
        <v>717</v>
      </c>
      <c r="P67" s="902">
        <f t="shared" si="13"/>
        <v>577</v>
      </c>
      <c r="Q67" s="1142">
        <f t="shared" si="13"/>
        <v>2613</v>
      </c>
      <c r="R67" s="912"/>
    </row>
    <row r="68" spans="2:18" s="776" customFormat="1" ht="18.75" customHeight="1" x14ac:dyDescent="0.25">
      <c r="B68" s="958" t="s">
        <v>831</v>
      </c>
      <c r="C68" s="1507">
        <v>116</v>
      </c>
      <c r="D68" s="1484">
        <v>98</v>
      </c>
      <c r="E68" s="1484">
        <v>58</v>
      </c>
      <c r="F68" s="1484">
        <v>60</v>
      </c>
      <c r="G68" s="1130">
        <f t="shared" si="1"/>
        <v>332</v>
      </c>
      <c r="H68" s="882">
        <v>21</v>
      </c>
      <c r="I68" s="1484">
        <v>24</v>
      </c>
      <c r="J68" s="1484">
        <v>22</v>
      </c>
      <c r="K68" s="1484">
        <v>23</v>
      </c>
      <c r="L68" s="1130">
        <f>SUM(H68:K68)</f>
        <v>90</v>
      </c>
      <c r="M68" s="1507">
        <v>142</v>
      </c>
      <c r="N68" s="1484">
        <v>143</v>
      </c>
      <c r="O68" s="1484">
        <v>152</v>
      </c>
      <c r="P68" s="1484">
        <v>147</v>
      </c>
      <c r="Q68" s="1130">
        <f>SUM(M68:P68)</f>
        <v>584</v>
      </c>
      <c r="R68" s="912"/>
    </row>
    <row r="69" spans="2:18" s="776" customFormat="1" ht="18.75" customHeight="1" x14ac:dyDescent="0.25">
      <c r="B69" s="959" t="s">
        <v>832</v>
      </c>
      <c r="C69" s="1508">
        <v>207</v>
      </c>
      <c r="D69" s="875">
        <v>185</v>
      </c>
      <c r="E69" s="875">
        <v>117</v>
      </c>
      <c r="F69" s="875">
        <v>121</v>
      </c>
      <c r="G69" s="1130">
        <f t="shared" si="1"/>
        <v>630</v>
      </c>
      <c r="H69" s="868">
        <v>20</v>
      </c>
      <c r="I69" s="875">
        <v>25</v>
      </c>
      <c r="J69" s="875">
        <v>26</v>
      </c>
      <c r="K69" s="875">
        <v>18</v>
      </c>
      <c r="L69" s="1130">
        <f>SUM(H69:K69)</f>
        <v>89</v>
      </c>
      <c r="M69" s="1508">
        <v>253</v>
      </c>
      <c r="N69" s="875">
        <v>195</v>
      </c>
      <c r="O69" s="875">
        <v>264</v>
      </c>
      <c r="P69" s="875">
        <v>185</v>
      </c>
      <c r="Q69" s="1130">
        <f>SUM(M69:P69)</f>
        <v>897</v>
      </c>
      <c r="R69" s="912"/>
    </row>
    <row r="70" spans="2:18" s="776" customFormat="1" ht="18.75" customHeight="1" x14ac:dyDescent="0.25">
      <c r="B70" s="959" t="s">
        <v>833</v>
      </c>
      <c r="C70" s="1508"/>
      <c r="D70" s="875"/>
      <c r="E70" s="875"/>
      <c r="F70" s="875"/>
      <c r="G70" s="1130">
        <f t="shared" si="1"/>
        <v>0</v>
      </c>
      <c r="H70" s="868"/>
      <c r="I70" s="875"/>
      <c r="J70" s="875"/>
      <c r="K70" s="875"/>
      <c r="L70" s="1130">
        <f>SUM(H70:K70)</f>
        <v>0</v>
      </c>
      <c r="M70" s="1508">
        <v>187</v>
      </c>
      <c r="N70" s="875">
        <v>184</v>
      </c>
      <c r="O70" s="875">
        <v>173</v>
      </c>
      <c r="P70" s="875">
        <v>163</v>
      </c>
      <c r="Q70" s="1130">
        <f>SUM(M70:P70)</f>
        <v>707</v>
      </c>
      <c r="R70" s="912"/>
    </row>
    <row r="71" spans="2:18" s="776" customFormat="1" ht="18.75" customHeight="1" x14ac:dyDescent="0.25">
      <c r="B71" s="1141" t="s">
        <v>834</v>
      </c>
      <c r="C71" s="1513">
        <v>113</v>
      </c>
      <c r="D71" s="881">
        <v>95</v>
      </c>
      <c r="E71" s="881"/>
      <c r="F71" s="881"/>
      <c r="G71" s="1143">
        <f t="shared" si="1"/>
        <v>208</v>
      </c>
      <c r="H71" s="872">
        <v>29</v>
      </c>
      <c r="I71" s="881">
        <v>16</v>
      </c>
      <c r="J71" s="881"/>
      <c r="K71" s="881"/>
      <c r="L71" s="1143">
        <f>SUM(H71:K71)</f>
        <v>45</v>
      </c>
      <c r="M71" s="1513">
        <v>134</v>
      </c>
      <c r="N71" s="881">
        <v>81</v>
      </c>
      <c r="O71" s="881">
        <v>128</v>
      </c>
      <c r="P71" s="881">
        <v>82</v>
      </c>
      <c r="Q71" s="1143">
        <f>SUM(M71:P71)</f>
        <v>425</v>
      </c>
      <c r="R71" s="912"/>
    </row>
    <row r="72" spans="2:18" s="776" customFormat="1" ht="18.75" customHeight="1" x14ac:dyDescent="0.25">
      <c r="B72" s="1127" t="s">
        <v>835</v>
      </c>
      <c r="C72" s="925">
        <f>C9+C25+C28+C42+C58+C63+C67</f>
        <v>2955</v>
      </c>
      <c r="D72" s="925">
        <f t="shared" ref="D72:Q72" si="14">D9+D25+D28+D42+D58+D63+D67</f>
        <v>2843</v>
      </c>
      <c r="E72" s="925">
        <f t="shared" si="14"/>
        <v>1488</v>
      </c>
      <c r="F72" s="925">
        <f t="shared" si="14"/>
        <v>1659</v>
      </c>
      <c r="G72" s="925">
        <f t="shared" si="14"/>
        <v>8945</v>
      </c>
      <c r="H72" s="925">
        <f t="shared" si="14"/>
        <v>885</v>
      </c>
      <c r="I72" s="925">
        <f t="shared" si="14"/>
        <v>922</v>
      </c>
      <c r="J72" s="925">
        <f t="shared" si="14"/>
        <v>633</v>
      </c>
      <c r="K72" s="925">
        <f t="shared" si="14"/>
        <v>736</v>
      </c>
      <c r="L72" s="925">
        <f t="shared" si="14"/>
        <v>3176</v>
      </c>
      <c r="M72" s="925">
        <f t="shared" si="14"/>
        <v>5932</v>
      </c>
      <c r="N72" s="925">
        <f t="shared" si="14"/>
        <v>5685</v>
      </c>
      <c r="O72" s="925">
        <f t="shared" si="14"/>
        <v>5847</v>
      </c>
      <c r="P72" s="925">
        <f t="shared" si="14"/>
        <v>5690</v>
      </c>
      <c r="Q72" s="925">
        <f t="shared" si="14"/>
        <v>23154</v>
      </c>
      <c r="R72" s="912"/>
    </row>
    <row r="73" spans="2:18" s="776" customFormat="1" ht="18.75" customHeight="1" x14ac:dyDescent="0.25">
      <c r="B73" s="1127" t="s">
        <v>1327</v>
      </c>
      <c r="C73" s="925">
        <f>C72+'InscrMatricTotal PostgradoGener'!C53</f>
        <v>3434</v>
      </c>
      <c r="D73" s="925">
        <f>D72+'InscrMatricTotal PostgradoGener'!D53</f>
        <v>3437</v>
      </c>
      <c r="E73" s="925">
        <f>E72+'InscrMatricTotal PostgradoGener'!E53</f>
        <v>1590</v>
      </c>
      <c r="F73" s="925">
        <f>F72+'InscrMatricTotal PostgradoGener'!F53</f>
        <v>1757</v>
      </c>
      <c r="G73" s="925">
        <f>G72+'InscrMatricTotal PostgradoGener'!G53</f>
        <v>10218</v>
      </c>
      <c r="H73" s="925">
        <f>H72+'InscrMatricTotal PostgradoGener'!H53</f>
        <v>1076</v>
      </c>
      <c r="I73" s="925">
        <f>I72+'InscrMatricTotal PostgradoGener'!I53</f>
        <v>1069</v>
      </c>
      <c r="J73" s="925">
        <f>J72+'InscrMatricTotal PostgradoGener'!J53</f>
        <v>689</v>
      </c>
      <c r="K73" s="925">
        <f>K72+'InscrMatricTotal PostgradoGener'!K53</f>
        <v>802</v>
      </c>
      <c r="L73" s="925">
        <f>L72+'InscrMatricTotal PostgradoGener'!L53</f>
        <v>3636</v>
      </c>
      <c r="M73" s="925">
        <f>M72+'InscrMatricTotal PostgradoGener'!M53</f>
        <v>6401</v>
      </c>
      <c r="N73" s="925">
        <f>N72+'InscrMatricTotal PostgradoGener'!N53</f>
        <v>6071</v>
      </c>
      <c r="O73" s="925">
        <f>O72+'InscrMatricTotal PostgradoGener'!O53</f>
        <v>6279</v>
      </c>
      <c r="P73" s="925">
        <f>P72+'InscrMatricTotal PostgradoGener'!P53</f>
        <v>6051</v>
      </c>
      <c r="Q73" s="925">
        <f>Q72+'InscrMatricTotal PostgradoGener'!Q53</f>
        <v>24802</v>
      </c>
      <c r="R73" s="912"/>
    </row>
    <row r="74" spans="2:18" ht="11.25" customHeight="1" x14ac:dyDescent="0.25">
      <c r="B74" s="919" t="s">
        <v>836</v>
      </c>
      <c r="C74" s="921"/>
      <c r="D74" s="921"/>
      <c r="E74" s="921"/>
      <c r="F74" s="921"/>
      <c r="G74" s="921"/>
      <c r="H74" s="921"/>
      <c r="I74" s="921"/>
      <c r="J74" s="921"/>
      <c r="K74" s="921"/>
      <c r="L74" s="921"/>
      <c r="M74" s="921"/>
      <c r="N74" s="921"/>
      <c r="O74" s="921"/>
      <c r="P74" s="921"/>
      <c r="Q74" s="921"/>
    </row>
    <row r="75" spans="2:18" ht="11.25" customHeight="1" x14ac:dyDescent="0.25">
      <c r="B75" s="919" t="s">
        <v>837</v>
      </c>
      <c r="C75" s="921"/>
      <c r="D75" s="921"/>
      <c r="E75" s="921"/>
      <c r="F75" s="921"/>
      <c r="G75" s="921"/>
      <c r="H75" s="921"/>
      <c r="I75" s="921"/>
      <c r="J75" s="921"/>
      <c r="K75" s="921"/>
      <c r="L75" s="921"/>
      <c r="M75" s="921"/>
      <c r="N75" s="921"/>
      <c r="O75" s="921"/>
      <c r="P75" s="921"/>
      <c r="Q75" s="921"/>
    </row>
    <row r="76" spans="2:18" x14ac:dyDescent="0.25">
      <c r="B76" s="920"/>
      <c r="C76" s="921"/>
      <c r="D76" s="921"/>
      <c r="E76" s="921"/>
      <c r="F76" s="921"/>
      <c r="G76" s="921"/>
      <c r="H76" s="921"/>
      <c r="I76" s="921"/>
      <c r="J76" s="921"/>
      <c r="K76" s="921"/>
      <c r="L76" s="921"/>
      <c r="M76" s="921"/>
      <c r="N76" s="921"/>
      <c r="O76" s="921"/>
      <c r="P76" s="921"/>
      <c r="Q76" s="921"/>
    </row>
    <row r="77" spans="2:18" ht="15" hidden="1" customHeight="1" x14ac:dyDescent="0.25"/>
    <row r="78" spans="2:18" ht="15" hidden="1" customHeight="1" x14ac:dyDescent="0.25"/>
    <row r="79" spans="2:18" ht="15" hidden="1" customHeight="1" x14ac:dyDescent="0.25"/>
    <row r="80" spans="2:18"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sheetData>
  <sheetProtection sheet="1" objects="1" scenarios="1" formatCells="0" formatColumns="0" formatRows="0" insertColumns="0" insertRows="0" deleteColumns="0" deleteRows="0" sort="0"/>
  <mergeCells count="16">
    <mergeCell ref="B1:Q3"/>
    <mergeCell ref="B4:Q4"/>
    <mergeCell ref="B5:Q5"/>
    <mergeCell ref="O7:P7"/>
    <mergeCell ref="Q7:Q8"/>
    <mergeCell ref="B6:B8"/>
    <mergeCell ref="C6:G6"/>
    <mergeCell ref="H6:L6"/>
    <mergeCell ref="M6:Q6"/>
    <mergeCell ref="C7:D7"/>
    <mergeCell ref="E7:F7"/>
    <mergeCell ref="G7:G8"/>
    <mergeCell ref="H7:I7"/>
    <mergeCell ref="J7:K7"/>
    <mergeCell ref="L7:L8"/>
    <mergeCell ref="M7:N7"/>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S102"/>
  <sheetViews>
    <sheetView showGridLines="0" zoomScale="60" zoomScaleNormal="60" workbookViewId="0">
      <pane xSplit="2" ySplit="8" topLeftCell="C37" activePane="bottomRight" state="frozen"/>
      <selection activeCell="C5" sqref="C5"/>
      <selection pane="topRight" activeCell="C5" sqref="C5"/>
      <selection pane="bottomLeft" activeCell="C5" sqref="C5"/>
      <selection pane="bottomRight" activeCell="G47" sqref="G47"/>
    </sheetView>
  </sheetViews>
  <sheetFormatPr baseColWidth="10" defaultColWidth="0" defaultRowHeight="15" customHeight="1" zeroHeight="1" x14ac:dyDescent="0.25"/>
  <cols>
    <col min="1" max="1" width="3.5703125" style="775" customWidth="1"/>
    <col min="2" max="2" width="51.85546875" style="775" customWidth="1"/>
    <col min="3" max="3" width="17.140625" style="775" customWidth="1"/>
    <col min="4" max="14" width="15.140625" style="775" customWidth="1"/>
    <col min="15" max="15" width="17.140625" style="775" customWidth="1"/>
    <col min="16" max="17" width="15.140625" style="775" customWidth="1"/>
    <col min="18" max="18" width="5" style="775" customWidth="1"/>
    <col min="19" max="19" width="0" style="775" hidden="1" customWidth="1"/>
    <col min="20" max="16384" width="9.140625" style="775" hidden="1"/>
  </cols>
  <sheetData>
    <row r="1" spans="2:19" x14ac:dyDescent="0.25">
      <c r="B1" s="1804"/>
      <c r="C1" s="1805"/>
      <c r="D1" s="1805"/>
      <c r="E1" s="1805"/>
      <c r="F1" s="1805"/>
      <c r="G1" s="1805"/>
      <c r="H1" s="1805"/>
      <c r="I1" s="1805"/>
      <c r="J1" s="1805"/>
      <c r="K1" s="1805"/>
      <c r="L1" s="1805"/>
      <c r="M1" s="1805"/>
      <c r="N1" s="1805"/>
      <c r="O1" s="1805"/>
      <c r="P1" s="1805"/>
      <c r="Q1" s="1806"/>
    </row>
    <row r="2" spans="2:19" x14ac:dyDescent="0.25">
      <c r="B2" s="1807"/>
      <c r="C2" s="1808"/>
      <c r="D2" s="1808"/>
      <c r="E2" s="1808"/>
      <c r="F2" s="1808"/>
      <c r="G2" s="1808"/>
      <c r="H2" s="1808"/>
      <c r="I2" s="1808"/>
      <c r="J2" s="1808"/>
      <c r="K2" s="1808"/>
      <c r="L2" s="1808"/>
      <c r="M2" s="1808"/>
      <c r="N2" s="1808"/>
      <c r="O2" s="1808"/>
      <c r="P2" s="1808"/>
      <c r="Q2" s="1809"/>
    </row>
    <row r="3" spans="2:19" ht="16.5" thickBot="1" x14ac:dyDescent="0.3">
      <c r="B3" s="1810"/>
      <c r="C3" s="1811"/>
      <c r="D3" s="1811"/>
      <c r="E3" s="1811"/>
      <c r="F3" s="1811"/>
      <c r="G3" s="1811"/>
      <c r="H3" s="1811"/>
      <c r="I3" s="1811"/>
      <c r="J3" s="1811"/>
      <c r="K3" s="1811"/>
      <c r="L3" s="1811"/>
      <c r="M3" s="1811"/>
      <c r="N3" s="1811"/>
      <c r="O3" s="1811"/>
      <c r="P3" s="1811"/>
      <c r="Q3" s="1812"/>
      <c r="R3" s="776"/>
      <c r="S3" s="776"/>
    </row>
    <row r="4" spans="2:19" ht="21.75" thickBot="1" x14ac:dyDescent="0.4">
      <c r="B4" s="1855" t="s">
        <v>2654</v>
      </c>
      <c r="C4" s="1856"/>
      <c r="D4" s="1856"/>
      <c r="E4" s="1856"/>
      <c r="F4" s="1856"/>
      <c r="G4" s="1856"/>
      <c r="H4" s="1856"/>
      <c r="I4" s="1856"/>
      <c r="J4" s="1856"/>
      <c r="K4" s="1856"/>
      <c r="L4" s="1856"/>
      <c r="M4" s="1856"/>
      <c r="N4" s="1856"/>
      <c r="O4" s="1856"/>
      <c r="P4" s="1856"/>
      <c r="Q4" s="1858"/>
      <c r="R4" s="776"/>
      <c r="S4" s="776"/>
    </row>
    <row r="5" spans="2:19" s="778" customFormat="1" ht="16.5" thickBot="1" x14ac:dyDescent="0.3">
      <c r="B5" s="1859"/>
      <c r="C5" s="1859"/>
      <c r="D5" s="1859"/>
      <c r="E5" s="1859"/>
      <c r="F5" s="1859"/>
      <c r="G5" s="1859"/>
      <c r="H5" s="1859"/>
      <c r="I5" s="1859"/>
      <c r="J5" s="1859"/>
      <c r="K5" s="1859"/>
      <c r="L5" s="1859"/>
      <c r="M5" s="1859"/>
      <c r="N5" s="1859"/>
      <c r="O5" s="1859"/>
      <c r="P5" s="1859"/>
      <c r="Q5" s="1859"/>
      <c r="R5" s="777"/>
      <c r="S5" s="777"/>
    </row>
    <row r="6" spans="2:19" ht="18.75" customHeight="1" x14ac:dyDescent="0.25">
      <c r="B6" s="2001" t="s">
        <v>790</v>
      </c>
      <c r="C6" s="2004" t="s">
        <v>206</v>
      </c>
      <c r="D6" s="2005"/>
      <c r="E6" s="2005"/>
      <c r="F6" s="2005"/>
      <c r="G6" s="2006"/>
      <c r="H6" s="2014" t="s">
        <v>661</v>
      </c>
      <c r="I6" s="2005"/>
      <c r="J6" s="2005"/>
      <c r="K6" s="2005"/>
      <c r="L6" s="2015"/>
      <c r="M6" s="2004" t="s">
        <v>875</v>
      </c>
      <c r="N6" s="2005"/>
      <c r="O6" s="2005"/>
      <c r="P6" s="2005"/>
      <c r="Q6" s="2006"/>
      <c r="R6" s="912"/>
    </row>
    <row r="7" spans="2:19" ht="18.75" customHeight="1" x14ac:dyDescent="0.25">
      <c r="B7" s="2012"/>
      <c r="C7" s="2007" t="s">
        <v>791</v>
      </c>
      <c r="D7" s="1902"/>
      <c r="E7" s="1902" t="s">
        <v>792</v>
      </c>
      <c r="F7" s="1902"/>
      <c r="G7" s="2008" t="s">
        <v>205</v>
      </c>
      <c r="H7" s="1890" t="s">
        <v>791</v>
      </c>
      <c r="I7" s="1902"/>
      <c r="J7" s="1902" t="s">
        <v>792</v>
      </c>
      <c r="K7" s="1902"/>
      <c r="L7" s="1889" t="s">
        <v>205</v>
      </c>
      <c r="M7" s="2007" t="s">
        <v>791</v>
      </c>
      <c r="N7" s="1902"/>
      <c r="O7" s="1902" t="s">
        <v>792</v>
      </c>
      <c r="P7" s="1902"/>
      <c r="Q7" s="1999" t="s">
        <v>205</v>
      </c>
      <c r="R7" s="912"/>
    </row>
    <row r="8" spans="2:19" ht="18.75" customHeight="1" thickBot="1" x14ac:dyDescent="0.3">
      <c r="B8" s="2013"/>
      <c r="C8" s="953" t="s">
        <v>714</v>
      </c>
      <c r="D8" s="954" t="s">
        <v>715</v>
      </c>
      <c r="E8" s="954" t="s">
        <v>714</v>
      </c>
      <c r="F8" s="954" t="s">
        <v>715</v>
      </c>
      <c r="G8" s="2016"/>
      <c r="H8" s="955" t="s">
        <v>714</v>
      </c>
      <c r="I8" s="954" t="s">
        <v>715</v>
      </c>
      <c r="J8" s="954" t="s">
        <v>714</v>
      </c>
      <c r="K8" s="954" t="s">
        <v>715</v>
      </c>
      <c r="L8" s="2017"/>
      <c r="M8" s="953" t="s">
        <v>714</v>
      </c>
      <c r="N8" s="954" t="s">
        <v>715</v>
      </c>
      <c r="O8" s="954" t="s">
        <v>714</v>
      </c>
      <c r="P8" s="954" t="s">
        <v>715</v>
      </c>
      <c r="Q8" s="2011"/>
      <c r="R8" s="912"/>
    </row>
    <row r="9" spans="2:19" s="776" customFormat="1" ht="18.75" customHeight="1" thickBot="1" x14ac:dyDescent="0.3">
      <c r="B9" s="956" t="s">
        <v>701</v>
      </c>
      <c r="C9" s="987">
        <f>SUM(C10:C16)</f>
        <v>123</v>
      </c>
      <c r="D9" s="988">
        <f t="shared" ref="D9:Q9" si="0">SUM(D10:D16)</f>
        <v>109</v>
      </c>
      <c r="E9" s="988">
        <f t="shared" si="0"/>
        <v>54</v>
      </c>
      <c r="F9" s="988">
        <f t="shared" si="0"/>
        <v>48</v>
      </c>
      <c r="G9" s="1133">
        <f t="shared" si="0"/>
        <v>334</v>
      </c>
      <c r="H9" s="1132">
        <f t="shared" si="0"/>
        <v>89</v>
      </c>
      <c r="I9" s="988">
        <f t="shared" si="0"/>
        <v>65</v>
      </c>
      <c r="J9" s="988">
        <f t="shared" si="0"/>
        <v>38</v>
      </c>
      <c r="K9" s="988">
        <f t="shared" si="0"/>
        <v>34</v>
      </c>
      <c r="L9" s="1144">
        <f t="shared" si="0"/>
        <v>226</v>
      </c>
      <c r="M9" s="987">
        <f t="shared" si="0"/>
        <v>135</v>
      </c>
      <c r="N9" s="988">
        <f t="shared" si="0"/>
        <v>96</v>
      </c>
      <c r="O9" s="988">
        <f t="shared" si="0"/>
        <v>126</v>
      </c>
      <c r="P9" s="988">
        <f t="shared" si="0"/>
        <v>102</v>
      </c>
      <c r="Q9" s="1133">
        <f t="shared" si="0"/>
        <v>459</v>
      </c>
      <c r="R9" s="912"/>
    </row>
    <row r="10" spans="2:19" s="776" customFormat="1" ht="18.75" customHeight="1" x14ac:dyDescent="0.25">
      <c r="B10" s="958" t="s">
        <v>839</v>
      </c>
      <c r="C10" s="1507"/>
      <c r="D10" s="1484"/>
      <c r="E10" s="1484">
        <v>30</v>
      </c>
      <c r="F10" s="1484">
        <v>30</v>
      </c>
      <c r="G10" s="1514">
        <f>SUM(C10:F10)</f>
        <v>60</v>
      </c>
      <c r="H10" s="882"/>
      <c r="I10" s="1484"/>
      <c r="J10" s="1484">
        <v>19</v>
      </c>
      <c r="K10" s="1484">
        <v>17</v>
      </c>
      <c r="L10" s="1515">
        <f t="shared" ref="L10:L16" si="1">SUM(H10:K10)</f>
        <v>36</v>
      </c>
      <c r="M10" s="1507">
        <v>34</v>
      </c>
      <c r="N10" s="1484">
        <v>23</v>
      </c>
      <c r="O10" s="1484">
        <v>20</v>
      </c>
      <c r="P10" s="1484">
        <v>18</v>
      </c>
      <c r="Q10" s="1514">
        <f t="shared" ref="Q10:Q16" si="2">SUM(M10:P10)</f>
        <v>95</v>
      </c>
      <c r="R10" s="912"/>
    </row>
    <row r="11" spans="2:19" s="776" customFormat="1" ht="31.5" x14ac:dyDescent="0.25">
      <c r="B11" s="959" t="s">
        <v>840</v>
      </c>
      <c r="C11" s="1508"/>
      <c r="D11" s="875"/>
      <c r="E11" s="875">
        <v>17</v>
      </c>
      <c r="F11" s="875">
        <v>15</v>
      </c>
      <c r="G11" s="1516">
        <f t="shared" ref="G11:G52" si="3">SUM(C11:F11)</f>
        <v>32</v>
      </c>
      <c r="H11" s="868"/>
      <c r="I11" s="875"/>
      <c r="J11" s="875">
        <v>15</v>
      </c>
      <c r="K11" s="875">
        <v>12</v>
      </c>
      <c r="L11" s="1517">
        <f t="shared" si="1"/>
        <v>27</v>
      </c>
      <c r="M11" s="1508">
        <v>12</v>
      </c>
      <c r="N11" s="875">
        <v>8</v>
      </c>
      <c r="O11" s="875">
        <v>15</v>
      </c>
      <c r="P11" s="875">
        <v>12</v>
      </c>
      <c r="Q11" s="1516">
        <f t="shared" si="2"/>
        <v>47</v>
      </c>
      <c r="R11" s="912"/>
    </row>
    <row r="12" spans="2:19" s="776" customFormat="1" ht="18.75" customHeight="1" x14ac:dyDescent="0.25">
      <c r="B12" s="959" t="s">
        <v>841</v>
      </c>
      <c r="C12" s="1508">
        <v>22</v>
      </c>
      <c r="D12" s="875">
        <v>14</v>
      </c>
      <c r="E12" s="875">
        <v>7</v>
      </c>
      <c r="F12" s="875">
        <v>3</v>
      </c>
      <c r="G12" s="1516">
        <f t="shared" si="3"/>
        <v>46</v>
      </c>
      <c r="H12" s="868">
        <v>19</v>
      </c>
      <c r="I12" s="875">
        <v>11</v>
      </c>
      <c r="J12" s="875"/>
      <c r="K12" s="875"/>
      <c r="L12" s="1517">
        <f t="shared" si="1"/>
        <v>30</v>
      </c>
      <c r="M12" s="1508">
        <v>19</v>
      </c>
      <c r="N12" s="875">
        <v>11</v>
      </c>
      <c r="O12" s="875">
        <v>19</v>
      </c>
      <c r="P12" s="875">
        <v>11</v>
      </c>
      <c r="Q12" s="1516">
        <f t="shared" si="2"/>
        <v>60</v>
      </c>
      <c r="R12" s="912"/>
    </row>
    <row r="13" spans="2:19" s="776" customFormat="1" ht="18.75" customHeight="1" x14ac:dyDescent="0.25">
      <c r="B13" s="959" t="s">
        <v>842</v>
      </c>
      <c r="C13" s="1508">
        <v>27</v>
      </c>
      <c r="D13" s="875">
        <v>13</v>
      </c>
      <c r="E13" s="875"/>
      <c r="F13" s="875"/>
      <c r="G13" s="1516">
        <f t="shared" si="3"/>
        <v>40</v>
      </c>
      <c r="H13" s="868">
        <v>27</v>
      </c>
      <c r="I13" s="875">
        <v>9</v>
      </c>
      <c r="J13" s="875"/>
      <c r="K13" s="875"/>
      <c r="L13" s="1517">
        <f t="shared" si="1"/>
        <v>36</v>
      </c>
      <c r="M13" s="1508">
        <v>27</v>
      </c>
      <c r="N13" s="875">
        <v>9</v>
      </c>
      <c r="O13" s="875">
        <v>26</v>
      </c>
      <c r="P13" s="875">
        <v>8</v>
      </c>
      <c r="Q13" s="1516">
        <f>SUM(M13:P13)</f>
        <v>70</v>
      </c>
      <c r="R13" s="912"/>
    </row>
    <row r="14" spans="2:19" s="776" customFormat="1" ht="18.75" customHeight="1" x14ac:dyDescent="0.25">
      <c r="B14" s="959" t="s">
        <v>843</v>
      </c>
      <c r="C14" s="1508">
        <v>35</v>
      </c>
      <c r="D14" s="875">
        <v>13</v>
      </c>
      <c r="E14" s="875"/>
      <c r="F14" s="875"/>
      <c r="G14" s="1516">
        <f t="shared" si="3"/>
        <v>48</v>
      </c>
      <c r="H14" s="868">
        <v>25</v>
      </c>
      <c r="I14" s="875">
        <v>11</v>
      </c>
      <c r="J14" s="875"/>
      <c r="K14" s="875"/>
      <c r="L14" s="1517">
        <f t="shared" si="1"/>
        <v>36</v>
      </c>
      <c r="M14" s="1508">
        <v>25</v>
      </c>
      <c r="N14" s="875">
        <v>11</v>
      </c>
      <c r="O14" s="875">
        <v>24</v>
      </c>
      <c r="P14" s="875">
        <v>11</v>
      </c>
      <c r="Q14" s="1516">
        <f>SUM(M14:P14)</f>
        <v>71</v>
      </c>
      <c r="R14" s="912"/>
    </row>
    <row r="15" spans="2:19" s="776" customFormat="1" ht="18.75" customHeight="1" x14ac:dyDescent="0.25">
      <c r="B15" s="959" t="s">
        <v>2992</v>
      </c>
      <c r="C15" s="1508">
        <v>18</v>
      </c>
      <c r="D15" s="875">
        <v>30</v>
      </c>
      <c r="E15" s="875"/>
      <c r="F15" s="875"/>
      <c r="G15" s="1516">
        <f t="shared" si="3"/>
        <v>48</v>
      </c>
      <c r="H15" s="868">
        <v>7</v>
      </c>
      <c r="I15" s="875">
        <v>9</v>
      </c>
      <c r="J15" s="875">
        <v>4</v>
      </c>
      <c r="K15" s="875">
        <v>5</v>
      </c>
      <c r="L15" s="1517">
        <f t="shared" si="1"/>
        <v>25</v>
      </c>
      <c r="M15" s="1512">
        <v>7</v>
      </c>
      <c r="N15" s="879">
        <v>9</v>
      </c>
      <c r="O15" s="875">
        <v>12</v>
      </c>
      <c r="P15" s="875">
        <v>18</v>
      </c>
      <c r="Q15" s="1516">
        <f t="shared" si="2"/>
        <v>46</v>
      </c>
      <c r="R15" s="912"/>
    </row>
    <row r="16" spans="2:19" s="776" customFormat="1" ht="18.75" customHeight="1" thickBot="1" x14ac:dyDescent="0.3">
      <c r="B16" s="960" t="s">
        <v>2993</v>
      </c>
      <c r="C16" s="1509">
        <v>21</v>
      </c>
      <c r="D16" s="1491">
        <v>39</v>
      </c>
      <c r="E16" s="1491"/>
      <c r="F16" s="1491"/>
      <c r="G16" s="1518">
        <f t="shared" si="3"/>
        <v>60</v>
      </c>
      <c r="H16" s="1510">
        <v>11</v>
      </c>
      <c r="I16" s="1491">
        <v>25</v>
      </c>
      <c r="J16" s="1491"/>
      <c r="K16" s="1491"/>
      <c r="L16" s="1519">
        <f t="shared" si="1"/>
        <v>36</v>
      </c>
      <c r="M16" s="1509">
        <v>11</v>
      </c>
      <c r="N16" s="1491">
        <v>25</v>
      </c>
      <c r="O16" s="1491">
        <v>10</v>
      </c>
      <c r="P16" s="1491">
        <v>24</v>
      </c>
      <c r="Q16" s="1518">
        <f t="shared" si="2"/>
        <v>70</v>
      </c>
      <c r="R16" s="912"/>
    </row>
    <row r="17" spans="2:18" s="776" customFormat="1" ht="18.75" customHeight="1" thickBot="1" x14ac:dyDescent="0.3">
      <c r="B17" s="961" t="s">
        <v>443</v>
      </c>
      <c r="C17" s="987">
        <f>SUM(C18:C29)</f>
        <v>255</v>
      </c>
      <c r="D17" s="988">
        <f t="shared" ref="D17:Q17" si="4">SUM(D18:D29)</f>
        <v>375</v>
      </c>
      <c r="E17" s="988">
        <f t="shared" si="4"/>
        <v>2</v>
      </c>
      <c r="F17" s="988">
        <f t="shared" si="4"/>
        <v>0</v>
      </c>
      <c r="G17" s="1133">
        <f t="shared" si="4"/>
        <v>632</v>
      </c>
      <c r="H17" s="1132">
        <f t="shared" si="4"/>
        <v>15</v>
      </c>
      <c r="I17" s="988">
        <f t="shared" si="4"/>
        <v>19</v>
      </c>
      <c r="J17" s="988">
        <f t="shared" si="4"/>
        <v>1</v>
      </c>
      <c r="K17" s="988">
        <f t="shared" si="4"/>
        <v>1</v>
      </c>
      <c r="L17" s="1144">
        <f t="shared" si="4"/>
        <v>36</v>
      </c>
      <c r="M17" s="987">
        <f t="shared" si="4"/>
        <v>79</v>
      </c>
      <c r="N17" s="988">
        <f t="shared" si="4"/>
        <v>67</v>
      </c>
      <c r="O17" s="988">
        <f t="shared" si="4"/>
        <v>51</v>
      </c>
      <c r="P17" s="988">
        <f t="shared" si="4"/>
        <v>50</v>
      </c>
      <c r="Q17" s="1133">
        <f t="shared" si="4"/>
        <v>247</v>
      </c>
      <c r="R17" s="912"/>
    </row>
    <row r="18" spans="2:18" s="776" customFormat="1" ht="31.5" x14ac:dyDescent="0.25">
      <c r="B18" s="958" t="s">
        <v>2994</v>
      </c>
      <c r="C18" s="1507"/>
      <c r="D18" s="1484"/>
      <c r="E18" s="1484"/>
      <c r="F18" s="1484"/>
      <c r="G18" s="1514">
        <f t="shared" si="3"/>
        <v>0</v>
      </c>
      <c r="H18" s="882"/>
      <c r="I18" s="1484"/>
      <c r="J18" s="1484"/>
      <c r="K18" s="1484"/>
      <c r="L18" s="1515">
        <f t="shared" ref="L18:L29" si="5">SUM(H18:K18)</f>
        <v>0</v>
      </c>
      <c r="M18" s="1507">
        <v>2</v>
      </c>
      <c r="N18" s="1484">
        <v>2</v>
      </c>
      <c r="O18" s="1484">
        <v>1</v>
      </c>
      <c r="P18" s="1484">
        <v>2</v>
      </c>
      <c r="Q18" s="1514">
        <f t="shared" ref="Q18:Q29" si="6">SUM(M18:P18)</f>
        <v>7</v>
      </c>
      <c r="R18" s="912"/>
    </row>
    <row r="19" spans="2:18" s="776" customFormat="1" ht="18.75" customHeight="1" x14ac:dyDescent="0.25">
      <c r="B19" s="959" t="s">
        <v>844</v>
      </c>
      <c r="C19" s="1508">
        <v>13</v>
      </c>
      <c r="D19" s="875">
        <v>11</v>
      </c>
      <c r="E19" s="875"/>
      <c r="F19" s="875"/>
      <c r="G19" s="1516">
        <f t="shared" si="3"/>
        <v>24</v>
      </c>
      <c r="H19" s="868">
        <v>9</v>
      </c>
      <c r="I19" s="875">
        <v>6</v>
      </c>
      <c r="J19" s="875"/>
      <c r="K19" s="875"/>
      <c r="L19" s="1517">
        <f t="shared" si="5"/>
        <v>15</v>
      </c>
      <c r="M19" s="1508">
        <v>30</v>
      </c>
      <c r="N19" s="875">
        <v>17</v>
      </c>
      <c r="O19" s="875">
        <v>15</v>
      </c>
      <c r="P19" s="875">
        <v>7</v>
      </c>
      <c r="Q19" s="1516">
        <f t="shared" si="6"/>
        <v>69</v>
      </c>
      <c r="R19" s="912"/>
    </row>
    <row r="20" spans="2:18" s="776" customFormat="1" ht="18.75" customHeight="1" x14ac:dyDescent="0.25">
      <c r="B20" s="959" t="s">
        <v>845</v>
      </c>
      <c r="C20" s="1508"/>
      <c r="D20" s="875"/>
      <c r="E20" s="875">
        <v>2</v>
      </c>
      <c r="F20" s="875"/>
      <c r="G20" s="1516">
        <f t="shared" si="3"/>
        <v>2</v>
      </c>
      <c r="H20" s="868"/>
      <c r="I20" s="875"/>
      <c r="J20" s="875"/>
      <c r="K20" s="875"/>
      <c r="L20" s="1517">
        <f t="shared" si="5"/>
        <v>0</v>
      </c>
      <c r="M20" s="1508">
        <v>3</v>
      </c>
      <c r="N20" s="875">
        <v>2</v>
      </c>
      <c r="O20" s="875"/>
      <c r="P20" s="875"/>
      <c r="Q20" s="1516">
        <f t="shared" si="6"/>
        <v>5</v>
      </c>
      <c r="R20" s="912"/>
    </row>
    <row r="21" spans="2:18" s="776" customFormat="1" ht="31.5" x14ac:dyDescent="0.25">
      <c r="B21" s="959" t="s">
        <v>846</v>
      </c>
      <c r="C21" s="1508"/>
      <c r="D21" s="875"/>
      <c r="E21" s="875"/>
      <c r="F21" s="875"/>
      <c r="G21" s="1516">
        <f t="shared" si="3"/>
        <v>0</v>
      </c>
      <c r="H21" s="868"/>
      <c r="I21" s="875"/>
      <c r="J21" s="875"/>
      <c r="K21" s="875"/>
      <c r="L21" s="1517">
        <f t="shared" si="5"/>
        <v>0</v>
      </c>
      <c r="M21" s="1508">
        <v>1</v>
      </c>
      <c r="N21" s="875"/>
      <c r="O21" s="879"/>
      <c r="P21" s="879"/>
      <c r="Q21" s="1516">
        <f t="shared" si="6"/>
        <v>1</v>
      </c>
      <c r="R21" s="912"/>
    </row>
    <row r="22" spans="2:18" s="776" customFormat="1" ht="18.75" customHeight="1" x14ac:dyDescent="0.25">
      <c r="B22" s="959" t="s">
        <v>3008</v>
      </c>
      <c r="C22" s="1508">
        <v>8</v>
      </c>
      <c r="D22" s="875">
        <v>2</v>
      </c>
      <c r="E22" s="875"/>
      <c r="F22" s="875"/>
      <c r="G22" s="1516">
        <f t="shared" si="3"/>
        <v>10</v>
      </c>
      <c r="H22" s="868"/>
      <c r="I22" s="875"/>
      <c r="J22" s="875"/>
      <c r="K22" s="875"/>
      <c r="L22" s="1517">
        <f t="shared" si="5"/>
        <v>0</v>
      </c>
      <c r="M22" s="1508"/>
      <c r="N22" s="875"/>
      <c r="O22" s="875"/>
      <c r="P22" s="875"/>
      <c r="Q22" s="1516">
        <f t="shared" si="6"/>
        <v>0</v>
      </c>
      <c r="R22" s="912"/>
    </row>
    <row r="23" spans="2:18" s="776" customFormat="1" ht="18.75" customHeight="1" x14ac:dyDescent="0.25">
      <c r="B23" s="959" t="s">
        <v>883</v>
      </c>
      <c r="C23" s="1508">
        <v>37</v>
      </c>
      <c r="D23" s="875">
        <v>81</v>
      </c>
      <c r="E23" s="875"/>
      <c r="F23" s="875"/>
      <c r="G23" s="1516">
        <f t="shared" si="3"/>
        <v>118</v>
      </c>
      <c r="H23" s="868"/>
      <c r="I23" s="875">
        <v>2</v>
      </c>
      <c r="J23" s="875">
        <v>1</v>
      </c>
      <c r="K23" s="875">
        <v>1</v>
      </c>
      <c r="L23" s="1517">
        <f t="shared" si="5"/>
        <v>4</v>
      </c>
      <c r="M23" s="1508">
        <v>3</v>
      </c>
      <c r="N23" s="875">
        <v>8</v>
      </c>
      <c r="O23" s="875">
        <v>4</v>
      </c>
      <c r="P23" s="875">
        <v>10</v>
      </c>
      <c r="Q23" s="1516">
        <f t="shared" si="6"/>
        <v>25</v>
      </c>
      <c r="R23" s="912"/>
    </row>
    <row r="24" spans="2:18" s="776" customFormat="1" ht="18.75" customHeight="1" x14ac:dyDescent="0.25">
      <c r="B24" s="959" t="s">
        <v>871</v>
      </c>
      <c r="C24" s="1508">
        <v>13</v>
      </c>
      <c r="D24" s="875">
        <v>36</v>
      </c>
      <c r="E24" s="875"/>
      <c r="F24" s="875"/>
      <c r="G24" s="1516">
        <f t="shared" si="3"/>
        <v>49</v>
      </c>
      <c r="H24" s="868">
        <v>1</v>
      </c>
      <c r="I24" s="875">
        <v>1</v>
      </c>
      <c r="J24" s="875"/>
      <c r="K24" s="875"/>
      <c r="L24" s="1517">
        <f t="shared" si="5"/>
        <v>2</v>
      </c>
      <c r="M24" s="1508">
        <v>3</v>
      </c>
      <c r="N24" s="875">
        <v>6</v>
      </c>
      <c r="O24" s="875">
        <v>3</v>
      </c>
      <c r="P24" s="875">
        <v>6</v>
      </c>
      <c r="Q24" s="1516">
        <f t="shared" si="6"/>
        <v>18</v>
      </c>
      <c r="R24" s="912"/>
    </row>
    <row r="25" spans="2:18" s="776" customFormat="1" ht="18.75" customHeight="1" x14ac:dyDescent="0.25">
      <c r="B25" s="959" t="s">
        <v>872</v>
      </c>
      <c r="C25" s="1508">
        <v>64</v>
      </c>
      <c r="D25" s="875">
        <v>143</v>
      </c>
      <c r="E25" s="875"/>
      <c r="F25" s="875"/>
      <c r="G25" s="1516">
        <f t="shared" si="3"/>
        <v>207</v>
      </c>
      <c r="H25" s="868">
        <v>2</v>
      </c>
      <c r="I25" s="875">
        <v>2</v>
      </c>
      <c r="J25" s="875"/>
      <c r="K25" s="875"/>
      <c r="L25" s="1517">
        <f t="shared" si="5"/>
        <v>4</v>
      </c>
      <c r="M25" s="1508">
        <v>3</v>
      </c>
      <c r="N25" s="875">
        <v>9</v>
      </c>
      <c r="O25" s="875">
        <v>3</v>
      </c>
      <c r="P25" s="875">
        <v>9</v>
      </c>
      <c r="Q25" s="1516">
        <f t="shared" si="6"/>
        <v>24</v>
      </c>
      <c r="R25" s="912"/>
    </row>
    <row r="26" spans="2:18" s="776" customFormat="1" ht="18.75" customHeight="1" x14ac:dyDescent="0.25">
      <c r="B26" s="959" t="s">
        <v>873</v>
      </c>
      <c r="C26" s="1508">
        <v>40</v>
      </c>
      <c r="D26" s="875">
        <v>53</v>
      </c>
      <c r="E26" s="875"/>
      <c r="F26" s="875"/>
      <c r="G26" s="1516">
        <f t="shared" si="3"/>
        <v>93</v>
      </c>
      <c r="H26" s="868">
        <v>1</v>
      </c>
      <c r="I26" s="875">
        <v>2</v>
      </c>
      <c r="J26" s="875"/>
      <c r="K26" s="875"/>
      <c r="L26" s="1517">
        <f t="shared" si="5"/>
        <v>3</v>
      </c>
      <c r="M26" s="1508">
        <v>6</v>
      </c>
      <c r="N26" s="875">
        <v>4</v>
      </c>
      <c r="O26" s="875">
        <v>5</v>
      </c>
      <c r="P26" s="875">
        <v>4</v>
      </c>
      <c r="Q26" s="1516">
        <f t="shared" si="6"/>
        <v>19</v>
      </c>
      <c r="R26" s="912"/>
    </row>
    <row r="27" spans="2:18" s="776" customFormat="1" ht="18.75" customHeight="1" x14ac:dyDescent="0.25">
      <c r="B27" s="959" t="s">
        <v>874</v>
      </c>
      <c r="C27" s="1508">
        <v>79</v>
      </c>
      <c r="D27" s="875">
        <v>44</v>
      </c>
      <c r="E27" s="875"/>
      <c r="F27" s="875"/>
      <c r="G27" s="1516">
        <f t="shared" si="3"/>
        <v>123</v>
      </c>
      <c r="H27" s="868">
        <v>1</v>
      </c>
      <c r="I27" s="875">
        <v>5</v>
      </c>
      <c r="J27" s="875"/>
      <c r="K27" s="875"/>
      <c r="L27" s="1517">
        <f t="shared" si="5"/>
        <v>6</v>
      </c>
      <c r="M27" s="1508">
        <v>12</v>
      </c>
      <c r="N27" s="875">
        <v>7</v>
      </c>
      <c r="O27" s="875">
        <v>12</v>
      </c>
      <c r="P27" s="875">
        <v>6</v>
      </c>
      <c r="Q27" s="1516">
        <f t="shared" si="6"/>
        <v>37</v>
      </c>
      <c r="R27" s="912"/>
    </row>
    <row r="28" spans="2:18" s="776" customFormat="1" ht="18.75" customHeight="1" x14ac:dyDescent="0.25">
      <c r="B28" s="959" t="s">
        <v>3009</v>
      </c>
      <c r="C28" s="1508"/>
      <c r="D28" s="875"/>
      <c r="E28" s="875"/>
      <c r="F28" s="875"/>
      <c r="G28" s="1516">
        <f t="shared" si="3"/>
        <v>0</v>
      </c>
      <c r="H28" s="868"/>
      <c r="I28" s="875"/>
      <c r="J28" s="875"/>
      <c r="K28" s="875"/>
      <c r="L28" s="1517">
        <f t="shared" si="5"/>
        <v>0</v>
      </c>
      <c r="M28" s="1508">
        <v>15</v>
      </c>
      <c r="N28" s="875">
        <v>11</v>
      </c>
      <c r="O28" s="875">
        <v>7</v>
      </c>
      <c r="P28" s="875">
        <v>5</v>
      </c>
      <c r="Q28" s="1516">
        <f t="shared" si="6"/>
        <v>38</v>
      </c>
      <c r="R28" s="912"/>
    </row>
    <row r="29" spans="2:18" s="776" customFormat="1" ht="18.75" customHeight="1" thickBot="1" x14ac:dyDescent="0.3">
      <c r="B29" s="960" t="s">
        <v>3010</v>
      </c>
      <c r="C29" s="1509">
        <v>1</v>
      </c>
      <c r="D29" s="1491">
        <v>5</v>
      </c>
      <c r="E29" s="1491"/>
      <c r="F29" s="1491"/>
      <c r="G29" s="1518">
        <f t="shared" si="3"/>
        <v>6</v>
      </c>
      <c r="H29" s="1510">
        <v>1</v>
      </c>
      <c r="I29" s="1491">
        <v>1</v>
      </c>
      <c r="J29" s="1491"/>
      <c r="K29" s="1491"/>
      <c r="L29" s="1519">
        <f t="shared" si="5"/>
        <v>2</v>
      </c>
      <c r="M29" s="1509">
        <v>1</v>
      </c>
      <c r="N29" s="1491">
        <v>1</v>
      </c>
      <c r="O29" s="1491">
        <v>1</v>
      </c>
      <c r="P29" s="1491">
        <v>1</v>
      </c>
      <c r="Q29" s="1518">
        <f t="shared" si="6"/>
        <v>4</v>
      </c>
      <c r="R29" s="912"/>
    </row>
    <row r="30" spans="2:18" s="776" customFormat="1" ht="18.75" customHeight="1" thickBot="1" x14ac:dyDescent="0.3">
      <c r="B30" s="956" t="s">
        <v>272</v>
      </c>
      <c r="C30" s="987">
        <f>SUM(C31:C34)</f>
        <v>5</v>
      </c>
      <c r="D30" s="988">
        <f t="shared" ref="D30:Q30" si="7">SUM(D31:D34)</f>
        <v>6</v>
      </c>
      <c r="E30" s="988">
        <f t="shared" si="7"/>
        <v>6</v>
      </c>
      <c r="F30" s="988">
        <f t="shared" si="7"/>
        <v>8</v>
      </c>
      <c r="G30" s="1133">
        <f t="shared" si="7"/>
        <v>25</v>
      </c>
      <c r="H30" s="1132">
        <f t="shared" si="7"/>
        <v>4</v>
      </c>
      <c r="I30" s="988">
        <f t="shared" si="7"/>
        <v>4</v>
      </c>
      <c r="J30" s="988">
        <f t="shared" si="7"/>
        <v>4</v>
      </c>
      <c r="K30" s="988">
        <f t="shared" si="7"/>
        <v>3</v>
      </c>
      <c r="L30" s="1144">
        <f t="shared" si="7"/>
        <v>15</v>
      </c>
      <c r="M30" s="987">
        <f t="shared" si="7"/>
        <v>26</v>
      </c>
      <c r="N30" s="988">
        <f t="shared" si="7"/>
        <v>29</v>
      </c>
      <c r="O30" s="988">
        <f t="shared" si="7"/>
        <v>37</v>
      </c>
      <c r="P30" s="988">
        <f t="shared" si="7"/>
        <v>32</v>
      </c>
      <c r="Q30" s="1133">
        <f t="shared" si="7"/>
        <v>124</v>
      </c>
      <c r="R30" s="912"/>
    </row>
    <row r="31" spans="2:18" s="776" customFormat="1" ht="18.75" customHeight="1" x14ac:dyDescent="0.25">
      <c r="B31" s="958" t="s">
        <v>3011</v>
      </c>
      <c r="C31" s="1507"/>
      <c r="D31" s="1484"/>
      <c r="E31" s="1484"/>
      <c r="F31" s="1484"/>
      <c r="G31" s="1514">
        <f t="shared" si="3"/>
        <v>0</v>
      </c>
      <c r="H31" s="882"/>
      <c r="I31" s="1484"/>
      <c r="J31" s="1484"/>
      <c r="K31" s="1484"/>
      <c r="L31" s="1515">
        <f>SUM(H31:K31)</f>
        <v>0</v>
      </c>
      <c r="M31" s="1507"/>
      <c r="N31" s="1484"/>
      <c r="O31" s="1484"/>
      <c r="P31" s="1484"/>
      <c r="Q31" s="1514">
        <f>SUM(M31:P31)</f>
        <v>0</v>
      </c>
      <c r="R31" s="912"/>
    </row>
    <row r="32" spans="2:18" s="776" customFormat="1" ht="31.5" x14ac:dyDescent="0.25">
      <c r="B32" s="959" t="s">
        <v>3012</v>
      </c>
      <c r="C32" s="1508"/>
      <c r="D32" s="875"/>
      <c r="E32" s="875"/>
      <c r="F32" s="875"/>
      <c r="G32" s="1516">
        <f t="shared" si="3"/>
        <v>0</v>
      </c>
      <c r="H32" s="868"/>
      <c r="I32" s="875"/>
      <c r="J32" s="875"/>
      <c r="K32" s="875"/>
      <c r="L32" s="1517">
        <f>SUM(H32:K32)</f>
        <v>0</v>
      </c>
      <c r="M32" s="1508">
        <v>2</v>
      </c>
      <c r="N32" s="875">
        <v>2</v>
      </c>
      <c r="O32" s="875">
        <v>14</v>
      </c>
      <c r="P32" s="875">
        <v>12</v>
      </c>
      <c r="Q32" s="1516">
        <f>SUM(M32:P32)</f>
        <v>30</v>
      </c>
      <c r="R32" s="912"/>
    </row>
    <row r="33" spans="2:18" s="776" customFormat="1" ht="18.75" customHeight="1" x14ac:dyDescent="0.25">
      <c r="B33" s="959" t="s">
        <v>848</v>
      </c>
      <c r="C33" s="1508">
        <v>5</v>
      </c>
      <c r="D33" s="875">
        <v>5</v>
      </c>
      <c r="E33" s="875">
        <v>6</v>
      </c>
      <c r="F33" s="875">
        <v>4</v>
      </c>
      <c r="G33" s="1516">
        <f t="shared" si="3"/>
        <v>20</v>
      </c>
      <c r="H33" s="868">
        <v>4</v>
      </c>
      <c r="I33" s="875">
        <v>3</v>
      </c>
      <c r="J33" s="875">
        <v>4</v>
      </c>
      <c r="K33" s="875">
        <v>2</v>
      </c>
      <c r="L33" s="1517">
        <f>SUM(H33:K33)</f>
        <v>13</v>
      </c>
      <c r="M33" s="1508">
        <v>21</v>
      </c>
      <c r="N33" s="875">
        <v>23</v>
      </c>
      <c r="O33" s="875">
        <v>20</v>
      </c>
      <c r="P33" s="875">
        <v>16</v>
      </c>
      <c r="Q33" s="1516">
        <f>SUM(M33:P33)</f>
        <v>80</v>
      </c>
      <c r="R33" s="912"/>
    </row>
    <row r="34" spans="2:18" s="776" customFormat="1" ht="32.25" thickBot="1" x14ac:dyDescent="0.3">
      <c r="B34" s="960" t="s">
        <v>849</v>
      </c>
      <c r="C34" s="1509"/>
      <c r="D34" s="1491">
        <v>1</v>
      </c>
      <c r="E34" s="1491"/>
      <c r="F34" s="1491">
        <v>4</v>
      </c>
      <c r="G34" s="1518">
        <f t="shared" si="3"/>
        <v>5</v>
      </c>
      <c r="H34" s="1510"/>
      <c r="I34" s="1491">
        <v>1</v>
      </c>
      <c r="J34" s="1491"/>
      <c r="K34" s="1491">
        <v>1</v>
      </c>
      <c r="L34" s="1519">
        <f>SUM(H34:K34)</f>
        <v>2</v>
      </c>
      <c r="M34" s="1509">
        <v>3</v>
      </c>
      <c r="N34" s="1491">
        <v>4</v>
      </c>
      <c r="O34" s="1491">
        <v>3</v>
      </c>
      <c r="P34" s="1491">
        <v>4</v>
      </c>
      <c r="Q34" s="1518">
        <f>SUM(M34:P34)</f>
        <v>14</v>
      </c>
      <c r="R34" s="912"/>
    </row>
    <row r="35" spans="2:18" s="776" customFormat="1" ht="18.75" customHeight="1" thickBot="1" x14ac:dyDescent="0.3">
      <c r="B35" s="956" t="s">
        <v>877</v>
      </c>
      <c r="C35" s="987">
        <f>SUM(C36:C46)</f>
        <v>86</v>
      </c>
      <c r="D35" s="988">
        <f t="shared" ref="D35:Q35" si="8">SUM(D36:D46)</f>
        <v>76</v>
      </c>
      <c r="E35" s="988">
        <f t="shared" si="8"/>
        <v>32</v>
      </c>
      <c r="F35" s="988">
        <f t="shared" si="8"/>
        <v>38</v>
      </c>
      <c r="G35" s="1133">
        <f t="shared" si="8"/>
        <v>232</v>
      </c>
      <c r="H35" s="1132">
        <f t="shared" si="8"/>
        <v>75</v>
      </c>
      <c r="I35" s="988">
        <f t="shared" si="8"/>
        <v>42</v>
      </c>
      <c r="J35" s="988">
        <f t="shared" si="8"/>
        <v>8</v>
      </c>
      <c r="K35" s="988">
        <f t="shared" si="8"/>
        <v>24</v>
      </c>
      <c r="L35" s="1144">
        <f t="shared" si="8"/>
        <v>149</v>
      </c>
      <c r="M35" s="987">
        <f t="shared" si="8"/>
        <v>179</v>
      </c>
      <c r="N35" s="988">
        <f t="shared" si="8"/>
        <v>116</v>
      </c>
      <c r="O35" s="988">
        <f t="shared" si="8"/>
        <v>171</v>
      </c>
      <c r="P35" s="988">
        <f t="shared" si="8"/>
        <v>110</v>
      </c>
      <c r="Q35" s="1133">
        <f t="shared" si="8"/>
        <v>576</v>
      </c>
      <c r="R35" s="912"/>
    </row>
    <row r="36" spans="2:18" s="776" customFormat="1" ht="31.5" x14ac:dyDescent="0.25">
      <c r="B36" s="958" t="s">
        <v>851</v>
      </c>
      <c r="C36" s="1507">
        <v>3</v>
      </c>
      <c r="D36" s="1484">
        <v>5</v>
      </c>
      <c r="E36" s="1484">
        <v>2</v>
      </c>
      <c r="F36" s="1484">
        <v>3</v>
      </c>
      <c r="G36" s="1514">
        <f t="shared" si="3"/>
        <v>13</v>
      </c>
      <c r="H36" s="882">
        <v>3</v>
      </c>
      <c r="I36" s="1484">
        <v>5</v>
      </c>
      <c r="J36" s="1484"/>
      <c r="K36" s="1484"/>
      <c r="L36" s="1515">
        <f t="shared" ref="L36:L46" si="9">SUM(H36:K36)</f>
        <v>8</v>
      </c>
      <c r="M36" s="1507">
        <v>10</v>
      </c>
      <c r="N36" s="1484">
        <v>13</v>
      </c>
      <c r="O36" s="1484">
        <v>10</v>
      </c>
      <c r="P36" s="1484">
        <v>12</v>
      </c>
      <c r="Q36" s="1514">
        <f t="shared" ref="Q36:Q46" si="10">SUM(M36:P36)</f>
        <v>45</v>
      </c>
      <c r="R36" s="912"/>
    </row>
    <row r="37" spans="2:18" s="776" customFormat="1" ht="31.5" x14ac:dyDescent="0.25">
      <c r="B37" s="959" t="s">
        <v>852</v>
      </c>
      <c r="C37" s="1508"/>
      <c r="D37" s="875"/>
      <c r="E37" s="875"/>
      <c r="F37" s="875"/>
      <c r="G37" s="1516">
        <f t="shared" si="3"/>
        <v>0</v>
      </c>
      <c r="H37" s="868"/>
      <c r="I37" s="875"/>
      <c r="J37" s="875"/>
      <c r="K37" s="875"/>
      <c r="L37" s="1517">
        <f t="shared" si="9"/>
        <v>0</v>
      </c>
      <c r="M37" s="1508"/>
      <c r="N37" s="875"/>
      <c r="O37" s="875"/>
      <c r="P37" s="875"/>
      <c r="Q37" s="1516">
        <f t="shared" si="10"/>
        <v>0</v>
      </c>
      <c r="R37" s="912"/>
    </row>
    <row r="38" spans="2:18" s="776" customFormat="1" ht="31.5" x14ac:dyDescent="0.25">
      <c r="B38" s="959" t="s">
        <v>853</v>
      </c>
      <c r="C38" s="1508">
        <v>10</v>
      </c>
      <c r="D38" s="875">
        <v>6</v>
      </c>
      <c r="E38" s="875">
        <v>10</v>
      </c>
      <c r="F38" s="875">
        <v>2</v>
      </c>
      <c r="G38" s="1516">
        <f t="shared" si="3"/>
        <v>28</v>
      </c>
      <c r="H38" s="868">
        <v>9</v>
      </c>
      <c r="I38" s="875">
        <v>6</v>
      </c>
      <c r="J38" s="875"/>
      <c r="K38" s="875"/>
      <c r="L38" s="1517">
        <f t="shared" si="9"/>
        <v>15</v>
      </c>
      <c r="M38" s="1508">
        <v>15</v>
      </c>
      <c r="N38" s="875">
        <v>9</v>
      </c>
      <c r="O38" s="875">
        <v>17</v>
      </c>
      <c r="P38" s="875">
        <v>9</v>
      </c>
      <c r="Q38" s="1516">
        <f t="shared" si="10"/>
        <v>50</v>
      </c>
      <c r="R38" s="912"/>
    </row>
    <row r="39" spans="2:18" s="776" customFormat="1" ht="31.5" x14ac:dyDescent="0.25">
      <c r="B39" s="959" t="s">
        <v>854</v>
      </c>
      <c r="C39" s="1508"/>
      <c r="D39" s="875"/>
      <c r="E39" s="875"/>
      <c r="F39" s="875"/>
      <c r="G39" s="1516">
        <f t="shared" si="3"/>
        <v>0</v>
      </c>
      <c r="H39" s="868"/>
      <c r="I39" s="875"/>
      <c r="J39" s="875"/>
      <c r="K39" s="875"/>
      <c r="L39" s="1517">
        <f t="shared" si="9"/>
        <v>0</v>
      </c>
      <c r="M39" s="1508">
        <v>2</v>
      </c>
      <c r="N39" s="875">
        <v>5</v>
      </c>
      <c r="O39" s="1520">
        <v>3</v>
      </c>
      <c r="P39" s="1520">
        <v>5</v>
      </c>
      <c r="Q39" s="1516">
        <f t="shared" si="10"/>
        <v>15</v>
      </c>
      <c r="R39" s="912"/>
    </row>
    <row r="40" spans="2:18" s="776" customFormat="1" ht="31.5" x14ac:dyDescent="0.25">
      <c r="B40" s="959" t="s">
        <v>855</v>
      </c>
      <c r="C40" s="1508"/>
      <c r="D40" s="875"/>
      <c r="E40" s="875"/>
      <c r="F40" s="875"/>
      <c r="G40" s="1516">
        <f t="shared" si="3"/>
        <v>0</v>
      </c>
      <c r="H40" s="868"/>
      <c r="I40" s="875"/>
      <c r="J40" s="875"/>
      <c r="K40" s="875"/>
      <c r="L40" s="1517">
        <f t="shared" si="9"/>
        <v>0</v>
      </c>
      <c r="M40" s="1508">
        <v>18</v>
      </c>
      <c r="N40" s="875">
        <v>16</v>
      </c>
      <c r="O40" s="1520">
        <v>12</v>
      </c>
      <c r="P40" s="1520">
        <v>14</v>
      </c>
      <c r="Q40" s="1516">
        <f t="shared" si="10"/>
        <v>60</v>
      </c>
      <c r="R40" s="912"/>
    </row>
    <row r="41" spans="2:18" s="776" customFormat="1" ht="18.75" customHeight="1" x14ac:dyDescent="0.25">
      <c r="B41" s="959" t="s">
        <v>856</v>
      </c>
      <c r="C41" s="1508">
        <v>21</v>
      </c>
      <c r="D41" s="875">
        <v>7</v>
      </c>
      <c r="E41" s="875"/>
      <c r="F41" s="875"/>
      <c r="G41" s="1516">
        <f t="shared" si="3"/>
        <v>28</v>
      </c>
      <c r="H41" s="868">
        <v>19</v>
      </c>
      <c r="I41" s="875">
        <v>5</v>
      </c>
      <c r="J41" s="875"/>
      <c r="K41" s="875"/>
      <c r="L41" s="1517">
        <f t="shared" si="9"/>
        <v>24</v>
      </c>
      <c r="M41" s="1508">
        <v>46</v>
      </c>
      <c r="N41" s="875">
        <v>8</v>
      </c>
      <c r="O41" s="875">
        <v>47</v>
      </c>
      <c r="P41" s="875">
        <v>8</v>
      </c>
      <c r="Q41" s="1516">
        <f t="shared" si="10"/>
        <v>109</v>
      </c>
      <c r="R41" s="912"/>
    </row>
    <row r="42" spans="2:18" s="776" customFormat="1" ht="18.75" customHeight="1" x14ac:dyDescent="0.25">
      <c r="B42" s="959" t="s">
        <v>857</v>
      </c>
      <c r="C42" s="1512">
        <v>14</v>
      </c>
      <c r="D42" s="879">
        <v>9</v>
      </c>
      <c r="E42" s="875"/>
      <c r="F42" s="875"/>
      <c r="G42" s="1516">
        <f t="shared" si="3"/>
        <v>23</v>
      </c>
      <c r="H42" s="868">
        <v>13</v>
      </c>
      <c r="I42" s="875">
        <v>9</v>
      </c>
      <c r="J42" s="875"/>
      <c r="K42" s="875"/>
      <c r="L42" s="1517">
        <f t="shared" si="9"/>
        <v>22</v>
      </c>
      <c r="M42" s="1508">
        <v>26</v>
      </c>
      <c r="N42" s="875">
        <v>18</v>
      </c>
      <c r="O42" s="875">
        <v>9</v>
      </c>
      <c r="P42" s="875">
        <v>5</v>
      </c>
      <c r="Q42" s="1516">
        <f t="shared" si="10"/>
        <v>58</v>
      </c>
      <c r="R42" s="912"/>
    </row>
    <row r="43" spans="2:18" s="776" customFormat="1" ht="18.75" customHeight="1" x14ac:dyDescent="0.25">
      <c r="B43" s="959" t="s">
        <v>858</v>
      </c>
      <c r="C43" s="1508">
        <v>3</v>
      </c>
      <c r="D43" s="875">
        <v>18</v>
      </c>
      <c r="E43" s="875">
        <v>3</v>
      </c>
      <c r="F43" s="875">
        <v>21</v>
      </c>
      <c r="G43" s="1516">
        <f t="shared" si="3"/>
        <v>45</v>
      </c>
      <c r="H43" s="868"/>
      <c r="I43" s="875"/>
      <c r="J43" s="875">
        <v>3</v>
      </c>
      <c r="K43" s="875">
        <v>16</v>
      </c>
      <c r="L43" s="1517">
        <f t="shared" si="9"/>
        <v>19</v>
      </c>
      <c r="M43" s="1508">
        <v>4</v>
      </c>
      <c r="N43" s="875">
        <v>11</v>
      </c>
      <c r="O43" s="875">
        <v>3</v>
      </c>
      <c r="P43" s="875">
        <v>16</v>
      </c>
      <c r="Q43" s="1516">
        <f t="shared" si="10"/>
        <v>34</v>
      </c>
      <c r="R43" s="912"/>
    </row>
    <row r="44" spans="2:18" s="776" customFormat="1" ht="18.75" customHeight="1" x14ac:dyDescent="0.25">
      <c r="B44" s="959" t="s">
        <v>878</v>
      </c>
      <c r="C44" s="1508">
        <v>13</v>
      </c>
      <c r="D44" s="875">
        <v>8</v>
      </c>
      <c r="E44" s="875"/>
      <c r="F44" s="875"/>
      <c r="G44" s="1516">
        <f t="shared" si="3"/>
        <v>21</v>
      </c>
      <c r="H44" s="868">
        <v>9</v>
      </c>
      <c r="I44" s="875">
        <v>5</v>
      </c>
      <c r="J44" s="875"/>
      <c r="K44" s="875"/>
      <c r="L44" s="1517">
        <f t="shared" si="9"/>
        <v>14</v>
      </c>
      <c r="M44" s="1508">
        <v>27</v>
      </c>
      <c r="N44" s="875">
        <v>12</v>
      </c>
      <c r="O44" s="875">
        <v>31</v>
      </c>
      <c r="P44" s="875">
        <v>14</v>
      </c>
      <c r="Q44" s="1516">
        <f t="shared" si="10"/>
        <v>84</v>
      </c>
      <c r="R44" s="912"/>
    </row>
    <row r="45" spans="2:18" s="776" customFormat="1" ht="15.75" x14ac:dyDescent="0.25">
      <c r="B45" s="959" t="s">
        <v>860</v>
      </c>
      <c r="C45" s="1508">
        <v>15</v>
      </c>
      <c r="D45" s="875">
        <v>16</v>
      </c>
      <c r="E45" s="875">
        <v>17</v>
      </c>
      <c r="F45" s="875">
        <v>12</v>
      </c>
      <c r="G45" s="1516">
        <f t="shared" si="3"/>
        <v>60</v>
      </c>
      <c r="H45" s="868">
        <v>15</v>
      </c>
      <c r="I45" s="875">
        <v>10</v>
      </c>
      <c r="J45" s="875">
        <v>5</v>
      </c>
      <c r="K45" s="875">
        <v>8</v>
      </c>
      <c r="L45" s="1517">
        <f t="shared" si="9"/>
        <v>38</v>
      </c>
      <c r="M45" s="1508">
        <v>23</v>
      </c>
      <c r="N45" s="875">
        <v>19</v>
      </c>
      <c r="O45" s="875">
        <v>32</v>
      </c>
      <c r="P45" s="875">
        <v>24</v>
      </c>
      <c r="Q45" s="1516">
        <f t="shared" si="10"/>
        <v>98</v>
      </c>
      <c r="R45" s="912"/>
    </row>
    <row r="46" spans="2:18" s="776" customFormat="1" ht="15.75" x14ac:dyDescent="0.25">
      <c r="B46" s="959" t="s">
        <v>464</v>
      </c>
      <c r="C46" s="1508">
        <v>7</v>
      </c>
      <c r="D46" s="875">
        <v>7</v>
      </c>
      <c r="E46" s="875"/>
      <c r="F46" s="875"/>
      <c r="G46" s="1516">
        <f t="shared" si="3"/>
        <v>14</v>
      </c>
      <c r="H46" s="868">
        <v>7</v>
      </c>
      <c r="I46" s="875">
        <v>2</v>
      </c>
      <c r="J46" s="875"/>
      <c r="K46" s="875"/>
      <c r="L46" s="1517">
        <f t="shared" si="9"/>
        <v>9</v>
      </c>
      <c r="M46" s="1508">
        <v>8</v>
      </c>
      <c r="N46" s="875">
        <v>5</v>
      </c>
      <c r="O46" s="875">
        <v>7</v>
      </c>
      <c r="P46" s="875">
        <v>3</v>
      </c>
      <c r="Q46" s="1516">
        <f t="shared" si="10"/>
        <v>23</v>
      </c>
      <c r="R46" s="912"/>
    </row>
    <row r="47" spans="2:18" s="776" customFormat="1" ht="16.5" thickBot="1" x14ac:dyDescent="0.3">
      <c r="B47" s="962" t="s">
        <v>879</v>
      </c>
      <c r="C47" s="1148">
        <f>SUM(C48)</f>
        <v>0</v>
      </c>
      <c r="D47" s="1091">
        <f t="shared" ref="D47:Q47" si="11">SUM(D48)</f>
        <v>0</v>
      </c>
      <c r="E47" s="1091">
        <f t="shared" si="11"/>
        <v>0</v>
      </c>
      <c r="F47" s="1091">
        <f t="shared" si="11"/>
        <v>0</v>
      </c>
      <c r="G47" s="1145">
        <f t="shared" si="11"/>
        <v>0</v>
      </c>
      <c r="H47" s="1149">
        <f t="shared" si="11"/>
        <v>0</v>
      </c>
      <c r="I47" s="1091">
        <f t="shared" si="11"/>
        <v>0</v>
      </c>
      <c r="J47" s="1091">
        <f t="shared" si="11"/>
        <v>0</v>
      </c>
      <c r="K47" s="1091">
        <f t="shared" si="11"/>
        <v>0</v>
      </c>
      <c r="L47" s="1147">
        <f t="shared" si="11"/>
        <v>0</v>
      </c>
      <c r="M47" s="1148">
        <f t="shared" si="11"/>
        <v>14</v>
      </c>
      <c r="N47" s="1091">
        <f t="shared" si="11"/>
        <v>36</v>
      </c>
      <c r="O47" s="1091">
        <f t="shared" si="11"/>
        <v>13</v>
      </c>
      <c r="P47" s="1091">
        <f t="shared" si="11"/>
        <v>36</v>
      </c>
      <c r="Q47" s="1145">
        <f t="shared" si="11"/>
        <v>99</v>
      </c>
      <c r="R47" s="912"/>
    </row>
    <row r="48" spans="2:18" s="776" customFormat="1" ht="32.25" thickBot="1" x14ac:dyDescent="0.3">
      <c r="B48" s="963" t="s">
        <v>880</v>
      </c>
      <c r="C48" s="1521"/>
      <c r="D48" s="1502"/>
      <c r="E48" s="1502"/>
      <c r="F48" s="1502"/>
      <c r="G48" s="1522">
        <f t="shared" si="3"/>
        <v>0</v>
      </c>
      <c r="H48" s="1523"/>
      <c r="I48" s="1502"/>
      <c r="J48" s="1502"/>
      <c r="K48" s="1502"/>
      <c r="L48" s="1524">
        <f>SUM(H48:K48)</f>
        <v>0</v>
      </c>
      <c r="M48" s="1521">
        <v>14</v>
      </c>
      <c r="N48" s="1502">
        <v>36</v>
      </c>
      <c r="O48" s="1525">
        <v>13</v>
      </c>
      <c r="P48" s="1525">
        <v>36</v>
      </c>
      <c r="Q48" s="1522">
        <f>SUM(M48:P48)</f>
        <v>99</v>
      </c>
      <c r="R48" s="912"/>
    </row>
    <row r="49" spans="2:18" s="776" customFormat="1" ht="16.5" thickBot="1" x14ac:dyDescent="0.3">
      <c r="B49" s="956" t="s">
        <v>881</v>
      </c>
      <c r="C49" s="987">
        <f>SUM(C50)</f>
        <v>0</v>
      </c>
      <c r="D49" s="988">
        <f t="shared" ref="D49:Q49" si="12">SUM(D50)</f>
        <v>0</v>
      </c>
      <c r="E49" s="988">
        <f t="shared" si="12"/>
        <v>8</v>
      </c>
      <c r="F49" s="988">
        <f t="shared" si="12"/>
        <v>4</v>
      </c>
      <c r="G49" s="1133">
        <f t="shared" si="12"/>
        <v>12</v>
      </c>
      <c r="H49" s="1132">
        <f t="shared" si="12"/>
        <v>0</v>
      </c>
      <c r="I49" s="988">
        <f t="shared" si="12"/>
        <v>0</v>
      </c>
      <c r="J49" s="988">
        <f t="shared" si="12"/>
        <v>5</v>
      </c>
      <c r="K49" s="988">
        <f t="shared" si="12"/>
        <v>4</v>
      </c>
      <c r="L49" s="1144">
        <f t="shared" si="12"/>
        <v>9</v>
      </c>
      <c r="M49" s="987">
        <f t="shared" si="12"/>
        <v>8</v>
      </c>
      <c r="N49" s="988">
        <f t="shared" si="12"/>
        <v>7</v>
      </c>
      <c r="O49" s="988">
        <f t="shared" si="12"/>
        <v>14</v>
      </c>
      <c r="P49" s="988">
        <f t="shared" si="12"/>
        <v>9</v>
      </c>
      <c r="Q49" s="1133">
        <f t="shared" si="12"/>
        <v>38</v>
      </c>
      <c r="R49" s="912"/>
    </row>
    <row r="50" spans="2:18" s="776" customFormat="1" ht="18.75" customHeight="1" thickBot="1" x14ac:dyDescent="0.3">
      <c r="B50" s="963" t="s">
        <v>864</v>
      </c>
      <c r="C50" s="1521"/>
      <c r="D50" s="1502"/>
      <c r="E50" s="1502">
        <v>8</v>
      </c>
      <c r="F50" s="1502">
        <v>4</v>
      </c>
      <c r="G50" s="1522">
        <f t="shared" si="3"/>
        <v>12</v>
      </c>
      <c r="H50" s="1523"/>
      <c r="I50" s="1502"/>
      <c r="J50" s="1502">
        <v>5</v>
      </c>
      <c r="K50" s="1502">
        <v>4</v>
      </c>
      <c r="L50" s="1524">
        <f>SUM(H50:K50)</f>
        <v>9</v>
      </c>
      <c r="M50" s="1521">
        <v>8</v>
      </c>
      <c r="N50" s="1502">
        <v>7</v>
      </c>
      <c r="O50" s="1502">
        <v>14</v>
      </c>
      <c r="P50" s="1502">
        <v>9</v>
      </c>
      <c r="Q50" s="1522">
        <f>SUM(M50:P50)</f>
        <v>38</v>
      </c>
      <c r="R50" s="912"/>
    </row>
    <row r="51" spans="2:18" s="776" customFormat="1" ht="18.75" customHeight="1" thickBot="1" x14ac:dyDescent="0.3">
      <c r="B51" s="956" t="s">
        <v>882</v>
      </c>
      <c r="C51" s="987">
        <f>SUM(C52)</f>
        <v>10</v>
      </c>
      <c r="D51" s="988">
        <f t="shared" ref="D51:Q51" si="13">SUM(D52)</f>
        <v>28</v>
      </c>
      <c r="E51" s="988">
        <f t="shared" si="13"/>
        <v>0</v>
      </c>
      <c r="F51" s="988">
        <f t="shared" si="13"/>
        <v>0</v>
      </c>
      <c r="G51" s="1133">
        <f t="shared" si="13"/>
        <v>38</v>
      </c>
      <c r="H51" s="1132">
        <f t="shared" si="13"/>
        <v>8</v>
      </c>
      <c r="I51" s="988">
        <f t="shared" si="13"/>
        <v>17</v>
      </c>
      <c r="J51" s="988">
        <f t="shared" si="13"/>
        <v>0</v>
      </c>
      <c r="K51" s="988">
        <f t="shared" si="13"/>
        <v>0</v>
      </c>
      <c r="L51" s="1144">
        <f t="shared" si="13"/>
        <v>25</v>
      </c>
      <c r="M51" s="987">
        <f t="shared" si="13"/>
        <v>28</v>
      </c>
      <c r="N51" s="988">
        <f t="shared" si="13"/>
        <v>35</v>
      </c>
      <c r="O51" s="988">
        <f t="shared" si="13"/>
        <v>20</v>
      </c>
      <c r="P51" s="988">
        <f t="shared" si="13"/>
        <v>22</v>
      </c>
      <c r="Q51" s="1133">
        <f t="shared" si="13"/>
        <v>105</v>
      </c>
      <c r="R51" s="912"/>
    </row>
    <row r="52" spans="2:18" s="776" customFormat="1" ht="18.75" customHeight="1" thickBot="1" x14ac:dyDescent="0.3">
      <c r="B52" s="963" t="s">
        <v>866</v>
      </c>
      <c r="C52" s="1521">
        <v>10</v>
      </c>
      <c r="D52" s="1502">
        <v>28</v>
      </c>
      <c r="E52" s="1502"/>
      <c r="F52" s="1502"/>
      <c r="G52" s="1522">
        <f t="shared" si="3"/>
        <v>38</v>
      </c>
      <c r="H52" s="1523">
        <v>8</v>
      </c>
      <c r="I52" s="1502">
        <v>17</v>
      </c>
      <c r="J52" s="1502"/>
      <c r="K52" s="1502"/>
      <c r="L52" s="1524">
        <f>SUM(H52:K52)</f>
        <v>25</v>
      </c>
      <c r="M52" s="1521">
        <v>28</v>
      </c>
      <c r="N52" s="1502">
        <v>35</v>
      </c>
      <c r="O52" s="1502">
        <v>20</v>
      </c>
      <c r="P52" s="1502">
        <v>22</v>
      </c>
      <c r="Q52" s="1522">
        <f>SUM(M52:P52)</f>
        <v>105</v>
      </c>
      <c r="R52" s="912"/>
    </row>
    <row r="53" spans="2:18" s="776" customFormat="1" ht="18.75" customHeight="1" x14ac:dyDescent="0.25">
      <c r="B53" s="964" t="s">
        <v>884</v>
      </c>
      <c r="C53" s="1128">
        <f>C9+C17+C30+C35+C47+C49+C51</f>
        <v>479</v>
      </c>
      <c r="D53" s="1129">
        <f t="shared" ref="D53:Q53" si="14">D9+D17+D30+D35+D47+D49+D51</f>
        <v>594</v>
      </c>
      <c r="E53" s="1129">
        <f t="shared" si="14"/>
        <v>102</v>
      </c>
      <c r="F53" s="1129">
        <f t="shared" si="14"/>
        <v>98</v>
      </c>
      <c r="G53" s="1130">
        <f t="shared" si="14"/>
        <v>1273</v>
      </c>
      <c r="H53" s="1131">
        <f t="shared" si="14"/>
        <v>191</v>
      </c>
      <c r="I53" s="1129">
        <f t="shared" si="14"/>
        <v>147</v>
      </c>
      <c r="J53" s="1129">
        <f t="shared" si="14"/>
        <v>56</v>
      </c>
      <c r="K53" s="1129">
        <f t="shared" si="14"/>
        <v>66</v>
      </c>
      <c r="L53" s="1146">
        <f t="shared" si="14"/>
        <v>460</v>
      </c>
      <c r="M53" s="1128">
        <f t="shared" si="14"/>
        <v>469</v>
      </c>
      <c r="N53" s="1129">
        <f t="shared" si="14"/>
        <v>386</v>
      </c>
      <c r="O53" s="1129">
        <f t="shared" si="14"/>
        <v>432</v>
      </c>
      <c r="P53" s="1129">
        <f t="shared" si="14"/>
        <v>361</v>
      </c>
      <c r="Q53" s="1130">
        <f t="shared" si="14"/>
        <v>1648</v>
      </c>
      <c r="R53" s="912"/>
    </row>
    <row r="54" spans="2:18" s="776" customFormat="1" ht="18.75" customHeight="1" x14ac:dyDescent="0.25">
      <c r="B54" s="965" t="s">
        <v>885</v>
      </c>
      <c r="C54" s="925">
        <f>C53+'InscrMatricTotal PregradoGenero'!C72</f>
        <v>3434</v>
      </c>
      <c r="D54" s="925">
        <f>D53+'InscrMatricTotal PregradoGenero'!D72</f>
        <v>3437</v>
      </c>
      <c r="E54" s="925">
        <f>E53+'InscrMatricTotal PregradoGenero'!E72</f>
        <v>1590</v>
      </c>
      <c r="F54" s="925">
        <f>F53+'InscrMatricTotal PregradoGenero'!F72</f>
        <v>1757</v>
      </c>
      <c r="G54" s="925">
        <f>G53+'InscrMatricTotal PregradoGenero'!G72</f>
        <v>10218</v>
      </c>
      <c r="H54" s="925">
        <f>H53+'InscrMatricTotal PregradoGenero'!H72</f>
        <v>1076</v>
      </c>
      <c r="I54" s="925">
        <f>I53+'InscrMatricTotal PregradoGenero'!I72</f>
        <v>1069</v>
      </c>
      <c r="J54" s="925">
        <f>J53+'InscrMatricTotal PregradoGenero'!J72</f>
        <v>689</v>
      </c>
      <c r="K54" s="925">
        <f>K53+'InscrMatricTotal PregradoGenero'!K72</f>
        <v>802</v>
      </c>
      <c r="L54" s="925">
        <f>L53+'InscrMatricTotal PregradoGenero'!L72</f>
        <v>3636</v>
      </c>
      <c r="M54" s="925">
        <f>M53+'InscrMatricTotal PregradoGenero'!M72</f>
        <v>6401</v>
      </c>
      <c r="N54" s="925">
        <f>N53+'InscrMatricTotal PregradoGenero'!N72</f>
        <v>6071</v>
      </c>
      <c r="O54" s="925">
        <f>O53+'InscrMatricTotal PregradoGenero'!O72</f>
        <v>6279</v>
      </c>
      <c r="P54" s="925">
        <f>P53+'InscrMatricTotal PregradoGenero'!P72</f>
        <v>6051</v>
      </c>
      <c r="Q54" s="925">
        <f>Q53+'InscrMatricTotal PregradoGenero'!Q72</f>
        <v>24802</v>
      </c>
      <c r="R54" s="912"/>
    </row>
    <row r="55" spans="2:18" ht="11.25" customHeight="1" x14ac:dyDescent="0.25">
      <c r="B55" s="919" t="s">
        <v>836</v>
      </c>
      <c r="C55" s="921"/>
      <c r="D55" s="921"/>
      <c r="E55" s="921"/>
      <c r="F55" s="921"/>
      <c r="G55" s="921"/>
      <c r="H55" s="921"/>
      <c r="I55" s="921"/>
      <c r="J55" s="921"/>
      <c r="K55" s="921"/>
      <c r="L55" s="921"/>
      <c r="M55" s="921"/>
      <c r="N55" s="921"/>
      <c r="O55" s="921"/>
      <c r="P55" s="921"/>
      <c r="Q55" s="921"/>
    </row>
    <row r="56" spans="2:18" ht="11.25" customHeight="1" x14ac:dyDescent="0.25">
      <c r="B56" s="919" t="s">
        <v>837</v>
      </c>
      <c r="C56" s="921"/>
      <c r="D56" s="921"/>
      <c r="E56" s="921"/>
      <c r="F56" s="921"/>
      <c r="G56" s="921"/>
      <c r="H56" s="921"/>
      <c r="I56" s="921"/>
      <c r="J56" s="921"/>
      <c r="K56" s="921"/>
      <c r="L56" s="921"/>
      <c r="M56" s="921"/>
      <c r="N56" s="921"/>
      <c r="O56" s="921"/>
      <c r="P56" s="921"/>
      <c r="Q56" s="921"/>
    </row>
    <row r="57" spans="2:18" x14ac:dyDescent="0.25">
      <c r="B57" s="920"/>
      <c r="C57" s="921"/>
      <c r="D57" s="921"/>
      <c r="E57" s="921"/>
      <c r="F57" s="921"/>
      <c r="G57" s="921"/>
      <c r="H57" s="921"/>
      <c r="I57" s="921"/>
      <c r="J57" s="921"/>
      <c r="K57" s="921"/>
      <c r="L57" s="921"/>
      <c r="M57" s="921"/>
      <c r="N57" s="921"/>
      <c r="O57" s="921"/>
      <c r="P57" s="921"/>
      <c r="Q57" s="921"/>
    </row>
    <row r="58" spans="2:18" ht="15" hidden="1" customHeight="1" x14ac:dyDescent="0.25"/>
    <row r="59" spans="2:18" ht="15" hidden="1" customHeight="1" x14ac:dyDescent="0.25"/>
    <row r="60" spans="2:18" ht="15" hidden="1" customHeight="1" x14ac:dyDescent="0.25"/>
    <row r="61" spans="2:18" ht="15" hidden="1" customHeight="1" x14ac:dyDescent="0.25"/>
    <row r="62" spans="2:18" ht="15" hidden="1" customHeight="1" x14ac:dyDescent="0.25"/>
    <row r="63" spans="2:18" ht="15" hidden="1" customHeight="1" x14ac:dyDescent="0.25"/>
    <row r="64" spans="2:1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sheetData>
  <sheetProtection sheet="1" objects="1" scenarios="1" formatCells="0" formatColumns="0" formatRows="0" insertColumns="0" insertRows="0" deleteColumns="0" deleteRows="0" sort="0"/>
  <mergeCells count="16">
    <mergeCell ref="Q7:Q8"/>
    <mergeCell ref="B1:Q3"/>
    <mergeCell ref="B4:Q4"/>
    <mergeCell ref="B5:Q5"/>
    <mergeCell ref="B6:B8"/>
    <mergeCell ref="C6:G6"/>
    <mergeCell ref="H6:L6"/>
    <mergeCell ref="M6:Q6"/>
    <mergeCell ref="C7:D7"/>
    <mergeCell ref="E7:F7"/>
    <mergeCell ref="G7:G8"/>
    <mergeCell ref="H7:I7"/>
    <mergeCell ref="J7:K7"/>
    <mergeCell ref="L7:L8"/>
    <mergeCell ref="M7:N7"/>
    <mergeCell ref="O7:P7"/>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S95"/>
  <sheetViews>
    <sheetView showGridLines="0" zoomScale="85" zoomScaleNormal="85" workbookViewId="0">
      <pane xSplit="2" ySplit="6" topLeftCell="C7"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775" customWidth="1"/>
    <col min="2" max="2" width="51.85546875" style="775" customWidth="1"/>
    <col min="3" max="3" width="10.5703125" style="775" bestFit="1" customWidth="1"/>
    <col min="4" max="12" width="7.42578125" style="923" customWidth="1"/>
    <col min="13" max="13" width="7.42578125" style="775" customWidth="1"/>
    <col min="14" max="14" width="7.42578125" style="775" bestFit="1" customWidth="1"/>
    <col min="15" max="15" width="7.140625" style="775" customWidth="1"/>
    <col min="16" max="16" width="12.7109375" style="775" customWidth="1"/>
    <col min="17" max="17" width="5" style="775" customWidth="1"/>
    <col min="18" max="19" width="0" style="775" hidden="1" customWidth="1"/>
    <col min="20" max="16384" width="9.140625" style="775" hidden="1"/>
  </cols>
  <sheetData>
    <row r="1" spans="2:18" ht="15" x14ac:dyDescent="0.25">
      <c r="B1" s="1804"/>
      <c r="C1" s="1805"/>
      <c r="D1" s="1805"/>
      <c r="E1" s="1805"/>
      <c r="F1" s="1805"/>
      <c r="G1" s="1805"/>
      <c r="H1" s="1805"/>
      <c r="I1" s="1805"/>
      <c r="J1" s="1805"/>
      <c r="K1" s="1805"/>
      <c r="L1" s="1805"/>
      <c r="M1" s="1805"/>
      <c r="N1" s="1805"/>
      <c r="O1" s="1805"/>
      <c r="P1" s="1806"/>
    </row>
    <row r="2" spans="2:18" ht="15" x14ac:dyDescent="0.25">
      <c r="B2" s="1807"/>
      <c r="C2" s="1808"/>
      <c r="D2" s="1808"/>
      <c r="E2" s="1808"/>
      <c r="F2" s="1808"/>
      <c r="G2" s="1808"/>
      <c r="H2" s="1808"/>
      <c r="I2" s="1808"/>
      <c r="J2" s="1808"/>
      <c r="K2" s="1808"/>
      <c r="L2" s="1808"/>
      <c r="M2" s="1808"/>
      <c r="N2" s="1808"/>
      <c r="O2" s="1808"/>
      <c r="P2" s="1809"/>
    </row>
    <row r="3" spans="2:18" ht="16.5" thickBot="1" x14ac:dyDescent="0.3">
      <c r="B3" s="1810"/>
      <c r="C3" s="1811"/>
      <c r="D3" s="1811"/>
      <c r="E3" s="1811"/>
      <c r="F3" s="1811"/>
      <c r="G3" s="1811"/>
      <c r="H3" s="1811"/>
      <c r="I3" s="1811"/>
      <c r="J3" s="1811"/>
      <c r="K3" s="1811"/>
      <c r="L3" s="1811"/>
      <c r="M3" s="1811"/>
      <c r="N3" s="1811"/>
      <c r="O3" s="1811"/>
      <c r="P3" s="1812"/>
      <c r="Q3" s="776"/>
      <c r="R3" s="776"/>
    </row>
    <row r="4" spans="2:18" ht="21.75" thickBot="1" x14ac:dyDescent="0.4">
      <c r="B4" s="1855" t="s">
        <v>2790</v>
      </c>
      <c r="C4" s="1856"/>
      <c r="D4" s="1856"/>
      <c r="E4" s="1856"/>
      <c r="F4" s="1856"/>
      <c r="G4" s="1856"/>
      <c r="H4" s="1856"/>
      <c r="I4" s="1856"/>
      <c r="J4" s="1856"/>
      <c r="K4" s="1856"/>
      <c r="L4" s="1856"/>
      <c r="M4" s="1856"/>
      <c r="N4" s="1856"/>
      <c r="O4" s="1856"/>
      <c r="P4" s="1858"/>
      <c r="Q4" s="776"/>
      <c r="R4" s="776"/>
    </row>
    <row r="5" spans="2:18" s="778" customFormat="1" ht="15.75" x14ac:dyDescent="0.25">
      <c r="B5" s="1859"/>
      <c r="C5" s="1859"/>
      <c r="D5" s="1859"/>
      <c r="E5" s="1859"/>
      <c r="F5" s="1859"/>
      <c r="G5" s="1859"/>
      <c r="H5" s="1859"/>
      <c r="I5" s="1859"/>
      <c r="J5" s="1859"/>
      <c r="K5" s="1859"/>
      <c r="L5" s="1859"/>
      <c r="M5" s="1859"/>
      <c r="N5" s="1859"/>
      <c r="O5" s="1859"/>
      <c r="P5" s="1859"/>
      <c r="Q5" s="777"/>
      <c r="R5" s="777"/>
    </row>
    <row r="6" spans="2:18" s="908" customFormat="1" ht="32.25" thickBot="1" x14ac:dyDescent="0.3">
      <c r="B6" s="905" t="s">
        <v>886</v>
      </c>
      <c r="C6" s="854" t="s">
        <v>887</v>
      </c>
      <c r="D6" s="906" t="s">
        <v>888</v>
      </c>
      <c r="E6" s="906" t="s">
        <v>889</v>
      </c>
      <c r="F6" s="906" t="s">
        <v>890</v>
      </c>
      <c r="G6" s="906" t="s">
        <v>891</v>
      </c>
      <c r="H6" s="906" t="s">
        <v>892</v>
      </c>
      <c r="I6" s="906" t="s">
        <v>893</v>
      </c>
      <c r="J6" s="906" t="s">
        <v>894</v>
      </c>
      <c r="K6" s="906" t="s">
        <v>895</v>
      </c>
      <c r="L6" s="906" t="s">
        <v>896</v>
      </c>
      <c r="M6" s="854" t="s">
        <v>897</v>
      </c>
      <c r="N6" s="854" t="s">
        <v>898</v>
      </c>
      <c r="O6" s="854" t="s">
        <v>899</v>
      </c>
      <c r="P6" s="854" t="s">
        <v>727</v>
      </c>
      <c r="Q6" s="907"/>
    </row>
    <row r="7" spans="2:18" ht="31.5" x14ac:dyDescent="0.25">
      <c r="B7" s="909" t="s">
        <v>2786</v>
      </c>
      <c r="C7" s="910">
        <v>0</v>
      </c>
      <c r="D7" s="911">
        <v>4</v>
      </c>
      <c r="E7" s="911">
        <v>6</v>
      </c>
      <c r="F7" s="911">
        <v>2</v>
      </c>
      <c r="G7" s="911">
        <v>2</v>
      </c>
      <c r="H7" s="911">
        <v>1</v>
      </c>
      <c r="I7" s="911">
        <v>4</v>
      </c>
      <c r="J7" s="911">
        <v>1</v>
      </c>
      <c r="K7" s="911">
        <v>0</v>
      </c>
      <c r="L7" s="911">
        <v>1</v>
      </c>
      <c r="M7" s="910">
        <v>0</v>
      </c>
      <c r="N7" s="910">
        <v>0</v>
      </c>
      <c r="O7" s="910">
        <v>3</v>
      </c>
      <c r="P7" s="924">
        <f t="shared" ref="P7:P48" si="0">SUM(C7:O7)</f>
        <v>24</v>
      </c>
      <c r="Q7" s="912"/>
    </row>
    <row r="8" spans="2:18" ht="31.5" x14ac:dyDescent="0.25">
      <c r="B8" s="913" t="s">
        <v>665</v>
      </c>
      <c r="C8" s="914">
        <v>0</v>
      </c>
      <c r="D8" s="915">
        <v>6</v>
      </c>
      <c r="E8" s="915">
        <v>10</v>
      </c>
      <c r="F8" s="915">
        <v>10</v>
      </c>
      <c r="G8" s="915">
        <v>10</v>
      </c>
      <c r="H8" s="915">
        <v>8</v>
      </c>
      <c r="I8" s="915">
        <v>6</v>
      </c>
      <c r="J8" s="915">
        <v>2</v>
      </c>
      <c r="K8" s="915">
        <v>3</v>
      </c>
      <c r="L8" s="915">
        <v>4</v>
      </c>
      <c r="M8" s="914">
        <v>8</v>
      </c>
      <c r="N8" s="914">
        <v>2</v>
      </c>
      <c r="O8" s="914">
        <v>5</v>
      </c>
      <c r="P8" s="925">
        <f t="shared" si="0"/>
        <v>74</v>
      </c>
      <c r="Q8" s="912"/>
    </row>
    <row r="9" spans="2:18" s="776" customFormat="1" ht="18.75" customHeight="1" x14ac:dyDescent="0.25">
      <c r="B9" s="913" t="s">
        <v>682</v>
      </c>
      <c r="C9" s="914">
        <v>0</v>
      </c>
      <c r="D9" s="915">
        <v>2</v>
      </c>
      <c r="E9" s="915">
        <v>10</v>
      </c>
      <c r="F9" s="915">
        <v>7</v>
      </c>
      <c r="G9" s="915">
        <v>5</v>
      </c>
      <c r="H9" s="915">
        <v>4</v>
      </c>
      <c r="I9" s="915">
        <v>4</v>
      </c>
      <c r="J9" s="915">
        <v>3</v>
      </c>
      <c r="K9" s="915">
        <v>0</v>
      </c>
      <c r="L9" s="915">
        <v>1</v>
      </c>
      <c r="M9" s="914">
        <v>3</v>
      </c>
      <c r="N9" s="914">
        <v>0</v>
      </c>
      <c r="O9" s="914">
        <v>0</v>
      </c>
      <c r="P9" s="925">
        <f t="shared" si="0"/>
        <v>39</v>
      </c>
      <c r="Q9" s="912"/>
    </row>
    <row r="10" spans="2:18" s="776" customFormat="1" ht="31.5" x14ac:dyDescent="0.25">
      <c r="B10" s="913" t="s">
        <v>666</v>
      </c>
      <c r="C10" s="914">
        <v>0</v>
      </c>
      <c r="D10" s="915">
        <v>6</v>
      </c>
      <c r="E10" s="915">
        <v>5</v>
      </c>
      <c r="F10" s="915">
        <v>8</v>
      </c>
      <c r="G10" s="915">
        <v>4</v>
      </c>
      <c r="H10" s="915">
        <v>10</v>
      </c>
      <c r="I10" s="915">
        <v>3</v>
      </c>
      <c r="J10" s="915">
        <v>7</v>
      </c>
      <c r="K10" s="915">
        <v>2</v>
      </c>
      <c r="L10" s="915">
        <v>3</v>
      </c>
      <c r="M10" s="914">
        <v>3</v>
      </c>
      <c r="N10" s="914">
        <v>0</v>
      </c>
      <c r="O10" s="914">
        <v>5</v>
      </c>
      <c r="P10" s="925">
        <f t="shared" si="0"/>
        <v>56</v>
      </c>
      <c r="Q10" s="912"/>
    </row>
    <row r="11" spans="2:18" s="776" customFormat="1" ht="18.75" customHeight="1" x14ac:dyDescent="0.25">
      <c r="B11" s="913" t="s">
        <v>667</v>
      </c>
      <c r="C11" s="914">
        <v>0</v>
      </c>
      <c r="D11" s="915">
        <v>2</v>
      </c>
      <c r="E11" s="915">
        <v>11</v>
      </c>
      <c r="F11" s="915">
        <v>10</v>
      </c>
      <c r="G11" s="915">
        <v>7</v>
      </c>
      <c r="H11" s="915">
        <v>4</v>
      </c>
      <c r="I11" s="915">
        <v>4</v>
      </c>
      <c r="J11" s="915">
        <v>2</v>
      </c>
      <c r="K11" s="915">
        <v>4</v>
      </c>
      <c r="L11" s="915">
        <v>3</v>
      </c>
      <c r="M11" s="914">
        <v>1</v>
      </c>
      <c r="N11" s="914">
        <v>0</v>
      </c>
      <c r="O11" s="914">
        <v>2</v>
      </c>
      <c r="P11" s="925">
        <f t="shared" si="0"/>
        <v>50</v>
      </c>
      <c r="Q11" s="912"/>
    </row>
    <row r="12" spans="2:18" s="776" customFormat="1" ht="18.75" customHeight="1" x14ac:dyDescent="0.25">
      <c r="B12" s="913" t="s">
        <v>683</v>
      </c>
      <c r="C12" s="914">
        <v>0</v>
      </c>
      <c r="D12" s="915">
        <v>10</v>
      </c>
      <c r="E12" s="915">
        <v>18</v>
      </c>
      <c r="F12" s="915">
        <v>10</v>
      </c>
      <c r="G12" s="915">
        <v>7</v>
      </c>
      <c r="H12" s="915">
        <v>14</v>
      </c>
      <c r="I12" s="915">
        <v>8</v>
      </c>
      <c r="J12" s="915">
        <v>5</v>
      </c>
      <c r="K12" s="915">
        <v>0</v>
      </c>
      <c r="L12" s="915">
        <v>1</v>
      </c>
      <c r="M12" s="914">
        <v>1</v>
      </c>
      <c r="N12" s="914">
        <v>0</v>
      </c>
      <c r="O12" s="914">
        <v>2</v>
      </c>
      <c r="P12" s="925">
        <f t="shared" si="0"/>
        <v>76</v>
      </c>
      <c r="Q12" s="912"/>
    </row>
    <row r="13" spans="2:18" s="776" customFormat="1" ht="18.75" customHeight="1" x14ac:dyDescent="0.25">
      <c r="B13" s="913" t="s">
        <v>693</v>
      </c>
      <c r="C13" s="914">
        <v>1</v>
      </c>
      <c r="D13" s="915">
        <v>14</v>
      </c>
      <c r="E13" s="915">
        <v>24</v>
      </c>
      <c r="F13" s="915">
        <v>18</v>
      </c>
      <c r="G13" s="915">
        <v>2</v>
      </c>
      <c r="H13" s="915">
        <v>3</v>
      </c>
      <c r="I13" s="915">
        <v>5</v>
      </c>
      <c r="J13" s="915">
        <v>1</v>
      </c>
      <c r="K13" s="915">
        <v>7</v>
      </c>
      <c r="L13" s="915">
        <v>4</v>
      </c>
      <c r="M13" s="914">
        <v>2</v>
      </c>
      <c r="N13" s="914">
        <v>0</v>
      </c>
      <c r="O13" s="914">
        <v>0</v>
      </c>
      <c r="P13" s="925">
        <f t="shared" si="0"/>
        <v>81</v>
      </c>
      <c r="Q13" s="912"/>
    </row>
    <row r="14" spans="2:18" s="776" customFormat="1" ht="18.75" customHeight="1" x14ac:dyDescent="0.25">
      <c r="B14" s="913" t="s">
        <v>2787</v>
      </c>
      <c r="C14" s="914">
        <v>2</v>
      </c>
      <c r="D14" s="915">
        <v>18</v>
      </c>
      <c r="E14" s="915">
        <v>37</v>
      </c>
      <c r="F14" s="915">
        <v>13</v>
      </c>
      <c r="G14" s="915">
        <v>11</v>
      </c>
      <c r="H14" s="915">
        <v>7</v>
      </c>
      <c r="I14" s="915">
        <v>1</v>
      </c>
      <c r="J14" s="915">
        <v>1</v>
      </c>
      <c r="K14" s="915">
        <v>2</v>
      </c>
      <c r="L14" s="915">
        <v>1</v>
      </c>
      <c r="M14" s="914">
        <v>1</v>
      </c>
      <c r="N14" s="914">
        <v>0</v>
      </c>
      <c r="O14" s="914">
        <v>5</v>
      </c>
      <c r="P14" s="925">
        <f t="shared" si="0"/>
        <v>99</v>
      </c>
      <c r="Q14" s="912"/>
    </row>
    <row r="15" spans="2:18" s="776" customFormat="1" ht="18.75" customHeight="1" x14ac:dyDescent="0.25">
      <c r="B15" s="913" t="s">
        <v>668</v>
      </c>
      <c r="C15" s="914">
        <v>3</v>
      </c>
      <c r="D15" s="915">
        <v>37</v>
      </c>
      <c r="E15" s="915">
        <v>60</v>
      </c>
      <c r="F15" s="915">
        <v>24</v>
      </c>
      <c r="G15" s="915">
        <v>7</v>
      </c>
      <c r="H15" s="915">
        <v>5</v>
      </c>
      <c r="I15" s="915">
        <v>4</v>
      </c>
      <c r="J15" s="915">
        <v>2</v>
      </c>
      <c r="K15" s="915">
        <v>0</v>
      </c>
      <c r="L15" s="915">
        <v>2</v>
      </c>
      <c r="M15" s="914">
        <v>2</v>
      </c>
      <c r="N15" s="914">
        <v>0</v>
      </c>
      <c r="O15" s="914">
        <v>1</v>
      </c>
      <c r="P15" s="925">
        <f t="shared" si="0"/>
        <v>147</v>
      </c>
      <c r="Q15" s="912"/>
    </row>
    <row r="16" spans="2:18" s="776" customFormat="1" ht="31.5" x14ac:dyDescent="0.25">
      <c r="B16" s="913" t="s">
        <v>669</v>
      </c>
      <c r="C16" s="914">
        <v>0</v>
      </c>
      <c r="D16" s="915">
        <v>8</v>
      </c>
      <c r="E16" s="915">
        <v>16</v>
      </c>
      <c r="F16" s="915">
        <v>12</v>
      </c>
      <c r="G16" s="915">
        <v>13</v>
      </c>
      <c r="H16" s="915">
        <v>8</v>
      </c>
      <c r="I16" s="915">
        <v>5</v>
      </c>
      <c r="J16" s="915">
        <v>2</v>
      </c>
      <c r="K16" s="915">
        <v>4</v>
      </c>
      <c r="L16" s="915">
        <v>6</v>
      </c>
      <c r="M16" s="914">
        <v>8</v>
      </c>
      <c r="N16" s="914">
        <v>0</v>
      </c>
      <c r="O16" s="914">
        <v>8</v>
      </c>
      <c r="P16" s="925">
        <f t="shared" si="0"/>
        <v>90</v>
      </c>
      <c r="Q16" s="912"/>
    </row>
    <row r="17" spans="2:17" s="776" customFormat="1" ht="31.5" x14ac:dyDescent="0.25">
      <c r="B17" s="913" t="s">
        <v>670</v>
      </c>
      <c r="C17" s="914">
        <v>0</v>
      </c>
      <c r="D17" s="915">
        <v>5</v>
      </c>
      <c r="E17" s="915">
        <v>2</v>
      </c>
      <c r="F17" s="915">
        <v>3</v>
      </c>
      <c r="G17" s="915">
        <v>6</v>
      </c>
      <c r="H17" s="915">
        <v>5</v>
      </c>
      <c r="I17" s="915">
        <v>4</v>
      </c>
      <c r="J17" s="915">
        <v>4</v>
      </c>
      <c r="K17" s="915">
        <v>1</v>
      </c>
      <c r="L17" s="915">
        <v>2</v>
      </c>
      <c r="M17" s="914">
        <v>3</v>
      </c>
      <c r="N17" s="914">
        <v>2</v>
      </c>
      <c r="O17" s="914">
        <v>7</v>
      </c>
      <c r="P17" s="925">
        <f t="shared" si="0"/>
        <v>44</v>
      </c>
      <c r="Q17" s="912"/>
    </row>
    <row r="18" spans="2:17" s="776" customFormat="1" ht="18.75" customHeight="1" x14ac:dyDescent="0.25">
      <c r="B18" s="913" t="s">
        <v>699</v>
      </c>
      <c r="C18" s="914">
        <v>7</v>
      </c>
      <c r="D18" s="915">
        <v>37</v>
      </c>
      <c r="E18" s="915">
        <v>60</v>
      </c>
      <c r="F18" s="915">
        <v>35</v>
      </c>
      <c r="G18" s="915">
        <v>18</v>
      </c>
      <c r="H18" s="915">
        <v>15</v>
      </c>
      <c r="I18" s="915">
        <v>8</v>
      </c>
      <c r="J18" s="915">
        <v>4</v>
      </c>
      <c r="K18" s="915">
        <v>2</v>
      </c>
      <c r="L18" s="915">
        <v>3</v>
      </c>
      <c r="M18" s="914">
        <v>2</v>
      </c>
      <c r="N18" s="914">
        <v>2</v>
      </c>
      <c r="O18" s="914">
        <v>21</v>
      </c>
      <c r="P18" s="925">
        <f t="shared" si="0"/>
        <v>214</v>
      </c>
      <c r="Q18" s="912"/>
    </row>
    <row r="19" spans="2:17" s="776" customFormat="1" ht="18.75" customHeight="1" x14ac:dyDescent="0.25">
      <c r="B19" s="913" t="s">
        <v>671</v>
      </c>
      <c r="C19" s="914">
        <v>8</v>
      </c>
      <c r="D19" s="915">
        <v>77</v>
      </c>
      <c r="E19" s="915">
        <v>109</v>
      </c>
      <c r="F19" s="915">
        <v>42</v>
      </c>
      <c r="G19" s="915">
        <v>14</v>
      </c>
      <c r="H19" s="915">
        <v>9</v>
      </c>
      <c r="I19" s="915">
        <v>9</v>
      </c>
      <c r="J19" s="915">
        <v>0</v>
      </c>
      <c r="K19" s="915">
        <v>2</v>
      </c>
      <c r="L19" s="915">
        <v>0</v>
      </c>
      <c r="M19" s="914">
        <v>2</v>
      </c>
      <c r="N19" s="914">
        <v>0</v>
      </c>
      <c r="O19" s="914">
        <v>11</v>
      </c>
      <c r="P19" s="925">
        <f t="shared" si="0"/>
        <v>283</v>
      </c>
      <c r="Q19" s="912"/>
    </row>
    <row r="20" spans="2:17" s="776" customFormat="1" ht="18.75" customHeight="1" x14ac:dyDescent="0.25">
      <c r="B20" s="913" t="s">
        <v>672</v>
      </c>
      <c r="C20" s="914">
        <v>2</v>
      </c>
      <c r="D20" s="915">
        <v>18</v>
      </c>
      <c r="E20" s="915">
        <v>30</v>
      </c>
      <c r="F20" s="915">
        <v>16</v>
      </c>
      <c r="G20" s="915">
        <v>19</v>
      </c>
      <c r="H20" s="915">
        <v>11</v>
      </c>
      <c r="I20" s="915">
        <v>13</v>
      </c>
      <c r="J20" s="915">
        <v>4</v>
      </c>
      <c r="K20" s="915">
        <v>8</v>
      </c>
      <c r="L20" s="915">
        <v>1</v>
      </c>
      <c r="M20" s="914">
        <v>5</v>
      </c>
      <c r="N20" s="914">
        <v>2</v>
      </c>
      <c r="O20" s="914">
        <v>9</v>
      </c>
      <c r="P20" s="925">
        <f t="shared" si="0"/>
        <v>138</v>
      </c>
      <c r="Q20" s="912"/>
    </row>
    <row r="21" spans="2:17" s="776" customFormat="1" ht="18.75" customHeight="1" x14ac:dyDescent="0.25">
      <c r="B21" s="913" t="s">
        <v>697</v>
      </c>
      <c r="C21" s="914">
        <v>12</v>
      </c>
      <c r="D21" s="915">
        <v>125</v>
      </c>
      <c r="E21" s="915">
        <v>134</v>
      </c>
      <c r="F21" s="915">
        <v>47</v>
      </c>
      <c r="G21" s="915">
        <v>22</v>
      </c>
      <c r="H21" s="915">
        <v>11</v>
      </c>
      <c r="I21" s="915">
        <v>4</v>
      </c>
      <c r="J21" s="915">
        <v>3</v>
      </c>
      <c r="K21" s="915">
        <v>5</v>
      </c>
      <c r="L21" s="915">
        <v>3</v>
      </c>
      <c r="M21" s="914">
        <v>3</v>
      </c>
      <c r="N21" s="914">
        <v>4</v>
      </c>
      <c r="O21" s="914">
        <v>19</v>
      </c>
      <c r="P21" s="925">
        <f t="shared" si="0"/>
        <v>392</v>
      </c>
      <c r="Q21" s="912"/>
    </row>
    <row r="22" spans="2:17" s="776" customFormat="1" ht="18.75" customHeight="1" x14ac:dyDescent="0.25">
      <c r="B22" s="913" t="s">
        <v>673</v>
      </c>
      <c r="C22" s="914">
        <v>0</v>
      </c>
      <c r="D22" s="915">
        <v>34</v>
      </c>
      <c r="E22" s="915">
        <v>35</v>
      </c>
      <c r="F22" s="915">
        <v>15</v>
      </c>
      <c r="G22" s="915">
        <v>8</v>
      </c>
      <c r="H22" s="915">
        <v>5</v>
      </c>
      <c r="I22" s="915">
        <v>3</v>
      </c>
      <c r="J22" s="915">
        <v>2</v>
      </c>
      <c r="K22" s="915">
        <v>5</v>
      </c>
      <c r="L22" s="915">
        <v>1</v>
      </c>
      <c r="M22" s="914">
        <v>5</v>
      </c>
      <c r="N22" s="914">
        <v>0</v>
      </c>
      <c r="O22" s="914">
        <v>2</v>
      </c>
      <c r="P22" s="925">
        <f t="shared" si="0"/>
        <v>115</v>
      </c>
      <c r="Q22" s="912"/>
    </row>
    <row r="23" spans="2:17" s="776" customFormat="1" ht="18.75" customHeight="1" x14ac:dyDescent="0.25">
      <c r="B23" s="913" t="s">
        <v>690</v>
      </c>
      <c r="C23" s="914">
        <v>5</v>
      </c>
      <c r="D23" s="915">
        <v>68</v>
      </c>
      <c r="E23" s="915">
        <v>73</v>
      </c>
      <c r="F23" s="915">
        <v>38</v>
      </c>
      <c r="G23" s="915">
        <v>11</v>
      </c>
      <c r="H23" s="915">
        <v>12</v>
      </c>
      <c r="I23" s="915">
        <v>7</v>
      </c>
      <c r="J23" s="915">
        <v>6</v>
      </c>
      <c r="K23" s="915">
        <v>3</v>
      </c>
      <c r="L23" s="915">
        <v>1</v>
      </c>
      <c r="M23" s="914">
        <v>3</v>
      </c>
      <c r="N23" s="914">
        <v>0</v>
      </c>
      <c r="O23" s="914">
        <v>4</v>
      </c>
      <c r="P23" s="925">
        <f t="shared" si="0"/>
        <v>231</v>
      </c>
      <c r="Q23" s="912"/>
    </row>
    <row r="24" spans="2:17" s="776" customFormat="1" ht="18.75" customHeight="1" x14ac:dyDescent="0.25">
      <c r="B24" s="913" t="s">
        <v>720</v>
      </c>
      <c r="C24" s="914">
        <v>1</v>
      </c>
      <c r="D24" s="915">
        <v>7</v>
      </c>
      <c r="E24" s="915">
        <v>9</v>
      </c>
      <c r="F24" s="915">
        <v>8</v>
      </c>
      <c r="G24" s="915">
        <v>2</v>
      </c>
      <c r="H24" s="915">
        <v>3</v>
      </c>
      <c r="I24" s="915">
        <v>3</v>
      </c>
      <c r="J24" s="915">
        <v>1</v>
      </c>
      <c r="K24" s="915">
        <v>1</v>
      </c>
      <c r="L24" s="915">
        <v>2</v>
      </c>
      <c r="M24" s="914">
        <v>0</v>
      </c>
      <c r="N24" s="914">
        <v>0</v>
      </c>
      <c r="O24" s="914">
        <v>1</v>
      </c>
      <c r="P24" s="925">
        <f t="shared" si="0"/>
        <v>38</v>
      </c>
      <c r="Q24" s="912"/>
    </row>
    <row r="25" spans="2:17" s="776" customFormat="1" ht="18.75" customHeight="1" x14ac:dyDescent="0.25">
      <c r="B25" s="913" t="s">
        <v>681</v>
      </c>
      <c r="C25" s="914">
        <v>0</v>
      </c>
      <c r="D25" s="915">
        <v>22</v>
      </c>
      <c r="E25" s="915">
        <v>27</v>
      </c>
      <c r="F25" s="915">
        <v>13</v>
      </c>
      <c r="G25" s="915">
        <v>6</v>
      </c>
      <c r="H25" s="915">
        <v>2</v>
      </c>
      <c r="I25" s="915">
        <v>1</v>
      </c>
      <c r="J25" s="915">
        <v>3</v>
      </c>
      <c r="K25" s="915">
        <v>1</v>
      </c>
      <c r="L25" s="915">
        <v>1</v>
      </c>
      <c r="M25" s="914">
        <v>0</v>
      </c>
      <c r="N25" s="914">
        <v>0</v>
      </c>
      <c r="O25" s="914">
        <v>2</v>
      </c>
      <c r="P25" s="925">
        <f t="shared" si="0"/>
        <v>78</v>
      </c>
      <c r="Q25" s="912"/>
    </row>
    <row r="26" spans="2:17" s="776" customFormat="1" ht="18.75" customHeight="1" x14ac:dyDescent="0.25">
      <c r="B26" s="913" t="s">
        <v>2769</v>
      </c>
      <c r="C26" s="914">
        <v>3</v>
      </c>
      <c r="D26" s="915">
        <v>47</v>
      </c>
      <c r="E26" s="915">
        <v>54</v>
      </c>
      <c r="F26" s="915">
        <v>29</v>
      </c>
      <c r="G26" s="915">
        <v>13</v>
      </c>
      <c r="H26" s="915">
        <v>11</v>
      </c>
      <c r="I26" s="915">
        <v>6</v>
      </c>
      <c r="J26" s="915">
        <v>5</v>
      </c>
      <c r="K26" s="915">
        <v>3</v>
      </c>
      <c r="L26" s="915">
        <v>2</v>
      </c>
      <c r="M26" s="914">
        <v>2</v>
      </c>
      <c r="N26" s="914">
        <v>1</v>
      </c>
      <c r="O26" s="914">
        <v>8</v>
      </c>
      <c r="P26" s="925">
        <f t="shared" si="0"/>
        <v>184</v>
      </c>
      <c r="Q26" s="912"/>
    </row>
    <row r="27" spans="2:17" s="776" customFormat="1" ht="18.75" customHeight="1" x14ac:dyDescent="0.25">
      <c r="B27" s="913" t="s">
        <v>2770</v>
      </c>
      <c r="C27" s="914">
        <v>4</v>
      </c>
      <c r="D27" s="915">
        <v>72</v>
      </c>
      <c r="E27" s="915">
        <v>77</v>
      </c>
      <c r="F27" s="915">
        <v>11</v>
      </c>
      <c r="G27" s="915">
        <v>20</v>
      </c>
      <c r="H27" s="915">
        <v>9</v>
      </c>
      <c r="I27" s="915">
        <v>9</v>
      </c>
      <c r="J27" s="915">
        <v>4</v>
      </c>
      <c r="K27" s="915">
        <v>8</v>
      </c>
      <c r="L27" s="915">
        <v>2</v>
      </c>
      <c r="M27" s="914">
        <v>3</v>
      </c>
      <c r="N27" s="914">
        <v>1</v>
      </c>
      <c r="O27" s="914">
        <v>4</v>
      </c>
      <c r="P27" s="925">
        <f t="shared" si="0"/>
        <v>224</v>
      </c>
      <c r="Q27" s="912"/>
    </row>
    <row r="28" spans="2:17" s="776" customFormat="1" ht="18.75" customHeight="1" x14ac:dyDescent="0.25">
      <c r="B28" s="913" t="s">
        <v>684</v>
      </c>
      <c r="C28" s="914">
        <v>1</v>
      </c>
      <c r="D28" s="915">
        <v>48</v>
      </c>
      <c r="E28" s="915">
        <v>62</v>
      </c>
      <c r="F28" s="915">
        <v>39</v>
      </c>
      <c r="G28" s="915">
        <v>20</v>
      </c>
      <c r="H28" s="915">
        <v>16</v>
      </c>
      <c r="I28" s="915">
        <v>14</v>
      </c>
      <c r="J28" s="915">
        <v>6</v>
      </c>
      <c r="K28" s="915">
        <v>5</v>
      </c>
      <c r="L28" s="915">
        <v>4</v>
      </c>
      <c r="M28" s="914">
        <v>4</v>
      </c>
      <c r="N28" s="914">
        <v>2</v>
      </c>
      <c r="O28" s="914">
        <v>15</v>
      </c>
      <c r="P28" s="925">
        <f t="shared" si="0"/>
        <v>236</v>
      </c>
      <c r="Q28" s="912"/>
    </row>
    <row r="29" spans="2:17" s="776" customFormat="1" ht="18.75" customHeight="1" x14ac:dyDescent="0.25">
      <c r="B29" s="913" t="s">
        <v>685</v>
      </c>
      <c r="C29" s="914">
        <v>4</v>
      </c>
      <c r="D29" s="915">
        <v>54</v>
      </c>
      <c r="E29" s="915">
        <v>50</v>
      </c>
      <c r="F29" s="915">
        <v>17</v>
      </c>
      <c r="G29" s="915">
        <v>11</v>
      </c>
      <c r="H29" s="915">
        <v>10</v>
      </c>
      <c r="I29" s="915">
        <v>1</v>
      </c>
      <c r="J29" s="915">
        <v>3</v>
      </c>
      <c r="K29" s="915">
        <v>4</v>
      </c>
      <c r="L29" s="915">
        <v>0</v>
      </c>
      <c r="M29" s="914">
        <v>1</v>
      </c>
      <c r="N29" s="914">
        <v>0</v>
      </c>
      <c r="O29" s="914">
        <v>5</v>
      </c>
      <c r="P29" s="925">
        <f t="shared" si="0"/>
        <v>160</v>
      </c>
      <c r="Q29" s="912"/>
    </row>
    <row r="30" spans="2:17" s="776" customFormat="1" ht="18.75" customHeight="1" x14ac:dyDescent="0.25">
      <c r="B30" s="913" t="s">
        <v>686</v>
      </c>
      <c r="C30" s="914">
        <v>3</v>
      </c>
      <c r="D30" s="915">
        <v>46</v>
      </c>
      <c r="E30" s="915">
        <v>46</v>
      </c>
      <c r="F30" s="915">
        <v>24</v>
      </c>
      <c r="G30" s="915">
        <v>7</v>
      </c>
      <c r="H30" s="915">
        <v>3</v>
      </c>
      <c r="I30" s="915">
        <v>2</v>
      </c>
      <c r="J30" s="915">
        <v>1</v>
      </c>
      <c r="K30" s="915">
        <v>1</v>
      </c>
      <c r="L30" s="915">
        <v>1</v>
      </c>
      <c r="M30" s="914">
        <v>0</v>
      </c>
      <c r="N30" s="914">
        <v>0</v>
      </c>
      <c r="O30" s="914">
        <v>6</v>
      </c>
      <c r="P30" s="925">
        <f t="shared" si="0"/>
        <v>140</v>
      </c>
      <c r="Q30" s="912"/>
    </row>
    <row r="31" spans="2:17" s="776" customFormat="1" ht="31.5" x14ac:dyDescent="0.25">
      <c r="B31" s="913" t="s">
        <v>678</v>
      </c>
      <c r="C31" s="914">
        <v>2</v>
      </c>
      <c r="D31" s="915">
        <v>52</v>
      </c>
      <c r="E31" s="915">
        <v>72</v>
      </c>
      <c r="F31" s="915">
        <v>39</v>
      </c>
      <c r="G31" s="915">
        <v>18</v>
      </c>
      <c r="H31" s="915">
        <v>16</v>
      </c>
      <c r="I31" s="915">
        <v>2</v>
      </c>
      <c r="J31" s="915">
        <v>6</v>
      </c>
      <c r="K31" s="915">
        <v>3</v>
      </c>
      <c r="L31" s="915">
        <v>2</v>
      </c>
      <c r="M31" s="914">
        <v>2</v>
      </c>
      <c r="N31" s="914">
        <v>3</v>
      </c>
      <c r="O31" s="914">
        <v>9</v>
      </c>
      <c r="P31" s="925">
        <f t="shared" si="0"/>
        <v>226</v>
      </c>
      <c r="Q31" s="912"/>
    </row>
    <row r="32" spans="2:17" s="776" customFormat="1" ht="31.5" x14ac:dyDescent="0.25">
      <c r="B32" s="913" t="s">
        <v>716</v>
      </c>
      <c r="C32" s="914">
        <v>0</v>
      </c>
      <c r="D32" s="915">
        <v>7</v>
      </c>
      <c r="E32" s="915">
        <v>8</v>
      </c>
      <c r="F32" s="915">
        <v>9</v>
      </c>
      <c r="G32" s="915">
        <v>9</v>
      </c>
      <c r="H32" s="915">
        <v>6</v>
      </c>
      <c r="I32" s="915">
        <v>2</v>
      </c>
      <c r="J32" s="915">
        <v>1</v>
      </c>
      <c r="K32" s="915">
        <v>2</v>
      </c>
      <c r="L32" s="915">
        <v>2</v>
      </c>
      <c r="M32" s="914">
        <v>2</v>
      </c>
      <c r="N32" s="914">
        <v>2</v>
      </c>
      <c r="O32" s="914">
        <v>2</v>
      </c>
      <c r="P32" s="925">
        <f t="shared" si="0"/>
        <v>52</v>
      </c>
      <c r="Q32" s="912"/>
    </row>
    <row r="33" spans="2:17" s="776" customFormat="1" ht="31.5" x14ac:dyDescent="0.25">
      <c r="B33" s="913" t="s">
        <v>2772</v>
      </c>
      <c r="C33" s="914">
        <v>0</v>
      </c>
      <c r="D33" s="915">
        <v>23</v>
      </c>
      <c r="E33" s="915">
        <v>47</v>
      </c>
      <c r="F33" s="915">
        <v>43</v>
      </c>
      <c r="G33" s="915">
        <v>18</v>
      </c>
      <c r="H33" s="915">
        <v>21</v>
      </c>
      <c r="I33" s="915">
        <v>17</v>
      </c>
      <c r="J33" s="915">
        <v>13</v>
      </c>
      <c r="K33" s="915">
        <v>7</v>
      </c>
      <c r="L33" s="915">
        <v>4</v>
      </c>
      <c r="M33" s="914">
        <v>8</v>
      </c>
      <c r="N33" s="914">
        <v>0</v>
      </c>
      <c r="O33" s="914">
        <v>7</v>
      </c>
      <c r="P33" s="925">
        <f t="shared" si="0"/>
        <v>208</v>
      </c>
      <c r="Q33" s="912"/>
    </row>
    <row r="34" spans="2:17" s="776" customFormat="1" ht="18.75" customHeight="1" x14ac:dyDescent="0.25">
      <c r="B34" s="913" t="s">
        <v>717</v>
      </c>
      <c r="C34" s="914">
        <v>1</v>
      </c>
      <c r="D34" s="915">
        <v>50</v>
      </c>
      <c r="E34" s="915">
        <v>55</v>
      </c>
      <c r="F34" s="915">
        <v>18</v>
      </c>
      <c r="G34" s="915">
        <v>9</v>
      </c>
      <c r="H34" s="915">
        <v>6</v>
      </c>
      <c r="I34" s="915">
        <v>3</v>
      </c>
      <c r="J34" s="915">
        <v>5</v>
      </c>
      <c r="K34" s="915">
        <v>0</v>
      </c>
      <c r="L34" s="915">
        <v>3</v>
      </c>
      <c r="M34" s="914">
        <v>3</v>
      </c>
      <c r="N34" s="914">
        <v>0</v>
      </c>
      <c r="O34" s="914">
        <v>3</v>
      </c>
      <c r="P34" s="925">
        <f t="shared" si="0"/>
        <v>156</v>
      </c>
      <c r="Q34" s="912"/>
    </row>
    <row r="35" spans="2:17" s="776" customFormat="1" ht="18.75" customHeight="1" x14ac:dyDescent="0.25">
      <c r="B35" s="913" t="s">
        <v>679</v>
      </c>
      <c r="C35" s="914">
        <v>0</v>
      </c>
      <c r="D35" s="915">
        <v>16</v>
      </c>
      <c r="E35" s="915">
        <v>27</v>
      </c>
      <c r="F35" s="915">
        <v>16</v>
      </c>
      <c r="G35" s="915">
        <v>6</v>
      </c>
      <c r="H35" s="915">
        <v>11</v>
      </c>
      <c r="I35" s="915">
        <v>2</v>
      </c>
      <c r="J35" s="915">
        <v>4</v>
      </c>
      <c r="K35" s="915">
        <v>3</v>
      </c>
      <c r="L35" s="915">
        <v>2</v>
      </c>
      <c r="M35" s="914">
        <v>5</v>
      </c>
      <c r="N35" s="914">
        <v>0</v>
      </c>
      <c r="O35" s="914">
        <v>2</v>
      </c>
      <c r="P35" s="925">
        <f t="shared" si="0"/>
        <v>94</v>
      </c>
      <c r="Q35" s="912"/>
    </row>
    <row r="36" spans="2:17" s="776" customFormat="1" ht="18.75" customHeight="1" x14ac:dyDescent="0.25">
      <c r="B36" s="913" t="s">
        <v>718</v>
      </c>
      <c r="C36" s="914">
        <v>0</v>
      </c>
      <c r="D36" s="915">
        <v>21</v>
      </c>
      <c r="E36" s="915">
        <v>14</v>
      </c>
      <c r="F36" s="915">
        <v>10</v>
      </c>
      <c r="G36" s="915">
        <v>4</v>
      </c>
      <c r="H36" s="915">
        <v>2</v>
      </c>
      <c r="I36" s="915">
        <v>4</v>
      </c>
      <c r="J36" s="915">
        <v>3</v>
      </c>
      <c r="K36" s="915">
        <v>2</v>
      </c>
      <c r="L36" s="915">
        <v>0</v>
      </c>
      <c r="M36" s="914">
        <v>1</v>
      </c>
      <c r="N36" s="914">
        <v>0</v>
      </c>
      <c r="O36" s="914">
        <v>6</v>
      </c>
      <c r="P36" s="925">
        <f t="shared" si="0"/>
        <v>67</v>
      </c>
      <c r="Q36" s="912"/>
    </row>
    <row r="37" spans="2:17" s="776" customFormat="1" ht="18.75" customHeight="1" x14ac:dyDescent="0.25">
      <c r="B37" s="913" t="s">
        <v>680</v>
      </c>
      <c r="C37" s="914">
        <v>2</v>
      </c>
      <c r="D37" s="915">
        <v>33</v>
      </c>
      <c r="E37" s="915">
        <v>42</v>
      </c>
      <c r="F37" s="915">
        <v>27</v>
      </c>
      <c r="G37" s="915">
        <v>16</v>
      </c>
      <c r="H37" s="915">
        <v>12</v>
      </c>
      <c r="I37" s="915">
        <v>3</v>
      </c>
      <c r="J37" s="915">
        <v>6</v>
      </c>
      <c r="K37" s="915">
        <v>5</v>
      </c>
      <c r="L37" s="915">
        <v>4</v>
      </c>
      <c r="M37" s="914">
        <v>18</v>
      </c>
      <c r="N37" s="914">
        <v>14</v>
      </c>
      <c r="O37" s="914">
        <v>149</v>
      </c>
      <c r="P37" s="925">
        <f t="shared" si="0"/>
        <v>331</v>
      </c>
      <c r="Q37" s="912"/>
    </row>
    <row r="38" spans="2:17" s="776" customFormat="1" ht="18.75" customHeight="1" x14ac:dyDescent="0.25">
      <c r="B38" s="913" t="s">
        <v>688</v>
      </c>
      <c r="C38" s="914">
        <v>1</v>
      </c>
      <c r="D38" s="915">
        <v>10</v>
      </c>
      <c r="E38" s="915">
        <v>22</v>
      </c>
      <c r="F38" s="915">
        <v>10</v>
      </c>
      <c r="G38" s="915">
        <v>5</v>
      </c>
      <c r="H38" s="915">
        <v>3</v>
      </c>
      <c r="I38" s="915">
        <v>3</v>
      </c>
      <c r="J38" s="915">
        <v>0</v>
      </c>
      <c r="K38" s="915">
        <v>0</v>
      </c>
      <c r="L38" s="915">
        <v>0</v>
      </c>
      <c r="M38" s="914">
        <v>0</v>
      </c>
      <c r="N38" s="914">
        <v>0</v>
      </c>
      <c r="O38" s="914">
        <v>1</v>
      </c>
      <c r="P38" s="925">
        <f t="shared" si="0"/>
        <v>55</v>
      </c>
      <c r="Q38" s="912"/>
    </row>
    <row r="39" spans="2:17" s="776" customFormat="1" ht="18.75" customHeight="1" x14ac:dyDescent="0.25">
      <c r="B39" s="913" t="s">
        <v>691</v>
      </c>
      <c r="C39" s="914">
        <v>13</v>
      </c>
      <c r="D39" s="915">
        <v>98</v>
      </c>
      <c r="E39" s="915">
        <v>160</v>
      </c>
      <c r="F39" s="915">
        <v>65</v>
      </c>
      <c r="G39" s="915">
        <v>36</v>
      </c>
      <c r="H39" s="915">
        <v>20</v>
      </c>
      <c r="I39" s="915">
        <v>17</v>
      </c>
      <c r="J39" s="915">
        <v>9</v>
      </c>
      <c r="K39" s="915">
        <v>6</v>
      </c>
      <c r="L39" s="915">
        <v>9</v>
      </c>
      <c r="M39" s="914">
        <v>13</v>
      </c>
      <c r="N39" s="914">
        <v>3</v>
      </c>
      <c r="O39" s="914">
        <v>18</v>
      </c>
      <c r="P39" s="925">
        <f t="shared" si="0"/>
        <v>467</v>
      </c>
      <c r="Q39" s="912"/>
    </row>
    <row r="40" spans="2:17" s="776" customFormat="1" ht="18.75" customHeight="1" x14ac:dyDescent="0.25">
      <c r="B40" s="913" t="s">
        <v>695</v>
      </c>
      <c r="C40" s="914">
        <v>8</v>
      </c>
      <c r="D40" s="915">
        <v>69</v>
      </c>
      <c r="E40" s="915">
        <v>86</v>
      </c>
      <c r="F40" s="915">
        <v>33</v>
      </c>
      <c r="G40" s="915">
        <v>18</v>
      </c>
      <c r="H40" s="915">
        <v>4</v>
      </c>
      <c r="I40" s="915">
        <v>8</v>
      </c>
      <c r="J40" s="915">
        <v>1</v>
      </c>
      <c r="K40" s="915">
        <v>5</v>
      </c>
      <c r="L40" s="915">
        <v>1</v>
      </c>
      <c r="M40" s="914">
        <v>2</v>
      </c>
      <c r="N40" s="914">
        <v>0</v>
      </c>
      <c r="O40" s="914">
        <v>4</v>
      </c>
      <c r="P40" s="925">
        <f t="shared" si="0"/>
        <v>239</v>
      </c>
      <c r="Q40" s="912"/>
    </row>
    <row r="41" spans="2:17" s="776" customFormat="1" ht="18.75" customHeight="1" x14ac:dyDescent="0.25">
      <c r="B41" s="913" t="s">
        <v>2771</v>
      </c>
      <c r="C41" s="914">
        <v>0</v>
      </c>
      <c r="D41" s="915">
        <v>31</v>
      </c>
      <c r="E41" s="915">
        <v>13</v>
      </c>
      <c r="F41" s="915">
        <v>11</v>
      </c>
      <c r="G41" s="915">
        <v>4</v>
      </c>
      <c r="H41" s="915">
        <v>1</v>
      </c>
      <c r="I41" s="915">
        <v>1</v>
      </c>
      <c r="J41" s="915">
        <v>2</v>
      </c>
      <c r="K41" s="915">
        <v>0</v>
      </c>
      <c r="L41" s="915">
        <v>1</v>
      </c>
      <c r="M41" s="914">
        <v>1</v>
      </c>
      <c r="N41" s="914">
        <v>1</v>
      </c>
      <c r="O41" s="914">
        <v>0</v>
      </c>
      <c r="P41" s="925">
        <f t="shared" si="0"/>
        <v>66</v>
      </c>
      <c r="Q41" s="912"/>
    </row>
    <row r="42" spans="2:17" s="776" customFormat="1" ht="31.5" x14ac:dyDescent="0.25">
      <c r="B42" s="913" t="s">
        <v>719</v>
      </c>
      <c r="C42" s="914">
        <v>1</v>
      </c>
      <c r="D42" s="915">
        <v>22</v>
      </c>
      <c r="E42" s="915">
        <v>23</v>
      </c>
      <c r="F42" s="915">
        <v>10</v>
      </c>
      <c r="G42" s="915">
        <v>7</v>
      </c>
      <c r="H42" s="915">
        <v>6</v>
      </c>
      <c r="I42" s="915">
        <v>0</v>
      </c>
      <c r="J42" s="915">
        <v>0</v>
      </c>
      <c r="K42" s="915">
        <v>0</v>
      </c>
      <c r="L42" s="915">
        <v>0</v>
      </c>
      <c r="M42" s="914">
        <v>0</v>
      </c>
      <c r="N42" s="914">
        <v>0</v>
      </c>
      <c r="O42" s="914">
        <v>5</v>
      </c>
      <c r="P42" s="925">
        <f t="shared" si="0"/>
        <v>74</v>
      </c>
      <c r="Q42" s="912"/>
    </row>
    <row r="43" spans="2:17" s="776" customFormat="1" ht="18.75" customHeight="1" x14ac:dyDescent="0.25">
      <c r="B43" s="913" t="s">
        <v>2788</v>
      </c>
      <c r="C43" s="914">
        <v>0</v>
      </c>
      <c r="D43" s="915">
        <v>6</v>
      </c>
      <c r="E43" s="915">
        <v>12</v>
      </c>
      <c r="F43" s="915">
        <v>15</v>
      </c>
      <c r="G43" s="915">
        <v>5</v>
      </c>
      <c r="H43" s="915">
        <v>4</v>
      </c>
      <c r="I43" s="915">
        <v>3</v>
      </c>
      <c r="J43" s="915">
        <v>2</v>
      </c>
      <c r="K43" s="915">
        <v>1</v>
      </c>
      <c r="L43" s="915">
        <v>1</v>
      </c>
      <c r="M43" s="914">
        <v>0</v>
      </c>
      <c r="N43" s="914">
        <v>0</v>
      </c>
      <c r="O43" s="914">
        <v>2</v>
      </c>
      <c r="P43" s="925">
        <f t="shared" si="0"/>
        <v>51</v>
      </c>
      <c r="Q43" s="912"/>
    </row>
    <row r="44" spans="2:17" s="776" customFormat="1" ht="31.5" x14ac:dyDescent="0.25">
      <c r="B44" s="913" t="s">
        <v>674</v>
      </c>
      <c r="C44" s="914">
        <v>1</v>
      </c>
      <c r="D44" s="915">
        <v>4</v>
      </c>
      <c r="E44" s="915">
        <v>12</v>
      </c>
      <c r="F44" s="915">
        <v>11</v>
      </c>
      <c r="G44" s="915">
        <v>12</v>
      </c>
      <c r="H44" s="915">
        <v>13</v>
      </c>
      <c r="I44" s="915">
        <v>9</v>
      </c>
      <c r="J44" s="915">
        <v>2</v>
      </c>
      <c r="K44" s="915">
        <v>2</v>
      </c>
      <c r="L44" s="915">
        <v>3</v>
      </c>
      <c r="M44" s="914">
        <v>1</v>
      </c>
      <c r="N44" s="914">
        <v>4</v>
      </c>
      <c r="O44" s="914">
        <v>4</v>
      </c>
      <c r="P44" s="925">
        <f t="shared" si="0"/>
        <v>78</v>
      </c>
      <c r="Q44" s="912"/>
    </row>
    <row r="45" spans="2:17" s="776" customFormat="1" ht="18.75" customHeight="1" x14ac:dyDescent="0.25">
      <c r="B45" s="913" t="s">
        <v>675</v>
      </c>
      <c r="C45" s="914">
        <v>1</v>
      </c>
      <c r="D45" s="915">
        <v>13</v>
      </c>
      <c r="E45" s="915">
        <v>24</v>
      </c>
      <c r="F45" s="915">
        <v>12</v>
      </c>
      <c r="G45" s="915">
        <v>7</v>
      </c>
      <c r="H45" s="915">
        <v>2</v>
      </c>
      <c r="I45" s="915">
        <v>3</v>
      </c>
      <c r="J45" s="915">
        <v>2</v>
      </c>
      <c r="K45" s="915">
        <v>1</v>
      </c>
      <c r="L45" s="915">
        <v>1</v>
      </c>
      <c r="M45" s="914">
        <v>0</v>
      </c>
      <c r="N45" s="914">
        <v>1</v>
      </c>
      <c r="O45" s="914">
        <v>3</v>
      </c>
      <c r="P45" s="925">
        <f t="shared" si="0"/>
        <v>70</v>
      </c>
      <c r="Q45" s="912"/>
    </row>
    <row r="46" spans="2:17" s="776" customFormat="1" ht="18.75" customHeight="1" x14ac:dyDescent="0.25">
      <c r="B46" s="913" t="s">
        <v>676</v>
      </c>
      <c r="C46" s="914">
        <v>1</v>
      </c>
      <c r="D46" s="915">
        <v>2</v>
      </c>
      <c r="E46" s="915">
        <v>8</v>
      </c>
      <c r="F46" s="915">
        <v>5</v>
      </c>
      <c r="G46" s="915">
        <v>13</v>
      </c>
      <c r="H46" s="915">
        <v>6</v>
      </c>
      <c r="I46" s="915">
        <v>10</v>
      </c>
      <c r="J46" s="915">
        <v>5</v>
      </c>
      <c r="K46" s="915">
        <v>2</v>
      </c>
      <c r="L46" s="915">
        <v>6</v>
      </c>
      <c r="M46" s="914">
        <v>5</v>
      </c>
      <c r="N46" s="914">
        <v>1</v>
      </c>
      <c r="O46" s="914">
        <v>2</v>
      </c>
      <c r="P46" s="925">
        <f t="shared" si="0"/>
        <v>66</v>
      </c>
      <c r="Q46" s="912"/>
    </row>
    <row r="47" spans="2:17" s="776" customFormat="1" ht="18.75" customHeight="1" x14ac:dyDescent="0.25">
      <c r="B47" s="913" t="s">
        <v>2789</v>
      </c>
      <c r="C47" s="914">
        <v>5</v>
      </c>
      <c r="D47" s="915">
        <v>26</v>
      </c>
      <c r="E47" s="915">
        <v>49</v>
      </c>
      <c r="F47" s="915">
        <v>36</v>
      </c>
      <c r="G47" s="915">
        <v>15</v>
      </c>
      <c r="H47" s="915">
        <v>17</v>
      </c>
      <c r="I47" s="915">
        <v>10</v>
      </c>
      <c r="J47" s="915">
        <v>10</v>
      </c>
      <c r="K47" s="915">
        <v>4</v>
      </c>
      <c r="L47" s="915">
        <v>2</v>
      </c>
      <c r="M47" s="914">
        <v>11</v>
      </c>
      <c r="N47" s="914">
        <v>3</v>
      </c>
      <c r="O47" s="914">
        <v>20</v>
      </c>
      <c r="P47" s="925">
        <f t="shared" si="0"/>
        <v>208</v>
      </c>
      <c r="Q47" s="912"/>
    </row>
    <row r="48" spans="2:17" s="776" customFormat="1" ht="18.75" customHeight="1" x14ac:dyDescent="0.25">
      <c r="B48" s="916" t="s">
        <v>687</v>
      </c>
      <c r="C48" s="917">
        <v>1</v>
      </c>
      <c r="D48" s="918">
        <v>12</v>
      </c>
      <c r="E48" s="918">
        <v>18</v>
      </c>
      <c r="F48" s="918">
        <v>11</v>
      </c>
      <c r="G48" s="918">
        <v>6</v>
      </c>
      <c r="H48" s="918">
        <v>12</v>
      </c>
      <c r="I48" s="918">
        <v>6</v>
      </c>
      <c r="J48" s="918">
        <v>3</v>
      </c>
      <c r="K48" s="918">
        <v>2</v>
      </c>
      <c r="L48" s="918">
        <v>0</v>
      </c>
      <c r="M48" s="917">
        <v>2</v>
      </c>
      <c r="N48" s="917">
        <v>0</v>
      </c>
      <c r="O48" s="917">
        <v>4</v>
      </c>
      <c r="P48" s="925">
        <f t="shared" si="0"/>
        <v>77</v>
      </c>
      <c r="Q48" s="912"/>
    </row>
    <row r="49" spans="2:17" s="776" customFormat="1" ht="18.75" customHeight="1" x14ac:dyDescent="0.25">
      <c r="B49" s="843" t="s">
        <v>727</v>
      </c>
      <c r="C49" s="771">
        <f>SUM(C7:C48)</f>
        <v>93</v>
      </c>
      <c r="D49" s="927">
        <f t="shared" ref="D49:P49" si="1">SUM(D7:D48)</f>
        <v>1262</v>
      </c>
      <c r="E49" s="927">
        <f t="shared" si="1"/>
        <v>1657</v>
      </c>
      <c r="F49" s="927">
        <f t="shared" si="1"/>
        <v>832</v>
      </c>
      <c r="G49" s="927">
        <f t="shared" si="1"/>
        <v>453</v>
      </c>
      <c r="H49" s="927">
        <f t="shared" si="1"/>
        <v>348</v>
      </c>
      <c r="I49" s="927">
        <f t="shared" si="1"/>
        <v>231</v>
      </c>
      <c r="J49" s="927">
        <f t="shared" si="1"/>
        <v>146</v>
      </c>
      <c r="K49" s="927">
        <f t="shared" si="1"/>
        <v>116</v>
      </c>
      <c r="L49" s="927">
        <f t="shared" si="1"/>
        <v>90</v>
      </c>
      <c r="M49" s="771">
        <f t="shared" si="1"/>
        <v>136</v>
      </c>
      <c r="N49" s="771">
        <f t="shared" si="1"/>
        <v>48</v>
      </c>
      <c r="O49" s="771">
        <f t="shared" si="1"/>
        <v>386</v>
      </c>
      <c r="P49" s="771">
        <f t="shared" si="1"/>
        <v>5798</v>
      </c>
      <c r="Q49" s="912"/>
    </row>
    <row r="50" spans="2:17" ht="11.25" customHeight="1" x14ac:dyDescent="0.25">
      <c r="B50" s="919" t="s">
        <v>837</v>
      </c>
      <c r="C50" s="926">
        <f>IFERROR(C49/$P$49,0)</f>
        <v>1.6040013797861331E-2</v>
      </c>
      <c r="D50" s="926">
        <f t="shared" ref="D50:P50" si="2">IFERROR(D49/$P$49,0)</f>
        <v>0.21766126250431184</v>
      </c>
      <c r="E50" s="926">
        <f t="shared" si="2"/>
        <v>0.2857882028285616</v>
      </c>
      <c r="F50" s="926">
        <f t="shared" si="2"/>
        <v>0.14349775784753363</v>
      </c>
      <c r="G50" s="926">
        <f t="shared" si="2"/>
        <v>7.8130389789582616E-2</v>
      </c>
      <c r="H50" s="926">
        <f t="shared" si="2"/>
        <v>6.0020696791997237E-2</v>
      </c>
      <c r="I50" s="926">
        <f t="shared" si="2"/>
        <v>3.9841324594687824E-2</v>
      </c>
      <c r="J50" s="926">
        <f t="shared" si="2"/>
        <v>2.5181096929975853E-2</v>
      </c>
      <c r="K50" s="926">
        <f t="shared" si="2"/>
        <v>2.0006898930665748E-2</v>
      </c>
      <c r="L50" s="926">
        <f t="shared" si="2"/>
        <v>1.5522593997930321E-2</v>
      </c>
      <c r="M50" s="926">
        <f t="shared" si="2"/>
        <v>2.3456364263539153E-2</v>
      </c>
      <c r="N50" s="926">
        <f t="shared" si="2"/>
        <v>8.2787167988961716E-3</v>
      </c>
      <c r="O50" s="926">
        <f t="shared" si="2"/>
        <v>6.6574680924456703E-2</v>
      </c>
      <c r="P50" s="926">
        <f t="shared" si="2"/>
        <v>1</v>
      </c>
    </row>
    <row r="51" spans="2:17" ht="15" x14ac:dyDescent="0.25">
      <c r="B51" s="920"/>
      <c r="C51" s="921"/>
      <c r="D51" s="922"/>
      <c r="E51" s="922"/>
      <c r="F51" s="922"/>
      <c r="G51" s="922"/>
      <c r="H51" s="922"/>
      <c r="I51" s="922"/>
      <c r="J51" s="922"/>
      <c r="K51" s="922"/>
      <c r="L51" s="922"/>
      <c r="M51" s="921"/>
      <c r="N51" s="921"/>
      <c r="O51" s="921"/>
      <c r="P51" s="921"/>
    </row>
    <row r="52" spans="2:17" ht="15" customHeight="1" x14ac:dyDescent="0.25"/>
    <row r="53" spans="2:17" ht="15" hidden="1" customHeight="1" x14ac:dyDescent="0.25"/>
    <row r="54" spans="2:17" ht="15" hidden="1" customHeight="1" x14ac:dyDescent="0.25"/>
    <row r="55" spans="2:17" ht="15" hidden="1" customHeight="1" x14ac:dyDescent="0.25"/>
    <row r="56" spans="2:17" ht="15" hidden="1" customHeight="1" x14ac:dyDescent="0.25"/>
    <row r="57" spans="2:17" ht="15" hidden="1" customHeight="1" x14ac:dyDescent="0.25"/>
    <row r="58" spans="2:17" ht="15" hidden="1" customHeight="1" x14ac:dyDescent="0.25"/>
    <row r="59" spans="2:17" ht="15" hidden="1" customHeight="1" x14ac:dyDescent="0.25"/>
    <row r="60" spans="2:17" ht="15" hidden="1" customHeight="1" x14ac:dyDescent="0.25"/>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sheetData>
  <sheetProtection sheet="1" objects="1" scenarios="1" formatCells="0" formatColumns="0" formatRows="0" insertColumns="0" insertRows="0" deleteColumns="0" deleteRows="0" sort="0"/>
  <mergeCells count="3">
    <mergeCell ref="B1:P3"/>
    <mergeCell ref="B4:P4"/>
    <mergeCell ref="B5:P5"/>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S88"/>
  <sheetViews>
    <sheetView showGridLines="0" zoomScale="85" zoomScaleNormal="85" workbookViewId="0">
      <pane xSplit="2" ySplit="6" topLeftCell="C34" activePane="bottomRight" state="frozen"/>
      <selection activeCell="C5" sqref="C5"/>
      <selection pane="topRight" activeCell="C5" sqref="C5"/>
      <selection pane="bottomLeft" activeCell="C5" sqref="C5"/>
      <selection pane="bottomRight" activeCell="C10" sqref="C10:O10"/>
    </sheetView>
  </sheetViews>
  <sheetFormatPr baseColWidth="10" defaultColWidth="0" defaultRowHeight="0" customHeight="1" zeroHeight="1" x14ac:dyDescent="0.25"/>
  <cols>
    <col min="1" max="1" width="3.5703125" style="846" customWidth="1"/>
    <col min="2" max="2" width="51.85546875" style="846" customWidth="1"/>
    <col min="3" max="3" width="11.5703125" style="846" bestFit="1" customWidth="1"/>
    <col min="4" max="12" width="7.42578125" style="934" customWidth="1"/>
    <col min="13" max="13" width="7.42578125" style="846" customWidth="1"/>
    <col min="14" max="14" width="7.42578125" style="846" bestFit="1" customWidth="1"/>
    <col min="15" max="15" width="7.140625" style="846" customWidth="1"/>
    <col min="16" max="16" width="12.7109375" style="846" customWidth="1"/>
    <col min="17" max="17" width="5" style="846" customWidth="1"/>
    <col min="18" max="19" width="0" style="846" hidden="1" customWidth="1"/>
    <col min="20" max="16384" width="9.140625" style="846" hidden="1"/>
  </cols>
  <sheetData>
    <row r="1" spans="2:18" ht="15" x14ac:dyDescent="0.25">
      <c r="B1" s="2018"/>
      <c r="C1" s="2019"/>
      <c r="D1" s="2019"/>
      <c r="E1" s="2019"/>
      <c r="F1" s="2019"/>
      <c r="G1" s="2019"/>
      <c r="H1" s="2019"/>
      <c r="I1" s="2019"/>
      <c r="J1" s="2019"/>
      <c r="K1" s="2019"/>
      <c r="L1" s="2019"/>
      <c r="M1" s="2019"/>
      <c r="N1" s="2019"/>
      <c r="O1" s="2019"/>
      <c r="P1" s="2020"/>
    </row>
    <row r="2" spans="2:18" ht="15" x14ac:dyDescent="0.25">
      <c r="B2" s="2021"/>
      <c r="C2" s="2022"/>
      <c r="D2" s="2022"/>
      <c r="E2" s="2022"/>
      <c r="F2" s="2022"/>
      <c r="G2" s="2022"/>
      <c r="H2" s="2022"/>
      <c r="I2" s="2022"/>
      <c r="J2" s="2022"/>
      <c r="K2" s="2022"/>
      <c r="L2" s="2022"/>
      <c r="M2" s="2022"/>
      <c r="N2" s="2022"/>
      <c r="O2" s="2022"/>
      <c r="P2" s="2023"/>
    </row>
    <row r="3" spans="2:18" ht="16.5" thickBot="1" x14ac:dyDescent="0.3">
      <c r="B3" s="2024"/>
      <c r="C3" s="2025"/>
      <c r="D3" s="2025"/>
      <c r="E3" s="2025"/>
      <c r="F3" s="2025"/>
      <c r="G3" s="2025"/>
      <c r="H3" s="2025"/>
      <c r="I3" s="2025"/>
      <c r="J3" s="2025"/>
      <c r="K3" s="2025"/>
      <c r="L3" s="2025"/>
      <c r="M3" s="2025"/>
      <c r="N3" s="2025"/>
      <c r="O3" s="2025"/>
      <c r="P3" s="2026"/>
      <c r="Q3" s="776"/>
      <c r="R3" s="776"/>
    </row>
    <row r="4" spans="2:18" s="775" customFormat="1" ht="21.75" thickBot="1" x14ac:dyDescent="0.4">
      <c r="B4" s="1855" t="s">
        <v>2791</v>
      </c>
      <c r="C4" s="1856"/>
      <c r="D4" s="1856"/>
      <c r="E4" s="1856"/>
      <c r="F4" s="1856"/>
      <c r="G4" s="1856"/>
      <c r="H4" s="1856"/>
      <c r="I4" s="1856"/>
      <c r="J4" s="1856"/>
      <c r="K4" s="1856"/>
      <c r="L4" s="1856"/>
      <c r="M4" s="1856"/>
      <c r="N4" s="1856"/>
      <c r="O4" s="1856"/>
      <c r="P4" s="1858"/>
      <c r="Q4" s="776"/>
      <c r="R4" s="776"/>
    </row>
    <row r="5" spans="2:18" s="778" customFormat="1" ht="15.75" x14ac:dyDescent="0.25">
      <c r="B5" s="1859"/>
      <c r="C5" s="1859"/>
      <c r="D5" s="1859"/>
      <c r="E5" s="1859"/>
      <c r="F5" s="1859"/>
      <c r="G5" s="1859"/>
      <c r="H5" s="1859"/>
      <c r="I5" s="1859"/>
      <c r="J5" s="1859"/>
      <c r="K5" s="1859"/>
      <c r="L5" s="1859"/>
      <c r="M5" s="1859"/>
      <c r="N5" s="1859"/>
      <c r="O5" s="1859"/>
      <c r="P5" s="1859"/>
      <c r="Q5" s="777"/>
      <c r="R5" s="777"/>
    </row>
    <row r="6" spans="2:18" s="928" customFormat="1" ht="32.25" thickBot="1" x14ac:dyDescent="0.3">
      <c r="B6" s="905" t="s">
        <v>886</v>
      </c>
      <c r="C6" s="854" t="s">
        <v>887</v>
      </c>
      <c r="D6" s="906" t="s">
        <v>888</v>
      </c>
      <c r="E6" s="906" t="s">
        <v>889</v>
      </c>
      <c r="F6" s="906" t="s">
        <v>890</v>
      </c>
      <c r="G6" s="906" t="s">
        <v>891</v>
      </c>
      <c r="H6" s="906" t="s">
        <v>892</v>
      </c>
      <c r="I6" s="906" t="s">
        <v>893</v>
      </c>
      <c r="J6" s="906" t="s">
        <v>894</v>
      </c>
      <c r="K6" s="906" t="s">
        <v>895</v>
      </c>
      <c r="L6" s="906" t="s">
        <v>896</v>
      </c>
      <c r="M6" s="854" t="s">
        <v>897</v>
      </c>
      <c r="N6" s="854" t="s">
        <v>898</v>
      </c>
      <c r="O6" s="854" t="s">
        <v>899</v>
      </c>
      <c r="P6" s="854" t="s">
        <v>727</v>
      </c>
      <c r="Q6" s="907"/>
    </row>
    <row r="7" spans="2:18" ht="31.5" x14ac:dyDescent="0.25">
      <c r="B7" s="909" t="s">
        <v>2786</v>
      </c>
      <c r="C7" s="929">
        <v>1</v>
      </c>
      <c r="D7" s="929">
        <v>2</v>
      </c>
      <c r="E7" s="929">
        <v>9</v>
      </c>
      <c r="F7" s="929">
        <v>7</v>
      </c>
      <c r="G7" s="929">
        <v>4</v>
      </c>
      <c r="H7" s="929">
        <v>6</v>
      </c>
      <c r="I7" s="929">
        <v>3</v>
      </c>
      <c r="J7" s="929">
        <v>2</v>
      </c>
      <c r="K7" s="929">
        <v>4</v>
      </c>
      <c r="L7" s="929">
        <v>3</v>
      </c>
      <c r="M7" s="929">
        <v>8</v>
      </c>
      <c r="N7" s="929">
        <v>3</v>
      </c>
      <c r="O7" s="929">
        <v>1</v>
      </c>
      <c r="P7" s="935">
        <f t="shared" ref="P7:P42" si="0">SUM(C7:O7)</f>
        <v>53</v>
      </c>
      <c r="Q7" s="912"/>
    </row>
    <row r="8" spans="2:18" ht="18.75" customHeight="1" x14ac:dyDescent="0.25">
      <c r="B8" s="913" t="s">
        <v>682</v>
      </c>
      <c r="C8" s="866">
        <v>1</v>
      </c>
      <c r="D8" s="866">
        <v>2</v>
      </c>
      <c r="E8" s="866">
        <v>5</v>
      </c>
      <c r="F8" s="866">
        <v>7</v>
      </c>
      <c r="G8" s="866">
        <v>2</v>
      </c>
      <c r="H8" s="866">
        <v>1</v>
      </c>
      <c r="I8" s="866">
        <v>2</v>
      </c>
      <c r="J8" s="866">
        <v>2</v>
      </c>
      <c r="K8" s="866">
        <v>1</v>
      </c>
      <c r="L8" s="866">
        <v>2</v>
      </c>
      <c r="M8" s="866">
        <v>2</v>
      </c>
      <c r="N8" s="866">
        <v>0</v>
      </c>
      <c r="O8" s="866">
        <v>0</v>
      </c>
      <c r="P8" s="936">
        <f t="shared" si="0"/>
        <v>27</v>
      </c>
      <c r="Q8" s="912"/>
    </row>
    <row r="9" spans="2:18" s="930" customFormat="1" ht="31.5" x14ac:dyDescent="0.25">
      <c r="B9" s="913" t="s">
        <v>666</v>
      </c>
      <c r="C9" s="866">
        <v>0</v>
      </c>
      <c r="D9" s="866">
        <v>7</v>
      </c>
      <c r="E9" s="866">
        <v>7</v>
      </c>
      <c r="F9" s="866">
        <v>7</v>
      </c>
      <c r="G9" s="866">
        <v>6</v>
      </c>
      <c r="H9" s="866">
        <v>6</v>
      </c>
      <c r="I9" s="866">
        <v>4</v>
      </c>
      <c r="J9" s="866">
        <v>5</v>
      </c>
      <c r="K9" s="866">
        <v>6</v>
      </c>
      <c r="L9" s="866">
        <v>1</v>
      </c>
      <c r="M9" s="866">
        <v>2</v>
      </c>
      <c r="N9" s="866">
        <v>4</v>
      </c>
      <c r="O9" s="866">
        <v>0</v>
      </c>
      <c r="P9" s="936">
        <f t="shared" si="0"/>
        <v>55</v>
      </c>
      <c r="Q9" s="912"/>
    </row>
    <row r="10" spans="2:18" s="930" customFormat="1" ht="18.75" customHeight="1" x14ac:dyDescent="0.25">
      <c r="B10" s="913" t="s">
        <v>667</v>
      </c>
      <c r="C10" s="866">
        <v>0</v>
      </c>
      <c r="D10" s="866">
        <v>1</v>
      </c>
      <c r="E10" s="866">
        <v>5</v>
      </c>
      <c r="F10" s="866">
        <v>5</v>
      </c>
      <c r="G10" s="866">
        <v>2</v>
      </c>
      <c r="H10" s="866">
        <v>7</v>
      </c>
      <c r="I10" s="866">
        <v>1</v>
      </c>
      <c r="J10" s="866">
        <v>3</v>
      </c>
      <c r="K10" s="866">
        <v>1</v>
      </c>
      <c r="L10" s="866">
        <v>0</v>
      </c>
      <c r="M10" s="866">
        <v>3</v>
      </c>
      <c r="N10" s="866">
        <v>0</v>
      </c>
      <c r="O10" s="866">
        <v>1</v>
      </c>
      <c r="P10" s="936">
        <f t="shared" si="0"/>
        <v>29</v>
      </c>
      <c r="Q10" s="912"/>
    </row>
    <row r="11" spans="2:18" s="930" customFormat="1" ht="18.75" customHeight="1" x14ac:dyDescent="0.25">
      <c r="B11" s="913" t="s">
        <v>683</v>
      </c>
      <c r="C11" s="866">
        <v>0</v>
      </c>
      <c r="D11" s="866">
        <v>2</v>
      </c>
      <c r="E11" s="866">
        <v>9</v>
      </c>
      <c r="F11" s="866">
        <v>5</v>
      </c>
      <c r="G11" s="866">
        <v>3</v>
      </c>
      <c r="H11" s="866">
        <v>5</v>
      </c>
      <c r="I11" s="866">
        <v>1</v>
      </c>
      <c r="J11" s="866">
        <v>0</v>
      </c>
      <c r="K11" s="866">
        <v>0</v>
      </c>
      <c r="L11" s="866">
        <v>2</v>
      </c>
      <c r="M11" s="866">
        <v>0</v>
      </c>
      <c r="N11" s="866">
        <v>0</v>
      </c>
      <c r="O11" s="866">
        <v>0</v>
      </c>
      <c r="P11" s="936">
        <f t="shared" si="0"/>
        <v>27</v>
      </c>
      <c r="Q11" s="912"/>
    </row>
    <row r="12" spans="2:18" s="930" customFormat="1" ht="18.75" customHeight="1" x14ac:dyDescent="0.25">
      <c r="B12" s="913" t="s">
        <v>668</v>
      </c>
      <c r="C12" s="866">
        <v>4</v>
      </c>
      <c r="D12" s="866">
        <v>15</v>
      </c>
      <c r="E12" s="866">
        <v>34</v>
      </c>
      <c r="F12" s="866">
        <v>11</v>
      </c>
      <c r="G12" s="866">
        <v>4</v>
      </c>
      <c r="H12" s="866">
        <v>5</v>
      </c>
      <c r="I12" s="866">
        <v>2</v>
      </c>
      <c r="J12" s="866">
        <v>2</v>
      </c>
      <c r="K12" s="866">
        <v>1</v>
      </c>
      <c r="L12" s="866">
        <v>2</v>
      </c>
      <c r="M12" s="866">
        <v>2</v>
      </c>
      <c r="N12" s="866">
        <v>0</v>
      </c>
      <c r="O12" s="866">
        <v>0</v>
      </c>
      <c r="P12" s="936">
        <f t="shared" si="0"/>
        <v>82</v>
      </c>
      <c r="Q12" s="912"/>
    </row>
    <row r="13" spans="2:18" s="930" customFormat="1" ht="31.5" x14ac:dyDescent="0.25">
      <c r="B13" s="913" t="s">
        <v>669</v>
      </c>
      <c r="C13" s="866">
        <v>5</v>
      </c>
      <c r="D13" s="866">
        <v>15</v>
      </c>
      <c r="E13" s="866">
        <v>36</v>
      </c>
      <c r="F13" s="866">
        <v>33</v>
      </c>
      <c r="G13" s="866">
        <v>18</v>
      </c>
      <c r="H13" s="866">
        <v>10</v>
      </c>
      <c r="I13" s="866">
        <v>12</v>
      </c>
      <c r="J13" s="866">
        <v>7</v>
      </c>
      <c r="K13" s="866">
        <v>8</v>
      </c>
      <c r="L13" s="866">
        <v>5</v>
      </c>
      <c r="M13" s="866">
        <v>12</v>
      </c>
      <c r="N13" s="866">
        <v>2</v>
      </c>
      <c r="O13" s="866">
        <v>3</v>
      </c>
      <c r="P13" s="936">
        <f t="shared" si="0"/>
        <v>166</v>
      </c>
      <c r="Q13" s="912"/>
    </row>
    <row r="14" spans="2:18" s="930" customFormat="1" ht="31.5" x14ac:dyDescent="0.25">
      <c r="B14" s="913" t="s">
        <v>670</v>
      </c>
      <c r="C14" s="866">
        <v>0</v>
      </c>
      <c r="D14" s="866">
        <v>2</v>
      </c>
      <c r="E14" s="866">
        <v>3</v>
      </c>
      <c r="F14" s="866">
        <v>4</v>
      </c>
      <c r="G14" s="866">
        <v>2</v>
      </c>
      <c r="H14" s="866">
        <v>4</v>
      </c>
      <c r="I14" s="866">
        <v>4</v>
      </c>
      <c r="J14" s="866">
        <v>3</v>
      </c>
      <c r="K14" s="866">
        <v>1</v>
      </c>
      <c r="L14" s="866">
        <v>0</v>
      </c>
      <c r="M14" s="866">
        <v>4</v>
      </c>
      <c r="N14" s="866">
        <v>2</v>
      </c>
      <c r="O14" s="866">
        <v>3</v>
      </c>
      <c r="P14" s="936">
        <f t="shared" si="0"/>
        <v>32</v>
      </c>
      <c r="Q14" s="912"/>
    </row>
    <row r="15" spans="2:18" s="930" customFormat="1" ht="18.75" customHeight="1" x14ac:dyDescent="0.25">
      <c r="B15" s="913" t="s">
        <v>699</v>
      </c>
      <c r="C15" s="866">
        <v>5</v>
      </c>
      <c r="D15" s="866">
        <v>31</v>
      </c>
      <c r="E15" s="866">
        <v>35</v>
      </c>
      <c r="F15" s="866">
        <v>22</v>
      </c>
      <c r="G15" s="866">
        <v>8</v>
      </c>
      <c r="H15" s="866">
        <v>5</v>
      </c>
      <c r="I15" s="866">
        <v>1</v>
      </c>
      <c r="J15" s="866">
        <v>3</v>
      </c>
      <c r="K15" s="866">
        <v>3</v>
      </c>
      <c r="L15" s="866">
        <v>3</v>
      </c>
      <c r="M15" s="866">
        <v>1</v>
      </c>
      <c r="N15" s="866">
        <v>0</v>
      </c>
      <c r="O15" s="866">
        <v>1</v>
      </c>
      <c r="P15" s="936">
        <f t="shared" si="0"/>
        <v>118</v>
      </c>
      <c r="Q15" s="912"/>
    </row>
    <row r="16" spans="2:18" s="930" customFormat="1" ht="18.75" customHeight="1" x14ac:dyDescent="0.25">
      <c r="B16" s="913" t="s">
        <v>671</v>
      </c>
      <c r="C16" s="866">
        <v>5</v>
      </c>
      <c r="D16" s="866">
        <v>30</v>
      </c>
      <c r="E16" s="866">
        <v>22</v>
      </c>
      <c r="F16" s="866">
        <v>15</v>
      </c>
      <c r="G16" s="866">
        <v>4</v>
      </c>
      <c r="H16" s="866">
        <v>7</v>
      </c>
      <c r="I16" s="866">
        <v>7</v>
      </c>
      <c r="J16" s="866">
        <v>4</v>
      </c>
      <c r="K16" s="866">
        <v>0</v>
      </c>
      <c r="L16" s="866">
        <v>0</v>
      </c>
      <c r="M16" s="866">
        <v>3</v>
      </c>
      <c r="N16" s="866">
        <v>0</v>
      </c>
      <c r="O16" s="866">
        <v>1</v>
      </c>
      <c r="P16" s="936">
        <f t="shared" si="0"/>
        <v>98</v>
      </c>
      <c r="Q16" s="912"/>
    </row>
    <row r="17" spans="2:17" s="930" customFormat="1" ht="18.75" customHeight="1" x14ac:dyDescent="0.25">
      <c r="B17" s="913" t="s">
        <v>672</v>
      </c>
      <c r="C17" s="866">
        <v>3</v>
      </c>
      <c r="D17" s="866">
        <v>16</v>
      </c>
      <c r="E17" s="866">
        <v>29</v>
      </c>
      <c r="F17" s="866">
        <v>20</v>
      </c>
      <c r="G17" s="866">
        <v>19</v>
      </c>
      <c r="H17" s="866">
        <v>12</v>
      </c>
      <c r="I17" s="866">
        <v>6</v>
      </c>
      <c r="J17" s="866">
        <v>3</v>
      </c>
      <c r="K17" s="866">
        <v>6</v>
      </c>
      <c r="L17" s="866">
        <v>4</v>
      </c>
      <c r="M17" s="866">
        <v>14</v>
      </c>
      <c r="N17" s="866">
        <v>5</v>
      </c>
      <c r="O17" s="866">
        <v>11</v>
      </c>
      <c r="P17" s="936">
        <f t="shared" si="0"/>
        <v>148</v>
      </c>
      <c r="Q17" s="912"/>
    </row>
    <row r="18" spans="2:17" s="930" customFormat="1" ht="18.75" customHeight="1" x14ac:dyDescent="0.25">
      <c r="B18" s="913" t="s">
        <v>697</v>
      </c>
      <c r="C18" s="866">
        <v>10</v>
      </c>
      <c r="D18" s="866">
        <v>71</v>
      </c>
      <c r="E18" s="866">
        <v>79</v>
      </c>
      <c r="F18" s="866">
        <v>26</v>
      </c>
      <c r="G18" s="866">
        <v>13</v>
      </c>
      <c r="H18" s="866">
        <v>9</v>
      </c>
      <c r="I18" s="866">
        <v>7</v>
      </c>
      <c r="J18" s="866">
        <v>6</v>
      </c>
      <c r="K18" s="866">
        <v>4</v>
      </c>
      <c r="L18" s="866">
        <v>1</v>
      </c>
      <c r="M18" s="866">
        <v>5</v>
      </c>
      <c r="N18" s="866">
        <v>1</v>
      </c>
      <c r="O18" s="866">
        <v>6</v>
      </c>
      <c r="P18" s="936">
        <f t="shared" si="0"/>
        <v>238</v>
      </c>
      <c r="Q18" s="912"/>
    </row>
    <row r="19" spans="2:17" s="930" customFormat="1" ht="18.75" customHeight="1" x14ac:dyDescent="0.25">
      <c r="B19" s="913" t="s">
        <v>673</v>
      </c>
      <c r="C19" s="866">
        <v>0</v>
      </c>
      <c r="D19" s="866">
        <v>16</v>
      </c>
      <c r="E19" s="866">
        <v>22</v>
      </c>
      <c r="F19" s="866">
        <v>10</v>
      </c>
      <c r="G19" s="866">
        <v>4</v>
      </c>
      <c r="H19" s="866">
        <v>3</v>
      </c>
      <c r="I19" s="866">
        <v>0</v>
      </c>
      <c r="J19" s="866">
        <v>0</v>
      </c>
      <c r="K19" s="866">
        <v>0</v>
      </c>
      <c r="L19" s="866">
        <v>0</v>
      </c>
      <c r="M19" s="866">
        <v>6</v>
      </c>
      <c r="N19" s="866">
        <v>0</v>
      </c>
      <c r="O19" s="866">
        <v>0</v>
      </c>
      <c r="P19" s="936">
        <f t="shared" si="0"/>
        <v>61</v>
      </c>
      <c r="Q19" s="912"/>
    </row>
    <row r="20" spans="2:17" s="930" customFormat="1" ht="18.75" customHeight="1" x14ac:dyDescent="0.25">
      <c r="B20" s="913" t="s">
        <v>690</v>
      </c>
      <c r="C20" s="866">
        <v>11</v>
      </c>
      <c r="D20" s="866">
        <v>44</v>
      </c>
      <c r="E20" s="866">
        <v>49</v>
      </c>
      <c r="F20" s="866">
        <v>19</v>
      </c>
      <c r="G20" s="866">
        <v>11</v>
      </c>
      <c r="H20" s="866">
        <v>8</v>
      </c>
      <c r="I20" s="866">
        <v>6</v>
      </c>
      <c r="J20" s="866">
        <v>2</v>
      </c>
      <c r="K20" s="866">
        <v>0</v>
      </c>
      <c r="L20" s="866">
        <v>3</v>
      </c>
      <c r="M20" s="866">
        <v>7</v>
      </c>
      <c r="N20" s="866">
        <v>1</v>
      </c>
      <c r="O20" s="866">
        <v>1</v>
      </c>
      <c r="P20" s="936">
        <f t="shared" si="0"/>
        <v>162</v>
      </c>
      <c r="Q20" s="912"/>
    </row>
    <row r="21" spans="2:17" s="930" customFormat="1" ht="18.75" customHeight="1" x14ac:dyDescent="0.25">
      <c r="B21" s="913" t="s">
        <v>720</v>
      </c>
      <c r="C21" s="866">
        <v>1</v>
      </c>
      <c r="D21" s="866">
        <v>9</v>
      </c>
      <c r="E21" s="866">
        <v>11</v>
      </c>
      <c r="F21" s="866">
        <v>4</v>
      </c>
      <c r="G21" s="866">
        <v>8</v>
      </c>
      <c r="H21" s="866">
        <v>6</v>
      </c>
      <c r="I21" s="866">
        <v>4</v>
      </c>
      <c r="J21" s="866">
        <v>3</v>
      </c>
      <c r="K21" s="866">
        <v>3</v>
      </c>
      <c r="L21" s="866">
        <v>0</v>
      </c>
      <c r="M21" s="866">
        <v>1</v>
      </c>
      <c r="N21" s="866">
        <v>1</v>
      </c>
      <c r="O21" s="866">
        <v>0</v>
      </c>
      <c r="P21" s="936">
        <f t="shared" si="0"/>
        <v>51</v>
      </c>
      <c r="Q21" s="912"/>
    </row>
    <row r="22" spans="2:17" s="930" customFormat="1" ht="18.75" customHeight="1" x14ac:dyDescent="0.25">
      <c r="B22" s="913" t="s">
        <v>681</v>
      </c>
      <c r="C22" s="866">
        <v>2</v>
      </c>
      <c r="D22" s="866">
        <v>10</v>
      </c>
      <c r="E22" s="866">
        <v>10</v>
      </c>
      <c r="F22" s="866">
        <v>4</v>
      </c>
      <c r="G22" s="866">
        <v>3</v>
      </c>
      <c r="H22" s="866">
        <v>4</v>
      </c>
      <c r="I22" s="866">
        <v>2</v>
      </c>
      <c r="J22" s="866">
        <v>0</v>
      </c>
      <c r="K22" s="866">
        <v>4</v>
      </c>
      <c r="L22" s="866">
        <v>1</v>
      </c>
      <c r="M22" s="866">
        <v>1</v>
      </c>
      <c r="N22" s="866">
        <v>0</v>
      </c>
      <c r="O22" s="866">
        <v>1</v>
      </c>
      <c r="P22" s="936">
        <f t="shared" si="0"/>
        <v>42</v>
      </c>
      <c r="Q22" s="912"/>
    </row>
    <row r="23" spans="2:17" s="930" customFormat="1" ht="18.75" customHeight="1" x14ac:dyDescent="0.25">
      <c r="B23" s="913" t="s">
        <v>2769</v>
      </c>
      <c r="C23" s="866">
        <v>2</v>
      </c>
      <c r="D23" s="866">
        <v>13</v>
      </c>
      <c r="E23" s="866">
        <v>14</v>
      </c>
      <c r="F23" s="866">
        <v>7</v>
      </c>
      <c r="G23" s="866">
        <v>6</v>
      </c>
      <c r="H23" s="866">
        <v>2</v>
      </c>
      <c r="I23" s="866">
        <v>1</v>
      </c>
      <c r="J23" s="866">
        <v>2</v>
      </c>
      <c r="K23" s="866">
        <v>2</v>
      </c>
      <c r="L23" s="866">
        <v>0</v>
      </c>
      <c r="M23" s="866">
        <v>6</v>
      </c>
      <c r="N23" s="866">
        <v>1</v>
      </c>
      <c r="O23" s="866">
        <v>0</v>
      </c>
      <c r="P23" s="936">
        <f t="shared" si="0"/>
        <v>56</v>
      </c>
      <c r="Q23" s="912"/>
    </row>
    <row r="24" spans="2:17" s="930" customFormat="1" ht="18.75" customHeight="1" x14ac:dyDescent="0.25">
      <c r="B24" s="913" t="s">
        <v>2770</v>
      </c>
      <c r="C24" s="866">
        <v>2</v>
      </c>
      <c r="D24" s="866">
        <v>29</v>
      </c>
      <c r="E24" s="866">
        <v>40</v>
      </c>
      <c r="F24" s="866">
        <v>24</v>
      </c>
      <c r="G24" s="866">
        <v>6</v>
      </c>
      <c r="H24" s="866">
        <v>11</v>
      </c>
      <c r="I24" s="866">
        <v>12</v>
      </c>
      <c r="J24" s="866">
        <v>3</v>
      </c>
      <c r="K24" s="866">
        <v>6</v>
      </c>
      <c r="L24" s="866">
        <v>4</v>
      </c>
      <c r="M24" s="866">
        <v>12</v>
      </c>
      <c r="N24" s="866">
        <v>0</v>
      </c>
      <c r="O24" s="866">
        <v>2</v>
      </c>
      <c r="P24" s="936">
        <f t="shared" si="0"/>
        <v>151</v>
      </c>
      <c r="Q24" s="912"/>
    </row>
    <row r="25" spans="2:17" s="930" customFormat="1" ht="18.75" customHeight="1" x14ac:dyDescent="0.25">
      <c r="B25" s="913" t="s">
        <v>684</v>
      </c>
      <c r="C25" s="866">
        <v>0</v>
      </c>
      <c r="D25" s="866">
        <v>9</v>
      </c>
      <c r="E25" s="866">
        <v>14</v>
      </c>
      <c r="F25" s="866">
        <v>8</v>
      </c>
      <c r="G25" s="866">
        <v>6</v>
      </c>
      <c r="H25" s="866">
        <v>4</v>
      </c>
      <c r="I25" s="866">
        <v>4</v>
      </c>
      <c r="J25" s="866">
        <v>1</v>
      </c>
      <c r="K25" s="866">
        <v>3</v>
      </c>
      <c r="L25" s="866">
        <v>3</v>
      </c>
      <c r="M25" s="866">
        <v>1</v>
      </c>
      <c r="N25" s="866">
        <v>0</v>
      </c>
      <c r="O25" s="866">
        <v>2</v>
      </c>
      <c r="P25" s="936">
        <f t="shared" si="0"/>
        <v>55</v>
      </c>
      <c r="Q25" s="912"/>
    </row>
    <row r="26" spans="2:17" s="930" customFormat="1" ht="18.75" customHeight="1" x14ac:dyDescent="0.25">
      <c r="B26" s="913" t="s">
        <v>685</v>
      </c>
      <c r="C26" s="866">
        <v>2</v>
      </c>
      <c r="D26" s="866">
        <v>26</v>
      </c>
      <c r="E26" s="866">
        <v>20</v>
      </c>
      <c r="F26" s="866">
        <v>8</v>
      </c>
      <c r="G26" s="866">
        <v>10</v>
      </c>
      <c r="H26" s="866">
        <v>5</v>
      </c>
      <c r="I26" s="866">
        <v>0</v>
      </c>
      <c r="J26" s="866">
        <v>3</v>
      </c>
      <c r="K26" s="866">
        <v>2</v>
      </c>
      <c r="L26" s="866">
        <v>1</v>
      </c>
      <c r="M26" s="866">
        <v>3</v>
      </c>
      <c r="N26" s="866">
        <v>0</v>
      </c>
      <c r="O26" s="866">
        <v>0</v>
      </c>
      <c r="P26" s="936">
        <f t="shared" si="0"/>
        <v>80</v>
      </c>
      <c r="Q26" s="912"/>
    </row>
    <row r="27" spans="2:17" s="930" customFormat="1" ht="18.75" customHeight="1" x14ac:dyDescent="0.25">
      <c r="B27" s="913" t="s">
        <v>686</v>
      </c>
      <c r="C27" s="866">
        <v>1</v>
      </c>
      <c r="D27" s="866">
        <v>18</v>
      </c>
      <c r="E27" s="866">
        <v>18</v>
      </c>
      <c r="F27" s="866">
        <v>9</v>
      </c>
      <c r="G27" s="866">
        <v>5</v>
      </c>
      <c r="H27" s="866">
        <v>2</v>
      </c>
      <c r="I27" s="866">
        <v>3</v>
      </c>
      <c r="J27" s="866">
        <v>0</v>
      </c>
      <c r="K27" s="866">
        <v>0</v>
      </c>
      <c r="L27" s="866">
        <v>2</v>
      </c>
      <c r="M27" s="866">
        <v>4</v>
      </c>
      <c r="N27" s="866">
        <v>0</v>
      </c>
      <c r="O27" s="866">
        <v>1</v>
      </c>
      <c r="P27" s="936">
        <f t="shared" si="0"/>
        <v>63</v>
      </c>
      <c r="Q27" s="912"/>
    </row>
    <row r="28" spans="2:17" s="930" customFormat="1" ht="31.5" x14ac:dyDescent="0.25">
      <c r="B28" s="913" t="s">
        <v>678</v>
      </c>
      <c r="C28" s="866">
        <v>3</v>
      </c>
      <c r="D28" s="866">
        <v>19</v>
      </c>
      <c r="E28" s="866">
        <v>28</v>
      </c>
      <c r="F28" s="866">
        <v>20</v>
      </c>
      <c r="G28" s="866">
        <v>7</v>
      </c>
      <c r="H28" s="866">
        <v>4</v>
      </c>
      <c r="I28" s="866">
        <v>4</v>
      </c>
      <c r="J28" s="866">
        <v>1</v>
      </c>
      <c r="K28" s="866">
        <v>2</v>
      </c>
      <c r="L28" s="866">
        <v>0</v>
      </c>
      <c r="M28" s="866">
        <v>3</v>
      </c>
      <c r="N28" s="866">
        <v>0</v>
      </c>
      <c r="O28" s="866">
        <v>0</v>
      </c>
      <c r="P28" s="936">
        <f t="shared" si="0"/>
        <v>91</v>
      </c>
      <c r="Q28" s="912"/>
    </row>
    <row r="29" spans="2:17" s="930" customFormat="1" ht="31.5" x14ac:dyDescent="0.25">
      <c r="B29" s="913" t="s">
        <v>2772</v>
      </c>
      <c r="C29" s="866">
        <v>0</v>
      </c>
      <c r="D29" s="866">
        <v>15</v>
      </c>
      <c r="E29" s="866">
        <v>38</v>
      </c>
      <c r="F29" s="866">
        <v>18</v>
      </c>
      <c r="G29" s="866">
        <v>25</v>
      </c>
      <c r="H29" s="866">
        <v>9</v>
      </c>
      <c r="I29" s="866">
        <v>13</v>
      </c>
      <c r="J29" s="866">
        <v>3</v>
      </c>
      <c r="K29" s="866">
        <v>0</v>
      </c>
      <c r="L29" s="866">
        <v>3</v>
      </c>
      <c r="M29" s="866">
        <v>8</v>
      </c>
      <c r="N29" s="866">
        <v>0</v>
      </c>
      <c r="O29" s="866">
        <v>0</v>
      </c>
      <c r="P29" s="936">
        <f t="shared" si="0"/>
        <v>132</v>
      </c>
      <c r="Q29" s="912"/>
    </row>
    <row r="30" spans="2:17" s="930" customFormat="1" ht="18.75" customHeight="1" x14ac:dyDescent="0.25">
      <c r="B30" s="913" t="s">
        <v>717</v>
      </c>
      <c r="C30" s="866">
        <v>1</v>
      </c>
      <c r="D30" s="866">
        <v>24</v>
      </c>
      <c r="E30" s="866">
        <v>26</v>
      </c>
      <c r="F30" s="866">
        <v>14</v>
      </c>
      <c r="G30" s="866">
        <v>8</v>
      </c>
      <c r="H30" s="866">
        <v>4</v>
      </c>
      <c r="I30" s="866">
        <v>5</v>
      </c>
      <c r="J30" s="866">
        <v>4</v>
      </c>
      <c r="K30" s="866">
        <v>3</v>
      </c>
      <c r="L30" s="866">
        <v>0</v>
      </c>
      <c r="M30" s="866">
        <v>2</v>
      </c>
      <c r="N30" s="866">
        <v>0</v>
      </c>
      <c r="O30" s="866">
        <v>0</v>
      </c>
      <c r="P30" s="936">
        <f t="shared" si="0"/>
        <v>91</v>
      </c>
      <c r="Q30" s="912"/>
    </row>
    <row r="31" spans="2:17" s="930" customFormat="1" ht="18.75" customHeight="1" x14ac:dyDescent="0.25">
      <c r="B31" s="913" t="s">
        <v>679</v>
      </c>
      <c r="C31" s="866">
        <v>2</v>
      </c>
      <c r="D31" s="866">
        <v>19</v>
      </c>
      <c r="E31" s="866">
        <v>29</v>
      </c>
      <c r="F31" s="866">
        <v>12</v>
      </c>
      <c r="G31" s="866">
        <v>9</v>
      </c>
      <c r="H31" s="866">
        <v>7</v>
      </c>
      <c r="I31" s="866">
        <v>5</v>
      </c>
      <c r="J31" s="866">
        <v>3</v>
      </c>
      <c r="K31" s="866">
        <v>3</v>
      </c>
      <c r="L31" s="866">
        <v>2</v>
      </c>
      <c r="M31" s="866">
        <v>5</v>
      </c>
      <c r="N31" s="866">
        <v>0</v>
      </c>
      <c r="O31" s="866">
        <v>1</v>
      </c>
      <c r="P31" s="936">
        <f t="shared" si="0"/>
        <v>97</v>
      </c>
      <c r="Q31" s="912"/>
    </row>
    <row r="32" spans="2:17" s="930" customFormat="1" ht="18.75" customHeight="1" x14ac:dyDescent="0.25">
      <c r="B32" s="913" t="s">
        <v>718</v>
      </c>
      <c r="C32" s="866">
        <v>0</v>
      </c>
      <c r="D32" s="866">
        <v>9</v>
      </c>
      <c r="E32" s="866">
        <v>19</v>
      </c>
      <c r="F32" s="866">
        <v>5</v>
      </c>
      <c r="G32" s="866">
        <v>3</v>
      </c>
      <c r="H32" s="866">
        <v>5</v>
      </c>
      <c r="I32" s="866">
        <v>4</v>
      </c>
      <c r="J32" s="866">
        <v>1</v>
      </c>
      <c r="K32" s="866">
        <v>1</v>
      </c>
      <c r="L32" s="866">
        <v>4</v>
      </c>
      <c r="M32" s="866">
        <v>1</v>
      </c>
      <c r="N32" s="866">
        <v>0</v>
      </c>
      <c r="O32" s="866">
        <v>0</v>
      </c>
      <c r="P32" s="936">
        <f t="shared" si="0"/>
        <v>52</v>
      </c>
      <c r="Q32" s="912"/>
    </row>
    <row r="33" spans="2:17" s="930" customFormat="1" ht="18.75" customHeight="1" x14ac:dyDescent="0.25">
      <c r="B33" s="913" t="s">
        <v>680</v>
      </c>
      <c r="C33" s="866">
        <v>1</v>
      </c>
      <c r="D33" s="866">
        <v>15</v>
      </c>
      <c r="E33" s="866">
        <v>19</v>
      </c>
      <c r="F33" s="866">
        <v>19</v>
      </c>
      <c r="G33" s="866">
        <v>8</v>
      </c>
      <c r="H33" s="866">
        <v>8</v>
      </c>
      <c r="I33" s="866">
        <v>3</v>
      </c>
      <c r="J33" s="866">
        <v>1</v>
      </c>
      <c r="K33" s="866">
        <v>2</v>
      </c>
      <c r="L33" s="866">
        <v>1</v>
      </c>
      <c r="M33" s="866">
        <v>2</v>
      </c>
      <c r="N33" s="866">
        <v>0</v>
      </c>
      <c r="O33" s="866">
        <v>0</v>
      </c>
      <c r="P33" s="936">
        <f t="shared" si="0"/>
        <v>79</v>
      </c>
      <c r="Q33" s="912"/>
    </row>
    <row r="34" spans="2:17" s="930" customFormat="1" ht="18.75" customHeight="1" x14ac:dyDescent="0.25">
      <c r="B34" s="913" t="s">
        <v>688</v>
      </c>
      <c r="C34" s="866">
        <v>1</v>
      </c>
      <c r="D34" s="866">
        <v>10</v>
      </c>
      <c r="E34" s="866">
        <v>16</v>
      </c>
      <c r="F34" s="866">
        <v>7</v>
      </c>
      <c r="G34" s="866">
        <v>4</v>
      </c>
      <c r="H34" s="866">
        <v>7</v>
      </c>
      <c r="I34" s="866">
        <v>2</v>
      </c>
      <c r="J34" s="866">
        <v>3</v>
      </c>
      <c r="K34" s="866">
        <v>0</v>
      </c>
      <c r="L34" s="866">
        <v>1</v>
      </c>
      <c r="M34" s="866">
        <v>0</v>
      </c>
      <c r="N34" s="866">
        <v>0</v>
      </c>
      <c r="O34" s="866">
        <v>1</v>
      </c>
      <c r="P34" s="936">
        <f t="shared" si="0"/>
        <v>52</v>
      </c>
      <c r="Q34" s="912"/>
    </row>
    <row r="35" spans="2:17" s="930" customFormat="1" ht="18.75" customHeight="1" x14ac:dyDescent="0.25">
      <c r="B35" s="913" t="s">
        <v>691</v>
      </c>
      <c r="C35" s="866">
        <v>9</v>
      </c>
      <c r="D35" s="866">
        <v>71</v>
      </c>
      <c r="E35" s="866">
        <v>87</v>
      </c>
      <c r="F35" s="866">
        <v>43</v>
      </c>
      <c r="G35" s="866">
        <v>30</v>
      </c>
      <c r="H35" s="866">
        <v>17</v>
      </c>
      <c r="I35" s="866">
        <v>3</v>
      </c>
      <c r="J35" s="866">
        <v>10</v>
      </c>
      <c r="K35" s="866">
        <v>9</v>
      </c>
      <c r="L35" s="866">
        <v>1</v>
      </c>
      <c r="M35" s="866">
        <v>17</v>
      </c>
      <c r="N35" s="866">
        <v>3</v>
      </c>
      <c r="O35" s="866">
        <v>5</v>
      </c>
      <c r="P35" s="936">
        <f t="shared" si="0"/>
        <v>305</v>
      </c>
      <c r="Q35" s="912"/>
    </row>
    <row r="36" spans="2:17" s="930" customFormat="1" ht="18.75" customHeight="1" x14ac:dyDescent="0.25">
      <c r="B36" s="913" t="s">
        <v>695</v>
      </c>
      <c r="C36" s="866">
        <v>5</v>
      </c>
      <c r="D36" s="866">
        <v>42</v>
      </c>
      <c r="E36" s="866">
        <v>47</v>
      </c>
      <c r="F36" s="866">
        <v>18</v>
      </c>
      <c r="G36" s="866">
        <v>9</v>
      </c>
      <c r="H36" s="866">
        <v>8</v>
      </c>
      <c r="I36" s="866">
        <v>3</v>
      </c>
      <c r="J36" s="866">
        <v>5</v>
      </c>
      <c r="K36" s="866">
        <v>0</v>
      </c>
      <c r="L36" s="866">
        <v>2</v>
      </c>
      <c r="M36" s="866">
        <v>5</v>
      </c>
      <c r="N36" s="866">
        <v>1</v>
      </c>
      <c r="O36" s="866">
        <v>4</v>
      </c>
      <c r="P36" s="936">
        <f t="shared" si="0"/>
        <v>149</v>
      </c>
      <c r="Q36" s="912"/>
    </row>
    <row r="37" spans="2:17" s="930" customFormat="1" ht="18.75" customHeight="1" x14ac:dyDescent="0.25">
      <c r="B37" s="913" t="s">
        <v>2771</v>
      </c>
      <c r="C37" s="866">
        <v>1</v>
      </c>
      <c r="D37" s="866">
        <v>11</v>
      </c>
      <c r="E37" s="866">
        <v>8</v>
      </c>
      <c r="F37" s="866">
        <v>8</v>
      </c>
      <c r="G37" s="866">
        <v>2</v>
      </c>
      <c r="H37" s="866">
        <v>3</v>
      </c>
      <c r="I37" s="866">
        <v>2</v>
      </c>
      <c r="J37" s="866">
        <v>3</v>
      </c>
      <c r="K37" s="866">
        <v>0</v>
      </c>
      <c r="L37" s="866">
        <v>2</v>
      </c>
      <c r="M37" s="866">
        <v>1</v>
      </c>
      <c r="N37" s="866">
        <v>0</v>
      </c>
      <c r="O37" s="866">
        <v>0</v>
      </c>
      <c r="P37" s="936">
        <f t="shared" si="0"/>
        <v>41</v>
      </c>
      <c r="Q37" s="912"/>
    </row>
    <row r="38" spans="2:17" s="930" customFormat="1" ht="31.5" x14ac:dyDescent="0.25">
      <c r="B38" s="913" t="s">
        <v>719</v>
      </c>
      <c r="C38" s="866">
        <v>0</v>
      </c>
      <c r="D38" s="866">
        <v>12</v>
      </c>
      <c r="E38" s="866">
        <v>15</v>
      </c>
      <c r="F38" s="866">
        <v>2</v>
      </c>
      <c r="G38" s="866">
        <v>1</v>
      </c>
      <c r="H38" s="866">
        <v>4</v>
      </c>
      <c r="I38" s="866">
        <v>1</v>
      </c>
      <c r="J38" s="866">
        <v>0</v>
      </c>
      <c r="K38" s="866">
        <v>0</v>
      </c>
      <c r="L38" s="866">
        <v>0</v>
      </c>
      <c r="M38" s="866">
        <v>1</v>
      </c>
      <c r="N38" s="866">
        <v>0</v>
      </c>
      <c r="O38" s="866">
        <v>0</v>
      </c>
      <c r="P38" s="936">
        <f t="shared" si="0"/>
        <v>36</v>
      </c>
      <c r="Q38" s="912"/>
    </row>
    <row r="39" spans="2:17" s="930" customFormat="1" ht="31.5" x14ac:dyDescent="0.25">
      <c r="B39" s="913" t="s">
        <v>674</v>
      </c>
      <c r="C39" s="866">
        <v>0</v>
      </c>
      <c r="D39" s="866">
        <v>2</v>
      </c>
      <c r="E39" s="866">
        <v>7</v>
      </c>
      <c r="F39" s="866">
        <v>7</v>
      </c>
      <c r="G39" s="866">
        <v>10</v>
      </c>
      <c r="H39" s="866">
        <v>13</v>
      </c>
      <c r="I39" s="866">
        <v>4</v>
      </c>
      <c r="J39" s="866">
        <v>3</v>
      </c>
      <c r="K39" s="866">
        <v>6</v>
      </c>
      <c r="L39" s="866">
        <v>2</v>
      </c>
      <c r="M39" s="866">
        <v>4</v>
      </c>
      <c r="N39" s="866">
        <v>0</v>
      </c>
      <c r="O39" s="866">
        <v>0</v>
      </c>
      <c r="P39" s="936">
        <f t="shared" si="0"/>
        <v>58</v>
      </c>
      <c r="Q39" s="912"/>
    </row>
    <row r="40" spans="2:17" s="930" customFormat="1" ht="18.75" customHeight="1" x14ac:dyDescent="0.25">
      <c r="B40" s="931" t="s">
        <v>675</v>
      </c>
      <c r="C40" s="871">
        <v>0</v>
      </c>
      <c r="D40" s="871">
        <v>2</v>
      </c>
      <c r="E40" s="871">
        <v>10</v>
      </c>
      <c r="F40" s="871">
        <v>5</v>
      </c>
      <c r="G40" s="871">
        <v>10</v>
      </c>
      <c r="H40" s="871">
        <v>7</v>
      </c>
      <c r="I40" s="871">
        <v>5</v>
      </c>
      <c r="J40" s="871">
        <v>3</v>
      </c>
      <c r="K40" s="871">
        <v>3</v>
      </c>
      <c r="L40" s="871">
        <v>5</v>
      </c>
      <c r="M40" s="871">
        <v>7</v>
      </c>
      <c r="N40" s="871">
        <v>2</v>
      </c>
      <c r="O40" s="871">
        <v>3</v>
      </c>
      <c r="P40" s="937"/>
      <c r="Q40" s="912"/>
    </row>
    <row r="41" spans="2:17" s="930" customFormat="1" ht="18.75" customHeight="1" x14ac:dyDescent="0.25">
      <c r="B41" s="931" t="s">
        <v>676</v>
      </c>
      <c r="C41" s="871">
        <v>0</v>
      </c>
      <c r="D41" s="871">
        <v>13</v>
      </c>
      <c r="E41" s="871">
        <v>14</v>
      </c>
      <c r="F41" s="871">
        <v>8</v>
      </c>
      <c r="G41" s="871">
        <v>5</v>
      </c>
      <c r="H41" s="871">
        <v>6</v>
      </c>
      <c r="I41" s="871">
        <v>3</v>
      </c>
      <c r="J41" s="871">
        <v>1</v>
      </c>
      <c r="K41" s="871">
        <v>1</v>
      </c>
      <c r="L41" s="871">
        <v>0</v>
      </c>
      <c r="M41" s="871">
        <v>4</v>
      </c>
      <c r="N41" s="871">
        <v>0</v>
      </c>
      <c r="O41" s="871">
        <v>0</v>
      </c>
      <c r="P41" s="937"/>
      <c r="Q41" s="912"/>
    </row>
    <row r="42" spans="2:17" s="930" customFormat="1" ht="18.75" customHeight="1" x14ac:dyDescent="0.25">
      <c r="B42" s="931" t="s">
        <v>687</v>
      </c>
      <c r="C42" s="871">
        <v>0</v>
      </c>
      <c r="D42" s="871">
        <v>8</v>
      </c>
      <c r="E42" s="871">
        <v>19</v>
      </c>
      <c r="F42" s="871">
        <v>7</v>
      </c>
      <c r="G42" s="871">
        <v>5</v>
      </c>
      <c r="H42" s="871">
        <v>4</v>
      </c>
      <c r="I42" s="871">
        <v>0</v>
      </c>
      <c r="J42" s="871">
        <v>1</v>
      </c>
      <c r="K42" s="871">
        <v>3</v>
      </c>
      <c r="L42" s="871">
        <v>1</v>
      </c>
      <c r="M42" s="871">
        <v>3</v>
      </c>
      <c r="N42" s="871">
        <v>0</v>
      </c>
      <c r="O42" s="871">
        <v>2</v>
      </c>
      <c r="P42" s="937">
        <f t="shared" si="0"/>
        <v>53</v>
      </c>
      <c r="Q42" s="912"/>
    </row>
    <row r="43" spans="2:17" s="930" customFormat="1" ht="18.75" customHeight="1" x14ac:dyDescent="0.25">
      <c r="B43" s="843" t="s">
        <v>727</v>
      </c>
      <c r="C43" s="771">
        <f t="shared" ref="C43:P43" si="1">SUM(C7:C42)</f>
        <v>78</v>
      </c>
      <c r="D43" s="927">
        <f t="shared" si="1"/>
        <v>640</v>
      </c>
      <c r="E43" s="927">
        <f t="shared" si="1"/>
        <v>853</v>
      </c>
      <c r="F43" s="927">
        <f t="shared" si="1"/>
        <v>448</v>
      </c>
      <c r="G43" s="927">
        <f t="shared" si="1"/>
        <v>280</v>
      </c>
      <c r="H43" s="927">
        <f t="shared" si="1"/>
        <v>228</v>
      </c>
      <c r="I43" s="927">
        <f t="shared" si="1"/>
        <v>139</v>
      </c>
      <c r="J43" s="927">
        <f t="shared" si="1"/>
        <v>96</v>
      </c>
      <c r="K43" s="927">
        <f t="shared" si="1"/>
        <v>88</v>
      </c>
      <c r="L43" s="927">
        <f t="shared" si="1"/>
        <v>61</v>
      </c>
      <c r="M43" s="771">
        <f t="shared" si="1"/>
        <v>160</v>
      </c>
      <c r="N43" s="771">
        <f t="shared" si="1"/>
        <v>26</v>
      </c>
      <c r="O43" s="771">
        <f t="shared" si="1"/>
        <v>50</v>
      </c>
      <c r="P43" s="771">
        <f t="shared" si="1"/>
        <v>3030</v>
      </c>
      <c r="Q43" s="912"/>
    </row>
    <row r="44" spans="2:17" s="775" customFormat="1" ht="11.25" customHeight="1" x14ac:dyDescent="0.25">
      <c r="B44" s="919" t="s">
        <v>837</v>
      </c>
      <c r="C44" s="926">
        <f>C43/$P$43</f>
        <v>2.5742574257425741E-2</v>
      </c>
      <c r="D44" s="926">
        <f t="shared" ref="D44:P44" si="2">D43/$P$43</f>
        <v>0.21122112211221122</v>
      </c>
      <c r="E44" s="926">
        <f t="shared" si="2"/>
        <v>0.28151815181518153</v>
      </c>
      <c r="F44" s="926">
        <f t="shared" si="2"/>
        <v>0.14785478547854786</v>
      </c>
      <c r="G44" s="926">
        <f t="shared" si="2"/>
        <v>9.2409240924092403E-2</v>
      </c>
      <c r="H44" s="926">
        <f t="shared" si="2"/>
        <v>7.5247524752475245E-2</v>
      </c>
      <c r="I44" s="926">
        <f t="shared" si="2"/>
        <v>4.5874587458745876E-2</v>
      </c>
      <c r="J44" s="926">
        <f t="shared" si="2"/>
        <v>3.1683168316831684E-2</v>
      </c>
      <c r="K44" s="926">
        <f t="shared" si="2"/>
        <v>2.9042904290429043E-2</v>
      </c>
      <c r="L44" s="926">
        <f t="shared" si="2"/>
        <v>2.0132013201320131E-2</v>
      </c>
      <c r="M44" s="926">
        <f t="shared" si="2"/>
        <v>5.2805280528052806E-2</v>
      </c>
      <c r="N44" s="926">
        <f t="shared" si="2"/>
        <v>8.580858085808581E-3</v>
      </c>
      <c r="O44" s="926">
        <f t="shared" si="2"/>
        <v>1.65016501650165E-2</v>
      </c>
      <c r="P44" s="926">
        <f t="shared" si="2"/>
        <v>1</v>
      </c>
    </row>
    <row r="45" spans="2:17" s="775" customFormat="1" ht="15" customHeight="1" x14ac:dyDescent="0.25">
      <c r="C45" s="932"/>
      <c r="D45" s="933"/>
      <c r="E45" s="933"/>
      <c r="F45" s="933"/>
      <c r="G45" s="933"/>
      <c r="H45" s="933"/>
      <c r="I45" s="933"/>
      <c r="J45" s="933"/>
      <c r="K45" s="933"/>
      <c r="L45" s="933"/>
      <c r="M45" s="932"/>
      <c r="N45" s="932"/>
      <c r="O45" s="932"/>
      <c r="P45" s="932"/>
    </row>
    <row r="46" spans="2:17" ht="15" hidden="1" customHeight="1" x14ac:dyDescent="0.25"/>
    <row r="47" spans="2:17" ht="15" hidden="1" customHeight="1" x14ac:dyDescent="0.25"/>
    <row r="48" spans="2:17"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sheetData>
  <sheetProtection sheet="1" objects="1" scenarios="1"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2655</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S119"/>
  <sheetViews>
    <sheetView showGridLines="0" zoomScale="80" zoomScaleNormal="80" workbookViewId="0">
      <pane xSplit="2" ySplit="6" topLeftCell="C59"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775" customWidth="1"/>
    <col min="2" max="2" width="51.85546875" style="775" customWidth="1"/>
    <col min="3" max="3" width="9.42578125" style="775" customWidth="1"/>
    <col min="4" max="12" width="8.28515625" style="923" customWidth="1"/>
    <col min="13" max="14" width="8.85546875" style="775" customWidth="1"/>
    <col min="15" max="15" width="7.42578125" style="775" customWidth="1"/>
    <col min="16" max="16" width="12.7109375" style="775" customWidth="1"/>
    <col min="17" max="17" width="5" style="775" customWidth="1"/>
    <col min="18" max="19" width="0" style="775" hidden="1" customWidth="1"/>
    <col min="20" max="16384" width="9.140625" style="775" hidden="1"/>
  </cols>
  <sheetData>
    <row r="1" spans="2:18" ht="15" x14ac:dyDescent="0.25">
      <c r="B1" s="1804"/>
      <c r="C1" s="1805"/>
      <c r="D1" s="1805"/>
      <c r="E1" s="1805"/>
      <c r="F1" s="1805"/>
      <c r="G1" s="1805"/>
      <c r="H1" s="1805"/>
      <c r="I1" s="1805"/>
      <c r="J1" s="1805"/>
      <c r="K1" s="1805"/>
      <c r="L1" s="1805"/>
      <c r="M1" s="1805"/>
      <c r="N1" s="1805"/>
      <c r="O1" s="1805"/>
      <c r="P1" s="1806"/>
    </row>
    <row r="2" spans="2:18" ht="15" x14ac:dyDescent="0.25">
      <c r="B2" s="1807"/>
      <c r="C2" s="1808"/>
      <c r="D2" s="1808"/>
      <c r="E2" s="1808"/>
      <c r="F2" s="1808"/>
      <c r="G2" s="1808"/>
      <c r="H2" s="1808"/>
      <c r="I2" s="1808"/>
      <c r="J2" s="1808"/>
      <c r="K2" s="1808"/>
      <c r="L2" s="1808"/>
      <c r="M2" s="1808"/>
      <c r="N2" s="1808"/>
      <c r="O2" s="1808"/>
      <c r="P2" s="1809"/>
    </row>
    <row r="3" spans="2:18" ht="16.5" thickBot="1" x14ac:dyDescent="0.3">
      <c r="B3" s="1810"/>
      <c r="C3" s="1811"/>
      <c r="D3" s="1811"/>
      <c r="E3" s="1811"/>
      <c r="F3" s="1811"/>
      <c r="G3" s="1811"/>
      <c r="H3" s="1811"/>
      <c r="I3" s="1811"/>
      <c r="J3" s="1811"/>
      <c r="K3" s="1811"/>
      <c r="L3" s="1811"/>
      <c r="M3" s="1811"/>
      <c r="N3" s="1811"/>
      <c r="O3" s="1811"/>
      <c r="P3" s="1812"/>
      <c r="Q3" s="776"/>
      <c r="R3" s="776"/>
    </row>
    <row r="4" spans="2:18" ht="21.75" thickBot="1" x14ac:dyDescent="0.4">
      <c r="B4" s="1855" t="s">
        <v>3016</v>
      </c>
      <c r="C4" s="1856"/>
      <c r="D4" s="1856"/>
      <c r="E4" s="1856"/>
      <c r="F4" s="1856"/>
      <c r="G4" s="1856"/>
      <c r="H4" s="1856"/>
      <c r="I4" s="1856"/>
      <c r="J4" s="1856"/>
      <c r="K4" s="1856"/>
      <c r="L4" s="1856"/>
      <c r="M4" s="1856"/>
      <c r="N4" s="1856"/>
      <c r="O4" s="1856"/>
      <c r="P4" s="1858"/>
      <c r="Q4" s="776"/>
      <c r="R4" s="776"/>
    </row>
    <row r="5" spans="2:18" s="778" customFormat="1" ht="15.75" x14ac:dyDescent="0.25">
      <c r="B5" s="1859"/>
      <c r="C5" s="1859"/>
      <c r="D5" s="1859"/>
      <c r="E5" s="1859"/>
      <c r="F5" s="1859"/>
      <c r="G5" s="1859"/>
      <c r="H5" s="1859"/>
      <c r="I5" s="1859"/>
      <c r="J5" s="1859"/>
      <c r="K5" s="1859"/>
      <c r="L5" s="1859"/>
      <c r="M5" s="1859"/>
      <c r="N5" s="1859"/>
      <c r="O5" s="1859"/>
      <c r="P5" s="1859"/>
      <c r="Q5" s="803"/>
      <c r="R5" s="803"/>
    </row>
    <row r="6" spans="2:18" s="908" customFormat="1" ht="32.25" thickBot="1" x14ac:dyDescent="0.3">
      <c r="B6" s="905" t="s">
        <v>886</v>
      </c>
      <c r="C6" s="854" t="s">
        <v>887</v>
      </c>
      <c r="D6" s="906" t="s">
        <v>888</v>
      </c>
      <c r="E6" s="906" t="s">
        <v>889</v>
      </c>
      <c r="F6" s="906" t="s">
        <v>890</v>
      </c>
      <c r="G6" s="906" t="s">
        <v>891</v>
      </c>
      <c r="H6" s="906" t="s">
        <v>892</v>
      </c>
      <c r="I6" s="906" t="s">
        <v>893</v>
      </c>
      <c r="J6" s="906" t="s">
        <v>894</v>
      </c>
      <c r="K6" s="906" t="s">
        <v>895</v>
      </c>
      <c r="L6" s="906" t="s">
        <v>896</v>
      </c>
      <c r="M6" s="854" t="s">
        <v>897</v>
      </c>
      <c r="N6" s="854" t="s">
        <v>898</v>
      </c>
      <c r="O6" s="854" t="s">
        <v>899</v>
      </c>
      <c r="P6" s="854" t="s">
        <v>727</v>
      </c>
      <c r="Q6" s="907"/>
    </row>
    <row r="7" spans="2:18" ht="16.5" thickBot="1" x14ac:dyDescent="0.3">
      <c r="B7" s="1150" t="s">
        <v>900</v>
      </c>
      <c r="C7" s="1037">
        <f>SUM(C9:C22)</f>
        <v>8</v>
      </c>
      <c r="D7" s="1037">
        <f t="shared" ref="D7:P7" si="0">SUM(D9:D22)</f>
        <v>103</v>
      </c>
      <c r="E7" s="1037">
        <f t="shared" si="0"/>
        <v>307</v>
      </c>
      <c r="F7" s="1037">
        <f t="shared" si="0"/>
        <v>354</v>
      </c>
      <c r="G7" s="1037">
        <f t="shared" si="0"/>
        <v>417</v>
      </c>
      <c r="H7" s="1037">
        <f t="shared" si="0"/>
        <v>407</v>
      </c>
      <c r="I7" s="1037">
        <f t="shared" si="0"/>
        <v>371</v>
      </c>
      <c r="J7" s="1037">
        <f t="shared" si="0"/>
        <v>290</v>
      </c>
      <c r="K7" s="1037">
        <f t="shared" si="0"/>
        <v>236</v>
      </c>
      <c r="L7" s="1037">
        <f t="shared" si="0"/>
        <v>204</v>
      </c>
      <c r="M7" s="1037">
        <f t="shared" si="0"/>
        <v>364</v>
      </c>
      <c r="N7" s="1037">
        <f t="shared" si="0"/>
        <v>129</v>
      </c>
      <c r="O7" s="1037">
        <f t="shared" si="0"/>
        <v>294</v>
      </c>
      <c r="P7" s="1037">
        <f t="shared" si="0"/>
        <v>3484</v>
      </c>
      <c r="Q7" s="912"/>
    </row>
    <row r="8" spans="2:18" s="932" customFormat="1" ht="15.75" x14ac:dyDescent="0.25">
      <c r="B8" s="1151"/>
      <c r="C8" s="1526">
        <f>IFERROR(C7/$P$7,0)</f>
        <v>2.2962112514351321E-3</v>
      </c>
      <c r="D8" s="1526">
        <f t="shared" ref="D8:P8" si="1">IFERROR(D7/$P$7,0)</f>
        <v>2.9563719862227326E-2</v>
      </c>
      <c r="E8" s="1526">
        <f t="shared" si="1"/>
        <v>8.8117106773823187E-2</v>
      </c>
      <c r="F8" s="1526">
        <f t="shared" si="1"/>
        <v>0.10160734787600459</v>
      </c>
      <c r="G8" s="1526">
        <f t="shared" si="1"/>
        <v>0.11969001148105626</v>
      </c>
      <c r="H8" s="1526">
        <f t="shared" si="1"/>
        <v>0.11681974741676235</v>
      </c>
      <c r="I8" s="1526">
        <f t="shared" si="1"/>
        <v>0.10648679678530425</v>
      </c>
      <c r="J8" s="1526">
        <f t="shared" si="1"/>
        <v>8.3237657864523543E-2</v>
      </c>
      <c r="K8" s="1526">
        <f t="shared" si="1"/>
        <v>6.7738231917336397E-2</v>
      </c>
      <c r="L8" s="1526">
        <f t="shared" si="1"/>
        <v>5.8553386911595867E-2</v>
      </c>
      <c r="M8" s="1526">
        <f t="shared" si="1"/>
        <v>0.1044776119402985</v>
      </c>
      <c r="N8" s="1526">
        <f t="shared" si="1"/>
        <v>3.7026406429391506E-2</v>
      </c>
      <c r="O8" s="1526">
        <f t="shared" si="1"/>
        <v>8.43857634902411E-2</v>
      </c>
      <c r="P8" s="1157">
        <f t="shared" si="1"/>
        <v>1</v>
      </c>
      <c r="Q8" s="1152"/>
    </row>
    <row r="9" spans="2:18" ht="18.75" customHeight="1" x14ac:dyDescent="0.25">
      <c r="B9" s="1151" t="s">
        <v>901</v>
      </c>
      <c r="C9" s="1527">
        <v>1</v>
      </c>
      <c r="D9" s="1527">
        <v>11</v>
      </c>
      <c r="E9" s="1527">
        <v>59</v>
      </c>
      <c r="F9" s="1527">
        <v>59</v>
      </c>
      <c r="G9" s="1527">
        <v>59</v>
      </c>
      <c r="H9" s="1527">
        <v>61</v>
      </c>
      <c r="I9" s="1527">
        <v>46</v>
      </c>
      <c r="J9" s="1527">
        <v>40</v>
      </c>
      <c r="K9" s="1527">
        <v>18</v>
      </c>
      <c r="L9" s="1527">
        <v>14</v>
      </c>
      <c r="M9" s="1527">
        <v>19</v>
      </c>
      <c r="N9" s="1527">
        <v>0</v>
      </c>
      <c r="O9" s="1527">
        <v>5</v>
      </c>
      <c r="P9" s="1129">
        <f t="shared" ref="P9:P72" si="2">SUM(C9:O9)</f>
        <v>392</v>
      </c>
      <c r="Q9" s="912"/>
    </row>
    <row r="10" spans="2:18" s="776" customFormat="1" ht="18.75" customHeight="1" x14ac:dyDescent="0.25">
      <c r="B10" s="1153" t="s">
        <v>902</v>
      </c>
      <c r="C10" s="1520">
        <v>0</v>
      </c>
      <c r="D10" s="1520">
        <v>6</v>
      </c>
      <c r="E10" s="1520">
        <v>17</v>
      </c>
      <c r="F10" s="1520">
        <v>35</v>
      </c>
      <c r="G10" s="1520">
        <v>46</v>
      </c>
      <c r="H10" s="1520">
        <v>33</v>
      </c>
      <c r="I10" s="1520">
        <v>25</v>
      </c>
      <c r="J10" s="1520">
        <v>29</v>
      </c>
      <c r="K10" s="1520">
        <v>33</v>
      </c>
      <c r="L10" s="1520">
        <v>27</v>
      </c>
      <c r="M10" s="1520">
        <v>63</v>
      </c>
      <c r="N10" s="1520">
        <v>19</v>
      </c>
      <c r="O10" s="1520">
        <v>51</v>
      </c>
      <c r="P10" s="925">
        <f t="shared" si="2"/>
        <v>384</v>
      </c>
      <c r="Q10" s="912"/>
    </row>
    <row r="11" spans="2:18" s="776" customFormat="1" ht="18.75" customHeight="1" x14ac:dyDescent="0.25">
      <c r="B11" s="1153" t="s">
        <v>903</v>
      </c>
      <c r="C11" s="840">
        <v>0</v>
      </c>
      <c r="D11" s="840">
        <v>5</v>
      </c>
      <c r="E11" s="840">
        <v>16</v>
      </c>
      <c r="F11" s="840">
        <v>16</v>
      </c>
      <c r="G11" s="840">
        <v>19</v>
      </c>
      <c r="H11" s="840">
        <v>23</v>
      </c>
      <c r="I11" s="840">
        <v>25</v>
      </c>
      <c r="J11" s="840">
        <v>20</v>
      </c>
      <c r="K11" s="840">
        <v>29</v>
      </c>
      <c r="L11" s="840">
        <v>12</v>
      </c>
      <c r="M11" s="840">
        <v>43</v>
      </c>
      <c r="N11" s="840">
        <v>16</v>
      </c>
      <c r="O11" s="840">
        <v>28</v>
      </c>
      <c r="P11" s="925">
        <f t="shared" si="2"/>
        <v>252</v>
      </c>
      <c r="Q11" s="1154"/>
    </row>
    <row r="12" spans="2:18" s="776" customFormat="1" ht="18.75" customHeight="1" x14ac:dyDescent="0.25">
      <c r="B12" s="1153" t="s">
        <v>904</v>
      </c>
      <c r="C12" s="840">
        <v>0</v>
      </c>
      <c r="D12" s="840">
        <v>6</v>
      </c>
      <c r="E12" s="840">
        <v>10</v>
      </c>
      <c r="F12" s="840">
        <v>19</v>
      </c>
      <c r="G12" s="840">
        <v>14</v>
      </c>
      <c r="H12" s="840">
        <v>25</v>
      </c>
      <c r="I12" s="840">
        <v>15</v>
      </c>
      <c r="J12" s="840">
        <v>14</v>
      </c>
      <c r="K12" s="840">
        <v>8</v>
      </c>
      <c r="L12" s="840">
        <v>9</v>
      </c>
      <c r="M12" s="840">
        <v>9</v>
      </c>
      <c r="N12" s="840">
        <v>6</v>
      </c>
      <c r="O12" s="840">
        <v>8</v>
      </c>
      <c r="P12" s="925">
        <f t="shared" si="2"/>
        <v>143</v>
      </c>
      <c r="Q12" s="912"/>
    </row>
    <row r="13" spans="2:18" s="776" customFormat="1" ht="18.75" customHeight="1" x14ac:dyDescent="0.25">
      <c r="B13" s="1153" t="s">
        <v>905</v>
      </c>
      <c r="C13" s="840">
        <v>1</v>
      </c>
      <c r="D13" s="840">
        <v>4</v>
      </c>
      <c r="E13" s="840">
        <v>14</v>
      </c>
      <c r="F13" s="840">
        <v>13</v>
      </c>
      <c r="G13" s="840">
        <v>39</v>
      </c>
      <c r="H13" s="840">
        <v>41</v>
      </c>
      <c r="I13" s="840">
        <v>27</v>
      </c>
      <c r="J13" s="840">
        <v>14</v>
      </c>
      <c r="K13" s="840">
        <v>25</v>
      </c>
      <c r="L13" s="840">
        <v>16</v>
      </c>
      <c r="M13" s="840">
        <v>44</v>
      </c>
      <c r="N13" s="840">
        <v>9</v>
      </c>
      <c r="O13" s="840">
        <v>31</v>
      </c>
      <c r="P13" s="925">
        <f t="shared" si="2"/>
        <v>278</v>
      </c>
      <c r="Q13" s="912"/>
    </row>
    <row r="14" spans="2:18" s="776" customFormat="1" ht="18.75" customHeight="1" x14ac:dyDescent="0.25">
      <c r="B14" s="1153" t="s">
        <v>906</v>
      </c>
      <c r="C14" s="840">
        <v>3</v>
      </c>
      <c r="D14" s="840">
        <v>19</v>
      </c>
      <c r="E14" s="840">
        <v>49</v>
      </c>
      <c r="F14" s="840">
        <v>71</v>
      </c>
      <c r="G14" s="840">
        <v>62</v>
      </c>
      <c r="H14" s="840">
        <v>61</v>
      </c>
      <c r="I14" s="840">
        <v>57</v>
      </c>
      <c r="J14" s="840">
        <v>33</v>
      </c>
      <c r="K14" s="840">
        <v>17</v>
      </c>
      <c r="L14" s="840">
        <v>10</v>
      </c>
      <c r="M14" s="840">
        <v>12</v>
      </c>
      <c r="N14" s="840">
        <v>4</v>
      </c>
      <c r="O14" s="840">
        <v>3</v>
      </c>
      <c r="P14" s="925">
        <f t="shared" si="2"/>
        <v>401</v>
      </c>
      <c r="Q14" s="912"/>
    </row>
    <row r="15" spans="2:18" s="776" customFormat="1" ht="18.75" customHeight="1" x14ac:dyDescent="0.25">
      <c r="B15" s="1153" t="s">
        <v>907</v>
      </c>
      <c r="C15" s="840">
        <v>2</v>
      </c>
      <c r="D15" s="840">
        <v>15</v>
      </c>
      <c r="E15" s="840">
        <v>33</v>
      </c>
      <c r="F15" s="840">
        <v>31</v>
      </c>
      <c r="G15" s="840">
        <v>43</v>
      </c>
      <c r="H15" s="840">
        <v>41</v>
      </c>
      <c r="I15" s="840">
        <v>40</v>
      </c>
      <c r="J15" s="840">
        <v>38</v>
      </c>
      <c r="K15" s="840">
        <v>39</v>
      </c>
      <c r="L15" s="840">
        <v>42</v>
      </c>
      <c r="M15" s="840">
        <v>50</v>
      </c>
      <c r="N15" s="840">
        <v>28</v>
      </c>
      <c r="O15" s="840">
        <v>52</v>
      </c>
      <c r="P15" s="925">
        <f t="shared" si="2"/>
        <v>454</v>
      </c>
      <c r="Q15" s="912"/>
    </row>
    <row r="16" spans="2:18" s="776" customFormat="1" ht="18.75" customHeight="1" x14ac:dyDescent="0.25">
      <c r="B16" s="1153" t="s">
        <v>908</v>
      </c>
      <c r="C16" s="840">
        <v>0</v>
      </c>
      <c r="D16" s="840">
        <v>0</v>
      </c>
      <c r="E16" s="840">
        <v>0</v>
      </c>
      <c r="F16" s="840">
        <v>0</v>
      </c>
      <c r="G16" s="840">
        <v>0</v>
      </c>
      <c r="H16" s="840">
        <v>0</v>
      </c>
      <c r="I16" s="840">
        <v>0</v>
      </c>
      <c r="J16" s="840">
        <v>0</v>
      </c>
      <c r="K16" s="840">
        <v>0</v>
      </c>
      <c r="L16" s="840">
        <v>0</v>
      </c>
      <c r="M16" s="840">
        <v>3</v>
      </c>
      <c r="N16" s="840">
        <v>0</v>
      </c>
      <c r="O16" s="840">
        <v>2</v>
      </c>
      <c r="P16" s="925">
        <f t="shared" si="2"/>
        <v>5</v>
      </c>
      <c r="Q16" s="912"/>
    </row>
    <row r="17" spans="2:17" s="776" customFormat="1" ht="18.75" customHeight="1" x14ac:dyDescent="0.25">
      <c r="B17" s="1153" t="s">
        <v>909</v>
      </c>
      <c r="C17" s="840">
        <v>0</v>
      </c>
      <c r="D17" s="840">
        <v>2</v>
      </c>
      <c r="E17" s="840">
        <v>21</v>
      </c>
      <c r="F17" s="840">
        <v>21</v>
      </c>
      <c r="G17" s="840">
        <v>22</v>
      </c>
      <c r="H17" s="840">
        <v>18</v>
      </c>
      <c r="I17" s="840">
        <v>17</v>
      </c>
      <c r="J17" s="840">
        <v>12</v>
      </c>
      <c r="K17" s="840">
        <v>10</v>
      </c>
      <c r="L17" s="840">
        <v>15</v>
      </c>
      <c r="M17" s="840">
        <v>22</v>
      </c>
      <c r="N17" s="840">
        <v>10</v>
      </c>
      <c r="O17" s="840">
        <v>22</v>
      </c>
      <c r="P17" s="925">
        <f t="shared" si="2"/>
        <v>192</v>
      </c>
      <c r="Q17" s="912"/>
    </row>
    <row r="18" spans="2:17" s="776" customFormat="1" ht="18.75" customHeight="1" x14ac:dyDescent="0.25">
      <c r="B18" s="1153" t="s">
        <v>910</v>
      </c>
      <c r="C18" s="840">
        <v>0</v>
      </c>
      <c r="D18" s="840">
        <v>2</v>
      </c>
      <c r="E18" s="840">
        <v>17</v>
      </c>
      <c r="F18" s="840">
        <v>17</v>
      </c>
      <c r="G18" s="840">
        <v>27</v>
      </c>
      <c r="H18" s="840">
        <v>34</v>
      </c>
      <c r="I18" s="840">
        <v>49</v>
      </c>
      <c r="J18" s="840">
        <v>34</v>
      </c>
      <c r="K18" s="840">
        <v>28</v>
      </c>
      <c r="L18" s="840">
        <v>39</v>
      </c>
      <c r="M18" s="840">
        <v>54</v>
      </c>
      <c r="N18" s="840">
        <v>23</v>
      </c>
      <c r="O18" s="840">
        <v>50</v>
      </c>
      <c r="P18" s="925">
        <f t="shared" si="2"/>
        <v>374</v>
      </c>
      <c r="Q18" s="912"/>
    </row>
    <row r="19" spans="2:17" s="776" customFormat="1" ht="18.75" customHeight="1" x14ac:dyDescent="0.25">
      <c r="B19" s="1153" t="s">
        <v>911</v>
      </c>
      <c r="C19" s="840">
        <v>1</v>
      </c>
      <c r="D19" s="840">
        <v>9</v>
      </c>
      <c r="E19" s="840">
        <v>30</v>
      </c>
      <c r="F19" s="840">
        <v>28</v>
      </c>
      <c r="G19" s="840">
        <v>26</v>
      </c>
      <c r="H19" s="840">
        <v>9</v>
      </c>
      <c r="I19" s="840">
        <v>12</v>
      </c>
      <c r="J19" s="840">
        <v>6</v>
      </c>
      <c r="K19" s="840">
        <v>3</v>
      </c>
      <c r="L19" s="840">
        <v>2</v>
      </c>
      <c r="M19" s="840">
        <v>2</v>
      </c>
      <c r="N19" s="840">
        <v>0</v>
      </c>
      <c r="O19" s="840">
        <v>0</v>
      </c>
      <c r="P19" s="925">
        <f t="shared" si="2"/>
        <v>128</v>
      </c>
      <c r="Q19" s="912"/>
    </row>
    <row r="20" spans="2:17" s="776" customFormat="1" ht="18.75" customHeight="1" x14ac:dyDescent="0.25">
      <c r="B20" s="1153" t="s">
        <v>912</v>
      </c>
      <c r="C20" s="840">
        <v>0</v>
      </c>
      <c r="D20" s="840">
        <v>24</v>
      </c>
      <c r="E20" s="840">
        <v>41</v>
      </c>
      <c r="F20" s="840">
        <v>42</v>
      </c>
      <c r="G20" s="840">
        <v>52</v>
      </c>
      <c r="H20" s="840">
        <v>47</v>
      </c>
      <c r="I20" s="840">
        <v>36</v>
      </c>
      <c r="J20" s="840">
        <v>25</v>
      </c>
      <c r="K20" s="840">
        <v>14</v>
      </c>
      <c r="L20" s="840">
        <v>8</v>
      </c>
      <c r="M20" s="840">
        <v>22</v>
      </c>
      <c r="N20" s="840">
        <v>1</v>
      </c>
      <c r="O20" s="840">
        <v>11</v>
      </c>
      <c r="P20" s="925">
        <f t="shared" si="2"/>
        <v>323</v>
      </c>
      <c r="Q20" s="912"/>
    </row>
    <row r="21" spans="2:17" s="776" customFormat="1" ht="18.75" customHeight="1" x14ac:dyDescent="0.25">
      <c r="B21" s="1153" t="s">
        <v>913</v>
      </c>
      <c r="C21" s="1520">
        <v>0</v>
      </c>
      <c r="D21" s="1520">
        <v>0</v>
      </c>
      <c r="E21" s="1520">
        <v>0</v>
      </c>
      <c r="F21" s="1520">
        <v>0</v>
      </c>
      <c r="G21" s="1520">
        <v>2</v>
      </c>
      <c r="H21" s="1520">
        <v>3</v>
      </c>
      <c r="I21" s="1520">
        <v>11</v>
      </c>
      <c r="J21" s="1520">
        <v>14</v>
      </c>
      <c r="K21" s="1520">
        <v>4</v>
      </c>
      <c r="L21" s="1520">
        <v>7</v>
      </c>
      <c r="M21" s="1520">
        <v>13</v>
      </c>
      <c r="N21" s="1520">
        <v>6</v>
      </c>
      <c r="O21" s="1520">
        <v>17</v>
      </c>
      <c r="P21" s="925">
        <f t="shared" si="2"/>
        <v>77</v>
      </c>
      <c r="Q21" s="912"/>
    </row>
    <row r="22" spans="2:17" s="776" customFormat="1" ht="18.75" customHeight="1" thickBot="1" x14ac:dyDescent="0.3">
      <c r="B22" s="1155" t="s">
        <v>914</v>
      </c>
      <c r="C22" s="1465">
        <v>0</v>
      </c>
      <c r="D22" s="1465">
        <v>0</v>
      </c>
      <c r="E22" s="1465">
        <v>0</v>
      </c>
      <c r="F22" s="1465">
        <v>2</v>
      </c>
      <c r="G22" s="1465">
        <v>6</v>
      </c>
      <c r="H22" s="1465">
        <v>11</v>
      </c>
      <c r="I22" s="1465">
        <v>11</v>
      </c>
      <c r="J22" s="1465">
        <v>11</v>
      </c>
      <c r="K22" s="1465">
        <v>8</v>
      </c>
      <c r="L22" s="1465">
        <v>3</v>
      </c>
      <c r="M22" s="1465">
        <v>8</v>
      </c>
      <c r="N22" s="1465">
        <v>7</v>
      </c>
      <c r="O22" s="1465">
        <v>14</v>
      </c>
      <c r="P22" s="1091">
        <f t="shared" si="2"/>
        <v>81</v>
      </c>
      <c r="Q22" s="912"/>
    </row>
    <row r="23" spans="2:17" s="776" customFormat="1" ht="18.75" customHeight="1" thickBot="1" x14ac:dyDescent="0.3">
      <c r="B23" s="1150" t="s">
        <v>326</v>
      </c>
      <c r="C23" s="1037">
        <f>SUM(C25:C26)</f>
        <v>0</v>
      </c>
      <c r="D23" s="1037">
        <f t="shared" ref="D23:P23" si="3">SUM(D25:D26)</f>
        <v>15</v>
      </c>
      <c r="E23" s="1037">
        <f t="shared" si="3"/>
        <v>76</v>
      </c>
      <c r="F23" s="1037">
        <f t="shared" si="3"/>
        <v>111</v>
      </c>
      <c r="G23" s="1037">
        <f t="shared" si="3"/>
        <v>112</v>
      </c>
      <c r="H23" s="1037">
        <f t="shared" si="3"/>
        <v>127</v>
      </c>
      <c r="I23" s="1037">
        <f t="shared" si="3"/>
        <v>89</v>
      </c>
      <c r="J23" s="1037">
        <f t="shared" si="3"/>
        <v>81</v>
      </c>
      <c r="K23" s="1037">
        <f t="shared" si="3"/>
        <v>76</v>
      </c>
      <c r="L23" s="1037">
        <f t="shared" si="3"/>
        <v>42</v>
      </c>
      <c r="M23" s="1037">
        <f t="shared" si="3"/>
        <v>56</v>
      </c>
      <c r="N23" s="1037">
        <f t="shared" si="3"/>
        <v>23</v>
      </c>
      <c r="O23" s="1037">
        <f t="shared" si="3"/>
        <v>37</v>
      </c>
      <c r="P23" s="1037">
        <f t="shared" si="3"/>
        <v>845</v>
      </c>
      <c r="Q23" s="912"/>
    </row>
    <row r="24" spans="2:17" s="776" customFormat="1" ht="18.75" customHeight="1" x14ac:dyDescent="0.25">
      <c r="B24" s="1151"/>
      <c r="C24" s="1526">
        <f>IFERROR(C23/$P$23,0)</f>
        <v>0</v>
      </c>
      <c r="D24" s="1526">
        <f t="shared" ref="D24:P24" si="4">IFERROR(D23/$P$23,0)</f>
        <v>1.7751479289940829E-2</v>
      </c>
      <c r="E24" s="1526">
        <f t="shared" si="4"/>
        <v>8.9940828402366862E-2</v>
      </c>
      <c r="F24" s="1526">
        <f t="shared" si="4"/>
        <v>0.13136094674556212</v>
      </c>
      <c r="G24" s="1526">
        <f t="shared" si="4"/>
        <v>0.13254437869822486</v>
      </c>
      <c r="H24" s="1526">
        <f t="shared" si="4"/>
        <v>0.15029585798816569</v>
      </c>
      <c r="I24" s="1526">
        <f t="shared" si="4"/>
        <v>0.10532544378698225</v>
      </c>
      <c r="J24" s="1526">
        <f t="shared" si="4"/>
        <v>9.5857988165680474E-2</v>
      </c>
      <c r="K24" s="1526">
        <f t="shared" si="4"/>
        <v>8.9940828402366862E-2</v>
      </c>
      <c r="L24" s="1526">
        <f t="shared" si="4"/>
        <v>4.9704142011834318E-2</v>
      </c>
      <c r="M24" s="1526">
        <f t="shared" si="4"/>
        <v>6.6272189349112429E-2</v>
      </c>
      <c r="N24" s="1526">
        <f t="shared" si="4"/>
        <v>2.7218934911242602E-2</v>
      </c>
      <c r="O24" s="1526">
        <f t="shared" si="4"/>
        <v>4.3786982248520713E-2</v>
      </c>
      <c r="P24" s="1157">
        <f t="shared" si="4"/>
        <v>1</v>
      </c>
      <c r="Q24" s="912"/>
    </row>
    <row r="25" spans="2:17" s="776" customFormat="1" ht="18.75" customHeight="1" x14ac:dyDescent="0.25">
      <c r="B25" s="1151" t="s">
        <v>915</v>
      </c>
      <c r="C25" s="1454">
        <v>0</v>
      </c>
      <c r="D25" s="1454">
        <v>12</v>
      </c>
      <c r="E25" s="1454">
        <v>37</v>
      </c>
      <c r="F25" s="1454">
        <v>62</v>
      </c>
      <c r="G25" s="1454">
        <v>47</v>
      </c>
      <c r="H25" s="1454">
        <v>39</v>
      </c>
      <c r="I25" s="1454">
        <v>33</v>
      </c>
      <c r="J25" s="1454">
        <v>21</v>
      </c>
      <c r="K25" s="1454">
        <v>24</v>
      </c>
      <c r="L25" s="1454">
        <v>8</v>
      </c>
      <c r="M25" s="1454">
        <v>7</v>
      </c>
      <c r="N25" s="1454">
        <v>5</v>
      </c>
      <c r="O25" s="1454">
        <v>6</v>
      </c>
      <c r="P25" s="1129">
        <f t="shared" si="2"/>
        <v>301</v>
      </c>
      <c r="Q25" s="912"/>
    </row>
    <row r="26" spans="2:17" s="776" customFormat="1" ht="18.75" customHeight="1" thickBot="1" x14ac:dyDescent="0.3">
      <c r="B26" s="1155" t="s">
        <v>876</v>
      </c>
      <c r="C26" s="1465">
        <v>0</v>
      </c>
      <c r="D26" s="1465">
        <v>3</v>
      </c>
      <c r="E26" s="1465">
        <v>39</v>
      </c>
      <c r="F26" s="1465">
        <v>49</v>
      </c>
      <c r="G26" s="1465">
        <v>65</v>
      </c>
      <c r="H26" s="1465">
        <v>88</v>
      </c>
      <c r="I26" s="1465">
        <v>56</v>
      </c>
      <c r="J26" s="1465">
        <v>60</v>
      </c>
      <c r="K26" s="1465">
        <v>52</v>
      </c>
      <c r="L26" s="1465">
        <v>34</v>
      </c>
      <c r="M26" s="1465">
        <v>49</v>
      </c>
      <c r="N26" s="1465">
        <v>18</v>
      </c>
      <c r="O26" s="1465">
        <v>31</v>
      </c>
      <c r="P26" s="1091">
        <f t="shared" si="2"/>
        <v>544</v>
      </c>
      <c r="Q26" s="912"/>
    </row>
    <row r="27" spans="2:17" s="776" customFormat="1" ht="18.75" customHeight="1" thickBot="1" x14ac:dyDescent="0.3">
      <c r="B27" s="1150" t="s">
        <v>916</v>
      </c>
      <c r="C27" s="1037">
        <f>SUM(C29:C41)</f>
        <v>6</v>
      </c>
      <c r="D27" s="1037">
        <f t="shared" ref="D27:P27" si="5">SUM(D29:D41)</f>
        <v>152</v>
      </c>
      <c r="E27" s="1037">
        <f t="shared" si="5"/>
        <v>296</v>
      </c>
      <c r="F27" s="1037">
        <f t="shared" si="5"/>
        <v>334</v>
      </c>
      <c r="G27" s="1037">
        <f t="shared" si="5"/>
        <v>322</v>
      </c>
      <c r="H27" s="1037">
        <f t="shared" si="5"/>
        <v>345</v>
      </c>
      <c r="I27" s="1037">
        <f t="shared" si="5"/>
        <v>290</v>
      </c>
      <c r="J27" s="1037">
        <f t="shared" si="5"/>
        <v>208</v>
      </c>
      <c r="K27" s="1037">
        <f t="shared" si="5"/>
        <v>156</v>
      </c>
      <c r="L27" s="1037">
        <f t="shared" si="5"/>
        <v>101</v>
      </c>
      <c r="M27" s="1037">
        <f t="shared" si="5"/>
        <v>136</v>
      </c>
      <c r="N27" s="1037">
        <f t="shared" si="5"/>
        <v>38</v>
      </c>
      <c r="O27" s="1037">
        <f t="shared" si="5"/>
        <v>60</v>
      </c>
      <c r="P27" s="1037">
        <f t="shared" si="5"/>
        <v>2444</v>
      </c>
      <c r="Q27" s="912"/>
    </row>
    <row r="28" spans="2:17" s="776" customFormat="1" ht="18.75" customHeight="1" x14ac:dyDescent="0.25">
      <c r="B28" s="1151"/>
      <c r="C28" s="1526">
        <f>IFERROR(C27/$P$27,0)</f>
        <v>2.4549918166939444E-3</v>
      </c>
      <c r="D28" s="1526">
        <f t="shared" ref="D28:P28" si="6">IFERROR(D27/$P$27,0)</f>
        <v>6.2193126022913256E-2</v>
      </c>
      <c r="E28" s="1526">
        <f t="shared" si="6"/>
        <v>0.12111292962356793</v>
      </c>
      <c r="F28" s="1526">
        <f t="shared" si="6"/>
        <v>0.13666121112929625</v>
      </c>
      <c r="G28" s="1526">
        <f t="shared" si="6"/>
        <v>0.13175122749590834</v>
      </c>
      <c r="H28" s="1526">
        <f t="shared" si="6"/>
        <v>0.14116202945990181</v>
      </c>
      <c r="I28" s="1526">
        <f t="shared" si="6"/>
        <v>0.11865793780687398</v>
      </c>
      <c r="J28" s="1526">
        <f t="shared" si="6"/>
        <v>8.5106382978723402E-2</v>
      </c>
      <c r="K28" s="1526">
        <f t="shared" si="6"/>
        <v>6.3829787234042548E-2</v>
      </c>
      <c r="L28" s="1526">
        <f t="shared" si="6"/>
        <v>4.1325695581014732E-2</v>
      </c>
      <c r="M28" s="1526">
        <f t="shared" si="6"/>
        <v>5.5646481178396073E-2</v>
      </c>
      <c r="N28" s="1526">
        <f t="shared" si="6"/>
        <v>1.5548281505728314E-2</v>
      </c>
      <c r="O28" s="1526">
        <f t="shared" si="6"/>
        <v>2.4549918166939442E-2</v>
      </c>
      <c r="P28" s="1157">
        <f t="shared" si="6"/>
        <v>1</v>
      </c>
      <c r="Q28" s="912"/>
    </row>
    <row r="29" spans="2:17" s="776" customFormat="1" ht="18.75" customHeight="1" x14ac:dyDescent="0.25">
      <c r="B29" s="1151" t="s">
        <v>917</v>
      </c>
      <c r="C29" s="1454">
        <v>0</v>
      </c>
      <c r="D29" s="1454">
        <v>15</v>
      </c>
      <c r="E29" s="1454">
        <v>33</v>
      </c>
      <c r="F29" s="1454">
        <v>45</v>
      </c>
      <c r="G29" s="1454">
        <v>35</v>
      </c>
      <c r="H29" s="1454">
        <v>36</v>
      </c>
      <c r="I29" s="1454">
        <v>32</v>
      </c>
      <c r="J29" s="1454">
        <v>30</v>
      </c>
      <c r="K29" s="1454">
        <v>17</v>
      </c>
      <c r="L29" s="1454">
        <v>9</v>
      </c>
      <c r="M29" s="1454">
        <v>16</v>
      </c>
      <c r="N29" s="1454">
        <v>8</v>
      </c>
      <c r="O29" s="1454">
        <v>3</v>
      </c>
      <c r="P29" s="1129">
        <f t="shared" si="2"/>
        <v>279</v>
      </c>
      <c r="Q29" s="912"/>
    </row>
    <row r="30" spans="2:17" s="776" customFormat="1" ht="18.75" customHeight="1" x14ac:dyDescent="0.25">
      <c r="B30" s="1153" t="s">
        <v>918</v>
      </c>
      <c r="C30" s="840">
        <v>0</v>
      </c>
      <c r="D30" s="840">
        <v>3</v>
      </c>
      <c r="E30" s="840">
        <v>12</v>
      </c>
      <c r="F30" s="840">
        <v>13</v>
      </c>
      <c r="G30" s="840">
        <v>13</v>
      </c>
      <c r="H30" s="840">
        <v>18</v>
      </c>
      <c r="I30" s="840">
        <v>21</v>
      </c>
      <c r="J30" s="840">
        <v>22</v>
      </c>
      <c r="K30" s="840">
        <v>12</v>
      </c>
      <c r="L30" s="840">
        <v>9</v>
      </c>
      <c r="M30" s="840">
        <v>13</v>
      </c>
      <c r="N30" s="840">
        <v>8</v>
      </c>
      <c r="O30" s="840">
        <v>8</v>
      </c>
      <c r="P30" s="925">
        <f t="shared" si="2"/>
        <v>152</v>
      </c>
      <c r="Q30" s="912"/>
    </row>
    <row r="31" spans="2:17" s="776" customFormat="1" ht="18.75" customHeight="1" x14ac:dyDescent="0.25">
      <c r="B31" s="1153" t="s">
        <v>919</v>
      </c>
      <c r="C31" s="840">
        <v>0</v>
      </c>
      <c r="D31" s="840">
        <v>6</v>
      </c>
      <c r="E31" s="840">
        <v>17</v>
      </c>
      <c r="F31" s="840">
        <v>18</v>
      </c>
      <c r="G31" s="840">
        <v>21</v>
      </c>
      <c r="H31" s="840">
        <v>26</v>
      </c>
      <c r="I31" s="840">
        <v>29</v>
      </c>
      <c r="J31" s="840">
        <v>12</v>
      </c>
      <c r="K31" s="840">
        <v>12</v>
      </c>
      <c r="L31" s="840">
        <v>10</v>
      </c>
      <c r="M31" s="840">
        <v>15</v>
      </c>
      <c r="N31" s="840">
        <v>1</v>
      </c>
      <c r="O31" s="840">
        <v>2</v>
      </c>
      <c r="P31" s="925">
        <f t="shared" si="2"/>
        <v>169</v>
      </c>
      <c r="Q31" s="912"/>
    </row>
    <row r="32" spans="2:17" s="776" customFormat="1" ht="18.75" customHeight="1" x14ac:dyDescent="0.25">
      <c r="B32" s="1153" t="s">
        <v>920</v>
      </c>
      <c r="C32" s="840">
        <v>0</v>
      </c>
      <c r="D32" s="840">
        <v>9</v>
      </c>
      <c r="E32" s="840">
        <v>21</v>
      </c>
      <c r="F32" s="840">
        <v>23</v>
      </c>
      <c r="G32" s="840">
        <v>21</v>
      </c>
      <c r="H32" s="840">
        <v>34</v>
      </c>
      <c r="I32" s="840">
        <v>33</v>
      </c>
      <c r="J32" s="840">
        <v>21</v>
      </c>
      <c r="K32" s="840">
        <v>16</v>
      </c>
      <c r="L32" s="840">
        <v>5</v>
      </c>
      <c r="M32" s="840">
        <v>13</v>
      </c>
      <c r="N32" s="840">
        <v>4</v>
      </c>
      <c r="O32" s="840">
        <v>4</v>
      </c>
      <c r="P32" s="925">
        <f t="shared" si="2"/>
        <v>204</v>
      </c>
      <c r="Q32" s="912"/>
    </row>
    <row r="33" spans="2:17" s="776" customFormat="1" ht="18.75" customHeight="1" x14ac:dyDescent="0.25">
      <c r="B33" s="1153" t="s">
        <v>924</v>
      </c>
      <c r="C33" s="840">
        <v>0</v>
      </c>
      <c r="D33" s="840">
        <v>17</v>
      </c>
      <c r="E33" s="840">
        <v>36</v>
      </c>
      <c r="F33" s="840">
        <v>39</v>
      </c>
      <c r="G33" s="840">
        <v>32</v>
      </c>
      <c r="H33" s="840">
        <v>31</v>
      </c>
      <c r="I33" s="840">
        <v>15</v>
      </c>
      <c r="J33" s="840">
        <v>8</v>
      </c>
      <c r="K33" s="840">
        <v>6</v>
      </c>
      <c r="L33" s="840">
        <v>9</v>
      </c>
      <c r="M33" s="840">
        <v>2</v>
      </c>
      <c r="N33" s="840">
        <v>0</v>
      </c>
      <c r="O33" s="840">
        <v>1</v>
      </c>
      <c r="P33" s="925">
        <f t="shared" si="2"/>
        <v>196</v>
      </c>
      <c r="Q33" s="912"/>
    </row>
    <row r="34" spans="2:17" s="776" customFormat="1" ht="18.75" customHeight="1" x14ac:dyDescent="0.25">
      <c r="B34" s="1153" t="s">
        <v>921</v>
      </c>
      <c r="C34" s="840">
        <v>0</v>
      </c>
      <c r="D34" s="840">
        <v>17</v>
      </c>
      <c r="E34" s="840">
        <v>25</v>
      </c>
      <c r="F34" s="840">
        <v>33</v>
      </c>
      <c r="G34" s="840">
        <v>49</v>
      </c>
      <c r="H34" s="840">
        <v>65</v>
      </c>
      <c r="I34" s="840">
        <v>67</v>
      </c>
      <c r="J34" s="840">
        <v>41</v>
      </c>
      <c r="K34" s="840">
        <v>28</v>
      </c>
      <c r="L34" s="840">
        <v>27</v>
      </c>
      <c r="M34" s="840">
        <v>28</v>
      </c>
      <c r="N34" s="840">
        <v>8</v>
      </c>
      <c r="O34" s="840">
        <v>20</v>
      </c>
      <c r="P34" s="925">
        <f t="shared" si="2"/>
        <v>408</v>
      </c>
      <c r="Q34" s="912"/>
    </row>
    <row r="35" spans="2:17" s="776" customFormat="1" ht="18.75" customHeight="1" x14ac:dyDescent="0.25">
      <c r="B35" s="1153" t="s">
        <v>923</v>
      </c>
      <c r="C35" s="840">
        <v>2</v>
      </c>
      <c r="D35" s="840">
        <v>21</v>
      </c>
      <c r="E35" s="840">
        <v>48</v>
      </c>
      <c r="F35" s="840">
        <v>41</v>
      </c>
      <c r="G35" s="840">
        <v>42</v>
      </c>
      <c r="H35" s="840">
        <v>28</v>
      </c>
      <c r="I35" s="840">
        <v>18</v>
      </c>
      <c r="J35" s="840">
        <v>15</v>
      </c>
      <c r="K35" s="840">
        <v>13</v>
      </c>
      <c r="L35" s="840">
        <v>5</v>
      </c>
      <c r="M35" s="840">
        <v>9</v>
      </c>
      <c r="N35" s="840">
        <v>1</v>
      </c>
      <c r="O35" s="840">
        <v>7</v>
      </c>
      <c r="P35" s="925">
        <f t="shared" si="2"/>
        <v>250</v>
      </c>
      <c r="Q35" s="912"/>
    </row>
    <row r="36" spans="2:17" s="776" customFormat="1" ht="18.75" customHeight="1" x14ac:dyDescent="0.25">
      <c r="B36" s="1153" t="s">
        <v>922</v>
      </c>
      <c r="C36" s="840">
        <v>1</v>
      </c>
      <c r="D36" s="840">
        <v>18</v>
      </c>
      <c r="E36" s="840">
        <v>42</v>
      </c>
      <c r="F36" s="840">
        <v>50</v>
      </c>
      <c r="G36" s="840">
        <v>53</v>
      </c>
      <c r="H36" s="840">
        <v>62</v>
      </c>
      <c r="I36" s="840">
        <v>41</v>
      </c>
      <c r="J36" s="840">
        <v>40</v>
      </c>
      <c r="K36" s="840">
        <v>36</v>
      </c>
      <c r="L36" s="840">
        <v>22</v>
      </c>
      <c r="M36" s="840">
        <v>30</v>
      </c>
      <c r="N36" s="840">
        <v>6</v>
      </c>
      <c r="O36" s="840">
        <v>12</v>
      </c>
      <c r="P36" s="925">
        <f t="shared" si="2"/>
        <v>413</v>
      </c>
      <c r="Q36" s="912"/>
    </row>
    <row r="37" spans="2:17" s="776" customFormat="1" ht="18.75" customHeight="1" x14ac:dyDescent="0.25">
      <c r="B37" s="1153" t="s">
        <v>3013</v>
      </c>
      <c r="C37" s="840">
        <v>2</v>
      </c>
      <c r="D37" s="840">
        <v>10</v>
      </c>
      <c r="E37" s="840">
        <v>15</v>
      </c>
      <c r="F37" s="840">
        <v>8</v>
      </c>
      <c r="G37" s="840">
        <v>2</v>
      </c>
      <c r="H37" s="840">
        <v>1</v>
      </c>
      <c r="I37" s="840">
        <v>1</v>
      </c>
      <c r="J37" s="840">
        <v>0</v>
      </c>
      <c r="K37" s="840">
        <v>0</v>
      </c>
      <c r="L37" s="840">
        <v>0</v>
      </c>
      <c r="M37" s="840">
        <v>0</v>
      </c>
      <c r="N37" s="840">
        <v>0</v>
      </c>
      <c r="O37" s="840">
        <v>0</v>
      </c>
      <c r="P37" s="925">
        <f t="shared" si="2"/>
        <v>39</v>
      </c>
      <c r="Q37" s="912"/>
    </row>
    <row r="38" spans="2:17" s="776" customFormat="1" ht="18.75" customHeight="1" x14ac:dyDescent="0.25">
      <c r="B38" s="1153" t="s">
        <v>3014</v>
      </c>
      <c r="C38" s="840">
        <v>0</v>
      </c>
      <c r="D38" s="840">
        <v>19</v>
      </c>
      <c r="E38" s="840">
        <v>8</v>
      </c>
      <c r="F38" s="840">
        <v>6</v>
      </c>
      <c r="G38" s="840">
        <v>2</v>
      </c>
      <c r="H38" s="840">
        <v>0</v>
      </c>
      <c r="I38" s="840">
        <v>0</v>
      </c>
      <c r="J38" s="840">
        <v>1</v>
      </c>
      <c r="K38" s="840">
        <v>0</v>
      </c>
      <c r="L38" s="840">
        <v>0</v>
      </c>
      <c r="M38" s="840">
        <v>0</v>
      </c>
      <c r="N38" s="840">
        <v>1</v>
      </c>
      <c r="O38" s="840">
        <v>0</v>
      </c>
      <c r="P38" s="925">
        <f t="shared" si="2"/>
        <v>37</v>
      </c>
      <c r="Q38" s="912"/>
    </row>
    <row r="39" spans="2:17" s="776" customFormat="1" ht="18.75" customHeight="1" x14ac:dyDescent="0.25">
      <c r="B39" s="1153" t="s">
        <v>409</v>
      </c>
      <c r="C39" s="840">
        <v>0</v>
      </c>
      <c r="D39" s="840">
        <v>0</v>
      </c>
      <c r="E39" s="840">
        <v>10</v>
      </c>
      <c r="F39" s="840">
        <v>23</v>
      </c>
      <c r="G39" s="840">
        <v>22</v>
      </c>
      <c r="H39" s="840">
        <v>25</v>
      </c>
      <c r="I39" s="840">
        <v>18</v>
      </c>
      <c r="J39" s="840">
        <v>10</v>
      </c>
      <c r="K39" s="840">
        <v>7</v>
      </c>
      <c r="L39" s="840">
        <v>4</v>
      </c>
      <c r="M39" s="840">
        <v>3</v>
      </c>
      <c r="N39" s="840">
        <v>1</v>
      </c>
      <c r="O39" s="840">
        <v>0</v>
      </c>
      <c r="P39" s="925">
        <f t="shared" si="2"/>
        <v>123</v>
      </c>
      <c r="Q39" s="912"/>
    </row>
    <row r="40" spans="2:17" s="776" customFormat="1" ht="18.75" customHeight="1" x14ac:dyDescent="0.25">
      <c r="B40" s="1153" t="s">
        <v>925</v>
      </c>
      <c r="C40" s="840">
        <v>0</v>
      </c>
      <c r="D40" s="840">
        <v>0</v>
      </c>
      <c r="E40" s="840">
        <v>0</v>
      </c>
      <c r="F40" s="840">
        <v>0</v>
      </c>
      <c r="G40" s="840">
        <v>0</v>
      </c>
      <c r="H40" s="840">
        <v>0</v>
      </c>
      <c r="I40" s="840">
        <v>0</v>
      </c>
      <c r="J40" s="840">
        <v>1</v>
      </c>
      <c r="K40" s="840">
        <v>1</v>
      </c>
      <c r="L40" s="840">
        <v>0</v>
      </c>
      <c r="M40" s="840">
        <v>1</v>
      </c>
      <c r="N40" s="840">
        <v>0</v>
      </c>
      <c r="O40" s="840">
        <v>0</v>
      </c>
      <c r="P40" s="925">
        <f t="shared" si="2"/>
        <v>3</v>
      </c>
      <c r="Q40" s="912"/>
    </row>
    <row r="41" spans="2:17" s="776" customFormat="1" ht="18.75" customHeight="1" thickBot="1" x14ac:dyDescent="0.3">
      <c r="B41" s="1155" t="s">
        <v>926</v>
      </c>
      <c r="C41" s="1465">
        <v>1</v>
      </c>
      <c r="D41" s="1465">
        <v>17</v>
      </c>
      <c r="E41" s="1465">
        <v>29</v>
      </c>
      <c r="F41" s="1465">
        <v>35</v>
      </c>
      <c r="G41" s="1465">
        <v>30</v>
      </c>
      <c r="H41" s="1465">
        <v>19</v>
      </c>
      <c r="I41" s="1465">
        <v>15</v>
      </c>
      <c r="J41" s="1465">
        <v>7</v>
      </c>
      <c r="K41" s="1465">
        <v>8</v>
      </c>
      <c r="L41" s="1465">
        <v>1</v>
      </c>
      <c r="M41" s="1465">
        <v>6</v>
      </c>
      <c r="N41" s="1465">
        <v>0</v>
      </c>
      <c r="O41" s="1465">
        <v>3</v>
      </c>
      <c r="P41" s="925">
        <f t="shared" si="2"/>
        <v>171</v>
      </c>
      <c r="Q41" s="912"/>
    </row>
    <row r="42" spans="2:17" s="776" customFormat="1" ht="18.75" customHeight="1" thickBot="1" x14ac:dyDescent="0.3">
      <c r="B42" s="1150" t="s">
        <v>410</v>
      </c>
      <c r="C42" s="1037">
        <f t="shared" ref="C42:P42" si="7">SUM(C44:C55)</f>
        <v>2</v>
      </c>
      <c r="D42" s="1037">
        <f t="shared" si="7"/>
        <v>96</v>
      </c>
      <c r="E42" s="1037">
        <f t="shared" si="7"/>
        <v>200</v>
      </c>
      <c r="F42" s="1037">
        <f t="shared" si="7"/>
        <v>269</v>
      </c>
      <c r="G42" s="1037">
        <f t="shared" si="7"/>
        <v>303</v>
      </c>
      <c r="H42" s="1037">
        <f t="shared" si="7"/>
        <v>312</v>
      </c>
      <c r="I42" s="1037">
        <f t="shared" si="7"/>
        <v>243</v>
      </c>
      <c r="J42" s="1037">
        <f t="shared" si="7"/>
        <v>234</v>
      </c>
      <c r="K42" s="1037">
        <f t="shared" si="7"/>
        <v>143</v>
      </c>
      <c r="L42" s="1037">
        <f t="shared" si="7"/>
        <v>113</v>
      </c>
      <c r="M42" s="1037">
        <f t="shared" si="7"/>
        <v>186</v>
      </c>
      <c r="N42" s="1037">
        <f t="shared" si="7"/>
        <v>62</v>
      </c>
      <c r="O42" s="1037">
        <f t="shared" si="7"/>
        <v>92</v>
      </c>
      <c r="P42" s="1037">
        <f t="shared" si="7"/>
        <v>2255</v>
      </c>
      <c r="Q42" s="912"/>
    </row>
    <row r="43" spans="2:17" s="776" customFormat="1" ht="18.75" customHeight="1" x14ac:dyDescent="0.25">
      <c r="B43" s="1151"/>
      <c r="C43" s="1526">
        <f>IFERROR(C42/$P$42,0)</f>
        <v>8.869179600886918E-4</v>
      </c>
      <c r="D43" s="1526">
        <f t="shared" ref="D43:P43" si="8">IFERROR(D42/$P$42,0)</f>
        <v>4.2572062084257206E-2</v>
      </c>
      <c r="E43" s="1526">
        <f t="shared" si="8"/>
        <v>8.8691796008869186E-2</v>
      </c>
      <c r="F43" s="1526">
        <f t="shared" si="8"/>
        <v>0.11929046563192905</v>
      </c>
      <c r="G43" s="1526">
        <f t="shared" si="8"/>
        <v>0.13436807095343681</v>
      </c>
      <c r="H43" s="1526">
        <f t="shared" si="8"/>
        <v>0.13835920177383593</v>
      </c>
      <c r="I43" s="1526">
        <f t="shared" si="8"/>
        <v>0.10776053215077605</v>
      </c>
      <c r="J43" s="1526">
        <f t="shared" si="8"/>
        <v>0.10376940133037695</v>
      </c>
      <c r="K43" s="1526">
        <f t="shared" si="8"/>
        <v>6.3414634146341464E-2</v>
      </c>
      <c r="L43" s="1526">
        <f t="shared" si="8"/>
        <v>5.0110864745011086E-2</v>
      </c>
      <c r="M43" s="1526">
        <f t="shared" si="8"/>
        <v>8.2483370288248342E-2</v>
      </c>
      <c r="N43" s="1526">
        <f t="shared" si="8"/>
        <v>2.7494456762749447E-2</v>
      </c>
      <c r="O43" s="1526">
        <f t="shared" si="8"/>
        <v>4.0798226164079826E-2</v>
      </c>
      <c r="P43" s="1157">
        <f t="shared" si="8"/>
        <v>1</v>
      </c>
      <c r="Q43" s="912"/>
    </row>
    <row r="44" spans="2:17" s="776" customFormat="1" ht="31.5" x14ac:dyDescent="0.25">
      <c r="B44" s="1151" t="s">
        <v>966</v>
      </c>
      <c r="C44" s="1528">
        <v>0</v>
      </c>
      <c r="D44" s="1528">
        <v>25</v>
      </c>
      <c r="E44" s="1528">
        <v>40</v>
      </c>
      <c r="F44" s="1528">
        <v>57</v>
      </c>
      <c r="G44" s="1528">
        <v>47</v>
      </c>
      <c r="H44" s="1528">
        <v>43</v>
      </c>
      <c r="I44" s="1528">
        <v>50</v>
      </c>
      <c r="J44" s="1528">
        <v>32</v>
      </c>
      <c r="K44" s="1528">
        <v>18</v>
      </c>
      <c r="L44" s="1528">
        <v>13</v>
      </c>
      <c r="M44" s="1528">
        <v>16</v>
      </c>
      <c r="N44" s="1528">
        <v>7</v>
      </c>
      <c r="O44" s="1528">
        <v>2</v>
      </c>
      <c r="P44" s="1129">
        <f t="shared" si="2"/>
        <v>350</v>
      </c>
      <c r="Q44" s="912"/>
    </row>
    <row r="45" spans="2:17" s="776" customFormat="1" ht="18.75" customHeight="1" x14ac:dyDescent="0.25">
      <c r="B45" s="1153" t="s">
        <v>930</v>
      </c>
      <c r="C45" s="840">
        <v>0</v>
      </c>
      <c r="D45" s="840">
        <v>6</v>
      </c>
      <c r="E45" s="840">
        <v>8</v>
      </c>
      <c r="F45" s="840">
        <v>19</v>
      </c>
      <c r="G45" s="840">
        <v>21</v>
      </c>
      <c r="H45" s="840">
        <v>16</v>
      </c>
      <c r="I45" s="840">
        <v>19</v>
      </c>
      <c r="J45" s="840">
        <v>16</v>
      </c>
      <c r="K45" s="840">
        <v>13</v>
      </c>
      <c r="L45" s="840">
        <v>16</v>
      </c>
      <c r="M45" s="840">
        <v>22</v>
      </c>
      <c r="N45" s="840">
        <v>8</v>
      </c>
      <c r="O45" s="840">
        <v>17</v>
      </c>
      <c r="P45" s="925">
        <f t="shared" si="2"/>
        <v>181</v>
      </c>
      <c r="Q45" s="912"/>
    </row>
    <row r="46" spans="2:17" s="776" customFormat="1" ht="18.75" customHeight="1" x14ac:dyDescent="0.25">
      <c r="B46" s="1153" t="s">
        <v>965</v>
      </c>
      <c r="C46" s="840">
        <v>0</v>
      </c>
      <c r="D46" s="840">
        <v>0</v>
      </c>
      <c r="E46" s="840">
        <v>0</v>
      </c>
      <c r="F46" s="840">
        <v>0</v>
      </c>
      <c r="G46" s="840">
        <v>15</v>
      </c>
      <c r="H46" s="840">
        <v>29</v>
      </c>
      <c r="I46" s="840">
        <v>16</v>
      </c>
      <c r="J46" s="840">
        <v>14</v>
      </c>
      <c r="K46" s="840">
        <v>12</v>
      </c>
      <c r="L46" s="840">
        <v>16</v>
      </c>
      <c r="M46" s="840">
        <v>23</v>
      </c>
      <c r="N46" s="840">
        <v>7</v>
      </c>
      <c r="O46" s="840">
        <v>14</v>
      </c>
      <c r="P46" s="925">
        <f t="shared" si="2"/>
        <v>146</v>
      </c>
      <c r="Q46" s="912"/>
    </row>
    <row r="47" spans="2:17" s="776" customFormat="1" ht="18.75" customHeight="1" x14ac:dyDescent="0.25">
      <c r="B47" s="1153" t="s">
        <v>928</v>
      </c>
      <c r="C47" s="840">
        <v>0</v>
      </c>
      <c r="D47" s="840">
        <v>0</v>
      </c>
      <c r="E47" s="840">
        <v>0</v>
      </c>
      <c r="F47" s="840">
        <v>0</v>
      </c>
      <c r="G47" s="840">
        <v>0</v>
      </c>
      <c r="H47" s="840">
        <v>0</v>
      </c>
      <c r="I47" s="840">
        <v>0</v>
      </c>
      <c r="J47" s="840">
        <v>0</v>
      </c>
      <c r="K47" s="840">
        <v>0</v>
      </c>
      <c r="L47" s="840">
        <v>0</v>
      </c>
      <c r="M47" s="840">
        <v>0</v>
      </c>
      <c r="N47" s="840">
        <v>1</v>
      </c>
      <c r="O47" s="840">
        <v>1</v>
      </c>
      <c r="P47" s="925">
        <f t="shared" si="2"/>
        <v>2</v>
      </c>
      <c r="Q47" s="912"/>
    </row>
    <row r="48" spans="2:17" s="776" customFormat="1" ht="15.75" x14ac:dyDescent="0.25">
      <c r="B48" s="1153" t="s">
        <v>929</v>
      </c>
      <c r="C48" s="840">
        <v>1</v>
      </c>
      <c r="D48" s="840">
        <v>16</v>
      </c>
      <c r="E48" s="840">
        <v>40</v>
      </c>
      <c r="F48" s="840">
        <v>38</v>
      </c>
      <c r="G48" s="840">
        <v>36</v>
      </c>
      <c r="H48" s="840">
        <v>26</v>
      </c>
      <c r="I48" s="840">
        <v>7</v>
      </c>
      <c r="J48" s="840">
        <v>5</v>
      </c>
      <c r="K48" s="840">
        <v>6</v>
      </c>
      <c r="L48" s="840">
        <v>3</v>
      </c>
      <c r="M48" s="840">
        <v>8</v>
      </c>
      <c r="N48" s="840">
        <v>0</v>
      </c>
      <c r="O48" s="840">
        <v>4</v>
      </c>
      <c r="P48" s="925">
        <f t="shared" si="2"/>
        <v>190</v>
      </c>
      <c r="Q48" s="912"/>
    </row>
    <row r="49" spans="2:17" s="776" customFormat="1" ht="15.75" x14ac:dyDescent="0.25">
      <c r="B49" s="1153" t="s">
        <v>932</v>
      </c>
      <c r="C49" s="840">
        <v>0</v>
      </c>
      <c r="D49" s="840">
        <v>0</v>
      </c>
      <c r="E49" s="840">
        <v>0</v>
      </c>
      <c r="F49" s="840">
        <v>0</v>
      </c>
      <c r="G49" s="840">
        <v>0</v>
      </c>
      <c r="H49" s="840">
        <v>0</v>
      </c>
      <c r="I49" s="840">
        <v>0</v>
      </c>
      <c r="J49" s="840">
        <v>6</v>
      </c>
      <c r="K49" s="840">
        <v>5</v>
      </c>
      <c r="L49" s="840">
        <v>9</v>
      </c>
      <c r="M49" s="840">
        <v>20</v>
      </c>
      <c r="N49" s="840">
        <v>6</v>
      </c>
      <c r="O49" s="840">
        <v>8</v>
      </c>
      <c r="P49" s="925">
        <f t="shared" si="2"/>
        <v>54</v>
      </c>
      <c r="Q49" s="912"/>
    </row>
    <row r="50" spans="2:17" s="776" customFormat="1" ht="15.75" x14ac:dyDescent="0.25">
      <c r="B50" s="1153" t="s">
        <v>931</v>
      </c>
      <c r="C50" s="840">
        <v>0</v>
      </c>
      <c r="D50" s="840">
        <v>8</v>
      </c>
      <c r="E50" s="840">
        <v>25</v>
      </c>
      <c r="F50" s="840">
        <v>35</v>
      </c>
      <c r="G50" s="840">
        <v>53</v>
      </c>
      <c r="H50" s="840">
        <v>49</v>
      </c>
      <c r="I50" s="840">
        <v>48</v>
      </c>
      <c r="J50" s="840">
        <v>48</v>
      </c>
      <c r="K50" s="840">
        <v>30</v>
      </c>
      <c r="L50" s="840">
        <v>10</v>
      </c>
      <c r="M50" s="840">
        <v>18</v>
      </c>
      <c r="N50" s="840">
        <v>5</v>
      </c>
      <c r="O50" s="840">
        <v>10</v>
      </c>
      <c r="P50" s="925">
        <f t="shared" si="2"/>
        <v>339</v>
      </c>
      <c r="Q50" s="912"/>
    </row>
    <row r="51" spans="2:17" s="776" customFormat="1" ht="18.75" customHeight="1" x14ac:dyDescent="0.25">
      <c r="B51" s="1153" t="s">
        <v>927</v>
      </c>
      <c r="C51" s="840">
        <v>0</v>
      </c>
      <c r="D51" s="840">
        <v>9</v>
      </c>
      <c r="E51" s="840">
        <v>34</v>
      </c>
      <c r="F51" s="840">
        <v>34</v>
      </c>
      <c r="G51" s="840">
        <v>42</v>
      </c>
      <c r="H51" s="840">
        <v>60</v>
      </c>
      <c r="I51" s="840">
        <v>36</v>
      </c>
      <c r="J51" s="840">
        <v>38</v>
      </c>
      <c r="K51" s="840">
        <v>25</v>
      </c>
      <c r="L51" s="840">
        <v>16</v>
      </c>
      <c r="M51" s="840">
        <v>31</v>
      </c>
      <c r="N51" s="840">
        <v>12</v>
      </c>
      <c r="O51" s="840">
        <v>13</v>
      </c>
      <c r="P51" s="925">
        <f t="shared" si="2"/>
        <v>350</v>
      </c>
      <c r="Q51" s="912"/>
    </row>
    <row r="52" spans="2:17" s="776" customFormat="1" ht="18.75" customHeight="1" x14ac:dyDescent="0.25">
      <c r="B52" s="1153" t="s">
        <v>933</v>
      </c>
      <c r="C52" s="840">
        <v>0</v>
      </c>
      <c r="D52" s="840">
        <v>19</v>
      </c>
      <c r="E52" s="840">
        <v>19</v>
      </c>
      <c r="F52" s="840">
        <v>35</v>
      </c>
      <c r="G52" s="840">
        <v>35</v>
      </c>
      <c r="H52" s="840">
        <v>28</v>
      </c>
      <c r="I52" s="840">
        <v>32</v>
      </c>
      <c r="J52" s="840">
        <v>27</v>
      </c>
      <c r="K52" s="840">
        <v>18</v>
      </c>
      <c r="L52" s="840">
        <v>14</v>
      </c>
      <c r="M52" s="840">
        <v>20</v>
      </c>
      <c r="N52" s="840">
        <v>5</v>
      </c>
      <c r="O52" s="840">
        <v>10</v>
      </c>
      <c r="P52" s="925">
        <f t="shared" si="2"/>
        <v>262</v>
      </c>
      <c r="Q52" s="912"/>
    </row>
    <row r="53" spans="2:17" s="776" customFormat="1" ht="18.75" customHeight="1" x14ac:dyDescent="0.25">
      <c r="B53" s="1153" t="s">
        <v>418</v>
      </c>
      <c r="C53" s="840">
        <v>1</v>
      </c>
      <c r="D53" s="840">
        <v>13</v>
      </c>
      <c r="E53" s="840">
        <v>34</v>
      </c>
      <c r="F53" s="840">
        <v>51</v>
      </c>
      <c r="G53" s="840">
        <v>54</v>
      </c>
      <c r="H53" s="840">
        <v>61</v>
      </c>
      <c r="I53" s="840">
        <v>35</v>
      </c>
      <c r="J53" s="840">
        <v>48</v>
      </c>
      <c r="K53" s="840">
        <v>15</v>
      </c>
      <c r="L53" s="840">
        <v>15</v>
      </c>
      <c r="M53" s="840">
        <v>28</v>
      </c>
      <c r="N53" s="840">
        <v>11</v>
      </c>
      <c r="O53" s="840">
        <v>13</v>
      </c>
      <c r="P53" s="925">
        <f t="shared" si="2"/>
        <v>379</v>
      </c>
      <c r="Q53" s="912"/>
    </row>
    <row r="54" spans="2:17" s="776" customFormat="1" ht="15.75" x14ac:dyDescent="0.25">
      <c r="B54" s="1153" t="s">
        <v>934</v>
      </c>
      <c r="C54" s="840">
        <v>0</v>
      </c>
      <c r="D54" s="840">
        <v>0</v>
      </c>
      <c r="E54" s="840">
        <v>0</v>
      </c>
      <c r="F54" s="840">
        <v>0</v>
      </c>
      <c r="G54" s="840">
        <v>0</v>
      </c>
      <c r="H54" s="840">
        <v>0</v>
      </c>
      <c r="I54" s="840">
        <v>0</v>
      </c>
      <c r="J54" s="840">
        <v>0</v>
      </c>
      <c r="K54" s="840">
        <v>1</v>
      </c>
      <c r="L54" s="840">
        <v>0</v>
      </c>
      <c r="M54" s="840">
        <v>0</v>
      </c>
      <c r="N54" s="840">
        <v>0</v>
      </c>
      <c r="O54" s="840">
        <v>0</v>
      </c>
      <c r="P54" s="925">
        <f t="shared" si="2"/>
        <v>1</v>
      </c>
      <c r="Q54" s="912"/>
    </row>
    <row r="55" spans="2:17" s="776" customFormat="1" ht="18.75" customHeight="1" thickBot="1" x14ac:dyDescent="0.3">
      <c r="B55" s="1155" t="s">
        <v>3015</v>
      </c>
      <c r="C55" s="1465">
        <v>0</v>
      </c>
      <c r="D55" s="1465">
        <v>0</v>
      </c>
      <c r="E55" s="1465">
        <v>0</v>
      </c>
      <c r="F55" s="1465">
        <v>0</v>
      </c>
      <c r="G55" s="1465">
        <v>0</v>
      </c>
      <c r="H55" s="1465">
        <v>0</v>
      </c>
      <c r="I55" s="1465">
        <v>0</v>
      </c>
      <c r="J55" s="1465">
        <v>0</v>
      </c>
      <c r="K55" s="1465">
        <v>0</v>
      </c>
      <c r="L55" s="1465">
        <v>1</v>
      </c>
      <c r="M55" s="1465">
        <v>0</v>
      </c>
      <c r="N55" s="1465">
        <v>0</v>
      </c>
      <c r="O55" s="1465">
        <v>0</v>
      </c>
      <c r="P55" s="1091">
        <f t="shared" si="2"/>
        <v>1</v>
      </c>
      <c r="Q55" s="912"/>
    </row>
    <row r="56" spans="2:17" s="776" customFormat="1" ht="18.75" customHeight="1" thickBot="1" x14ac:dyDescent="0.3">
      <c r="B56" s="1150" t="s">
        <v>823</v>
      </c>
      <c r="C56" s="1037">
        <f>SUM(C58:C61)</f>
        <v>1</v>
      </c>
      <c r="D56" s="1037">
        <f t="shared" ref="D56:P56" si="9">SUM(D58:D61)</f>
        <v>50</v>
      </c>
      <c r="E56" s="1037">
        <f t="shared" si="9"/>
        <v>110</v>
      </c>
      <c r="F56" s="1037">
        <f t="shared" si="9"/>
        <v>149</v>
      </c>
      <c r="G56" s="1037">
        <f t="shared" si="9"/>
        <v>129</v>
      </c>
      <c r="H56" s="1037">
        <f t="shared" si="9"/>
        <v>105</v>
      </c>
      <c r="I56" s="1037">
        <f t="shared" si="9"/>
        <v>82</v>
      </c>
      <c r="J56" s="1037">
        <f t="shared" si="9"/>
        <v>73</v>
      </c>
      <c r="K56" s="1037">
        <f t="shared" si="9"/>
        <v>53</v>
      </c>
      <c r="L56" s="1037">
        <f t="shared" si="9"/>
        <v>29</v>
      </c>
      <c r="M56" s="1037">
        <f t="shared" si="9"/>
        <v>51</v>
      </c>
      <c r="N56" s="1037">
        <f t="shared" si="9"/>
        <v>13</v>
      </c>
      <c r="O56" s="1037">
        <f t="shared" si="9"/>
        <v>20</v>
      </c>
      <c r="P56" s="1037">
        <f t="shared" si="9"/>
        <v>865</v>
      </c>
      <c r="Q56" s="912"/>
    </row>
    <row r="57" spans="2:17" s="776" customFormat="1" ht="18.75" customHeight="1" thickBot="1" x14ac:dyDescent="0.3">
      <c r="B57" s="1151"/>
      <c r="C57" s="1526">
        <f>IFERROR(C56/$P$56,0)</f>
        <v>1.1560693641618498E-3</v>
      </c>
      <c r="D57" s="1526">
        <f t="shared" ref="D57:P57" si="10">IFERROR(D56/$P$56,0)</f>
        <v>5.7803468208092484E-2</v>
      </c>
      <c r="E57" s="1526">
        <f t="shared" si="10"/>
        <v>0.12716763005780346</v>
      </c>
      <c r="F57" s="1526">
        <f t="shared" si="10"/>
        <v>0.1722543352601156</v>
      </c>
      <c r="G57" s="1526">
        <f t="shared" si="10"/>
        <v>0.14913294797687862</v>
      </c>
      <c r="H57" s="1526">
        <f t="shared" si="10"/>
        <v>0.12138728323699421</v>
      </c>
      <c r="I57" s="1526">
        <f t="shared" si="10"/>
        <v>9.4797687861271671E-2</v>
      </c>
      <c r="J57" s="1526">
        <f t="shared" si="10"/>
        <v>8.4393063583815028E-2</v>
      </c>
      <c r="K57" s="1526">
        <f t="shared" si="10"/>
        <v>6.1271676300578032E-2</v>
      </c>
      <c r="L57" s="1526">
        <f t="shared" si="10"/>
        <v>3.3526011560693639E-2</v>
      </c>
      <c r="M57" s="1526">
        <f t="shared" si="10"/>
        <v>5.8959537572254334E-2</v>
      </c>
      <c r="N57" s="1526">
        <f t="shared" si="10"/>
        <v>1.5028901734104046E-2</v>
      </c>
      <c r="O57" s="1526">
        <f t="shared" si="10"/>
        <v>2.3121387283236993E-2</v>
      </c>
      <c r="P57" s="1158">
        <f t="shared" si="10"/>
        <v>1</v>
      </c>
      <c r="Q57" s="912"/>
    </row>
    <row r="58" spans="2:17" s="776" customFormat="1" ht="18.75" customHeight="1" x14ac:dyDescent="0.25">
      <c r="B58" s="1151" t="s">
        <v>824</v>
      </c>
      <c r="C58" s="1454">
        <v>0</v>
      </c>
      <c r="D58" s="1454">
        <v>14</v>
      </c>
      <c r="E58" s="1454">
        <v>31</v>
      </c>
      <c r="F58" s="1454">
        <v>35</v>
      </c>
      <c r="G58" s="1454">
        <v>26</v>
      </c>
      <c r="H58" s="1454">
        <v>24</v>
      </c>
      <c r="I58" s="1454">
        <v>7</v>
      </c>
      <c r="J58" s="1454">
        <v>17</v>
      </c>
      <c r="K58" s="1454">
        <v>15</v>
      </c>
      <c r="L58" s="1454">
        <v>5</v>
      </c>
      <c r="M58" s="1454">
        <v>18</v>
      </c>
      <c r="N58" s="1454">
        <v>5</v>
      </c>
      <c r="O58" s="1454">
        <v>5</v>
      </c>
      <c r="P58" s="1129">
        <f t="shared" si="2"/>
        <v>202</v>
      </c>
      <c r="Q58" s="912"/>
    </row>
    <row r="59" spans="2:17" s="776" customFormat="1" ht="18.75" customHeight="1" x14ac:dyDescent="0.25">
      <c r="B59" s="1153" t="s">
        <v>935</v>
      </c>
      <c r="C59" s="840">
        <v>0</v>
      </c>
      <c r="D59" s="840">
        <v>6</v>
      </c>
      <c r="E59" s="840">
        <v>11</v>
      </c>
      <c r="F59" s="840">
        <v>24</v>
      </c>
      <c r="G59" s="840">
        <v>16</v>
      </c>
      <c r="H59" s="840">
        <v>16</v>
      </c>
      <c r="I59" s="840">
        <v>16</v>
      </c>
      <c r="J59" s="840">
        <v>5</v>
      </c>
      <c r="K59" s="840">
        <v>4</v>
      </c>
      <c r="L59" s="840">
        <v>4</v>
      </c>
      <c r="M59" s="840">
        <v>4</v>
      </c>
      <c r="N59" s="840">
        <v>1</v>
      </c>
      <c r="O59" s="840">
        <v>2</v>
      </c>
      <c r="P59" s="925">
        <f t="shared" si="2"/>
        <v>109</v>
      </c>
      <c r="Q59" s="912"/>
    </row>
    <row r="60" spans="2:17" s="776" customFormat="1" ht="18.75" customHeight="1" x14ac:dyDescent="0.25">
      <c r="B60" s="1153" t="s">
        <v>936</v>
      </c>
      <c r="C60" s="840">
        <v>1</v>
      </c>
      <c r="D60" s="840">
        <v>20</v>
      </c>
      <c r="E60" s="840">
        <v>45</v>
      </c>
      <c r="F60" s="840">
        <v>61</v>
      </c>
      <c r="G60" s="840">
        <v>64</v>
      </c>
      <c r="H60" s="840">
        <v>57</v>
      </c>
      <c r="I60" s="840">
        <v>48</v>
      </c>
      <c r="J60" s="840">
        <v>48</v>
      </c>
      <c r="K60" s="840">
        <v>28</v>
      </c>
      <c r="L60" s="840">
        <v>19</v>
      </c>
      <c r="M60" s="840">
        <v>22</v>
      </c>
      <c r="N60" s="840">
        <v>6</v>
      </c>
      <c r="O60" s="840">
        <v>10</v>
      </c>
      <c r="P60" s="925">
        <f t="shared" si="2"/>
        <v>429</v>
      </c>
      <c r="Q60" s="912"/>
    </row>
    <row r="61" spans="2:17" s="776" customFormat="1" ht="18.75" customHeight="1" thickBot="1" x14ac:dyDescent="0.3">
      <c r="B61" s="1155" t="s">
        <v>937</v>
      </c>
      <c r="C61" s="1465">
        <v>0</v>
      </c>
      <c r="D61" s="1465">
        <v>10</v>
      </c>
      <c r="E61" s="1465">
        <v>23</v>
      </c>
      <c r="F61" s="1465">
        <v>29</v>
      </c>
      <c r="G61" s="1465">
        <v>23</v>
      </c>
      <c r="H61" s="1465">
        <v>8</v>
      </c>
      <c r="I61" s="1465">
        <v>11</v>
      </c>
      <c r="J61" s="1465">
        <v>3</v>
      </c>
      <c r="K61" s="1465">
        <v>6</v>
      </c>
      <c r="L61" s="1465">
        <v>1</v>
      </c>
      <c r="M61" s="1465">
        <v>7</v>
      </c>
      <c r="N61" s="1465">
        <v>1</v>
      </c>
      <c r="O61" s="1465">
        <v>3</v>
      </c>
      <c r="P61" s="1091">
        <f t="shared" si="2"/>
        <v>125</v>
      </c>
      <c r="Q61" s="912"/>
    </row>
    <row r="62" spans="2:17" s="776" customFormat="1" ht="18.75" customHeight="1" thickBot="1" x14ac:dyDescent="0.3">
      <c r="B62" s="1150" t="s">
        <v>297</v>
      </c>
      <c r="C62" s="1037">
        <f>SUM(C64:C66)</f>
        <v>1</v>
      </c>
      <c r="D62" s="1037">
        <f t="shared" ref="D62:P62" si="11">SUM(D64:D66)</f>
        <v>16</v>
      </c>
      <c r="E62" s="1037">
        <f t="shared" si="11"/>
        <v>64</v>
      </c>
      <c r="F62" s="1037">
        <f t="shared" si="11"/>
        <v>64</v>
      </c>
      <c r="G62" s="1037">
        <f t="shared" si="11"/>
        <v>45</v>
      </c>
      <c r="H62" s="1037">
        <f t="shared" si="11"/>
        <v>49</v>
      </c>
      <c r="I62" s="1037">
        <f t="shared" si="11"/>
        <v>56</v>
      </c>
      <c r="J62" s="1037">
        <f t="shared" si="11"/>
        <v>37</v>
      </c>
      <c r="K62" s="1037">
        <f t="shared" si="11"/>
        <v>27</v>
      </c>
      <c r="L62" s="1037">
        <f t="shared" si="11"/>
        <v>15</v>
      </c>
      <c r="M62" s="1037">
        <f t="shared" si="11"/>
        <v>18</v>
      </c>
      <c r="N62" s="1037">
        <f t="shared" si="11"/>
        <v>5</v>
      </c>
      <c r="O62" s="1037">
        <f t="shared" si="11"/>
        <v>8</v>
      </c>
      <c r="P62" s="1037">
        <f t="shared" si="11"/>
        <v>405</v>
      </c>
      <c r="Q62" s="912"/>
    </row>
    <row r="63" spans="2:17" s="776" customFormat="1" ht="18.75" customHeight="1" thickBot="1" x14ac:dyDescent="0.3">
      <c r="B63" s="1151"/>
      <c r="C63" s="1526">
        <f>IFERROR(C62/$P$62,0)</f>
        <v>2.4691358024691358E-3</v>
      </c>
      <c r="D63" s="1526">
        <f t="shared" ref="D63:P63" si="12">IFERROR(D62/$P$62,0)</f>
        <v>3.9506172839506172E-2</v>
      </c>
      <c r="E63" s="1526">
        <f t="shared" si="12"/>
        <v>0.15802469135802469</v>
      </c>
      <c r="F63" s="1526">
        <f t="shared" si="12"/>
        <v>0.15802469135802469</v>
      </c>
      <c r="G63" s="1526">
        <f t="shared" si="12"/>
        <v>0.1111111111111111</v>
      </c>
      <c r="H63" s="1526">
        <f t="shared" si="12"/>
        <v>0.12098765432098765</v>
      </c>
      <c r="I63" s="1526">
        <f t="shared" si="12"/>
        <v>0.13827160493827159</v>
      </c>
      <c r="J63" s="1526">
        <f t="shared" si="12"/>
        <v>9.1358024691358022E-2</v>
      </c>
      <c r="K63" s="1526">
        <f t="shared" si="12"/>
        <v>6.6666666666666666E-2</v>
      </c>
      <c r="L63" s="1526">
        <f t="shared" si="12"/>
        <v>3.7037037037037035E-2</v>
      </c>
      <c r="M63" s="1526">
        <f t="shared" si="12"/>
        <v>4.4444444444444446E-2</v>
      </c>
      <c r="N63" s="1526">
        <f t="shared" si="12"/>
        <v>1.2345679012345678E-2</v>
      </c>
      <c r="O63" s="1526">
        <f t="shared" si="12"/>
        <v>1.9753086419753086E-2</v>
      </c>
      <c r="P63" s="1158">
        <f t="shared" si="12"/>
        <v>1</v>
      </c>
      <c r="Q63" s="912"/>
    </row>
    <row r="64" spans="2:17" s="776" customFormat="1" ht="18.75" customHeight="1" x14ac:dyDescent="0.25">
      <c r="B64" s="1151" t="s">
        <v>828</v>
      </c>
      <c r="C64" s="1454">
        <v>0</v>
      </c>
      <c r="D64" s="1454">
        <v>8</v>
      </c>
      <c r="E64" s="1454">
        <v>25</v>
      </c>
      <c r="F64" s="1454">
        <v>26</v>
      </c>
      <c r="G64" s="1454">
        <v>22</v>
      </c>
      <c r="H64" s="1454">
        <v>28</v>
      </c>
      <c r="I64" s="1454">
        <v>27</v>
      </c>
      <c r="J64" s="1454">
        <v>20</v>
      </c>
      <c r="K64" s="1454">
        <v>10</v>
      </c>
      <c r="L64" s="1454">
        <v>6</v>
      </c>
      <c r="M64" s="1454">
        <v>9</v>
      </c>
      <c r="N64" s="1454">
        <v>2</v>
      </c>
      <c r="O64" s="1454">
        <v>3</v>
      </c>
      <c r="P64" s="1129">
        <f t="shared" si="2"/>
        <v>186</v>
      </c>
      <c r="Q64" s="912"/>
    </row>
    <row r="65" spans="2:17" s="776" customFormat="1" ht="18.75" customHeight="1" x14ac:dyDescent="0.25">
      <c r="B65" s="1153" t="s">
        <v>423</v>
      </c>
      <c r="C65" s="1520">
        <v>1</v>
      </c>
      <c r="D65" s="1520">
        <v>8</v>
      </c>
      <c r="E65" s="1520">
        <v>39</v>
      </c>
      <c r="F65" s="1520">
        <v>38</v>
      </c>
      <c r="G65" s="1520">
        <v>23</v>
      </c>
      <c r="H65" s="1520">
        <v>21</v>
      </c>
      <c r="I65" s="1520">
        <v>29</v>
      </c>
      <c r="J65" s="1520">
        <v>17</v>
      </c>
      <c r="K65" s="1520">
        <v>17</v>
      </c>
      <c r="L65" s="1520">
        <v>9</v>
      </c>
      <c r="M65" s="1520">
        <v>9</v>
      </c>
      <c r="N65" s="1520">
        <v>3</v>
      </c>
      <c r="O65" s="1520">
        <v>4</v>
      </c>
      <c r="P65" s="925">
        <f t="shared" si="2"/>
        <v>218</v>
      </c>
      <c r="Q65" s="912"/>
    </row>
    <row r="66" spans="2:17" s="776" customFormat="1" ht="18.75" customHeight="1" thickBot="1" x14ac:dyDescent="0.3">
      <c r="B66" s="1155" t="s">
        <v>938</v>
      </c>
      <c r="C66" s="1465">
        <v>0</v>
      </c>
      <c r="D66" s="1465">
        <v>0</v>
      </c>
      <c r="E66" s="1465">
        <v>0</v>
      </c>
      <c r="F66" s="1465">
        <v>0</v>
      </c>
      <c r="G66" s="1465">
        <v>0</v>
      </c>
      <c r="H66" s="1465">
        <v>0</v>
      </c>
      <c r="I66" s="1465">
        <v>0</v>
      </c>
      <c r="J66" s="1465">
        <v>0</v>
      </c>
      <c r="K66" s="1465">
        <v>0</v>
      </c>
      <c r="L66" s="1465">
        <v>0</v>
      </c>
      <c r="M66" s="1465">
        <v>0</v>
      </c>
      <c r="N66" s="1465">
        <v>0</v>
      </c>
      <c r="O66" s="1465">
        <v>1</v>
      </c>
      <c r="P66" s="1091">
        <f t="shared" si="2"/>
        <v>1</v>
      </c>
      <c r="Q66" s="912"/>
    </row>
    <row r="67" spans="2:17" s="776" customFormat="1" ht="18.75" customHeight="1" thickBot="1" x14ac:dyDescent="0.3">
      <c r="B67" s="1150" t="s">
        <v>424</v>
      </c>
      <c r="C67" s="1037">
        <f>SUM(C69:C72)</f>
        <v>2</v>
      </c>
      <c r="D67" s="1037">
        <f t="shared" ref="D67:P67" si="13">SUM(D69:D72)</f>
        <v>44</v>
      </c>
      <c r="E67" s="1037">
        <f t="shared" si="13"/>
        <v>140</v>
      </c>
      <c r="F67" s="1037">
        <f t="shared" si="13"/>
        <v>177</v>
      </c>
      <c r="G67" s="1037">
        <f t="shared" si="13"/>
        <v>175</v>
      </c>
      <c r="H67" s="1037">
        <f t="shared" si="13"/>
        <v>169</v>
      </c>
      <c r="I67" s="1037">
        <f t="shared" si="13"/>
        <v>177</v>
      </c>
      <c r="J67" s="1037">
        <f t="shared" si="13"/>
        <v>88</v>
      </c>
      <c r="K67" s="1037">
        <f t="shared" si="13"/>
        <v>64</v>
      </c>
      <c r="L67" s="1037">
        <f t="shared" si="13"/>
        <v>41</v>
      </c>
      <c r="M67" s="1037">
        <f t="shared" si="13"/>
        <v>79</v>
      </c>
      <c r="N67" s="1037">
        <f t="shared" si="13"/>
        <v>33</v>
      </c>
      <c r="O67" s="1037">
        <f t="shared" si="13"/>
        <v>130</v>
      </c>
      <c r="P67" s="1037">
        <f t="shared" si="13"/>
        <v>1319</v>
      </c>
      <c r="Q67" s="912"/>
    </row>
    <row r="68" spans="2:17" s="776" customFormat="1" ht="18.75" customHeight="1" thickBot="1" x14ac:dyDescent="0.3">
      <c r="B68" s="1151"/>
      <c r="C68" s="1526">
        <f>IFERROR(C67/$P$67,0)</f>
        <v>1.5163002274450341E-3</v>
      </c>
      <c r="D68" s="1526">
        <f t="shared" ref="D68:P68" si="14">IFERROR(D67/$P$67,0)</f>
        <v>3.3358605003790752E-2</v>
      </c>
      <c r="E68" s="1526">
        <f t="shared" si="14"/>
        <v>0.10614101592115238</v>
      </c>
      <c r="F68" s="1526">
        <f t="shared" si="14"/>
        <v>0.13419257012888552</v>
      </c>
      <c r="G68" s="1526">
        <f t="shared" si="14"/>
        <v>0.13267626990144049</v>
      </c>
      <c r="H68" s="1526">
        <f t="shared" si="14"/>
        <v>0.12812736921910539</v>
      </c>
      <c r="I68" s="1526">
        <f t="shared" si="14"/>
        <v>0.13419257012888552</v>
      </c>
      <c r="J68" s="1526">
        <f t="shared" si="14"/>
        <v>6.6717210007581504E-2</v>
      </c>
      <c r="K68" s="1526">
        <f t="shared" si="14"/>
        <v>4.8521607278241091E-2</v>
      </c>
      <c r="L68" s="1526">
        <f t="shared" si="14"/>
        <v>3.1084154662623199E-2</v>
      </c>
      <c r="M68" s="1526">
        <f t="shared" si="14"/>
        <v>5.9893858984078847E-2</v>
      </c>
      <c r="N68" s="1526">
        <f t="shared" si="14"/>
        <v>2.5018953752843062E-2</v>
      </c>
      <c r="O68" s="1526">
        <f t="shared" si="14"/>
        <v>9.8559514783927216E-2</v>
      </c>
      <c r="P68" s="1158">
        <f t="shared" si="14"/>
        <v>1</v>
      </c>
      <c r="Q68" s="912"/>
    </row>
    <row r="69" spans="2:17" s="776" customFormat="1" ht="18.75" customHeight="1" x14ac:dyDescent="0.25">
      <c r="B69" s="1151" t="s">
        <v>939</v>
      </c>
      <c r="C69" s="1454">
        <v>0</v>
      </c>
      <c r="D69" s="1454">
        <v>14</v>
      </c>
      <c r="E69" s="1454">
        <v>38</v>
      </c>
      <c r="F69" s="1454">
        <v>36</v>
      </c>
      <c r="G69" s="1454">
        <v>45</v>
      </c>
      <c r="H69" s="1454">
        <v>32</v>
      </c>
      <c r="I69" s="1454">
        <v>39</v>
      </c>
      <c r="J69" s="1454">
        <v>22</v>
      </c>
      <c r="K69" s="1454">
        <v>14</v>
      </c>
      <c r="L69" s="1454">
        <v>7</v>
      </c>
      <c r="M69" s="1454">
        <v>20</v>
      </c>
      <c r="N69" s="1454">
        <v>5</v>
      </c>
      <c r="O69" s="1454">
        <v>13</v>
      </c>
      <c r="P69" s="1129">
        <f t="shared" si="2"/>
        <v>285</v>
      </c>
      <c r="Q69" s="912"/>
    </row>
    <row r="70" spans="2:17" s="776" customFormat="1" ht="18.75" customHeight="1" x14ac:dyDescent="0.25">
      <c r="B70" s="1153" t="s">
        <v>940</v>
      </c>
      <c r="C70" s="840">
        <v>2</v>
      </c>
      <c r="D70" s="840">
        <v>14</v>
      </c>
      <c r="E70" s="840">
        <v>59</v>
      </c>
      <c r="F70" s="840">
        <v>71</v>
      </c>
      <c r="G70" s="840">
        <v>68</v>
      </c>
      <c r="H70" s="840">
        <v>75</v>
      </c>
      <c r="I70" s="840">
        <v>66</v>
      </c>
      <c r="J70" s="840">
        <v>25</v>
      </c>
      <c r="K70" s="840">
        <v>26</v>
      </c>
      <c r="L70" s="840">
        <v>13</v>
      </c>
      <c r="M70" s="840">
        <v>15</v>
      </c>
      <c r="N70" s="840">
        <v>3</v>
      </c>
      <c r="O70" s="840">
        <v>11</v>
      </c>
      <c r="P70" s="925">
        <f t="shared" si="2"/>
        <v>448</v>
      </c>
      <c r="Q70" s="912"/>
    </row>
    <row r="71" spans="2:17" s="776" customFormat="1" ht="18.75" customHeight="1" x14ac:dyDescent="0.25">
      <c r="B71" s="1153" t="s">
        <v>941</v>
      </c>
      <c r="C71" s="840">
        <v>0</v>
      </c>
      <c r="D71" s="840">
        <v>4</v>
      </c>
      <c r="E71" s="840">
        <v>14</v>
      </c>
      <c r="F71" s="840">
        <v>44</v>
      </c>
      <c r="G71" s="840">
        <v>39</v>
      </c>
      <c r="H71" s="840">
        <v>30</v>
      </c>
      <c r="I71" s="840">
        <v>44</v>
      </c>
      <c r="J71" s="840">
        <v>27</v>
      </c>
      <c r="K71" s="840">
        <v>18</v>
      </c>
      <c r="L71" s="840">
        <v>14</v>
      </c>
      <c r="M71" s="840">
        <v>33</v>
      </c>
      <c r="N71" s="840">
        <v>18</v>
      </c>
      <c r="O71" s="840">
        <v>86</v>
      </c>
      <c r="P71" s="925">
        <f t="shared" si="2"/>
        <v>371</v>
      </c>
      <c r="Q71" s="912"/>
    </row>
    <row r="72" spans="2:17" s="776" customFormat="1" ht="18.75" customHeight="1" thickBot="1" x14ac:dyDescent="0.3">
      <c r="B72" s="1155" t="s">
        <v>831</v>
      </c>
      <c r="C72" s="1529">
        <v>0</v>
      </c>
      <c r="D72" s="1529">
        <v>12</v>
      </c>
      <c r="E72" s="1529">
        <v>29</v>
      </c>
      <c r="F72" s="1529">
        <v>26</v>
      </c>
      <c r="G72" s="1529">
        <v>23</v>
      </c>
      <c r="H72" s="1529">
        <v>32</v>
      </c>
      <c r="I72" s="1529">
        <v>28</v>
      </c>
      <c r="J72" s="1529">
        <v>14</v>
      </c>
      <c r="K72" s="1529">
        <v>6</v>
      </c>
      <c r="L72" s="1529">
        <v>7</v>
      </c>
      <c r="M72" s="1529">
        <v>11</v>
      </c>
      <c r="N72" s="1529">
        <v>7</v>
      </c>
      <c r="O72" s="1529">
        <v>20</v>
      </c>
      <c r="P72" s="1091">
        <f t="shared" si="2"/>
        <v>215</v>
      </c>
      <c r="Q72" s="912"/>
    </row>
    <row r="73" spans="2:17" s="776" customFormat="1" ht="18.75" customHeight="1" x14ac:dyDescent="0.25">
      <c r="B73" s="1156" t="s">
        <v>211</v>
      </c>
      <c r="C73" s="1159">
        <f t="shared" ref="C73:P73" si="15">C7+C23+C27+C42+C56+C62+C67</f>
        <v>20</v>
      </c>
      <c r="D73" s="1159">
        <f t="shared" si="15"/>
        <v>476</v>
      </c>
      <c r="E73" s="1159">
        <f t="shared" si="15"/>
        <v>1193</v>
      </c>
      <c r="F73" s="1159">
        <f t="shared" si="15"/>
        <v>1458</v>
      </c>
      <c r="G73" s="1159">
        <f t="shared" si="15"/>
        <v>1503</v>
      </c>
      <c r="H73" s="1159">
        <f t="shared" si="15"/>
        <v>1514</v>
      </c>
      <c r="I73" s="1159">
        <f t="shared" si="15"/>
        <v>1308</v>
      </c>
      <c r="J73" s="1159">
        <f t="shared" si="15"/>
        <v>1011</v>
      </c>
      <c r="K73" s="1159">
        <f t="shared" si="15"/>
        <v>755</v>
      </c>
      <c r="L73" s="1159">
        <f t="shared" si="15"/>
        <v>545</v>
      </c>
      <c r="M73" s="1159">
        <f t="shared" si="15"/>
        <v>890</v>
      </c>
      <c r="N73" s="1159">
        <f t="shared" si="15"/>
        <v>303</v>
      </c>
      <c r="O73" s="1159">
        <f t="shared" si="15"/>
        <v>641</v>
      </c>
      <c r="P73" s="1159">
        <f t="shared" si="15"/>
        <v>11617</v>
      </c>
      <c r="Q73" s="912"/>
    </row>
    <row r="74" spans="2:17" s="776" customFormat="1" ht="15.75" x14ac:dyDescent="0.25">
      <c r="B74" s="919" t="s">
        <v>837</v>
      </c>
      <c r="C74" s="1160">
        <f>IFERROR(C73/$P$73,0)</f>
        <v>1.7216148747525178E-3</v>
      </c>
      <c r="D74" s="1160">
        <f t="shared" ref="D74:O74" si="16">IFERROR(D73/$P$73,0)</f>
        <v>4.0974434019109926E-2</v>
      </c>
      <c r="E74" s="1160">
        <f t="shared" si="16"/>
        <v>0.1026943272789877</v>
      </c>
      <c r="F74" s="1160">
        <f t="shared" si="16"/>
        <v>0.12550572436945856</v>
      </c>
      <c r="G74" s="1160">
        <f t="shared" si="16"/>
        <v>0.12937935783765173</v>
      </c>
      <c r="H74" s="1160">
        <f t="shared" si="16"/>
        <v>0.13032624601876561</v>
      </c>
      <c r="I74" s="1160">
        <f t="shared" si="16"/>
        <v>0.11259361280881466</v>
      </c>
      <c r="J74" s="1160">
        <f t="shared" si="16"/>
        <v>8.7027631918739773E-2</v>
      </c>
      <c r="K74" s="1160">
        <f t="shared" si="16"/>
        <v>6.4990961521907545E-2</v>
      </c>
      <c r="L74" s="1160">
        <f t="shared" si="16"/>
        <v>4.6914005337006112E-2</v>
      </c>
      <c r="M74" s="1160">
        <f t="shared" si="16"/>
        <v>7.6611861926487043E-2</v>
      </c>
      <c r="N74" s="1160">
        <f t="shared" si="16"/>
        <v>2.6082465352500646E-2</v>
      </c>
      <c r="O74" s="1160">
        <f t="shared" si="16"/>
        <v>5.5177756735818199E-2</v>
      </c>
      <c r="P74" s="1161"/>
      <c r="Q74" s="912"/>
    </row>
    <row r="75" spans="2:17" ht="15" x14ac:dyDescent="0.25">
      <c r="B75" s="920"/>
      <c r="C75" s="921"/>
      <c r="D75" s="922"/>
      <c r="E75" s="922"/>
      <c r="F75" s="922"/>
      <c r="G75" s="922"/>
      <c r="H75" s="922"/>
      <c r="I75" s="922"/>
      <c r="J75" s="922"/>
      <c r="K75" s="922"/>
      <c r="L75" s="922"/>
      <c r="M75" s="921"/>
      <c r="N75" s="921"/>
      <c r="O75" s="921"/>
      <c r="P75" s="921"/>
    </row>
    <row r="76" spans="2:17" ht="15" hidden="1" x14ac:dyDescent="0.25"/>
    <row r="77" spans="2:17" ht="15" hidden="1" customHeight="1" x14ac:dyDescent="0.25"/>
    <row r="78" spans="2:17" ht="15" hidden="1" customHeight="1" x14ac:dyDescent="0.25"/>
    <row r="79" spans="2:17" ht="15" hidden="1" customHeight="1" x14ac:dyDescent="0.25"/>
    <row r="80" spans="2: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sheetData>
  <sheetProtection sheet="1" objects="1" scenarios="1"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S116"/>
  <sheetViews>
    <sheetView showGridLines="0" zoomScale="85" zoomScaleNormal="85" workbookViewId="0">
      <pane xSplit="2" ySplit="6" topLeftCell="C7" activePane="bottomRight" state="frozen"/>
      <selection activeCell="C5" sqref="C5"/>
      <selection pane="topRight" activeCell="C5" sqref="C5"/>
      <selection pane="bottomLeft" activeCell="C5" sqref="C5"/>
      <selection pane="bottomRight" activeCell="D64" sqref="D64"/>
    </sheetView>
  </sheetViews>
  <sheetFormatPr baseColWidth="10" defaultColWidth="0" defaultRowHeight="0" customHeight="1" zeroHeight="1" x14ac:dyDescent="0.25"/>
  <cols>
    <col min="1" max="1" width="3.5703125" style="775" customWidth="1"/>
    <col min="2" max="2" width="51.85546875" style="775" customWidth="1"/>
    <col min="3" max="3" width="9.42578125" style="775" customWidth="1"/>
    <col min="4" max="12" width="8.28515625" style="923" customWidth="1"/>
    <col min="13" max="14" width="9" style="775" customWidth="1"/>
    <col min="15" max="15" width="7.42578125" style="775" customWidth="1"/>
    <col min="16" max="16" width="12.7109375" style="775" customWidth="1"/>
    <col min="17" max="17" width="5" style="775" customWidth="1"/>
    <col min="18" max="19" width="0" style="775" hidden="1" customWidth="1"/>
    <col min="20" max="16384" width="9.140625" style="775" hidden="1"/>
  </cols>
  <sheetData>
    <row r="1" spans="2:18" ht="15" x14ac:dyDescent="0.25">
      <c r="B1" s="1804"/>
      <c r="C1" s="1805"/>
      <c r="D1" s="1805"/>
      <c r="E1" s="1805"/>
      <c r="F1" s="1805"/>
      <c r="G1" s="1805"/>
      <c r="H1" s="1805"/>
      <c r="I1" s="1805"/>
      <c r="J1" s="1805"/>
      <c r="K1" s="1805"/>
      <c r="L1" s="1805"/>
      <c r="M1" s="1805"/>
      <c r="N1" s="1805"/>
      <c r="O1" s="1805"/>
      <c r="P1" s="1806"/>
    </row>
    <row r="2" spans="2:18" ht="15" x14ac:dyDescent="0.25">
      <c r="B2" s="1807"/>
      <c r="C2" s="1808"/>
      <c r="D2" s="1808"/>
      <c r="E2" s="1808"/>
      <c r="F2" s="1808"/>
      <c r="G2" s="1808"/>
      <c r="H2" s="1808"/>
      <c r="I2" s="1808"/>
      <c r="J2" s="1808"/>
      <c r="K2" s="1808"/>
      <c r="L2" s="1808"/>
      <c r="M2" s="1808"/>
      <c r="N2" s="1808"/>
      <c r="O2" s="1808"/>
      <c r="P2" s="1809"/>
    </row>
    <row r="3" spans="2:18" ht="16.5" thickBot="1" x14ac:dyDescent="0.3">
      <c r="B3" s="1810"/>
      <c r="C3" s="1811"/>
      <c r="D3" s="1811"/>
      <c r="E3" s="1811"/>
      <c r="F3" s="1811"/>
      <c r="G3" s="1811"/>
      <c r="H3" s="1811"/>
      <c r="I3" s="1811"/>
      <c r="J3" s="1811"/>
      <c r="K3" s="1811"/>
      <c r="L3" s="1811"/>
      <c r="M3" s="1811"/>
      <c r="N3" s="1811"/>
      <c r="O3" s="1811"/>
      <c r="P3" s="1812"/>
      <c r="Q3" s="776"/>
      <c r="R3" s="776"/>
    </row>
    <row r="4" spans="2:18" ht="21.75" thickBot="1" x14ac:dyDescent="0.4">
      <c r="B4" s="1855" t="s">
        <v>3018</v>
      </c>
      <c r="C4" s="1856"/>
      <c r="D4" s="1856"/>
      <c r="E4" s="1856"/>
      <c r="F4" s="1856"/>
      <c r="G4" s="1856"/>
      <c r="H4" s="1856"/>
      <c r="I4" s="1856"/>
      <c r="J4" s="1856"/>
      <c r="K4" s="1856"/>
      <c r="L4" s="1856"/>
      <c r="M4" s="1856"/>
      <c r="N4" s="1856"/>
      <c r="O4" s="1856"/>
      <c r="P4" s="1858"/>
      <c r="Q4" s="776"/>
      <c r="R4" s="776"/>
    </row>
    <row r="5" spans="2:18" s="778" customFormat="1" ht="15.75" x14ac:dyDescent="0.25">
      <c r="B5" s="1859"/>
      <c r="C5" s="1859"/>
      <c r="D5" s="1859"/>
      <c r="E5" s="1859"/>
      <c r="F5" s="1859"/>
      <c r="G5" s="1859"/>
      <c r="H5" s="1859"/>
      <c r="I5" s="1859"/>
      <c r="J5" s="1859"/>
      <c r="K5" s="1859"/>
      <c r="L5" s="1859"/>
      <c r="M5" s="1859"/>
      <c r="N5" s="1859"/>
      <c r="O5" s="1859"/>
      <c r="P5" s="1859"/>
      <c r="Q5" s="803"/>
      <c r="R5" s="803"/>
    </row>
    <row r="6" spans="2:18" s="908" customFormat="1" ht="32.25" thickBot="1" x14ac:dyDescent="0.3">
      <c r="B6" s="905" t="s">
        <v>886</v>
      </c>
      <c r="C6" s="854" t="s">
        <v>887</v>
      </c>
      <c r="D6" s="906" t="s">
        <v>888</v>
      </c>
      <c r="E6" s="906" t="s">
        <v>889</v>
      </c>
      <c r="F6" s="906" t="s">
        <v>890</v>
      </c>
      <c r="G6" s="906" t="s">
        <v>891</v>
      </c>
      <c r="H6" s="906" t="s">
        <v>892</v>
      </c>
      <c r="I6" s="906" t="s">
        <v>893</v>
      </c>
      <c r="J6" s="906" t="s">
        <v>894</v>
      </c>
      <c r="K6" s="906" t="s">
        <v>895</v>
      </c>
      <c r="L6" s="906" t="s">
        <v>896</v>
      </c>
      <c r="M6" s="854" t="s">
        <v>897</v>
      </c>
      <c r="N6" s="854" t="s">
        <v>898</v>
      </c>
      <c r="O6" s="854" t="s">
        <v>899</v>
      </c>
      <c r="P6" s="854" t="s">
        <v>727</v>
      </c>
      <c r="Q6" s="907"/>
    </row>
    <row r="7" spans="2:18" ht="16.5" thickBot="1" x14ac:dyDescent="0.3">
      <c r="B7" s="1150" t="s">
        <v>900</v>
      </c>
      <c r="C7" s="1164">
        <f>SUM(C9:C21)</f>
        <v>0</v>
      </c>
      <c r="D7" s="1164">
        <f t="shared" ref="D7:P7" si="0">SUM(D9:D21)</f>
        <v>11</v>
      </c>
      <c r="E7" s="1164">
        <f t="shared" si="0"/>
        <v>154</v>
      </c>
      <c r="F7" s="1164">
        <f t="shared" si="0"/>
        <v>393</v>
      </c>
      <c r="G7" s="1164">
        <f t="shared" si="0"/>
        <v>379</v>
      </c>
      <c r="H7" s="1164">
        <f t="shared" si="0"/>
        <v>424</v>
      </c>
      <c r="I7" s="1164">
        <f t="shared" si="0"/>
        <v>401</v>
      </c>
      <c r="J7" s="1164">
        <f t="shared" si="0"/>
        <v>346</v>
      </c>
      <c r="K7" s="1164">
        <f t="shared" si="0"/>
        <v>256</v>
      </c>
      <c r="L7" s="1164">
        <f t="shared" si="0"/>
        <v>210</v>
      </c>
      <c r="M7" s="1164">
        <f t="shared" si="0"/>
        <v>454</v>
      </c>
      <c r="N7" s="1164">
        <f t="shared" si="0"/>
        <v>149</v>
      </c>
      <c r="O7" s="1164">
        <f t="shared" si="0"/>
        <v>336</v>
      </c>
      <c r="P7" s="1164">
        <f t="shared" si="0"/>
        <v>3513</v>
      </c>
      <c r="Q7" s="912"/>
    </row>
    <row r="8" spans="2:18" ht="16.5" thickBot="1" x14ac:dyDescent="0.3">
      <c r="B8" s="1153"/>
      <c r="C8" s="1526">
        <f>IFERROR(C7/$P$7,0)</f>
        <v>0</v>
      </c>
      <c r="D8" s="1526">
        <f t="shared" ref="D8:P8" si="1">IFERROR(D7/$P$7,0)</f>
        <v>3.1312268716196983E-3</v>
      </c>
      <c r="E8" s="1526">
        <f t="shared" si="1"/>
        <v>4.3837176202675777E-2</v>
      </c>
      <c r="F8" s="1526">
        <f t="shared" si="1"/>
        <v>0.11187019641332195</v>
      </c>
      <c r="G8" s="1526">
        <f t="shared" si="1"/>
        <v>0.10788499857671506</v>
      </c>
      <c r="H8" s="1526">
        <f t="shared" si="1"/>
        <v>0.12069456305152292</v>
      </c>
      <c r="I8" s="1526">
        <f t="shared" si="1"/>
        <v>0.11414745231995445</v>
      </c>
      <c r="J8" s="1526">
        <f t="shared" si="1"/>
        <v>9.8491317961855965E-2</v>
      </c>
      <c r="K8" s="1526">
        <f t="shared" si="1"/>
        <v>7.2872189012240254E-2</v>
      </c>
      <c r="L8" s="1526">
        <f t="shared" si="1"/>
        <v>5.9777967549103334E-2</v>
      </c>
      <c r="M8" s="1526">
        <f t="shared" si="1"/>
        <v>0.12923427270139481</v>
      </c>
      <c r="N8" s="1526">
        <f t="shared" si="1"/>
        <v>4.2413891261030456E-2</v>
      </c>
      <c r="O8" s="1526">
        <f t="shared" si="1"/>
        <v>9.5644748078565323E-2</v>
      </c>
      <c r="P8" s="1158">
        <f t="shared" si="1"/>
        <v>1</v>
      </c>
      <c r="Q8" s="912"/>
    </row>
    <row r="9" spans="2:18" ht="18.75" customHeight="1" x14ac:dyDescent="0.25">
      <c r="B9" s="1153" t="s">
        <v>901</v>
      </c>
      <c r="C9" s="1520">
        <v>0</v>
      </c>
      <c r="D9" s="1520">
        <v>2</v>
      </c>
      <c r="E9" s="1520">
        <v>17</v>
      </c>
      <c r="F9" s="1520">
        <v>80</v>
      </c>
      <c r="G9" s="1520">
        <v>61</v>
      </c>
      <c r="H9" s="1520">
        <v>59</v>
      </c>
      <c r="I9" s="1520">
        <v>59</v>
      </c>
      <c r="J9" s="1520">
        <v>37</v>
      </c>
      <c r="K9" s="1520">
        <v>33</v>
      </c>
      <c r="L9" s="1520">
        <v>15</v>
      </c>
      <c r="M9" s="1520">
        <v>21</v>
      </c>
      <c r="N9" s="1520">
        <v>5</v>
      </c>
      <c r="O9" s="1520">
        <v>6</v>
      </c>
      <c r="P9" s="925">
        <f t="shared" ref="P9:P70" si="2">SUM(C9:O9)</f>
        <v>395</v>
      </c>
      <c r="Q9" s="912"/>
    </row>
    <row r="10" spans="2:18" s="776" customFormat="1" ht="18.75" customHeight="1" x14ac:dyDescent="0.25">
      <c r="B10" s="1153" t="s">
        <v>902</v>
      </c>
      <c r="C10" s="1520">
        <v>0</v>
      </c>
      <c r="D10" s="1520">
        <v>0</v>
      </c>
      <c r="E10" s="1520">
        <v>8</v>
      </c>
      <c r="F10" s="1520">
        <v>25</v>
      </c>
      <c r="G10" s="1520">
        <v>41</v>
      </c>
      <c r="H10" s="1520">
        <v>44</v>
      </c>
      <c r="I10" s="1520">
        <v>33</v>
      </c>
      <c r="J10" s="1520">
        <v>26</v>
      </c>
      <c r="K10" s="1520">
        <v>26</v>
      </c>
      <c r="L10" s="1520">
        <v>30</v>
      </c>
      <c r="M10" s="1520">
        <v>65</v>
      </c>
      <c r="N10" s="1520">
        <v>26</v>
      </c>
      <c r="O10" s="1520">
        <v>49</v>
      </c>
      <c r="P10" s="925">
        <f t="shared" si="2"/>
        <v>373</v>
      </c>
      <c r="Q10" s="912"/>
    </row>
    <row r="11" spans="2:18" s="776" customFormat="1" ht="18.75" customHeight="1" x14ac:dyDescent="0.25">
      <c r="B11" s="1153" t="s">
        <v>903</v>
      </c>
      <c r="C11" s="840">
        <v>0</v>
      </c>
      <c r="D11" s="840">
        <v>1</v>
      </c>
      <c r="E11" s="840">
        <v>6</v>
      </c>
      <c r="F11" s="840">
        <v>23</v>
      </c>
      <c r="G11" s="840">
        <v>18</v>
      </c>
      <c r="H11" s="840">
        <v>26</v>
      </c>
      <c r="I11" s="840">
        <v>27</v>
      </c>
      <c r="J11" s="840">
        <v>22</v>
      </c>
      <c r="K11" s="840">
        <v>22</v>
      </c>
      <c r="L11" s="840">
        <v>28</v>
      </c>
      <c r="M11" s="840">
        <v>47</v>
      </c>
      <c r="N11" s="840">
        <v>20</v>
      </c>
      <c r="O11" s="840">
        <v>33</v>
      </c>
      <c r="P11" s="925">
        <f t="shared" si="2"/>
        <v>273</v>
      </c>
      <c r="Q11" s="912"/>
    </row>
    <row r="12" spans="2:18" s="776" customFormat="1" ht="18.75" customHeight="1" x14ac:dyDescent="0.25">
      <c r="B12" s="1153" t="s">
        <v>904</v>
      </c>
      <c r="C12" s="840">
        <v>0</v>
      </c>
      <c r="D12" s="840">
        <v>0</v>
      </c>
      <c r="E12" s="840">
        <v>9</v>
      </c>
      <c r="F12" s="840">
        <v>15</v>
      </c>
      <c r="G12" s="840">
        <v>20</v>
      </c>
      <c r="H12" s="840">
        <v>15</v>
      </c>
      <c r="I12" s="840">
        <v>27</v>
      </c>
      <c r="J12" s="840">
        <v>19</v>
      </c>
      <c r="K12" s="840">
        <v>17</v>
      </c>
      <c r="L12" s="840">
        <v>10</v>
      </c>
      <c r="M12" s="840">
        <v>17</v>
      </c>
      <c r="N12" s="840">
        <v>6</v>
      </c>
      <c r="O12" s="840">
        <v>9</v>
      </c>
      <c r="P12" s="925">
        <f t="shared" si="2"/>
        <v>164</v>
      </c>
      <c r="Q12" s="912"/>
    </row>
    <row r="13" spans="2:18" s="776" customFormat="1" ht="18.75" customHeight="1" x14ac:dyDescent="0.25">
      <c r="B13" s="1153" t="s">
        <v>905</v>
      </c>
      <c r="C13" s="840">
        <v>0</v>
      </c>
      <c r="D13" s="840">
        <v>1</v>
      </c>
      <c r="E13" s="840">
        <v>4</v>
      </c>
      <c r="F13" s="840">
        <v>16</v>
      </c>
      <c r="G13" s="840">
        <v>14</v>
      </c>
      <c r="H13" s="840">
        <v>40</v>
      </c>
      <c r="I13" s="840">
        <v>42</v>
      </c>
      <c r="J13" s="840">
        <v>29</v>
      </c>
      <c r="K13" s="840">
        <v>17</v>
      </c>
      <c r="L13" s="840">
        <v>26</v>
      </c>
      <c r="M13" s="840">
        <v>51</v>
      </c>
      <c r="N13" s="840">
        <v>20</v>
      </c>
      <c r="O13" s="840">
        <v>36</v>
      </c>
      <c r="P13" s="925">
        <f t="shared" si="2"/>
        <v>296</v>
      </c>
      <c r="Q13" s="912"/>
    </row>
    <row r="14" spans="2:18" s="776" customFormat="1" ht="18.75" customHeight="1" x14ac:dyDescent="0.25">
      <c r="B14" s="1153" t="s">
        <v>906</v>
      </c>
      <c r="C14" s="840">
        <v>0</v>
      </c>
      <c r="D14" s="840">
        <v>4</v>
      </c>
      <c r="E14" s="840">
        <v>34</v>
      </c>
      <c r="F14" s="840">
        <v>62</v>
      </c>
      <c r="G14" s="840">
        <v>76</v>
      </c>
      <c r="H14" s="840">
        <v>64</v>
      </c>
      <c r="I14" s="840">
        <v>53</v>
      </c>
      <c r="J14" s="840">
        <v>48</v>
      </c>
      <c r="K14" s="840">
        <v>20</v>
      </c>
      <c r="L14" s="840">
        <v>13</v>
      </c>
      <c r="M14" s="840">
        <v>19</v>
      </c>
      <c r="N14" s="840">
        <v>5</v>
      </c>
      <c r="O14" s="840">
        <v>7</v>
      </c>
      <c r="P14" s="925">
        <f t="shared" si="2"/>
        <v>405</v>
      </c>
      <c r="Q14" s="912"/>
    </row>
    <row r="15" spans="2:18" s="776" customFormat="1" ht="18.75" customHeight="1" x14ac:dyDescent="0.25">
      <c r="B15" s="1153" t="s">
        <v>907</v>
      </c>
      <c r="C15" s="840">
        <v>0</v>
      </c>
      <c r="D15" s="840">
        <v>2</v>
      </c>
      <c r="E15" s="840">
        <v>14</v>
      </c>
      <c r="F15" s="840">
        <v>42</v>
      </c>
      <c r="G15" s="840">
        <v>40</v>
      </c>
      <c r="H15" s="840">
        <v>43</v>
      </c>
      <c r="I15" s="840">
        <v>43</v>
      </c>
      <c r="J15" s="840">
        <v>37</v>
      </c>
      <c r="K15" s="840">
        <v>34</v>
      </c>
      <c r="L15" s="840">
        <v>30</v>
      </c>
      <c r="M15" s="840">
        <v>78</v>
      </c>
      <c r="N15" s="840">
        <v>23</v>
      </c>
      <c r="O15" s="840">
        <v>63</v>
      </c>
      <c r="P15" s="925">
        <f t="shared" si="2"/>
        <v>449</v>
      </c>
      <c r="Q15" s="912"/>
    </row>
    <row r="16" spans="2:18" s="776" customFormat="1" ht="18.75" customHeight="1" x14ac:dyDescent="0.25">
      <c r="B16" s="1153" t="s">
        <v>908</v>
      </c>
      <c r="C16" s="840">
        <v>0</v>
      </c>
      <c r="D16" s="840">
        <v>0</v>
      </c>
      <c r="E16" s="840">
        <v>2</v>
      </c>
      <c r="F16" s="840">
        <v>17</v>
      </c>
      <c r="G16" s="840">
        <v>14</v>
      </c>
      <c r="H16" s="840">
        <v>19</v>
      </c>
      <c r="I16" s="840">
        <v>16</v>
      </c>
      <c r="J16" s="840">
        <v>16</v>
      </c>
      <c r="K16" s="840">
        <v>11</v>
      </c>
      <c r="L16" s="840">
        <v>8</v>
      </c>
      <c r="M16" s="840">
        <v>29</v>
      </c>
      <c r="N16" s="840">
        <v>11</v>
      </c>
      <c r="O16" s="840">
        <v>29</v>
      </c>
      <c r="P16" s="925">
        <f t="shared" si="2"/>
        <v>172</v>
      </c>
      <c r="Q16" s="912"/>
    </row>
    <row r="17" spans="2:17" s="776" customFormat="1" ht="18.75" customHeight="1" x14ac:dyDescent="0.25">
      <c r="B17" s="1153" t="s">
        <v>909</v>
      </c>
      <c r="C17" s="840">
        <v>0</v>
      </c>
      <c r="D17" s="840">
        <v>1</v>
      </c>
      <c r="E17" s="840">
        <v>19</v>
      </c>
      <c r="F17" s="840">
        <v>41</v>
      </c>
      <c r="G17" s="840">
        <v>29</v>
      </c>
      <c r="H17" s="840">
        <v>27</v>
      </c>
      <c r="I17" s="840">
        <v>14</v>
      </c>
      <c r="J17" s="840">
        <v>11</v>
      </c>
      <c r="K17" s="840">
        <v>5</v>
      </c>
      <c r="L17" s="840">
        <v>2</v>
      </c>
      <c r="M17" s="840">
        <v>5</v>
      </c>
      <c r="N17" s="840">
        <v>0</v>
      </c>
      <c r="O17" s="840">
        <v>1</v>
      </c>
      <c r="P17" s="925">
        <f t="shared" si="2"/>
        <v>155</v>
      </c>
      <c r="Q17" s="912"/>
    </row>
    <row r="18" spans="2:17" s="776" customFormat="1" ht="18.75" customHeight="1" x14ac:dyDescent="0.25">
      <c r="B18" s="1153" t="s">
        <v>910</v>
      </c>
      <c r="C18" s="840">
        <v>0</v>
      </c>
      <c r="D18" s="840">
        <v>0</v>
      </c>
      <c r="E18" s="840">
        <v>4</v>
      </c>
      <c r="F18" s="840">
        <v>22</v>
      </c>
      <c r="G18" s="840">
        <v>18</v>
      </c>
      <c r="H18" s="840">
        <v>28</v>
      </c>
      <c r="I18" s="840">
        <v>33</v>
      </c>
      <c r="J18" s="840">
        <v>52</v>
      </c>
      <c r="K18" s="840">
        <v>32</v>
      </c>
      <c r="L18" s="840">
        <v>29</v>
      </c>
      <c r="M18" s="840">
        <v>75</v>
      </c>
      <c r="N18" s="840">
        <v>20</v>
      </c>
      <c r="O18" s="840">
        <v>55</v>
      </c>
      <c r="P18" s="925">
        <f t="shared" si="2"/>
        <v>368</v>
      </c>
      <c r="Q18" s="912"/>
    </row>
    <row r="19" spans="2:17" s="776" customFormat="1" ht="18.75" customHeight="1" x14ac:dyDescent="0.25">
      <c r="B19" s="1153" t="s">
        <v>912</v>
      </c>
      <c r="C19" s="840">
        <v>0</v>
      </c>
      <c r="D19" s="840">
        <v>0</v>
      </c>
      <c r="E19" s="840">
        <v>37</v>
      </c>
      <c r="F19" s="840">
        <v>50</v>
      </c>
      <c r="G19" s="840">
        <v>47</v>
      </c>
      <c r="H19" s="840">
        <v>51</v>
      </c>
      <c r="I19" s="840">
        <v>40</v>
      </c>
      <c r="J19" s="840">
        <v>30</v>
      </c>
      <c r="K19" s="840">
        <v>17</v>
      </c>
      <c r="L19" s="840">
        <v>10</v>
      </c>
      <c r="M19" s="840">
        <v>25</v>
      </c>
      <c r="N19" s="840">
        <v>2</v>
      </c>
      <c r="O19" s="840">
        <v>13</v>
      </c>
      <c r="P19" s="925">
        <f t="shared" si="2"/>
        <v>322</v>
      </c>
      <c r="Q19" s="912"/>
    </row>
    <row r="20" spans="2:17" s="776" customFormat="1" ht="18.75" customHeight="1" x14ac:dyDescent="0.25">
      <c r="B20" s="1153" t="s">
        <v>913</v>
      </c>
      <c r="C20" s="840">
        <v>0</v>
      </c>
      <c r="D20" s="840">
        <v>0</v>
      </c>
      <c r="E20" s="840">
        <v>0</v>
      </c>
      <c r="F20" s="840">
        <v>0</v>
      </c>
      <c r="G20" s="840">
        <v>1</v>
      </c>
      <c r="H20" s="840">
        <v>3</v>
      </c>
      <c r="I20" s="840">
        <v>7</v>
      </c>
      <c r="J20" s="840">
        <v>14</v>
      </c>
      <c r="K20" s="840">
        <v>16</v>
      </c>
      <c r="L20" s="840">
        <v>3</v>
      </c>
      <c r="M20" s="840">
        <v>15</v>
      </c>
      <c r="N20" s="840">
        <v>6</v>
      </c>
      <c r="O20" s="840">
        <v>23</v>
      </c>
      <c r="P20" s="925">
        <f t="shared" si="2"/>
        <v>88</v>
      </c>
      <c r="Q20" s="912"/>
    </row>
    <row r="21" spans="2:17" s="776" customFormat="1" ht="18.75" customHeight="1" thickBot="1" x14ac:dyDescent="0.3">
      <c r="B21" s="1162" t="s">
        <v>914</v>
      </c>
      <c r="C21" s="1530">
        <v>0</v>
      </c>
      <c r="D21" s="1530">
        <v>0</v>
      </c>
      <c r="E21" s="1530">
        <v>0</v>
      </c>
      <c r="F21" s="1530">
        <v>0</v>
      </c>
      <c r="G21" s="1530">
        <v>0</v>
      </c>
      <c r="H21" s="1530">
        <v>5</v>
      </c>
      <c r="I21" s="1530">
        <v>7</v>
      </c>
      <c r="J21" s="1530">
        <v>5</v>
      </c>
      <c r="K21" s="1530">
        <v>6</v>
      </c>
      <c r="L21" s="1530">
        <v>6</v>
      </c>
      <c r="M21" s="1530">
        <v>7</v>
      </c>
      <c r="N21" s="1530">
        <v>5</v>
      </c>
      <c r="O21" s="1530">
        <v>12</v>
      </c>
      <c r="P21" s="1165">
        <f t="shared" si="2"/>
        <v>53</v>
      </c>
      <c r="Q21" s="912"/>
    </row>
    <row r="22" spans="2:17" s="776" customFormat="1" ht="18.75" customHeight="1" thickBot="1" x14ac:dyDescent="0.3">
      <c r="B22" s="1051" t="s">
        <v>326</v>
      </c>
      <c r="C22" s="900">
        <f>SUM(C24:C25)</f>
        <v>0</v>
      </c>
      <c r="D22" s="900">
        <f t="shared" ref="D22:P22" si="3">SUM(D24:D25)</f>
        <v>3</v>
      </c>
      <c r="E22" s="900">
        <f t="shared" si="3"/>
        <v>35</v>
      </c>
      <c r="F22" s="900">
        <f t="shared" si="3"/>
        <v>96</v>
      </c>
      <c r="G22" s="900">
        <f t="shared" si="3"/>
        <v>113</v>
      </c>
      <c r="H22" s="900">
        <f t="shared" si="3"/>
        <v>112</v>
      </c>
      <c r="I22" s="900">
        <f t="shared" si="3"/>
        <v>128</v>
      </c>
      <c r="J22" s="900">
        <f t="shared" si="3"/>
        <v>83</v>
      </c>
      <c r="K22" s="900">
        <f t="shared" si="3"/>
        <v>69</v>
      </c>
      <c r="L22" s="900">
        <f t="shared" si="3"/>
        <v>61</v>
      </c>
      <c r="M22" s="900">
        <f t="shared" si="3"/>
        <v>74</v>
      </c>
      <c r="N22" s="900">
        <f t="shared" si="3"/>
        <v>20</v>
      </c>
      <c r="O22" s="900">
        <f t="shared" si="3"/>
        <v>44</v>
      </c>
      <c r="P22" s="900">
        <f t="shared" si="3"/>
        <v>838</v>
      </c>
      <c r="Q22" s="912"/>
    </row>
    <row r="23" spans="2:17" s="776" customFormat="1" ht="18.75" customHeight="1" thickBot="1" x14ac:dyDescent="0.3">
      <c r="B23" s="1153"/>
      <c r="C23" s="1526">
        <f>IFERROR(C22/$P$22,0)</f>
        <v>0</v>
      </c>
      <c r="D23" s="1526">
        <f t="shared" ref="D23:P23" si="4">IFERROR(D22/$P$22,0)</f>
        <v>3.5799522673031028E-3</v>
      </c>
      <c r="E23" s="1526">
        <f t="shared" si="4"/>
        <v>4.1766109785202864E-2</v>
      </c>
      <c r="F23" s="1526">
        <f t="shared" si="4"/>
        <v>0.11455847255369929</v>
      </c>
      <c r="G23" s="1526">
        <f t="shared" si="4"/>
        <v>0.13484486873508353</v>
      </c>
      <c r="H23" s="1526">
        <f t="shared" si="4"/>
        <v>0.13365155131264916</v>
      </c>
      <c r="I23" s="1526">
        <f t="shared" si="4"/>
        <v>0.15274463007159905</v>
      </c>
      <c r="J23" s="1526">
        <f t="shared" si="4"/>
        <v>9.9045346062052508E-2</v>
      </c>
      <c r="K23" s="1526">
        <f t="shared" si="4"/>
        <v>8.2338902147971363E-2</v>
      </c>
      <c r="L23" s="1526">
        <f t="shared" si="4"/>
        <v>7.2792362768496419E-2</v>
      </c>
      <c r="M23" s="1526">
        <f t="shared" si="4"/>
        <v>8.83054892601432E-2</v>
      </c>
      <c r="N23" s="1526">
        <f t="shared" si="4"/>
        <v>2.386634844868735E-2</v>
      </c>
      <c r="O23" s="1526">
        <f t="shared" si="4"/>
        <v>5.2505966587112173E-2</v>
      </c>
      <c r="P23" s="1158">
        <f t="shared" si="4"/>
        <v>1</v>
      </c>
      <c r="Q23" s="912"/>
    </row>
    <row r="24" spans="2:17" s="776" customFormat="1" ht="18.75" customHeight="1" x14ac:dyDescent="0.25">
      <c r="B24" s="1153" t="s">
        <v>915</v>
      </c>
      <c r="C24" s="840">
        <v>0</v>
      </c>
      <c r="D24" s="840">
        <v>3</v>
      </c>
      <c r="E24" s="840">
        <v>24</v>
      </c>
      <c r="F24" s="840">
        <v>51</v>
      </c>
      <c r="G24" s="840">
        <v>55</v>
      </c>
      <c r="H24" s="840">
        <v>46</v>
      </c>
      <c r="I24" s="840">
        <v>33</v>
      </c>
      <c r="J24" s="840">
        <v>27</v>
      </c>
      <c r="K24" s="840">
        <v>15</v>
      </c>
      <c r="L24" s="840">
        <v>18</v>
      </c>
      <c r="M24" s="840">
        <v>9</v>
      </c>
      <c r="N24" s="840">
        <v>3</v>
      </c>
      <c r="O24" s="840">
        <v>8</v>
      </c>
      <c r="P24" s="925">
        <f t="shared" si="2"/>
        <v>292</v>
      </c>
      <c r="Q24" s="912"/>
    </row>
    <row r="25" spans="2:17" s="776" customFormat="1" ht="18.75" customHeight="1" thickBot="1" x14ac:dyDescent="0.3">
      <c r="B25" s="1162" t="s">
        <v>876</v>
      </c>
      <c r="C25" s="1457">
        <v>0</v>
      </c>
      <c r="D25" s="1457">
        <v>0</v>
      </c>
      <c r="E25" s="1457">
        <v>11</v>
      </c>
      <c r="F25" s="1457">
        <v>45</v>
      </c>
      <c r="G25" s="1457">
        <v>58</v>
      </c>
      <c r="H25" s="1457">
        <v>66</v>
      </c>
      <c r="I25" s="1457">
        <v>95</v>
      </c>
      <c r="J25" s="1457">
        <v>56</v>
      </c>
      <c r="K25" s="1457">
        <v>54</v>
      </c>
      <c r="L25" s="1457">
        <v>43</v>
      </c>
      <c r="M25" s="1457">
        <v>65</v>
      </c>
      <c r="N25" s="1457">
        <v>17</v>
      </c>
      <c r="O25" s="1457">
        <v>36</v>
      </c>
      <c r="P25" s="1165">
        <f t="shared" si="2"/>
        <v>546</v>
      </c>
      <c r="Q25" s="912"/>
    </row>
    <row r="26" spans="2:17" s="776" customFormat="1" ht="18.75" customHeight="1" thickBot="1" x14ac:dyDescent="0.3">
      <c r="B26" s="1051" t="s">
        <v>916</v>
      </c>
      <c r="C26" s="900">
        <f>SUM(C28:C40)</f>
        <v>0</v>
      </c>
      <c r="D26" s="900">
        <f t="shared" ref="D26:P26" si="5">SUM(D28:D40)</f>
        <v>13</v>
      </c>
      <c r="E26" s="900">
        <f t="shared" si="5"/>
        <v>217</v>
      </c>
      <c r="F26" s="900">
        <f t="shared" si="5"/>
        <v>364</v>
      </c>
      <c r="G26" s="900">
        <f t="shared" si="5"/>
        <v>341</v>
      </c>
      <c r="H26" s="900">
        <f t="shared" si="5"/>
        <v>324</v>
      </c>
      <c r="I26" s="900">
        <f t="shared" si="5"/>
        <v>329</v>
      </c>
      <c r="J26" s="900">
        <f t="shared" si="5"/>
        <v>263</v>
      </c>
      <c r="K26" s="900">
        <f t="shared" si="5"/>
        <v>177</v>
      </c>
      <c r="L26" s="900">
        <f t="shared" si="5"/>
        <v>136</v>
      </c>
      <c r="M26" s="900">
        <f t="shared" si="5"/>
        <v>171</v>
      </c>
      <c r="N26" s="900">
        <f t="shared" si="5"/>
        <v>50</v>
      </c>
      <c r="O26" s="900">
        <f t="shared" si="5"/>
        <v>70</v>
      </c>
      <c r="P26" s="900">
        <f t="shared" si="5"/>
        <v>2455</v>
      </c>
      <c r="Q26" s="912"/>
    </row>
    <row r="27" spans="2:17" s="776" customFormat="1" ht="18.75" customHeight="1" thickBot="1" x14ac:dyDescent="0.3">
      <c r="B27" s="1153"/>
      <c r="C27" s="1526">
        <f>IFERROR(C26/$P$26,0)</f>
        <v>0</v>
      </c>
      <c r="D27" s="1526">
        <f t="shared" ref="D27:P27" si="6">IFERROR(D26/$P$26,0)</f>
        <v>5.295315682281059E-3</v>
      </c>
      <c r="E27" s="1526">
        <f t="shared" si="6"/>
        <v>8.839103869653768E-2</v>
      </c>
      <c r="F27" s="1526">
        <f t="shared" si="6"/>
        <v>0.14826883910386965</v>
      </c>
      <c r="G27" s="1526">
        <f t="shared" si="6"/>
        <v>0.13890020366598779</v>
      </c>
      <c r="H27" s="1526">
        <f t="shared" si="6"/>
        <v>0.13197556008146641</v>
      </c>
      <c r="I27" s="1526">
        <f t="shared" si="6"/>
        <v>0.13401221995926679</v>
      </c>
      <c r="J27" s="1526">
        <f t="shared" si="6"/>
        <v>0.10712830957230142</v>
      </c>
      <c r="K27" s="1526">
        <f t="shared" si="6"/>
        <v>7.2097759674134426E-2</v>
      </c>
      <c r="L27" s="1526">
        <f t="shared" si="6"/>
        <v>5.5397148676171078E-2</v>
      </c>
      <c r="M27" s="1526">
        <f t="shared" si="6"/>
        <v>6.9653767820773926E-2</v>
      </c>
      <c r="N27" s="1526">
        <f t="shared" si="6"/>
        <v>2.0366598778004074E-2</v>
      </c>
      <c r="O27" s="1526">
        <f t="shared" si="6"/>
        <v>2.8513238289205704E-2</v>
      </c>
      <c r="P27" s="1158">
        <f t="shared" si="6"/>
        <v>1</v>
      </c>
      <c r="Q27" s="912"/>
    </row>
    <row r="28" spans="2:17" s="776" customFormat="1" ht="18.75" customHeight="1" x14ac:dyDescent="0.25">
      <c r="B28" s="1153" t="s">
        <v>917</v>
      </c>
      <c r="C28" s="840">
        <v>0</v>
      </c>
      <c r="D28" s="840">
        <v>1</v>
      </c>
      <c r="E28" s="840">
        <v>20</v>
      </c>
      <c r="F28" s="840">
        <v>33</v>
      </c>
      <c r="G28" s="840">
        <v>36</v>
      </c>
      <c r="H28" s="840">
        <v>34</v>
      </c>
      <c r="I28" s="840">
        <v>37</v>
      </c>
      <c r="J28" s="840">
        <v>26</v>
      </c>
      <c r="K28" s="840">
        <v>28</v>
      </c>
      <c r="L28" s="840">
        <v>17</v>
      </c>
      <c r="M28" s="840">
        <v>20</v>
      </c>
      <c r="N28" s="840">
        <v>6</v>
      </c>
      <c r="O28" s="840">
        <v>10</v>
      </c>
      <c r="P28" s="925">
        <f t="shared" si="2"/>
        <v>268</v>
      </c>
      <c r="Q28" s="912"/>
    </row>
    <row r="29" spans="2:17" s="776" customFormat="1" ht="18.75" customHeight="1" x14ac:dyDescent="0.25">
      <c r="B29" s="1153" t="s">
        <v>918</v>
      </c>
      <c r="C29" s="840">
        <v>0</v>
      </c>
      <c r="D29" s="840">
        <v>0</v>
      </c>
      <c r="E29" s="840">
        <v>3</v>
      </c>
      <c r="F29" s="840">
        <v>11</v>
      </c>
      <c r="G29" s="840">
        <v>10</v>
      </c>
      <c r="H29" s="840">
        <v>11</v>
      </c>
      <c r="I29" s="840">
        <v>17</v>
      </c>
      <c r="J29" s="840">
        <v>20</v>
      </c>
      <c r="K29" s="840">
        <v>22</v>
      </c>
      <c r="L29" s="840">
        <v>13</v>
      </c>
      <c r="M29" s="840">
        <v>14</v>
      </c>
      <c r="N29" s="840">
        <v>9</v>
      </c>
      <c r="O29" s="840">
        <v>10</v>
      </c>
      <c r="P29" s="925">
        <f t="shared" si="2"/>
        <v>140</v>
      </c>
      <c r="Q29" s="912"/>
    </row>
    <row r="30" spans="2:17" s="776" customFormat="1" ht="18.75" customHeight="1" x14ac:dyDescent="0.25">
      <c r="B30" s="1153" t="s">
        <v>919</v>
      </c>
      <c r="C30" s="840">
        <v>0</v>
      </c>
      <c r="D30" s="840">
        <v>0</v>
      </c>
      <c r="E30" s="840">
        <v>6</v>
      </c>
      <c r="F30" s="840">
        <v>10</v>
      </c>
      <c r="G30" s="840">
        <v>14</v>
      </c>
      <c r="H30" s="840">
        <v>19</v>
      </c>
      <c r="I30" s="840">
        <v>24</v>
      </c>
      <c r="J30" s="840">
        <v>24</v>
      </c>
      <c r="K30" s="840">
        <v>9</v>
      </c>
      <c r="L30" s="840">
        <v>12</v>
      </c>
      <c r="M30" s="840">
        <v>19</v>
      </c>
      <c r="N30" s="840">
        <v>2</v>
      </c>
      <c r="O30" s="840">
        <v>2</v>
      </c>
      <c r="P30" s="925">
        <f t="shared" si="2"/>
        <v>141</v>
      </c>
      <c r="Q30" s="912"/>
    </row>
    <row r="31" spans="2:17" s="776" customFormat="1" ht="18.75" customHeight="1" x14ac:dyDescent="0.25">
      <c r="B31" s="1153" t="s">
        <v>920</v>
      </c>
      <c r="C31" s="840">
        <v>0</v>
      </c>
      <c r="D31" s="840">
        <v>0</v>
      </c>
      <c r="E31" s="840">
        <v>12</v>
      </c>
      <c r="F31" s="840">
        <v>34</v>
      </c>
      <c r="G31" s="840">
        <v>23</v>
      </c>
      <c r="H31" s="840">
        <v>22</v>
      </c>
      <c r="I31" s="840">
        <v>28</v>
      </c>
      <c r="J31" s="840">
        <v>23</v>
      </c>
      <c r="K31" s="840">
        <v>13</v>
      </c>
      <c r="L31" s="840">
        <v>14</v>
      </c>
      <c r="M31" s="840">
        <v>11</v>
      </c>
      <c r="N31" s="840">
        <v>4</v>
      </c>
      <c r="O31" s="840">
        <v>5</v>
      </c>
      <c r="P31" s="925">
        <f t="shared" si="2"/>
        <v>189</v>
      </c>
      <c r="Q31" s="912"/>
    </row>
    <row r="32" spans="2:17" s="776" customFormat="1" ht="18.75" customHeight="1" x14ac:dyDescent="0.25">
      <c r="B32" s="1153" t="s">
        <v>3017</v>
      </c>
      <c r="C32" s="840">
        <v>0</v>
      </c>
      <c r="D32" s="840">
        <v>2</v>
      </c>
      <c r="E32" s="840">
        <v>28</v>
      </c>
      <c r="F32" s="840">
        <v>50</v>
      </c>
      <c r="G32" s="840">
        <v>42</v>
      </c>
      <c r="H32" s="840">
        <v>34</v>
      </c>
      <c r="I32" s="840">
        <v>28</v>
      </c>
      <c r="J32" s="840">
        <v>17</v>
      </c>
      <c r="K32" s="840">
        <v>9</v>
      </c>
      <c r="L32" s="840">
        <v>7</v>
      </c>
      <c r="M32" s="840">
        <v>11</v>
      </c>
      <c r="N32" s="840">
        <v>1</v>
      </c>
      <c r="O32" s="840">
        <v>2</v>
      </c>
      <c r="P32" s="925">
        <f t="shared" si="2"/>
        <v>231</v>
      </c>
      <c r="Q32" s="912"/>
    </row>
    <row r="33" spans="2:17" s="776" customFormat="1" ht="18.75" customHeight="1" x14ac:dyDescent="0.25">
      <c r="B33" s="1153" t="s">
        <v>921</v>
      </c>
      <c r="C33" s="840">
        <v>0</v>
      </c>
      <c r="D33" s="840">
        <v>0</v>
      </c>
      <c r="E33" s="840">
        <v>23</v>
      </c>
      <c r="F33" s="840">
        <v>35</v>
      </c>
      <c r="G33" s="840">
        <v>37</v>
      </c>
      <c r="H33" s="840">
        <v>52</v>
      </c>
      <c r="I33" s="840">
        <v>66</v>
      </c>
      <c r="J33" s="840">
        <v>64</v>
      </c>
      <c r="K33" s="840">
        <v>31</v>
      </c>
      <c r="L33" s="840">
        <v>18</v>
      </c>
      <c r="M33" s="840">
        <v>36</v>
      </c>
      <c r="N33" s="840">
        <v>8</v>
      </c>
      <c r="O33" s="840">
        <v>20</v>
      </c>
      <c r="P33" s="925">
        <f t="shared" si="2"/>
        <v>390</v>
      </c>
      <c r="Q33" s="912"/>
    </row>
    <row r="34" spans="2:17" s="776" customFormat="1" ht="18.75" customHeight="1" x14ac:dyDescent="0.25">
      <c r="B34" s="1153" t="s">
        <v>923</v>
      </c>
      <c r="C34" s="840">
        <v>0</v>
      </c>
      <c r="D34" s="840">
        <v>3</v>
      </c>
      <c r="E34" s="840">
        <v>33</v>
      </c>
      <c r="F34" s="840">
        <v>62</v>
      </c>
      <c r="G34" s="840">
        <v>45</v>
      </c>
      <c r="H34" s="840">
        <v>43</v>
      </c>
      <c r="I34" s="840">
        <v>28</v>
      </c>
      <c r="J34" s="840">
        <v>18</v>
      </c>
      <c r="K34" s="840">
        <v>15</v>
      </c>
      <c r="L34" s="840">
        <v>9</v>
      </c>
      <c r="M34" s="840">
        <v>12</v>
      </c>
      <c r="N34" s="840">
        <v>3</v>
      </c>
      <c r="O34" s="840">
        <v>5</v>
      </c>
      <c r="P34" s="925">
        <f t="shared" si="2"/>
        <v>276</v>
      </c>
      <c r="Q34" s="912"/>
    </row>
    <row r="35" spans="2:17" s="776" customFormat="1" ht="18.75" customHeight="1" x14ac:dyDescent="0.25">
      <c r="B35" s="1153" t="s">
        <v>922</v>
      </c>
      <c r="C35" s="840">
        <v>0</v>
      </c>
      <c r="D35" s="840">
        <v>2</v>
      </c>
      <c r="E35" s="840">
        <v>30</v>
      </c>
      <c r="F35" s="840">
        <v>47</v>
      </c>
      <c r="G35" s="840">
        <v>55</v>
      </c>
      <c r="H35" s="840">
        <v>56</v>
      </c>
      <c r="I35" s="840">
        <v>60</v>
      </c>
      <c r="J35" s="840">
        <v>41</v>
      </c>
      <c r="K35" s="840">
        <v>31</v>
      </c>
      <c r="L35" s="840">
        <v>32</v>
      </c>
      <c r="M35" s="840">
        <v>34</v>
      </c>
      <c r="N35" s="840">
        <v>10</v>
      </c>
      <c r="O35" s="840">
        <v>12</v>
      </c>
      <c r="P35" s="925">
        <f t="shared" si="2"/>
        <v>410</v>
      </c>
      <c r="Q35" s="912"/>
    </row>
    <row r="36" spans="2:17" s="776" customFormat="1" ht="18.75" customHeight="1" x14ac:dyDescent="0.25">
      <c r="B36" s="1153" t="s">
        <v>3013</v>
      </c>
      <c r="C36" s="840">
        <v>0</v>
      </c>
      <c r="D36" s="840">
        <v>3</v>
      </c>
      <c r="E36" s="840">
        <v>19</v>
      </c>
      <c r="F36" s="840">
        <v>23</v>
      </c>
      <c r="G36" s="840">
        <v>13</v>
      </c>
      <c r="H36" s="840">
        <v>7</v>
      </c>
      <c r="I36" s="840">
        <v>3</v>
      </c>
      <c r="J36" s="840">
        <v>2</v>
      </c>
      <c r="K36" s="840">
        <v>2</v>
      </c>
      <c r="L36" s="840">
        <v>1</v>
      </c>
      <c r="M36" s="840">
        <v>3</v>
      </c>
      <c r="N36" s="840">
        <v>1</v>
      </c>
      <c r="O36" s="840">
        <v>0</v>
      </c>
      <c r="P36" s="925">
        <f t="shared" si="2"/>
        <v>77</v>
      </c>
      <c r="Q36" s="912"/>
    </row>
    <row r="37" spans="2:17" s="776" customFormat="1" ht="18.75" customHeight="1" x14ac:dyDescent="0.25">
      <c r="B37" s="1153" t="s">
        <v>3014</v>
      </c>
      <c r="C37" s="840">
        <v>0</v>
      </c>
      <c r="D37" s="840">
        <v>1</v>
      </c>
      <c r="E37" s="840">
        <v>22</v>
      </c>
      <c r="F37" s="840">
        <v>12</v>
      </c>
      <c r="G37" s="840">
        <v>11</v>
      </c>
      <c r="H37" s="840">
        <v>0</v>
      </c>
      <c r="I37" s="840">
        <v>3</v>
      </c>
      <c r="J37" s="840">
        <v>2</v>
      </c>
      <c r="K37" s="840">
        <v>3</v>
      </c>
      <c r="L37" s="840">
        <v>0</v>
      </c>
      <c r="M37" s="840">
        <v>2</v>
      </c>
      <c r="N37" s="840">
        <v>0</v>
      </c>
      <c r="O37" s="840">
        <v>1</v>
      </c>
      <c r="P37" s="925">
        <f t="shared" si="2"/>
        <v>57</v>
      </c>
      <c r="Q37" s="912"/>
    </row>
    <row r="38" spans="2:17" s="776" customFormat="1" ht="18.75" customHeight="1" x14ac:dyDescent="0.25">
      <c r="B38" s="1153" t="s">
        <v>409</v>
      </c>
      <c r="C38" s="840">
        <v>0</v>
      </c>
      <c r="D38" s="840">
        <v>0</v>
      </c>
      <c r="E38" s="840">
        <v>0</v>
      </c>
      <c r="F38" s="840">
        <v>11</v>
      </c>
      <c r="G38" s="840">
        <v>19</v>
      </c>
      <c r="H38" s="840">
        <v>22</v>
      </c>
      <c r="I38" s="840">
        <v>15</v>
      </c>
      <c r="J38" s="840">
        <v>12</v>
      </c>
      <c r="K38" s="840">
        <v>4</v>
      </c>
      <c r="L38" s="840">
        <v>5</v>
      </c>
      <c r="M38" s="840">
        <v>4</v>
      </c>
      <c r="N38" s="840">
        <v>3</v>
      </c>
      <c r="O38" s="840">
        <v>0</v>
      </c>
      <c r="P38" s="925">
        <f t="shared" si="2"/>
        <v>95</v>
      </c>
      <c r="Q38" s="912"/>
    </row>
    <row r="39" spans="2:17" s="776" customFormat="1" ht="18.75" customHeight="1" x14ac:dyDescent="0.25">
      <c r="B39" s="1153" t="s">
        <v>925</v>
      </c>
      <c r="C39" s="840">
        <v>0</v>
      </c>
      <c r="D39" s="840">
        <v>0</v>
      </c>
      <c r="E39" s="840">
        <v>0</v>
      </c>
      <c r="F39" s="840">
        <v>0</v>
      </c>
      <c r="G39" s="840">
        <v>0</v>
      </c>
      <c r="H39" s="840">
        <v>0</v>
      </c>
      <c r="I39" s="840">
        <v>1</v>
      </c>
      <c r="J39" s="840">
        <v>0</v>
      </c>
      <c r="K39" s="840">
        <v>0</v>
      </c>
      <c r="L39" s="840">
        <v>1</v>
      </c>
      <c r="M39" s="840">
        <v>0</v>
      </c>
      <c r="N39" s="840">
        <v>0</v>
      </c>
      <c r="O39" s="840">
        <v>0</v>
      </c>
      <c r="P39" s="925">
        <f t="shared" si="2"/>
        <v>2</v>
      </c>
      <c r="Q39" s="912"/>
    </row>
    <row r="40" spans="2:17" s="776" customFormat="1" ht="18.75" customHeight="1" thickBot="1" x14ac:dyDescent="0.3">
      <c r="B40" s="1162" t="s">
        <v>926</v>
      </c>
      <c r="C40" s="1457">
        <v>0</v>
      </c>
      <c r="D40" s="1457">
        <v>1</v>
      </c>
      <c r="E40" s="1457">
        <v>21</v>
      </c>
      <c r="F40" s="1457">
        <v>36</v>
      </c>
      <c r="G40" s="1457">
        <v>36</v>
      </c>
      <c r="H40" s="1457">
        <v>24</v>
      </c>
      <c r="I40" s="1457">
        <v>19</v>
      </c>
      <c r="J40" s="1457">
        <v>14</v>
      </c>
      <c r="K40" s="1457">
        <v>10</v>
      </c>
      <c r="L40" s="1457">
        <v>7</v>
      </c>
      <c r="M40" s="1457">
        <v>5</v>
      </c>
      <c r="N40" s="1457">
        <v>3</v>
      </c>
      <c r="O40" s="1457">
        <v>3</v>
      </c>
      <c r="P40" s="1165">
        <f t="shared" si="2"/>
        <v>179</v>
      </c>
      <c r="Q40" s="912"/>
    </row>
    <row r="41" spans="2:17" s="776" customFormat="1" ht="18.75" customHeight="1" thickBot="1" x14ac:dyDescent="0.3">
      <c r="B41" s="1051" t="s">
        <v>410</v>
      </c>
      <c r="C41" s="900">
        <f t="shared" ref="C41:P41" si="7">SUM(C43:C53)</f>
        <v>0</v>
      </c>
      <c r="D41" s="900">
        <f t="shared" si="7"/>
        <v>3</v>
      </c>
      <c r="E41" s="900">
        <f t="shared" si="7"/>
        <v>145</v>
      </c>
      <c r="F41" s="900">
        <f t="shared" si="7"/>
        <v>276</v>
      </c>
      <c r="G41" s="900">
        <f t="shared" si="7"/>
        <v>290</v>
      </c>
      <c r="H41" s="900">
        <f t="shared" si="7"/>
        <v>308</v>
      </c>
      <c r="I41" s="900">
        <f t="shared" si="7"/>
        <v>290</v>
      </c>
      <c r="J41" s="900">
        <f t="shared" si="7"/>
        <v>212</v>
      </c>
      <c r="K41" s="900">
        <f t="shared" si="7"/>
        <v>192</v>
      </c>
      <c r="L41" s="900">
        <f t="shared" si="7"/>
        <v>117</v>
      </c>
      <c r="M41" s="900">
        <f t="shared" si="7"/>
        <v>229</v>
      </c>
      <c r="N41" s="900">
        <f t="shared" si="7"/>
        <v>61</v>
      </c>
      <c r="O41" s="900">
        <f t="shared" si="7"/>
        <v>88</v>
      </c>
      <c r="P41" s="900">
        <f t="shared" si="7"/>
        <v>2211</v>
      </c>
      <c r="Q41" s="912"/>
    </row>
    <row r="42" spans="2:17" s="776" customFormat="1" ht="18.75" customHeight="1" thickBot="1" x14ac:dyDescent="0.3">
      <c r="B42" s="1153"/>
      <c r="C42" s="1526">
        <f>IFERROR(C41/$P$41,0)</f>
        <v>0</v>
      </c>
      <c r="D42" s="1526">
        <f t="shared" ref="D42:P42" si="8">IFERROR(D41/$P$41,0)</f>
        <v>1.3568521031207597E-3</v>
      </c>
      <c r="E42" s="1526">
        <f t="shared" si="8"/>
        <v>6.5581184984170066E-2</v>
      </c>
      <c r="F42" s="1526">
        <f t="shared" si="8"/>
        <v>0.12483039348710991</v>
      </c>
      <c r="G42" s="1526">
        <f t="shared" si="8"/>
        <v>0.13116236996834013</v>
      </c>
      <c r="H42" s="1526">
        <f t="shared" si="8"/>
        <v>0.13930348258706468</v>
      </c>
      <c r="I42" s="1526">
        <f t="shared" si="8"/>
        <v>0.13116236996834013</v>
      </c>
      <c r="J42" s="1526">
        <f t="shared" si="8"/>
        <v>9.5884215287200356E-2</v>
      </c>
      <c r="K42" s="1526">
        <f t="shared" si="8"/>
        <v>8.6838534599728623E-2</v>
      </c>
      <c r="L42" s="1526">
        <f t="shared" si="8"/>
        <v>5.2917232021709636E-2</v>
      </c>
      <c r="M42" s="1526">
        <f t="shared" si="8"/>
        <v>0.10357304387155133</v>
      </c>
      <c r="N42" s="1526">
        <f t="shared" si="8"/>
        <v>2.7589326096788783E-2</v>
      </c>
      <c r="O42" s="1526">
        <f t="shared" si="8"/>
        <v>3.9800995024875621E-2</v>
      </c>
      <c r="P42" s="1158">
        <f t="shared" si="8"/>
        <v>1</v>
      </c>
      <c r="Q42" s="912"/>
    </row>
    <row r="43" spans="2:17" s="776" customFormat="1" ht="31.5" x14ac:dyDescent="0.25">
      <c r="B43" s="1153" t="s">
        <v>966</v>
      </c>
      <c r="C43" s="1370">
        <v>0</v>
      </c>
      <c r="D43" s="1370">
        <v>1</v>
      </c>
      <c r="E43" s="1370">
        <v>31</v>
      </c>
      <c r="F43" s="1370">
        <v>58</v>
      </c>
      <c r="G43" s="1370">
        <v>57</v>
      </c>
      <c r="H43" s="1370">
        <v>44</v>
      </c>
      <c r="I43" s="1370">
        <v>43</v>
      </c>
      <c r="J43" s="1370">
        <v>44</v>
      </c>
      <c r="K43" s="1370">
        <v>27</v>
      </c>
      <c r="L43" s="1370">
        <v>14</v>
      </c>
      <c r="M43" s="1370">
        <v>20</v>
      </c>
      <c r="N43" s="1370">
        <v>10</v>
      </c>
      <c r="O43" s="1370">
        <v>3</v>
      </c>
      <c r="P43" s="925">
        <f t="shared" si="2"/>
        <v>352</v>
      </c>
      <c r="Q43" s="912"/>
    </row>
    <row r="44" spans="2:17" s="776" customFormat="1" ht="18.75" customHeight="1" x14ac:dyDescent="0.25">
      <c r="B44" s="1153" t="s">
        <v>930</v>
      </c>
      <c r="C44" s="840">
        <v>0</v>
      </c>
      <c r="D44" s="840">
        <v>0</v>
      </c>
      <c r="E44" s="840">
        <v>5</v>
      </c>
      <c r="F44" s="840">
        <v>7</v>
      </c>
      <c r="G44" s="840">
        <v>17</v>
      </c>
      <c r="H44" s="840">
        <v>18</v>
      </c>
      <c r="I44" s="840">
        <v>15</v>
      </c>
      <c r="J44" s="840">
        <v>13</v>
      </c>
      <c r="K44" s="840">
        <v>15</v>
      </c>
      <c r="L44" s="840">
        <v>14</v>
      </c>
      <c r="M44" s="840">
        <v>31</v>
      </c>
      <c r="N44" s="840">
        <v>2</v>
      </c>
      <c r="O44" s="840">
        <v>16</v>
      </c>
      <c r="P44" s="925">
        <f t="shared" si="2"/>
        <v>153</v>
      </c>
      <c r="Q44" s="912"/>
    </row>
    <row r="45" spans="2:17" s="776" customFormat="1" ht="18.75" customHeight="1" x14ac:dyDescent="0.25">
      <c r="B45" s="1153" t="s">
        <v>965</v>
      </c>
      <c r="C45" s="840">
        <v>0</v>
      </c>
      <c r="D45" s="840">
        <v>0</v>
      </c>
      <c r="E45" s="840">
        <v>0</v>
      </c>
      <c r="F45" s="840">
        <v>0</v>
      </c>
      <c r="G45" s="840">
        <v>0</v>
      </c>
      <c r="H45" s="840">
        <v>14</v>
      </c>
      <c r="I45" s="840">
        <v>21</v>
      </c>
      <c r="J45" s="840">
        <v>11</v>
      </c>
      <c r="K45" s="840">
        <v>10</v>
      </c>
      <c r="L45" s="840">
        <v>12</v>
      </c>
      <c r="M45" s="840">
        <v>31</v>
      </c>
      <c r="N45" s="840">
        <v>5</v>
      </c>
      <c r="O45" s="840">
        <v>11</v>
      </c>
      <c r="P45" s="925">
        <f t="shared" si="2"/>
        <v>115</v>
      </c>
      <c r="Q45" s="912"/>
    </row>
    <row r="46" spans="2:17" s="776" customFormat="1" ht="18.75" customHeight="1" x14ac:dyDescent="0.25">
      <c r="B46" s="1153" t="s">
        <v>928</v>
      </c>
      <c r="C46" s="840">
        <v>0</v>
      </c>
      <c r="D46" s="840">
        <v>0</v>
      </c>
      <c r="E46" s="840">
        <v>0</v>
      </c>
      <c r="F46" s="840">
        <v>0</v>
      </c>
      <c r="G46" s="840">
        <v>0</v>
      </c>
      <c r="H46" s="840">
        <v>0</v>
      </c>
      <c r="I46" s="840">
        <v>0</v>
      </c>
      <c r="J46" s="840">
        <v>0</v>
      </c>
      <c r="K46" s="840">
        <v>0</v>
      </c>
      <c r="L46" s="840">
        <v>0</v>
      </c>
      <c r="M46" s="840">
        <v>0</v>
      </c>
      <c r="N46" s="840">
        <v>0</v>
      </c>
      <c r="O46" s="840">
        <v>1</v>
      </c>
      <c r="P46" s="925">
        <f t="shared" si="2"/>
        <v>1</v>
      </c>
      <c r="Q46" s="912"/>
    </row>
    <row r="47" spans="2:17" s="776" customFormat="1" ht="15.75" x14ac:dyDescent="0.25">
      <c r="B47" s="1153" t="s">
        <v>929</v>
      </c>
      <c r="C47" s="840">
        <v>0</v>
      </c>
      <c r="D47" s="840">
        <v>1</v>
      </c>
      <c r="E47" s="840">
        <v>28</v>
      </c>
      <c r="F47" s="840">
        <v>46</v>
      </c>
      <c r="G47" s="840">
        <v>41</v>
      </c>
      <c r="H47" s="840">
        <v>34</v>
      </c>
      <c r="I47" s="840">
        <v>23</v>
      </c>
      <c r="J47" s="840">
        <v>6</v>
      </c>
      <c r="K47" s="840">
        <v>8</v>
      </c>
      <c r="L47" s="840">
        <v>6</v>
      </c>
      <c r="M47" s="840">
        <v>10</v>
      </c>
      <c r="N47" s="840">
        <v>1</v>
      </c>
      <c r="O47" s="840">
        <v>4</v>
      </c>
      <c r="P47" s="925">
        <f t="shared" si="2"/>
        <v>208</v>
      </c>
      <c r="Q47" s="912"/>
    </row>
    <row r="48" spans="2:17" s="776" customFormat="1" ht="18.75" customHeight="1" x14ac:dyDescent="0.25">
      <c r="B48" s="1153" t="s">
        <v>932</v>
      </c>
      <c r="C48" s="840">
        <v>0</v>
      </c>
      <c r="D48" s="840">
        <v>0</v>
      </c>
      <c r="E48" s="840">
        <v>7</v>
      </c>
      <c r="F48" s="840">
        <v>25</v>
      </c>
      <c r="G48" s="840">
        <v>35</v>
      </c>
      <c r="H48" s="840">
        <v>52</v>
      </c>
      <c r="I48" s="840">
        <v>43</v>
      </c>
      <c r="J48" s="840">
        <v>45</v>
      </c>
      <c r="K48" s="840">
        <v>44</v>
      </c>
      <c r="L48" s="840">
        <v>29</v>
      </c>
      <c r="M48" s="840">
        <v>41</v>
      </c>
      <c r="N48" s="840">
        <v>17</v>
      </c>
      <c r="O48" s="840">
        <v>19</v>
      </c>
      <c r="P48" s="925">
        <f t="shared" si="2"/>
        <v>357</v>
      </c>
      <c r="Q48" s="912"/>
    </row>
    <row r="49" spans="2:17" s="776" customFormat="1" ht="18.75" customHeight="1" x14ac:dyDescent="0.25">
      <c r="B49" s="1153" t="s">
        <v>931</v>
      </c>
      <c r="C49" s="840">
        <v>0</v>
      </c>
      <c r="D49" s="840">
        <v>0</v>
      </c>
      <c r="E49" s="840">
        <v>11</v>
      </c>
      <c r="F49" s="840">
        <v>12</v>
      </c>
      <c r="G49" s="840">
        <v>4</v>
      </c>
      <c r="H49" s="840">
        <v>9</v>
      </c>
      <c r="I49" s="840">
        <v>2</v>
      </c>
      <c r="J49" s="840">
        <v>1</v>
      </c>
      <c r="K49" s="840">
        <v>0</v>
      </c>
      <c r="L49" s="840">
        <v>0</v>
      </c>
      <c r="M49" s="840">
        <v>2</v>
      </c>
      <c r="N49" s="840">
        <v>0</v>
      </c>
      <c r="O49" s="840">
        <v>0</v>
      </c>
      <c r="P49" s="925">
        <f t="shared" si="2"/>
        <v>41</v>
      </c>
      <c r="Q49" s="912"/>
    </row>
    <row r="50" spans="2:17" s="776" customFormat="1" ht="15.75" x14ac:dyDescent="0.25">
      <c r="B50" s="1153" t="s">
        <v>927</v>
      </c>
      <c r="C50" s="840">
        <v>0</v>
      </c>
      <c r="D50" s="840">
        <v>0</v>
      </c>
      <c r="E50" s="840">
        <v>17</v>
      </c>
      <c r="F50" s="840">
        <v>52</v>
      </c>
      <c r="G50" s="840">
        <v>42</v>
      </c>
      <c r="H50" s="840">
        <v>47</v>
      </c>
      <c r="I50" s="840">
        <v>55</v>
      </c>
      <c r="J50" s="840">
        <v>31</v>
      </c>
      <c r="K50" s="840">
        <v>30</v>
      </c>
      <c r="L50" s="840">
        <v>17</v>
      </c>
      <c r="M50" s="840">
        <v>37</v>
      </c>
      <c r="N50" s="840">
        <v>11</v>
      </c>
      <c r="O50" s="840">
        <v>10</v>
      </c>
      <c r="P50" s="925">
        <f t="shared" si="2"/>
        <v>349</v>
      </c>
      <c r="Q50" s="912"/>
    </row>
    <row r="51" spans="2:17" s="776" customFormat="1" ht="18.75" customHeight="1" x14ac:dyDescent="0.25">
      <c r="B51" s="1153" t="s">
        <v>933</v>
      </c>
      <c r="C51" s="840">
        <v>0</v>
      </c>
      <c r="D51" s="840">
        <v>0</v>
      </c>
      <c r="E51" s="840">
        <v>23</v>
      </c>
      <c r="F51" s="840">
        <v>31</v>
      </c>
      <c r="G51" s="840">
        <v>35</v>
      </c>
      <c r="H51" s="840">
        <v>34</v>
      </c>
      <c r="I51" s="840">
        <v>29</v>
      </c>
      <c r="J51" s="840">
        <v>35</v>
      </c>
      <c r="K51" s="840">
        <v>21</v>
      </c>
      <c r="L51" s="840">
        <v>13</v>
      </c>
      <c r="M51" s="840">
        <v>31</v>
      </c>
      <c r="N51" s="840">
        <v>8</v>
      </c>
      <c r="O51" s="840">
        <v>10</v>
      </c>
      <c r="P51" s="925">
        <f t="shared" si="2"/>
        <v>270</v>
      </c>
      <c r="Q51" s="912"/>
    </row>
    <row r="52" spans="2:17" s="776" customFormat="1" ht="18.75" customHeight="1" x14ac:dyDescent="0.25">
      <c r="B52" s="1153" t="s">
        <v>418</v>
      </c>
      <c r="C52" s="840">
        <v>0</v>
      </c>
      <c r="D52" s="840">
        <v>1</v>
      </c>
      <c r="E52" s="840">
        <v>23</v>
      </c>
      <c r="F52" s="840">
        <v>45</v>
      </c>
      <c r="G52" s="840">
        <v>59</v>
      </c>
      <c r="H52" s="840">
        <v>56</v>
      </c>
      <c r="I52" s="840">
        <v>59</v>
      </c>
      <c r="J52" s="840">
        <v>26</v>
      </c>
      <c r="K52" s="840">
        <v>37</v>
      </c>
      <c r="L52" s="840">
        <v>12</v>
      </c>
      <c r="M52" s="840">
        <v>25</v>
      </c>
      <c r="N52" s="840">
        <v>7</v>
      </c>
      <c r="O52" s="840">
        <v>14</v>
      </c>
      <c r="P52" s="925">
        <f t="shared" si="2"/>
        <v>364</v>
      </c>
      <c r="Q52" s="912"/>
    </row>
    <row r="53" spans="2:17" s="776" customFormat="1" ht="16.5" thickBot="1" x14ac:dyDescent="0.3">
      <c r="B53" s="1153" t="s">
        <v>934</v>
      </c>
      <c r="C53" s="840">
        <v>0</v>
      </c>
      <c r="D53" s="840">
        <v>0</v>
      </c>
      <c r="E53" s="840">
        <v>0</v>
      </c>
      <c r="F53" s="840">
        <v>0</v>
      </c>
      <c r="G53" s="840">
        <v>0</v>
      </c>
      <c r="H53" s="840">
        <v>0</v>
      </c>
      <c r="I53" s="840">
        <v>0</v>
      </c>
      <c r="J53" s="840">
        <v>0</v>
      </c>
      <c r="K53" s="840">
        <v>0</v>
      </c>
      <c r="L53" s="840">
        <v>0</v>
      </c>
      <c r="M53" s="840">
        <v>1</v>
      </c>
      <c r="N53" s="840">
        <v>0</v>
      </c>
      <c r="O53" s="840">
        <v>0</v>
      </c>
      <c r="P53" s="925">
        <f t="shared" si="2"/>
        <v>1</v>
      </c>
      <c r="Q53" s="912"/>
    </row>
    <row r="54" spans="2:17" s="776" customFormat="1" ht="18.75" customHeight="1" thickBot="1" x14ac:dyDescent="0.3">
      <c r="B54" s="1051" t="s">
        <v>823</v>
      </c>
      <c r="C54" s="900">
        <f>SUM(C56:C59)</f>
        <v>0</v>
      </c>
      <c r="D54" s="900">
        <f t="shared" ref="D54:P54" si="9">SUM(D56:D59)</f>
        <v>2</v>
      </c>
      <c r="E54" s="900">
        <f t="shared" si="9"/>
        <v>62</v>
      </c>
      <c r="F54" s="900">
        <f t="shared" si="9"/>
        <v>119</v>
      </c>
      <c r="G54" s="900">
        <f t="shared" si="9"/>
        <v>146</v>
      </c>
      <c r="H54" s="900">
        <f t="shared" si="9"/>
        <v>128</v>
      </c>
      <c r="I54" s="900">
        <f t="shared" si="9"/>
        <v>103</v>
      </c>
      <c r="J54" s="900">
        <f t="shared" si="9"/>
        <v>73</v>
      </c>
      <c r="K54" s="900">
        <f t="shared" si="9"/>
        <v>58</v>
      </c>
      <c r="L54" s="900">
        <f t="shared" si="9"/>
        <v>45</v>
      </c>
      <c r="M54" s="900">
        <f t="shared" si="9"/>
        <v>66</v>
      </c>
      <c r="N54" s="900">
        <f t="shared" si="9"/>
        <v>16</v>
      </c>
      <c r="O54" s="900">
        <f t="shared" si="9"/>
        <v>20</v>
      </c>
      <c r="P54" s="900">
        <f t="shared" si="9"/>
        <v>838</v>
      </c>
      <c r="Q54" s="912"/>
    </row>
    <row r="55" spans="2:17" s="776" customFormat="1" ht="18.75" customHeight="1" thickBot="1" x14ac:dyDescent="0.3">
      <c r="B55" s="1153"/>
      <c r="C55" s="1526">
        <f>IFERROR(C54/$P$54,0)</f>
        <v>0</v>
      </c>
      <c r="D55" s="1526">
        <f t="shared" ref="D55:P55" si="10">IFERROR(D54/$P$54,0)</f>
        <v>2.3866348448687352E-3</v>
      </c>
      <c r="E55" s="1526">
        <f t="shared" si="10"/>
        <v>7.3985680190930783E-2</v>
      </c>
      <c r="F55" s="1526">
        <f t="shared" si="10"/>
        <v>0.14200477326968974</v>
      </c>
      <c r="G55" s="1526">
        <f t="shared" si="10"/>
        <v>0.17422434367541767</v>
      </c>
      <c r="H55" s="1526">
        <f t="shared" si="10"/>
        <v>0.15274463007159905</v>
      </c>
      <c r="I55" s="1526">
        <f t="shared" si="10"/>
        <v>0.12291169451073986</v>
      </c>
      <c r="J55" s="1526">
        <f t="shared" si="10"/>
        <v>8.7112171837708835E-2</v>
      </c>
      <c r="K55" s="1526">
        <f t="shared" si="10"/>
        <v>6.9212410501193311E-2</v>
      </c>
      <c r="L55" s="1526">
        <f t="shared" si="10"/>
        <v>5.3699284009546537E-2</v>
      </c>
      <c r="M55" s="1526">
        <f t="shared" si="10"/>
        <v>7.8758949880668255E-2</v>
      </c>
      <c r="N55" s="1526">
        <f t="shared" si="10"/>
        <v>1.9093078758949882E-2</v>
      </c>
      <c r="O55" s="1526">
        <f t="shared" si="10"/>
        <v>2.386634844868735E-2</v>
      </c>
      <c r="P55" s="1158">
        <f t="shared" si="10"/>
        <v>1</v>
      </c>
      <c r="Q55" s="912"/>
    </row>
    <row r="56" spans="2:17" s="776" customFormat="1" ht="18.75" customHeight="1" x14ac:dyDescent="0.25">
      <c r="B56" s="1153" t="s">
        <v>824</v>
      </c>
      <c r="C56" s="840">
        <v>0</v>
      </c>
      <c r="D56" s="840">
        <v>0</v>
      </c>
      <c r="E56" s="840">
        <v>14</v>
      </c>
      <c r="F56" s="840">
        <v>30</v>
      </c>
      <c r="G56" s="840">
        <v>33</v>
      </c>
      <c r="H56" s="840">
        <v>26</v>
      </c>
      <c r="I56" s="840">
        <v>21</v>
      </c>
      <c r="J56" s="840">
        <v>6</v>
      </c>
      <c r="K56" s="840">
        <v>10</v>
      </c>
      <c r="L56" s="840">
        <v>14</v>
      </c>
      <c r="M56" s="840">
        <v>16</v>
      </c>
      <c r="N56" s="840">
        <v>3</v>
      </c>
      <c r="O56" s="840">
        <v>7</v>
      </c>
      <c r="P56" s="925">
        <f t="shared" si="2"/>
        <v>180</v>
      </c>
      <c r="Q56" s="912"/>
    </row>
    <row r="57" spans="2:17" s="776" customFormat="1" ht="18.75" customHeight="1" x14ac:dyDescent="0.25">
      <c r="B57" s="1153" t="s">
        <v>935</v>
      </c>
      <c r="C57" s="840">
        <v>0</v>
      </c>
      <c r="D57" s="840">
        <v>0</v>
      </c>
      <c r="E57" s="840">
        <v>3</v>
      </c>
      <c r="F57" s="840">
        <v>8</v>
      </c>
      <c r="G57" s="840">
        <v>19</v>
      </c>
      <c r="H57" s="840">
        <v>14</v>
      </c>
      <c r="I57" s="840">
        <v>17</v>
      </c>
      <c r="J57" s="840">
        <v>12</v>
      </c>
      <c r="K57" s="840">
        <v>5</v>
      </c>
      <c r="L57" s="840">
        <v>3</v>
      </c>
      <c r="M57" s="840">
        <v>6</v>
      </c>
      <c r="N57" s="840">
        <v>1</v>
      </c>
      <c r="O57" s="840">
        <v>1</v>
      </c>
      <c r="P57" s="925">
        <f t="shared" si="2"/>
        <v>89</v>
      </c>
      <c r="Q57" s="912"/>
    </row>
    <row r="58" spans="2:17" s="776" customFormat="1" ht="18.75" customHeight="1" x14ac:dyDescent="0.25">
      <c r="B58" s="1153" t="s">
        <v>936</v>
      </c>
      <c r="C58" s="840">
        <v>0</v>
      </c>
      <c r="D58" s="840">
        <v>2</v>
      </c>
      <c r="E58" s="840">
        <v>36</v>
      </c>
      <c r="F58" s="840">
        <v>58</v>
      </c>
      <c r="G58" s="840">
        <v>67</v>
      </c>
      <c r="H58" s="840">
        <v>65</v>
      </c>
      <c r="I58" s="840">
        <v>59</v>
      </c>
      <c r="J58" s="840">
        <v>42</v>
      </c>
      <c r="K58" s="840">
        <v>41</v>
      </c>
      <c r="L58" s="840">
        <v>23</v>
      </c>
      <c r="M58" s="840">
        <v>39</v>
      </c>
      <c r="N58" s="840">
        <v>8</v>
      </c>
      <c r="O58" s="840">
        <v>9</v>
      </c>
      <c r="P58" s="925">
        <f t="shared" si="2"/>
        <v>449</v>
      </c>
      <c r="Q58" s="912"/>
    </row>
    <row r="59" spans="2:17" s="776" customFormat="1" ht="18.75" customHeight="1" thickBot="1" x14ac:dyDescent="0.3">
      <c r="B59" s="1162" t="s">
        <v>937</v>
      </c>
      <c r="C59" s="1457">
        <v>0</v>
      </c>
      <c r="D59" s="1457">
        <v>0</v>
      </c>
      <c r="E59" s="1457">
        <v>9</v>
      </c>
      <c r="F59" s="1457">
        <v>23</v>
      </c>
      <c r="G59" s="1457">
        <v>27</v>
      </c>
      <c r="H59" s="1457">
        <v>23</v>
      </c>
      <c r="I59" s="1457">
        <v>6</v>
      </c>
      <c r="J59" s="1457">
        <v>13</v>
      </c>
      <c r="K59" s="1457">
        <v>2</v>
      </c>
      <c r="L59" s="1457">
        <v>5</v>
      </c>
      <c r="M59" s="1457">
        <v>5</v>
      </c>
      <c r="N59" s="1457">
        <v>4</v>
      </c>
      <c r="O59" s="1457">
        <v>3</v>
      </c>
      <c r="P59" s="1165">
        <f t="shared" si="2"/>
        <v>120</v>
      </c>
      <c r="Q59" s="912"/>
    </row>
    <row r="60" spans="2:17" s="776" customFormat="1" ht="18.75" customHeight="1" thickBot="1" x14ac:dyDescent="0.3">
      <c r="B60" s="1051" t="s">
        <v>297</v>
      </c>
      <c r="C60" s="900">
        <f>SUM(C62:C64)</f>
        <v>0</v>
      </c>
      <c r="D60" s="900">
        <f t="shared" ref="D60:P60" si="11">SUM(D62:D64)</f>
        <v>3</v>
      </c>
      <c r="E60" s="900">
        <f t="shared" si="11"/>
        <v>24</v>
      </c>
      <c r="F60" s="900">
        <f t="shared" si="11"/>
        <v>61</v>
      </c>
      <c r="G60" s="900">
        <f t="shared" si="11"/>
        <v>48</v>
      </c>
      <c r="H60" s="900">
        <f t="shared" si="11"/>
        <v>39</v>
      </c>
      <c r="I60" s="900">
        <f t="shared" si="11"/>
        <v>50</v>
      </c>
      <c r="J60" s="900">
        <f t="shared" si="11"/>
        <v>58</v>
      </c>
      <c r="K60" s="900">
        <f t="shared" si="11"/>
        <v>35</v>
      </c>
      <c r="L60" s="900">
        <f t="shared" si="11"/>
        <v>25</v>
      </c>
      <c r="M60" s="900">
        <f t="shared" si="11"/>
        <v>28</v>
      </c>
      <c r="N60" s="900">
        <f t="shared" si="11"/>
        <v>6</v>
      </c>
      <c r="O60" s="900">
        <f t="shared" si="11"/>
        <v>11</v>
      </c>
      <c r="P60" s="900">
        <f t="shared" si="11"/>
        <v>388</v>
      </c>
      <c r="Q60" s="912"/>
    </row>
    <row r="61" spans="2:17" s="776" customFormat="1" ht="18.75" customHeight="1" thickBot="1" x14ac:dyDescent="0.3">
      <c r="B61" s="1153"/>
      <c r="C61" s="1526">
        <f>IFERROR(C60/$P$60,0)</f>
        <v>0</v>
      </c>
      <c r="D61" s="1526">
        <f t="shared" ref="D61:P61" si="12">IFERROR(D60/$P$60,0)</f>
        <v>7.7319587628865982E-3</v>
      </c>
      <c r="E61" s="1526">
        <f t="shared" si="12"/>
        <v>6.1855670103092786E-2</v>
      </c>
      <c r="F61" s="1526">
        <f t="shared" si="12"/>
        <v>0.15721649484536082</v>
      </c>
      <c r="G61" s="1526">
        <f t="shared" si="12"/>
        <v>0.12371134020618557</v>
      </c>
      <c r="H61" s="1526">
        <f t="shared" si="12"/>
        <v>0.10051546391752578</v>
      </c>
      <c r="I61" s="1526">
        <f t="shared" si="12"/>
        <v>0.12886597938144329</v>
      </c>
      <c r="J61" s="1526">
        <f t="shared" si="12"/>
        <v>0.14948453608247422</v>
      </c>
      <c r="K61" s="1526">
        <f t="shared" si="12"/>
        <v>9.0206185567010308E-2</v>
      </c>
      <c r="L61" s="1526">
        <f t="shared" si="12"/>
        <v>6.4432989690721643E-2</v>
      </c>
      <c r="M61" s="1526">
        <f t="shared" si="12"/>
        <v>7.2164948453608241E-2</v>
      </c>
      <c r="N61" s="1526">
        <f t="shared" si="12"/>
        <v>1.5463917525773196E-2</v>
      </c>
      <c r="O61" s="1526">
        <f t="shared" si="12"/>
        <v>2.8350515463917526E-2</v>
      </c>
      <c r="P61" s="1158">
        <f t="shared" si="12"/>
        <v>1</v>
      </c>
      <c r="Q61" s="912"/>
    </row>
    <row r="62" spans="2:17" s="776" customFormat="1" ht="18.75" customHeight="1" x14ac:dyDescent="0.25">
      <c r="B62" s="1153" t="s">
        <v>828</v>
      </c>
      <c r="C62" s="840">
        <v>0</v>
      </c>
      <c r="D62" s="840">
        <v>1</v>
      </c>
      <c r="E62" s="840">
        <v>10</v>
      </c>
      <c r="F62" s="840">
        <v>28</v>
      </c>
      <c r="G62" s="840">
        <v>22</v>
      </c>
      <c r="H62" s="840">
        <v>19</v>
      </c>
      <c r="I62" s="840">
        <v>31</v>
      </c>
      <c r="J62" s="840">
        <v>30</v>
      </c>
      <c r="K62" s="840">
        <v>19</v>
      </c>
      <c r="L62" s="840">
        <v>12</v>
      </c>
      <c r="M62" s="840">
        <v>15</v>
      </c>
      <c r="N62" s="840">
        <v>3</v>
      </c>
      <c r="O62" s="840">
        <v>5</v>
      </c>
      <c r="P62" s="925">
        <f t="shared" si="2"/>
        <v>195</v>
      </c>
      <c r="Q62" s="912"/>
    </row>
    <row r="63" spans="2:17" s="776" customFormat="1" ht="18.75" customHeight="1" x14ac:dyDescent="0.25">
      <c r="B63" s="1153" t="s">
        <v>423</v>
      </c>
      <c r="C63" s="840">
        <v>0</v>
      </c>
      <c r="D63" s="840">
        <v>2</v>
      </c>
      <c r="E63" s="840">
        <v>14</v>
      </c>
      <c r="F63" s="840">
        <v>33</v>
      </c>
      <c r="G63" s="840">
        <v>26</v>
      </c>
      <c r="H63" s="840">
        <v>20</v>
      </c>
      <c r="I63" s="840">
        <v>19</v>
      </c>
      <c r="J63" s="840">
        <v>28</v>
      </c>
      <c r="K63" s="840">
        <v>16</v>
      </c>
      <c r="L63" s="840">
        <v>13</v>
      </c>
      <c r="M63" s="840">
        <v>13</v>
      </c>
      <c r="N63" s="840">
        <v>3</v>
      </c>
      <c r="O63" s="840">
        <v>5</v>
      </c>
      <c r="P63" s="925">
        <f t="shared" si="2"/>
        <v>192</v>
      </c>
      <c r="Q63" s="912"/>
    </row>
    <row r="64" spans="2:17" s="776" customFormat="1" ht="18.75" customHeight="1" thickBot="1" x14ac:dyDescent="0.3">
      <c r="B64" s="1162" t="s">
        <v>938</v>
      </c>
      <c r="C64" s="1457">
        <v>0</v>
      </c>
      <c r="D64" s="1457">
        <v>0</v>
      </c>
      <c r="E64" s="1457">
        <v>0</v>
      </c>
      <c r="F64" s="1457">
        <v>0</v>
      </c>
      <c r="G64" s="1457">
        <v>0</v>
      </c>
      <c r="H64" s="1457">
        <v>0</v>
      </c>
      <c r="I64" s="1457">
        <v>0</v>
      </c>
      <c r="J64" s="1457">
        <v>0</v>
      </c>
      <c r="K64" s="1457">
        <v>0</v>
      </c>
      <c r="L64" s="1457">
        <v>0</v>
      </c>
      <c r="M64" s="1457">
        <v>0</v>
      </c>
      <c r="N64" s="1457">
        <v>0</v>
      </c>
      <c r="O64" s="1457">
        <v>1</v>
      </c>
      <c r="P64" s="1165">
        <f t="shared" si="2"/>
        <v>1</v>
      </c>
      <c r="Q64" s="912"/>
    </row>
    <row r="65" spans="2:17" s="776" customFormat="1" ht="18.75" customHeight="1" thickBot="1" x14ac:dyDescent="0.3">
      <c r="B65" s="1051" t="s">
        <v>424</v>
      </c>
      <c r="C65" s="900">
        <f>SUM(C67:C70)</f>
        <v>0</v>
      </c>
      <c r="D65" s="900">
        <f>SUM(D67:D70)</f>
        <v>4</v>
      </c>
      <c r="E65" s="900">
        <f t="shared" ref="E65:P65" si="13">SUM(E67:E70)</f>
        <v>73</v>
      </c>
      <c r="F65" s="900">
        <f t="shared" si="13"/>
        <v>164</v>
      </c>
      <c r="G65" s="900">
        <f t="shared" si="13"/>
        <v>183</v>
      </c>
      <c r="H65" s="900">
        <f t="shared" si="13"/>
        <v>167</v>
      </c>
      <c r="I65" s="900">
        <f t="shared" si="13"/>
        <v>166</v>
      </c>
      <c r="J65" s="900">
        <f t="shared" si="13"/>
        <v>164</v>
      </c>
      <c r="K65" s="900">
        <f t="shared" si="13"/>
        <v>75</v>
      </c>
      <c r="L65" s="900">
        <f t="shared" si="13"/>
        <v>52</v>
      </c>
      <c r="M65" s="900">
        <f t="shared" si="13"/>
        <v>86</v>
      </c>
      <c r="N65" s="900">
        <f t="shared" si="13"/>
        <v>33</v>
      </c>
      <c r="O65" s="900">
        <f t="shared" si="13"/>
        <v>127</v>
      </c>
      <c r="P65" s="900">
        <f t="shared" si="13"/>
        <v>1294</v>
      </c>
      <c r="Q65" s="912"/>
    </row>
    <row r="66" spans="2:17" s="776" customFormat="1" ht="18.75" customHeight="1" thickBot="1" x14ac:dyDescent="0.3">
      <c r="B66" s="1153"/>
      <c r="C66" s="1526">
        <f>IFERROR(C65/$P$65,0)</f>
        <v>0</v>
      </c>
      <c r="D66" s="1526">
        <f t="shared" ref="D66:P66" si="14">IFERROR(D65/$P$65,0)</f>
        <v>3.0911901081916537E-3</v>
      </c>
      <c r="E66" s="1526">
        <f t="shared" si="14"/>
        <v>5.6414219474497679E-2</v>
      </c>
      <c r="F66" s="1526">
        <f t="shared" si="14"/>
        <v>0.12673879443585781</v>
      </c>
      <c r="G66" s="1526">
        <f t="shared" si="14"/>
        <v>0.14142194744976816</v>
      </c>
      <c r="H66" s="1526">
        <f t="shared" si="14"/>
        <v>0.12905718701700156</v>
      </c>
      <c r="I66" s="1526">
        <f t="shared" si="14"/>
        <v>0.12828438948995363</v>
      </c>
      <c r="J66" s="1526">
        <f t="shared" si="14"/>
        <v>0.12673879443585781</v>
      </c>
      <c r="K66" s="1526">
        <f t="shared" si="14"/>
        <v>5.7959814528593508E-2</v>
      </c>
      <c r="L66" s="1526">
        <f t="shared" si="14"/>
        <v>4.0185471406491501E-2</v>
      </c>
      <c r="M66" s="1526">
        <f t="shared" si="14"/>
        <v>6.6460587326120563E-2</v>
      </c>
      <c r="N66" s="1526">
        <f t="shared" si="14"/>
        <v>2.5502318392581144E-2</v>
      </c>
      <c r="O66" s="1526">
        <f t="shared" si="14"/>
        <v>9.8145285935085008E-2</v>
      </c>
      <c r="P66" s="1158">
        <f t="shared" si="14"/>
        <v>1</v>
      </c>
      <c r="Q66" s="912"/>
    </row>
    <row r="67" spans="2:17" s="776" customFormat="1" ht="18.75" customHeight="1" x14ac:dyDescent="0.25">
      <c r="B67" s="1153" t="s">
        <v>831</v>
      </c>
      <c r="C67" s="1520">
        <v>0</v>
      </c>
      <c r="D67" s="1520">
        <v>2</v>
      </c>
      <c r="E67" s="1520">
        <v>24</v>
      </c>
      <c r="F67" s="1520">
        <v>50</v>
      </c>
      <c r="G67" s="1520">
        <v>41</v>
      </c>
      <c r="H67" s="1520">
        <v>37</v>
      </c>
      <c r="I67" s="1520">
        <v>32</v>
      </c>
      <c r="J67" s="1520">
        <v>37</v>
      </c>
      <c r="K67" s="1520">
        <v>20</v>
      </c>
      <c r="L67" s="1520">
        <v>14</v>
      </c>
      <c r="M67" s="1520">
        <v>21</v>
      </c>
      <c r="N67" s="1520">
        <v>8</v>
      </c>
      <c r="O67" s="1520">
        <v>13</v>
      </c>
      <c r="P67" s="925">
        <f t="shared" si="2"/>
        <v>299</v>
      </c>
      <c r="Q67" s="912"/>
    </row>
    <row r="68" spans="2:17" s="776" customFormat="1" ht="18.75" customHeight="1" x14ac:dyDescent="0.25">
      <c r="B68" s="1153" t="s">
        <v>939</v>
      </c>
      <c r="C68" s="840">
        <v>0</v>
      </c>
      <c r="D68" s="840">
        <v>2</v>
      </c>
      <c r="E68" s="840">
        <v>32</v>
      </c>
      <c r="F68" s="840">
        <v>73</v>
      </c>
      <c r="G68" s="840">
        <v>72</v>
      </c>
      <c r="H68" s="840">
        <v>69</v>
      </c>
      <c r="I68" s="840">
        <v>73</v>
      </c>
      <c r="J68" s="840">
        <v>60</v>
      </c>
      <c r="K68" s="840">
        <v>18</v>
      </c>
      <c r="L68" s="840">
        <v>19</v>
      </c>
      <c r="M68" s="840">
        <v>18</v>
      </c>
      <c r="N68" s="840">
        <v>4</v>
      </c>
      <c r="O68" s="840">
        <v>9</v>
      </c>
      <c r="P68" s="925">
        <f t="shared" si="2"/>
        <v>449</v>
      </c>
      <c r="Q68" s="912"/>
    </row>
    <row r="69" spans="2:17" s="776" customFormat="1" ht="18.75" customHeight="1" x14ac:dyDescent="0.25">
      <c r="B69" s="1153" t="s">
        <v>940</v>
      </c>
      <c r="C69" s="840">
        <v>0</v>
      </c>
      <c r="D69" s="840">
        <v>0</v>
      </c>
      <c r="E69" s="840">
        <v>4</v>
      </c>
      <c r="F69" s="840">
        <v>14</v>
      </c>
      <c r="G69" s="840">
        <v>45</v>
      </c>
      <c r="H69" s="840">
        <v>38</v>
      </c>
      <c r="I69" s="840">
        <v>29</v>
      </c>
      <c r="J69" s="840">
        <v>39</v>
      </c>
      <c r="K69" s="840">
        <v>24</v>
      </c>
      <c r="L69" s="840">
        <v>13</v>
      </c>
      <c r="M69" s="840">
        <v>32</v>
      </c>
      <c r="N69" s="840">
        <v>16</v>
      </c>
      <c r="O69" s="840">
        <v>82</v>
      </c>
      <c r="P69" s="925">
        <f t="shared" si="2"/>
        <v>336</v>
      </c>
      <c r="Q69" s="912"/>
    </row>
    <row r="70" spans="2:17" s="776" customFormat="1" ht="18.75" customHeight="1" x14ac:dyDescent="0.25">
      <c r="B70" s="1162" t="s">
        <v>941</v>
      </c>
      <c r="C70" s="1457">
        <v>0</v>
      </c>
      <c r="D70" s="1457">
        <v>0</v>
      </c>
      <c r="E70" s="1457">
        <v>13</v>
      </c>
      <c r="F70" s="1457">
        <v>27</v>
      </c>
      <c r="G70" s="1457">
        <v>25</v>
      </c>
      <c r="H70" s="1457">
        <v>23</v>
      </c>
      <c r="I70" s="1457">
        <v>32</v>
      </c>
      <c r="J70" s="1457">
        <v>28</v>
      </c>
      <c r="K70" s="1457">
        <v>13</v>
      </c>
      <c r="L70" s="1457">
        <v>6</v>
      </c>
      <c r="M70" s="1457">
        <v>15</v>
      </c>
      <c r="N70" s="1457">
        <v>5</v>
      </c>
      <c r="O70" s="1457">
        <v>23</v>
      </c>
      <c r="P70" s="1165">
        <f t="shared" si="2"/>
        <v>210</v>
      </c>
      <c r="Q70" s="912"/>
    </row>
    <row r="71" spans="2:17" s="776" customFormat="1" ht="18.75" customHeight="1" x14ac:dyDescent="0.25">
      <c r="B71" s="1163" t="s">
        <v>211</v>
      </c>
      <c r="C71" s="773">
        <f t="shared" ref="C71:P71" si="15">C7+C22+C26+C41+C54+C60+C65</f>
        <v>0</v>
      </c>
      <c r="D71" s="773">
        <f t="shared" si="15"/>
        <v>39</v>
      </c>
      <c r="E71" s="773">
        <f t="shared" si="15"/>
        <v>710</v>
      </c>
      <c r="F71" s="773">
        <f t="shared" si="15"/>
        <v>1473</v>
      </c>
      <c r="G71" s="773">
        <f t="shared" si="15"/>
        <v>1500</v>
      </c>
      <c r="H71" s="773">
        <f t="shared" si="15"/>
        <v>1502</v>
      </c>
      <c r="I71" s="773">
        <f t="shared" si="15"/>
        <v>1467</v>
      </c>
      <c r="J71" s="773">
        <f t="shared" si="15"/>
        <v>1199</v>
      </c>
      <c r="K71" s="773">
        <f t="shared" si="15"/>
        <v>862</v>
      </c>
      <c r="L71" s="773">
        <f t="shared" si="15"/>
        <v>646</v>
      </c>
      <c r="M71" s="773">
        <f t="shared" si="15"/>
        <v>1108</v>
      </c>
      <c r="N71" s="773">
        <f t="shared" si="15"/>
        <v>335</v>
      </c>
      <c r="O71" s="773">
        <f t="shared" si="15"/>
        <v>696</v>
      </c>
      <c r="P71" s="773">
        <f t="shared" si="15"/>
        <v>11537</v>
      </c>
      <c r="Q71" s="912"/>
    </row>
    <row r="72" spans="2:17" s="776" customFormat="1" ht="15.75" x14ac:dyDescent="0.25">
      <c r="B72" s="919" t="s">
        <v>837</v>
      </c>
      <c r="C72" s="1160">
        <f>IFERROR(C71/$P$71,0)</f>
        <v>0</v>
      </c>
      <c r="D72" s="1160">
        <f t="shared" ref="D72:O72" si="16">IFERROR(D71/$P$71,0)</f>
        <v>3.3804281875704258E-3</v>
      </c>
      <c r="E72" s="1160">
        <f t="shared" si="16"/>
        <v>6.1541128542948777E-2</v>
      </c>
      <c r="F72" s="1160">
        <f t="shared" si="16"/>
        <v>0.12767617231515993</v>
      </c>
      <c r="G72" s="1160">
        <f t="shared" si="16"/>
        <v>0.13001646875270867</v>
      </c>
      <c r="H72" s="1160">
        <f t="shared" si="16"/>
        <v>0.13018982404437895</v>
      </c>
      <c r="I72" s="1160">
        <f t="shared" si="16"/>
        <v>0.12715610644014907</v>
      </c>
      <c r="J72" s="1160">
        <f t="shared" si="16"/>
        <v>0.1039264973563318</v>
      </c>
      <c r="K72" s="1160">
        <f t="shared" si="16"/>
        <v>7.4716130709889916E-2</v>
      </c>
      <c r="L72" s="1160">
        <f t="shared" si="16"/>
        <v>5.5993759209499873E-2</v>
      </c>
      <c r="M72" s="1160">
        <f t="shared" si="16"/>
        <v>9.6038831585334147E-2</v>
      </c>
      <c r="N72" s="1160">
        <f t="shared" si="16"/>
        <v>2.9037011354771606E-2</v>
      </c>
      <c r="O72" s="1160">
        <f t="shared" si="16"/>
        <v>6.0327641501256829E-2</v>
      </c>
      <c r="P72" s="1161"/>
      <c r="Q72" s="912"/>
    </row>
    <row r="73" spans="2:17" ht="15" x14ac:dyDescent="0.25"/>
    <row r="74" spans="2:17" ht="15" hidden="1" customHeight="1" x14ac:dyDescent="0.25"/>
    <row r="75" spans="2:17" ht="15" hidden="1" customHeight="1" x14ac:dyDescent="0.25"/>
    <row r="76" spans="2:17" ht="15" hidden="1" customHeight="1" x14ac:dyDescent="0.25"/>
    <row r="77" spans="2:17" ht="15" hidden="1" customHeight="1" x14ac:dyDescent="0.25"/>
    <row r="78" spans="2:17" ht="15" hidden="1" customHeight="1" x14ac:dyDescent="0.25"/>
    <row r="79" spans="2:17" ht="15" hidden="1" customHeight="1" x14ac:dyDescent="0.25"/>
    <row r="80" spans="2: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sheetData>
  <sheetProtection sheet="1" objects="1" scenarios="1"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O299"/>
  <sheetViews>
    <sheetView showGridLines="0" zoomScaleNormal="100" workbookViewId="0">
      <pane xSplit="1" ySplit="4" topLeftCell="B8"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2656</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296"/>
  <sheetViews>
    <sheetView showGridLines="0" zoomScaleNormal="100" workbookViewId="0">
      <pane ySplit="4" topLeftCell="A5" activePane="bottomLeft" state="frozen"/>
      <selection activeCell="C5" sqref="C5"/>
      <selection pane="bottomLeft" activeCell="B14" sqref="B14:H18"/>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6" t="s">
        <v>113</v>
      </c>
      <c r="C4" s="1787"/>
      <c r="D4" s="1787"/>
      <c r="E4" s="1787"/>
      <c r="F4" s="1787"/>
      <c r="G4" s="1787"/>
      <c r="H4" s="1788"/>
      <c r="I4" s="3"/>
      <c r="J4" s="3"/>
    </row>
    <row r="5" spans="2:10" s="5" customFormat="1" ht="15.75" x14ac:dyDescent="0.25">
      <c r="B5" s="1671"/>
      <c r="C5" s="1671"/>
      <c r="D5" s="1671"/>
      <c r="E5" s="1671"/>
      <c r="F5" s="1671"/>
      <c r="G5" s="1671"/>
      <c r="H5" s="1671"/>
      <c r="I5" s="115"/>
      <c r="J5" s="115"/>
    </row>
    <row r="6" spans="2:10" s="5" customFormat="1" ht="18.75" x14ac:dyDescent="0.25">
      <c r="B6" s="1776" t="s">
        <v>114</v>
      </c>
      <c r="C6" s="1776"/>
      <c r="D6" s="1776"/>
      <c r="E6" s="1776"/>
      <c r="F6" s="1776"/>
      <c r="G6" s="1776"/>
      <c r="H6" s="1776"/>
      <c r="I6" s="115"/>
      <c r="J6" s="115"/>
    </row>
    <row r="7" spans="2:10" s="5" customFormat="1" ht="18.75" customHeight="1" x14ac:dyDescent="0.25">
      <c r="B7" s="1767" t="s">
        <v>5190</v>
      </c>
      <c r="C7" s="1768"/>
      <c r="D7" s="1768"/>
      <c r="E7" s="1768"/>
      <c r="F7" s="1768"/>
      <c r="G7" s="1768"/>
      <c r="H7" s="1769"/>
      <c r="I7" s="115"/>
      <c r="J7" s="115"/>
    </row>
    <row r="8" spans="2:10" s="5" customFormat="1" ht="18.75" customHeight="1" x14ac:dyDescent="0.25">
      <c r="B8" s="1770"/>
      <c r="C8" s="1771"/>
      <c r="D8" s="1771"/>
      <c r="E8" s="1771"/>
      <c r="F8" s="1771"/>
      <c r="G8" s="1771"/>
      <c r="H8" s="1772"/>
      <c r="I8" s="115"/>
      <c r="J8" s="115"/>
    </row>
    <row r="9" spans="2:10" s="5" customFormat="1" ht="18.75" customHeight="1" x14ac:dyDescent="0.25">
      <c r="B9" s="1770"/>
      <c r="C9" s="1771"/>
      <c r="D9" s="1771"/>
      <c r="E9" s="1771"/>
      <c r="F9" s="1771"/>
      <c r="G9" s="1771"/>
      <c r="H9" s="1772"/>
    </row>
    <row r="10" spans="2:10" ht="18.75" customHeight="1" x14ac:dyDescent="0.25">
      <c r="B10" s="1770"/>
      <c r="C10" s="1771"/>
      <c r="D10" s="1771"/>
      <c r="E10" s="1771"/>
      <c r="F10" s="1771"/>
      <c r="G10" s="1771"/>
      <c r="H10" s="1772"/>
    </row>
    <row r="11" spans="2:10" ht="18.75" customHeight="1" x14ac:dyDescent="0.25">
      <c r="B11" s="1770"/>
      <c r="C11" s="1771"/>
      <c r="D11" s="1771"/>
      <c r="E11" s="1771"/>
      <c r="F11" s="1771"/>
      <c r="G11" s="1771"/>
      <c r="H11" s="1772"/>
    </row>
    <row r="12" spans="2:10" ht="18.75" customHeight="1" x14ac:dyDescent="0.25">
      <c r="B12" s="1770"/>
      <c r="C12" s="1771"/>
      <c r="D12" s="1771"/>
      <c r="E12" s="1771"/>
      <c r="F12" s="1771"/>
      <c r="G12" s="1771"/>
      <c r="H12" s="1772"/>
    </row>
    <row r="13" spans="2:10" ht="18.75" customHeight="1" x14ac:dyDescent="0.25">
      <c r="B13" s="1776" t="s">
        <v>115</v>
      </c>
      <c r="C13" s="1776"/>
      <c r="D13" s="1776"/>
      <c r="E13" s="1776"/>
      <c r="F13" s="1776"/>
      <c r="G13" s="1776"/>
      <c r="H13" s="1776"/>
    </row>
    <row r="14" spans="2:10" ht="18.75" customHeight="1" x14ac:dyDescent="0.25">
      <c r="B14" s="1767" t="s">
        <v>5191</v>
      </c>
      <c r="C14" s="1768"/>
      <c r="D14" s="1768"/>
      <c r="E14" s="1768"/>
      <c r="F14" s="1768"/>
      <c r="G14" s="1768"/>
      <c r="H14" s="1769"/>
    </row>
    <row r="15" spans="2:10" ht="18.75" customHeight="1" x14ac:dyDescent="0.25">
      <c r="B15" s="1770"/>
      <c r="C15" s="1771"/>
      <c r="D15" s="1771"/>
      <c r="E15" s="1771"/>
      <c r="F15" s="1771"/>
      <c r="G15" s="1771"/>
      <c r="H15" s="1772"/>
    </row>
    <row r="16" spans="2:10" ht="18.75" customHeight="1" x14ac:dyDescent="0.25">
      <c r="B16" s="1770"/>
      <c r="C16" s="1771"/>
      <c r="D16" s="1771"/>
      <c r="E16" s="1771"/>
      <c r="F16" s="1771"/>
      <c r="G16" s="1771"/>
      <c r="H16" s="1772"/>
    </row>
    <row r="17" spans="2:8" ht="18.75" customHeight="1" x14ac:dyDescent="0.25">
      <c r="B17" s="1770"/>
      <c r="C17" s="1771"/>
      <c r="D17" s="1771"/>
      <c r="E17" s="1771"/>
      <c r="F17" s="1771"/>
      <c r="G17" s="1771"/>
      <c r="H17" s="1772"/>
    </row>
    <row r="18" spans="2:8" ht="41.25" customHeight="1" x14ac:dyDescent="0.25">
      <c r="B18" s="1770"/>
      <c r="C18" s="1771"/>
      <c r="D18" s="1771"/>
      <c r="E18" s="1771"/>
      <c r="F18" s="1771"/>
      <c r="G18" s="1771"/>
      <c r="H18" s="1772"/>
    </row>
    <row r="19" spans="2:8" ht="18.75" customHeight="1" x14ac:dyDescent="0.25">
      <c r="B19" s="1776" t="s">
        <v>116</v>
      </c>
      <c r="C19" s="1776"/>
      <c r="D19" s="1776"/>
      <c r="E19" s="1776"/>
      <c r="F19" s="1776"/>
      <c r="G19" s="1776"/>
      <c r="H19" s="1776"/>
    </row>
    <row r="20" spans="2:8" ht="18.75" customHeight="1" x14ac:dyDescent="0.25">
      <c r="B20" s="1767" t="s">
        <v>5192</v>
      </c>
      <c r="C20" s="1768"/>
      <c r="D20" s="1768"/>
      <c r="E20" s="1768"/>
      <c r="F20" s="1768"/>
      <c r="G20" s="1768"/>
      <c r="H20" s="1769"/>
    </row>
    <row r="21" spans="2:8" ht="18.75" customHeight="1" x14ac:dyDescent="0.25">
      <c r="B21" s="1770"/>
      <c r="C21" s="1771"/>
      <c r="D21" s="1771"/>
      <c r="E21" s="1771"/>
      <c r="F21" s="1771"/>
      <c r="G21" s="1771"/>
      <c r="H21" s="1772"/>
    </row>
    <row r="22" spans="2:8" ht="18.75" customHeight="1" x14ac:dyDescent="0.25">
      <c r="B22" s="1770"/>
      <c r="C22" s="1771"/>
      <c r="D22" s="1771"/>
      <c r="E22" s="1771"/>
      <c r="F22" s="1771"/>
      <c r="G22" s="1771"/>
      <c r="H22" s="1772"/>
    </row>
    <row r="23" spans="2:8" ht="18.75" customHeight="1" x14ac:dyDescent="0.25">
      <c r="B23" s="1770"/>
      <c r="C23" s="1771"/>
      <c r="D23" s="1771"/>
      <c r="E23" s="1771"/>
      <c r="F23" s="1771"/>
      <c r="G23" s="1771"/>
      <c r="H23" s="1772"/>
    </row>
    <row r="24" spans="2:8" ht="18.75" customHeight="1" x14ac:dyDescent="0.25">
      <c r="B24" s="1770"/>
      <c r="C24" s="1771"/>
      <c r="D24" s="1771"/>
      <c r="E24" s="1771"/>
      <c r="F24" s="1771"/>
      <c r="G24" s="1771"/>
      <c r="H24" s="1772"/>
    </row>
    <row r="25" spans="2:8" ht="18.75" customHeight="1" x14ac:dyDescent="0.25">
      <c r="B25" s="1773"/>
      <c r="C25" s="1774"/>
      <c r="D25" s="1774"/>
      <c r="E25" s="1774"/>
      <c r="F25" s="1774"/>
      <c r="G25" s="1774"/>
      <c r="H25" s="1775"/>
    </row>
    <row r="26" spans="2:8" ht="15"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sheetData>
  <mergeCells count="9">
    <mergeCell ref="B20:H25"/>
    <mergeCell ref="B13:H13"/>
    <mergeCell ref="B19:H19"/>
    <mergeCell ref="B1:H3"/>
    <mergeCell ref="B4:H4"/>
    <mergeCell ref="B5:H5"/>
    <mergeCell ref="B6:H6"/>
    <mergeCell ref="B7:H12"/>
    <mergeCell ref="B14:H18"/>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O300"/>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4741</v>
      </c>
      <c r="C4" s="1790"/>
      <c r="D4" s="1790"/>
      <c r="E4" s="1790"/>
      <c r="F4" s="1790"/>
      <c r="G4" s="1790"/>
      <c r="H4" s="1790"/>
      <c r="I4" s="1790"/>
      <c r="J4" s="1790"/>
      <c r="K4" s="1790"/>
      <c r="L4" s="1790"/>
      <c r="M4" s="1791"/>
      <c r="N4" s="3"/>
      <c r="O4" s="3"/>
    </row>
    <row r="5" spans="2:15" s="5" customFormat="1" ht="16.5" thickBot="1" x14ac:dyDescent="0.3">
      <c r="B5" s="1671"/>
      <c r="C5" s="1671"/>
      <c r="D5" s="1671"/>
      <c r="E5" s="1671"/>
      <c r="F5" s="1671"/>
      <c r="G5" s="1671"/>
      <c r="H5" s="1671"/>
      <c r="I5" s="1671"/>
      <c r="J5" s="1671"/>
      <c r="K5" s="1671"/>
      <c r="L5" s="1671"/>
      <c r="M5" s="1671"/>
      <c r="N5" s="161"/>
      <c r="O5" s="161"/>
    </row>
    <row r="6" spans="2:15" s="5" customFormat="1" ht="19.5" customHeight="1" x14ac:dyDescent="0.25">
      <c r="B6" s="164"/>
      <c r="C6" s="165"/>
      <c r="D6" s="165"/>
      <c r="E6" s="165"/>
      <c r="F6" s="165"/>
      <c r="G6" s="165"/>
      <c r="H6" s="165"/>
      <c r="I6" s="165"/>
      <c r="J6" s="165"/>
      <c r="K6" s="165"/>
      <c r="L6" s="165"/>
      <c r="M6" s="166"/>
      <c r="N6" s="161"/>
      <c r="O6" s="161"/>
    </row>
    <row r="7" spans="2:15" s="5" customFormat="1" ht="18.75" customHeight="1" x14ac:dyDescent="0.25">
      <c r="B7" s="167"/>
      <c r="C7" s="121"/>
      <c r="D7" s="121"/>
      <c r="E7" s="121"/>
      <c r="F7" s="121"/>
      <c r="G7" s="121"/>
      <c r="H7" s="121"/>
      <c r="I7" s="121"/>
      <c r="J7" s="121"/>
      <c r="K7" s="121"/>
      <c r="L7" s="121"/>
      <c r="M7" s="168"/>
      <c r="N7" s="161"/>
      <c r="O7" s="161"/>
    </row>
    <row r="8" spans="2:15" s="5" customFormat="1" ht="18.75" customHeight="1" x14ac:dyDescent="0.25">
      <c r="B8" s="167"/>
      <c r="C8" s="121"/>
      <c r="D8" s="121"/>
      <c r="E8" s="121"/>
      <c r="F8" s="121"/>
      <c r="G8" s="121"/>
      <c r="H8" s="121"/>
      <c r="I8" s="121"/>
      <c r="J8" s="121"/>
      <c r="K8" s="121"/>
      <c r="L8" s="121"/>
      <c r="M8" s="168"/>
      <c r="N8" s="161"/>
      <c r="O8" s="161"/>
    </row>
    <row r="9" spans="2:15" s="5" customFormat="1" ht="18.75" customHeight="1" x14ac:dyDescent="0.25">
      <c r="B9" s="167"/>
      <c r="C9" s="121"/>
      <c r="D9" s="121"/>
      <c r="E9" s="121"/>
      <c r="F9" s="121"/>
      <c r="G9" s="121"/>
      <c r="H9" s="121"/>
      <c r="I9" s="121"/>
      <c r="J9" s="121"/>
      <c r="K9" s="121"/>
      <c r="L9" s="121"/>
      <c r="M9" s="168"/>
    </row>
    <row r="10" spans="2:15" ht="18.75" customHeight="1" x14ac:dyDescent="0.25">
      <c r="B10" s="167"/>
      <c r="C10" s="121"/>
      <c r="D10" s="121"/>
      <c r="E10" s="121"/>
      <c r="F10" s="121"/>
      <c r="G10" s="121"/>
      <c r="H10" s="121"/>
      <c r="I10" s="121"/>
      <c r="J10" s="121"/>
      <c r="K10" s="121"/>
      <c r="L10" s="121"/>
      <c r="M10" s="168"/>
    </row>
    <row r="11" spans="2:15" ht="18.75" customHeight="1" x14ac:dyDescent="0.25">
      <c r="B11" s="167"/>
      <c r="C11" s="121"/>
      <c r="D11" s="121"/>
      <c r="E11" s="121"/>
      <c r="F11" s="121"/>
      <c r="G11" s="121"/>
      <c r="H11" s="121"/>
      <c r="I11" s="121"/>
      <c r="J11" s="121"/>
      <c r="K11" s="121"/>
      <c r="L11" s="121"/>
      <c r="M11" s="168"/>
    </row>
    <row r="12" spans="2:15" ht="18.75" customHeight="1" x14ac:dyDescent="0.25">
      <c r="B12" s="167"/>
      <c r="C12" s="121"/>
      <c r="D12" s="121"/>
      <c r="E12" s="121"/>
      <c r="F12" s="121"/>
      <c r="G12" s="121"/>
      <c r="H12" s="121"/>
      <c r="I12" s="121"/>
      <c r="J12" s="121"/>
      <c r="K12" s="121"/>
      <c r="L12" s="121"/>
      <c r="M12" s="168"/>
    </row>
    <row r="13" spans="2:15" ht="18.75" customHeight="1" x14ac:dyDescent="0.25">
      <c r="B13" s="167"/>
      <c r="C13" s="121"/>
      <c r="D13" s="121"/>
      <c r="E13" s="121"/>
      <c r="F13" s="121"/>
      <c r="G13" s="121"/>
      <c r="H13" s="121"/>
      <c r="I13" s="121"/>
      <c r="J13" s="121"/>
      <c r="K13" s="121"/>
      <c r="L13" s="121"/>
      <c r="M13" s="168"/>
    </row>
    <row r="14" spans="2:15" ht="18.75" customHeight="1" x14ac:dyDescent="0.25">
      <c r="B14" s="167"/>
      <c r="C14" s="121"/>
      <c r="D14" s="121"/>
      <c r="E14" s="121"/>
      <c r="F14" s="121"/>
      <c r="G14" s="121"/>
      <c r="H14" s="121"/>
      <c r="I14" s="121"/>
      <c r="J14" s="121"/>
      <c r="K14" s="121"/>
      <c r="L14" s="121"/>
      <c r="M14" s="168"/>
    </row>
    <row r="15" spans="2:15" ht="18.75" customHeight="1" x14ac:dyDescent="0.25">
      <c r="B15" s="167"/>
      <c r="C15" s="121"/>
      <c r="D15" s="121"/>
      <c r="E15" s="121"/>
      <c r="F15" s="121"/>
      <c r="G15" s="121"/>
      <c r="H15" s="121"/>
      <c r="I15" s="121"/>
      <c r="J15" s="121"/>
      <c r="K15" s="121"/>
      <c r="L15" s="121"/>
      <c r="M15" s="168"/>
    </row>
    <row r="16" spans="2:15" ht="18.75" customHeight="1" x14ac:dyDescent="0.25">
      <c r="B16" s="167"/>
      <c r="C16" s="121"/>
      <c r="D16" s="121"/>
      <c r="E16" s="121"/>
      <c r="F16" s="121"/>
      <c r="G16" s="121"/>
      <c r="H16" s="121"/>
      <c r="I16" s="121"/>
      <c r="J16" s="121"/>
      <c r="K16" s="121"/>
      <c r="L16" s="121"/>
      <c r="M16" s="168"/>
    </row>
    <row r="17" spans="2:13" ht="18.75" customHeight="1" x14ac:dyDescent="0.25">
      <c r="B17" s="167"/>
      <c r="C17" s="121"/>
      <c r="D17" s="121"/>
      <c r="E17" s="121"/>
      <c r="F17" s="121"/>
      <c r="G17" s="121"/>
      <c r="H17" s="121"/>
      <c r="I17" s="121"/>
      <c r="J17" s="121"/>
      <c r="K17" s="121"/>
      <c r="L17" s="121"/>
      <c r="M17" s="168"/>
    </row>
    <row r="18" spans="2:13" ht="18.75" customHeight="1" x14ac:dyDescent="0.25">
      <c r="B18" s="167"/>
      <c r="C18" s="121"/>
      <c r="D18" s="121"/>
      <c r="E18" s="121"/>
      <c r="F18" s="121"/>
      <c r="G18" s="121"/>
      <c r="H18" s="121"/>
      <c r="I18" s="121"/>
      <c r="J18" s="121"/>
      <c r="K18" s="121"/>
      <c r="L18" s="121"/>
      <c r="M18" s="168"/>
    </row>
    <row r="19" spans="2:13" ht="18.75" customHeight="1" x14ac:dyDescent="0.25">
      <c r="B19" s="167"/>
      <c r="C19" s="121"/>
      <c r="D19" s="121"/>
      <c r="E19" s="121"/>
      <c r="F19" s="121"/>
      <c r="G19" s="121"/>
      <c r="H19" s="121"/>
      <c r="I19" s="121"/>
      <c r="J19" s="121"/>
      <c r="K19" s="121"/>
      <c r="L19" s="121"/>
      <c r="M19" s="168"/>
    </row>
    <row r="20" spans="2:13" ht="18.75" customHeight="1" x14ac:dyDescent="0.25">
      <c r="B20" s="167"/>
      <c r="C20" s="121"/>
      <c r="D20" s="121"/>
      <c r="E20" s="121"/>
      <c r="F20" s="121"/>
      <c r="G20" s="121"/>
      <c r="H20" s="121"/>
      <c r="I20" s="121"/>
      <c r="J20" s="121"/>
      <c r="K20" s="121"/>
      <c r="L20" s="121"/>
      <c r="M20" s="168"/>
    </row>
    <row r="21" spans="2:13" ht="18.75" customHeight="1" x14ac:dyDescent="0.25">
      <c r="B21" s="167"/>
      <c r="C21" s="121"/>
      <c r="D21" s="121"/>
      <c r="E21" s="121"/>
      <c r="F21" s="121"/>
      <c r="G21" s="121"/>
      <c r="H21" s="121"/>
      <c r="I21" s="121"/>
      <c r="J21" s="121"/>
      <c r="K21" s="121"/>
      <c r="L21" s="121"/>
      <c r="M21" s="168"/>
    </row>
    <row r="22" spans="2:13" ht="18.75" customHeight="1" x14ac:dyDescent="0.25">
      <c r="B22" s="167"/>
      <c r="C22" s="121"/>
      <c r="D22" s="121"/>
      <c r="E22" s="121"/>
      <c r="F22" s="121"/>
      <c r="G22" s="121"/>
      <c r="H22" s="121"/>
      <c r="I22" s="121"/>
      <c r="J22" s="121"/>
      <c r="K22" s="121"/>
      <c r="L22" s="121"/>
      <c r="M22" s="168"/>
    </row>
    <row r="23" spans="2:13" ht="18.75" customHeight="1" x14ac:dyDescent="0.25">
      <c r="B23" s="167"/>
      <c r="C23" s="121"/>
      <c r="D23" s="121"/>
      <c r="E23" s="121"/>
      <c r="F23" s="121"/>
      <c r="G23" s="121"/>
      <c r="H23" s="121"/>
      <c r="I23" s="121"/>
      <c r="J23" s="121"/>
      <c r="K23" s="121"/>
      <c r="L23" s="121"/>
      <c r="M23" s="168"/>
    </row>
    <row r="24" spans="2:13" ht="18.75" customHeight="1" x14ac:dyDescent="0.25">
      <c r="B24" s="167"/>
      <c r="C24" s="121"/>
      <c r="D24" s="121"/>
      <c r="E24" s="121"/>
      <c r="F24" s="121"/>
      <c r="G24" s="121"/>
      <c r="H24" s="121"/>
      <c r="I24" s="121"/>
      <c r="J24" s="121"/>
      <c r="K24" s="121"/>
      <c r="L24" s="121"/>
      <c r="M24" s="168"/>
    </row>
    <row r="25" spans="2:13" ht="18.75" customHeight="1" x14ac:dyDescent="0.25">
      <c r="B25" s="167"/>
      <c r="C25" s="121"/>
      <c r="D25" s="121"/>
      <c r="E25" s="121"/>
      <c r="F25" s="121"/>
      <c r="G25" s="121"/>
      <c r="H25" s="121"/>
      <c r="I25" s="121"/>
      <c r="J25" s="121"/>
      <c r="K25" s="121"/>
      <c r="L25" s="121"/>
      <c r="M25" s="168"/>
    </row>
    <row r="26" spans="2:13" ht="18.75" customHeight="1" x14ac:dyDescent="0.25">
      <c r="B26" s="167"/>
      <c r="C26" s="121"/>
      <c r="D26" s="121"/>
      <c r="E26" s="121"/>
      <c r="F26" s="121"/>
      <c r="G26" s="121"/>
      <c r="H26" s="121"/>
      <c r="I26" s="121"/>
      <c r="J26" s="121"/>
      <c r="K26" s="121"/>
      <c r="L26" s="121"/>
      <c r="M26" s="168"/>
    </row>
    <row r="27" spans="2:13" ht="18.75" customHeight="1" x14ac:dyDescent="0.25">
      <c r="B27" s="167"/>
      <c r="C27" s="121"/>
      <c r="D27" s="121"/>
      <c r="E27" s="121"/>
      <c r="F27" s="121"/>
      <c r="G27" s="121"/>
      <c r="H27" s="121"/>
      <c r="I27" s="121"/>
      <c r="J27" s="121"/>
      <c r="K27" s="121"/>
      <c r="L27" s="121"/>
      <c r="M27" s="168"/>
    </row>
    <row r="28" spans="2:13" ht="18.75" customHeight="1" thickBot="1" x14ac:dyDescent="0.3">
      <c r="B28" s="167"/>
      <c r="C28" s="121"/>
      <c r="D28" s="121"/>
      <c r="E28" s="121"/>
      <c r="F28" s="121"/>
      <c r="G28" s="121"/>
      <c r="H28" s="121"/>
      <c r="I28" s="121"/>
      <c r="J28" s="121"/>
      <c r="K28" s="121"/>
      <c r="L28" s="121"/>
      <c r="M28" s="168"/>
    </row>
    <row r="29" spans="2:13" ht="18.75" customHeight="1" thickBot="1" x14ac:dyDescent="0.3">
      <c r="B29" s="169"/>
      <c r="C29" s="170"/>
      <c r="D29" s="170"/>
      <c r="E29" s="170"/>
      <c r="F29" s="170"/>
      <c r="G29" s="170"/>
      <c r="H29" s="170"/>
      <c r="I29" s="170"/>
      <c r="J29" s="170"/>
      <c r="K29" s="170"/>
      <c r="L29" s="170"/>
      <c r="M29" s="171"/>
    </row>
    <row r="30" spans="2:13" ht="15"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4742</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activeCell="B4" sqref="B4:M4"/>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4743</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4744</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4745</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4746</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4747</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S100"/>
  <sheetViews>
    <sheetView showGridLines="0" zoomScale="85" zoomScaleNormal="85" workbookViewId="0">
      <pane xSplit="1" ySplit="6" topLeftCell="B7"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775" customWidth="1"/>
    <col min="2" max="2" width="51.85546875" style="775" customWidth="1"/>
    <col min="3" max="3" width="9.42578125" style="775" customWidth="1"/>
    <col min="4" max="12" width="8.140625" style="923" customWidth="1"/>
    <col min="13" max="14" width="8.85546875" style="775" customWidth="1"/>
    <col min="15" max="15" width="7.85546875" style="775" bestFit="1" customWidth="1"/>
    <col min="16" max="16" width="12.7109375" style="775" customWidth="1"/>
    <col min="17" max="17" width="5" style="775" customWidth="1"/>
    <col min="18" max="19" width="0" style="775" hidden="1" customWidth="1"/>
    <col min="20" max="16384" width="9.140625" style="775" hidden="1"/>
  </cols>
  <sheetData>
    <row r="1" spans="2:18" ht="15" x14ac:dyDescent="0.25">
      <c r="B1" s="1804"/>
      <c r="C1" s="1805"/>
      <c r="D1" s="1805"/>
      <c r="E1" s="1805"/>
      <c r="F1" s="1805"/>
      <c r="G1" s="1805"/>
      <c r="H1" s="1805"/>
      <c r="I1" s="1805"/>
      <c r="J1" s="1805"/>
      <c r="K1" s="1805"/>
      <c r="L1" s="1805"/>
      <c r="M1" s="1805"/>
      <c r="N1" s="1805"/>
      <c r="O1" s="1805"/>
      <c r="P1" s="1806"/>
    </row>
    <row r="2" spans="2:18" ht="15" x14ac:dyDescent="0.25">
      <c r="B2" s="1807"/>
      <c r="C2" s="1808"/>
      <c r="D2" s="1808"/>
      <c r="E2" s="1808"/>
      <c r="F2" s="1808"/>
      <c r="G2" s="1808"/>
      <c r="H2" s="1808"/>
      <c r="I2" s="1808"/>
      <c r="J2" s="1808"/>
      <c r="K2" s="1808"/>
      <c r="L2" s="1808"/>
      <c r="M2" s="1808"/>
      <c r="N2" s="1808"/>
      <c r="O2" s="1808"/>
      <c r="P2" s="1809"/>
    </row>
    <row r="3" spans="2:18" ht="16.5" thickBot="1" x14ac:dyDescent="0.3">
      <c r="B3" s="1810"/>
      <c r="C3" s="1811"/>
      <c r="D3" s="1811"/>
      <c r="E3" s="1811"/>
      <c r="F3" s="1811"/>
      <c r="G3" s="1811"/>
      <c r="H3" s="1811"/>
      <c r="I3" s="1811"/>
      <c r="J3" s="1811"/>
      <c r="K3" s="1811"/>
      <c r="L3" s="1811"/>
      <c r="M3" s="1811"/>
      <c r="N3" s="1811"/>
      <c r="O3" s="1811"/>
      <c r="P3" s="1812"/>
      <c r="Q3" s="776"/>
      <c r="R3" s="776"/>
    </row>
    <row r="4" spans="2:18" ht="21.75" thickBot="1" x14ac:dyDescent="0.4">
      <c r="B4" s="1855" t="s">
        <v>3025</v>
      </c>
      <c r="C4" s="1856"/>
      <c r="D4" s="1856"/>
      <c r="E4" s="1856"/>
      <c r="F4" s="1856"/>
      <c r="G4" s="1856"/>
      <c r="H4" s="1856"/>
      <c r="I4" s="1856"/>
      <c r="J4" s="1856"/>
      <c r="K4" s="1856"/>
      <c r="L4" s="1856"/>
      <c r="M4" s="1856"/>
      <c r="N4" s="1856"/>
      <c r="O4" s="1856"/>
      <c r="P4" s="1858"/>
      <c r="Q4" s="776"/>
      <c r="R4" s="776"/>
    </row>
    <row r="5" spans="2:18" s="778" customFormat="1" ht="15.75" x14ac:dyDescent="0.25">
      <c r="B5" s="1859"/>
      <c r="C5" s="1859"/>
      <c r="D5" s="1859"/>
      <c r="E5" s="1859"/>
      <c r="F5" s="1859"/>
      <c r="G5" s="1859"/>
      <c r="H5" s="1859"/>
      <c r="I5" s="1859"/>
      <c r="J5" s="1859"/>
      <c r="K5" s="1859"/>
      <c r="L5" s="1859"/>
      <c r="M5" s="1859"/>
      <c r="N5" s="1859"/>
      <c r="O5" s="1859"/>
      <c r="P5" s="1859"/>
      <c r="Q5" s="803"/>
      <c r="R5" s="803"/>
    </row>
    <row r="6" spans="2:18" s="1167" customFormat="1" ht="31.5" x14ac:dyDescent="0.25">
      <c r="B6" s="1166" t="s">
        <v>886</v>
      </c>
      <c r="C6" s="943" t="s">
        <v>887</v>
      </c>
      <c r="D6" s="943" t="s">
        <v>888</v>
      </c>
      <c r="E6" s="943" t="s">
        <v>889</v>
      </c>
      <c r="F6" s="943" t="s">
        <v>890</v>
      </c>
      <c r="G6" s="943" t="s">
        <v>891</v>
      </c>
      <c r="H6" s="943" t="s">
        <v>892</v>
      </c>
      <c r="I6" s="943" t="s">
        <v>893</v>
      </c>
      <c r="J6" s="943" t="s">
        <v>894</v>
      </c>
      <c r="K6" s="943" t="s">
        <v>895</v>
      </c>
      <c r="L6" s="943" t="s">
        <v>896</v>
      </c>
      <c r="M6" s="943" t="s">
        <v>897</v>
      </c>
      <c r="N6" s="943" t="s">
        <v>898</v>
      </c>
      <c r="O6" s="943" t="s">
        <v>899</v>
      </c>
      <c r="P6" s="943" t="s">
        <v>727</v>
      </c>
      <c r="Q6" s="907"/>
    </row>
    <row r="7" spans="2:18" ht="15.75" x14ac:dyDescent="0.25">
      <c r="B7" s="944" t="s">
        <v>900</v>
      </c>
      <c r="C7" s="825">
        <f>SUM(C9:C15)</f>
        <v>0</v>
      </c>
      <c r="D7" s="825">
        <f t="shared" ref="D7:P7" si="0">SUM(D9:D15)</f>
        <v>0</v>
      </c>
      <c r="E7" s="825">
        <f t="shared" si="0"/>
        <v>0</v>
      </c>
      <c r="F7" s="825">
        <f t="shared" si="0"/>
        <v>0</v>
      </c>
      <c r="G7" s="825">
        <f t="shared" si="0"/>
        <v>0</v>
      </c>
      <c r="H7" s="825">
        <f t="shared" si="0"/>
        <v>0</v>
      </c>
      <c r="I7" s="825">
        <f t="shared" si="0"/>
        <v>1</v>
      </c>
      <c r="J7" s="825">
        <f t="shared" si="0"/>
        <v>6</v>
      </c>
      <c r="K7" s="825">
        <f t="shared" si="0"/>
        <v>17</v>
      </c>
      <c r="L7" s="825">
        <f t="shared" si="0"/>
        <v>13</v>
      </c>
      <c r="M7" s="825">
        <f t="shared" si="0"/>
        <v>58</v>
      </c>
      <c r="N7" s="825">
        <f t="shared" si="0"/>
        <v>29</v>
      </c>
      <c r="O7" s="825">
        <f t="shared" si="0"/>
        <v>107</v>
      </c>
      <c r="P7" s="825">
        <f t="shared" si="0"/>
        <v>231</v>
      </c>
      <c r="Q7" s="912"/>
    </row>
    <row r="8" spans="2:18" ht="15.75" x14ac:dyDescent="0.25">
      <c r="B8" s="1168"/>
      <c r="C8" s="1171">
        <f>IFERROR(C7/$P$7,0)</f>
        <v>0</v>
      </c>
      <c r="D8" s="1171">
        <f t="shared" ref="D8:P8" si="1">IFERROR(D7/$P$7,0)</f>
        <v>0</v>
      </c>
      <c r="E8" s="1171">
        <f t="shared" si="1"/>
        <v>0</v>
      </c>
      <c r="F8" s="1171">
        <f t="shared" si="1"/>
        <v>0</v>
      </c>
      <c r="G8" s="1171">
        <f t="shared" si="1"/>
        <v>0</v>
      </c>
      <c r="H8" s="1171">
        <f t="shared" si="1"/>
        <v>0</v>
      </c>
      <c r="I8" s="1171">
        <f t="shared" si="1"/>
        <v>4.329004329004329E-3</v>
      </c>
      <c r="J8" s="1171">
        <f t="shared" si="1"/>
        <v>2.5974025974025976E-2</v>
      </c>
      <c r="K8" s="1171">
        <f t="shared" si="1"/>
        <v>7.3593073593073599E-2</v>
      </c>
      <c r="L8" s="1171">
        <f t="shared" si="1"/>
        <v>5.627705627705628E-2</v>
      </c>
      <c r="M8" s="1171">
        <f t="shared" si="1"/>
        <v>0.25108225108225107</v>
      </c>
      <c r="N8" s="1171">
        <f t="shared" si="1"/>
        <v>0.12554112554112554</v>
      </c>
      <c r="O8" s="1171">
        <f t="shared" si="1"/>
        <v>0.46320346320346323</v>
      </c>
      <c r="P8" s="1172">
        <f t="shared" si="1"/>
        <v>1</v>
      </c>
      <c r="Q8" s="912"/>
    </row>
    <row r="9" spans="2:18" ht="18.75" customHeight="1" x14ac:dyDescent="0.25">
      <c r="B9" s="1153" t="s">
        <v>942</v>
      </c>
      <c r="C9" s="1520">
        <v>0</v>
      </c>
      <c r="D9" s="1520">
        <v>0</v>
      </c>
      <c r="E9" s="1520">
        <v>0</v>
      </c>
      <c r="F9" s="1520">
        <v>0</v>
      </c>
      <c r="G9" s="1520">
        <v>0</v>
      </c>
      <c r="H9" s="1520">
        <v>0</v>
      </c>
      <c r="I9" s="1520">
        <v>0</v>
      </c>
      <c r="J9" s="1520">
        <v>0</v>
      </c>
      <c r="K9" s="1520">
        <v>1</v>
      </c>
      <c r="L9" s="1520">
        <v>3</v>
      </c>
      <c r="M9" s="1520">
        <v>20</v>
      </c>
      <c r="N9" s="1520">
        <v>10</v>
      </c>
      <c r="O9" s="1520">
        <v>23</v>
      </c>
      <c r="P9" s="925">
        <f t="shared" ref="P9:P54" si="2">SUM(C9:O9)</f>
        <v>57</v>
      </c>
      <c r="Q9" s="912"/>
    </row>
    <row r="10" spans="2:18" s="776" customFormat="1" ht="18.75" customHeight="1" x14ac:dyDescent="0.25">
      <c r="B10" s="1153" t="s">
        <v>943</v>
      </c>
      <c r="C10" s="1520">
        <v>0</v>
      </c>
      <c r="D10" s="1520">
        <v>0</v>
      </c>
      <c r="E10" s="1520">
        <v>0</v>
      </c>
      <c r="F10" s="1520">
        <v>0</v>
      </c>
      <c r="G10" s="1520">
        <v>0</v>
      </c>
      <c r="H10" s="1520">
        <v>0</v>
      </c>
      <c r="I10" s="1520">
        <v>0</v>
      </c>
      <c r="J10" s="1520">
        <v>0</v>
      </c>
      <c r="K10" s="1520">
        <v>2</v>
      </c>
      <c r="L10" s="1520">
        <v>0</v>
      </c>
      <c r="M10" s="1520">
        <v>1</v>
      </c>
      <c r="N10" s="1520">
        <v>4</v>
      </c>
      <c r="O10" s="1520">
        <v>13</v>
      </c>
      <c r="P10" s="925">
        <f t="shared" si="2"/>
        <v>20</v>
      </c>
      <c r="Q10" s="912"/>
    </row>
    <row r="11" spans="2:18" s="776" customFormat="1" ht="18.75" customHeight="1" x14ac:dyDescent="0.25">
      <c r="B11" s="1153" t="s">
        <v>944</v>
      </c>
      <c r="C11" s="840">
        <v>0</v>
      </c>
      <c r="D11" s="840">
        <v>0</v>
      </c>
      <c r="E11" s="840">
        <v>0</v>
      </c>
      <c r="F11" s="840">
        <v>0</v>
      </c>
      <c r="G11" s="840">
        <v>0</v>
      </c>
      <c r="H11" s="840">
        <v>0</v>
      </c>
      <c r="I11" s="840">
        <v>0</v>
      </c>
      <c r="J11" s="840">
        <v>3</v>
      </c>
      <c r="K11" s="840">
        <v>3</v>
      </c>
      <c r="L11" s="840">
        <v>3</v>
      </c>
      <c r="M11" s="840">
        <v>7</v>
      </c>
      <c r="N11" s="840">
        <v>2</v>
      </c>
      <c r="O11" s="840">
        <v>12</v>
      </c>
      <c r="P11" s="925">
        <f t="shared" si="2"/>
        <v>30</v>
      </c>
      <c r="Q11" s="912"/>
    </row>
    <row r="12" spans="2:18" s="776" customFormat="1" ht="18.75" customHeight="1" x14ac:dyDescent="0.25">
      <c r="B12" s="1153" t="s">
        <v>842</v>
      </c>
      <c r="C12" s="840">
        <v>0</v>
      </c>
      <c r="D12" s="840">
        <v>0</v>
      </c>
      <c r="E12" s="840">
        <v>0</v>
      </c>
      <c r="F12" s="840">
        <v>0</v>
      </c>
      <c r="G12" s="840">
        <v>0</v>
      </c>
      <c r="H12" s="840">
        <v>0</v>
      </c>
      <c r="I12" s="840">
        <v>1</v>
      </c>
      <c r="J12" s="840">
        <v>1</v>
      </c>
      <c r="K12" s="840">
        <v>5</v>
      </c>
      <c r="L12" s="840">
        <v>3</v>
      </c>
      <c r="M12" s="840">
        <v>15</v>
      </c>
      <c r="N12" s="840">
        <v>2</v>
      </c>
      <c r="O12" s="840">
        <v>9</v>
      </c>
      <c r="P12" s="925">
        <f t="shared" si="2"/>
        <v>36</v>
      </c>
      <c r="Q12" s="912"/>
    </row>
    <row r="13" spans="2:18" s="776" customFormat="1" ht="18.75" customHeight="1" x14ac:dyDescent="0.25">
      <c r="B13" s="1153" t="s">
        <v>945</v>
      </c>
      <c r="C13" s="840">
        <v>0</v>
      </c>
      <c r="D13" s="840">
        <v>0</v>
      </c>
      <c r="E13" s="840">
        <v>0</v>
      </c>
      <c r="F13" s="840">
        <v>0</v>
      </c>
      <c r="G13" s="840">
        <v>0</v>
      </c>
      <c r="H13" s="840">
        <v>0</v>
      </c>
      <c r="I13" s="840">
        <v>0</v>
      </c>
      <c r="J13" s="840">
        <v>2</v>
      </c>
      <c r="K13" s="840">
        <v>3</v>
      </c>
      <c r="L13" s="840">
        <v>1</v>
      </c>
      <c r="M13" s="840">
        <v>5</v>
      </c>
      <c r="N13" s="840">
        <v>7</v>
      </c>
      <c r="O13" s="840">
        <v>18</v>
      </c>
      <c r="P13" s="925">
        <f t="shared" si="2"/>
        <v>36</v>
      </c>
      <c r="Q13" s="912"/>
    </row>
    <row r="14" spans="2:18" s="776" customFormat="1" ht="18.75" customHeight="1" x14ac:dyDescent="0.25">
      <c r="B14" s="1153" t="s">
        <v>3019</v>
      </c>
      <c r="C14" s="840">
        <v>0</v>
      </c>
      <c r="D14" s="840">
        <v>0</v>
      </c>
      <c r="E14" s="840">
        <v>0</v>
      </c>
      <c r="F14" s="840">
        <v>0</v>
      </c>
      <c r="G14" s="840">
        <v>0</v>
      </c>
      <c r="H14" s="840">
        <v>0</v>
      </c>
      <c r="I14" s="840">
        <v>0</v>
      </c>
      <c r="J14" s="840">
        <v>0</v>
      </c>
      <c r="K14" s="840">
        <v>0</v>
      </c>
      <c r="L14" s="840">
        <v>0</v>
      </c>
      <c r="M14" s="840">
        <v>3</v>
      </c>
      <c r="N14" s="840">
        <v>1</v>
      </c>
      <c r="O14" s="840">
        <v>12</v>
      </c>
      <c r="P14" s="925">
        <f t="shared" si="2"/>
        <v>16</v>
      </c>
      <c r="Q14" s="912"/>
    </row>
    <row r="15" spans="2:18" s="776" customFormat="1" ht="18.75" customHeight="1" x14ac:dyDescent="0.25">
      <c r="B15" s="1153" t="s">
        <v>3020</v>
      </c>
      <c r="C15" s="840">
        <v>0</v>
      </c>
      <c r="D15" s="840">
        <v>0</v>
      </c>
      <c r="E15" s="840">
        <v>0</v>
      </c>
      <c r="F15" s="840">
        <v>0</v>
      </c>
      <c r="G15" s="840">
        <v>0</v>
      </c>
      <c r="H15" s="840">
        <v>0</v>
      </c>
      <c r="I15" s="840">
        <v>0</v>
      </c>
      <c r="J15" s="840">
        <v>0</v>
      </c>
      <c r="K15" s="840">
        <v>3</v>
      </c>
      <c r="L15" s="840">
        <v>3</v>
      </c>
      <c r="M15" s="840">
        <v>7</v>
      </c>
      <c r="N15" s="840">
        <v>3</v>
      </c>
      <c r="O15" s="840">
        <v>20</v>
      </c>
      <c r="P15" s="925">
        <f t="shared" si="2"/>
        <v>36</v>
      </c>
      <c r="Q15" s="912"/>
    </row>
    <row r="16" spans="2:18" s="776" customFormat="1" ht="18.75" customHeight="1" x14ac:dyDescent="0.25">
      <c r="B16" s="1169" t="s">
        <v>916</v>
      </c>
      <c r="C16" s="825">
        <f t="shared" ref="C16:P16" si="3">SUM(C18:C20)</f>
        <v>0</v>
      </c>
      <c r="D16" s="825">
        <f t="shared" si="3"/>
        <v>0</v>
      </c>
      <c r="E16" s="825">
        <f t="shared" si="3"/>
        <v>0</v>
      </c>
      <c r="F16" s="825">
        <f t="shared" si="3"/>
        <v>0</v>
      </c>
      <c r="G16" s="825">
        <f t="shared" si="3"/>
        <v>0</v>
      </c>
      <c r="H16" s="825">
        <f t="shared" si="3"/>
        <v>0</v>
      </c>
      <c r="I16" s="825">
        <f t="shared" si="3"/>
        <v>0</v>
      </c>
      <c r="J16" s="825">
        <f t="shared" si="3"/>
        <v>0</v>
      </c>
      <c r="K16" s="825">
        <f t="shared" si="3"/>
        <v>1</v>
      </c>
      <c r="L16" s="825">
        <f t="shared" si="3"/>
        <v>2</v>
      </c>
      <c r="M16" s="825">
        <f t="shared" si="3"/>
        <v>16</v>
      </c>
      <c r="N16" s="825">
        <f t="shared" si="3"/>
        <v>7</v>
      </c>
      <c r="O16" s="825">
        <f t="shared" si="3"/>
        <v>29</v>
      </c>
      <c r="P16" s="825">
        <f t="shared" si="3"/>
        <v>55</v>
      </c>
      <c r="Q16" s="912"/>
    </row>
    <row r="17" spans="2:17" s="776" customFormat="1" ht="18.75" customHeight="1" x14ac:dyDescent="0.25">
      <c r="B17" s="1170"/>
      <c r="C17" s="1171">
        <f>IFERROR(C16/$P$16,0)</f>
        <v>0</v>
      </c>
      <c r="D17" s="1171">
        <f t="shared" ref="D17:P17" si="4">IFERROR(D16/$P$16,0)</f>
        <v>0</v>
      </c>
      <c r="E17" s="1171">
        <f t="shared" si="4"/>
        <v>0</v>
      </c>
      <c r="F17" s="1171">
        <f t="shared" si="4"/>
        <v>0</v>
      </c>
      <c r="G17" s="1171">
        <f t="shared" si="4"/>
        <v>0</v>
      </c>
      <c r="H17" s="1171">
        <f t="shared" si="4"/>
        <v>0</v>
      </c>
      <c r="I17" s="1171">
        <f t="shared" si="4"/>
        <v>0</v>
      </c>
      <c r="J17" s="1171">
        <f t="shared" si="4"/>
        <v>0</v>
      </c>
      <c r="K17" s="1171">
        <f t="shared" si="4"/>
        <v>1.8181818181818181E-2</v>
      </c>
      <c r="L17" s="1171">
        <f t="shared" si="4"/>
        <v>3.6363636363636362E-2</v>
      </c>
      <c r="M17" s="1171">
        <f t="shared" si="4"/>
        <v>0.29090909090909089</v>
      </c>
      <c r="N17" s="1171">
        <f t="shared" si="4"/>
        <v>0.12727272727272726</v>
      </c>
      <c r="O17" s="1171">
        <f t="shared" si="4"/>
        <v>0.52727272727272723</v>
      </c>
      <c r="P17" s="1172">
        <f t="shared" si="4"/>
        <v>1</v>
      </c>
      <c r="Q17" s="912"/>
    </row>
    <row r="18" spans="2:17" s="776" customFormat="1" ht="18.75" customHeight="1" x14ac:dyDescent="0.25">
      <c r="B18" s="1153" t="s">
        <v>946</v>
      </c>
      <c r="C18" s="840">
        <v>0</v>
      </c>
      <c r="D18" s="840">
        <v>0</v>
      </c>
      <c r="E18" s="840">
        <v>0</v>
      </c>
      <c r="F18" s="840">
        <v>0</v>
      </c>
      <c r="G18" s="840">
        <v>0</v>
      </c>
      <c r="H18" s="840">
        <v>0</v>
      </c>
      <c r="I18" s="840">
        <v>0</v>
      </c>
      <c r="J18" s="840">
        <v>0</v>
      </c>
      <c r="K18" s="840">
        <v>1</v>
      </c>
      <c r="L18" s="840">
        <v>2</v>
      </c>
      <c r="M18" s="840">
        <v>16</v>
      </c>
      <c r="N18" s="840">
        <v>6</v>
      </c>
      <c r="O18" s="840">
        <v>19</v>
      </c>
      <c r="P18" s="925">
        <f t="shared" si="2"/>
        <v>44</v>
      </c>
      <c r="Q18" s="912"/>
    </row>
    <row r="19" spans="2:17" s="776" customFormat="1" ht="31.5" x14ac:dyDescent="0.25">
      <c r="B19" s="1153" t="s">
        <v>947</v>
      </c>
      <c r="C19" s="840">
        <v>0</v>
      </c>
      <c r="D19" s="840">
        <v>0</v>
      </c>
      <c r="E19" s="840">
        <v>0</v>
      </c>
      <c r="F19" s="840">
        <v>0</v>
      </c>
      <c r="G19" s="840">
        <v>0</v>
      </c>
      <c r="H19" s="840">
        <v>0</v>
      </c>
      <c r="I19" s="840">
        <v>0</v>
      </c>
      <c r="J19" s="840">
        <v>0</v>
      </c>
      <c r="K19" s="840">
        <v>0</v>
      </c>
      <c r="L19" s="840">
        <v>0</v>
      </c>
      <c r="M19" s="840">
        <v>0</v>
      </c>
      <c r="N19" s="840">
        <v>0</v>
      </c>
      <c r="O19" s="840">
        <v>4</v>
      </c>
      <c r="P19" s="925">
        <f t="shared" si="2"/>
        <v>4</v>
      </c>
      <c r="Q19" s="912"/>
    </row>
    <row r="20" spans="2:17" s="776" customFormat="1" ht="19.5" customHeight="1" x14ac:dyDescent="0.25">
      <c r="B20" s="1153" t="s">
        <v>3021</v>
      </c>
      <c r="C20" s="840">
        <v>0</v>
      </c>
      <c r="D20" s="840">
        <v>0</v>
      </c>
      <c r="E20" s="840">
        <v>0</v>
      </c>
      <c r="F20" s="840">
        <v>0</v>
      </c>
      <c r="G20" s="840">
        <v>0</v>
      </c>
      <c r="H20" s="840">
        <v>0</v>
      </c>
      <c r="I20" s="840">
        <v>0</v>
      </c>
      <c r="J20" s="840">
        <v>0</v>
      </c>
      <c r="K20" s="840">
        <v>0</v>
      </c>
      <c r="L20" s="840">
        <v>0</v>
      </c>
      <c r="M20" s="840">
        <v>0</v>
      </c>
      <c r="N20" s="840">
        <v>1</v>
      </c>
      <c r="O20" s="840">
        <v>6</v>
      </c>
      <c r="P20" s="925">
        <f t="shared" si="2"/>
        <v>7</v>
      </c>
      <c r="Q20" s="912"/>
    </row>
    <row r="21" spans="2:17" s="776" customFormat="1" ht="18.75" customHeight="1" x14ac:dyDescent="0.25">
      <c r="B21" s="1169" t="s">
        <v>326</v>
      </c>
      <c r="C21" s="825">
        <f>SUM(C23:C33)</f>
        <v>1</v>
      </c>
      <c r="D21" s="825">
        <f t="shared" ref="D21:P21" si="5">SUM(D23:D33)</f>
        <v>0</v>
      </c>
      <c r="E21" s="825">
        <f t="shared" si="5"/>
        <v>0</v>
      </c>
      <c r="F21" s="825">
        <f t="shared" si="5"/>
        <v>0</v>
      </c>
      <c r="G21" s="825">
        <f t="shared" si="5"/>
        <v>0</v>
      </c>
      <c r="H21" s="825">
        <f t="shared" si="5"/>
        <v>0</v>
      </c>
      <c r="I21" s="825">
        <f t="shared" si="5"/>
        <v>0</v>
      </c>
      <c r="J21" s="825">
        <f t="shared" si="5"/>
        <v>0</v>
      </c>
      <c r="K21" s="825">
        <f t="shared" si="5"/>
        <v>3</v>
      </c>
      <c r="L21" s="825">
        <f t="shared" si="5"/>
        <v>5</v>
      </c>
      <c r="M21" s="825">
        <f t="shared" si="5"/>
        <v>32</v>
      </c>
      <c r="N21" s="825">
        <f t="shared" si="5"/>
        <v>23</v>
      </c>
      <c r="O21" s="825">
        <f t="shared" si="5"/>
        <v>82</v>
      </c>
      <c r="P21" s="825">
        <f t="shared" si="5"/>
        <v>146</v>
      </c>
      <c r="Q21" s="912"/>
    </row>
    <row r="22" spans="2:17" s="776" customFormat="1" ht="18.75" customHeight="1" x14ac:dyDescent="0.25">
      <c r="B22" s="1170"/>
      <c r="C22" s="1171">
        <f>IFERROR(C21/$P$21,0)</f>
        <v>6.8493150684931503E-3</v>
      </c>
      <c r="D22" s="1171">
        <f t="shared" ref="D22:P22" si="6">IFERROR(D21/$P$21,0)</f>
        <v>0</v>
      </c>
      <c r="E22" s="1171">
        <f t="shared" si="6"/>
        <v>0</v>
      </c>
      <c r="F22" s="1171">
        <f t="shared" si="6"/>
        <v>0</v>
      </c>
      <c r="G22" s="1171">
        <f t="shared" si="6"/>
        <v>0</v>
      </c>
      <c r="H22" s="1171">
        <f t="shared" si="6"/>
        <v>0</v>
      </c>
      <c r="I22" s="1171">
        <f t="shared" si="6"/>
        <v>0</v>
      </c>
      <c r="J22" s="1171">
        <f t="shared" si="6"/>
        <v>0</v>
      </c>
      <c r="K22" s="1171">
        <f t="shared" si="6"/>
        <v>2.0547945205479451E-2</v>
      </c>
      <c r="L22" s="1171">
        <f t="shared" si="6"/>
        <v>3.4246575342465752E-2</v>
      </c>
      <c r="M22" s="1171">
        <f t="shared" si="6"/>
        <v>0.21917808219178081</v>
      </c>
      <c r="N22" s="1171">
        <f t="shared" si="6"/>
        <v>0.15753424657534246</v>
      </c>
      <c r="O22" s="1171">
        <f t="shared" si="6"/>
        <v>0.56164383561643838</v>
      </c>
      <c r="P22" s="1172">
        <f t="shared" si="6"/>
        <v>1</v>
      </c>
      <c r="Q22" s="912"/>
    </row>
    <row r="23" spans="2:17" s="776" customFormat="1" ht="18.75" customHeight="1" x14ac:dyDescent="0.25">
      <c r="B23" s="1153" t="s">
        <v>948</v>
      </c>
      <c r="C23" s="1520">
        <v>0</v>
      </c>
      <c r="D23" s="1520">
        <v>0</v>
      </c>
      <c r="E23" s="1520">
        <v>0</v>
      </c>
      <c r="F23" s="1520">
        <v>0</v>
      </c>
      <c r="G23" s="1520">
        <v>0</v>
      </c>
      <c r="H23" s="1520">
        <v>0</v>
      </c>
      <c r="I23" s="1520">
        <v>0</v>
      </c>
      <c r="J23" s="1520">
        <v>0</v>
      </c>
      <c r="K23" s="1520">
        <v>0</v>
      </c>
      <c r="L23" s="1520">
        <v>0</v>
      </c>
      <c r="M23" s="1520">
        <v>3</v>
      </c>
      <c r="N23" s="1520">
        <v>2</v>
      </c>
      <c r="O23" s="1520">
        <v>6</v>
      </c>
      <c r="P23" s="925">
        <f t="shared" si="2"/>
        <v>11</v>
      </c>
      <c r="Q23" s="912"/>
    </row>
    <row r="24" spans="2:17" s="776" customFormat="1" ht="18.75" customHeight="1" x14ac:dyDescent="0.25">
      <c r="B24" s="1153" t="s">
        <v>949</v>
      </c>
      <c r="C24" s="840">
        <v>0</v>
      </c>
      <c r="D24" s="840">
        <v>0</v>
      </c>
      <c r="E24" s="840">
        <v>0</v>
      </c>
      <c r="F24" s="840">
        <v>0</v>
      </c>
      <c r="G24" s="840">
        <v>0</v>
      </c>
      <c r="H24" s="840">
        <v>0</v>
      </c>
      <c r="I24" s="840">
        <v>0</v>
      </c>
      <c r="J24" s="840">
        <v>0</v>
      </c>
      <c r="K24" s="840">
        <v>0</v>
      </c>
      <c r="L24" s="840">
        <v>0</v>
      </c>
      <c r="M24" s="840">
        <v>2</v>
      </c>
      <c r="N24" s="840">
        <v>1</v>
      </c>
      <c r="O24" s="840">
        <v>6</v>
      </c>
      <c r="P24" s="925">
        <f t="shared" si="2"/>
        <v>9</v>
      </c>
      <c r="Q24" s="912"/>
    </row>
    <row r="25" spans="2:17" s="776" customFormat="1" ht="18.75" customHeight="1" x14ac:dyDescent="0.25">
      <c r="B25" s="839" t="s">
        <v>950</v>
      </c>
      <c r="C25" s="840">
        <v>0</v>
      </c>
      <c r="D25" s="840">
        <v>0</v>
      </c>
      <c r="E25" s="840">
        <v>0</v>
      </c>
      <c r="F25" s="840">
        <v>0</v>
      </c>
      <c r="G25" s="840">
        <v>0</v>
      </c>
      <c r="H25" s="840">
        <v>0</v>
      </c>
      <c r="I25" s="840">
        <v>0</v>
      </c>
      <c r="J25" s="840">
        <v>0</v>
      </c>
      <c r="K25" s="840">
        <v>0</v>
      </c>
      <c r="L25" s="840">
        <v>1</v>
      </c>
      <c r="M25" s="840">
        <v>4</v>
      </c>
      <c r="N25" s="840">
        <v>3</v>
      </c>
      <c r="O25" s="840">
        <v>4</v>
      </c>
      <c r="P25" s="925">
        <f t="shared" si="2"/>
        <v>12</v>
      </c>
      <c r="Q25" s="912"/>
    </row>
    <row r="26" spans="2:17" s="776" customFormat="1" ht="18.75" customHeight="1" x14ac:dyDescent="0.25">
      <c r="B26" s="1153" t="s">
        <v>951</v>
      </c>
      <c r="C26" s="840">
        <v>0</v>
      </c>
      <c r="D26" s="840">
        <v>0</v>
      </c>
      <c r="E26" s="840">
        <v>0</v>
      </c>
      <c r="F26" s="840">
        <v>0</v>
      </c>
      <c r="G26" s="840">
        <v>0</v>
      </c>
      <c r="H26" s="840">
        <v>0</v>
      </c>
      <c r="I26" s="840">
        <v>0</v>
      </c>
      <c r="J26" s="840">
        <v>0</v>
      </c>
      <c r="K26" s="840">
        <v>0</v>
      </c>
      <c r="L26" s="840">
        <v>0</v>
      </c>
      <c r="M26" s="840">
        <v>4</v>
      </c>
      <c r="N26" s="840">
        <v>3</v>
      </c>
      <c r="O26" s="840">
        <v>12</v>
      </c>
      <c r="P26" s="925">
        <f t="shared" si="2"/>
        <v>19</v>
      </c>
      <c r="Q26" s="912"/>
    </row>
    <row r="27" spans="2:17" s="776" customFormat="1" ht="18.75" customHeight="1" x14ac:dyDescent="0.25">
      <c r="B27" s="1153" t="s">
        <v>952</v>
      </c>
      <c r="C27" s="840">
        <v>0</v>
      </c>
      <c r="D27" s="840">
        <v>0</v>
      </c>
      <c r="E27" s="840">
        <v>0</v>
      </c>
      <c r="F27" s="840">
        <v>0</v>
      </c>
      <c r="G27" s="840">
        <v>0</v>
      </c>
      <c r="H27" s="840">
        <v>0</v>
      </c>
      <c r="I27" s="840">
        <v>0</v>
      </c>
      <c r="J27" s="840">
        <v>0</v>
      </c>
      <c r="K27" s="840">
        <v>0</v>
      </c>
      <c r="L27" s="840">
        <v>0</v>
      </c>
      <c r="M27" s="840">
        <v>3</v>
      </c>
      <c r="N27" s="840">
        <v>2</v>
      </c>
      <c r="O27" s="840">
        <v>5</v>
      </c>
      <c r="P27" s="925">
        <f t="shared" si="2"/>
        <v>10</v>
      </c>
      <c r="Q27" s="912"/>
    </row>
    <row r="28" spans="2:17" s="776" customFormat="1" ht="18.75" customHeight="1" x14ac:dyDescent="0.25">
      <c r="B28" s="839" t="s">
        <v>953</v>
      </c>
      <c r="C28" s="840">
        <v>0</v>
      </c>
      <c r="D28" s="840">
        <v>0</v>
      </c>
      <c r="E28" s="840">
        <v>0</v>
      </c>
      <c r="F28" s="840">
        <v>0</v>
      </c>
      <c r="G28" s="840">
        <v>0</v>
      </c>
      <c r="H28" s="840">
        <v>0</v>
      </c>
      <c r="I28" s="840">
        <v>0</v>
      </c>
      <c r="J28" s="840">
        <v>0</v>
      </c>
      <c r="K28" s="840">
        <v>0</v>
      </c>
      <c r="L28" s="840">
        <v>1</v>
      </c>
      <c r="M28" s="840">
        <v>2</v>
      </c>
      <c r="N28" s="840">
        <v>0</v>
      </c>
      <c r="O28" s="840">
        <v>2</v>
      </c>
      <c r="P28" s="925">
        <f t="shared" si="2"/>
        <v>5</v>
      </c>
      <c r="Q28" s="912"/>
    </row>
    <row r="29" spans="2:17" s="776" customFormat="1" ht="31.5" x14ac:dyDescent="0.25">
      <c r="B29" s="1153" t="s">
        <v>954</v>
      </c>
      <c r="C29" s="840">
        <v>0</v>
      </c>
      <c r="D29" s="840">
        <v>0</v>
      </c>
      <c r="E29" s="840">
        <v>0</v>
      </c>
      <c r="F29" s="840">
        <v>0</v>
      </c>
      <c r="G29" s="840">
        <v>0</v>
      </c>
      <c r="H29" s="840">
        <v>0</v>
      </c>
      <c r="I29" s="840">
        <v>0</v>
      </c>
      <c r="J29" s="840">
        <v>0</v>
      </c>
      <c r="K29" s="840">
        <v>0</v>
      </c>
      <c r="L29" s="840">
        <v>0</v>
      </c>
      <c r="M29" s="840">
        <v>1</v>
      </c>
      <c r="N29" s="840">
        <v>0</v>
      </c>
      <c r="O29" s="840">
        <v>0</v>
      </c>
      <c r="P29" s="925">
        <f t="shared" si="2"/>
        <v>1</v>
      </c>
      <c r="Q29" s="912"/>
    </row>
    <row r="30" spans="2:17" s="776" customFormat="1" ht="18.75" customHeight="1" x14ac:dyDescent="0.25">
      <c r="B30" s="1153" t="s">
        <v>955</v>
      </c>
      <c r="C30" s="840">
        <v>1</v>
      </c>
      <c r="D30" s="840">
        <v>0</v>
      </c>
      <c r="E30" s="840">
        <v>0</v>
      </c>
      <c r="F30" s="840">
        <v>0</v>
      </c>
      <c r="G30" s="840">
        <v>0</v>
      </c>
      <c r="H30" s="840">
        <v>0</v>
      </c>
      <c r="I30" s="840">
        <v>0</v>
      </c>
      <c r="J30" s="840">
        <v>0</v>
      </c>
      <c r="K30" s="840">
        <v>2</v>
      </c>
      <c r="L30" s="840">
        <v>0</v>
      </c>
      <c r="M30" s="840">
        <v>9</v>
      </c>
      <c r="N30" s="840">
        <v>10</v>
      </c>
      <c r="O30" s="840">
        <v>25</v>
      </c>
      <c r="P30" s="925">
        <f t="shared" si="2"/>
        <v>47</v>
      </c>
      <c r="Q30" s="912"/>
    </row>
    <row r="31" spans="2:17" s="776" customFormat="1" ht="18.75" customHeight="1" x14ac:dyDescent="0.25">
      <c r="B31" s="1153" t="s">
        <v>956</v>
      </c>
      <c r="C31" s="840">
        <v>0</v>
      </c>
      <c r="D31" s="840">
        <v>0</v>
      </c>
      <c r="E31" s="840">
        <v>0</v>
      </c>
      <c r="F31" s="840">
        <v>0</v>
      </c>
      <c r="G31" s="840">
        <v>0</v>
      </c>
      <c r="H31" s="840">
        <v>0</v>
      </c>
      <c r="I31" s="840">
        <v>0</v>
      </c>
      <c r="J31" s="840">
        <v>0</v>
      </c>
      <c r="K31" s="840">
        <v>1</v>
      </c>
      <c r="L31" s="840">
        <v>3</v>
      </c>
      <c r="M31" s="840">
        <v>4</v>
      </c>
      <c r="N31" s="840">
        <v>2</v>
      </c>
      <c r="O31" s="840">
        <v>16</v>
      </c>
      <c r="P31" s="925">
        <f t="shared" si="2"/>
        <v>26</v>
      </c>
      <c r="Q31" s="912"/>
    </row>
    <row r="32" spans="2:17" s="776" customFormat="1" ht="31.5" x14ac:dyDescent="0.25">
      <c r="B32" s="1153" t="s">
        <v>3022</v>
      </c>
      <c r="C32" s="840">
        <v>0</v>
      </c>
      <c r="D32" s="840">
        <v>0</v>
      </c>
      <c r="E32" s="840">
        <v>0</v>
      </c>
      <c r="F32" s="840">
        <v>0</v>
      </c>
      <c r="G32" s="840">
        <v>0</v>
      </c>
      <c r="H32" s="840">
        <v>0</v>
      </c>
      <c r="I32" s="840">
        <v>0</v>
      </c>
      <c r="J32" s="840">
        <v>0</v>
      </c>
      <c r="K32" s="840">
        <v>0</v>
      </c>
      <c r="L32" s="840">
        <v>0</v>
      </c>
      <c r="M32" s="840">
        <v>0</v>
      </c>
      <c r="N32" s="840">
        <v>0</v>
      </c>
      <c r="O32" s="840">
        <v>4</v>
      </c>
      <c r="P32" s="925">
        <f t="shared" si="2"/>
        <v>4</v>
      </c>
      <c r="Q32" s="912"/>
    </row>
    <row r="33" spans="2:17" s="776" customFormat="1" ht="18.75" customHeight="1" x14ac:dyDescent="0.25">
      <c r="B33" s="1153" t="s">
        <v>3023</v>
      </c>
      <c r="C33" s="840">
        <v>0</v>
      </c>
      <c r="D33" s="840">
        <v>0</v>
      </c>
      <c r="E33" s="840">
        <v>0</v>
      </c>
      <c r="F33" s="840">
        <v>0</v>
      </c>
      <c r="G33" s="840">
        <v>0</v>
      </c>
      <c r="H33" s="840">
        <v>0</v>
      </c>
      <c r="I33" s="840">
        <v>0</v>
      </c>
      <c r="J33" s="840">
        <v>0</v>
      </c>
      <c r="K33" s="840">
        <v>0</v>
      </c>
      <c r="L33" s="840">
        <v>0</v>
      </c>
      <c r="M33" s="840">
        <v>0</v>
      </c>
      <c r="N33" s="840">
        <v>0</v>
      </c>
      <c r="O33" s="840">
        <v>2</v>
      </c>
      <c r="P33" s="925">
        <f t="shared" si="2"/>
        <v>2</v>
      </c>
      <c r="Q33" s="912"/>
    </row>
    <row r="34" spans="2:17" s="776" customFormat="1" ht="18.75" customHeight="1" x14ac:dyDescent="0.25">
      <c r="B34" s="1169" t="s">
        <v>410</v>
      </c>
      <c r="C34" s="825">
        <f>SUM(C36:C45)</f>
        <v>0</v>
      </c>
      <c r="D34" s="825">
        <f t="shared" ref="D34:P34" si="7">SUM(D36:D45)</f>
        <v>0</v>
      </c>
      <c r="E34" s="825">
        <f t="shared" si="7"/>
        <v>0</v>
      </c>
      <c r="F34" s="825">
        <f t="shared" si="7"/>
        <v>0</v>
      </c>
      <c r="G34" s="825">
        <f t="shared" si="7"/>
        <v>0</v>
      </c>
      <c r="H34" s="825">
        <f t="shared" si="7"/>
        <v>1</v>
      </c>
      <c r="I34" s="825">
        <f t="shared" si="7"/>
        <v>2</v>
      </c>
      <c r="J34" s="825">
        <f t="shared" si="7"/>
        <v>13</v>
      </c>
      <c r="K34" s="825">
        <f t="shared" si="7"/>
        <v>20</v>
      </c>
      <c r="L34" s="825">
        <f t="shared" si="7"/>
        <v>14</v>
      </c>
      <c r="M34" s="825">
        <f t="shared" si="7"/>
        <v>60</v>
      </c>
      <c r="N34" s="825">
        <f t="shared" si="7"/>
        <v>29</v>
      </c>
      <c r="O34" s="825">
        <f t="shared" si="7"/>
        <v>156</v>
      </c>
      <c r="P34" s="825">
        <f t="shared" si="7"/>
        <v>295</v>
      </c>
      <c r="Q34" s="912"/>
    </row>
    <row r="35" spans="2:17" s="776" customFormat="1" ht="18.75" customHeight="1" x14ac:dyDescent="0.25">
      <c r="B35" s="1170"/>
      <c r="C35" s="1171">
        <f>IFERROR(C34/$P$34,0)</f>
        <v>0</v>
      </c>
      <c r="D35" s="1171">
        <f t="shared" ref="D35:P35" si="8">IFERROR(D34/$P$34,0)</f>
        <v>0</v>
      </c>
      <c r="E35" s="1171">
        <f t="shared" si="8"/>
        <v>0</v>
      </c>
      <c r="F35" s="1171">
        <f t="shared" si="8"/>
        <v>0</v>
      </c>
      <c r="G35" s="1171">
        <f t="shared" si="8"/>
        <v>0</v>
      </c>
      <c r="H35" s="1171">
        <f t="shared" si="8"/>
        <v>3.3898305084745762E-3</v>
      </c>
      <c r="I35" s="1171">
        <f t="shared" si="8"/>
        <v>6.7796610169491523E-3</v>
      </c>
      <c r="J35" s="1171">
        <f t="shared" si="8"/>
        <v>4.4067796610169491E-2</v>
      </c>
      <c r="K35" s="1171">
        <f t="shared" si="8"/>
        <v>6.7796610169491525E-2</v>
      </c>
      <c r="L35" s="1171">
        <f t="shared" si="8"/>
        <v>4.7457627118644069E-2</v>
      </c>
      <c r="M35" s="1171">
        <f t="shared" si="8"/>
        <v>0.20338983050847459</v>
      </c>
      <c r="N35" s="1171">
        <f t="shared" si="8"/>
        <v>9.8305084745762716E-2</v>
      </c>
      <c r="O35" s="1171">
        <f t="shared" si="8"/>
        <v>0.52881355932203389</v>
      </c>
      <c r="P35" s="1172">
        <f t="shared" si="8"/>
        <v>1</v>
      </c>
      <c r="Q35" s="912"/>
    </row>
    <row r="36" spans="2:17" s="776" customFormat="1" ht="31.5" x14ac:dyDescent="0.25">
      <c r="B36" s="1153" t="s">
        <v>957</v>
      </c>
      <c r="C36" s="840">
        <v>0</v>
      </c>
      <c r="D36" s="840">
        <v>0</v>
      </c>
      <c r="E36" s="840">
        <v>0</v>
      </c>
      <c r="F36" s="840">
        <v>0</v>
      </c>
      <c r="G36" s="840">
        <v>0</v>
      </c>
      <c r="H36" s="840">
        <v>0</v>
      </c>
      <c r="I36" s="840">
        <v>0</v>
      </c>
      <c r="J36" s="840">
        <v>2</v>
      </c>
      <c r="K36" s="840">
        <v>1</v>
      </c>
      <c r="L36" s="840">
        <v>1</v>
      </c>
      <c r="M36" s="840">
        <v>3</v>
      </c>
      <c r="N36" s="840">
        <v>2</v>
      </c>
      <c r="O36" s="840">
        <v>14</v>
      </c>
      <c r="P36" s="925">
        <f t="shared" si="2"/>
        <v>23</v>
      </c>
      <c r="Q36" s="912"/>
    </row>
    <row r="37" spans="2:17" s="776" customFormat="1" ht="31.5" x14ac:dyDescent="0.25">
      <c r="B37" s="1153" t="s">
        <v>958</v>
      </c>
      <c r="C37" s="840">
        <v>0</v>
      </c>
      <c r="D37" s="840">
        <v>0</v>
      </c>
      <c r="E37" s="840">
        <v>0</v>
      </c>
      <c r="F37" s="840">
        <v>0</v>
      </c>
      <c r="G37" s="840">
        <v>0</v>
      </c>
      <c r="H37" s="840">
        <v>0</v>
      </c>
      <c r="I37" s="840">
        <v>1</v>
      </c>
      <c r="J37" s="840">
        <v>1</v>
      </c>
      <c r="K37" s="840">
        <v>2</v>
      </c>
      <c r="L37" s="840">
        <v>0</v>
      </c>
      <c r="M37" s="840">
        <v>7</v>
      </c>
      <c r="N37" s="840">
        <v>3</v>
      </c>
      <c r="O37" s="840">
        <v>10</v>
      </c>
      <c r="P37" s="925">
        <f t="shared" si="2"/>
        <v>24</v>
      </c>
      <c r="Q37" s="912"/>
    </row>
    <row r="38" spans="2:17" s="776" customFormat="1" ht="31.5" x14ac:dyDescent="0.25">
      <c r="B38" s="1153" t="s">
        <v>959</v>
      </c>
      <c r="C38" s="840">
        <v>0</v>
      </c>
      <c r="D38" s="840">
        <v>0</v>
      </c>
      <c r="E38" s="840">
        <v>0</v>
      </c>
      <c r="F38" s="840">
        <v>0</v>
      </c>
      <c r="G38" s="840">
        <v>0</v>
      </c>
      <c r="H38" s="840">
        <v>0</v>
      </c>
      <c r="I38" s="840">
        <v>0</v>
      </c>
      <c r="J38" s="840">
        <v>0</v>
      </c>
      <c r="K38" s="840">
        <v>0</v>
      </c>
      <c r="L38" s="840">
        <v>0</v>
      </c>
      <c r="M38" s="840">
        <v>0</v>
      </c>
      <c r="N38" s="840">
        <v>0</v>
      </c>
      <c r="O38" s="840">
        <v>7</v>
      </c>
      <c r="P38" s="925">
        <f t="shared" si="2"/>
        <v>7</v>
      </c>
      <c r="Q38" s="912"/>
    </row>
    <row r="39" spans="2:17" s="776" customFormat="1" ht="31.5" x14ac:dyDescent="0.25">
      <c r="B39" s="1153" t="s">
        <v>960</v>
      </c>
      <c r="C39" s="840">
        <v>0</v>
      </c>
      <c r="D39" s="840">
        <v>0</v>
      </c>
      <c r="E39" s="840">
        <v>0</v>
      </c>
      <c r="F39" s="840">
        <v>0</v>
      </c>
      <c r="G39" s="840">
        <v>0</v>
      </c>
      <c r="H39" s="840">
        <v>0</v>
      </c>
      <c r="I39" s="840">
        <v>0</v>
      </c>
      <c r="J39" s="840">
        <v>1</v>
      </c>
      <c r="K39" s="840">
        <v>3</v>
      </c>
      <c r="L39" s="840">
        <v>1</v>
      </c>
      <c r="M39" s="840">
        <v>10</v>
      </c>
      <c r="N39" s="840">
        <v>5</v>
      </c>
      <c r="O39" s="840">
        <v>14</v>
      </c>
      <c r="P39" s="925">
        <f t="shared" si="2"/>
        <v>34</v>
      </c>
      <c r="Q39" s="912"/>
    </row>
    <row r="40" spans="2:17" s="776" customFormat="1" ht="15.75" x14ac:dyDescent="0.25">
      <c r="B40" s="1153" t="s">
        <v>961</v>
      </c>
      <c r="C40" s="840">
        <v>0</v>
      </c>
      <c r="D40" s="840">
        <v>0</v>
      </c>
      <c r="E40" s="840">
        <v>0</v>
      </c>
      <c r="F40" s="840">
        <v>0</v>
      </c>
      <c r="G40" s="840">
        <v>0</v>
      </c>
      <c r="H40" s="840">
        <v>0</v>
      </c>
      <c r="I40" s="840">
        <v>0</v>
      </c>
      <c r="J40" s="840">
        <v>1</v>
      </c>
      <c r="K40" s="840">
        <v>2</v>
      </c>
      <c r="L40" s="840">
        <v>0</v>
      </c>
      <c r="M40" s="840">
        <v>6</v>
      </c>
      <c r="N40" s="840">
        <v>5</v>
      </c>
      <c r="O40" s="840">
        <v>25</v>
      </c>
      <c r="P40" s="925">
        <f t="shared" si="2"/>
        <v>39</v>
      </c>
      <c r="Q40" s="912"/>
    </row>
    <row r="41" spans="2:17" s="776" customFormat="1" ht="18.75" customHeight="1" x14ac:dyDescent="0.25">
      <c r="B41" s="1153" t="s">
        <v>962</v>
      </c>
      <c r="C41" s="840">
        <v>0</v>
      </c>
      <c r="D41" s="840">
        <v>0</v>
      </c>
      <c r="E41" s="840">
        <v>0</v>
      </c>
      <c r="F41" s="840">
        <v>0</v>
      </c>
      <c r="G41" s="840">
        <v>0</v>
      </c>
      <c r="H41" s="840">
        <v>1</v>
      </c>
      <c r="I41" s="840">
        <v>0</v>
      </c>
      <c r="J41" s="840">
        <v>0</v>
      </c>
      <c r="K41" s="840">
        <v>3</v>
      </c>
      <c r="L41" s="840">
        <v>3</v>
      </c>
      <c r="M41" s="840">
        <v>10</v>
      </c>
      <c r="N41" s="840">
        <v>4</v>
      </c>
      <c r="O41" s="840">
        <v>33</v>
      </c>
      <c r="P41" s="925">
        <f t="shared" si="2"/>
        <v>54</v>
      </c>
      <c r="Q41" s="912"/>
    </row>
    <row r="42" spans="2:17" s="776" customFormat="1" ht="18.75" customHeight="1" x14ac:dyDescent="0.25">
      <c r="B42" s="1153" t="s">
        <v>857</v>
      </c>
      <c r="C42" s="840">
        <v>0</v>
      </c>
      <c r="D42" s="840">
        <v>0</v>
      </c>
      <c r="E42" s="840">
        <v>0</v>
      </c>
      <c r="F42" s="840">
        <v>0</v>
      </c>
      <c r="G42" s="840">
        <v>0</v>
      </c>
      <c r="H42" s="840">
        <v>0</v>
      </c>
      <c r="I42" s="840">
        <v>0</v>
      </c>
      <c r="J42" s="840">
        <v>5</v>
      </c>
      <c r="K42" s="840">
        <v>6</v>
      </c>
      <c r="L42" s="840">
        <v>5</v>
      </c>
      <c r="M42" s="840">
        <v>14</v>
      </c>
      <c r="N42" s="840">
        <v>4</v>
      </c>
      <c r="O42" s="840">
        <v>10</v>
      </c>
      <c r="P42" s="925">
        <f t="shared" si="2"/>
        <v>44</v>
      </c>
      <c r="Q42" s="912"/>
    </row>
    <row r="43" spans="2:17" s="776" customFormat="1" ht="18.75" customHeight="1" x14ac:dyDescent="0.25">
      <c r="B43" s="839" t="s">
        <v>963</v>
      </c>
      <c r="C43" s="840">
        <v>0</v>
      </c>
      <c r="D43" s="840">
        <v>0</v>
      </c>
      <c r="E43" s="840">
        <v>0</v>
      </c>
      <c r="F43" s="840">
        <v>0</v>
      </c>
      <c r="G43" s="840">
        <v>0</v>
      </c>
      <c r="H43" s="840">
        <v>0</v>
      </c>
      <c r="I43" s="840">
        <v>0</v>
      </c>
      <c r="J43" s="840">
        <v>0</v>
      </c>
      <c r="K43" s="840">
        <v>0</v>
      </c>
      <c r="L43" s="840">
        <v>0</v>
      </c>
      <c r="M43" s="840">
        <v>2</v>
      </c>
      <c r="N43" s="840">
        <v>2</v>
      </c>
      <c r="O43" s="840">
        <v>11</v>
      </c>
      <c r="P43" s="925">
        <f t="shared" si="2"/>
        <v>15</v>
      </c>
      <c r="Q43" s="912"/>
    </row>
    <row r="44" spans="2:17" s="776" customFormat="1" ht="18.75" customHeight="1" x14ac:dyDescent="0.25">
      <c r="B44" s="1153" t="s">
        <v>3024</v>
      </c>
      <c r="C44" s="1370">
        <v>0</v>
      </c>
      <c r="D44" s="1370">
        <v>0</v>
      </c>
      <c r="E44" s="1370">
        <v>0</v>
      </c>
      <c r="F44" s="1370">
        <v>0</v>
      </c>
      <c r="G44" s="1370">
        <v>0</v>
      </c>
      <c r="H44" s="1370">
        <v>0</v>
      </c>
      <c r="I44" s="1370">
        <v>1</v>
      </c>
      <c r="J44" s="1370">
        <v>3</v>
      </c>
      <c r="K44" s="1370">
        <v>3</v>
      </c>
      <c r="L44" s="1370">
        <v>4</v>
      </c>
      <c r="M44" s="1370">
        <v>8</v>
      </c>
      <c r="N44" s="1370">
        <v>4</v>
      </c>
      <c r="O44" s="1370">
        <v>19</v>
      </c>
      <c r="P44" s="925">
        <f t="shared" si="2"/>
        <v>42</v>
      </c>
      <c r="Q44" s="912"/>
    </row>
    <row r="45" spans="2:17" s="776" customFormat="1" ht="18.75" customHeight="1" x14ac:dyDescent="0.25">
      <c r="B45" s="1153" t="s">
        <v>464</v>
      </c>
      <c r="C45" s="840">
        <v>0</v>
      </c>
      <c r="D45" s="840">
        <v>0</v>
      </c>
      <c r="E45" s="840">
        <v>0</v>
      </c>
      <c r="F45" s="840">
        <v>0</v>
      </c>
      <c r="G45" s="840">
        <v>0</v>
      </c>
      <c r="H45" s="840">
        <v>0</v>
      </c>
      <c r="I45" s="840">
        <v>0</v>
      </c>
      <c r="J45" s="840">
        <v>0</v>
      </c>
      <c r="K45" s="840">
        <v>0</v>
      </c>
      <c r="L45" s="840">
        <v>0</v>
      </c>
      <c r="M45" s="840">
        <v>0</v>
      </c>
      <c r="N45" s="840">
        <v>0</v>
      </c>
      <c r="O45" s="840">
        <v>13</v>
      </c>
      <c r="P45" s="925">
        <f t="shared" si="2"/>
        <v>13</v>
      </c>
      <c r="Q45" s="912"/>
    </row>
    <row r="46" spans="2:17" s="776" customFormat="1" ht="18.75" customHeight="1" x14ac:dyDescent="0.25">
      <c r="B46" s="1169" t="s">
        <v>294</v>
      </c>
      <c r="C46" s="825">
        <f>SUM(C48)</f>
        <v>0</v>
      </c>
      <c r="D46" s="825">
        <f t="shared" ref="D46:P46" si="9">SUM(D48)</f>
        <v>0</v>
      </c>
      <c r="E46" s="825">
        <f t="shared" si="9"/>
        <v>0</v>
      </c>
      <c r="F46" s="825">
        <f t="shared" si="9"/>
        <v>0</v>
      </c>
      <c r="G46" s="825">
        <f t="shared" si="9"/>
        <v>0</v>
      </c>
      <c r="H46" s="825">
        <f t="shared" si="9"/>
        <v>0</v>
      </c>
      <c r="I46" s="825">
        <f t="shared" si="9"/>
        <v>0</v>
      </c>
      <c r="J46" s="825">
        <f t="shared" si="9"/>
        <v>0</v>
      </c>
      <c r="K46" s="825">
        <f t="shared" si="9"/>
        <v>1</v>
      </c>
      <c r="L46" s="825">
        <f t="shared" si="9"/>
        <v>0</v>
      </c>
      <c r="M46" s="825">
        <f t="shared" si="9"/>
        <v>2</v>
      </c>
      <c r="N46" s="825">
        <f t="shared" si="9"/>
        <v>1</v>
      </c>
      <c r="O46" s="825">
        <f t="shared" si="9"/>
        <v>11</v>
      </c>
      <c r="P46" s="825">
        <f t="shared" si="9"/>
        <v>15</v>
      </c>
      <c r="Q46" s="912"/>
    </row>
    <row r="47" spans="2:17" s="776" customFormat="1" ht="18.75" customHeight="1" x14ac:dyDescent="0.25">
      <c r="B47" s="1170"/>
      <c r="C47" s="1171">
        <f>IFERROR(C46/$P$46,0)</f>
        <v>0</v>
      </c>
      <c r="D47" s="1171">
        <f t="shared" ref="D47:P47" si="10">IFERROR(D46/$P$46,0)</f>
        <v>0</v>
      </c>
      <c r="E47" s="1171">
        <f t="shared" si="10"/>
        <v>0</v>
      </c>
      <c r="F47" s="1171">
        <f t="shared" si="10"/>
        <v>0</v>
      </c>
      <c r="G47" s="1171">
        <f t="shared" si="10"/>
        <v>0</v>
      </c>
      <c r="H47" s="1171">
        <f t="shared" si="10"/>
        <v>0</v>
      </c>
      <c r="I47" s="1171">
        <f t="shared" si="10"/>
        <v>0</v>
      </c>
      <c r="J47" s="1171">
        <f t="shared" si="10"/>
        <v>0</v>
      </c>
      <c r="K47" s="1171">
        <f t="shared" si="10"/>
        <v>6.6666666666666666E-2</v>
      </c>
      <c r="L47" s="1171">
        <f t="shared" si="10"/>
        <v>0</v>
      </c>
      <c r="M47" s="1171">
        <f t="shared" si="10"/>
        <v>0.13333333333333333</v>
      </c>
      <c r="N47" s="1171">
        <f t="shared" si="10"/>
        <v>6.6666666666666666E-2</v>
      </c>
      <c r="O47" s="1171">
        <f t="shared" si="10"/>
        <v>0.73333333333333328</v>
      </c>
      <c r="P47" s="1172">
        <f t="shared" si="10"/>
        <v>1</v>
      </c>
      <c r="Q47" s="912"/>
    </row>
    <row r="48" spans="2:17" s="776" customFormat="1" ht="18.75" customHeight="1" x14ac:dyDescent="0.25">
      <c r="B48" s="1153" t="s">
        <v>964</v>
      </c>
      <c r="C48" s="840">
        <v>0</v>
      </c>
      <c r="D48" s="840">
        <v>0</v>
      </c>
      <c r="E48" s="840">
        <v>0</v>
      </c>
      <c r="F48" s="840">
        <v>0</v>
      </c>
      <c r="G48" s="840">
        <v>0</v>
      </c>
      <c r="H48" s="840">
        <v>0</v>
      </c>
      <c r="I48" s="840">
        <v>0</v>
      </c>
      <c r="J48" s="840">
        <v>0</v>
      </c>
      <c r="K48" s="840">
        <v>1</v>
      </c>
      <c r="L48" s="840">
        <v>0</v>
      </c>
      <c r="M48" s="840">
        <v>2</v>
      </c>
      <c r="N48" s="840">
        <v>1</v>
      </c>
      <c r="O48" s="840">
        <v>11</v>
      </c>
      <c r="P48" s="925">
        <f t="shared" si="2"/>
        <v>15</v>
      </c>
      <c r="Q48" s="912"/>
    </row>
    <row r="49" spans="2:17" s="776" customFormat="1" ht="18.75" customHeight="1" x14ac:dyDescent="0.25">
      <c r="B49" s="1169" t="s">
        <v>2657</v>
      </c>
      <c r="C49" s="825">
        <f>SUM(C51)</f>
        <v>0</v>
      </c>
      <c r="D49" s="825">
        <f t="shared" ref="D49:P49" si="11">SUM(D51)</f>
        <v>0</v>
      </c>
      <c r="E49" s="825">
        <f t="shared" si="11"/>
        <v>0</v>
      </c>
      <c r="F49" s="825">
        <f t="shared" si="11"/>
        <v>0</v>
      </c>
      <c r="G49" s="825">
        <f t="shared" si="11"/>
        <v>0</v>
      </c>
      <c r="H49" s="825">
        <f t="shared" si="11"/>
        <v>0</v>
      </c>
      <c r="I49" s="825">
        <f t="shared" si="11"/>
        <v>0</v>
      </c>
      <c r="J49" s="825">
        <f t="shared" si="11"/>
        <v>2</v>
      </c>
      <c r="K49" s="825">
        <f t="shared" si="11"/>
        <v>0</v>
      </c>
      <c r="L49" s="825">
        <f t="shared" si="11"/>
        <v>2</v>
      </c>
      <c r="M49" s="825">
        <f t="shared" si="11"/>
        <v>5</v>
      </c>
      <c r="N49" s="825">
        <f t="shared" si="11"/>
        <v>9</v>
      </c>
      <c r="O49" s="825">
        <f t="shared" si="11"/>
        <v>32</v>
      </c>
      <c r="P49" s="825">
        <f t="shared" si="11"/>
        <v>50</v>
      </c>
      <c r="Q49" s="912"/>
    </row>
    <row r="50" spans="2:17" s="776" customFormat="1" ht="18.75" customHeight="1" x14ac:dyDescent="0.25">
      <c r="B50" s="1170"/>
      <c r="C50" s="1171">
        <f>IFERROR(C49/$P$49,0)</f>
        <v>0</v>
      </c>
      <c r="D50" s="1171">
        <f t="shared" ref="D50:O50" si="12">IFERROR(D49/$P$49,0)</f>
        <v>0</v>
      </c>
      <c r="E50" s="1171">
        <f t="shared" si="12"/>
        <v>0</v>
      </c>
      <c r="F50" s="1171">
        <f t="shared" si="12"/>
        <v>0</v>
      </c>
      <c r="G50" s="1171">
        <f t="shared" si="12"/>
        <v>0</v>
      </c>
      <c r="H50" s="1171">
        <f t="shared" si="12"/>
        <v>0</v>
      </c>
      <c r="I50" s="1171">
        <f t="shared" si="12"/>
        <v>0</v>
      </c>
      <c r="J50" s="1171">
        <f t="shared" si="12"/>
        <v>0.04</v>
      </c>
      <c r="K50" s="1171">
        <f t="shared" si="12"/>
        <v>0</v>
      </c>
      <c r="L50" s="1171">
        <f t="shared" si="12"/>
        <v>0.04</v>
      </c>
      <c r="M50" s="1171">
        <f t="shared" si="12"/>
        <v>0.1</v>
      </c>
      <c r="N50" s="1171">
        <f t="shared" si="12"/>
        <v>0.18</v>
      </c>
      <c r="O50" s="1171">
        <f t="shared" si="12"/>
        <v>0.64</v>
      </c>
      <c r="P50" s="1172">
        <f>IFERROR(P49/$P$49,0)</f>
        <v>1</v>
      </c>
      <c r="Q50" s="912"/>
    </row>
    <row r="51" spans="2:17" s="776" customFormat="1" ht="31.5" x14ac:dyDescent="0.25">
      <c r="B51" s="1153" t="s">
        <v>880</v>
      </c>
      <c r="C51" s="840">
        <v>0</v>
      </c>
      <c r="D51" s="840">
        <v>0</v>
      </c>
      <c r="E51" s="840">
        <v>0</v>
      </c>
      <c r="F51" s="840">
        <v>0</v>
      </c>
      <c r="G51" s="840">
        <v>0</v>
      </c>
      <c r="H51" s="840">
        <v>0</v>
      </c>
      <c r="I51" s="840">
        <v>0</v>
      </c>
      <c r="J51" s="840">
        <v>2</v>
      </c>
      <c r="K51" s="840">
        <v>0</v>
      </c>
      <c r="L51" s="840">
        <v>2</v>
      </c>
      <c r="M51" s="840">
        <v>5</v>
      </c>
      <c r="N51" s="840">
        <v>9</v>
      </c>
      <c r="O51" s="840">
        <v>32</v>
      </c>
      <c r="P51" s="925">
        <f t="shared" ref="P51" si="13">SUM(C51:O51)</f>
        <v>50</v>
      </c>
      <c r="Q51" s="912"/>
    </row>
    <row r="52" spans="2:17" s="776" customFormat="1" ht="15.75" x14ac:dyDescent="0.25">
      <c r="B52" s="1169" t="s">
        <v>1200</v>
      </c>
      <c r="C52" s="825">
        <f>SUM(C54)</f>
        <v>0</v>
      </c>
      <c r="D52" s="825">
        <f t="shared" ref="D52:P52" si="14">SUM(D54)</f>
        <v>0</v>
      </c>
      <c r="E52" s="825">
        <f t="shared" si="14"/>
        <v>0</v>
      </c>
      <c r="F52" s="825">
        <f t="shared" si="14"/>
        <v>1</v>
      </c>
      <c r="G52" s="825">
        <f t="shared" si="14"/>
        <v>0</v>
      </c>
      <c r="H52" s="825">
        <f t="shared" si="14"/>
        <v>0</v>
      </c>
      <c r="I52" s="825">
        <f t="shared" si="14"/>
        <v>0</v>
      </c>
      <c r="J52" s="825">
        <f t="shared" si="14"/>
        <v>0</v>
      </c>
      <c r="K52" s="825">
        <f t="shared" si="14"/>
        <v>1</v>
      </c>
      <c r="L52" s="825">
        <f t="shared" si="14"/>
        <v>3</v>
      </c>
      <c r="M52" s="825">
        <f t="shared" si="14"/>
        <v>19</v>
      </c>
      <c r="N52" s="825">
        <f t="shared" si="14"/>
        <v>11</v>
      </c>
      <c r="O52" s="825">
        <f t="shared" si="14"/>
        <v>28</v>
      </c>
      <c r="P52" s="825">
        <f t="shared" si="14"/>
        <v>63</v>
      </c>
      <c r="Q52" s="912"/>
    </row>
    <row r="53" spans="2:17" s="776" customFormat="1" ht="15.75" x14ac:dyDescent="0.25">
      <c r="B53" s="1170"/>
      <c r="C53" s="1171">
        <f>IFERROR(C52/$P$52,0)</f>
        <v>0</v>
      </c>
      <c r="D53" s="1171">
        <f t="shared" ref="D53:P53" si="15">IFERROR(D52/$P$52,0)</f>
        <v>0</v>
      </c>
      <c r="E53" s="1171">
        <f t="shared" si="15"/>
        <v>0</v>
      </c>
      <c r="F53" s="1171">
        <f t="shared" si="15"/>
        <v>1.5873015873015872E-2</v>
      </c>
      <c r="G53" s="1171">
        <f t="shared" si="15"/>
        <v>0</v>
      </c>
      <c r="H53" s="1171">
        <f t="shared" si="15"/>
        <v>0</v>
      </c>
      <c r="I53" s="1171">
        <f t="shared" si="15"/>
        <v>0</v>
      </c>
      <c r="J53" s="1171">
        <f t="shared" si="15"/>
        <v>0</v>
      </c>
      <c r="K53" s="1171">
        <f t="shared" si="15"/>
        <v>1.5873015873015872E-2</v>
      </c>
      <c r="L53" s="1171">
        <f t="shared" si="15"/>
        <v>4.7619047619047616E-2</v>
      </c>
      <c r="M53" s="1171">
        <f t="shared" si="15"/>
        <v>0.30158730158730157</v>
      </c>
      <c r="N53" s="1171">
        <f t="shared" si="15"/>
        <v>0.17460317460317459</v>
      </c>
      <c r="O53" s="1171">
        <f t="shared" si="15"/>
        <v>0.44444444444444442</v>
      </c>
      <c r="P53" s="1172">
        <f t="shared" si="15"/>
        <v>1</v>
      </c>
      <c r="Q53" s="912"/>
    </row>
    <row r="54" spans="2:17" s="776" customFormat="1" ht="15.75" x14ac:dyDescent="0.25">
      <c r="B54" s="1153" t="s">
        <v>468</v>
      </c>
      <c r="C54" s="840">
        <v>0</v>
      </c>
      <c r="D54" s="840">
        <v>0</v>
      </c>
      <c r="E54" s="840">
        <v>0</v>
      </c>
      <c r="F54" s="840">
        <v>1</v>
      </c>
      <c r="G54" s="840">
        <v>0</v>
      </c>
      <c r="H54" s="840">
        <v>0</v>
      </c>
      <c r="I54" s="840">
        <v>0</v>
      </c>
      <c r="J54" s="840">
        <v>0</v>
      </c>
      <c r="K54" s="840">
        <v>1</v>
      </c>
      <c r="L54" s="840">
        <v>3</v>
      </c>
      <c r="M54" s="840">
        <v>19</v>
      </c>
      <c r="N54" s="840">
        <v>11</v>
      </c>
      <c r="O54" s="840">
        <v>28</v>
      </c>
      <c r="P54" s="925">
        <f t="shared" si="2"/>
        <v>63</v>
      </c>
      <c r="Q54" s="912"/>
    </row>
    <row r="55" spans="2:17" s="776" customFormat="1" ht="18.75" customHeight="1" x14ac:dyDescent="0.25">
      <c r="B55" s="1163" t="s">
        <v>211</v>
      </c>
      <c r="C55" s="773">
        <f t="shared" ref="C55:O55" si="16">C7+C16+C21+C34+C46+C52</f>
        <v>1</v>
      </c>
      <c r="D55" s="773">
        <f t="shared" si="16"/>
        <v>0</v>
      </c>
      <c r="E55" s="773">
        <f t="shared" si="16"/>
        <v>0</v>
      </c>
      <c r="F55" s="773">
        <f t="shared" si="16"/>
        <v>1</v>
      </c>
      <c r="G55" s="773">
        <f t="shared" si="16"/>
        <v>0</v>
      </c>
      <c r="H55" s="773">
        <f t="shared" si="16"/>
        <v>1</v>
      </c>
      <c r="I55" s="773">
        <f t="shared" si="16"/>
        <v>3</v>
      </c>
      <c r="J55" s="773">
        <f t="shared" si="16"/>
        <v>19</v>
      </c>
      <c r="K55" s="773">
        <f t="shared" si="16"/>
        <v>43</v>
      </c>
      <c r="L55" s="773">
        <f t="shared" si="16"/>
        <v>37</v>
      </c>
      <c r="M55" s="773">
        <f t="shared" si="16"/>
        <v>187</v>
      </c>
      <c r="N55" s="773">
        <f t="shared" si="16"/>
        <v>100</v>
      </c>
      <c r="O55" s="773">
        <f t="shared" si="16"/>
        <v>413</v>
      </c>
      <c r="P55" s="773">
        <f>P7+P16+P21+P34+P46+P49+P52</f>
        <v>855</v>
      </c>
      <c r="Q55" s="912"/>
    </row>
    <row r="56" spans="2:17" s="776" customFormat="1" ht="15.75" x14ac:dyDescent="0.25">
      <c r="B56" s="919" t="s">
        <v>837</v>
      </c>
      <c r="C56" s="1160">
        <f>IFERROR(C55/$P$55,0)</f>
        <v>1.1695906432748538E-3</v>
      </c>
      <c r="D56" s="1160">
        <f t="shared" ref="D56:P56" si="17">IFERROR(D55/$P$55,0)</f>
        <v>0</v>
      </c>
      <c r="E56" s="1160">
        <f t="shared" si="17"/>
        <v>0</v>
      </c>
      <c r="F56" s="1160">
        <f t="shared" si="17"/>
        <v>1.1695906432748538E-3</v>
      </c>
      <c r="G56" s="1160">
        <f t="shared" si="17"/>
        <v>0</v>
      </c>
      <c r="H56" s="1160">
        <f t="shared" si="17"/>
        <v>1.1695906432748538E-3</v>
      </c>
      <c r="I56" s="1160">
        <f t="shared" si="17"/>
        <v>3.5087719298245615E-3</v>
      </c>
      <c r="J56" s="1160">
        <f t="shared" si="17"/>
        <v>2.2222222222222223E-2</v>
      </c>
      <c r="K56" s="1160">
        <f t="shared" si="17"/>
        <v>5.0292397660818715E-2</v>
      </c>
      <c r="L56" s="1160">
        <f t="shared" si="17"/>
        <v>4.3274853801169591E-2</v>
      </c>
      <c r="M56" s="1160">
        <f t="shared" si="17"/>
        <v>0.21871345029239767</v>
      </c>
      <c r="N56" s="1160">
        <f t="shared" si="17"/>
        <v>0.11695906432748537</v>
      </c>
      <c r="O56" s="1160">
        <f t="shared" si="17"/>
        <v>0.4830409356725146</v>
      </c>
      <c r="P56" s="1160">
        <f t="shared" si="17"/>
        <v>1</v>
      </c>
      <c r="Q56" s="912"/>
    </row>
    <row r="57" spans="2:17" ht="15" x14ac:dyDescent="0.25">
      <c r="B57" s="920"/>
      <c r="C57" s="921"/>
      <c r="D57" s="922"/>
      <c r="E57" s="922"/>
      <c r="F57" s="922"/>
      <c r="G57" s="922"/>
      <c r="H57" s="922"/>
      <c r="I57" s="922"/>
      <c r="J57" s="922"/>
      <c r="K57" s="922"/>
      <c r="L57" s="922"/>
      <c r="M57" s="921"/>
      <c r="N57" s="921"/>
      <c r="O57" s="921"/>
      <c r="P57" s="921"/>
    </row>
    <row r="58" spans="2:17" ht="15" hidden="1" customHeight="1" x14ac:dyDescent="0.25"/>
    <row r="59" spans="2:17" ht="15" hidden="1" customHeight="1" x14ac:dyDescent="0.25"/>
    <row r="60" spans="2:17" ht="15" hidden="1" customHeight="1" x14ac:dyDescent="0.25"/>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sheetData>
  <sheetProtection sheet="1" objects="1" scenarios="1"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S99"/>
  <sheetViews>
    <sheetView showGridLines="0" zoomScale="85" zoomScaleNormal="85" workbookViewId="0">
      <pane xSplit="1" ySplit="6" topLeftCell="B41" activePane="bottomRight" state="frozen"/>
      <selection activeCell="C5" sqref="C5"/>
      <selection pane="topRight" activeCell="C5" sqref="C5"/>
      <selection pane="bottomLeft" activeCell="C5" sqref="C5"/>
      <selection pane="bottomRight" activeCell="C8" sqref="C8:P53"/>
    </sheetView>
  </sheetViews>
  <sheetFormatPr baseColWidth="10" defaultColWidth="0" defaultRowHeight="0" customHeight="1" zeroHeight="1" x14ac:dyDescent="0.25"/>
  <cols>
    <col min="1" max="1" width="3.5703125" style="775" customWidth="1"/>
    <col min="2" max="2" width="51.85546875" style="775" customWidth="1"/>
    <col min="3" max="3" width="9.42578125" style="775" customWidth="1"/>
    <col min="4" max="12" width="7.7109375" style="923" customWidth="1"/>
    <col min="13" max="14" width="8.85546875" style="775" customWidth="1"/>
    <col min="15" max="15" width="9.28515625" style="775" customWidth="1"/>
    <col min="16" max="16" width="12.7109375" style="775" customWidth="1"/>
    <col min="17" max="17" width="5" style="775" customWidth="1"/>
    <col min="18" max="19" width="0" style="775" hidden="1" customWidth="1"/>
    <col min="20" max="16384" width="9.140625" style="775" hidden="1"/>
  </cols>
  <sheetData>
    <row r="1" spans="2:18" ht="15" x14ac:dyDescent="0.25">
      <c r="B1" s="1804"/>
      <c r="C1" s="1805"/>
      <c r="D1" s="1805"/>
      <c r="E1" s="1805"/>
      <c r="F1" s="1805"/>
      <c r="G1" s="1805"/>
      <c r="H1" s="1805"/>
      <c r="I1" s="1805"/>
      <c r="J1" s="1805"/>
      <c r="K1" s="1805"/>
      <c r="L1" s="1805"/>
      <c r="M1" s="1805"/>
      <c r="N1" s="1805"/>
      <c r="O1" s="1805"/>
      <c r="P1" s="1805"/>
    </row>
    <row r="2" spans="2:18" ht="15" x14ac:dyDescent="0.25">
      <c r="B2" s="1807"/>
      <c r="C2" s="1808"/>
      <c r="D2" s="1808"/>
      <c r="E2" s="1808"/>
      <c r="F2" s="1808"/>
      <c r="G2" s="1808"/>
      <c r="H2" s="1808"/>
      <c r="I2" s="1808"/>
      <c r="J2" s="1808"/>
      <c r="K2" s="1808"/>
      <c r="L2" s="1808"/>
      <c r="M2" s="1808"/>
      <c r="N2" s="1808"/>
      <c r="O2" s="1808"/>
      <c r="P2" s="1808"/>
    </row>
    <row r="3" spans="2:18" ht="16.5" thickBot="1" x14ac:dyDescent="0.3">
      <c r="B3" s="1810"/>
      <c r="C3" s="1811"/>
      <c r="D3" s="1811"/>
      <c r="E3" s="1811"/>
      <c r="F3" s="1811"/>
      <c r="G3" s="1811"/>
      <c r="H3" s="1811"/>
      <c r="I3" s="1811"/>
      <c r="J3" s="1811"/>
      <c r="K3" s="1811"/>
      <c r="L3" s="1811"/>
      <c r="M3" s="1811"/>
      <c r="N3" s="1811"/>
      <c r="O3" s="1811"/>
      <c r="P3" s="1811"/>
      <c r="Q3" s="776"/>
      <c r="R3" s="776"/>
    </row>
    <row r="4" spans="2:18" ht="21.75" thickBot="1" x14ac:dyDescent="0.4">
      <c r="B4" s="1855" t="s">
        <v>3029</v>
      </c>
      <c r="C4" s="1856"/>
      <c r="D4" s="1856"/>
      <c r="E4" s="1856"/>
      <c r="F4" s="1856"/>
      <c r="G4" s="1856"/>
      <c r="H4" s="1856"/>
      <c r="I4" s="1856"/>
      <c r="J4" s="1856"/>
      <c r="K4" s="1856"/>
      <c r="L4" s="1856"/>
      <c r="M4" s="1856"/>
      <c r="N4" s="1856"/>
      <c r="O4" s="1856"/>
      <c r="P4" s="1858"/>
      <c r="Q4" s="776"/>
      <c r="R4" s="776"/>
    </row>
    <row r="5" spans="2:18" s="778" customFormat="1" ht="15.75" x14ac:dyDescent="0.25">
      <c r="B5" s="1859"/>
      <c r="C5" s="1859"/>
      <c r="D5" s="1859"/>
      <c r="E5" s="1859"/>
      <c r="F5" s="1859"/>
      <c r="G5" s="1859"/>
      <c r="H5" s="1859"/>
      <c r="I5" s="1859"/>
      <c r="J5" s="1859"/>
      <c r="K5" s="1859"/>
      <c r="L5" s="1859"/>
      <c r="M5" s="1859"/>
      <c r="N5" s="1859"/>
      <c r="O5" s="1859"/>
      <c r="P5" s="1859"/>
      <c r="Q5" s="803"/>
      <c r="R5" s="803"/>
    </row>
    <row r="6" spans="2:18" s="908" customFormat="1" ht="31.5" x14ac:dyDescent="0.25">
      <c r="B6" s="1166" t="s">
        <v>886</v>
      </c>
      <c r="C6" s="943" t="s">
        <v>887</v>
      </c>
      <c r="D6" s="1173" t="s">
        <v>888</v>
      </c>
      <c r="E6" s="1173" t="s">
        <v>889</v>
      </c>
      <c r="F6" s="1173" t="s">
        <v>890</v>
      </c>
      <c r="G6" s="1173" t="s">
        <v>891</v>
      </c>
      <c r="H6" s="1173" t="s">
        <v>892</v>
      </c>
      <c r="I6" s="1173" t="s">
        <v>893</v>
      </c>
      <c r="J6" s="1173" t="s">
        <v>894</v>
      </c>
      <c r="K6" s="1173" t="s">
        <v>895</v>
      </c>
      <c r="L6" s="1173" t="s">
        <v>896</v>
      </c>
      <c r="M6" s="943" t="s">
        <v>897</v>
      </c>
      <c r="N6" s="943" t="s">
        <v>898</v>
      </c>
      <c r="O6" s="943" t="s">
        <v>899</v>
      </c>
      <c r="P6" s="943" t="s">
        <v>727</v>
      </c>
      <c r="Q6" s="907"/>
    </row>
    <row r="7" spans="2:18" ht="15.75" x14ac:dyDescent="0.25">
      <c r="B7" s="944" t="s">
        <v>900</v>
      </c>
      <c r="C7" s="825">
        <f>SUM(C9:C15)</f>
        <v>0</v>
      </c>
      <c r="D7" s="825">
        <f t="shared" ref="D7:P7" si="0">SUM(D9:D15)</f>
        <v>0</v>
      </c>
      <c r="E7" s="825">
        <f t="shared" si="0"/>
        <v>0</v>
      </c>
      <c r="F7" s="825">
        <f t="shared" si="0"/>
        <v>0</v>
      </c>
      <c r="G7" s="825">
        <f t="shared" si="0"/>
        <v>0</v>
      </c>
      <c r="H7" s="825">
        <f t="shared" si="0"/>
        <v>0</v>
      </c>
      <c r="I7" s="825">
        <f t="shared" si="0"/>
        <v>0</v>
      </c>
      <c r="J7" s="825">
        <f t="shared" si="0"/>
        <v>1</v>
      </c>
      <c r="K7" s="825">
        <f t="shared" si="0"/>
        <v>10</v>
      </c>
      <c r="L7" s="825">
        <f t="shared" si="0"/>
        <v>19</v>
      </c>
      <c r="M7" s="825">
        <f t="shared" si="0"/>
        <v>47</v>
      </c>
      <c r="N7" s="825">
        <f t="shared" si="0"/>
        <v>22</v>
      </c>
      <c r="O7" s="825">
        <f t="shared" si="0"/>
        <v>129</v>
      </c>
      <c r="P7" s="825">
        <f t="shared" si="0"/>
        <v>228</v>
      </c>
      <c r="Q7" s="912"/>
    </row>
    <row r="8" spans="2:18" ht="15.75" x14ac:dyDescent="0.25">
      <c r="B8" s="1168"/>
      <c r="C8" s="1171">
        <f>IFERROR(C7/$P$7,0)</f>
        <v>0</v>
      </c>
      <c r="D8" s="1171">
        <f t="shared" ref="D8:P8" si="1">IFERROR(D7/$P$7,0)</f>
        <v>0</v>
      </c>
      <c r="E8" s="1171">
        <f t="shared" si="1"/>
        <v>0</v>
      </c>
      <c r="F8" s="1171">
        <f t="shared" si="1"/>
        <v>0</v>
      </c>
      <c r="G8" s="1171">
        <f t="shared" si="1"/>
        <v>0</v>
      </c>
      <c r="H8" s="1171">
        <f t="shared" si="1"/>
        <v>0</v>
      </c>
      <c r="I8" s="1171">
        <f t="shared" si="1"/>
        <v>0</v>
      </c>
      <c r="J8" s="1171">
        <f t="shared" si="1"/>
        <v>4.3859649122807015E-3</v>
      </c>
      <c r="K8" s="1171">
        <f t="shared" si="1"/>
        <v>4.3859649122807015E-2</v>
      </c>
      <c r="L8" s="1171">
        <f t="shared" si="1"/>
        <v>8.3333333333333329E-2</v>
      </c>
      <c r="M8" s="1171">
        <f t="shared" si="1"/>
        <v>0.20614035087719298</v>
      </c>
      <c r="N8" s="1171">
        <f t="shared" si="1"/>
        <v>9.6491228070175433E-2</v>
      </c>
      <c r="O8" s="1171">
        <f t="shared" si="1"/>
        <v>0.56578947368421051</v>
      </c>
      <c r="P8" s="1179">
        <f t="shared" si="1"/>
        <v>1</v>
      </c>
      <c r="Q8" s="912"/>
    </row>
    <row r="9" spans="2:18" ht="18.75" customHeight="1" x14ac:dyDescent="0.25">
      <c r="B9" s="1153" t="s">
        <v>942</v>
      </c>
      <c r="C9" s="1520">
        <v>0</v>
      </c>
      <c r="D9" s="1520">
        <v>0</v>
      </c>
      <c r="E9" s="1520">
        <v>0</v>
      </c>
      <c r="F9" s="1520">
        <v>0</v>
      </c>
      <c r="G9" s="1520">
        <v>0</v>
      </c>
      <c r="H9" s="1520">
        <v>0</v>
      </c>
      <c r="I9" s="1520">
        <v>0</v>
      </c>
      <c r="J9" s="1520">
        <v>0</v>
      </c>
      <c r="K9" s="1520">
        <v>1</v>
      </c>
      <c r="L9" s="1520">
        <v>2</v>
      </c>
      <c r="M9" s="1520">
        <v>8</v>
      </c>
      <c r="N9" s="1520">
        <v>6</v>
      </c>
      <c r="O9" s="1520">
        <v>21</v>
      </c>
      <c r="P9" s="925">
        <f t="shared" ref="P9:P52" si="2">SUM(C9:O9)</f>
        <v>38</v>
      </c>
      <c r="Q9" s="912"/>
    </row>
    <row r="10" spans="2:18" s="776" customFormat="1" ht="18.75" customHeight="1" x14ac:dyDescent="0.25">
      <c r="B10" s="1153" t="s">
        <v>943</v>
      </c>
      <c r="C10" s="1520">
        <v>0</v>
      </c>
      <c r="D10" s="1520">
        <v>0</v>
      </c>
      <c r="E10" s="1520">
        <v>0</v>
      </c>
      <c r="F10" s="1520">
        <v>0</v>
      </c>
      <c r="G10" s="1520">
        <v>0</v>
      </c>
      <c r="H10" s="1520">
        <v>0</v>
      </c>
      <c r="I10" s="1520">
        <v>0</v>
      </c>
      <c r="J10" s="1520">
        <v>0</v>
      </c>
      <c r="K10" s="1520">
        <v>3</v>
      </c>
      <c r="L10" s="1520">
        <v>4</v>
      </c>
      <c r="M10" s="1520">
        <v>4</v>
      </c>
      <c r="N10" s="1520">
        <v>0</v>
      </c>
      <c r="O10" s="1520">
        <v>16</v>
      </c>
      <c r="P10" s="925">
        <f t="shared" si="2"/>
        <v>27</v>
      </c>
      <c r="Q10" s="912"/>
    </row>
    <row r="11" spans="2:18" s="776" customFormat="1" ht="18.75" customHeight="1" x14ac:dyDescent="0.25">
      <c r="B11" s="1153" t="s">
        <v>944</v>
      </c>
      <c r="C11" s="1520">
        <v>0</v>
      </c>
      <c r="D11" s="1520">
        <v>0</v>
      </c>
      <c r="E11" s="1520">
        <v>0</v>
      </c>
      <c r="F11" s="1520">
        <v>0</v>
      </c>
      <c r="G11" s="1520">
        <v>0</v>
      </c>
      <c r="H11" s="1520">
        <v>0</v>
      </c>
      <c r="I11" s="1520">
        <v>0</v>
      </c>
      <c r="J11" s="1520">
        <v>0</v>
      </c>
      <c r="K11" s="1520">
        <v>3</v>
      </c>
      <c r="L11" s="1520">
        <v>3</v>
      </c>
      <c r="M11" s="1520">
        <v>9</v>
      </c>
      <c r="N11" s="1520">
        <v>1</v>
      </c>
      <c r="O11" s="1520">
        <v>14</v>
      </c>
      <c r="P11" s="925">
        <f t="shared" si="2"/>
        <v>30</v>
      </c>
      <c r="Q11" s="912"/>
    </row>
    <row r="12" spans="2:18" s="776" customFormat="1" ht="18.75" customHeight="1" x14ac:dyDescent="0.25">
      <c r="B12" s="1153" t="s">
        <v>967</v>
      </c>
      <c r="C12" s="1520">
        <v>0</v>
      </c>
      <c r="D12" s="1520">
        <v>0</v>
      </c>
      <c r="E12" s="1520">
        <v>0</v>
      </c>
      <c r="F12" s="1520">
        <v>0</v>
      </c>
      <c r="G12" s="1520">
        <v>0</v>
      </c>
      <c r="H12" s="1520">
        <v>0</v>
      </c>
      <c r="I12" s="1520">
        <v>0</v>
      </c>
      <c r="J12" s="1520">
        <v>1</v>
      </c>
      <c r="K12" s="1520">
        <v>1</v>
      </c>
      <c r="L12" s="1520">
        <v>4</v>
      </c>
      <c r="M12" s="1520">
        <v>15</v>
      </c>
      <c r="N12" s="1520">
        <v>3</v>
      </c>
      <c r="O12" s="1520">
        <v>10</v>
      </c>
      <c r="P12" s="925">
        <f t="shared" si="2"/>
        <v>34</v>
      </c>
      <c r="Q12" s="912"/>
    </row>
    <row r="13" spans="2:18" s="776" customFormat="1" ht="18.75" customHeight="1" x14ac:dyDescent="0.25">
      <c r="B13" s="1153" t="s">
        <v>968</v>
      </c>
      <c r="C13" s="840">
        <v>0</v>
      </c>
      <c r="D13" s="840">
        <v>0</v>
      </c>
      <c r="E13" s="840">
        <v>0</v>
      </c>
      <c r="F13" s="840">
        <v>0</v>
      </c>
      <c r="G13" s="840">
        <v>0</v>
      </c>
      <c r="H13" s="840">
        <v>0</v>
      </c>
      <c r="I13" s="840">
        <v>0</v>
      </c>
      <c r="J13" s="840">
        <v>0</v>
      </c>
      <c r="K13" s="840">
        <v>2</v>
      </c>
      <c r="L13" s="840">
        <v>3</v>
      </c>
      <c r="M13" s="840">
        <v>4</v>
      </c>
      <c r="N13" s="840">
        <v>6</v>
      </c>
      <c r="O13" s="840">
        <v>20</v>
      </c>
      <c r="P13" s="925">
        <f t="shared" si="2"/>
        <v>35</v>
      </c>
      <c r="Q13" s="912"/>
    </row>
    <row r="14" spans="2:18" s="776" customFormat="1" ht="18.75" customHeight="1" x14ac:dyDescent="0.25">
      <c r="B14" s="1153" t="s">
        <v>3019</v>
      </c>
      <c r="C14" s="840">
        <v>0</v>
      </c>
      <c r="D14" s="840">
        <v>0</v>
      </c>
      <c r="E14" s="840">
        <v>0</v>
      </c>
      <c r="F14" s="840">
        <v>0</v>
      </c>
      <c r="G14" s="840">
        <v>0</v>
      </c>
      <c r="H14" s="840">
        <v>0</v>
      </c>
      <c r="I14" s="840">
        <v>0</v>
      </c>
      <c r="J14" s="840">
        <v>0</v>
      </c>
      <c r="K14" s="840">
        <v>0</v>
      </c>
      <c r="L14" s="840">
        <v>0</v>
      </c>
      <c r="M14" s="840">
        <v>1</v>
      </c>
      <c r="N14" s="840">
        <v>2</v>
      </c>
      <c r="O14" s="840">
        <v>27</v>
      </c>
      <c r="P14" s="925">
        <f t="shared" si="2"/>
        <v>30</v>
      </c>
      <c r="Q14" s="912"/>
    </row>
    <row r="15" spans="2:18" s="776" customFormat="1" ht="18.75" customHeight="1" x14ac:dyDescent="0.25">
      <c r="B15" s="1153" t="s">
        <v>3026</v>
      </c>
      <c r="C15" s="840">
        <v>0</v>
      </c>
      <c r="D15" s="840">
        <v>0</v>
      </c>
      <c r="E15" s="840">
        <v>0</v>
      </c>
      <c r="F15" s="840">
        <v>0</v>
      </c>
      <c r="G15" s="840">
        <v>0</v>
      </c>
      <c r="H15" s="840">
        <v>0</v>
      </c>
      <c r="I15" s="840">
        <v>0</v>
      </c>
      <c r="J15" s="840">
        <v>0</v>
      </c>
      <c r="K15" s="840">
        <v>0</v>
      </c>
      <c r="L15" s="840">
        <v>3</v>
      </c>
      <c r="M15" s="840">
        <v>6</v>
      </c>
      <c r="N15" s="840">
        <v>4</v>
      </c>
      <c r="O15" s="840">
        <v>21</v>
      </c>
      <c r="P15" s="925">
        <f t="shared" si="2"/>
        <v>34</v>
      </c>
      <c r="Q15" s="912"/>
    </row>
    <row r="16" spans="2:18" s="776" customFormat="1" ht="18.75" customHeight="1" x14ac:dyDescent="0.25">
      <c r="B16" s="1169" t="s">
        <v>916</v>
      </c>
      <c r="C16" s="825">
        <f t="shared" ref="C16:P16" si="3">SUM(C18:C20)</f>
        <v>0</v>
      </c>
      <c r="D16" s="825">
        <f t="shared" si="3"/>
        <v>0</v>
      </c>
      <c r="E16" s="825">
        <f t="shared" si="3"/>
        <v>0</v>
      </c>
      <c r="F16" s="825">
        <f t="shared" si="3"/>
        <v>0</v>
      </c>
      <c r="G16" s="825">
        <f t="shared" si="3"/>
        <v>0</v>
      </c>
      <c r="H16" s="825">
        <f t="shared" si="3"/>
        <v>0</v>
      </c>
      <c r="I16" s="825">
        <f t="shared" si="3"/>
        <v>0</v>
      </c>
      <c r="J16" s="825">
        <f t="shared" si="3"/>
        <v>0</v>
      </c>
      <c r="K16" s="825">
        <f t="shared" si="3"/>
        <v>1</v>
      </c>
      <c r="L16" s="825">
        <f t="shared" si="3"/>
        <v>2</v>
      </c>
      <c r="M16" s="825">
        <f t="shared" si="3"/>
        <v>8</v>
      </c>
      <c r="N16" s="825">
        <f t="shared" si="3"/>
        <v>11</v>
      </c>
      <c r="O16" s="825">
        <f t="shared" si="3"/>
        <v>47</v>
      </c>
      <c r="P16" s="825">
        <f t="shared" si="3"/>
        <v>69</v>
      </c>
      <c r="Q16" s="912"/>
    </row>
    <row r="17" spans="2:17" s="776" customFormat="1" ht="18.75" customHeight="1" x14ac:dyDescent="0.25">
      <c r="B17" s="1170"/>
      <c r="C17" s="1171">
        <f>IFERROR(C16/$P16,0)</f>
        <v>0</v>
      </c>
      <c r="D17" s="1171">
        <f t="shared" ref="D17:P17" si="4">IFERROR(D16/$P16,0)</f>
        <v>0</v>
      </c>
      <c r="E17" s="1171">
        <f t="shared" si="4"/>
        <v>0</v>
      </c>
      <c r="F17" s="1171">
        <f t="shared" si="4"/>
        <v>0</v>
      </c>
      <c r="G17" s="1171">
        <f t="shared" si="4"/>
        <v>0</v>
      </c>
      <c r="H17" s="1171">
        <f t="shared" si="4"/>
        <v>0</v>
      </c>
      <c r="I17" s="1171">
        <f t="shared" si="4"/>
        <v>0</v>
      </c>
      <c r="J17" s="1171">
        <f t="shared" si="4"/>
        <v>0</v>
      </c>
      <c r="K17" s="1171">
        <f t="shared" si="4"/>
        <v>1.4492753623188406E-2</v>
      </c>
      <c r="L17" s="1171">
        <f t="shared" si="4"/>
        <v>2.8985507246376812E-2</v>
      </c>
      <c r="M17" s="1171">
        <f t="shared" si="4"/>
        <v>0.11594202898550725</v>
      </c>
      <c r="N17" s="1171">
        <f t="shared" si="4"/>
        <v>0.15942028985507245</v>
      </c>
      <c r="O17" s="1171">
        <f t="shared" si="4"/>
        <v>0.6811594202898551</v>
      </c>
      <c r="P17" s="1179">
        <f t="shared" si="4"/>
        <v>1</v>
      </c>
      <c r="Q17" s="912"/>
    </row>
    <row r="18" spans="2:17" s="776" customFormat="1" ht="31.5" x14ac:dyDescent="0.25">
      <c r="B18" s="1153" t="s">
        <v>969</v>
      </c>
      <c r="C18" s="840">
        <v>0</v>
      </c>
      <c r="D18" s="840">
        <v>0</v>
      </c>
      <c r="E18" s="840">
        <v>0</v>
      </c>
      <c r="F18" s="840">
        <v>0</v>
      </c>
      <c r="G18" s="840">
        <v>0</v>
      </c>
      <c r="H18" s="840">
        <v>0</v>
      </c>
      <c r="I18" s="840">
        <v>0</v>
      </c>
      <c r="J18" s="840">
        <v>0</v>
      </c>
      <c r="K18" s="840">
        <v>0</v>
      </c>
      <c r="L18" s="840">
        <v>0</v>
      </c>
      <c r="M18" s="840">
        <v>1</v>
      </c>
      <c r="N18" s="840">
        <v>0</v>
      </c>
      <c r="O18" s="840">
        <v>25</v>
      </c>
      <c r="P18" s="925">
        <f t="shared" si="2"/>
        <v>26</v>
      </c>
      <c r="Q18" s="912"/>
    </row>
    <row r="19" spans="2:17" s="776" customFormat="1" ht="15.75" x14ac:dyDescent="0.25">
      <c r="B19" s="1153" t="s">
        <v>946</v>
      </c>
      <c r="C19" s="840">
        <v>0</v>
      </c>
      <c r="D19" s="840">
        <v>0</v>
      </c>
      <c r="E19" s="840">
        <v>0</v>
      </c>
      <c r="F19" s="840">
        <v>0</v>
      </c>
      <c r="G19" s="840">
        <v>0</v>
      </c>
      <c r="H19" s="840">
        <v>0</v>
      </c>
      <c r="I19" s="840">
        <v>0</v>
      </c>
      <c r="J19" s="840">
        <v>0</v>
      </c>
      <c r="K19" s="840">
        <v>1</v>
      </c>
      <c r="L19" s="840">
        <v>2</v>
      </c>
      <c r="M19" s="840">
        <v>7</v>
      </c>
      <c r="N19" s="840">
        <v>11</v>
      </c>
      <c r="O19" s="840">
        <v>15</v>
      </c>
      <c r="P19" s="925">
        <f t="shared" si="2"/>
        <v>36</v>
      </c>
      <c r="Q19" s="912"/>
    </row>
    <row r="20" spans="2:17" s="776" customFormat="1" ht="31.5" x14ac:dyDescent="0.25">
      <c r="B20" s="1153" t="s">
        <v>849</v>
      </c>
      <c r="C20" s="840">
        <v>0</v>
      </c>
      <c r="D20" s="840">
        <v>0</v>
      </c>
      <c r="E20" s="840">
        <v>0</v>
      </c>
      <c r="F20" s="840">
        <v>0</v>
      </c>
      <c r="G20" s="840">
        <v>0</v>
      </c>
      <c r="H20" s="840">
        <v>0</v>
      </c>
      <c r="I20" s="840">
        <v>0</v>
      </c>
      <c r="J20" s="840">
        <v>0</v>
      </c>
      <c r="K20" s="840">
        <v>0</v>
      </c>
      <c r="L20" s="840">
        <v>0</v>
      </c>
      <c r="M20" s="840">
        <v>0</v>
      </c>
      <c r="N20" s="840">
        <v>0</v>
      </c>
      <c r="O20" s="840">
        <v>7</v>
      </c>
      <c r="P20" s="925">
        <f t="shared" si="2"/>
        <v>7</v>
      </c>
      <c r="Q20" s="912"/>
    </row>
    <row r="21" spans="2:17" s="776" customFormat="1" ht="18.75" customHeight="1" x14ac:dyDescent="0.25">
      <c r="B21" s="1169" t="s">
        <v>326</v>
      </c>
      <c r="C21" s="825">
        <f>SUM(C23:C31)</f>
        <v>0</v>
      </c>
      <c r="D21" s="825">
        <f t="shared" ref="D21:P21" si="5">SUM(D23:D31)</f>
        <v>0</v>
      </c>
      <c r="E21" s="825">
        <f t="shared" si="5"/>
        <v>0</v>
      </c>
      <c r="F21" s="825">
        <f t="shared" si="5"/>
        <v>0</v>
      </c>
      <c r="G21" s="825">
        <f t="shared" si="5"/>
        <v>0</v>
      </c>
      <c r="H21" s="825">
        <f t="shared" si="5"/>
        <v>0</v>
      </c>
      <c r="I21" s="825">
        <f t="shared" si="5"/>
        <v>0</v>
      </c>
      <c r="J21" s="825">
        <f t="shared" si="5"/>
        <v>0</v>
      </c>
      <c r="K21" s="825">
        <f t="shared" si="5"/>
        <v>0</v>
      </c>
      <c r="L21" s="825">
        <f t="shared" si="5"/>
        <v>3</v>
      </c>
      <c r="M21" s="825">
        <f t="shared" si="5"/>
        <v>14</v>
      </c>
      <c r="N21" s="825">
        <f t="shared" si="5"/>
        <v>21</v>
      </c>
      <c r="O21" s="825">
        <f t="shared" si="5"/>
        <v>63</v>
      </c>
      <c r="P21" s="825">
        <f t="shared" si="5"/>
        <v>101</v>
      </c>
      <c r="Q21" s="912"/>
    </row>
    <row r="22" spans="2:17" s="776" customFormat="1" ht="18.75" customHeight="1" x14ac:dyDescent="0.25">
      <c r="B22" s="1170"/>
      <c r="C22" s="1171">
        <f>IFERROR(C21/$P21,0)</f>
        <v>0</v>
      </c>
      <c r="D22" s="1171">
        <f t="shared" ref="D22:P22" si="6">IFERROR(D21/$P21,0)</f>
        <v>0</v>
      </c>
      <c r="E22" s="1171">
        <f t="shared" si="6"/>
        <v>0</v>
      </c>
      <c r="F22" s="1171">
        <f t="shared" si="6"/>
        <v>0</v>
      </c>
      <c r="G22" s="1171">
        <f t="shared" si="6"/>
        <v>0</v>
      </c>
      <c r="H22" s="1171">
        <f t="shared" si="6"/>
        <v>0</v>
      </c>
      <c r="I22" s="1171">
        <f t="shared" si="6"/>
        <v>0</v>
      </c>
      <c r="J22" s="1171">
        <f t="shared" si="6"/>
        <v>0</v>
      </c>
      <c r="K22" s="1171">
        <f t="shared" si="6"/>
        <v>0</v>
      </c>
      <c r="L22" s="1171">
        <f t="shared" si="6"/>
        <v>2.9702970297029702E-2</v>
      </c>
      <c r="M22" s="1171">
        <f t="shared" si="6"/>
        <v>0.13861386138613863</v>
      </c>
      <c r="N22" s="1171">
        <f t="shared" si="6"/>
        <v>0.20792079207920791</v>
      </c>
      <c r="O22" s="1171">
        <f t="shared" si="6"/>
        <v>0.62376237623762376</v>
      </c>
      <c r="P22" s="1179">
        <f t="shared" si="6"/>
        <v>1</v>
      </c>
      <c r="Q22" s="912"/>
    </row>
    <row r="23" spans="2:17" s="776" customFormat="1" ht="18.75" customHeight="1" x14ac:dyDescent="0.25">
      <c r="B23" s="1153" t="s">
        <v>948</v>
      </c>
      <c r="C23" s="1520">
        <v>0</v>
      </c>
      <c r="D23" s="1520">
        <v>0</v>
      </c>
      <c r="E23" s="1520">
        <v>0</v>
      </c>
      <c r="F23" s="1520">
        <v>0</v>
      </c>
      <c r="G23" s="1520">
        <v>0</v>
      </c>
      <c r="H23" s="1520">
        <v>0</v>
      </c>
      <c r="I23" s="1520">
        <v>0</v>
      </c>
      <c r="J23" s="1520">
        <v>0</v>
      </c>
      <c r="K23" s="1520">
        <v>0</v>
      </c>
      <c r="L23" s="1520">
        <v>0</v>
      </c>
      <c r="M23" s="1520">
        <v>1</v>
      </c>
      <c r="N23" s="1520">
        <v>3</v>
      </c>
      <c r="O23" s="1520">
        <v>10</v>
      </c>
      <c r="P23" s="925">
        <f t="shared" si="2"/>
        <v>14</v>
      </c>
      <c r="Q23" s="912"/>
    </row>
    <row r="24" spans="2:17" s="776" customFormat="1" ht="18.75" customHeight="1" x14ac:dyDescent="0.25">
      <c r="B24" s="1153" t="s">
        <v>949</v>
      </c>
      <c r="C24" s="1520">
        <v>0</v>
      </c>
      <c r="D24" s="1520">
        <v>0</v>
      </c>
      <c r="E24" s="1520">
        <v>0</v>
      </c>
      <c r="F24" s="1520">
        <v>0</v>
      </c>
      <c r="G24" s="1520">
        <v>0</v>
      </c>
      <c r="H24" s="1520">
        <v>0</v>
      </c>
      <c r="I24" s="1520">
        <v>0</v>
      </c>
      <c r="J24" s="1520">
        <v>0</v>
      </c>
      <c r="K24" s="1520">
        <v>0</v>
      </c>
      <c r="L24" s="1520">
        <v>0</v>
      </c>
      <c r="M24" s="1520">
        <v>1</v>
      </c>
      <c r="N24" s="1520">
        <v>2</v>
      </c>
      <c r="O24" s="1520">
        <v>6</v>
      </c>
      <c r="P24" s="925">
        <f t="shared" si="2"/>
        <v>9</v>
      </c>
      <c r="Q24" s="912"/>
    </row>
    <row r="25" spans="2:17" s="776" customFormat="1" ht="18.75" customHeight="1" x14ac:dyDescent="0.25">
      <c r="B25" s="1153" t="s">
        <v>950</v>
      </c>
      <c r="C25" s="840">
        <v>0</v>
      </c>
      <c r="D25" s="840">
        <v>0</v>
      </c>
      <c r="E25" s="840">
        <v>0</v>
      </c>
      <c r="F25" s="840">
        <v>0</v>
      </c>
      <c r="G25" s="840">
        <v>0</v>
      </c>
      <c r="H25" s="840">
        <v>0</v>
      </c>
      <c r="I25" s="840">
        <v>0</v>
      </c>
      <c r="J25" s="840">
        <v>0</v>
      </c>
      <c r="K25" s="840">
        <v>0</v>
      </c>
      <c r="L25" s="840">
        <v>0</v>
      </c>
      <c r="M25" s="840">
        <v>4</v>
      </c>
      <c r="N25" s="840">
        <v>4</v>
      </c>
      <c r="O25" s="840">
        <v>4</v>
      </c>
      <c r="P25" s="925">
        <f t="shared" si="2"/>
        <v>12</v>
      </c>
      <c r="Q25" s="912"/>
    </row>
    <row r="26" spans="2:17" s="776" customFormat="1" ht="18.75" customHeight="1" x14ac:dyDescent="0.25">
      <c r="B26" s="839" t="s">
        <v>951</v>
      </c>
      <c r="C26" s="840">
        <v>0</v>
      </c>
      <c r="D26" s="840">
        <v>0</v>
      </c>
      <c r="E26" s="840">
        <v>0</v>
      </c>
      <c r="F26" s="840">
        <v>0</v>
      </c>
      <c r="G26" s="840">
        <v>0</v>
      </c>
      <c r="H26" s="840">
        <v>0</v>
      </c>
      <c r="I26" s="840">
        <v>0</v>
      </c>
      <c r="J26" s="840">
        <v>0</v>
      </c>
      <c r="K26" s="840">
        <v>0</v>
      </c>
      <c r="L26" s="840">
        <v>0</v>
      </c>
      <c r="M26" s="840">
        <v>2</v>
      </c>
      <c r="N26" s="840">
        <v>3</v>
      </c>
      <c r="O26" s="840">
        <v>13</v>
      </c>
      <c r="P26" s="925">
        <f t="shared" si="2"/>
        <v>18</v>
      </c>
      <c r="Q26" s="912"/>
    </row>
    <row r="27" spans="2:17" s="776" customFormat="1" ht="18.75" customHeight="1" x14ac:dyDescent="0.25">
      <c r="B27" s="1153" t="s">
        <v>952</v>
      </c>
      <c r="C27" s="840">
        <v>0</v>
      </c>
      <c r="D27" s="840">
        <v>0</v>
      </c>
      <c r="E27" s="840">
        <v>0</v>
      </c>
      <c r="F27" s="840">
        <v>0</v>
      </c>
      <c r="G27" s="840">
        <v>0</v>
      </c>
      <c r="H27" s="840">
        <v>0</v>
      </c>
      <c r="I27" s="840">
        <v>0</v>
      </c>
      <c r="J27" s="840">
        <v>0</v>
      </c>
      <c r="K27" s="840">
        <v>0</v>
      </c>
      <c r="L27" s="840">
        <v>0</v>
      </c>
      <c r="M27" s="840">
        <v>0</v>
      </c>
      <c r="N27" s="840">
        <v>3</v>
      </c>
      <c r="O27" s="840">
        <v>6</v>
      </c>
      <c r="P27" s="925">
        <f t="shared" si="2"/>
        <v>9</v>
      </c>
      <c r="Q27" s="912"/>
    </row>
    <row r="28" spans="2:17" s="776" customFormat="1" ht="18.75" customHeight="1" x14ac:dyDescent="0.25">
      <c r="B28" s="1153" t="s">
        <v>3027</v>
      </c>
      <c r="C28" s="840">
        <v>0</v>
      </c>
      <c r="D28" s="840">
        <v>0</v>
      </c>
      <c r="E28" s="840">
        <v>0</v>
      </c>
      <c r="F28" s="840">
        <v>0</v>
      </c>
      <c r="G28" s="840">
        <v>0</v>
      </c>
      <c r="H28" s="840">
        <v>0</v>
      </c>
      <c r="I28" s="840">
        <v>0</v>
      </c>
      <c r="J28" s="840">
        <v>0</v>
      </c>
      <c r="K28" s="840">
        <v>0</v>
      </c>
      <c r="L28" s="840">
        <v>0</v>
      </c>
      <c r="M28" s="840">
        <v>0</v>
      </c>
      <c r="N28" s="840">
        <v>0</v>
      </c>
      <c r="O28" s="840">
        <v>3</v>
      </c>
      <c r="P28" s="925">
        <f t="shared" si="2"/>
        <v>3</v>
      </c>
      <c r="Q28" s="912"/>
    </row>
    <row r="29" spans="2:17" s="776" customFormat="1" ht="15.75" x14ac:dyDescent="0.25">
      <c r="B29" s="1153" t="s">
        <v>955</v>
      </c>
      <c r="C29" s="840">
        <v>0</v>
      </c>
      <c r="D29" s="840">
        <v>0</v>
      </c>
      <c r="E29" s="840">
        <v>0</v>
      </c>
      <c r="F29" s="840">
        <v>0</v>
      </c>
      <c r="G29" s="840">
        <v>0</v>
      </c>
      <c r="H29" s="840">
        <v>0</v>
      </c>
      <c r="I29" s="840">
        <v>0</v>
      </c>
      <c r="J29" s="840">
        <v>0</v>
      </c>
      <c r="K29" s="840">
        <v>0</v>
      </c>
      <c r="L29" s="840">
        <v>2</v>
      </c>
      <c r="M29" s="840">
        <v>3</v>
      </c>
      <c r="N29" s="840">
        <v>4</v>
      </c>
      <c r="O29" s="840">
        <v>13</v>
      </c>
      <c r="P29" s="925">
        <f t="shared" si="2"/>
        <v>22</v>
      </c>
      <c r="Q29" s="912"/>
    </row>
    <row r="30" spans="2:17" s="776" customFormat="1" ht="15.75" x14ac:dyDescent="0.25">
      <c r="B30" s="1153" t="s">
        <v>970</v>
      </c>
      <c r="C30" s="840">
        <v>0</v>
      </c>
      <c r="D30" s="840">
        <v>0</v>
      </c>
      <c r="E30" s="840">
        <v>0</v>
      </c>
      <c r="F30" s="840">
        <v>0</v>
      </c>
      <c r="G30" s="840">
        <v>0</v>
      </c>
      <c r="H30" s="840">
        <v>0</v>
      </c>
      <c r="I30" s="840">
        <v>0</v>
      </c>
      <c r="J30" s="840">
        <v>0</v>
      </c>
      <c r="K30" s="840">
        <v>0</v>
      </c>
      <c r="L30" s="840">
        <v>1</v>
      </c>
      <c r="M30" s="840">
        <v>3</v>
      </c>
      <c r="N30" s="840">
        <v>1</v>
      </c>
      <c r="O30" s="840">
        <v>7</v>
      </c>
      <c r="P30" s="925">
        <f t="shared" si="2"/>
        <v>12</v>
      </c>
      <c r="Q30" s="912"/>
    </row>
    <row r="31" spans="2:17" s="776" customFormat="1" ht="18.75" customHeight="1" x14ac:dyDescent="0.25">
      <c r="B31" s="1153" t="s">
        <v>3023</v>
      </c>
      <c r="C31" s="840">
        <v>0</v>
      </c>
      <c r="D31" s="840">
        <v>0</v>
      </c>
      <c r="E31" s="840">
        <v>0</v>
      </c>
      <c r="F31" s="840">
        <v>0</v>
      </c>
      <c r="G31" s="840">
        <v>0</v>
      </c>
      <c r="H31" s="840">
        <v>0</v>
      </c>
      <c r="I31" s="840">
        <v>0</v>
      </c>
      <c r="J31" s="840">
        <v>0</v>
      </c>
      <c r="K31" s="840">
        <v>0</v>
      </c>
      <c r="L31" s="840">
        <v>0</v>
      </c>
      <c r="M31" s="840">
        <v>0</v>
      </c>
      <c r="N31" s="840">
        <v>1</v>
      </c>
      <c r="O31" s="840">
        <v>1</v>
      </c>
      <c r="P31" s="925">
        <f t="shared" si="2"/>
        <v>2</v>
      </c>
      <c r="Q31" s="912"/>
    </row>
    <row r="32" spans="2:17" s="776" customFormat="1" ht="18.75" customHeight="1" x14ac:dyDescent="0.25">
      <c r="B32" s="1169" t="s">
        <v>410</v>
      </c>
      <c r="C32" s="825">
        <f>SUM(C34:C43)</f>
        <v>0</v>
      </c>
      <c r="D32" s="825">
        <f t="shared" ref="D32:P32" si="7">SUM(D34:D43)</f>
        <v>0</v>
      </c>
      <c r="E32" s="825">
        <f t="shared" si="7"/>
        <v>0</v>
      </c>
      <c r="F32" s="825">
        <f t="shared" si="7"/>
        <v>0</v>
      </c>
      <c r="G32" s="825">
        <f t="shared" si="7"/>
        <v>0</v>
      </c>
      <c r="H32" s="825">
        <f t="shared" si="7"/>
        <v>0</v>
      </c>
      <c r="I32" s="825">
        <f t="shared" si="7"/>
        <v>1</v>
      </c>
      <c r="J32" s="825">
        <f t="shared" si="7"/>
        <v>2</v>
      </c>
      <c r="K32" s="825">
        <f t="shared" si="7"/>
        <v>9</v>
      </c>
      <c r="L32" s="825">
        <f t="shared" si="7"/>
        <v>17</v>
      </c>
      <c r="M32" s="825">
        <f t="shared" si="7"/>
        <v>47</v>
      </c>
      <c r="N32" s="825">
        <f t="shared" si="7"/>
        <v>30</v>
      </c>
      <c r="O32" s="825">
        <f t="shared" si="7"/>
        <v>175</v>
      </c>
      <c r="P32" s="825">
        <f t="shared" si="7"/>
        <v>281</v>
      </c>
      <c r="Q32" s="912"/>
    </row>
    <row r="33" spans="2:17" s="776" customFormat="1" ht="18.75" customHeight="1" x14ac:dyDescent="0.25">
      <c r="B33" s="1170"/>
      <c r="C33" s="1171">
        <f>IFERROR(C32/$P32,0)</f>
        <v>0</v>
      </c>
      <c r="D33" s="1171">
        <f t="shared" ref="D33:P33" si="8">IFERROR(D32/$P32,0)</f>
        <v>0</v>
      </c>
      <c r="E33" s="1171">
        <f t="shared" si="8"/>
        <v>0</v>
      </c>
      <c r="F33" s="1171">
        <f t="shared" si="8"/>
        <v>0</v>
      </c>
      <c r="G33" s="1171">
        <f t="shared" si="8"/>
        <v>0</v>
      </c>
      <c r="H33" s="1171">
        <f t="shared" si="8"/>
        <v>0</v>
      </c>
      <c r="I33" s="1171">
        <f t="shared" si="8"/>
        <v>3.5587188612099642E-3</v>
      </c>
      <c r="J33" s="1171">
        <f t="shared" si="8"/>
        <v>7.1174377224199285E-3</v>
      </c>
      <c r="K33" s="1171">
        <f t="shared" si="8"/>
        <v>3.2028469750889681E-2</v>
      </c>
      <c r="L33" s="1171">
        <f t="shared" si="8"/>
        <v>6.0498220640569395E-2</v>
      </c>
      <c r="M33" s="1171">
        <f t="shared" si="8"/>
        <v>0.16725978647686832</v>
      </c>
      <c r="N33" s="1171">
        <f t="shared" si="8"/>
        <v>0.10676156583629894</v>
      </c>
      <c r="O33" s="1171">
        <f t="shared" si="8"/>
        <v>0.62277580071174377</v>
      </c>
      <c r="P33" s="1179">
        <f t="shared" si="8"/>
        <v>1</v>
      </c>
      <c r="Q33" s="912"/>
    </row>
    <row r="34" spans="2:17" s="776" customFormat="1" ht="31.5" x14ac:dyDescent="0.25">
      <c r="B34" s="1153" t="s">
        <v>957</v>
      </c>
      <c r="C34" s="840">
        <v>0</v>
      </c>
      <c r="D34" s="840">
        <v>0</v>
      </c>
      <c r="E34" s="840">
        <v>0</v>
      </c>
      <c r="F34" s="840">
        <v>0</v>
      </c>
      <c r="G34" s="840">
        <v>0</v>
      </c>
      <c r="H34" s="840">
        <v>0</v>
      </c>
      <c r="I34" s="840">
        <v>0</v>
      </c>
      <c r="J34" s="840">
        <v>0</v>
      </c>
      <c r="K34" s="840">
        <v>2</v>
      </c>
      <c r="L34" s="840">
        <v>1</v>
      </c>
      <c r="M34" s="840">
        <v>3</v>
      </c>
      <c r="N34" s="840">
        <v>2</v>
      </c>
      <c r="O34" s="840">
        <v>14</v>
      </c>
      <c r="P34" s="925">
        <f t="shared" si="2"/>
        <v>22</v>
      </c>
      <c r="Q34" s="912"/>
    </row>
    <row r="35" spans="2:17" s="776" customFormat="1" ht="31.5" x14ac:dyDescent="0.25">
      <c r="B35" s="1153" t="s">
        <v>958</v>
      </c>
      <c r="C35" s="840">
        <v>0</v>
      </c>
      <c r="D35" s="840">
        <v>0</v>
      </c>
      <c r="E35" s="840">
        <v>0</v>
      </c>
      <c r="F35" s="840">
        <v>0</v>
      </c>
      <c r="G35" s="840">
        <v>0</v>
      </c>
      <c r="H35" s="840">
        <v>0</v>
      </c>
      <c r="I35" s="840">
        <v>0</v>
      </c>
      <c r="J35" s="840">
        <v>1</v>
      </c>
      <c r="K35" s="840">
        <v>1</v>
      </c>
      <c r="L35" s="840">
        <v>2</v>
      </c>
      <c r="M35" s="840">
        <v>4</v>
      </c>
      <c r="N35" s="840">
        <v>5</v>
      </c>
      <c r="O35" s="840">
        <v>13</v>
      </c>
      <c r="P35" s="925">
        <f t="shared" si="2"/>
        <v>26</v>
      </c>
      <c r="Q35" s="912"/>
    </row>
    <row r="36" spans="2:17" s="776" customFormat="1" ht="31.5" x14ac:dyDescent="0.25">
      <c r="B36" s="1153" t="s">
        <v>959</v>
      </c>
      <c r="C36" s="840">
        <v>0</v>
      </c>
      <c r="D36" s="840">
        <v>0</v>
      </c>
      <c r="E36" s="840">
        <v>0</v>
      </c>
      <c r="F36" s="840">
        <v>0</v>
      </c>
      <c r="G36" s="840">
        <v>0</v>
      </c>
      <c r="H36" s="840">
        <v>0</v>
      </c>
      <c r="I36" s="840">
        <v>0</v>
      </c>
      <c r="J36" s="840">
        <v>0</v>
      </c>
      <c r="K36" s="840">
        <v>0</v>
      </c>
      <c r="L36" s="840">
        <v>0</v>
      </c>
      <c r="M36" s="840">
        <v>0</v>
      </c>
      <c r="N36" s="840">
        <v>0</v>
      </c>
      <c r="O36" s="840">
        <v>8</v>
      </c>
      <c r="P36" s="925">
        <f t="shared" si="2"/>
        <v>8</v>
      </c>
      <c r="Q36" s="912"/>
    </row>
    <row r="37" spans="2:17" s="776" customFormat="1" ht="18.75" customHeight="1" x14ac:dyDescent="0.25">
      <c r="B37" s="1153" t="s">
        <v>971</v>
      </c>
      <c r="C37" s="840">
        <v>0</v>
      </c>
      <c r="D37" s="840">
        <v>0</v>
      </c>
      <c r="E37" s="840">
        <v>0</v>
      </c>
      <c r="F37" s="840">
        <v>0</v>
      </c>
      <c r="G37" s="840">
        <v>0</v>
      </c>
      <c r="H37" s="840">
        <v>0</v>
      </c>
      <c r="I37" s="840">
        <v>0</v>
      </c>
      <c r="J37" s="840">
        <v>0</v>
      </c>
      <c r="K37" s="840">
        <v>1</v>
      </c>
      <c r="L37" s="840">
        <v>3</v>
      </c>
      <c r="M37" s="840">
        <v>5</v>
      </c>
      <c r="N37" s="840">
        <v>2</v>
      </c>
      <c r="O37" s="840">
        <v>15</v>
      </c>
      <c r="P37" s="925">
        <f t="shared" si="2"/>
        <v>26</v>
      </c>
      <c r="Q37" s="912"/>
    </row>
    <row r="38" spans="2:17" s="776" customFormat="1" ht="15.75" x14ac:dyDescent="0.25">
      <c r="B38" s="1153" t="s">
        <v>961</v>
      </c>
      <c r="C38" s="840">
        <v>0</v>
      </c>
      <c r="D38" s="840">
        <v>0</v>
      </c>
      <c r="E38" s="840">
        <v>0</v>
      </c>
      <c r="F38" s="840">
        <v>0</v>
      </c>
      <c r="G38" s="840">
        <v>0</v>
      </c>
      <c r="H38" s="840">
        <v>0</v>
      </c>
      <c r="I38" s="840">
        <v>0</v>
      </c>
      <c r="J38" s="840">
        <v>0</v>
      </c>
      <c r="K38" s="840">
        <v>1</v>
      </c>
      <c r="L38" s="840">
        <v>2</v>
      </c>
      <c r="M38" s="840">
        <v>5</v>
      </c>
      <c r="N38" s="840">
        <v>4</v>
      </c>
      <c r="O38" s="840">
        <v>33</v>
      </c>
      <c r="P38" s="925">
        <f t="shared" si="2"/>
        <v>45</v>
      </c>
      <c r="Q38" s="912"/>
    </row>
    <row r="39" spans="2:17" s="776" customFormat="1" ht="15.75" x14ac:dyDescent="0.25">
      <c r="B39" s="1153" t="s">
        <v>962</v>
      </c>
      <c r="C39" s="840">
        <v>0</v>
      </c>
      <c r="D39" s="840">
        <v>0</v>
      </c>
      <c r="E39" s="840">
        <v>0</v>
      </c>
      <c r="F39" s="840">
        <v>0</v>
      </c>
      <c r="G39" s="840">
        <v>0</v>
      </c>
      <c r="H39" s="840">
        <v>0</v>
      </c>
      <c r="I39" s="840">
        <v>1</v>
      </c>
      <c r="J39" s="840">
        <v>0</v>
      </c>
      <c r="K39" s="840">
        <v>0</v>
      </c>
      <c r="L39" s="840">
        <v>3</v>
      </c>
      <c r="M39" s="840">
        <v>10</v>
      </c>
      <c r="N39" s="840">
        <v>5</v>
      </c>
      <c r="O39" s="840">
        <v>36</v>
      </c>
      <c r="P39" s="925">
        <f t="shared" si="2"/>
        <v>55</v>
      </c>
      <c r="Q39" s="912"/>
    </row>
    <row r="40" spans="2:17" s="776" customFormat="1" ht="18.75" customHeight="1" x14ac:dyDescent="0.25">
      <c r="B40" s="1153" t="s">
        <v>857</v>
      </c>
      <c r="C40" s="840">
        <v>0</v>
      </c>
      <c r="D40" s="840">
        <v>0</v>
      </c>
      <c r="E40" s="840">
        <v>0</v>
      </c>
      <c r="F40" s="840">
        <v>0</v>
      </c>
      <c r="G40" s="840">
        <v>0</v>
      </c>
      <c r="H40" s="840">
        <v>0</v>
      </c>
      <c r="I40" s="840">
        <v>0</v>
      </c>
      <c r="J40" s="840">
        <v>0</v>
      </c>
      <c r="K40" s="840">
        <v>0</v>
      </c>
      <c r="L40" s="840">
        <v>0</v>
      </c>
      <c r="M40" s="840">
        <v>4</v>
      </c>
      <c r="N40" s="840">
        <v>3</v>
      </c>
      <c r="O40" s="840">
        <v>7</v>
      </c>
      <c r="P40" s="925">
        <f t="shared" si="2"/>
        <v>14</v>
      </c>
      <c r="Q40" s="912"/>
    </row>
    <row r="41" spans="2:17" s="776" customFormat="1" ht="18.75" customHeight="1" x14ac:dyDescent="0.25">
      <c r="B41" s="1153" t="s">
        <v>963</v>
      </c>
      <c r="C41" s="840">
        <v>0</v>
      </c>
      <c r="D41" s="840">
        <v>0</v>
      </c>
      <c r="E41" s="840">
        <v>0</v>
      </c>
      <c r="F41" s="840">
        <v>0</v>
      </c>
      <c r="G41" s="840">
        <v>0</v>
      </c>
      <c r="H41" s="840">
        <v>0</v>
      </c>
      <c r="I41" s="840">
        <v>0</v>
      </c>
      <c r="J41" s="840">
        <v>0</v>
      </c>
      <c r="K41" s="840">
        <v>1</v>
      </c>
      <c r="L41" s="840">
        <v>1</v>
      </c>
      <c r="M41" s="840">
        <v>0</v>
      </c>
      <c r="N41" s="840">
        <v>2</v>
      </c>
      <c r="O41" s="840">
        <v>15</v>
      </c>
      <c r="P41" s="925">
        <f t="shared" si="2"/>
        <v>19</v>
      </c>
      <c r="Q41" s="912"/>
    </row>
    <row r="42" spans="2:17" s="776" customFormat="1" ht="18.75" customHeight="1" x14ac:dyDescent="0.25">
      <c r="B42" s="839" t="s">
        <v>3028</v>
      </c>
      <c r="C42" s="840">
        <v>0</v>
      </c>
      <c r="D42" s="840">
        <v>0</v>
      </c>
      <c r="E42" s="840">
        <v>0</v>
      </c>
      <c r="F42" s="840">
        <v>0</v>
      </c>
      <c r="G42" s="840">
        <v>0</v>
      </c>
      <c r="H42" s="840">
        <v>0</v>
      </c>
      <c r="I42" s="840">
        <v>0</v>
      </c>
      <c r="J42" s="840">
        <v>1</v>
      </c>
      <c r="K42" s="840">
        <v>3</v>
      </c>
      <c r="L42" s="840">
        <v>5</v>
      </c>
      <c r="M42" s="840">
        <v>16</v>
      </c>
      <c r="N42" s="840">
        <v>7</v>
      </c>
      <c r="O42" s="840">
        <v>24</v>
      </c>
      <c r="P42" s="925">
        <f t="shared" si="2"/>
        <v>56</v>
      </c>
      <c r="Q42" s="912"/>
    </row>
    <row r="43" spans="2:17" s="776" customFormat="1" ht="18.75" customHeight="1" x14ac:dyDescent="0.25">
      <c r="B43" s="1153" t="s">
        <v>464</v>
      </c>
      <c r="C43" s="1370">
        <v>0</v>
      </c>
      <c r="D43" s="1370">
        <v>0</v>
      </c>
      <c r="E43" s="1370">
        <v>0</v>
      </c>
      <c r="F43" s="1370">
        <v>0</v>
      </c>
      <c r="G43" s="1370">
        <v>0</v>
      </c>
      <c r="H43" s="1370">
        <v>0</v>
      </c>
      <c r="I43" s="1370">
        <v>0</v>
      </c>
      <c r="J43" s="1370">
        <v>0</v>
      </c>
      <c r="K43" s="1370">
        <v>0</v>
      </c>
      <c r="L43" s="1370">
        <v>0</v>
      </c>
      <c r="M43" s="1370">
        <v>0</v>
      </c>
      <c r="N43" s="1370">
        <v>0</v>
      </c>
      <c r="O43" s="1370">
        <v>10</v>
      </c>
      <c r="P43" s="925">
        <f t="shared" si="2"/>
        <v>10</v>
      </c>
      <c r="Q43" s="912"/>
    </row>
    <row r="44" spans="2:17" s="776" customFormat="1" ht="18.75" customHeight="1" x14ac:dyDescent="0.25">
      <c r="B44" s="1169" t="s">
        <v>861</v>
      </c>
      <c r="C44" s="825">
        <f>SUM(C46)</f>
        <v>0</v>
      </c>
      <c r="D44" s="825">
        <f t="shared" ref="D44:P44" si="9">SUM(D46)</f>
        <v>0</v>
      </c>
      <c r="E44" s="825">
        <f t="shared" si="9"/>
        <v>0</v>
      </c>
      <c r="F44" s="825">
        <f t="shared" si="9"/>
        <v>0</v>
      </c>
      <c r="G44" s="825">
        <f t="shared" si="9"/>
        <v>0</v>
      </c>
      <c r="H44" s="825">
        <f t="shared" si="9"/>
        <v>0</v>
      </c>
      <c r="I44" s="825">
        <f t="shared" si="9"/>
        <v>0</v>
      </c>
      <c r="J44" s="825">
        <f t="shared" si="9"/>
        <v>0</v>
      </c>
      <c r="K44" s="825">
        <f t="shared" si="9"/>
        <v>2</v>
      </c>
      <c r="L44" s="825">
        <f t="shared" si="9"/>
        <v>0</v>
      </c>
      <c r="M44" s="825">
        <f t="shared" si="9"/>
        <v>6</v>
      </c>
      <c r="N44" s="825">
        <f t="shared" si="9"/>
        <v>6</v>
      </c>
      <c r="O44" s="825">
        <f t="shared" si="9"/>
        <v>35</v>
      </c>
      <c r="P44" s="825">
        <f t="shared" si="9"/>
        <v>49</v>
      </c>
      <c r="Q44" s="912"/>
    </row>
    <row r="45" spans="2:17" s="776" customFormat="1" ht="18.75" customHeight="1" x14ac:dyDescent="0.25">
      <c r="B45" s="1170"/>
      <c r="C45" s="1171">
        <f>IFERROR(C44/$P44,0)</f>
        <v>0</v>
      </c>
      <c r="D45" s="1171">
        <f t="shared" ref="D45:P45" si="10">IFERROR(D44/$P44,0)</f>
        <v>0</v>
      </c>
      <c r="E45" s="1171">
        <f t="shared" si="10"/>
        <v>0</v>
      </c>
      <c r="F45" s="1171">
        <f t="shared" si="10"/>
        <v>0</v>
      </c>
      <c r="G45" s="1171">
        <f t="shared" si="10"/>
        <v>0</v>
      </c>
      <c r="H45" s="1171">
        <f t="shared" si="10"/>
        <v>0</v>
      </c>
      <c r="I45" s="1171">
        <f t="shared" si="10"/>
        <v>0</v>
      </c>
      <c r="J45" s="1171">
        <f t="shared" si="10"/>
        <v>0</v>
      </c>
      <c r="K45" s="1171">
        <f t="shared" si="10"/>
        <v>4.0816326530612242E-2</v>
      </c>
      <c r="L45" s="1171">
        <f t="shared" si="10"/>
        <v>0</v>
      </c>
      <c r="M45" s="1171">
        <f t="shared" si="10"/>
        <v>0.12244897959183673</v>
      </c>
      <c r="N45" s="1171">
        <f t="shared" si="10"/>
        <v>0.12244897959183673</v>
      </c>
      <c r="O45" s="1171">
        <f t="shared" si="10"/>
        <v>0.7142857142857143</v>
      </c>
      <c r="P45" s="1179">
        <f t="shared" si="10"/>
        <v>1</v>
      </c>
      <c r="Q45" s="912"/>
    </row>
    <row r="46" spans="2:17" s="776" customFormat="1" ht="31.5" x14ac:dyDescent="0.25">
      <c r="B46" s="1153" t="s">
        <v>972</v>
      </c>
      <c r="C46" s="840">
        <v>0</v>
      </c>
      <c r="D46" s="840">
        <v>0</v>
      </c>
      <c r="E46" s="840">
        <v>0</v>
      </c>
      <c r="F46" s="840">
        <v>0</v>
      </c>
      <c r="G46" s="840">
        <v>0</v>
      </c>
      <c r="H46" s="840">
        <v>0</v>
      </c>
      <c r="I46" s="840">
        <v>0</v>
      </c>
      <c r="J46" s="840">
        <v>0</v>
      </c>
      <c r="K46" s="840">
        <v>2</v>
      </c>
      <c r="L46" s="840">
        <v>0</v>
      </c>
      <c r="M46" s="840">
        <v>6</v>
      </c>
      <c r="N46" s="840">
        <v>6</v>
      </c>
      <c r="O46" s="840">
        <v>35</v>
      </c>
      <c r="P46" s="925">
        <f t="shared" si="2"/>
        <v>49</v>
      </c>
      <c r="Q46" s="912"/>
    </row>
    <row r="47" spans="2:17" s="776" customFormat="1" ht="18.75" customHeight="1" x14ac:dyDescent="0.25">
      <c r="B47" s="1169" t="s">
        <v>294</v>
      </c>
      <c r="C47" s="825">
        <f>SUM(C49)</f>
        <v>0</v>
      </c>
      <c r="D47" s="825">
        <f t="shared" ref="D47:P47" si="11">SUM(D49)</f>
        <v>0</v>
      </c>
      <c r="E47" s="825">
        <f t="shared" si="11"/>
        <v>0</v>
      </c>
      <c r="F47" s="825">
        <f t="shared" si="11"/>
        <v>0</v>
      </c>
      <c r="G47" s="825">
        <f t="shared" si="11"/>
        <v>0</v>
      </c>
      <c r="H47" s="825">
        <f t="shared" si="11"/>
        <v>0</v>
      </c>
      <c r="I47" s="825">
        <f t="shared" si="11"/>
        <v>1</v>
      </c>
      <c r="J47" s="825">
        <f t="shared" si="11"/>
        <v>2</v>
      </c>
      <c r="K47" s="825">
        <f t="shared" si="11"/>
        <v>1</v>
      </c>
      <c r="L47" s="825">
        <f t="shared" si="11"/>
        <v>1</v>
      </c>
      <c r="M47" s="825">
        <f t="shared" si="11"/>
        <v>6</v>
      </c>
      <c r="N47" s="825">
        <f t="shared" si="11"/>
        <v>0</v>
      </c>
      <c r="O47" s="825">
        <f t="shared" si="11"/>
        <v>12</v>
      </c>
      <c r="P47" s="825">
        <f t="shared" si="11"/>
        <v>23</v>
      </c>
      <c r="Q47" s="912"/>
    </row>
    <row r="48" spans="2:17" s="776" customFormat="1" ht="18.75" customHeight="1" x14ac:dyDescent="0.25">
      <c r="B48" s="1170"/>
      <c r="C48" s="1171">
        <f>IFERROR(C47/$P47,0)</f>
        <v>0</v>
      </c>
      <c r="D48" s="1171">
        <f t="shared" ref="D48:P48" si="12">IFERROR(D47/$P47,0)</f>
        <v>0</v>
      </c>
      <c r="E48" s="1171">
        <f t="shared" si="12"/>
        <v>0</v>
      </c>
      <c r="F48" s="1171">
        <f t="shared" si="12"/>
        <v>0</v>
      </c>
      <c r="G48" s="1171">
        <f t="shared" si="12"/>
        <v>0</v>
      </c>
      <c r="H48" s="1171">
        <f t="shared" si="12"/>
        <v>0</v>
      </c>
      <c r="I48" s="1171">
        <f t="shared" si="12"/>
        <v>4.3478260869565216E-2</v>
      </c>
      <c r="J48" s="1171">
        <f t="shared" si="12"/>
        <v>8.6956521739130432E-2</v>
      </c>
      <c r="K48" s="1171">
        <f t="shared" si="12"/>
        <v>4.3478260869565216E-2</v>
      </c>
      <c r="L48" s="1171">
        <f t="shared" si="12"/>
        <v>4.3478260869565216E-2</v>
      </c>
      <c r="M48" s="1171">
        <f t="shared" si="12"/>
        <v>0.2608695652173913</v>
      </c>
      <c r="N48" s="1171">
        <f t="shared" si="12"/>
        <v>0</v>
      </c>
      <c r="O48" s="1171">
        <f t="shared" si="12"/>
        <v>0.52173913043478259</v>
      </c>
      <c r="P48" s="1179">
        <f t="shared" si="12"/>
        <v>1</v>
      </c>
      <c r="Q48" s="912"/>
    </row>
    <row r="49" spans="2:17" s="776" customFormat="1" ht="18.75" customHeight="1" x14ac:dyDescent="0.25">
      <c r="B49" s="1153" t="s">
        <v>964</v>
      </c>
      <c r="C49" s="840">
        <v>0</v>
      </c>
      <c r="D49" s="840">
        <v>0</v>
      </c>
      <c r="E49" s="840">
        <v>0</v>
      </c>
      <c r="F49" s="840">
        <v>0</v>
      </c>
      <c r="G49" s="840">
        <v>0</v>
      </c>
      <c r="H49" s="840">
        <v>0</v>
      </c>
      <c r="I49" s="840">
        <v>1</v>
      </c>
      <c r="J49" s="840">
        <v>2</v>
      </c>
      <c r="K49" s="840">
        <v>1</v>
      </c>
      <c r="L49" s="840">
        <v>1</v>
      </c>
      <c r="M49" s="840">
        <v>6</v>
      </c>
      <c r="N49" s="840">
        <v>0</v>
      </c>
      <c r="O49" s="840">
        <v>12</v>
      </c>
      <c r="P49" s="925">
        <f t="shared" si="2"/>
        <v>23</v>
      </c>
      <c r="Q49" s="912"/>
    </row>
    <row r="50" spans="2:17" s="776" customFormat="1" ht="18.75" customHeight="1" x14ac:dyDescent="0.25">
      <c r="B50" s="1169" t="s">
        <v>424</v>
      </c>
      <c r="C50" s="825">
        <f>SUM(C52)</f>
        <v>0</v>
      </c>
      <c r="D50" s="825">
        <f t="shared" ref="D50:P50" si="13">SUM(D52)</f>
        <v>0</v>
      </c>
      <c r="E50" s="825">
        <f t="shared" si="13"/>
        <v>0</v>
      </c>
      <c r="F50" s="825">
        <f t="shared" si="13"/>
        <v>0</v>
      </c>
      <c r="G50" s="825">
        <f t="shared" si="13"/>
        <v>0</v>
      </c>
      <c r="H50" s="825">
        <f t="shared" si="13"/>
        <v>0</v>
      </c>
      <c r="I50" s="825">
        <f t="shared" si="13"/>
        <v>0</v>
      </c>
      <c r="J50" s="825">
        <f t="shared" si="13"/>
        <v>0</v>
      </c>
      <c r="K50" s="825">
        <f t="shared" si="13"/>
        <v>0</v>
      </c>
      <c r="L50" s="825">
        <f t="shared" si="13"/>
        <v>0</v>
      </c>
      <c r="M50" s="825">
        <f t="shared" si="13"/>
        <v>12</v>
      </c>
      <c r="N50" s="825">
        <f t="shared" si="13"/>
        <v>9</v>
      </c>
      <c r="O50" s="825">
        <f t="shared" si="13"/>
        <v>21</v>
      </c>
      <c r="P50" s="825">
        <f t="shared" si="13"/>
        <v>42</v>
      </c>
      <c r="Q50" s="912"/>
    </row>
    <row r="51" spans="2:17" s="776" customFormat="1" ht="18.75" customHeight="1" x14ac:dyDescent="0.25">
      <c r="B51" s="1170"/>
      <c r="C51" s="1171">
        <f>IFERROR(C50/$P50,0)</f>
        <v>0</v>
      </c>
      <c r="D51" s="1171">
        <f t="shared" ref="D51:P51" si="14">IFERROR(D50/$P50,0)</f>
        <v>0</v>
      </c>
      <c r="E51" s="1171">
        <f t="shared" si="14"/>
        <v>0</v>
      </c>
      <c r="F51" s="1171">
        <f t="shared" si="14"/>
        <v>0</v>
      </c>
      <c r="G51" s="1171">
        <f t="shared" si="14"/>
        <v>0</v>
      </c>
      <c r="H51" s="1171">
        <f t="shared" si="14"/>
        <v>0</v>
      </c>
      <c r="I51" s="1171">
        <f t="shared" si="14"/>
        <v>0</v>
      </c>
      <c r="J51" s="1171">
        <f t="shared" si="14"/>
        <v>0</v>
      </c>
      <c r="K51" s="1171">
        <f t="shared" si="14"/>
        <v>0</v>
      </c>
      <c r="L51" s="1171">
        <f t="shared" si="14"/>
        <v>0</v>
      </c>
      <c r="M51" s="1171">
        <f t="shared" si="14"/>
        <v>0.2857142857142857</v>
      </c>
      <c r="N51" s="1171">
        <f t="shared" si="14"/>
        <v>0.21428571428571427</v>
      </c>
      <c r="O51" s="1171">
        <f t="shared" si="14"/>
        <v>0.5</v>
      </c>
      <c r="P51" s="1179">
        <f t="shared" si="14"/>
        <v>1</v>
      </c>
      <c r="Q51" s="912"/>
    </row>
    <row r="52" spans="2:17" s="776" customFormat="1" ht="18.75" customHeight="1" x14ac:dyDescent="0.25">
      <c r="B52" s="1153" t="s">
        <v>468</v>
      </c>
      <c r="C52" s="840">
        <v>0</v>
      </c>
      <c r="D52" s="840">
        <v>0</v>
      </c>
      <c r="E52" s="840">
        <v>0</v>
      </c>
      <c r="F52" s="840">
        <v>0</v>
      </c>
      <c r="G52" s="840">
        <v>0</v>
      </c>
      <c r="H52" s="840">
        <v>0</v>
      </c>
      <c r="I52" s="840">
        <v>0</v>
      </c>
      <c r="J52" s="840">
        <v>0</v>
      </c>
      <c r="K52" s="840">
        <v>0</v>
      </c>
      <c r="L52" s="840">
        <v>0</v>
      </c>
      <c r="M52" s="840">
        <v>12</v>
      </c>
      <c r="N52" s="840">
        <v>9</v>
      </c>
      <c r="O52" s="840">
        <v>21</v>
      </c>
      <c r="P52" s="925">
        <f t="shared" si="2"/>
        <v>42</v>
      </c>
      <c r="Q52" s="912"/>
    </row>
    <row r="53" spans="2:17" s="776" customFormat="1" ht="18.75" customHeight="1" x14ac:dyDescent="0.25">
      <c r="B53" s="1163" t="s">
        <v>211</v>
      </c>
      <c r="C53" s="773">
        <f t="shared" ref="C53:P53" si="15">C7+C16+C21+C32+C44+C47+C50</f>
        <v>0</v>
      </c>
      <c r="D53" s="773">
        <f t="shared" si="15"/>
        <v>0</v>
      </c>
      <c r="E53" s="773">
        <f t="shared" si="15"/>
        <v>0</v>
      </c>
      <c r="F53" s="773">
        <f t="shared" si="15"/>
        <v>0</v>
      </c>
      <c r="G53" s="773">
        <f t="shared" si="15"/>
        <v>0</v>
      </c>
      <c r="H53" s="773">
        <f t="shared" si="15"/>
        <v>0</v>
      </c>
      <c r="I53" s="773">
        <f t="shared" si="15"/>
        <v>2</v>
      </c>
      <c r="J53" s="773">
        <f t="shared" si="15"/>
        <v>5</v>
      </c>
      <c r="K53" s="773">
        <f t="shared" si="15"/>
        <v>23</v>
      </c>
      <c r="L53" s="773">
        <f t="shared" si="15"/>
        <v>42</v>
      </c>
      <c r="M53" s="773">
        <f t="shared" si="15"/>
        <v>140</v>
      </c>
      <c r="N53" s="773">
        <f t="shared" si="15"/>
        <v>99</v>
      </c>
      <c r="O53" s="773">
        <f t="shared" si="15"/>
        <v>482</v>
      </c>
      <c r="P53" s="773">
        <f t="shared" si="15"/>
        <v>793</v>
      </c>
      <c r="Q53" s="912"/>
    </row>
    <row r="54" spans="2:17" s="776" customFormat="1" ht="15.75" x14ac:dyDescent="0.25">
      <c r="B54" s="919" t="s">
        <v>837</v>
      </c>
      <c r="C54" s="1177">
        <f>IFERROR(C53/$P$53,0)</f>
        <v>0</v>
      </c>
      <c r="D54" s="1177">
        <f t="shared" ref="D54:O54" si="16">IFERROR(D53/$P$53,0)</f>
        <v>0</v>
      </c>
      <c r="E54" s="1177">
        <f t="shared" si="16"/>
        <v>0</v>
      </c>
      <c r="F54" s="1177">
        <f t="shared" si="16"/>
        <v>0</v>
      </c>
      <c r="G54" s="1177">
        <f t="shared" si="16"/>
        <v>0</v>
      </c>
      <c r="H54" s="1177">
        <f t="shared" si="16"/>
        <v>0</v>
      </c>
      <c r="I54" s="1177">
        <f t="shared" si="16"/>
        <v>2.5220680958385876E-3</v>
      </c>
      <c r="J54" s="1177">
        <f t="shared" si="16"/>
        <v>6.3051702395964691E-3</v>
      </c>
      <c r="K54" s="1177">
        <f t="shared" si="16"/>
        <v>2.9003783102143757E-2</v>
      </c>
      <c r="L54" s="1177">
        <f t="shared" si="16"/>
        <v>5.2963430012610342E-2</v>
      </c>
      <c r="M54" s="1177">
        <f t="shared" si="16"/>
        <v>0.17654476670870115</v>
      </c>
      <c r="N54" s="1177">
        <f t="shared" si="16"/>
        <v>0.12484237074401008</v>
      </c>
      <c r="O54" s="1177">
        <f t="shared" si="16"/>
        <v>0.60781841109709966</v>
      </c>
      <c r="P54" s="1178"/>
      <c r="Q54" s="1152"/>
    </row>
    <row r="55" spans="2:17" ht="15" x14ac:dyDescent="0.25">
      <c r="B55" s="1174"/>
      <c r="C55" s="1175"/>
      <c r="D55" s="1176"/>
      <c r="E55" s="1176"/>
      <c r="F55" s="1176"/>
      <c r="G55" s="1176"/>
      <c r="H55" s="1176"/>
      <c r="I55" s="1176"/>
      <c r="J55" s="1176"/>
      <c r="K55" s="1176"/>
      <c r="L55" s="1176"/>
      <c r="M55" s="1175"/>
      <c r="N55" s="1175"/>
      <c r="O55" s="1175"/>
      <c r="P55" s="1175"/>
      <c r="Q55" s="932"/>
    </row>
    <row r="56" spans="2:17" ht="15" x14ac:dyDescent="0.25">
      <c r="C56" s="932"/>
      <c r="D56" s="933"/>
      <c r="E56" s="933"/>
      <c r="F56" s="933"/>
      <c r="G56" s="933"/>
      <c r="H56" s="933"/>
      <c r="I56" s="933"/>
      <c r="J56" s="933"/>
      <c r="K56" s="933"/>
      <c r="L56" s="933"/>
      <c r="M56" s="932"/>
      <c r="N56" s="932"/>
      <c r="O56" s="932"/>
      <c r="P56" s="932"/>
      <c r="Q56" s="932"/>
    </row>
    <row r="57" spans="2:17" ht="15" hidden="1" customHeight="1" x14ac:dyDescent="0.25"/>
    <row r="58" spans="2:17" ht="15" hidden="1" customHeight="1" x14ac:dyDescent="0.25"/>
    <row r="59" spans="2:17" ht="15" hidden="1" customHeight="1" x14ac:dyDescent="0.25"/>
    <row r="60" spans="2:17" ht="15" hidden="1" customHeight="1" x14ac:dyDescent="0.25"/>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sheetData>
  <sheetProtection sheet="1" objects="1" scenarios="1"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O299"/>
  <sheetViews>
    <sheetView showGridLines="0" zoomScale="85" zoomScaleNormal="85"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4733</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295"/>
  <sheetViews>
    <sheetView showGridLines="0" zoomScaleNormal="100" workbookViewId="0">
      <pane ySplit="4" topLeftCell="A5" activePane="bottomLeft" state="frozen"/>
      <selection activeCell="C5" sqref="C5"/>
      <selection pane="bottomLeft"/>
    </sheetView>
  </sheetViews>
  <sheetFormatPr baseColWidth="10" defaultColWidth="0" defaultRowHeight="15" customHeight="1" zeroHeight="1" x14ac:dyDescent="0.25"/>
  <cols>
    <col min="1" max="1" width="3.5703125" style="4" customWidth="1"/>
    <col min="2" max="8" width="15" style="4" customWidth="1"/>
    <col min="9" max="9" width="5" style="4" customWidth="1"/>
    <col min="10" max="10" width="0" style="4" hidden="1" customWidth="1"/>
    <col min="11" max="16384" width="9.140625" style="4" hidden="1"/>
  </cols>
  <sheetData>
    <row r="1" spans="2:10" x14ac:dyDescent="0.25">
      <c r="B1" s="1777"/>
      <c r="C1" s="1778"/>
      <c r="D1" s="1778"/>
      <c r="E1" s="1778"/>
      <c r="F1" s="1778"/>
      <c r="G1" s="1778"/>
      <c r="H1" s="1779"/>
    </row>
    <row r="2" spans="2:10" x14ac:dyDescent="0.25">
      <c r="B2" s="1780"/>
      <c r="C2" s="1781"/>
      <c r="D2" s="1781"/>
      <c r="E2" s="1781"/>
      <c r="F2" s="1781"/>
      <c r="G2" s="1781"/>
      <c r="H2" s="1782"/>
    </row>
    <row r="3" spans="2:10" ht="16.5" thickBot="1" x14ac:dyDescent="0.3">
      <c r="B3" s="1783"/>
      <c r="C3" s="1784"/>
      <c r="D3" s="1784"/>
      <c r="E3" s="1784"/>
      <c r="F3" s="1784"/>
      <c r="G3" s="1784"/>
      <c r="H3" s="1785"/>
      <c r="I3" s="3"/>
      <c r="J3" s="3"/>
    </row>
    <row r="4" spans="2:10" ht="21.75" thickBot="1" x14ac:dyDescent="0.4">
      <c r="B4" s="1786" t="s">
        <v>117</v>
      </c>
      <c r="C4" s="1787"/>
      <c r="D4" s="1787"/>
      <c r="E4" s="1787"/>
      <c r="F4" s="1787"/>
      <c r="G4" s="1787"/>
      <c r="H4" s="1788"/>
      <c r="I4" s="3"/>
      <c r="J4" s="3"/>
    </row>
    <row r="5" spans="2:10" s="5" customFormat="1" ht="15.75" x14ac:dyDescent="0.25">
      <c r="B5" s="1671"/>
      <c r="C5" s="1671"/>
      <c r="D5" s="1671"/>
      <c r="E5" s="1671"/>
      <c r="F5" s="1671"/>
      <c r="G5" s="1671"/>
      <c r="H5" s="1671"/>
      <c r="I5" s="115"/>
      <c r="J5" s="115"/>
    </row>
    <row r="6" spans="2:10" s="5" customFormat="1" ht="19.5" customHeight="1" x14ac:dyDescent="0.25">
      <c r="B6" s="122"/>
      <c r="C6" s="123"/>
      <c r="D6" s="123"/>
      <c r="E6" s="123"/>
      <c r="F6" s="123"/>
      <c r="G6" s="123"/>
      <c r="H6" s="124"/>
      <c r="I6" s="115"/>
      <c r="J6" s="115"/>
    </row>
    <row r="7" spans="2:10" s="5" customFormat="1" ht="18.75" customHeight="1" x14ac:dyDescent="0.25">
      <c r="B7" s="125"/>
      <c r="C7" s="121"/>
      <c r="D7" s="121"/>
      <c r="E7" s="121"/>
      <c r="F7" s="121"/>
      <c r="G7" s="121"/>
      <c r="H7" s="126"/>
      <c r="I7" s="115"/>
      <c r="J7" s="115"/>
    </row>
    <row r="8" spans="2:10" s="5" customFormat="1" ht="18.75" customHeight="1" x14ac:dyDescent="0.25">
      <c r="B8" s="125"/>
      <c r="C8" s="121"/>
      <c r="D8" s="121"/>
      <c r="E8" s="121"/>
      <c r="F8" s="121"/>
      <c r="G8" s="121"/>
      <c r="H8" s="126"/>
      <c r="I8" s="115"/>
      <c r="J8" s="115"/>
    </row>
    <row r="9" spans="2:10" s="5" customFormat="1" ht="18.75" customHeight="1" x14ac:dyDescent="0.25">
      <c r="B9" s="125"/>
      <c r="C9" s="121"/>
      <c r="D9" s="121"/>
      <c r="E9" s="121"/>
      <c r="F9" s="121"/>
      <c r="G9" s="121"/>
      <c r="H9" s="126"/>
    </row>
    <row r="10" spans="2:10" ht="18.75" customHeight="1" x14ac:dyDescent="0.25">
      <c r="B10" s="125"/>
      <c r="C10" s="121"/>
      <c r="D10" s="121"/>
      <c r="E10" s="121"/>
      <c r="F10" s="121"/>
      <c r="G10" s="121"/>
      <c r="H10" s="126"/>
    </row>
    <row r="11" spans="2:10" ht="18.75" customHeight="1" x14ac:dyDescent="0.25">
      <c r="B11" s="125"/>
      <c r="C11" s="121"/>
      <c r="D11" s="121"/>
      <c r="E11" s="121"/>
      <c r="F11" s="121"/>
      <c r="G11" s="121"/>
      <c r="H11" s="126"/>
    </row>
    <row r="12" spans="2:10" ht="18.75" customHeight="1" x14ac:dyDescent="0.25">
      <c r="B12" s="125"/>
      <c r="C12" s="121"/>
      <c r="D12" s="121"/>
      <c r="E12" s="121"/>
      <c r="F12" s="121"/>
      <c r="G12" s="121"/>
      <c r="H12" s="126"/>
    </row>
    <row r="13" spans="2:10" ht="18.75" customHeight="1" x14ac:dyDescent="0.25">
      <c r="B13" s="125"/>
      <c r="C13" s="121"/>
      <c r="D13" s="121"/>
      <c r="E13" s="121"/>
      <c r="F13" s="121"/>
      <c r="G13" s="121"/>
      <c r="H13" s="126"/>
    </row>
    <row r="14" spans="2:10" ht="18.75" customHeight="1" x14ac:dyDescent="0.25">
      <c r="B14" s="125"/>
      <c r="C14" s="121"/>
      <c r="D14" s="121"/>
      <c r="E14" s="121"/>
      <c r="F14" s="121"/>
      <c r="G14" s="121"/>
      <c r="H14" s="126"/>
    </row>
    <row r="15" spans="2:10" ht="18.75" customHeight="1" x14ac:dyDescent="0.25">
      <c r="B15" s="125"/>
      <c r="C15" s="121"/>
      <c r="D15" s="121"/>
      <c r="E15" s="121"/>
      <c r="F15" s="121"/>
      <c r="G15" s="121"/>
      <c r="H15" s="126"/>
    </row>
    <row r="16" spans="2:10" ht="18.75" customHeight="1" x14ac:dyDescent="0.25">
      <c r="B16" s="125"/>
      <c r="C16" s="121"/>
      <c r="D16" s="121"/>
      <c r="E16" s="121"/>
      <c r="F16" s="121"/>
      <c r="G16" s="121"/>
      <c r="H16" s="126"/>
    </row>
    <row r="17" spans="2:8" ht="18.75" customHeight="1" x14ac:dyDescent="0.25">
      <c r="B17" s="125"/>
      <c r="C17" s="121"/>
      <c r="D17" s="121"/>
      <c r="E17" s="121"/>
      <c r="F17" s="121"/>
      <c r="G17" s="121"/>
      <c r="H17" s="126"/>
    </row>
    <row r="18" spans="2:8" ht="18.75" customHeight="1" x14ac:dyDescent="0.25">
      <c r="B18" s="125"/>
      <c r="C18" s="121"/>
      <c r="D18" s="121"/>
      <c r="E18" s="121"/>
      <c r="F18" s="121"/>
      <c r="G18" s="121"/>
      <c r="H18" s="126"/>
    </row>
    <row r="19" spans="2:8" ht="18.75" customHeight="1" x14ac:dyDescent="0.25">
      <c r="B19" s="125"/>
      <c r="C19" s="121"/>
      <c r="D19" s="121"/>
      <c r="E19" s="121"/>
      <c r="F19" s="121"/>
      <c r="G19" s="121"/>
      <c r="H19" s="126"/>
    </row>
    <row r="20" spans="2:8" ht="18.75" customHeight="1" x14ac:dyDescent="0.25">
      <c r="B20" s="125"/>
      <c r="C20" s="121"/>
      <c r="D20" s="121"/>
      <c r="E20" s="121"/>
      <c r="F20" s="121"/>
      <c r="G20" s="121"/>
      <c r="H20" s="126"/>
    </row>
    <row r="21" spans="2:8" ht="18.75" customHeight="1" x14ac:dyDescent="0.25">
      <c r="B21" s="125"/>
      <c r="C21" s="121"/>
      <c r="D21" s="121"/>
      <c r="E21" s="121"/>
      <c r="F21" s="121"/>
      <c r="G21" s="121"/>
      <c r="H21" s="126"/>
    </row>
    <row r="22" spans="2:8" ht="18.75" customHeight="1" x14ac:dyDescent="0.25">
      <c r="B22" s="125"/>
      <c r="C22" s="121"/>
      <c r="D22" s="121"/>
      <c r="E22" s="121"/>
      <c r="F22" s="121"/>
      <c r="G22" s="121"/>
      <c r="H22" s="126"/>
    </row>
    <row r="23" spans="2:8" ht="18.75" customHeight="1" x14ac:dyDescent="0.25">
      <c r="B23" s="125"/>
      <c r="C23" s="121"/>
      <c r="D23" s="121"/>
      <c r="E23" s="121"/>
      <c r="F23" s="121"/>
      <c r="G23" s="121"/>
      <c r="H23" s="126"/>
    </row>
    <row r="24" spans="2:8" ht="18.75" customHeight="1" x14ac:dyDescent="0.25">
      <c r="B24" s="127"/>
      <c r="C24" s="128"/>
      <c r="D24" s="128"/>
      <c r="E24" s="128"/>
      <c r="F24" s="128"/>
      <c r="G24" s="128"/>
      <c r="H24" s="129"/>
    </row>
    <row r="25" spans="2:8" ht="15" customHeight="1" x14ac:dyDescent="0.25"/>
    <row r="26" spans="2:8" ht="15" hidden="1" customHeight="1" x14ac:dyDescent="0.25"/>
    <row r="27" spans="2:8" ht="15" hidden="1" customHeight="1" x14ac:dyDescent="0.25"/>
    <row r="28" spans="2:8" ht="1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O299"/>
  <sheetViews>
    <sheetView showGridLines="0" zoomScale="85" zoomScaleNormal="85" workbookViewId="0">
      <pane xSplit="1" ySplit="4" topLeftCell="B5" activePane="bottomRight" state="frozen"/>
      <selection activeCell="C5" sqref="C5"/>
      <selection pane="topRight" activeCell="C5" sqref="C5"/>
      <selection pane="bottomLeft" activeCell="C5" sqref="C5"/>
      <selection pane="bottomRight" activeCell="B4" sqref="B4:M4"/>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4734</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4735</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activeCell="B4" sqref="B4:M4"/>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2027"/>
      <c r="C1" s="2028"/>
      <c r="D1" s="2028"/>
      <c r="E1" s="2028"/>
      <c r="F1" s="2028"/>
      <c r="G1" s="2028"/>
      <c r="H1" s="2028"/>
      <c r="I1" s="2028"/>
      <c r="J1" s="2028"/>
      <c r="K1" s="2028"/>
      <c r="L1" s="2028"/>
      <c r="M1" s="2029"/>
    </row>
    <row r="2" spans="2:15" ht="15" x14ac:dyDescent="0.25">
      <c r="B2" s="2030"/>
      <c r="C2" s="2031"/>
      <c r="D2" s="2031"/>
      <c r="E2" s="2031"/>
      <c r="F2" s="2031"/>
      <c r="G2" s="2031"/>
      <c r="H2" s="2031"/>
      <c r="I2" s="2031"/>
      <c r="J2" s="2031"/>
      <c r="K2" s="2031"/>
      <c r="L2" s="2031"/>
      <c r="M2" s="2032"/>
    </row>
    <row r="3" spans="2:15" ht="16.5" thickBot="1" x14ac:dyDescent="0.3">
      <c r="B3" s="2033"/>
      <c r="C3" s="2034"/>
      <c r="D3" s="2034"/>
      <c r="E3" s="2034"/>
      <c r="F3" s="2034"/>
      <c r="G3" s="2034"/>
      <c r="H3" s="2034"/>
      <c r="I3" s="2034"/>
      <c r="J3" s="2034"/>
      <c r="K3" s="2034"/>
      <c r="L3" s="2034"/>
      <c r="M3" s="2035"/>
      <c r="N3" s="3"/>
      <c r="O3" s="3"/>
    </row>
    <row r="4" spans="2:15" ht="21.75" thickBot="1" x14ac:dyDescent="0.4">
      <c r="B4" s="1789" t="s">
        <v>4736</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4737</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activeCell="B4" sqref="B4:M4"/>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4738</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4739</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O299"/>
  <sheetViews>
    <sheetView showGridLines="0" zoomScaleNormal="100" workbookViewId="0">
      <pane xSplit="1" ySplit="4" topLeftCell="B5"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3" width="15" style="4" customWidth="1"/>
    <col min="14" max="14" width="5" style="4" customWidth="1"/>
    <col min="15" max="15" width="0" style="4" hidden="1" customWidth="1"/>
    <col min="16" max="16384" width="9.140625" style="4" hidden="1"/>
  </cols>
  <sheetData>
    <row r="1" spans="2:15" ht="15" x14ac:dyDescent="0.25">
      <c r="B1" s="1777"/>
      <c r="C1" s="1778"/>
      <c r="D1" s="1778"/>
      <c r="E1" s="1778"/>
      <c r="F1" s="1778"/>
      <c r="G1" s="1778"/>
      <c r="H1" s="1778"/>
      <c r="I1" s="1778"/>
      <c r="J1" s="1778"/>
      <c r="K1" s="1778"/>
      <c r="L1" s="1778"/>
      <c r="M1" s="1779"/>
    </row>
    <row r="2" spans="2:15" ht="15" x14ac:dyDescent="0.25">
      <c r="B2" s="1780"/>
      <c r="C2" s="1781"/>
      <c r="D2" s="1781"/>
      <c r="E2" s="1781"/>
      <c r="F2" s="1781"/>
      <c r="G2" s="1781"/>
      <c r="H2" s="1781"/>
      <c r="I2" s="1781"/>
      <c r="J2" s="1781"/>
      <c r="K2" s="1781"/>
      <c r="L2" s="1781"/>
      <c r="M2" s="1782"/>
    </row>
    <row r="3" spans="2:15" ht="16.5" thickBot="1" x14ac:dyDescent="0.3">
      <c r="B3" s="1783"/>
      <c r="C3" s="1784"/>
      <c r="D3" s="1784"/>
      <c r="E3" s="1784"/>
      <c r="F3" s="1784"/>
      <c r="G3" s="1784"/>
      <c r="H3" s="1784"/>
      <c r="I3" s="1784"/>
      <c r="J3" s="1784"/>
      <c r="K3" s="1784"/>
      <c r="L3" s="1784"/>
      <c r="M3" s="1785"/>
      <c r="N3" s="3"/>
      <c r="O3" s="3"/>
    </row>
    <row r="4" spans="2:15" ht="21.75" thickBot="1" x14ac:dyDescent="0.4">
      <c r="B4" s="1789" t="s">
        <v>4740</v>
      </c>
      <c r="C4" s="1790"/>
      <c r="D4" s="1790"/>
      <c r="E4" s="1790"/>
      <c r="F4" s="1790"/>
      <c r="G4" s="1790"/>
      <c r="H4" s="1790"/>
      <c r="I4" s="1790"/>
      <c r="J4" s="1790"/>
      <c r="K4" s="1790"/>
      <c r="L4" s="1790"/>
      <c r="M4" s="1791"/>
      <c r="N4" s="3"/>
      <c r="O4" s="3"/>
    </row>
    <row r="5" spans="2:15" s="5" customFormat="1" ht="15.75" x14ac:dyDescent="0.25">
      <c r="B5" s="1671"/>
      <c r="C5" s="1671"/>
      <c r="D5" s="1671"/>
      <c r="E5" s="1671"/>
      <c r="F5" s="1671"/>
      <c r="G5" s="1671"/>
      <c r="H5" s="1671"/>
      <c r="I5" s="1671"/>
      <c r="J5" s="1671"/>
      <c r="K5" s="1671"/>
      <c r="L5" s="1671"/>
      <c r="M5" s="1671"/>
      <c r="N5" s="161"/>
      <c r="O5" s="161"/>
    </row>
    <row r="6" spans="2:15" s="5" customFormat="1" ht="19.5" customHeight="1" x14ac:dyDescent="0.25">
      <c r="B6" s="122"/>
      <c r="C6" s="123"/>
      <c r="D6" s="123"/>
      <c r="E6" s="123"/>
      <c r="F6" s="123"/>
      <c r="G6" s="123"/>
      <c r="H6" s="123"/>
      <c r="I6" s="123"/>
      <c r="J6" s="123"/>
      <c r="K6" s="123"/>
      <c r="L6" s="123"/>
      <c r="M6" s="124"/>
      <c r="N6" s="161"/>
      <c r="O6" s="161"/>
    </row>
    <row r="7" spans="2:15" s="5" customFormat="1" ht="18.75" customHeight="1" x14ac:dyDescent="0.25">
      <c r="B7" s="125"/>
      <c r="C7" s="121"/>
      <c r="D7" s="121"/>
      <c r="E7" s="121"/>
      <c r="F7" s="121"/>
      <c r="G7" s="121"/>
      <c r="H7" s="121"/>
      <c r="I7" s="121"/>
      <c r="J7" s="121"/>
      <c r="K7" s="121"/>
      <c r="L7" s="121"/>
      <c r="M7" s="126"/>
      <c r="N7" s="161"/>
      <c r="O7" s="161"/>
    </row>
    <row r="8" spans="2:15" s="5" customFormat="1" ht="18.75" customHeight="1" x14ac:dyDescent="0.25">
      <c r="B8" s="125"/>
      <c r="C8" s="121"/>
      <c r="D8" s="121"/>
      <c r="E8" s="121"/>
      <c r="F8" s="121"/>
      <c r="G8" s="121"/>
      <c r="H8" s="121"/>
      <c r="I8" s="121"/>
      <c r="J8" s="121"/>
      <c r="K8" s="121"/>
      <c r="L8" s="121"/>
      <c r="M8" s="126"/>
      <c r="N8" s="161"/>
      <c r="O8" s="161"/>
    </row>
    <row r="9" spans="2:15" s="5" customFormat="1" ht="18.75" customHeight="1" x14ac:dyDescent="0.25">
      <c r="B9" s="125"/>
      <c r="C9" s="121"/>
      <c r="D9" s="121"/>
      <c r="E9" s="121"/>
      <c r="F9" s="121"/>
      <c r="G9" s="121"/>
      <c r="H9" s="121"/>
      <c r="I9" s="121"/>
      <c r="J9" s="121"/>
      <c r="K9" s="121"/>
      <c r="L9" s="121"/>
      <c r="M9" s="126"/>
    </row>
    <row r="10" spans="2:15" ht="18.75" customHeight="1" x14ac:dyDescent="0.25">
      <c r="B10" s="125"/>
      <c r="C10" s="121"/>
      <c r="D10" s="121"/>
      <c r="E10" s="121"/>
      <c r="F10" s="121"/>
      <c r="G10" s="121"/>
      <c r="H10" s="121"/>
      <c r="I10" s="121"/>
      <c r="J10" s="121"/>
      <c r="K10" s="121"/>
      <c r="L10" s="121"/>
      <c r="M10" s="126"/>
    </row>
    <row r="11" spans="2:15" ht="18.75" customHeight="1" x14ac:dyDescent="0.25">
      <c r="B11" s="125"/>
      <c r="C11" s="121"/>
      <c r="D11" s="121"/>
      <c r="E11" s="121"/>
      <c r="F11" s="121"/>
      <c r="G11" s="121"/>
      <c r="H11" s="121"/>
      <c r="I11" s="121"/>
      <c r="J11" s="121"/>
      <c r="K11" s="121"/>
      <c r="L11" s="121"/>
      <c r="M11" s="126"/>
    </row>
    <row r="12" spans="2:15" ht="18.75" customHeight="1" x14ac:dyDescent="0.25">
      <c r="B12" s="125"/>
      <c r="C12" s="121"/>
      <c r="D12" s="121"/>
      <c r="E12" s="121"/>
      <c r="F12" s="121"/>
      <c r="G12" s="121"/>
      <c r="H12" s="121"/>
      <c r="I12" s="121"/>
      <c r="J12" s="121"/>
      <c r="K12" s="121"/>
      <c r="L12" s="121"/>
      <c r="M12" s="126"/>
    </row>
    <row r="13" spans="2:15" ht="18.75" customHeight="1" x14ac:dyDescent="0.25">
      <c r="B13" s="125"/>
      <c r="C13" s="121"/>
      <c r="D13" s="121"/>
      <c r="E13" s="121"/>
      <c r="F13" s="121"/>
      <c r="G13" s="121"/>
      <c r="H13" s="121"/>
      <c r="I13" s="121"/>
      <c r="J13" s="121"/>
      <c r="K13" s="121"/>
      <c r="L13" s="121"/>
      <c r="M13" s="126"/>
    </row>
    <row r="14" spans="2:15" ht="18.75" customHeight="1" x14ac:dyDescent="0.25">
      <c r="B14" s="125"/>
      <c r="C14" s="121"/>
      <c r="D14" s="121"/>
      <c r="E14" s="121"/>
      <c r="F14" s="121"/>
      <c r="G14" s="121"/>
      <c r="H14" s="121"/>
      <c r="I14" s="121"/>
      <c r="J14" s="121"/>
      <c r="K14" s="121"/>
      <c r="L14" s="121"/>
      <c r="M14" s="126"/>
    </row>
    <row r="15" spans="2:15" ht="18.75" customHeight="1" x14ac:dyDescent="0.25">
      <c r="B15" s="125"/>
      <c r="C15" s="121"/>
      <c r="D15" s="121"/>
      <c r="E15" s="121"/>
      <c r="F15" s="121"/>
      <c r="G15" s="121"/>
      <c r="H15" s="121"/>
      <c r="I15" s="121"/>
      <c r="J15" s="121"/>
      <c r="K15" s="121"/>
      <c r="L15" s="121"/>
      <c r="M15" s="126"/>
    </row>
    <row r="16" spans="2:15" ht="18.75" customHeight="1" x14ac:dyDescent="0.25">
      <c r="B16" s="125"/>
      <c r="C16" s="121"/>
      <c r="D16" s="121"/>
      <c r="E16" s="121"/>
      <c r="F16" s="121"/>
      <c r="G16" s="121"/>
      <c r="H16" s="121"/>
      <c r="I16" s="121"/>
      <c r="J16" s="121"/>
      <c r="K16" s="121"/>
      <c r="L16" s="121"/>
      <c r="M16" s="126"/>
    </row>
    <row r="17" spans="2:13" ht="18.75" customHeight="1" x14ac:dyDescent="0.25">
      <c r="B17" s="125"/>
      <c r="C17" s="121"/>
      <c r="D17" s="121"/>
      <c r="E17" s="121"/>
      <c r="F17" s="121"/>
      <c r="G17" s="121"/>
      <c r="H17" s="121"/>
      <c r="I17" s="121"/>
      <c r="J17" s="121"/>
      <c r="K17" s="121"/>
      <c r="L17" s="121"/>
      <c r="M17" s="126"/>
    </row>
    <row r="18" spans="2:13" ht="18.75" customHeight="1" x14ac:dyDescent="0.25">
      <c r="B18" s="125"/>
      <c r="C18" s="121"/>
      <c r="D18" s="121"/>
      <c r="E18" s="121"/>
      <c r="F18" s="121"/>
      <c r="G18" s="121"/>
      <c r="H18" s="121"/>
      <c r="I18" s="121"/>
      <c r="J18" s="121"/>
      <c r="K18" s="121"/>
      <c r="L18" s="121"/>
      <c r="M18" s="126"/>
    </row>
    <row r="19" spans="2:13" ht="18.75" customHeight="1" x14ac:dyDescent="0.25">
      <c r="B19" s="125"/>
      <c r="C19" s="121"/>
      <c r="D19" s="121"/>
      <c r="E19" s="121"/>
      <c r="F19" s="121"/>
      <c r="G19" s="121"/>
      <c r="H19" s="121"/>
      <c r="I19" s="121"/>
      <c r="J19" s="121"/>
      <c r="K19" s="121"/>
      <c r="L19" s="121"/>
      <c r="M19" s="126"/>
    </row>
    <row r="20" spans="2:13" ht="18.75" customHeight="1" x14ac:dyDescent="0.25">
      <c r="B20" s="125"/>
      <c r="C20" s="121"/>
      <c r="D20" s="121"/>
      <c r="E20" s="121"/>
      <c r="F20" s="121"/>
      <c r="G20" s="121"/>
      <c r="H20" s="121"/>
      <c r="I20" s="121"/>
      <c r="J20" s="121"/>
      <c r="K20" s="121"/>
      <c r="L20" s="121"/>
      <c r="M20" s="126"/>
    </row>
    <row r="21" spans="2:13" ht="18.75" customHeight="1" x14ac:dyDescent="0.25">
      <c r="B21" s="125"/>
      <c r="C21" s="121"/>
      <c r="D21" s="121"/>
      <c r="E21" s="121"/>
      <c r="F21" s="121"/>
      <c r="G21" s="121"/>
      <c r="H21" s="121"/>
      <c r="I21" s="121"/>
      <c r="J21" s="121"/>
      <c r="K21" s="121"/>
      <c r="L21" s="121"/>
      <c r="M21" s="126"/>
    </row>
    <row r="22" spans="2:13" ht="18.75" customHeight="1" x14ac:dyDescent="0.25">
      <c r="B22" s="125"/>
      <c r="C22" s="121"/>
      <c r="D22" s="121"/>
      <c r="E22" s="121"/>
      <c r="F22" s="121"/>
      <c r="G22" s="121"/>
      <c r="H22" s="121"/>
      <c r="I22" s="121"/>
      <c r="J22" s="121"/>
      <c r="K22" s="121"/>
      <c r="L22" s="121"/>
      <c r="M22" s="126"/>
    </row>
    <row r="23" spans="2:13" ht="18.75" customHeight="1" x14ac:dyDescent="0.25">
      <c r="B23" s="125"/>
      <c r="C23" s="121"/>
      <c r="D23" s="121"/>
      <c r="E23" s="121"/>
      <c r="F23" s="121"/>
      <c r="G23" s="121"/>
      <c r="H23" s="121"/>
      <c r="I23" s="121"/>
      <c r="J23" s="121"/>
      <c r="K23" s="121"/>
      <c r="L23" s="121"/>
      <c r="M23" s="126"/>
    </row>
    <row r="24" spans="2:13" ht="18.75" customHeight="1" x14ac:dyDescent="0.25">
      <c r="B24" s="125"/>
      <c r="C24" s="121"/>
      <c r="D24" s="121"/>
      <c r="E24" s="121"/>
      <c r="F24" s="121"/>
      <c r="G24" s="121"/>
      <c r="H24" s="121"/>
      <c r="I24" s="121"/>
      <c r="J24" s="121"/>
      <c r="K24" s="121"/>
      <c r="L24" s="121"/>
      <c r="M24" s="126"/>
    </row>
    <row r="25" spans="2:13" ht="18.75" customHeight="1" x14ac:dyDescent="0.25">
      <c r="B25" s="125"/>
      <c r="C25" s="121"/>
      <c r="D25" s="121"/>
      <c r="E25" s="121"/>
      <c r="F25" s="121"/>
      <c r="G25" s="121"/>
      <c r="H25" s="121"/>
      <c r="I25" s="121"/>
      <c r="J25" s="121"/>
      <c r="K25" s="121"/>
      <c r="L25" s="121"/>
      <c r="M25" s="126"/>
    </row>
    <row r="26" spans="2:13" ht="18.75" customHeight="1" x14ac:dyDescent="0.25">
      <c r="B26" s="125"/>
      <c r="C26" s="121"/>
      <c r="D26" s="121"/>
      <c r="E26" s="121"/>
      <c r="F26" s="121"/>
      <c r="G26" s="121"/>
      <c r="H26" s="121"/>
      <c r="I26" s="121"/>
      <c r="J26" s="121"/>
      <c r="K26" s="121"/>
      <c r="L26" s="121"/>
      <c r="M26" s="126"/>
    </row>
    <row r="27" spans="2:13" ht="18.75" customHeight="1" x14ac:dyDescent="0.25">
      <c r="B27" s="125"/>
      <c r="C27" s="121"/>
      <c r="D27" s="121"/>
      <c r="E27" s="121"/>
      <c r="F27" s="121"/>
      <c r="G27" s="121"/>
      <c r="H27" s="121"/>
      <c r="I27" s="121"/>
      <c r="J27" s="121"/>
      <c r="K27" s="121"/>
      <c r="L27" s="121"/>
      <c r="M27" s="126"/>
    </row>
    <row r="28" spans="2:13" ht="18.75" customHeight="1" x14ac:dyDescent="0.25">
      <c r="B28" s="127"/>
      <c r="C28" s="128"/>
      <c r="D28" s="128"/>
      <c r="E28" s="128"/>
      <c r="F28" s="128"/>
      <c r="G28" s="128"/>
      <c r="H28" s="128"/>
      <c r="I28" s="128"/>
      <c r="J28" s="128"/>
      <c r="K28" s="128"/>
      <c r="L28" s="128"/>
      <c r="M28" s="129"/>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AQ45"/>
  <sheetViews>
    <sheetView showGridLines="0" zoomScale="56" zoomScaleNormal="56" workbookViewId="0">
      <pane xSplit="2" ySplit="6" topLeftCell="C7" activePane="bottomRight" state="frozen"/>
      <selection activeCell="C5" sqref="C5"/>
      <selection pane="topRight" activeCell="C5" sqref="C5"/>
      <selection pane="bottomLeft" activeCell="C5" sqref="C5"/>
      <selection pane="bottomRight" activeCell="Q29" sqref="Q29"/>
    </sheetView>
  </sheetViews>
  <sheetFormatPr baseColWidth="10" defaultColWidth="0" defaultRowHeight="0" customHeight="1" zeroHeight="1" x14ac:dyDescent="0.25"/>
  <cols>
    <col min="1" max="1" width="3.5703125" style="775" customWidth="1"/>
    <col min="2" max="2" width="51.85546875" style="775" customWidth="1"/>
    <col min="3" max="27" width="9.42578125" style="775" customWidth="1"/>
    <col min="28" max="35" width="7.7109375" style="923" customWidth="1"/>
    <col min="36" max="36" width="5" style="775" customWidth="1"/>
    <col min="37" max="43" width="0" style="775" hidden="1" customWidth="1"/>
    <col min="44" max="16384" width="9.140625" style="775" hidden="1"/>
  </cols>
  <sheetData>
    <row r="1" spans="2:37" ht="15" x14ac:dyDescent="0.25">
      <c r="B1" s="1804"/>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6"/>
    </row>
    <row r="2" spans="2:37" ht="15" x14ac:dyDescent="0.25">
      <c r="B2" s="1807"/>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9"/>
    </row>
    <row r="3" spans="2:37" ht="16.5" thickBot="1" x14ac:dyDescent="0.3">
      <c r="B3" s="1810"/>
      <c r="C3" s="1811"/>
      <c r="D3" s="1811"/>
      <c r="E3" s="1811"/>
      <c r="F3" s="1811"/>
      <c r="G3" s="1811"/>
      <c r="H3" s="1811"/>
      <c r="I3" s="1811"/>
      <c r="J3" s="1811"/>
      <c r="K3" s="1811"/>
      <c r="L3" s="1811"/>
      <c r="M3" s="1811"/>
      <c r="N3" s="1811"/>
      <c r="O3" s="1811"/>
      <c r="P3" s="1811"/>
      <c r="Q3" s="1811"/>
      <c r="R3" s="1811"/>
      <c r="S3" s="1811"/>
      <c r="T3" s="1811"/>
      <c r="U3" s="1811"/>
      <c r="V3" s="1811"/>
      <c r="W3" s="1811"/>
      <c r="X3" s="1811"/>
      <c r="Y3" s="1811"/>
      <c r="Z3" s="1811"/>
      <c r="AA3" s="1811"/>
      <c r="AB3" s="1811"/>
      <c r="AC3" s="1811"/>
      <c r="AD3" s="1811"/>
      <c r="AE3" s="1811"/>
      <c r="AF3" s="1811"/>
      <c r="AG3" s="1811"/>
      <c r="AH3" s="1811"/>
      <c r="AI3" s="1812"/>
      <c r="AJ3" s="776"/>
      <c r="AK3" s="776"/>
    </row>
    <row r="4" spans="2:37" ht="21.75" thickBot="1" x14ac:dyDescent="0.4">
      <c r="B4" s="1855" t="s">
        <v>3030</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c r="Z4" s="1856"/>
      <c r="AA4" s="1856"/>
      <c r="AB4" s="1856"/>
      <c r="AC4" s="1856"/>
      <c r="AD4" s="1856"/>
      <c r="AE4" s="1856"/>
      <c r="AF4" s="1856"/>
      <c r="AG4" s="1856"/>
      <c r="AH4" s="1856"/>
      <c r="AI4" s="1858"/>
      <c r="AJ4" s="776"/>
      <c r="AK4" s="776"/>
    </row>
    <row r="5" spans="2:37" s="778" customFormat="1" ht="15.75" x14ac:dyDescent="0.25">
      <c r="B5" s="1859"/>
      <c r="C5" s="1859"/>
      <c r="D5" s="1859"/>
      <c r="E5" s="1859"/>
      <c r="F5" s="1859"/>
      <c r="G5" s="1859"/>
      <c r="H5" s="1859"/>
      <c r="I5" s="1859"/>
      <c r="J5" s="1859"/>
      <c r="K5" s="1859"/>
      <c r="L5" s="1859"/>
      <c r="M5" s="1859"/>
      <c r="N5" s="1859"/>
      <c r="O5" s="1859"/>
      <c r="P5" s="1859"/>
      <c r="Q5" s="1859"/>
      <c r="R5" s="1859"/>
      <c r="S5" s="1859"/>
      <c r="T5" s="1859"/>
      <c r="U5" s="1859"/>
      <c r="V5" s="1859"/>
      <c r="W5" s="1859"/>
      <c r="X5" s="1859"/>
      <c r="Y5" s="1859"/>
      <c r="Z5" s="1859"/>
      <c r="AA5" s="1859"/>
      <c r="AB5" s="1859"/>
      <c r="AC5" s="1859"/>
      <c r="AD5" s="1859"/>
      <c r="AE5" s="1859"/>
      <c r="AF5" s="1859"/>
      <c r="AG5" s="1859"/>
      <c r="AH5" s="1859"/>
      <c r="AI5" s="1859"/>
      <c r="AJ5" s="803"/>
      <c r="AK5" s="803"/>
    </row>
    <row r="6" spans="2:37" s="908" customFormat="1" ht="113.25" x14ac:dyDescent="0.25">
      <c r="B6" s="1166" t="s">
        <v>973</v>
      </c>
      <c r="C6" s="1180" t="s">
        <v>974</v>
      </c>
      <c r="D6" s="1180" t="s">
        <v>975</v>
      </c>
      <c r="E6" s="1180" t="s">
        <v>976</v>
      </c>
      <c r="F6" s="1180" t="s">
        <v>977</v>
      </c>
      <c r="G6" s="1180" t="s">
        <v>803</v>
      </c>
      <c r="H6" s="1180" t="s">
        <v>428</v>
      </c>
      <c r="I6" s="1180" t="s">
        <v>978</v>
      </c>
      <c r="J6" s="1180" t="s">
        <v>979</v>
      </c>
      <c r="K6" s="1180" t="s">
        <v>980</v>
      </c>
      <c r="L6" s="1180" t="s">
        <v>921</v>
      </c>
      <c r="M6" s="1180" t="s">
        <v>981</v>
      </c>
      <c r="N6" s="1180" t="s">
        <v>922</v>
      </c>
      <c r="O6" s="1180" t="s">
        <v>3031</v>
      </c>
      <c r="P6" s="1180" t="s">
        <v>982</v>
      </c>
      <c r="Q6" s="1180" t="s">
        <v>983</v>
      </c>
      <c r="R6" s="1180" t="s">
        <v>984</v>
      </c>
      <c r="S6" s="1180" t="s">
        <v>985</v>
      </c>
      <c r="T6" s="1180" t="s">
        <v>986</v>
      </c>
      <c r="U6" s="1180" t="s">
        <v>987</v>
      </c>
      <c r="V6" s="1180" t="s">
        <v>988</v>
      </c>
      <c r="W6" s="1180" t="s">
        <v>989</v>
      </c>
      <c r="X6" s="1180" t="s">
        <v>990</v>
      </c>
      <c r="Y6" s="1180" t="s">
        <v>828</v>
      </c>
      <c r="Z6" s="1180" t="s">
        <v>3032</v>
      </c>
      <c r="AA6" s="1180" t="s">
        <v>991</v>
      </c>
      <c r="AB6" s="1180" t="s">
        <v>992</v>
      </c>
      <c r="AC6" s="1180" t="s">
        <v>807</v>
      </c>
      <c r="AD6" s="1180" t="s">
        <v>993</v>
      </c>
      <c r="AE6" s="1180" t="s">
        <v>936</v>
      </c>
      <c r="AF6" s="1180" t="s">
        <v>831</v>
      </c>
      <c r="AG6" s="1180" t="s">
        <v>994</v>
      </c>
      <c r="AH6" s="1180" t="s">
        <v>995</v>
      </c>
      <c r="AI6" s="1181" t="s">
        <v>211</v>
      </c>
      <c r="AJ6" s="907"/>
    </row>
    <row r="7" spans="2:37" ht="18.75" customHeight="1" x14ac:dyDescent="0.25">
      <c r="B7" s="1182" t="s">
        <v>996</v>
      </c>
      <c r="C7" s="1183">
        <v>2</v>
      </c>
      <c r="D7" s="1183">
        <v>3</v>
      </c>
      <c r="E7" s="1183">
        <v>2</v>
      </c>
      <c r="F7" s="1183">
        <v>5</v>
      </c>
      <c r="G7" s="1183">
        <v>1</v>
      </c>
      <c r="H7" s="1183">
        <v>0</v>
      </c>
      <c r="I7" s="1183">
        <v>0</v>
      </c>
      <c r="J7" s="1183">
        <v>8</v>
      </c>
      <c r="K7" s="1183">
        <v>0</v>
      </c>
      <c r="L7" s="1183">
        <v>0</v>
      </c>
      <c r="M7" s="1183">
        <v>0</v>
      </c>
      <c r="N7" s="1183">
        <v>1</v>
      </c>
      <c r="O7" s="1183">
        <v>0</v>
      </c>
      <c r="P7" s="1183">
        <v>0</v>
      </c>
      <c r="Q7" s="1183">
        <v>0</v>
      </c>
      <c r="R7" s="1184">
        <v>0</v>
      </c>
      <c r="S7" s="1183">
        <v>2</v>
      </c>
      <c r="T7" s="1183">
        <v>1</v>
      </c>
      <c r="U7" s="1184">
        <v>3</v>
      </c>
      <c r="V7" s="1183">
        <v>0</v>
      </c>
      <c r="W7" s="1184">
        <v>2</v>
      </c>
      <c r="X7" s="1183">
        <v>0</v>
      </c>
      <c r="Y7" s="1183">
        <v>0</v>
      </c>
      <c r="Z7" s="1183">
        <v>0</v>
      </c>
      <c r="AA7" s="1183">
        <v>0</v>
      </c>
      <c r="AB7" s="1183">
        <v>1</v>
      </c>
      <c r="AC7" s="1183">
        <v>0</v>
      </c>
      <c r="AD7" s="1184">
        <v>2</v>
      </c>
      <c r="AE7" s="1184">
        <v>2</v>
      </c>
      <c r="AF7" s="1183">
        <v>1</v>
      </c>
      <c r="AG7" s="1183">
        <v>2</v>
      </c>
      <c r="AH7" s="1183">
        <v>1</v>
      </c>
      <c r="AI7" s="925">
        <f>SUM(C7:AH7)</f>
        <v>39</v>
      </c>
      <c r="AJ7" s="912"/>
    </row>
    <row r="8" spans="2:37" ht="18.75" customHeight="1" x14ac:dyDescent="0.25">
      <c r="B8" s="1182" t="s">
        <v>997</v>
      </c>
      <c r="C8" s="1183">
        <v>0</v>
      </c>
      <c r="D8" s="1183">
        <v>4</v>
      </c>
      <c r="E8" s="1183">
        <v>2</v>
      </c>
      <c r="F8" s="1183">
        <v>0</v>
      </c>
      <c r="G8" s="1183">
        <v>0</v>
      </c>
      <c r="H8" s="1183">
        <v>0</v>
      </c>
      <c r="I8" s="1183">
        <v>0</v>
      </c>
      <c r="J8" s="1183">
        <v>5</v>
      </c>
      <c r="K8" s="1183">
        <v>0</v>
      </c>
      <c r="L8" s="1183">
        <v>1</v>
      </c>
      <c r="M8" s="1183">
        <v>1</v>
      </c>
      <c r="N8" s="1183">
        <v>0</v>
      </c>
      <c r="O8" s="1183">
        <v>0</v>
      </c>
      <c r="P8" s="1183">
        <v>0</v>
      </c>
      <c r="Q8" s="1183">
        <v>0</v>
      </c>
      <c r="R8" s="1184">
        <v>0</v>
      </c>
      <c r="S8" s="1183">
        <v>0</v>
      </c>
      <c r="T8" s="1183">
        <v>1</v>
      </c>
      <c r="U8" s="1184">
        <v>3</v>
      </c>
      <c r="V8" s="1183">
        <v>1</v>
      </c>
      <c r="W8" s="1184">
        <v>0</v>
      </c>
      <c r="X8" s="1183">
        <v>1</v>
      </c>
      <c r="Y8" s="1183">
        <v>0</v>
      </c>
      <c r="Z8" s="1183">
        <v>1</v>
      </c>
      <c r="AA8" s="1183">
        <v>0</v>
      </c>
      <c r="AB8" s="1183">
        <v>1</v>
      </c>
      <c r="AC8" s="1183">
        <v>0</v>
      </c>
      <c r="AD8" s="1184">
        <v>0</v>
      </c>
      <c r="AE8" s="1184">
        <v>0</v>
      </c>
      <c r="AF8" s="1183">
        <v>1</v>
      </c>
      <c r="AG8" s="1183">
        <v>2</v>
      </c>
      <c r="AH8" s="1183">
        <v>3</v>
      </c>
      <c r="AI8" s="925">
        <f t="shared" ref="AI8:AI44" si="0">SUM(C8:AH8)</f>
        <v>27</v>
      </c>
      <c r="AJ8" s="912"/>
    </row>
    <row r="9" spans="2:37" s="776" customFormat="1" ht="18.75" customHeight="1" x14ac:dyDescent="0.25">
      <c r="B9" s="1182" t="s">
        <v>998</v>
      </c>
      <c r="C9" s="1183">
        <v>2</v>
      </c>
      <c r="D9" s="1183">
        <v>4</v>
      </c>
      <c r="E9" s="1183">
        <v>4</v>
      </c>
      <c r="F9" s="1183">
        <v>4</v>
      </c>
      <c r="G9" s="1183">
        <v>2</v>
      </c>
      <c r="H9" s="1183">
        <v>1</v>
      </c>
      <c r="I9" s="1183">
        <v>0</v>
      </c>
      <c r="J9" s="1183">
        <v>0</v>
      </c>
      <c r="K9" s="1183">
        <v>3</v>
      </c>
      <c r="L9" s="1183">
        <v>1</v>
      </c>
      <c r="M9" s="1183">
        <v>1</v>
      </c>
      <c r="N9" s="1183">
        <v>5</v>
      </c>
      <c r="O9" s="1183">
        <v>0</v>
      </c>
      <c r="P9" s="1183">
        <v>3</v>
      </c>
      <c r="Q9" s="1183">
        <v>0</v>
      </c>
      <c r="R9" s="1184">
        <v>5</v>
      </c>
      <c r="S9" s="1183">
        <v>4</v>
      </c>
      <c r="T9" s="1183">
        <v>3</v>
      </c>
      <c r="U9" s="1184">
        <v>3</v>
      </c>
      <c r="V9" s="1183">
        <v>1</v>
      </c>
      <c r="W9" s="1184">
        <v>1</v>
      </c>
      <c r="X9" s="1183">
        <v>3</v>
      </c>
      <c r="Y9" s="1183">
        <v>2</v>
      </c>
      <c r="Z9" s="1183">
        <v>5</v>
      </c>
      <c r="AA9" s="1183">
        <v>0</v>
      </c>
      <c r="AB9" s="1183">
        <v>2</v>
      </c>
      <c r="AC9" s="1183">
        <v>0</v>
      </c>
      <c r="AD9" s="1184">
        <v>3</v>
      </c>
      <c r="AE9" s="1184">
        <v>3</v>
      </c>
      <c r="AF9" s="1183">
        <v>4</v>
      </c>
      <c r="AG9" s="1183">
        <v>1</v>
      </c>
      <c r="AH9" s="1183">
        <v>5</v>
      </c>
      <c r="AI9" s="925">
        <f t="shared" si="0"/>
        <v>75</v>
      </c>
      <c r="AJ9" s="912"/>
    </row>
    <row r="10" spans="2:37" s="776" customFormat="1" ht="18.75" customHeight="1" x14ac:dyDescent="0.25">
      <c r="B10" s="1182" t="s">
        <v>999</v>
      </c>
      <c r="C10" s="1183">
        <v>9</v>
      </c>
      <c r="D10" s="1183">
        <v>1</v>
      </c>
      <c r="E10" s="1183">
        <v>6</v>
      </c>
      <c r="F10" s="1183">
        <v>2</v>
      </c>
      <c r="G10" s="1183">
        <v>2</v>
      </c>
      <c r="H10" s="1183">
        <v>1</v>
      </c>
      <c r="I10" s="1183">
        <v>0</v>
      </c>
      <c r="J10" s="1183">
        <v>4</v>
      </c>
      <c r="K10" s="1183">
        <v>3</v>
      </c>
      <c r="L10" s="1183">
        <v>2</v>
      </c>
      <c r="M10" s="1183">
        <v>0</v>
      </c>
      <c r="N10" s="1183">
        <v>6</v>
      </c>
      <c r="O10" s="1183">
        <v>3</v>
      </c>
      <c r="P10" s="1183">
        <v>3</v>
      </c>
      <c r="Q10" s="1183">
        <v>2</v>
      </c>
      <c r="R10" s="1184">
        <v>2</v>
      </c>
      <c r="S10" s="1183">
        <v>6</v>
      </c>
      <c r="T10" s="1183">
        <v>2</v>
      </c>
      <c r="U10" s="1184">
        <v>9</v>
      </c>
      <c r="V10" s="1183">
        <v>5</v>
      </c>
      <c r="W10" s="1184">
        <v>14</v>
      </c>
      <c r="X10" s="1183">
        <v>6</v>
      </c>
      <c r="Y10" s="1183">
        <v>8</v>
      </c>
      <c r="Z10" s="1183">
        <v>5</v>
      </c>
      <c r="AA10" s="1183">
        <v>0</v>
      </c>
      <c r="AB10" s="1183">
        <v>1</v>
      </c>
      <c r="AC10" s="1183">
        <v>1</v>
      </c>
      <c r="AD10" s="1184">
        <v>2</v>
      </c>
      <c r="AE10" s="1184">
        <v>2</v>
      </c>
      <c r="AF10" s="1183">
        <v>4</v>
      </c>
      <c r="AG10" s="1183">
        <v>5</v>
      </c>
      <c r="AH10" s="1183">
        <v>5</v>
      </c>
      <c r="AI10" s="925">
        <f t="shared" si="0"/>
        <v>121</v>
      </c>
      <c r="AJ10" s="912"/>
    </row>
    <row r="11" spans="2:37" s="776" customFormat="1" ht="18.75" customHeight="1" x14ac:dyDescent="0.25">
      <c r="B11" s="1182" t="s">
        <v>1000</v>
      </c>
      <c r="C11" s="1183">
        <v>0</v>
      </c>
      <c r="D11" s="1183">
        <v>8</v>
      </c>
      <c r="E11" s="1183">
        <v>1</v>
      </c>
      <c r="F11" s="1183">
        <v>0</v>
      </c>
      <c r="G11" s="1183">
        <v>1</v>
      </c>
      <c r="H11" s="1183">
        <v>0</v>
      </c>
      <c r="I11" s="1183">
        <v>0</v>
      </c>
      <c r="J11" s="1183">
        <v>5</v>
      </c>
      <c r="K11" s="1183">
        <v>0</v>
      </c>
      <c r="L11" s="1183">
        <v>1</v>
      </c>
      <c r="M11" s="1183">
        <v>0</v>
      </c>
      <c r="N11" s="1183">
        <v>0</v>
      </c>
      <c r="O11" s="1183">
        <v>0</v>
      </c>
      <c r="P11" s="1183">
        <v>0</v>
      </c>
      <c r="Q11" s="1183">
        <v>1</v>
      </c>
      <c r="R11" s="1184">
        <v>0</v>
      </c>
      <c r="S11" s="1183">
        <v>1</v>
      </c>
      <c r="T11" s="1183">
        <v>0</v>
      </c>
      <c r="U11" s="1184">
        <v>0</v>
      </c>
      <c r="V11" s="1183">
        <v>2</v>
      </c>
      <c r="W11" s="1184">
        <v>0</v>
      </c>
      <c r="X11" s="1183">
        <v>2</v>
      </c>
      <c r="Y11" s="1183">
        <v>2</v>
      </c>
      <c r="Z11" s="1183">
        <v>0</v>
      </c>
      <c r="AA11" s="1183">
        <v>0</v>
      </c>
      <c r="AB11" s="1183">
        <v>0</v>
      </c>
      <c r="AC11" s="1183">
        <v>0</v>
      </c>
      <c r="AD11" s="1184">
        <v>2</v>
      </c>
      <c r="AE11" s="1184">
        <v>2</v>
      </c>
      <c r="AF11" s="1183">
        <v>0</v>
      </c>
      <c r="AG11" s="1183">
        <v>2</v>
      </c>
      <c r="AH11" s="1183">
        <v>3</v>
      </c>
      <c r="AI11" s="925">
        <f t="shared" si="0"/>
        <v>33</v>
      </c>
      <c r="AJ11" s="912"/>
    </row>
    <row r="12" spans="2:37" s="776" customFormat="1" ht="18.75" customHeight="1" x14ac:dyDescent="0.25">
      <c r="B12" s="1182" t="s">
        <v>1001</v>
      </c>
      <c r="C12" s="1183">
        <v>1</v>
      </c>
      <c r="D12" s="1183">
        <v>1</v>
      </c>
      <c r="E12" s="1183">
        <v>1</v>
      </c>
      <c r="F12" s="1183">
        <v>3</v>
      </c>
      <c r="G12" s="1183">
        <v>1</v>
      </c>
      <c r="H12" s="1183">
        <v>0</v>
      </c>
      <c r="I12" s="1183">
        <v>0</v>
      </c>
      <c r="J12" s="1183">
        <v>1</v>
      </c>
      <c r="K12" s="1183">
        <v>0</v>
      </c>
      <c r="L12" s="1183">
        <v>0</v>
      </c>
      <c r="M12" s="1183">
        <v>1</v>
      </c>
      <c r="N12" s="1183">
        <v>0</v>
      </c>
      <c r="O12" s="1183">
        <v>1</v>
      </c>
      <c r="P12" s="1183">
        <v>1</v>
      </c>
      <c r="Q12" s="1183">
        <v>1</v>
      </c>
      <c r="R12" s="1184">
        <v>1</v>
      </c>
      <c r="S12" s="1183">
        <v>3</v>
      </c>
      <c r="T12" s="1183">
        <v>2</v>
      </c>
      <c r="U12" s="1184">
        <v>1</v>
      </c>
      <c r="V12" s="1183">
        <v>3</v>
      </c>
      <c r="W12" s="1184">
        <v>4</v>
      </c>
      <c r="X12" s="1183">
        <v>2</v>
      </c>
      <c r="Y12" s="1183">
        <v>3</v>
      </c>
      <c r="Z12" s="1183">
        <v>3</v>
      </c>
      <c r="AA12" s="1183">
        <v>0</v>
      </c>
      <c r="AB12" s="1183">
        <v>0</v>
      </c>
      <c r="AC12" s="1183">
        <v>2</v>
      </c>
      <c r="AD12" s="1184">
        <v>0</v>
      </c>
      <c r="AE12" s="1184">
        <v>1</v>
      </c>
      <c r="AF12" s="1183">
        <v>0</v>
      </c>
      <c r="AG12" s="1183">
        <v>0</v>
      </c>
      <c r="AH12" s="1183">
        <v>1</v>
      </c>
      <c r="AI12" s="925">
        <f t="shared" si="0"/>
        <v>38</v>
      </c>
      <c r="AJ12" s="912"/>
    </row>
    <row r="13" spans="2:37" s="776" customFormat="1" ht="18.75" customHeight="1" x14ac:dyDescent="0.25">
      <c r="B13" s="1182" t="s">
        <v>1002</v>
      </c>
      <c r="C13" s="1183">
        <v>5</v>
      </c>
      <c r="D13" s="1183">
        <v>7</v>
      </c>
      <c r="E13" s="1183">
        <v>7</v>
      </c>
      <c r="F13" s="1183">
        <v>3</v>
      </c>
      <c r="G13" s="1183">
        <v>11</v>
      </c>
      <c r="H13" s="1183">
        <v>2</v>
      </c>
      <c r="I13" s="1183">
        <v>2</v>
      </c>
      <c r="J13" s="1183">
        <v>2</v>
      </c>
      <c r="K13" s="1183">
        <v>2</v>
      </c>
      <c r="L13" s="1183">
        <v>2</v>
      </c>
      <c r="M13" s="1183">
        <v>4</v>
      </c>
      <c r="N13" s="1183">
        <v>9</v>
      </c>
      <c r="O13" s="1183">
        <v>1</v>
      </c>
      <c r="P13" s="1183">
        <v>1</v>
      </c>
      <c r="Q13" s="1183">
        <v>3</v>
      </c>
      <c r="R13" s="1184">
        <v>3</v>
      </c>
      <c r="S13" s="1183">
        <v>12</v>
      </c>
      <c r="T13" s="1183">
        <v>3</v>
      </c>
      <c r="U13" s="1184">
        <v>6</v>
      </c>
      <c r="V13" s="1183">
        <v>11</v>
      </c>
      <c r="W13" s="1184">
        <v>8</v>
      </c>
      <c r="X13" s="1183">
        <v>6</v>
      </c>
      <c r="Y13" s="1183">
        <v>7</v>
      </c>
      <c r="Z13" s="1183">
        <v>4</v>
      </c>
      <c r="AA13" s="1183">
        <v>0</v>
      </c>
      <c r="AB13" s="1183">
        <v>7</v>
      </c>
      <c r="AC13" s="1183">
        <v>6</v>
      </c>
      <c r="AD13" s="1184">
        <v>5</v>
      </c>
      <c r="AE13" s="1184">
        <v>4</v>
      </c>
      <c r="AF13" s="1183">
        <v>5</v>
      </c>
      <c r="AG13" s="1183">
        <v>3</v>
      </c>
      <c r="AH13" s="1183">
        <v>4</v>
      </c>
      <c r="AI13" s="925">
        <f t="shared" si="0"/>
        <v>155</v>
      </c>
      <c r="AJ13" s="912"/>
    </row>
    <row r="14" spans="2:37" s="776" customFormat="1" ht="18.75" customHeight="1" x14ac:dyDescent="0.25">
      <c r="B14" s="1182" t="s">
        <v>1003</v>
      </c>
      <c r="C14" s="1183">
        <v>3</v>
      </c>
      <c r="D14" s="1183">
        <v>2</v>
      </c>
      <c r="E14" s="1183">
        <v>1</v>
      </c>
      <c r="F14" s="1183">
        <v>2</v>
      </c>
      <c r="G14" s="1183">
        <v>4</v>
      </c>
      <c r="H14" s="1183">
        <v>0</v>
      </c>
      <c r="I14" s="1183">
        <v>0</v>
      </c>
      <c r="J14" s="1183">
        <v>3</v>
      </c>
      <c r="K14" s="1183">
        <v>0</v>
      </c>
      <c r="L14" s="1183">
        <v>0</v>
      </c>
      <c r="M14" s="1183">
        <v>0</v>
      </c>
      <c r="N14" s="1183">
        <v>0</v>
      </c>
      <c r="O14" s="1183">
        <v>0</v>
      </c>
      <c r="P14" s="1183">
        <v>1</v>
      </c>
      <c r="Q14" s="1183">
        <v>0</v>
      </c>
      <c r="R14" s="1184">
        <v>0</v>
      </c>
      <c r="S14" s="1183">
        <v>1</v>
      </c>
      <c r="T14" s="1183">
        <v>0</v>
      </c>
      <c r="U14" s="1184">
        <v>0</v>
      </c>
      <c r="V14" s="1183">
        <v>0</v>
      </c>
      <c r="W14" s="1184">
        <v>4</v>
      </c>
      <c r="X14" s="1183">
        <v>3</v>
      </c>
      <c r="Y14" s="1183">
        <v>0</v>
      </c>
      <c r="Z14" s="1183">
        <v>1</v>
      </c>
      <c r="AA14" s="1183">
        <v>0</v>
      </c>
      <c r="AB14" s="1183">
        <v>0</v>
      </c>
      <c r="AC14" s="1183">
        <v>1</v>
      </c>
      <c r="AD14" s="1184">
        <v>2</v>
      </c>
      <c r="AE14" s="1184">
        <v>1</v>
      </c>
      <c r="AF14" s="1183">
        <v>0</v>
      </c>
      <c r="AG14" s="1183">
        <v>2</v>
      </c>
      <c r="AH14" s="1183">
        <v>2</v>
      </c>
      <c r="AI14" s="925">
        <f t="shared" si="0"/>
        <v>33</v>
      </c>
      <c r="AJ14" s="912"/>
    </row>
    <row r="15" spans="2:37" s="776" customFormat="1" ht="18.75" customHeight="1" x14ac:dyDescent="0.25">
      <c r="B15" s="1182" t="s">
        <v>1004</v>
      </c>
      <c r="C15" s="1183">
        <v>0</v>
      </c>
      <c r="D15" s="1183">
        <v>2</v>
      </c>
      <c r="E15" s="1183">
        <v>3</v>
      </c>
      <c r="F15" s="1183">
        <v>3</v>
      </c>
      <c r="G15" s="1183">
        <v>1</v>
      </c>
      <c r="H15" s="1183">
        <v>0</v>
      </c>
      <c r="I15" s="1183">
        <v>0</v>
      </c>
      <c r="J15" s="1183">
        <v>4</v>
      </c>
      <c r="K15" s="1183">
        <v>0</v>
      </c>
      <c r="L15" s="1183">
        <v>1</v>
      </c>
      <c r="M15" s="1183">
        <v>1</v>
      </c>
      <c r="N15" s="1183">
        <v>1</v>
      </c>
      <c r="O15" s="1183">
        <v>0</v>
      </c>
      <c r="P15" s="1183">
        <v>0</v>
      </c>
      <c r="Q15" s="1183">
        <v>0</v>
      </c>
      <c r="R15" s="1184">
        <v>0</v>
      </c>
      <c r="S15" s="1183">
        <v>0</v>
      </c>
      <c r="T15" s="1183">
        <v>2</v>
      </c>
      <c r="U15" s="1184">
        <v>1</v>
      </c>
      <c r="V15" s="1183">
        <v>1</v>
      </c>
      <c r="W15" s="1184">
        <v>1</v>
      </c>
      <c r="X15" s="1183">
        <v>0</v>
      </c>
      <c r="Y15" s="1183">
        <v>0</v>
      </c>
      <c r="Z15" s="1183">
        <v>1</v>
      </c>
      <c r="AA15" s="1183">
        <v>0</v>
      </c>
      <c r="AB15" s="1183">
        <v>1</v>
      </c>
      <c r="AC15" s="1183">
        <v>0</v>
      </c>
      <c r="AD15" s="1184">
        <v>1</v>
      </c>
      <c r="AE15" s="1184">
        <v>1</v>
      </c>
      <c r="AF15" s="1183">
        <v>0</v>
      </c>
      <c r="AG15" s="1183">
        <v>1</v>
      </c>
      <c r="AH15" s="1183">
        <v>0</v>
      </c>
      <c r="AI15" s="925">
        <f t="shared" si="0"/>
        <v>26</v>
      </c>
      <c r="AJ15" s="912"/>
    </row>
    <row r="16" spans="2:37" s="776" customFormat="1" ht="18.75" customHeight="1" x14ac:dyDescent="0.25">
      <c r="B16" s="1182" t="s">
        <v>360</v>
      </c>
      <c r="C16" s="1183">
        <v>5</v>
      </c>
      <c r="D16" s="1183">
        <v>209</v>
      </c>
      <c r="E16" s="1183">
        <v>5</v>
      </c>
      <c r="F16" s="1183">
        <v>11</v>
      </c>
      <c r="G16" s="1183">
        <v>13</v>
      </c>
      <c r="H16" s="1183">
        <v>1</v>
      </c>
      <c r="I16" s="1183">
        <v>0</v>
      </c>
      <c r="J16" s="1183">
        <v>121</v>
      </c>
      <c r="K16" s="1183">
        <v>3</v>
      </c>
      <c r="L16" s="1183">
        <v>13</v>
      </c>
      <c r="M16" s="1183">
        <v>5</v>
      </c>
      <c r="N16" s="1183">
        <v>8</v>
      </c>
      <c r="O16" s="1183">
        <v>1</v>
      </c>
      <c r="P16" s="1183">
        <v>3</v>
      </c>
      <c r="Q16" s="1183">
        <v>6</v>
      </c>
      <c r="R16" s="1184">
        <v>4</v>
      </c>
      <c r="S16" s="1183">
        <v>8</v>
      </c>
      <c r="T16" s="1183">
        <v>16</v>
      </c>
      <c r="U16" s="1184">
        <v>34</v>
      </c>
      <c r="V16" s="1183">
        <v>16</v>
      </c>
      <c r="W16" s="1184">
        <v>13</v>
      </c>
      <c r="X16" s="1183">
        <v>2</v>
      </c>
      <c r="Y16" s="1183">
        <v>5</v>
      </c>
      <c r="Z16" s="1183">
        <v>12</v>
      </c>
      <c r="AA16" s="1183">
        <v>0</v>
      </c>
      <c r="AB16" s="1183">
        <v>8</v>
      </c>
      <c r="AC16" s="1183">
        <v>17</v>
      </c>
      <c r="AD16" s="1184">
        <v>12</v>
      </c>
      <c r="AE16" s="1184">
        <v>9</v>
      </c>
      <c r="AF16" s="1183">
        <v>6</v>
      </c>
      <c r="AG16" s="1183">
        <v>16</v>
      </c>
      <c r="AH16" s="1183">
        <v>15</v>
      </c>
      <c r="AI16" s="925">
        <f t="shared" si="0"/>
        <v>597</v>
      </c>
      <c r="AJ16" s="912"/>
    </row>
    <row r="17" spans="2:36" s="776" customFormat="1" ht="18.75" customHeight="1" x14ac:dyDescent="0.25">
      <c r="B17" s="1182" t="s">
        <v>1005</v>
      </c>
      <c r="C17" s="1183">
        <v>8</v>
      </c>
      <c r="D17" s="1183">
        <v>13</v>
      </c>
      <c r="E17" s="1183">
        <v>4</v>
      </c>
      <c r="F17" s="1183">
        <v>3</v>
      </c>
      <c r="G17" s="1183">
        <v>3</v>
      </c>
      <c r="H17" s="1183">
        <v>0</v>
      </c>
      <c r="I17" s="1183">
        <v>0</v>
      </c>
      <c r="J17" s="1183">
        <v>12</v>
      </c>
      <c r="K17" s="1183">
        <v>3</v>
      </c>
      <c r="L17" s="1183">
        <v>3</v>
      </c>
      <c r="M17" s="1183">
        <v>7</v>
      </c>
      <c r="N17" s="1183">
        <v>6</v>
      </c>
      <c r="O17" s="1183">
        <v>2</v>
      </c>
      <c r="P17" s="1183">
        <v>0</v>
      </c>
      <c r="Q17" s="1183">
        <v>1</v>
      </c>
      <c r="R17" s="1184">
        <v>0</v>
      </c>
      <c r="S17" s="1183">
        <v>6</v>
      </c>
      <c r="T17" s="1183">
        <v>8</v>
      </c>
      <c r="U17" s="1184">
        <v>3</v>
      </c>
      <c r="V17" s="1183">
        <v>8</v>
      </c>
      <c r="W17" s="1184">
        <v>6</v>
      </c>
      <c r="X17" s="1183">
        <v>2</v>
      </c>
      <c r="Y17" s="1183">
        <v>4</v>
      </c>
      <c r="Z17" s="1183">
        <v>3</v>
      </c>
      <c r="AA17" s="1183">
        <v>0</v>
      </c>
      <c r="AB17" s="1183">
        <v>5</v>
      </c>
      <c r="AC17" s="1183">
        <v>7</v>
      </c>
      <c r="AD17" s="1184">
        <v>2</v>
      </c>
      <c r="AE17" s="1184">
        <v>4</v>
      </c>
      <c r="AF17" s="1183">
        <v>1</v>
      </c>
      <c r="AG17" s="1183">
        <v>7</v>
      </c>
      <c r="AH17" s="1183">
        <v>148</v>
      </c>
      <c r="AI17" s="925">
        <f t="shared" si="0"/>
        <v>279</v>
      </c>
      <c r="AJ17" s="912"/>
    </row>
    <row r="18" spans="2:36" s="776" customFormat="1" ht="18.75" customHeight="1" x14ac:dyDescent="0.25">
      <c r="B18" s="1182" t="s">
        <v>1006</v>
      </c>
      <c r="C18" s="1183">
        <v>3</v>
      </c>
      <c r="D18" s="1183">
        <v>10</v>
      </c>
      <c r="E18" s="1183">
        <v>4</v>
      </c>
      <c r="F18" s="1183">
        <v>0</v>
      </c>
      <c r="G18" s="1183">
        <v>2</v>
      </c>
      <c r="H18" s="1183">
        <v>0</v>
      </c>
      <c r="I18" s="1183">
        <v>0</v>
      </c>
      <c r="J18" s="1183">
        <v>6</v>
      </c>
      <c r="K18" s="1183">
        <v>1</v>
      </c>
      <c r="L18" s="1183">
        <v>3</v>
      </c>
      <c r="M18" s="1183">
        <v>0</v>
      </c>
      <c r="N18" s="1183">
        <v>3</v>
      </c>
      <c r="O18" s="1183">
        <v>0</v>
      </c>
      <c r="P18" s="1183">
        <v>0</v>
      </c>
      <c r="Q18" s="1183">
        <v>0</v>
      </c>
      <c r="R18" s="1184">
        <v>1</v>
      </c>
      <c r="S18" s="1183">
        <v>1</v>
      </c>
      <c r="T18" s="1183">
        <v>0</v>
      </c>
      <c r="U18" s="1184">
        <v>1</v>
      </c>
      <c r="V18" s="1183">
        <v>1</v>
      </c>
      <c r="W18" s="1184">
        <v>0</v>
      </c>
      <c r="X18" s="1183">
        <v>0</v>
      </c>
      <c r="Y18" s="1183">
        <v>2</v>
      </c>
      <c r="Z18" s="1183">
        <v>0</v>
      </c>
      <c r="AA18" s="1183">
        <v>0</v>
      </c>
      <c r="AB18" s="1183">
        <v>1</v>
      </c>
      <c r="AC18" s="1183">
        <v>1</v>
      </c>
      <c r="AD18" s="1184">
        <v>1</v>
      </c>
      <c r="AE18" s="1184">
        <v>3</v>
      </c>
      <c r="AF18" s="1183">
        <v>0</v>
      </c>
      <c r="AG18" s="1183">
        <v>4</v>
      </c>
      <c r="AH18" s="1183">
        <v>6</v>
      </c>
      <c r="AI18" s="925">
        <f t="shared" si="0"/>
        <v>54</v>
      </c>
      <c r="AJ18" s="912"/>
    </row>
    <row r="19" spans="2:36" s="776" customFormat="1" ht="18.75" customHeight="1" x14ac:dyDescent="0.25">
      <c r="B19" s="1182" t="s">
        <v>1007</v>
      </c>
      <c r="C19" s="1183">
        <v>2</v>
      </c>
      <c r="D19" s="1183">
        <v>2</v>
      </c>
      <c r="E19" s="1183">
        <v>3</v>
      </c>
      <c r="F19" s="1183">
        <v>0</v>
      </c>
      <c r="G19" s="1183">
        <v>0</v>
      </c>
      <c r="H19" s="1183">
        <v>0</v>
      </c>
      <c r="I19" s="1183">
        <v>0</v>
      </c>
      <c r="J19" s="1183">
        <v>2</v>
      </c>
      <c r="K19" s="1183">
        <v>0</v>
      </c>
      <c r="L19" s="1183">
        <v>0</v>
      </c>
      <c r="M19" s="1183">
        <v>0</v>
      </c>
      <c r="N19" s="1183">
        <v>2</v>
      </c>
      <c r="O19" s="1183">
        <v>0</v>
      </c>
      <c r="P19" s="1183">
        <v>0</v>
      </c>
      <c r="Q19" s="1183">
        <v>1</v>
      </c>
      <c r="R19" s="1184">
        <v>0</v>
      </c>
      <c r="S19" s="1183">
        <v>1</v>
      </c>
      <c r="T19" s="1183">
        <v>2</v>
      </c>
      <c r="U19" s="1184">
        <v>0</v>
      </c>
      <c r="V19" s="1183">
        <v>1</v>
      </c>
      <c r="W19" s="1184">
        <v>0</v>
      </c>
      <c r="X19" s="1183">
        <v>0</v>
      </c>
      <c r="Y19" s="1183">
        <v>3</v>
      </c>
      <c r="Z19" s="1183">
        <v>2</v>
      </c>
      <c r="AA19" s="1183">
        <v>0</v>
      </c>
      <c r="AB19" s="1183">
        <v>1</v>
      </c>
      <c r="AC19" s="1183">
        <v>0</v>
      </c>
      <c r="AD19" s="1184">
        <v>1</v>
      </c>
      <c r="AE19" s="1184">
        <v>2</v>
      </c>
      <c r="AF19" s="1183">
        <v>3</v>
      </c>
      <c r="AG19" s="1183">
        <v>0</v>
      </c>
      <c r="AH19" s="1183">
        <v>1</v>
      </c>
      <c r="AI19" s="925">
        <f t="shared" si="0"/>
        <v>29</v>
      </c>
      <c r="AJ19" s="912"/>
    </row>
    <row r="20" spans="2:36" s="776" customFormat="1" ht="18.75" customHeight="1" x14ac:dyDescent="0.25">
      <c r="B20" s="1182" t="s">
        <v>1008</v>
      </c>
      <c r="C20" s="1183">
        <v>4</v>
      </c>
      <c r="D20" s="1183">
        <v>3</v>
      </c>
      <c r="E20" s="1183">
        <v>8</v>
      </c>
      <c r="F20" s="1183">
        <v>2</v>
      </c>
      <c r="G20" s="1183">
        <v>1</v>
      </c>
      <c r="H20" s="1183">
        <v>0</v>
      </c>
      <c r="I20" s="1183">
        <v>0</v>
      </c>
      <c r="J20" s="1183">
        <v>0</v>
      </c>
      <c r="K20" s="1183">
        <v>0</v>
      </c>
      <c r="L20" s="1183">
        <v>0</v>
      </c>
      <c r="M20" s="1183">
        <v>0</v>
      </c>
      <c r="N20" s="1183">
        <v>4</v>
      </c>
      <c r="O20" s="1183">
        <v>0</v>
      </c>
      <c r="P20" s="1183">
        <v>0</v>
      </c>
      <c r="Q20" s="1183">
        <v>2</v>
      </c>
      <c r="R20" s="1184">
        <v>1</v>
      </c>
      <c r="S20" s="1183">
        <v>1</v>
      </c>
      <c r="T20" s="1183">
        <v>1</v>
      </c>
      <c r="U20" s="1184">
        <v>4</v>
      </c>
      <c r="V20" s="1183">
        <v>2</v>
      </c>
      <c r="W20" s="1184">
        <v>2</v>
      </c>
      <c r="X20" s="1183">
        <v>3</v>
      </c>
      <c r="Y20" s="1183">
        <v>1</v>
      </c>
      <c r="Z20" s="1183">
        <v>2</v>
      </c>
      <c r="AA20" s="1183">
        <v>0</v>
      </c>
      <c r="AB20" s="1183">
        <v>1</v>
      </c>
      <c r="AC20" s="1183">
        <v>4</v>
      </c>
      <c r="AD20" s="1184">
        <v>1</v>
      </c>
      <c r="AE20" s="1184">
        <v>3</v>
      </c>
      <c r="AF20" s="1183">
        <v>2</v>
      </c>
      <c r="AG20" s="1183">
        <v>5</v>
      </c>
      <c r="AH20" s="1183">
        <v>4</v>
      </c>
      <c r="AI20" s="925">
        <f t="shared" si="0"/>
        <v>61</v>
      </c>
      <c r="AJ20" s="912"/>
    </row>
    <row r="21" spans="2:36" s="776" customFormat="1" ht="18.75" customHeight="1" x14ac:dyDescent="0.25">
      <c r="B21" s="1182" t="s">
        <v>1009</v>
      </c>
      <c r="C21" s="1183">
        <v>2</v>
      </c>
      <c r="D21" s="1183">
        <v>2</v>
      </c>
      <c r="E21" s="1183">
        <v>1</v>
      </c>
      <c r="F21" s="1183">
        <v>7</v>
      </c>
      <c r="G21" s="1183">
        <v>2</v>
      </c>
      <c r="H21" s="1183">
        <v>0</v>
      </c>
      <c r="I21" s="1183">
        <v>0</v>
      </c>
      <c r="J21" s="1183">
        <v>0</v>
      </c>
      <c r="K21" s="1183">
        <v>3</v>
      </c>
      <c r="L21" s="1183">
        <v>3</v>
      </c>
      <c r="M21" s="1183">
        <v>0</v>
      </c>
      <c r="N21" s="1183">
        <v>0</v>
      </c>
      <c r="O21" s="1183">
        <v>0</v>
      </c>
      <c r="P21" s="1183">
        <v>1</v>
      </c>
      <c r="Q21" s="1183">
        <v>0</v>
      </c>
      <c r="R21" s="1184">
        <v>0</v>
      </c>
      <c r="S21" s="1183">
        <v>1</v>
      </c>
      <c r="T21" s="1183">
        <v>0</v>
      </c>
      <c r="U21" s="1184">
        <v>3</v>
      </c>
      <c r="V21" s="1183">
        <v>1</v>
      </c>
      <c r="W21" s="1184">
        <v>0</v>
      </c>
      <c r="X21" s="1183">
        <v>0</v>
      </c>
      <c r="Y21" s="1183">
        <v>0</v>
      </c>
      <c r="Z21" s="1183">
        <v>0</v>
      </c>
      <c r="AA21" s="1183">
        <v>0</v>
      </c>
      <c r="AB21" s="1183">
        <v>5</v>
      </c>
      <c r="AC21" s="1183">
        <v>17</v>
      </c>
      <c r="AD21" s="1184">
        <v>5</v>
      </c>
      <c r="AE21" s="1184">
        <v>2</v>
      </c>
      <c r="AF21" s="1183">
        <v>0</v>
      </c>
      <c r="AG21" s="1183">
        <v>2</v>
      </c>
      <c r="AH21" s="1183">
        <v>0</v>
      </c>
      <c r="AI21" s="925">
        <f t="shared" si="0"/>
        <v>57</v>
      </c>
      <c r="AJ21" s="912"/>
    </row>
    <row r="22" spans="2:36" s="776" customFormat="1" ht="18.75" customHeight="1" x14ac:dyDescent="0.25">
      <c r="B22" s="1182" t="s">
        <v>1010</v>
      </c>
      <c r="C22" s="1183">
        <v>0</v>
      </c>
      <c r="D22" s="1183">
        <v>4</v>
      </c>
      <c r="E22" s="1183">
        <v>3</v>
      </c>
      <c r="F22" s="1183">
        <v>4</v>
      </c>
      <c r="G22" s="1183">
        <v>0</v>
      </c>
      <c r="H22" s="1183">
        <v>0</v>
      </c>
      <c r="I22" s="1183">
        <v>0</v>
      </c>
      <c r="J22" s="1183">
        <v>13</v>
      </c>
      <c r="K22" s="1183">
        <v>1</v>
      </c>
      <c r="L22" s="1183">
        <v>2</v>
      </c>
      <c r="M22" s="1183">
        <v>0</v>
      </c>
      <c r="N22" s="1183">
        <v>0</v>
      </c>
      <c r="O22" s="1183">
        <v>0</v>
      </c>
      <c r="P22" s="1183">
        <v>0</v>
      </c>
      <c r="Q22" s="1183">
        <v>0</v>
      </c>
      <c r="R22" s="1184">
        <v>4</v>
      </c>
      <c r="S22" s="1183">
        <v>4</v>
      </c>
      <c r="T22" s="1183">
        <v>1</v>
      </c>
      <c r="U22" s="1184">
        <v>3</v>
      </c>
      <c r="V22" s="1183">
        <v>5</v>
      </c>
      <c r="W22" s="1184">
        <v>4</v>
      </c>
      <c r="X22" s="1183">
        <v>0</v>
      </c>
      <c r="Y22" s="1183">
        <v>0</v>
      </c>
      <c r="Z22" s="1183">
        <v>1</v>
      </c>
      <c r="AA22" s="1183">
        <v>0</v>
      </c>
      <c r="AB22" s="1183">
        <v>4</v>
      </c>
      <c r="AC22" s="1183">
        <v>3</v>
      </c>
      <c r="AD22" s="1184">
        <v>0</v>
      </c>
      <c r="AE22" s="1184">
        <v>3</v>
      </c>
      <c r="AF22" s="1183">
        <v>1</v>
      </c>
      <c r="AG22" s="1183">
        <v>2</v>
      </c>
      <c r="AH22" s="1183">
        <v>1</v>
      </c>
      <c r="AI22" s="925">
        <f t="shared" si="0"/>
        <v>63</v>
      </c>
      <c r="AJ22" s="912"/>
    </row>
    <row r="23" spans="2:36" s="776" customFormat="1" ht="18.75" customHeight="1" x14ac:dyDescent="0.25">
      <c r="B23" s="1182" t="s">
        <v>362</v>
      </c>
      <c r="C23" s="1183">
        <v>3</v>
      </c>
      <c r="D23" s="1183">
        <v>125</v>
      </c>
      <c r="E23" s="1183">
        <v>1</v>
      </c>
      <c r="F23" s="1183">
        <v>149</v>
      </c>
      <c r="G23" s="1183">
        <v>4</v>
      </c>
      <c r="H23" s="1183">
        <v>0</v>
      </c>
      <c r="I23" s="1183">
        <v>0</v>
      </c>
      <c r="J23" s="1183">
        <v>150</v>
      </c>
      <c r="K23" s="1183">
        <v>4</v>
      </c>
      <c r="L23" s="1183">
        <v>4</v>
      </c>
      <c r="M23" s="1183">
        <v>1</v>
      </c>
      <c r="N23" s="1183">
        <v>2</v>
      </c>
      <c r="O23" s="1183">
        <v>1</v>
      </c>
      <c r="P23" s="1183">
        <v>0</v>
      </c>
      <c r="Q23" s="1183">
        <v>0</v>
      </c>
      <c r="R23" s="1184">
        <v>4</v>
      </c>
      <c r="S23" s="1183">
        <v>7</v>
      </c>
      <c r="T23" s="1183">
        <v>6</v>
      </c>
      <c r="U23" s="1184">
        <v>7</v>
      </c>
      <c r="V23" s="1183">
        <v>6</v>
      </c>
      <c r="W23" s="1184">
        <v>1</v>
      </c>
      <c r="X23" s="1183">
        <v>5</v>
      </c>
      <c r="Y23" s="1183">
        <v>2</v>
      </c>
      <c r="Z23" s="1183">
        <v>0</v>
      </c>
      <c r="AA23" s="1183">
        <v>0</v>
      </c>
      <c r="AB23" s="1183">
        <v>7</v>
      </c>
      <c r="AC23" s="1183">
        <v>5</v>
      </c>
      <c r="AD23" s="1184">
        <v>8</v>
      </c>
      <c r="AE23" s="1184">
        <v>89</v>
      </c>
      <c r="AF23" s="1183">
        <v>2</v>
      </c>
      <c r="AG23" s="1183">
        <v>8</v>
      </c>
      <c r="AH23" s="1183">
        <v>9</v>
      </c>
      <c r="AI23" s="925">
        <f t="shared" si="0"/>
        <v>610</v>
      </c>
      <c r="AJ23" s="912"/>
    </row>
    <row r="24" spans="2:36" s="776" customFormat="1" ht="18.75" customHeight="1" x14ac:dyDescent="0.25">
      <c r="B24" s="1182" t="s">
        <v>1011</v>
      </c>
      <c r="C24" s="1183">
        <v>3</v>
      </c>
      <c r="D24" s="1183">
        <v>2</v>
      </c>
      <c r="E24" s="1183">
        <v>1</v>
      </c>
      <c r="F24" s="1183">
        <v>2</v>
      </c>
      <c r="G24" s="1183">
        <v>2</v>
      </c>
      <c r="H24" s="1183">
        <v>0</v>
      </c>
      <c r="I24" s="1183">
        <v>0</v>
      </c>
      <c r="J24" s="1183">
        <v>8</v>
      </c>
      <c r="K24" s="1183">
        <v>0</v>
      </c>
      <c r="L24" s="1183">
        <v>0</v>
      </c>
      <c r="M24" s="1183">
        <v>0</v>
      </c>
      <c r="N24" s="1183">
        <v>0</v>
      </c>
      <c r="O24" s="1183">
        <v>0</v>
      </c>
      <c r="P24" s="1183">
        <v>0</v>
      </c>
      <c r="Q24" s="1183">
        <v>0</v>
      </c>
      <c r="R24" s="1184">
        <v>0</v>
      </c>
      <c r="S24" s="1183">
        <v>2</v>
      </c>
      <c r="T24" s="1183">
        <v>0</v>
      </c>
      <c r="U24" s="1184">
        <v>0</v>
      </c>
      <c r="V24" s="1183">
        <v>2</v>
      </c>
      <c r="W24" s="1184">
        <v>0</v>
      </c>
      <c r="X24" s="1183">
        <v>0</v>
      </c>
      <c r="Y24" s="1183">
        <v>0</v>
      </c>
      <c r="Z24" s="1183">
        <v>0</v>
      </c>
      <c r="AA24" s="1183">
        <v>0</v>
      </c>
      <c r="AB24" s="1183">
        <v>2</v>
      </c>
      <c r="AC24" s="1183">
        <v>1</v>
      </c>
      <c r="AD24" s="1184">
        <v>0</v>
      </c>
      <c r="AE24" s="1184">
        <v>0</v>
      </c>
      <c r="AF24" s="1183">
        <v>0</v>
      </c>
      <c r="AG24" s="1183">
        <v>1</v>
      </c>
      <c r="AH24" s="1183">
        <v>13</v>
      </c>
      <c r="AI24" s="925">
        <f t="shared" si="0"/>
        <v>39</v>
      </c>
      <c r="AJ24" s="912"/>
    </row>
    <row r="25" spans="2:36" s="776" customFormat="1" ht="18.75" customHeight="1" x14ac:dyDescent="0.25">
      <c r="B25" s="1182" t="s">
        <v>359</v>
      </c>
      <c r="C25" s="1183">
        <v>289</v>
      </c>
      <c r="D25" s="1183">
        <v>338</v>
      </c>
      <c r="E25" s="1183">
        <v>266</v>
      </c>
      <c r="F25" s="1183">
        <v>378</v>
      </c>
      <c r="G25" s="1183">
        <v>227</v>
      </c>
      <c r="H25" s="1183">
        <v>59</v>
      </c>
      <c r="I25" s="1183">
        <v>68</v>
      </c>
      <c r="J25" s="1183">
        <v>195</v>
      </c>
      <c r="K25" s="1183">
        <v>136</v>
      </c>
      <c r="L25" s="1183">
        <v>216</v>
      </c>
      <c r="M25" s="1183">
        <v>188</v>
      </c>
      <c r="N25" s="1183">
        <v>290</v>
      </c>
      <c r="O25" s="1183">
        <v>23</v>
      </c>
      <c r="P25" s="1183">
        <v>136</v>
      </c>
      <c r="Q25" s="1183">
        <v>114</v>
      </c>
      <c r="R25" s="1184">
        <v>124</v>
      </c>
      <c r="S25" s="1183">
        <v>236</v>
      </c>
      <c r="T25" s="1183">
        <v>254</v>
      </c>
      <c r="U25" s="1184">
        <v>223</v>
      </c>
      <c r="V25" s="1183">
        <v>235</v>
      </c>
      <c r="W25" s="1184">
        <v>166</v>
      </c>
      <c r="X25" s="1183">
        <v>289</v>
      </c>
      <c r="Y25" s="1183">
        <v>126</v>
      </c>
      <c r="Z25" s="1183">
        <v>113</v>
      </c>
      <c r="AA25" s="1183">
        <v>1</v>
      </c>
      <c r="AB25" s="1183">
        <v>179</v>
      </c>
      <c r="AC25" s="1183">
        <v>261</v>
      </c>
      <c r="AD25" s="1184">
        <v>143</v>
      </c>
      <c r="AE25" s="1184">
        <v>327</v>
      </c>
      <c r="AF25" s="1183">
        <v>218</v>
      </c>
      <c r="AG25" s="1183">
        <v>308</v>
      </c>
      <c r="AH25" s="1183">
        <v>290</v>
      </c>
      <c r="AI25" s="925">
        <f t="shared" si="0"/>
        <v>6416</v>
      </c>
      <c r="AJ25" s="912"/>
    </row>
    <row r="26" spans="2:36" s="776" customFormat="1" ht="18.75" customHeight="1" x14ac:dyDescent="0.25">
      <c r="B26" s="1182" t="s">
        <v>1012</v>
      </c>
      <c r="C26" s="1183">
        <v>1</v>
      </c>
      <c r="D26" s="1183">
        <v>1</v>
      </c>
      <c r="E26" s="1183">
        <v>5</v>
      </c>
      <c r="F26" s="1183">
        <v>2</v>
      </c>
      <c r="G26" s="1183">
        <v>0</v>
      </c>
      <c r="H26" s="1183">
        <v>0</v>
      </c>
      <c r="I26" s="1183">
        <v>0</v>
      </c>
      <c r="J26" s="1183">
        <v>5</v>
      </c>
      <c r="K26" s="1183">
        <v>0</v>
      </c>
      <c r="L26" s="1183">
        <v>0</v>
      </c>
      <c r="M26" s="1183">
        <v>0</v>
      </c>
      <c r="N26" s="1183">
        <v>1</v>
      </c>
      <c r="O26" s="1183">
        <v>0</v>
      </c>
      <c r="P26" s="1183">
        <v>0</v>
      </c>
      <c r="Q26" s="1183">
        <v>0</v>
      </c>
      <c r="R26" s="1184">
        <v>0</v>
      </c>
      <c r="S26" s="1183">
        <v>2</v>
      </c>
      <c r="T26" s="1183">
        <v>0</v>
      </c>
      <c r="U26" s="1184">
        <v>0</v>
      </c>
      <c r="V26" s="1183">
        <v>0</v>
      </c>
      <c r="W26" s="1184">
        <v>0</v>
      </c>
      <c r="X26" s="1183">
        <v>0</v>
      </c>
      <c r="Y26" s="1183">
        <v>0</v>
      </c>
      <c r="Z26" s="1183">
        <v>0</v>
      </c>
      <c r="AA26" s="1183">
        <v>0</v>
      </c>
      <c r="AB26" s="1183">
        <v>2</v>
      </c>
      <c r="AC26" s="1183">
        <v>2</v>
      </c>
      <c r="AD26" s="1184">
        <v>4</v>
      </c>
      <c r="AE26" s="1184">
        <v>1</v>
      </c>
      <c r="AF26" s="1183">
        <v>0</v>
      </c>
      <c r="AG26" s="1183">
        <v>1</v>
      </c>
      <c r="AH26" s="1183">
        <v>0</v>
      </c>
      <c r="AI26" s="925">
        <f t="shared" si="0"/>
        <v>27</v>
      </c>
      <c r="AJ26" s="912"/>
    </row>
    <row r="27" spans="2:36" s="776" customFormat="1" ht="18.75" customHeight="1" x14ac:dyDescent="0.25">
      <c r="B27" s="1182" t="s">
        <v>1013</v>
      </c>
      <c r="C27" s="1183">
        <v>0</v>
      </c>
      <c r="D27" s="1183">
        <v>4</v>
      </c>
      <c r="E27" s="1183">
        <v>1</v>
      </c>
      <c r="F27" s="1183">
        <v>6</v>
      </c>
      <c r="G27" s="1183">
        <v>1</v>
      </c>
      <c r="H27" s="1183">
        <v>0</v>
      </c>
      <c r="I27" s="1183">
        <v>0</v>
      </c>
      <c r="J27" s="1183">
        <v>8</v>
      </c>
      <c r="K27" s="1183">
        <v>0</v>
      </c>
      <c r="L27" s="1183">
        <v>1</v>
      </c>
      <c r="M27" s="1183">
        <v>0</v>
      </c>
      <c r="N27" s="1183">
        <v>1</v>
      </c>
      <c r="O27" s="1183">
        <v>0</v>
      </c>
      <c r="P27" s="1183">
        <v>0</v>
      </c>
      <c r="Q27" s="1183">
        <v>1</v>
      </c>
      <c r="R27" s="1184">
        <v>0</v>
      </c>
      <c r="S27" s="1183">
        <v>2</v>
      </c>
      <c r="T27" s="1183">
        <v>2</v>
      </c>
      <c r="U27" s="1184">
        <v>3</v>
      </c>
      <c r="V27" s="1183">
        <v>0</v>
      </c>
      <c r="W27" s="1184">
        <v>0</v>
      </c>
      <c r="X27" s="1183">
        <v>1</v>
      </c>
      <c r="Y27" s="1183">
        <v>2</v>
      </c>
      <c r="Z27" s="1183">
        <v>0</v>
      </c>
      <c r="AA27" s="1183">
        <v>0</v>
      </c>
      <c r="AB27" s="1183">
        <v>2</v>
      </c>
      <c r="AC27" s="1183">
        <v>0</v>
      </c>
      <c r="AD27" s="1184">
        <v>0</v>
      </c>
      <c r="AE27" s="1184">
        <v>9</v>
      </c>
      <c r="AF27" s="1183">
        <v>0</v>
      </c>
      <c r="AG27" s="1183">
        <v>2</v>
      </c>
      <c r="AH27" s="1183">
        <v>8</v>
      </c>
      <c r="AI27" s="925">
        <f t="shared" si="0"/>
        <v>54</v>
      </c>
      <c r="AJ27" s="912"/>
    </row>
    <row r="28" spans="2:36" s="776" customFormat="1" ht="18.75" customHeight="1" x14ac:dyDescent="0.25">
      <c r="B28" s="1182" t="s">
        <v>1014</v>
      </c>
      <c r="C28" s="1183">
        <v>10</v>
      </c>
      <c r="D28" s="1183">
        <v>8</v>
      </c>
      <c r="E28" s="1183">
        <v>23</v>
      </c>
      <c r="F28" s="1183">
        <v>19</v>
      </c>
      <c r="G28" s="1183">
        <v>6</v>
      </c>
      <c r="H28" s="1183">
        <v>5</v>
      </c>
      <c r="I28" s="1183">
        <v>5</v>
      </c>
      <c r="J28" s="1183">
        <v>12</v>
      </c>
      <c r="K28" s="1183">
        <v>4</v>
      </c>
      <c r="L28" s="1183">
        <v>6</v>
      </c>
      <c r="M28" s="1183">
        <v>10</v>
      </c>
      <c r="N28" s="1183">
        <v>14</v>
      </c>
      <c r="O28" s="1183">
        <v>2</v>
      </c>
      <c r="P28" s="1183">
        <v>4</v>
      </c>
      <c r="Q28" s="1183">
        <v>11</v>
      </c>
      <c r="R28" s="1184">
        <v>3</v>
      </c>
      <c r="S28" s="1183">
        <v>12</v>
      </c>
      <c r="T28" s="1183">
        <v>7</v>
      </c>
      <c r="U28" s="1184">
        <v>10</v>
      </c>
      <c r="V28" s="1183">
        <v>7</v>
      </c>
      <c r="W28" s="1184">
        <v>5</v>
      </c>
      <c r="X28" s="1183">
        <v>10</v>
      </c>
      <c r="Y28" s="1183">
        <v>12</v>
      </c>
      <c r="Z28" s="1183">
        <v>7</v>
      </c>
      <c r="AA28" s="1183">
        <v>0</v>
      </c>
      <c r="AB28" s="1183">
        <v>9</v>
      </c>
      <c r="AC28" s="1183">
        <v>3</v>
      </c>
      <c r="AD28" s="1184">
        <v>3</v>
      </c>
      <c r="AE28" s="1184">
        <v>9</v>
      </c>
      <c r="AF28" s="1183">
        <v>5</v>
      </c>
      <c r="AG28" s="1183">
        <v>9</v>
      </c>
      <c r="AH28" s="1183">
        <v>7</v>
      </c>
      <c r="AI28" s="925">
        <f t="shared" si="0"/>
        <v>257</v>
      </c>
      <c r="AJ28" s="912"/>
    </row>
    <row r="29" spans="2:36" s="776" customFormat="1" ht="18.75" customHeight="1" x14ac:dyDescent="0.25">
      <c r="B29" s="1182" t="s">
        <v>1015</v>
      </c>
      <c r="C29" s="1183">
        <v>0</v>
      </c>
      <c r="D29" s="1183">
        <v>4</v>
      </c>
      <c r="E29" s="1183">
        <v>3</v>
      </c>
      <c r="F29" s="1183">
        <v>4</v>
      </c>
      <c r="G29" s="1183">
        <v>0</v>
      </c>
      <c r="H29" s="1183">
        <v>0</v>
      </c>
      <c r="I29" s="1183">
        <v>0</v>
      </c>
      <c r="J29" s="1183">
        <v>8</v>
      </c>
      <c r="K29" s="1183">
        <v>0</v>
      </c>
      <c r="L29" s="1183">
        <v>0</v>
      </c>
      <c r="M29" s="1183">
        <v>0</v>
      </c>
      <c r="N29" s="1183">
        <v>0</v>
      </c>
      <c r="O29" s="1183">
        <v>0</v>
      </c>
      <c r="P29" s="1183">
        <v>0</v>
      </c>
      <c r="Q29" s="1183">
        <v>0</v>
      </c>
      <c r="R29" s="1184">
        <v>0</v>
      </c>
      <c r="S29" s="1183">
        <v>0</v>
      </c>
      <c r="T29" s="1183">
        <v>0</v>
      </c>
      <c r="U29" s="1184">
        <v>0</v>
      </c>
      <c r="V29" s="1183">
        <v>0</v>
      </c>
      <c r="W29" s="1184">
        <v>0</v>
      </c>
      <c r="X29" s="1183">
        <v>0</v>
      </c>
      <c r="Y29" s="1183">
        <v>0</v>
      </c>
      <c r="Z29" s="1183">
        <v>0</v>
      </c>
      <c r="AA29" s="1183">
        <v>0</v>
      </c>
      <c r="AB29" s="1183">
        <v>0</v>
      </c>
      <c r="AC29" s="1183">
        <v>1</v>
      </c>
      <c r="AD29" s="1184">
        <v>1</v>
      </c>
      <c r="AE29" s="1184">
        <v>0</v>
      </c>
      <c r="AF29" s="1183">
        <v>0</v>
      </c>
      <c r="AG29" s="1183">
        <v>0</v>
      </c>
      <c r="AH29" s="1183">
        <v>1</v>
      </c>
      <c r="AI29" s="925">
        <f t="shared" si="0"/>
        <v>22</v>
      </c>
      <c r="AJ29" s="912"/>
    </row>
    <row r="30" spans="2:36" s="776" customFormat="1" ht="18.75" customHeight="1" x14ac:dyDescent="0.25">
      <c r="B30" s="1182" t="s">
        <v>1016</v>
      </c>
      <c r="C30" s="1183">
        <v>1</v>
      </c>
      <c r="D30" s="1183">
        <v>6</v>
      </c>
      <c r="E30" s="1183">
        <v>2</v>
      </c>
      <c r="F30" s="1183">
        <v>4</v>
      </c>
      <c r="G30" s="1183">
        <v>2</v>
      </c>
      <c r="H30" s="1183">
        <v>0</v>
      </c>
      <c r="I30" s="1183">
        <v>0</v>
      </c>
      <c r="J30" s="1183">
        <v>19</v>
      </c>
      <c r="K30" s="1183">
        <v>0</v>
      </c>
      <c r="L30" s="1183">
        <v>0</v>
      </c>
      <c r="M30" s="1183">
        <v>0</v>
      </c>
      <c r="N30" s="1183">
        <v>2</v>
      </c>
      <c r="O30" s="1183">
        <v>1</v>
      </c>
      <c r="P30" s="1183">
        <v>0</v>
      </c>
      <c r="Q30" s="1183">
        <v>2</v>
      </c>
      <c r="R30" s="1184">
        <v>3</v>
      </c>
      <c r="S30" s="1183">
        <v>3</v>
      </c>
      <c r="T30" s="1183">
        <v>0</v>
      </c>
      <c r="U30" s="1184">
        <v>3</v>
      </c>
      <c r="V30" s="1183">
        <v>1</v>
      </c>
      <c r="W30" s="1184">
        <v>0</v>
      </c>
      <c r="X30" s="1183">
        <v>2</v>
      </c>
      <c r="Y30" s="1183">
        <v>2</v>
      </c>
      <c r="Z30" s="1183">
        <v>0</v>
      </c>
      <c r="AA30" s="1183">
        <v>0</v>
      </c>
      <c r="AB30" s="1183">
        <v>0</v>
      </c>
      <c r="AC30" s="1183">
        <v>0</v>
      </c>
      <c r="AD30" s="1184">
        <v>0</v>
      </c>
      <c r="AE30" s="1184">
        <v>3</v>
      </c>
      <c r="AF30" s="1183">
        <v>2</v>
      </c>
      <c r="AG30" s="1183">
        <v>1</v>
      </c>
      <c r="AH30" s="1183">
        <v>0</v>
      </c>
      <c r="AI30" s="925">
        <f t="shared" si="0"/>
        <v>59</v>
      </c>
      <c r="AJ30" s="912"/>
    </row>
    <row r="31" spans="2:36" s="776" customFormat="1" ht="18.75" customHeight="1" x14ac:dyDescent="0.25">
      <c r="B31" s="1182" t="s">
        <v>361</v>
      </c>
      <c r="C31" s="1183">
        <v>5</v>
      </c>
      <c r="D31" s="1183">
        <v>218</v>
      </c>
      <c r="E31" s="1183">
        <v>73</v>
      </c>
      <c r="F31" s="1183">
        <v>291</v>
      </c>
      <c r="G31" s="1183">
        <v>9</v>
      </c>
      <c r="H31" s="1183">
        <v>0</v>
      </c>
      <c r="I31" s="1183">
        <v>1</v>
      </c>
      <c r="J31" s="1183">
        <v>148</v>
      </c>
      <c r="K31" s="1183">
        <v>8</v>
      </c>
      <c r="L31" s="1183">
        <v>18</v>
      </c>
      <c r="M31" s="1183">
        <v>3</v>
      </c>
      <c r="N31" s="1183">
        <v>15</v>
      </c>
      <c r="O31" s="1183">
        <v>2</v>
      </c>
      <c r="P31" s="1183">
        <v>0</v>
      </c>
      <c r="Q31" s="1183">
        <v>1</v>
      </c>
      <c r="R31" s="1184">
        <v>1</v>
      </c>
      <c r="S31" s="1183">
        <v>9</v>
      </c>
      <c r="T31" s="1183">
        <v>7</v>
      </c>
      <c r="U31" s="1184">
        <v>5</v>
      </c>
      <c r="V31" s="1183">
        <v>5</v>
      </c>
      <c r="W31" s="1184">
        <v>6</v>
      </c>
      <c r="X31" s="1183">
        <v>3</v>
      </c>
      <c r="Y31" s="1183">
        <v>4</v>
      </c>
      <c r="Z31" s="1183">
        <v>2</v>
      </c>
      <c r="AA31" s="1183">
        <v>0</v>
      </c>
      <c r="AB31" s="1183">
        <v>12</v>
      </c>
      <c r="AC31" s="1183">
        <v>80</v>
      </c>
      <c r="AD31" s="1184">
        <v>70</v>
      </c>
      <c r="AE31" s="1184">
        <v>13</v>
      </c>
      <c r="AF31" s="1183">
        <v>1</v>
      </c>
      <c r="AG31" s="1183">
        <v>20</v>
      </c>
      <c r="AH31" s="1183">
        <v>5</v>
      </c>
      <c r="AI31" s="925">
        <f t="shared" si="0"/>
        <v>1035</v>
      </c>
      <c r="AJ31" s="912"/>
    </row>
    <row r="32" spans="2:36" s="776" customFormat="1" ht="18.75" customHeight="1" x14ac:dyDescent="0.25">
      <c r="B32" s="1182" t="s">
        <v>1017</v>
      </c>
      <c r="C32" s="1183">
        <v>5</v>
      </c>
      <c r="D32" s="1183">
        <v>12</v>
      </c>
      <c r="E32" s="1183">
        <v>24</v>
      </c>
      <c r="F32" s="1183">
        <v>12</v>
      </c>
      <c r="G32" s="1183">
        <v>8</v>
      </c>
      <c r="H32" s="1183">
        <v>0</v>
      </c>
      <c r="I32" s="1183">
        <v>1</v>
      </c>
      <c r="J32" s="1183">
        <v>8</v>
      </c>
      <c r="K32" s="1183">
        <v>2</v>
      </c>
      <c r="L32" s="1183">
        <v>6</v>
      </c>
      <c r="M32" s="1183">
        <v>11</v>
      </c>
      <c r="N32" s="1183">
        <v>8</v>
      </c>
      <c r="O32" s="1183">
        <v>0</v>
      </c>
      <c r="P32" s="1183">
        <v>7</v>
      </c>
      <c r="Q32" s="1183">
        <v>4</v>
      </c>
      <c r="R32" s="1184">
        <v>9</v>
      </c>
      <c r="S32" s="1183">
        <v>6</v>
      </c>
      <c r="T32" s="1183">
        <v>3</v>
      </c>
      <c r="U32" s="1184">
        <v>12</v>
      </c>
      <c r="V32" s="1183">
        <v>7</v>
      </c>
      <c r="W32" s="1184">
        <v>4</v>
      </c>
      <c r="X32" s="1183">
        <v>12</v>
      </c>
      <c r="Y32" s="1183">
        <v>8</v>
      </c>
      <c r="Z32" s="1183">
        <v>5</v>
      </c>
      <c r="AA32" s="1183">
        <v>0</v>
      </c>
      <c r="AB32" s="1183">
        <v>7</v>
      </c>
      <c r="AC32" s="1183">
        <v>1</v>
      </c>
      <c r="AD32" s="1184">
        <v>9</v>
      </c>
      <c r="AE32" s="1184">
        <v>6</v>
      </c>
      <c r="AF32" s="1183">
        <v>9</v>
      </c>
      <c r="AG32" s="1183">
        <v>6</v>
      </c>
      <c r="AH32" s="1183">
        <v>10</v>
      </c>
      <c r="AI32" s="925">
        <f t="shared" si="0"/>
        <v>222</v>
      </c>
      <c r="AJ32" s="912"/>
    </row>
    <row r="33" spans="2:36" s="776" customFormat="1" ht="18.75" customHeight="1" x14ac:dyDescent="0.25">
      <c r="B33" s="1182" t="s">
        <v>1018</v>
      </c>
      <c r="C33" s="1183">
        <v>0</v>
      </c>
      <c r="D33" s="1183">
        <v>2</v>
      </c>
      <c r="E33" s="1183">
        <v>8</v>
      </c>
      <c r="F33" s="1183">
        <v>3</v>
      </c>
      <c r="G33" s="1183">
        <v>0</v>
      </c>
      <c r="H33" s="1183">
        <v>0</v>
      </c>
      <c r="I33" s="1183">
        <v>0</v>
      </c>
      <c r="J33" s="1183">
        <v>0</v>
      </c>
      <c r="K33" s="1183">
        <v>0</v>
      </c>
      <c r="L33" s="1183">
        <v>0</v>
      </c>
      <c r="M33" s="1183">
        <v>0</v>
      </c>
      <c r="N33" s="1183">
        <v>0</v>
      </c>
      <c r="O33" s="1183">
        <v>0</v>
      </c>
      <c r="P33" s="1183">
        <v>0</v>
      </c>
      <c r="Q33" s="1183">
        <v>0</v>
      </c>
      <c r="R33" s="1184">
        <v>1</v>
      </c>
      <c r="S33" s="1183">
        <v>0</v>
      </c>
      <c r="T33" s="1183">
        <v>0</v>
      </c>
      <c r="U33" s="1184">
        <v>1</v>
      </c>
      <c r="V33" s="1183">
        <v>0</v>
      </c>
      <c r="W33" s="1184">
        <v>1</v>
      </c>
      <c r="X33" s="1183">
        <v>1</v>
      </c>
      <c r="Y33" s="1183">
        <v>0</v>
      </c>
      <c r="Z33" s="1183">
        <v>0</v>
      </c>
      <c r="AA33" s="1183">
        <v>0</v>
      </c>
      <c r="AB33" s="1183">
        <v>1</v>
      </c>
      <c r="AC33" s="1183">
        <v>2</v>
      </c>
      <c r="AD33" s="1184">
        <v>2</v>
      </c>
      <c r="AE33" s="1184">
        <v>0</v>
      </c>
      <c r="AF33" s="1183">
        <v>1</v>
      </c>
      <c r="AG33" s="1183">
        <v>0</v>
      </c>
      <c r="AH33" s="1183">
        <v>0</v>
      </c>
      <c r="AI33" s="925">
        <f t="shared" si="0"/>
        <v>23</v>
      </c>
      <c r="AJ33" s="912"/>
    </row>
    <row r="34" spans="2:36" s="776" customFormat="1" ht="18.75" customHeight="1" x14ac:dyDescent="0.25">
      <c r="B34" s="1182" t="s">
        <v>1019</v>
      </c>
      <c r="C34" s="1183">
        <v>3</v>
      </c>
      <c r="D34" s="1183">
        <v>9</v>
      </c>
      <c r="E34" s="1183">
        <v>12</v>
      </c>
      <c r="F34" s="1183">
        <v>12</v>
      </c>
      <c r="G34" s="1183">
        <v>0</v>
      </c>
      <c r="H34" s="1183">
        <v>0</v>
      </c>
      <c r="I34" s="1183">
        <v>0</v>
      </c>
      <c r="J34" s="1183">
        <v>7</v>
      </c>
      <c r="K34" s="1183">
        <v>6</v>
      </c>
      <c r="L34" s="1183">
        <v>9</v>
      </c>
      <c r="M34" s="1183">
        <v>0</v>
      </c>
      <c r="N34" s="1183">
        <v>4</v>
      </c>
      <c r="O34" s="1183">
        <v>0</v>
      </c>
      <c r="P34" s="1183">
        <v>0</v>
      </c>
      <c r="Q34" s="1183">
        <v>0</v>
      </c>
      <c r="R34" s="1184">
        <v>0</v>
      </c>
      <c r="S34" s="1183">
        <v>1</v>
      </c>
      <c r="T34" s="1183">
        <v>1</v>
      </c>
      <c r="U34" s="1184">
        <v>3</v>
      </c>
      <c r="V34" s="1183">
        <v>6</v>
      </c>
      <c r="W34" s="1184">
        <v>0</v>
      </c>
      <c r="X34" s="1183">
        <v>1</v>
      </c>
      <c r="Y34" s="1183">
        <v>4</v>
      </c>
      <c r="Z34" s="1183">
        <v>1</v>
      </c>
      <c r="AA34" s="1183">
        <v>0</v>
      </c>
      <c r="AB34" s="1183">
        <v>12</v>
      </c>
      <c r="AC34" s="1183">
        <v>30</v>
      </c>
      <c r="AD34" s="1184">
        <v>8</v>
      </c>
      <c r="AE34" s="1184">
        <v>6</v>
      </c>
      <c r="AF34" s="1183">
        <v>2</v>
      </c>
      <c r="AG34" s="1183">
        <v>5</v>
      </c>
      <c r="AH34" s="1183">
        <v>4</v>
      </c>
      <c r="AI34" s="925">
        <f t="shared" si="0"/>
        <v>146</v>
      </c>
      <c r="AJ34" s="912"/>
    </row>
    <row r="35" spans="2:36" s="776" customFormat="1" ht="18.75" customHeight="1" x14ac:dyDescent="0.25">
      <c r="B35" s="1182" t="s">
        <v>1020</v>
      </c>
      <c r="C35" s="1183">
        <v>3</v>
      </c>
      <c r="D35" s="1183">
        <v>2</v>
      </c>
      <c r="E35" s="1183">
        <v>3</v>
      </c>
      <c r="F35" s="1183">
        <v>5</v>
      </c>
      <c r="G35" s="1183">
        <v>0</v>
      </c>
      <c r="H35" s="1183">
        <v>0</v>
      </c>
      <c r="I35" s="1183">
        <v>1</v>
      </c>
      <c r="J35" s="1183">
        <v>2</v>
      </c>
      <c r="K35" s="1183">
        <v>1</v>
      </c>
      <c r="L35" s="1183">
        <v>1</v>
      </c>
      <c r="M35" s="1183">
        <v>3</v>
      </c>
      <c r="N35" s="1183">
        <v>0</v>
      </c>
      <c r="O35" s="1183">
        <v>0</v>
      </c>
      <c r="P35" s="1183">
        <v>1</v>
      </c>
      <c r="Q35" s="1183">
        <v>0</v>
      </c>
      <c r="R35" s="1184">
        <v>3</v>
      </c>
      <c r="S35" s="1183">
        <v>2</v>
      </c>
      <c r="T35" s="1183">
        <v>2</v>
      </c>
      <c r="U35" s="1184">
        <v>2</v>
      </c>
      <c r="V35" s="1183">
        <v>6</v>
      </c>
      <c r="W35" s="1184">
        <v>1</v>
      </c>
      <c r="X35" s="1183">
        <v>0</v>
      </c>
      <c r="Y35" s="1183">
        <v>1</v>
      </c>
      <c r="Z35" s="1183">
        <v>1</v>
      </c>
      <c r="AA35" s="1183">
        <v>0</v>
      </c>
      <c r="AB35" s="1183">
        <v>2</v>
      </c>
      <c r="AC35" s="1183">
        <v>0</v>
      </c>
      <c r="AD35" s="1184">
        <v>0</v>
      </c>
      <c r="AE35" s="1184">
        <v>0</v>
      </c>
      <c r="AF35" s="1183">
        <v>3</v>
      </c>
      <c r="AG35" s="1183">
        <v>2</v>
      </c>
      <c r="AH35" s="1183">
        <v>0</v>
      </c>
      <c r="AI35" s="925">
        <f t="shared" si="0"/>
        <v>47</v>
      </c>
      <c r="AJ35" s="912"/>
    </row>
    <row r="36" spans="2:36" s="776" customFormat="1" ht="18.75" customHeight="1" x14ac:dyDescent="0.25">
      <c r="B36" s="1182" t="s">
        <v>1021</v>
      </c>
      <c r="C36" s="1183">
        <v>1</v>
      </c>
      <c r="D36" s="1183">
        <v>2</v>
      </c>
      <c r="E36" s="1183">
        <v>3</v>
      </c>
      <c r="F36" s="1183">
        <v>2</v>
      </c>
      <c r="G36" s="1183">
        <v>2</v>
      </c>
      <c r="H36" s="1183">
        <v>0</v>
      </c>
      <c r="I36" s="1183">
        <v>0</v>
      </c>
      <c r="J36" s="1183">
        <v>1</v>
      </c>
      <c r="K36" s="1183">
        <v>0</v>
      </c>
      <c r="L36" s="1183">
        <v>1</v>
      </c>
      <c r="M36" s="1183">
        <v>1</v>
      </c>
      <c r="N36" s="1183">
        <v>0</v>
      </c>
      <c r="O36" s="1183">
        <v>0</v>
      </c>
      <c r="P36" s="1183">
        <v>1</v>
      </c>
      <c r="Q36" s="1183">
        <v>1</v>
      </c>
      <c r="R36" s="1184">
        <v>2</v>
      </c>
      <c r="S36" s="1183">
        <v>1</v>
      </c>
      <c r="T36" s="1183">
        <v>0</v>
      </c>
      <c r="U36" s="1184">
        <v>2</v>
      </c>
      <c r="V36" s="1183">
        <v>0</v>
      </c>
      <c r="W36" s="1184">
        <v>0</v>
      </c>
      <c r="X36" s="1183">
        <v>1</v>
      </c>
      <c r="Y36" s="1183">
        <v>0</v>
      </c>
      <c r="Z36" s="1183">
        <v>3</v>
      </c>
      <c r="AA36" s="1183">
        <v>0</v>
      </c>
      <c r="AB36" s="1183">
        <v>0</v>
      </c>
      <c r="AC36" s="1183">
        <v>2</v>
      </c>
      <c r="AD36" s="1184">
        <v>2</v>
      </c>
      <c r="AE36" s="1184">
        <v>0</v>
      </c>
      <c r="AF36" s="1183">
        <v>2</v>
      </c>
      <c r="AG36" s="1183">
        <v>0</v>
      </c>
      <c r="AH36" s="1183">
        <v>2</v>
      </c>
      <c r="AI36" s="925">
        <f t="shared" si="0"/>
        <v>32</v>
      </c>
      <c r="AJ36" s="912"/>
    </row>
    <row r="37" spans="2:36" s="776" customFormat="1" ht="18.75" customHeight="1" x14ac:dyDescent="0.25">
      <c r="B37" s="1182" t="s">
        <v>1022</v>
      </c>
      <c r="C37" s="1183">
        <v>1</v>
      </c>
      <c r="D37" s="1183">
        <v>6</v>
      </c>
      <c r="E37" s="1183">
        <v>4</v>
      </c>
      <c r="F37" s="1183">
        <v>9</v>
      </c>
      <c r="G37" s="1183">
        <v>4</v>
      </c>
      <c r="H37" s="1183">
        <v>0</v>
      </c>
      <c r="I37" s="1183">
        <v>0</v>
      </c>
      <c r="J37" s="1183">
        <v>9</v>
      </c>
      <c r="K37" s="1183">
        <v>0</v>
      </c>
      <c r="L37" s="1183">
        <v>2</v>
      </c>
      <c r="M37" s="1183">
        <v>0</v>
      </c>
      <c r="N37" s="1183">
        <v>1</v>
      </c>
      <c r="O37" s="1183">
        <v>1</v>
      </c>
      <c r="P37" s="1183">
        <v>0</v>
      </c>
      <c r="Q37" s="1183">
        <v>3</v>
      </c>
      <c r="R37" s="1184">
        <v>1</v>
      </c>
      <c r="S37" s="1183">
        <v>3</v>
      </c>
      <c r="T37" s="1183">
        <v>1</v>
      </c>
      <c r="U37" s="1184">
        <v>5</v>
      </c>
      <c r="V37" s="1183">
        <v>1</v>
      </c>
      <c r="W37" s="1184">
        <v>5</v>
      </c>
      <c r="X37" s="1183">
        <v>1</v>
      </c>
      <c r="Y37" s="1183">
        <v>2</v>
      </c>
      <c r="Z37" s="1183">
        <v>1</v>
      </c>
      <c r="AA37" s="1183">
        <v>0</v>
      </c>
      <c r="AB37" s="1183">
        <v>3</v>
      </c>
      <c r="AC37" s="1183">
        <v>2</v>
      </c>
      <c r="AD37" s="1184">
        <v>1</v>
      </c>
      <c r="AE37" s="1184">
        <v>4</v>
      </c>
      <c r="AF37" s="1183">
        <v>1</v>
      </c>
      <c r="AG37" s="1183">
        <v>2</v>
      </c>
      <c r="AH37" s="1183">
        <v>1</v>
      </c>
      <c r="AI37" s="925">
        <f t="shared" si="0"/>
        <v>74</v>
      </c>
      <c r="AJ37" s="912"/>
    </row>
    <row r="38" spans="2:36" s="776" customFormat="1" ht="18.75" customHeight="1" x14ac:dyDescent="0.25">
      <c r="B38" s="1182" t="s">
        <v>1023</v>
      </c>
      <c r="C38" s="1183">
        <v>2</v>
      </c>
      <c r="D38" s="1183">
        <v>3</v>
      </c>
      <c r="E38" s="1183">
        <v>1</v>
      </c>
      <c r="F38" s="1183">
        <v>2</v>
      </c>
      <c r="G38" s="1183">
        <v>0</v>
      </c>
      <c r="H38" s="1183">
        <v>1</v>
      </c>
      <c r="I38" s="1183">
        <v>2</v>
      </c>
      <c r="J38" s="1183">
        <v>5</v>
      </c>
      <c r="K38" s="1183">
        <v>1</v>
      </c>
      <c r="L38" s="1183">
        <v>2</v>
      </c>
      <c r="M38" s="1183">
        <v>1</v>
      </c>
      <c r="N38" s="1183">
        <v>2</v>
      </c>
      <c r="O38" s="1183">
        <v>0</v>
      </c>
      <c r="P38" s="1183">
        <v>3</v>
      </c>
      <c r="Q38" s="1183">
        <v>1</v>
      </c>
      <c r="R38" s="1184">
        <v>0</v>
      </c>
      <c r="S38" s="1183">
        <v>4</v>
      </c>
      <c r="T38" s="1183">
        <v>4</v>
      </c>
      <c r="U38" s="1184">
        <v>6</v>
      </c>
      <c r="V38" s="1183">
        <v>4</v>
      </c>
      <c r="W38" s="1184">
        <v>1</v>
      </c>
      <c r="X38" s="1183">
        <v>2</v>
      </c>
      <c r="Y38" s="1183">
        <v>0</v>
      </c>
      <c r="Z38" s="1183">
        <v>0</v>
      </c>
      <c r="AA38" s="1183">
        <v>0</v>
      </c>
      <c r="AB38" s="1183">
        <v>2</v>
      </c>
      <c r="AC38" s="1183">
        <v>4</v>
      </c>
      <c r="AD38" s="1184">
        <v>1</v>
      </c>
      <c r="AE38" s="1184">
        <v>1</v>
      </c>
      <c r="AF38" s="1183">
        <v>1</v>
      </c>
      <c r="AG38" s="1183">
        <v>2</v>
      </c>
      <c r="AH38" s="1183">
        <v>5</v>
      </c>
      <c r="AI38" s="925">
        <f t="shared" si="0"/>
        <v>63</v>
      </c>
      <c r="AJ38" s="912"/>
    </row>
    <row r="39" spans="2:36" s="776" customFormat="1" ht="18.75" customHeight="1" x14ac:dyDescent="0.25">
      <c r="B39" s="1182" t="s">
        <v>1024</v>
      </c>
      <c r="C39" s="1183">
        <v>3</v>
      </c>
      <c r="D39" s="1183">
        <v>1</v>
      </c>
      <c r="E39" s="1183">
        <v>6</v>
      </c>
      <c r="F39" s="1183">
        <v>4</v>
      </c>
      <c r="G39" s="1183">
        <v>0</v>
      </c>
      <c r="H39" s="1183">
        <v>1</v>
      </c>
      <c r="I39" s="1183">
        <v>0</v>
      </c>
      <c r="J39" s="1183">
        <v>1</v>
      </c>
      <c r="K39" s="1183">
        <v>3</v>
      </c>
      <c r="L39" s="1183">
        <v>0</v>
      </c>
      <c r="M39" s="1183">
        <v>0</v>
      </c>
      <c r="N39" s="1183">
        <v>1</v>
      </c>
      <c r="O39" s="1183">
        <v>0</v>
      </c>
      <c r="P39" s="1183">
        <v>0</v>
      </c>
      <c r="Q39" s="1183">
        <v>0</v>
      </c>
      <c r="R39" s="1184">
        <v>0</v>
      </c>
      <c r="S39" s="1183">
        <v>1</v>
      </c>
      <c r="T39" s="1183">
        <v>0</v>
      </c>
      <c r="U39" s="1184">
        <v>3</v>
      </c>
      <c r="V39" s="1183">
        <v>2</v>
      </c>
      <c r="W39" s="1184">
        <v>3</v>
      </c>
      <c r="X39" s="1183">
        <v>4</v>
      </c>
      <c r="Y39" s="1183">
        <v>1</v>
      </c>
      <c r="Z39" s="1183">
        <v>0</v>
      </c>
      <c r="AA39" s="1183">
        <v>0</v>
      </c>
      <c r="AB39" s="1183">
        <v>0</v>
      </c>
      <c r="AC39" s="1183">
        <v>0</v>
      </c>
      <c r="AD39" s="1184">
        <v>0</v>
      </c>
      <c r="AE39" s="1184">
        <v>0</v>
      </c>
      <c r="AF39" s="1183">
        <v>2</v>
      </c>
      <c r="AG39" s="1183">
        <v>1</v>
      </c>
      <c r="AH39" s="1183">
        <v>0</v>
      </c>
      <c r="AI39" s="925">
        <f t="shared" si="0"/>
        <v>37</v>
      </c>
      <c r="AJ39" s="912"/>
    </row>
    <row r="40" spans="2:36" s="776" customFormat="1" ht="18.75" customHeight="1" x14ac:dyDescent="0.25">
      <c r="B40" s="1182" t="s">
        <v>1025</v>
      </c>
      <c r="C40" s="1183">
        <v>3</v>
      </c>
      <c r="D40" s="1183">
        <v>5</v>
      </c>
      <c r="E40" s="1183">
        <v>4</v>
      </c>
      <c r="F40" s="1183">
        <v>16</v>
      </c>
      <c r="G40" s="1183">
        <v>0</v>
      </c>
      <c r="H40" s="1183">
        <v>1</v>
      </c>
      <c r="I40" s="1183">
        <v>0</v>
      </c>
      <c r="J40" s="1183">
        <v>4</v>
      </c>
      <c r="K40" s="1183">
        <v>1</v>
      </c>
      <c r="L40" s="1183">
        <v>2</v>
      </c>
      <c r="M40" s="1183">
        <v>1</v>
      </c>
      <c r="N40" s="1183">
        <v>0</v>
      </c>
      <c r="O40" s="1183">
        <v>0</v>
      </c>
      <c r="P40" s="1183">
        <v>0</v>
      </c>
      <c r="Q40" s="1183">
        <v>3</v>
      </c>
      <c r="R40" s="1184">
        <v>0</v>
      </c>
      <c r="S40" s="1183">
        <v>0</v>
      </c>
      <c r="T40" s="1183">
        <v>1</v>
      </c>
      <c r="U40" s="1184">
        <v>2</v>
      </c>
      <c r="V40" s="1183">
        <v>2</v>
      </c>
      <c r="W40" s="1184">
        <v>4</v>
      </c>
      <c r="X40" s="1183">
        <v>0</v>
      </c>
      <c r="Y40" s="1183">
        <v>1</v>
      </c>
      <c r="Z40" s="1183">
        <v>2</v>
      </c>
      <c r="AA40" s="1183">
        <v>0</v>
      </c>
      <c r="AB40" s="1183">
        <v>3</v>
      </c>
      <c r="AC40" s="1183">
        <v>1</v>
      </c>
      <c r="AD40" s="1184">
        <v>0</v>
      </c>
      <c r="AE40" s="1184">
        <v>12</v>
      </c>
      <c r="AF40" s="1183">
        <v>0</v>
      </c>
      <c r="AG40" s="1183">
        <v>1</v>
      </c>
      <c r="AH40" s="1183">
        <v>7</v>
      </c>
      <c r="AI40" s="925">
        <f t="shared" si="0"/>
        <v>76</v>
      </c>
      <c r="AJ40" s="912"/>
    </row>
    <row r="41" spans="2:36" s="776" customFormat="1" ht="18.75" customHeight="1" x14ac:dyDescent="0.25">
      <c r="B41" s="1182" t="s">
        <v>1026</v>
      </c>
      <c r="C41" s="1183">
        <v>2</v>
      </c>
      <c r="D41" s="1183">
        <v>19</v>
      </c>
      <c r="E41" s="1183">
        <v>15</v>
      </c>
      <c r="F41" s="1183">
        <v>26</v>
      </c>
      <c r="G41" s="1183">
        <v>0</v>
      </c>
      <c r="H41" s="1183">
        <v>0</v>
      </c>
      <c r="I41" s="1183">
        <v>0</v>
      </c>
      <c r="J41" s="1183">
        <v>17</v>
      </c>
      <c r="K41" s="1183">
        <v>1</v>
      </c>
      <c r="L41" s="1183">
        <v>2</v>
      </c>
      <c r="M41" s="1183">
        <v>2</v>
      </c>
      <c r="N41" s="1183">
        <v>1</v>
      </c>
      <c r="O41" s="1183">
        <v>0</v>
      </c>
      <c r="P41" s="1183">
        <v>0</v>
      </c>
      <c r="Q41" s="1183">
        <v>0</v>
      </c>
      <c r="R41" s="1184">
        <v>1</v>
      </c>
      <c r="S41" s="1183">
        <v>1</v>
      </c>
      <c r="T41" s="1183">
        <v>1</v>
      </c>
      <c r="U41" s="1184">
        <v>6</v>
      </c>
      <c r="V41" s="1183">
        <v>1</v>
      </c>
      <c r="W41" s="1184">
        <v>1</v>
      </c>
      <c r="X41" s="1183">
        <v>1</v>
      </c>
      <c r="Y41" s="1183">
        <v>4</v>
      </c>
      <c r="Z41" s="1183">
        <v>0</v>
      </c>
      <c r="AA41" s="1183">
        <v>0</v>
      </c>
      <c r="AB41" s="1183">
        <v>0</v>
      </c>
      <c r="AC41" s="1183">
        <v>3</v>
      </c>
      <c r="AD41" s="1184">
        <v>8</v>
      </c>
      <c r="AE41" s="1184">
        <v>1</v>
      </c>
      <c r="AF41" s="1183">
        <v>0</v>
      </c>
      <c r="AG41" s="1183">
        <v>2</v>
      </c>
      <c r="AH41" s="1183">
        <v>5</v>
      </c>
      <c r="AI41" s="925">
        <f t="shared" si="0"/>
        <v>120</v>
      </c>
      <c r="AJ41" s="912"/>
    </row>
    <row r="42" spans="2:36" s="776" customFormat="1" ht="18.75" customHeight="1" x14ac:dyDescent="0.25">
      <c r="B42" s="1182" t="s">
        <v>1027</v>
      </c>
      <c r="C42" s="1183">
        <v>0</v>
      </c>
      <c r="D42" s="1183">
        <v>0</v>
      </c>
      <c r="E42" s="1183">
        <v>1</v>
      </c>
      <c r="F42" s="1183">
        <v>0</v>
      </c>
      <c r="G42" s="1183">
        <v>0</v>
      </c>
      <c r="H42" s="1183">
        <v>0</v>
      </c>
      <c r="I42" s="1183">
        <v>0</v>
      </c>
      <c r="J42" s="1183">
        <v>0</v>
      </c>
      <c r="K42" s="1183">
        <v>0</v>
      </c>
      <c r="L42" s="1183">
        <v>0</v>
      </c>
      <c r="M42" s="1183">
        <v>1</v>
      </c>
      <c r="N42" s="1183">
        <v>3</v>
      </c>
      <c r="O42" s="1183">
        <v>0</v>
      </c>
      <c r="P42" s="1183">
        <v>0</v>
      </c>
      <c r="Q42" s="1183">
        <v>1</v>
      </c>
      <c r="R42" s="1184">
        <v>0</v>
      </c>
      <c r="S42" s="1183">
        <v>0</v>
      </c>
      <c r="T42" s="1183">
        <v>0</v>
      </c>
      <c r="U42" s="1184">
        <v>2</v>
      </c>
      <c r="V42" s="1183">
        <v>0</v>
      </c>
      <c r="W42" s="1184">
        <v>0</v>
      </c>
      <c r="X42" s="1183">
        <v>1</v>
      </c>
      <c r="Y42" s="1183">
        <v>0</v>
      </c>
      <c r="Z42" s="1183">
        <v>0</v>
      </c>
      <c r="AA42" s="1183">
        <v>0</v>
      </c>
      <c r="AB42" s="1183">
        <v>0</v>
      </c>
      <c r="AC42" s="1183">
        <v>0</v>
      </c>
      <c r="AD42" s="1184">
        <v>0</v>
      </c>
      <c r="AE42" s="1184">
        <v>1</v>
      </c>
      <c r="AF42" s="1183">
        <v>0</v>
      </c>
      <c r="AG42" s="1183">
        <v>1</v>
      </c>
      <c r="AH42" s="1183">
        <v>0</v>
      </c>
      <c r="AI42" s="925">
        <f t="shared" si="0"/>
        <v>11</v>
      </c>
      <c r="AJ42" s="912"/>
    </row>
    <row r="43" spans="2:36" s="776" customFormat="1" ht="18.75" customHeight="1" x14ac:dyDescent="0.25">
      <c r="B43" s="1182" t="s">
        <v>1028</v>
      </c>
      <c r="C43" s="1183">
        <v>0</v>
      </c>
      <c r="D43" s="1183">
        <v>4</v>
      </c>
      <c r="E43" s="1183">
        <v>2</v>
      </c>
      <c r="F43" s="1183">
        <v>11</v>
      </c>
      <c r="G43" s="1183">
        <v>0</v>
      </c>
      <c r="H43" s="1183">
        <v>2</v>
      </c>
      <c r="I43" s="1183">
        <v>0</v>
      </c>
      <c r="J43" s="1183">
        <v>0</v>
      </c>
      <c r="K43" s="1183">
        <v>2</v>
      </c>
      <c r="L43" s="1183">
        <v>2</v>
      </c>
      <c r="M43" s="1183">
        <v>2</v>
      </c>
      <c r="N43" s="1183">
        <v>8</v>
      </c>
      <c r="O43" s="1183">
        <v>1</v>
      </c>
      <c r="P43" s="1183">
        <v>1</v>
      </c>
      <c r="Q43" s="1183">
        <v>3</v>
      </c>
      <c r="R43" s="1184">
        <v>2</v>
      </c>
      <c r="S43" s="1183">
        <v>1</v>
      </c>
      <c r="T43" s="1183">
        <v>0</v>
      </c>
      <c r="U43" s="1184">
        <v>2</v>
      </c>
      <c r="V43" s="1183">
        <v>0</v>
      </c>
      <c r="W43" s="1184">
        <v>0</v>
      </c>
      <c r="X43" s="1183">
        <v>2</v>
      </c>
      <c r="Y43" s="1183">
        <v>1</v>
      </c>
      <c r="Z43" s="1183">
        <v>0</v>
      </c>
      <c r="AA43" s="1183">
        <v>0</v>
      </c>
      <c r="AB43" s="1183">
        <v>2</v>
      </c>
      <c r="AC43" s="1183">
        <v>3</v>
      </c>
      <c r="AD43" s="1184">
        <v>0</v>
      </c>
      <c r="AE43" s="1184">
        <v>0</v>
      </c>
      <c r="AF43" s="1183">
        <v>0</v>
      </c>
      <c r="AG43" s="1183">
        <v>1</v>
      </c>
      <c r="AH43" s="1183">
        <v>3</v>
      </c>
      <c r="AI43" s="925">
        <f t="shared" si="0"/>
        <v>55</v>
      </c>
      <c r="AJ43" s="912"/>
    </row>
    <row r="44" spans="2:36" s="776" customFormat="1" ht="18.75" customHeight="1" x14ac:dyDescent="0.25">
      <c r="B44" s="1013" t="s">
        <v>211</v>
      </c>
      <c r="C44" s="1185">
        <f t="shared" ref="C44:AH44" si="1">SUM(C7:C43)</f>
        <v>381</v>
      </c>
      <c r="D44" s="1185">
        <f t="shared" si="1"/>
        <v>1046</v>
      </c>
      <c r="E44" s="1185">
        <f t="shared" si="1"/>
        <v>513</v>
      </c>
      <c r="F44" s="1185">
        <f t="shared" si="1"/>
        <v>1006</v>
      </c>
      <c r="G44" s="1185">
        <f t="shared" si="1"/>
        <v>309</v>
      </c>
      <c r="H44" s="1185">
        <f t="shared" si="1"/>
        <v>74</v>
      </c>
      <c r="I44" s="1185">
        <f t="shared" si="1"/>
        <v>80</v>
      </c>
      <c r="J44" s="1185">
        <f t="shared" si="1"/>
        <v>793</v>
      </c>
      <c r="K44" s="1185">
        <f t="shared" si="1"/>
        <v>188</v>
      </c>
      <c r="L44" s="1185">
        <f t="shared" si="1"/>
        <v>304</v>
      </c>
      <c r="M44" s="1185">
        <f t="shared" si="1"/>
        <v>244</v>
      </c>
      <c r="N44" s="1185">
        <f t="shared" si="1"/>
        <v>398</v>
      </c>
      <c r="O44" s="1185">
        <f t="shared" si="1"/>
        <v>39</v>
      </c>
      <c r="P44" s="1185">
        <f t="shared" si="1"/>
        <v>166</v>
      </c>
      <c r="Q44" s="1185">
        <f t="shared" si="1"/>
        <v>162</v>
      </c>
      <c r="R44" s="1185">
        <f t="shared" si="1"/>
        <v>175</v>
      </c>
      <c r="S44" s="1185">
        <f t="shared" si="1"/>
        <v>344</v>
      </c>
      <c r="T44" s="1185">
        <f t="shared" si="1"/>
        <v>331</v>
      </c>
      <c r="U44" s="1185">
        <f t="shared" si="1"/>
        <v>371</v>
      </c>
      <c r="V44" s="1185">
        <f t="shared" si="1"/>
        <v>343</v>
      </c>
      <c r="W44" s="1185">
        <f t="shared" si="1"/>
        <v>257</v>
      </c>
      <c r="X44" s="1185">
        <f t="shared" si="1"/>
        <v>366</v>
      </c>
      <c r="Y44" s="1185">
        <f t="shared" si="1"/>
        <v>207</v>
      </c>
      <c r="Z44" s="1185">
        <f t="shared" si="1"/>
        <v>175</v>
      </c>
      <c r="AA44" s="1185">
        <f t="shared" si="1"/>
        <v>1</v>
      </c>
      <c r="AB44" s="1185">
        <f t="shared" si="1"/>
        <v>283</v>
      </c>
      <c r="AC44" s="1185">
        <f t="shared" si="1"/>
        <v>460</v>
      </c>
      <c r="AD44" s="1185">
        <f t="shared" si="1"/>
        <v>299</v>
      </c>
      <c r="AE44" s="1185">
        <f t="shared" si="1"/>
        <v>524</v>
      </c>
      <c r="AF44" s="1185">
        <f t="shared" si="1"/>
        <v>277</v>
      </c>
      <c r="AG44" s="1185">
        <f t="shared" si="1"/>
        <v>427</v>
      </c>
      <c r="AH44" s="1185">
        <f t="shared" si="1"/>
        <v>569</v>
      </c>
      <c r="AI44" s="925">
        <f t="shared" si="0"/>
        <v>11112</v>
      </c>
      <c r="AJ44" s="912"/>
    </row>
    <row r="45" spans="2:36" ht="15" x14ac:dyDescent="0.25">
      <c r="B45" s="920"/>
      <c r="C45" s="921"/>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2"/>
      <c r="AC45" s="922"/>
      <c r="AD45" s="922"/>
      <c r="AE45" s="922"/>
      <c r="AF45" s="922"/>
      <c r="AG45" s="922"/>
      <c r="AH45" s="922"/>
      <c r="AI45" s="922"/>
    </row>
  </sheetData>
  <sheetProtection sheet="1" objects="1" scenarios="1" formatCells="0" formatColumns="0" formatRows="0" insertColumns="0" insertRows="0" deleteColumns="0" deleteRows="0" sort="0"/>
  <mergeCells count="3">
    <mergeCell ref="B1:AI3"/>
    <mergeCell ref="B4:AI4"/>
    <mergeCell ref="B5:AI5"/>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AQ88"/>
  <sheetViews>
    <sheetView showGridLines="0" zoomScale="55" zoomScaleNormal="55" workbookViewId="0">
      <pane xSplit="2" ySplit="6" topLeftCell="C25" activePane="bottomRight" state="frozen"/>
      <selection activeCell="C5" sqref="C5"/>
      <selection pane="topRight" activeCell="C5" sqref="C5"/>
      <selection pane="bottomLeft" activeCell="C5" sqref="C5"/>
      <selection pane="bottomRight" activeCell="V38" sqref="V38"/>
    </sheetView>
  </sheetViews>
  <sheetFormatPr baseColWidth="10" defaultColWidth="0" defaultRowHeight="0" customHeight="1" zeroHeight="1" x14ac:dyDescent="0.25"/>
  <cols>
    <col min="1" max="1" width="3.5703125" style="775" customWidth="1"/>
    <col min="2" max="2" width="51.85546875" style="775" customWidth="1"/>
    <col min="3" max="27" width="9.42578125" style="775" customWidth="1"/>
    <col min="28" max="34" width="7.7109375" style="923" customWidth="1"/>
    <col min="35" max="35" width="9" style="923" customWidth="1"/>
    <col min="36" max="36" width="5" style="775" customWidth="1"/>
    <col min="37" max="43" width="0" style="775" hidden="1" customWidth="1"/>
    <col min="44" max="16384" width="9.140625" style="775" hidden="1"/>
  </cols>
  <sheetData>
    <row r="1" spans="2:37" ht="15" x14ac:dyDescent="0.25">
      <c r="B1" s="1804"/>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6"/>
    </row>
    <row r="2" spans="2:37" ht="15" x14ac:dyDescent="0.25">
      <c r="B2" s="1807"/>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9"/>
    </row>
    <row r="3" spans="2:37" ht="16.5" thickBot="1" x14ac:dyDescent="0.3">
      <c r="B3" s="1810"/>
      <c r="C3" s="1811"/>
      <c r="D3" s="1811"/>
      <c r="E3" s="1811"/>
      <c r="F3" s="1811"/>
      <c r="G3" s="1811"/>
      <c r="H3" s="1811"/>
      <c r="I3" s="1811"/>
      <c r="J3" s="1811"/>
      <c r="K3" s="1811"/>
      <c r="L3" s="1811"/>
      <c r="M3" s="1811"/>
      <c r="N3" s="1811"/>
      <c r="O3" s="1811"/>
      <c r="P3" s="1811"/>
      <c r="Q3" s="1811"/>
      <c r="R3" s="1811"/>
      <c r="S3" s="1811"/>
      <c r="T3" s="1811"/>
      <c r="U3" s="1811"/>
      <c r="V3" s="1811"/>
      <c r="W3" s="1811"/>
      <c r="X3" s="1811"/>
      <c r="Y3" s="1811"/>
      <c r="Z3" s="1811"/>
      <c r="AA3" s="1811"/>
      <c r="AB3" s="1811"/>
      <c r="AC3" s="1811"/>
      <c r="AD3" s="1811"/>
      <c r="AE3" s="1811"/>
      <c r="AF3" s="1811"/>
      <c r="AG3" s="1811"/>
      <c r="AH3" s="1811"/>
      <c r="AI3" s="1812"/>
      <c r="AJ3" s="776"/>
      <c r="AK3" s="776"/>
    </row>
    <row r="4" spans="2:37" ht="21.75" thickBot="1" x14ac:dyDescent="0.4">
      <c r="B4" s="1855" t="s">
        <v>3033</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c r="Z4" s="1856"/>
      <c r="AA4" s="1856"/>
      <c r="AB4" s="1856"/>
      <c r="AC4" s="1856"/>
      <c r="AD4" s="1856"/>
      <c r="AE4" s="1856"/>
      <c r="AF4" s="1856"/>
      <c r="AG4" s="1856"/>
      <c r="AH4" s="1856"/>
      <c r="AI4" s="1858"/>
      <c r="AJ4" s="776"/>
      <c r="AK4" s="776"/>
    </row>
    <row r="5" spans="2:37" s="778" customFormat="1" ht="15.75" x14ac:dyDescent="0.25">
      <c r="B5" s="1859"/>
      <c r="C5" s="1859"/>
      <c r="D5" s="1859"/>
      <c r="E5" s="1859"/>
      <c r="F5" s="1859"/>
      <c r="G5" s="1859"/>
      <c r="H5" s="1859"/>
      <c r="I5" s="1859"/>
      <c r="J5" s="1859"/>
      <c r="K5" s="1859"/>
      <c r="L5" s="1859"/>
      <c r="M5" s="1859"/>
      <c r="N5" s="1859"/>
      <c r="O5" s="1859"/>
      <c r="P5" s="1859"/>
      <c r="Q5" s="1859"/>
      <c r="R5" s="1859"/>
      <c r="S5" s="1859"/>
      <c r="T5" s="1859"/>
      <c r="U5" s="1859"/>
      <c r="V5" s="1859"/>
      <c r="W5" s="1859"/>
      <c r="X5" s="1859"/>
      <c r="Y5" s="1859"/>
      <c r="Z5" s="1859"/>
      <c r="AA5" s="1859"/>
      <c r="AB5" s="1859"/>
      <c r="AC5" s="1859"/>
      <c r="AD5" s="1859"/>
      <c r="AE5" s="1859"/>
      <c r="AF5" s="1859"/>
      <c r="AG5" s="1859"/>
      <c r="AH5" s="1859"/>
      <c r="AI5" s="1859"/>
      <c r="AJ5" s="803"/>
      <c r="AK5" s="803"/>
    </row>
    <row r="6" spans="2:37" s="908" customFormat="1" ht="113.25" x14ac:dyDescent="0.25">
      <c r="B6" s="1166" t="s">
        <v>1029</v>
      </c>
      <c r="C6" s="1180" t="s">
        <v>974</v>
      </c>
      <c r="D6" s="1180" t="s">
        <v>975</v>
      </c>
      <c r="E6" s="1180" t="s">
        <v>976</v>
      </c>
      <c r="F6" s="1180" t="s">
        <v>977</v>
      </c>
      <c r="G6" s="1180" t="s">
        <v>803</v>
      </c>
      <c r="H6" s="1180" t="s">
        <v>428</v>
      </c>
      <c r="I6" s="1180" t="s">
        <v>978</v>
      </c>
      <c r="J6" s="1180" t="s">
        <v>979</v>
      </c>
      <c r="K6" s="1180" t="s">
        <v>980</v>
      </c>
      <c r="L6" s="1180" t="s">
        <v>921</v>
      </c>
      <c r="M6" s="1180" t="s">
        <v>981</v>
      </c>
      <c r="N6" s="1180" t="s">
        <v>922</v>
      </c>
      <c r="O6" s="1180" t="s">
        <v>3031</v>
      </c>
      <c r="P6" s="1180" t="s">
        <v>982</v>
      </c>
      <c r="Q6" s="1180" t="s">
        <v>983</v>
      </c>
      <c r="R6" s="1180" t="s">
        <v>984</v>
      </c>
      <c r="S6" s="1180" t="s">
        <v>985</v>
      </c>
      <c r="T6" s="1180" t="s">
        <v>986</v>
      </c>
      <c r="U6" s="1180" t="s">
        <v>987</v>
      </c>
      <c r="V6" s="1180" t="s">
        <v>988</v>
      </c>
      <c r="W6" s="1180" t="s">
        <v>989</v>
      </c>
      <c r="X6" s="1180" t="s">
        <v>990</v>
      </c>
      <c r="Y6" s="1180" t="s">
        <v>828</v>
      </c>
      <c r="Z6" s="1180" t="s">
        <v>3032</v>
      </c>
      <c r="AA6" s="1180" t="s">
        <v>991</v>
      </c>
      <c r="AB6" s="1180" t="s">
        <v>992</v>
      </c>
      <c r="AC6" s="1180" t="s">
        <v>807</v>
      </c>
      <c r="AD6" s="1180" t="s">
        <v>993</v>
      </c>
      <c r="AE6" s="1180" t="s">
        <v>936</v>
      </c>
      <c r="AF6" s="1180" t="s">
        <v>831</v>
      </c>
      <c r="AG6" s="1180" t="s">
        <v>994</v>
      </c>
      <c r="AH6" s="1180" t="s">
        <v>995</v>
      </c>
      <c r="AI6" s="1181" t="s">
        <v>211</v>
      </c>
      <c r="AJ6" s="907"/>
    </row>
    <row r="7" spans="2:37" ht="18.75" customHeight="1" x14ac:dyDescent="0.25">
      <c r="B7" s="1182" t="s">
        <v>996</v>
      </c>
      <c r="C7" s="1183">
        <v>2</v>
      </c>
      <c r="D7" s="1183">
        <v>6</v>
      </c>
      <c r="E7" s="1183">
        <v>7</v>
      </c>
      <c r="F7" s="1183">
        <v>5</v>
      </c>
      <c r="G7" s="1183">
        <v>1</v>
      </c>
      <c r="H7" s="1183">
        <v>0</v>
      </c>
      <c r="I7" s="1183">
        <v>0</v>
      </c>
      <c r="J7" s="1183">
        <v>12</v>
      </c>
      <c r="K7" s="1183">
        <v>1</v>
      </c>
      <c r="L7" s="1183">
        <v>0</v>
      </c>
      <c r="M7" s="1183">
        <v>0</v>
      </c>
      <c r="N7" s="1183">
        <v>1</v>
      </c>
      <c r="O7" s="1183">
        <v>0</v>
      </c>
      <c r="P7" s="1183">
        <v>0</v>
      </c>
      <c r="Q7" s="1183">
        <v>0</v>
      </c>
      <c r="R7" s="1183">
        <v>0</v>
      </c>
      <c r="S7" s="1184">
        <v>3</v>
      </c>
      <c r="T7" s="1183">
        <v>0</v>
      </c>
      <c r="U7" s="1183">
        <v>3</v>
      </c>
      <c r="V7" s="1184">
        <v>0</v>
      </c>
      <c r="W7" s="1183">
        <v>3</v>
      </c>
      <c r="X7" s="1184">
        <v>0</v>
      </c>
      <c r="Y7" s="1183">
        <v>0</v>
      </c>
      <c r="Z7" s="1183">
        <v>0</v>
      </c>
      <c r="AA7" s="1183">
        <v>0</v>
      </c>
      <c r="AB7" s="1183">
        <v>1</v>
      </c>
      <c r="AC7" s="1183">
        <v>0</v>
      </c>
      <c r="AD7" s="1184">
        <v>1</v>
      </c>
      <c r="AE7" s="1184">
        <v>2</v>
      </c>
      <c r="AF7" s="1183">
        <v>0</v>
      </c>
      <c r="AG7" s="1183">
        <v>2</v>
      </c>
      <c r="AH7" s="1183">
        <v>3</v>
      </c>
      <c r="AI7" s="925">
        <f>SUM(C7:AH7)</f>
        <v>53</v>
      </c>
      <c r="AJ7" s="912"/>
    </row>
    <row r="8" spans="2:37" ht="18.75" customHeight="1" x14ac:dyDescent="0.25">
      <c r="B8" s="1182" t="s">
        <v>997</v>
      </c>
      <c r="C8" s="1183">
        <v>0</v>
      </c>
      <c r="D8" s="1183">
        <v>5</v>
      </c>
      <c r="E8" s="1183">
        <v>1</v>
      </c>
      <c r="F8" s="1183">
        <v>0</v>
      </c>
      <c r="G8" s="1183">
        <v>1</v>
      </c>
      <c r="H8" s="1183">
        <v>0</v>
      </c>
      <c r="I8" s="1183">
        <v>0</v>
      </c>
      <c r="J8" s="1183">
        <v>4</v>
      </c>
      <c r="K8" s="1183">
        <v>0</v>
      </c>
      <c r="L8" s="1183">
        <v>0</v>
      </c>
      <c r="M8" s="1183">
        <v>1</v>
      </c>
      <c r="N8" s="1183">
        <v>1</v>
      </c>
      <c r="O8" s="1183">
        <v>1</v>
      </c>
      <c r="P8" s="1183">
        <v>0</v>
      </c>
      <c r="Q8" s="1183">
        <v>0</v>
      </c>
      <c r="R8" s="1183">
        <v>0</v>
      </c>
      <c r="S8" s="1184">
        <v>1</v>
      </c>
      <c r="T8" s="1183">
        <v>1</v>
      </c>
      <c r="U8" s="1183">
        <v>5</v>
      </c>
      <c r="V8" s="1184">
        <v>1</v>
      </c>
      <c r="W8" s="1183">
        <v>1</v>
      </c>
      <c r="X8" s="1184">
        <v>1</v>
      </c>
      <c r="Y8" s="1183">
        <v>0</v>
      </c>
      <c r="Z8" s="1183">
        <v>1</v>
      </c>
      <c r="AA8" s="1183">
        <v>0</v>
      </c>
      <c r="AB8" s="1183">
        <v>1</v>
      </c>
      <c r="AC8" s="1183">
        <v>0</v>
      </c>
      <c r="AD8" s="1184">
        <v>0</v>
      </c>
      <c r="AE8" s="1184">
        <v>0</v>
      </c>
      <c r="AF8" s="1183">
        <v>1</v>
      </c>
      <c r="AG8" s="1183">
        <v>2</v>
      </c>
      <c r="AH8" s="1183">
        <v>1</v>
      </c>
      <c r="AI8" s="925">
        <f t="shared" ref="AI8:AI44" si="0">SUM(C8:AH8)</f>
        <v>30</v>
      </c>
      <c r="AJ8" s="912"/>
    </row>
    <row r="9" spans="2:37" s="776" customFormat="1" ht="18.75" customHeight="1" x14ac:dyDescent="0.25">
      <c r="B9" s="1182" t="s">
        <v>998</v>
      </c>
      <c r="C9" s="1183">
        <v>2</v>
      </c>
      <c r="D9" s="1183">
        <v>3</v>
      </c>
      <c r="E9" s="1183">
        <v>4</v>
      </c>
      <c r="F9" s="1183">
        <v>4</v>
      </c>
      <c r="G9" s="1183">
        <v>2</v>
      </c>
      <c r="H9" s="1183">
        <v>1</v>
      </c>
      <c r="I9" s="1183">
        <v>1</v>
      </c>
      <c r="J9" s="1183">
        <v>0</v>
      </c>
      <c r="K9" s="1183">
        <v>3</v>
      </c>
      <c r="L9" s="1183">
        <v>1</v>
      </c>
      <c r="M9" s="1183">
        <v>1</v>
      </c>
      <c r="N9" s="1183">
        <v>4</v>
      </c>
      <c r="O9" s="1183">
        <v>0</v>
      </c>
      <c r="P9" s="1183">
        <v>2</v>
      </c>
      <c r="Q9" s="1183">
        <v>0</v>
      </c>
      <c r="R9" s="1183">
        <v>4</v>
      </c>
      <c r="S9" s="1184">
        <v>5</v>
      </c>
      <c r="T9" s="1183">
        <v>3</v>
      </c>
      <c r="U9" s="1183">
        <v>3</v>
      </c>
      <c r="V9" s="1184">
        <v>1</v>
      </c>
      <c r="W9" s="1183">
        <v>1</v>
      </c>
      <c r="X9" s="1184">
        <v>2</v>
      </c>
      <c r="Y9" s="1183">
        <v>0</v>
      </c>
      <c r="Z9" s="1183">
        <v>5</v>
      </c>
      <c r="AA9" s="1183">
        <v>0</v>
      </c>
      <c r="AB9" s="1183">
        <v>2</v>
      </c>
      <c r="AC9" s="1183">
        <v>0</v>
      </c>
      <c r="AD9" s="1184">
        <v>2</v>
      </c>
      <c r="AE9" s="1184">
        <v>2</v>
      </c>
      <c r="AF9" s="1183">
        <v>4</v>
      </c>
      <c r="AG9" s="1183">
        <v>1</v>
      </c>
      <c r="AH9" s="1183">
        <v>4</v>
      </c>
      <c r="AI9" s="925">
        <f t="shared" si="0"/>
        <v>67</v>
      </c>
      <c r="AJ9" s="912"/>
    </row>
    <row r="10" spans="2:37" s="776" customFormat="1" ht="18.75" customHeight="1" x14ac:dyDescent="0.25">
      <c r="B10" s="1182" t="s">
        <v>999</v>
      </c>
      <c r="C10" s="1183">
        <v>9</v>
      </c>
      <c r="D10" s="1183">
        <v>1</v>
      </c>
      <c r="E10" s="1183">
        <v>6</v>
      </c>
      <c r="F10" s="1183">
        <v>2</v>
      </c>
      <c r="G10" s="1183">
        <v>3</v>
      </c>
      <c r="H10" s="1183">
        <v>0</v>
      </c>
      <c r="I10" s="1183">
        <v>0</v>
      </c>
      <c r="J10" s="1183">
        <v>4</v>
      </c>
      <c r="K10" s="1183">
        <v>3</v>
      </c>
      <c r="L10" s="1183">
        <v>1</v>
      </c>
      <c r="M10" s="1183">
        <v>2</v>
      </c>
      <c r="N10" s="1183">
        <v>4</v>
      </c>
      <c r="O10" s="1183">
        <v>3</v>
      </c>
      <c r="P10" s="1183">
        <v>3</v>
      </c>
      <c r="Q10" s="1183">
        <v>0</v>
      </c>
      <c r="R10" s="1183">
        <v>0</v>
      </c>
      <c r="S10" s="1184">
        <v>6</v>
      </c>
      <c r="T10" s="1183">
        <v>1</v>
      </c>
      <c r="U10" s="1183">
        <v>8</v>
      </c>
      <c r="V10" s="1184">
        <v>4</v>
      </c>
      <c r="W10" s="1183">
        <v>15</v>
      </c>
      <c r="X10" s="1184">
        <v>4</v>
      </c>
      <c r="Y10" s="1183">
        <v>5</v>
      </c>
      <c r="Z10" s="1183">
        <v>5</v>
      </c>
      <c r="AA10" s="1183">
        <v>0</v>
      </c>
      <c r="AB10" s="1183">
        <v>1</v>
      </c>
      <c r="AC10" s="1183">
        <v>1</v>
      </c>
      <c r="AD10" s="1184">
        <v>1</v>
      </c>
      <c r="AE10" s="1184">
        <v>1</v>
      </c>
      <c r="AF10" s="1183">
        <v>4</v>
      </c>
      <c r="AG10" s="1183">
        <v>4</v>
      </c>
      <c r="AH10" s="1183">
        <v>4</v>
      </c>
      <c r="AI10" s="925">
        <f t="shared" si="0"/>
        <v>105</v>
      </c>
      <c r="AJ10" s="912"/>
    </row>
    <row r="11" spans="2:37" s="776" customFormat="1" ht="18.75" customHeight="1" x14ac:dyDescent="0.25">
      <c r="B11" s="1182" t="s">
        <v>1000</v>
      </c>
      <c r="C11" s="1183">
        <v>0</v>
      </c>
      <c r="D11" s="1183">
        <v>6</v>
      </c>
      <c r="E11" s="1183">
        <v>1</v>
      </c>
      <c r="F11" s="1183">
        <v>0</v>
      </c>
      <c r="G11" s="1183">
        <v>1</v>
      </c>
      <c r="H11" s="1183">
        <v>0</v>
      </c>
      <c r="I11" s="1183">
        <v>0</v>
      </c>
      <c r="J11" s="1183">
        <v>4</v>
      </c>
      <c r="K11" s="1183">
        <v>0</v>
      </c>
      <c r="L11" s="1183">
        <v>0</v>
      </c>
      <c r="M11" s="1183">
        <v>0</v>
      </c>
      <c r="N11" s="1183">
        <v>0</v>
      </c>
      <c r="O11" s="1183">
        <v>0</v>
      </c>
      <c r="P11" s="1183">
        <v>0</v>
      </c>
      <c r="Q11" s="1183">
        <v>0</v>
      </c>
      <c r="R11" s="1183">
        <v>0</v>
      </c>
      <c r="S11" s="1184">
        <v>1</v>
      </c>
      <c r="T11" s="1183">
        <v>0</v>
      </c>
      <c r="U11" s="1183">
        <v>0</v>
      </c>
      <c r="V11" s="1184">
        <v>2</v>
      </c>
      <c r="W11" s="1183">
        <v>0</v>
      </c>
      <c r="X11" s="1184">
        <v>2</v>
      </c>
      <c r="Y11" s="1183">
        <v>0</v>
      </c>
      <c r="Z11" s="1183">
        <v>0</v>
      </c>
      <c r="AA11" s="1183">
        <v>0</v>
      </c>
      <c r="AB11" s="1183">
        <v>0</v>
      </c>
      <c r="AC11" s="1183">
        <v>0</v>
      </c>
      <c r="AD11" s="1184">
        <v>2</v>
      </c>
      <c r="AE11" s="1184">
        <v>1</v>
      </c>
      <c r="AF11" s="1183">
        <v>0</v>
      </c>
      <c r="AG11" s="1183">
        <v>2</v>
      </c>
      <c r="AH11" s="1183">
        <v>3</v>
      </c>
      <c r="AI11" s="925">
        <f t="shared" si="0"/>
        <v>25</v>
      </c>
      <c r="AJ11" s="912"/>
    </row>
    <row r="12" spans="2:37" s="776" customFormat="1" ht="18.75" customHeight="1" x14ac:dyDescent="0.25">
      <c r="B12" s="1182" t="s">
        <v>1001</v>
      </c>
      <c r="C12" s="1183">
        <v>1</v>
      </c>
      <c r="D12" s="1183">
        <v>0</v>
      </c>
      <c r="E12" s="1183">
        <v>2</v>
      </c>
      <c r="F12" s="1183">
        <v>3</v>
      </c>
      <c r="G12" s="1183">
        <v>0</v>
      </c>
      <c r="H12" s="1183">
        <v>0</v>
      </c>
      <c r="I12" s="1183">
        <v>0</v>
      </c>
      <c r="J12" s="1183">
        <v>2</v>
      </c>
      <c r="K12" s="1183">
        <v>0</v>
      </c>
      <c r="L12" s="1183">
        <v>0</v>
      </c>
      <c r="M12" s="1183">
        <v>1</v>
      </c>
      <c r="N12" s="1183">
        <v>0</v>
      </c>
      <c r="O12" s="1183">
        <v>1</v>
      </c>
      <c r="P12" s="1183">
        <v>0</v>
      </c>
      <c r="Q12" s="1183">
        <v>0</v>
      </c>
      <c r="R12" s="1183">
        <v>1</v>
      </c>
      <c r="S12" s="1184">
        <v>3</v>
      </c>
      <c r="T12" s="1183">
        <v>2</v>
      </c>
      <c r="U12" s="1183">
        <v>1</v>
      </c>
      <c r="V12" s="1184">
        <v>2</v>
      </c>
      <c r="W12" s="1183">
        <v>4</v>
      </c>
      <c r="X12" s="1184">
        <v>2</v>
      </c>
      <c r="Y12" s="1183">
        <v>2</v>
      </c>
      <c r="Z12" s="1183">
        <v>2</v>
      </c>
      <c r="AA12" s="1183">
        <v>0</v>
      </c>
      <c r="AB12" s="1183">
        <v>0</v>
      </c>
      <c r="AC12" s="1183">
        <v>2</v>
      </c>
      <c r="AD12" s="1184">
        <v>0</v>
      </c>
      <c r="AE12" s="1184">
        <v>2</v>
      </c>
      <c r="AF12" s="1183">
        <v>0</v>
      </c>
      <c r="AG12" s="1183">
        <v>0</v>
      </c>
      <c r="AH12" s="1183">
        <v>1</v>
      </c>
      <c r="AI12" s="925">
        <f t="shared" si="0"/>
        <v>34</v>
      </c>
      <c r="AJ12" s="912"/>
    </row>
    <row r="13" spans="2:37" s="776" customFormat="1" ht="18.75" customHeight="1" x14ac:dyDescent="0.25">
      <c r="B13" s="1182" t="s">
        <v>1002</v>
      </c>
      <c r="C13" s="1183">
        <v>6</v>
      </c>
      <c r="D13" s="1183">
        <v>6</v>
      </c>
      <c r="E13" s="1183">
        <v>6</v>
      </c>
      <c r="F13" s="1183">
        <v>4</v>
      </c>
      <c r="G13" s="1183">
        <v>12</v>
      </c>
      <c r="H13" s="1183">
        <v>2</v>
      </c>
      <c r="I13" s="1183">
        <v>2</v>
      </c>
      <c r="J13" s="1183">
        <v>3</v>
      </c>
      <c r="K13" s="1183">
        <v>3</v>
      </c>
      <c r="L13" s="1183">
        <v>3</v>
      </c>
      <c r="M13" s="1183">
        <v>6</v>
      </c>
      <c r="N13" s="1183">
        <v>10</v>
      </c>
      <c r="O13" s="1183">
        <v>1</v>
      </c>
      <c r="P13" s="1183">
        <v>1</v>
      </c>
      <c r="Q13" s="1183">
        <v>2</v>
      </c>
      <c r="R13" s="1183">
        <v>3</v>
      </c>
      <c r="S13" s="1184">
        <v>9</v>
      </c>
      <c r="T13" s="1183">
        <v>4</v>
      </c>
      <c r="U13" s="1183">
        <v>7</v>
      </c>
      <c r="V13" s="1184">
        <v>12</v>
      </c>
      <c r="W13" s="1183">
        <v>9</v>
      </c>
      <c r="X13" s="1184">
        <v>6</v>
      </c>
      <c r="Y13" s="1183">
        <v>6</v>
      </c>
      <c r="Z13" s="1183">
        <v>4</v>
      </c>
      <c r="AA13" s="1183">
        <v>0</v>
      </c>
      <c r="AB13" s="1183">
        <v>6</v>
      </c>
      <c r="AC13" s="1183">
        <v>7</v>
      </c>
      <c r="AD13" s="1184">
        <v>5</v>
      </c>
      <c r="AE13" s="1184">
        <v>5</v>
      </c>
      <c r="AF13" s="1183">
        <v>7</v>
      </c>
      <c r="AG13" s="1183">
        <v>4</v>
      </c>
      <c r="AH13" s="1183">
        <v>4</v>
      </c>
      <c r="AI13" s="925">
        <f t="shared" si="0"/>
        <v>165</v>
      </c>
      <c r="AJ13" s="912"/>
    </row>
    <row r="14" spans="2:37" s="776" customFormat="1" ht="18.75" customHeight="1" x14ac:dyDescent="0.25">
      <c r="B14" s="1182" t="s">
        <v>1003</v>
      </c>
      <c r="C14" s="1183">
        <v>3</v>
      </c>
      <c r="D14" s="1183">
        <v>2</v>
      </c>
      <c r="E14" s="1183">
        <v>1</v>
      </c>
      <c r="F14" s="1183">
        <v>1</v>
      </c>
      <c r="G14" s="1183">
        <v>3</v>
      </c>
      <c r="H14" s="1183">
        <v>0</v>
      </c>
      <c r="I14" s="1183">
        <v>0</v>
      </c>
      <c r="J14" s="1183">
        <v>3</v>
      </c>
      <c r="K14" s="1183">
        <v>0</v>
      </c>
      <c r="L14" s="1183">
        <v>0</v>
      </c>
      <c r="M14" s="1183">
        <v>0</v>
      </c>
      <c r="N14" s="1183">
        <v>0</v>
      </c>
      <c r="O14" s="1183">
        <v>0</v>
      </c>
      <c r="P14" s="1183">
        <v>1</v>
      </c>
      <c r="Q14" s="1183">
        <v>0</v>
      </c>
      <c r="R14" s="1183">
        <v>0</v>
      </c>
      <c r="S14" s="1184">
        <v>1</v>
      </c>
      <c r="T14" s="1183">
        <v>0</v>
      </c>
      <c r="U14" s="1183">
        <v>0</v>
      </c>
      <c r="V14" s="1184">
        <v>0</v>
      </c>
      <c r="W14" s="1183">
        <v>4</v>
      </c>
      <c r="X14" s="1184">
        <v>2</v>
      </c>
      <c r="Y14" s="1183">
        <v>0</v>
      </c>
      <c r="Z14" s="1183">
        <v>1</v>
      </c>
      <c r="AA14" s="1183">
        <v>0</v>
      </c>
      <c r="AB14" s="1183">
        <v>0</v>
      </c>
      <c r="AC14" s="1183">
        <v>1</v>
      </c>
      <c r="AD14" s="1184">
        <v>2</v>
      </c>
      <c r="AE14" s="1184">
        <v>1</v>
      </c>
      <c r="AF14" s="1183">
        <v>0</v>
      </c>
      <c r="AG14" s="1183">
        <v>2</v>
      </c>
      <c r="AH14" s="1183">
        <v>0</v>
      </c>
      <c r="AI14" s="925">
        <f t="shared" si="0"/>
        <v>28</v>
      </c>
      <c r="AJ14" s="912"/>
    </row>
    <row r="15" spans="2:37" s="776" customFormat="1" ht="18.75" customHeight="1" x14ac:dyDescent="0.25">
      <c r="B15" s="1182" t="s">
        <v>1004</v>
      </c>
      <c r="C15" s="1183">
        <v>0</v>
      </c>
      <c r="D15" s="1183">
        <v>2</v>
      </c>
      <c r="E15" s="1183">
        <v>4</v>
      </c>
      <c r="F15" s="1183">
        <v>1</v>
      </c>
      <c r="G15" s="1183">
        <v>0</v>
      </c>
      <c r="H15" s="1183">
        <v>0</v>
      </c>
      <c r="I15" s="1183">
        <v>0</v>
      </c>
      <c r="J15" s="1183">
        <v>4</v>
      </c>
      <c r="K15" s="1183">
        <v>0</v>
      </c>
      <c r="L15" s="1183">
        <v>1</v>
      </c>
      <c r="M15" s="1183">
        <v>1</v>
      </c>
      <c r="N15" s="1183">
        <v>1</v>
      </c>
      <c r="O15" s="1183">
        <v>0</v>
      </c>
      <c r="P15" s="1183">
        <v>0</v>
      </c>
      <c r="Q15" s="1183">
        <v>0</v>
      </c>
      <c r="R15" s="1183">
        <v>0</v>
      </c>
      <c r="S15" s="1184">
        <v>0</v>
      </c>
      <c r="T15" s="1183">
        <v>2</v>
      </c>
      <c r="U15" s="1183">
        <v>1</v>
      </c>
      <c r="V15" s="1184">
        <v>1</v>
      </c>
      <c r="W15" s="1183">
        <v>1</v>
      </c>
      <c r="X15" s="1184">
        <v>0</v>
      </c>
      <c r="Y15" s="1183">
        <v>0</v>
      </c>
      <c r="Z15" s="1183">
        <v>1</v>
      </c>
      <c r="AA15" s="1183">
        <v>0</v>
      </c>
      <c r="AB15" s="1183">
        <v>1</v>
      </c>
      <c r="AC15" s="1183">
        <v>1</v>
      </c>
      <c r="AD15" s="1184">
        <v>0</v>
      </c>
      <c r="AE15" s="1184">
        <v>1</v>
      </c>
      <c r="AF15" s="1183">
        <v>0</v>
      </c>
      <c r="AG15" s="1183">
        <v>1</v>
      </c>
      <c r="AH15" s="1183">
        <v>2</v>
      </c>
      <c r="AI15" s="925">
        <f t="shared" si="0"/>
        <v>26</v>
      </c>
      <c r="AJ15" s="912"/>
    </row>
    <row r="16" spans="2:37" s="776" customFormat="1" ht="18.75" customHeight="1" x14ac:dyDescent="0.25">
      <c r="B16" s="1182" t="s">
        <v>360</v>
      </c>
      <c r="C16" s="1183">
        <v>5</v>
      </c>
      <c r="D16" s="1183">
        <v>222</v>
      </c>
      <c r="E16" s="1183">
        <v>7</v>
      </c>
      <c r="F16" s="1183">
        <v>6</v>
      </c>
      <c r="G16" s="1183">
        <v>12</v>
      </c>
      <c r="H16" s="1183">
        <v>1</v>
      </c>
      <c r="I16" s="1183">
        <v>0</v>
      </c>
      <c r="J16" s="1183">
        <v>115</v>
      </c>
      <c r="K16" s="1183">
        <v>5</v>
      </c>
      <c r="L16" s="1183">
        <v>12</v>
      </c>
      <c r="M16" s="1183">
        <v>5</v>
      </c>
      <c r="N16" s="1183">
        <v>8</v>
      </c>
      <c r="O16" s="1183">
        <v>2</v>
      </c>
      <c r="P16" s="1183">
        <v>3</v>
      </c>
      <c r="Q16" s="1183">
        <v>4</v>
      </c>
      <c r="R16" s="1183">
        <v>4</v>
      </c>
      <c r="S16" s="1184">
        <v>9</v>
      </c>
      <c r="T16" s="1183">
        <v>12</v>
      </c>
      <c r="U16" s="1183">
        <v>34</v>
      </c>
      <c r="V16" s="1184">
        <v>16</v>
      </c>
      <c r="W16" s="1183">
        <v>10</v>
      </c>
      <c r="X16" s="1184">
        <v>2</v>
      </c>
      <c r="Y16" s="1183">
        <v>4</v>
      </c>
      <c r="Z16" s="1183">
        <v>9</v>
      </c>
      <c r="AA16" s="1183">
        <v>0</v>
      </c>
      <c r="AB16" s="1183">
        <v>6</v>
      </c>
      <c r="AC16" s="1183">
        <v>15</v>
      </c>
      <c r="AD16" s="1184">
        <v>11</v>
      </c>
      <c r="AE16" s="1184">
        <v>11</v>
      </c>
      <c r="AF16" s="1183">
        <v>6</v>
      </c>
      <c r="AG16" s="1183">
        <v>13</v>
      </c>
      <c r="AH16" s="1183">
        <v>10</v>
      </c>
      <c r="AI16" s="925">
        <f t="shared" si="0"/>
        <v>579</v>
      </c>
      <c r="AJ16" s="912"/>
    </row>
    <row r="17" spans="2:36" s="776" customFormat="1" ht="18.75" customHeight="1" x14ac:dyDescent="0.25">
      <c r="B17" s="1182" t="s">
        <v>1005</v>
      </c>
      <c r="C17" s="1183">
        <v>8</v>
      </c>
      <c r="D17" s="1183">
        <v>13</v>
      </c>
      <c r="E17" s="1183">
        <v>4</v>
      </c>
      <c r="F17" s="1183">
        <v>3</v>
      </c>
      <c r="G17" s="1183">
        <v>2</v>
      </c>
      <c r="H17" s="1183">
        <v>0</v>
      </c>
      <c r="I17" s="1183">
        <v>0</v>
      </c>
      <c r="J17" s="1183">
        <v>11</v>
      </c>
      <c r="K17" s="1183">
        <v>3</v>
      </c>
      <c r="L17" s="1183">
        <v>5</v>
      </c>
      <c r="M17" s="1183">
        <v>6</v>
      </c>
      <c r="N17" s="1183">
        <v>4</v>
      </c>
      <c r="O17" s="1183">
        <v>2</v>
      </c>
      <c r="P17" s="1183">
        <v>1</v>
      </c>
      <c r="Q17" s="1183">
        <v>2</v>
      </c>
      <c r="R17" s="1183">
        <v>0</v>
      </c>
      <c r="S17" s="1184">
        <v>6</v>
      </c>
      <c r="T17" s="1183">
        <v>6</v>
      </c>
      <c r="U17" s="1183">
        <v>5</v>
      </c>
      <c r="V17" s="1184">
        <v>7</v>
      </c>
      <c r="W17" s="1183">
        <v>5</v>
      </c>
      <c r="X17" s="1184">
        <v>3</v>
      </c>
      <c r="Y17" s="1183">
        <v>2</v>
      </c>
      <c r="Z17" s="1183">
        <v>3</v>
      </c>
      <c r="AA17" s="1183">
        <v>0</v>
      </c>
      <c r="AB17" s="1183">
        <v>4</v>
      </c>
      <c r="AC17" s="1183">
        <v>6</v>
      </c>
      <c r="AD17" s="1184">
        <v>2</v>
      </c>
      <c r="AE17" s="1184">
        <v>4</v>
      </c>
      <c r="AF17" s="1183">
        <v>0</v>
      </c>
      <c r="AG17" s="1183">
        <v>6</v>
      </c>
      <c r="AH17" s="1183">
        <v>1</v>
      </c>
      <c r="AI17" s="925">
        <f t="shared" si="0"/>
        <v>124</v>
      </c>
      <c r="AJ17" s="912"/>
    </row>
    <row r="18" spans="2:36" s="776" customFormat="1" ht="18.75" customHeight="1" x14ac:dyDescent="0.25">
      <c r="B18" s="1182" t="s">
        <v>1006</v>
      </c>
      <c r="C18" s="1183">
        <v>3</v>
      </c>
      <c r="D18" s="1183">
        <v>11</v>
      </c>
      <c r="E18" s="1183">
        <v>4</v>
      </c>
      <c r="F18" s="1183">
        <v>0</v>
      </c>
      <c r="G18" s="1183">
        <v>2</v>
      </c>
      <c r="H18" s="1183">
        <v>0</v>
      </c>
      <c r="I18" s="1183">
        <v>0</v>
      </c>
      <c r="J18" s="1183">
        <v>6</v>
      </c>
      <c r="K18" s="1183">
        <v>1</v>
      </c>
      <c r="L18" s="1183">
        <v>4</v>
      </c>
      <c r="M18" s="1183">
        <v>0</v>
      </c>
      <c r="N18" s="1183">
        <v>2</v>
      </c>
      <c r="O18" s="1183">
        <v>1</v>
      </c>
      <c r="P18" s="1183">
        <v>0</v>
      </c>
      <c r="Q18" s="1183">
        <v>0</v>
      </c>
      <c r="R18" s="1183">
        <v>1</v>
      </c>
      <c r="S18" s="1184">
        <v>0</v>
      </c>
      <c r="T18" s="1183">
        <v>0</v>
      </c>
      <c r="U18" s="1183">
        <v>1</v>
      </c>
      <c r="V18" s="1184">
        <v>1</v>
      </c>
      <c r="W18" s="1183">
        <v>0</v>
      </c>
      <c r="X18" s="1184">
        <v>0</v>
      </c>
      <c r="Y18" s="1183">
        <v>2</v>
      </c>
      <c r="Z18" s="1183">
        <v>0</v>
      </c>
      <c r="AA18" s="1183">
        <v>0</v>
      </c>
      <c r="AB18" s="1183">
        <v>1</v>
      </c>
      <c r="AC18" s="1183">
        <v>1</v>
      </c>
      <c r="AD18" s="1184">
        <v>0</v>
      </c>
      <c r="AE18" s="1184">
        <v>3</v>
      </c>
      <c r="AF18" s="1183">
        <v>0</v>
      </c>
      <c r="AG18" s="1183">
        <v>3</v>
      </c>
      <c r="AH18" s="1183">
        <v>0</v>
      </c>
      <c r="AI18" s="925">
        <f t="shared" si="0"/>
        <v>47</v>
      </c>
      <c r="AJ18" s="912"/>
    </row>
    <row r="19" spans="2:36" s="776" customFormat="1" ht="18.75" customHeight="1" x14ac:dyDescent="0.25">
      <c r="B19" s="1182" t="s">
        <v>1007</v>
      </c>
      <c r="C19" s="1183">
        <v>2</v>
      </c>
      <c r="D19" s="1183">
        <v>1</v>
      </c>
      <c r="E19" s="1183">
        <v>4</v>
      </c>
      <c r="F19" s="1183">
        <v>0</v>
      </c>
      <c r="G19" s="1183">
        <v>0</v>
      </c>
      <c r="H19" s="1183">
        <v>0</v>
      </c>
      <c r="I19" s="1183">
        <v>0</v>
      </c>
      <c r="J19" s="1183">
        <v>1</v>
      </c>
      <c r="K19" s="1183">
        <v>0</v>
      </c>
      <c r="L19" s="1183">
        <v>0</v>
      </c>
      <c r="M19" s="1183">
        <v>0</v>
      </c>
      <c r="N19" s="1183">
        <v>3</v>
      </c>
      <c r="O19" s="1183">
        <v>0</v>
      </c>
      <c r="P19" s="1183">
        <v>0</v>
      </c>
      <c r="Q19" s="1183">
        <v>2</v>
      </c>
      <c r="R19" s="1183">
        <v>0</v>
      </c>
      <c r="S19" s="1184">
        <v>1</v>
      </c>
      <c r="T19" s="1183">
        <v>2</v>
      </c>
      <c r="U19" s="1183">
        <v>0</v>
      </c>
      <c r="V19" s="1184">
        <v>0</v>
      </c>
      <c r="W19" s="1183">
        <v>0</v>
      </c>
      <c r="X19" s="1184">
        <v>0</v>
      </c>
      <c r="Y19" s="1183">
        <v>4</v>
      </c>
      <c r="Z19" s="1183">
        <v>2</v>
      </c>
      <c r="AA19" s="1183">
        <v>0</v>
      </c>
      <c r="AB19" s="1183">
        <v>1</v>
      </c>
      <c r="AC19" s="1183">
        <v>0</v>
      </c>
      <c r="AD19" s="1184">
        <v>1</v>
      </c>
      <c r="AE19" s="1184">
        <v>1</v>
      </c>
      <c r="AF19" s="1183">
        <v>4</v>
      </c>
      <c r="AG19" s="1183">
        <v>0</v>
      </c>
      <c r="AH19" s="1183">
        <v>1</v>
      </c>
      <c r="AI19" s="925">
        <f t="shared" si="0"/>
        <v>30</v>
      </c>
      <c r="AJ19" s="912"/>
    </row>
    <row r="20" spans="2:36" s="776" customFormat="1" ht="18.75" customHeight="1" x14ac:dyDescent="0.25">
      <c r="B20" s="1182" t="s">
        <v>1008</v>
      </c>
      <c r="C20" s="1183">
        <v>4</v>
      </c>
      <c r="D20" s="1183">
        <v>3</v>
      </c>
      <c r="E20" s="1183">
        <v>8</v>
      </c>
      <c r="F20" s="1183">
        <v>1</v>
      </c>
      <c r="G20" s="1183">
        <v>1</v>
      </c>
      <c r="H20" s="1183">
        <v>0</v>
      </c>
      <c r="I20" s="1183">
        <v>0</v>
      </c>
      <c r="J20" s="1183">
        <v>0</v>
      </c>
      <c r="K20" s="1183">
        <v>0</v>
      </c>
      <c r="L20" s="1183">
        <v>0</v>
      </c>
      <c r="M20" s="1183">
        <v>0</v>
      </c>
      <c r="N20" s="1183">
        <v>3</v>
      </c>
      <c r="O20" s="1183">
        <v>0</v>
      </c>
      <c r="P20" s="1183">
        <v>0</v>
      </c>
      <c r="Q20" s="1183">
        <v>1</v>
      </c>
      <c r="R20" s="1183">
        <v>0</v>
      </c>
      <c r="S20" s="1184">
        <v>1</v>
      </c>
      <c r="T20" s="1183">
        <v>1</v>
      </c>
      <c r="U20" s="1183">
        <v>3</v>
      </c>
      <c r="V20" s="1184">
        <v>2</v>
      </c>
      <c r="W20" s="1183">
        <v>3</v>
      </c>
      <c r="X20" s="1184">
        <v>3</v>
      </c>
      <c r="Y20" s="1183">
        <v>1</v>
      </c>
      <c r="Z20" s="1183">
        <v>2</v>
      </c>
      <c r="AA20" s="1183">
        <v>0</v>
      </c>
      <c r="AB20" s="1183">
        <v>1</v>
      </c>
      <c r="AC20" s="1183">
        <v>4</v>
      </c>
      <c r="AD20" s="1184">
        <v>1</v>
      </c>
      <c r="AE20" s="1184">
        <v>3</v>
      </c>
      <c r="AF20" s="1183">
        <v>2</v>
      </c>
      <c r="AG20" s="1183">
        <v>4</v>
      </c>
      <c r="AH20" s="1183">
        <v>1</v>
      </c>
      <c r="AI20" s="925">
        <f t="shared" si="0"/>
        <v>53</v>
      </c>
      <c r="AJ20" s="912"/>
    </row>
    <row r="21" spans="2:36" s="776" customFormat="1" ht="18.75" customHeight="1" x14ac:dyDescent="0.25">
      <c r="B21" s="1182" t="s">
        <v>1009</v>
      </c>
      <c r="C21" s="1183">
        <v>3</v>
      </c>
      <c r="D21" s="1183">
        <v>2</v>
      </c>
      <c r="E21" s="1183">
        <v>1</v>
      </c>
      <c r="F21" s="1183">
        <v>7</v>
      </c>
      <c r="G21" s="1183">
        <v>2</v>
      </c>
      <c r="H21" s="1183">
        <v>0</v>
      </c>
      <c r="I21" s="1183">
        <v>0</v>
      </c>
      <c r="J21" s="1183">
        <v>3</v>
      </c>
      <c r="K21" s="1183">
        <v>3</v>
      </c>
      <c r="L21" s="1183">
        <v>3</v>
      </c>
      <c r="M21" s="1183">
        <v>0</v>
      </c>
      <c r="N21" s="1183">
        <v>0</v>
      </c>
      <c r="O21" s="1183">
        <v>0</v>
      </c>
      <c r="P21" s="1183">
        <v>1</v>
      </c>
      <c r="Q21" s="1183">
        <v>0</v>
      </c>
      <c r="R21" s="1183">
        <v>0</v>
      </c>
      <c r="S21" s="1184">
        <v>1</v>
      </c>
      <c r="T21" s="1183">
        <v>0</v>
      </c>
      <c r="U21" s="1183">
        <v>3</v>
      </c>
      <c r="V21" s="1184">
        <v>1</v>
      </c>
      <c r="W21" s="1183">
        <v>0</v>
      </c>
      <c r="X21" s="1184">
        <v>1</v>
      </c>
      <c r="Y21" s="1183">
        <v>0</v>
      </c>
      <c r="Z21" s="1183">
        <v>0</v>
      </c>
      <c r="AA21" s="1183">
        <v>0</v>
      </c>
      <c r="AB21" s="1183">
        <v>5</v>
      </c>
      <c r="AC21" s="1183">
        <v>18</v>
      </c>
      <c r="AD21" s="1184">
        <v>5</v>
      </c>
      <c r="AE21" s="1184">
        <v>2</v>
      </c>
      <c r="AF21" s="1183">
        <v>0</v>
      </c>
      <c r="AG21" s="1183">
        <v>3</v>
      </c>
      <c r="AH21" s="1183">
        <v>2</v>
      </c>
      <c r="AI21" s="925">
        <f t="shared" si="0"/>
        <v>66</v>
      </c>
      <c r="AJ21" s="912"/>
    </row>
    <row r="22" spans="2:36" s="776" customFormat="1" ht="18.75" customHeight="1" x14ac:dyDescent="0.25">
      <c r="B22" s="1182" t="s">
        <v>1010</v>
      </c>
      <c r="C22" s="1183">
        <v>0</v>
      </c>
      <c r="D22" s="1183">
        <v>2</v>
      </c>
      <c r="E22" s="1183">
        <v>3</v>
      </c>
      <c r="F22" s="1183">
        <v>2</v>
      </c>
      <c r="G22" s="1183">
        <v>0</v>
      </c>
      <c r="H22" s="1183">
        <v>0</v>
      </c>
      <c r="I22" s="1183">
        <v>0</v>
      </c>
      <c r="J22" s="1183">
        <v>12</v>
      </c>
      <c r="K22" s="1183">
        <v>1</v>
      </c>
      <c r="L22" s="1183">
        <v>2</v>
      </c>
      <c r="M22" s="1183">
        <v>0</v>
      </c>
      <c r="N22" s="1183">
        <v>1</v>
      </c>
      <c r="O22" s="1183">
        <v>1</v>
      </c>
      <c r="P22" s="1183">
        <v>0</v>
      </c>
      <c r="Q22" s="1183">
        <v>1</v>
      </c>
      <c r="R22" s="1183">
        <v>3</v>
      </c>
      <c r="S22" s="1184">
        <v>3</v>
      </c>
      <c r="T22" s="1183">
        <v>1</v>
      </c>
      <c r="U22" s="1183">
        <v>3</v>
      </c>
      <c r="V22" s="1184">
        <v>4</v>
      </c>
      <c r="W22" s="1183">
        <v>5</v>
      </c>
      <c r="X22" s="1184">
        <v>1</v>
      </c>
      <c r="Y22" s="1183">
        <v>0</v>
      </c>
      <c r="Z22" s="1183">
        <v>2</v>
      </c>
      <c r="AA22" s="1183">
        <v>0</v>
      </c>
      <c r="AB22" s="1183">
        <v>3</v>
      </c>
      <c r="AC22" s="1183">
        <v>3</v>
      </c>
      <c r="AD22" s="1184">
        <v>0</v>
      </c>
      <c r="AE22" s="1184">
        <v>3</v>
      </c>
      <c r="AF22" s="1183">
        <v>0</v>
      </c>
      <c r="AG22" s="1183">
        <v>2</v>
      </c>
      <c r="AH22" s="1183">
        <v>1</v>
      </c>
      <c r="AI22" s="925">
        <f t="shared" si="0"/>
        <v>59</v>
      </c>
      <c r="AJ22" s="912"/>
    </row>
    <row r="23" spans="2:36" s="776" customFormat="1" ht="18.75" customHeight="1" x14ac:dyDescent="0.25">
      <c r="B23" s="1182" t="s">
        <v>362</v>
      </c>
      <c r="C23" s="1183">
        <v>2</v>
      </c>
      <c r="D23" s="1183">
        <v>137</v>
      </c>
      <c r="E23" s="1183">
        <v>1</v>
      </c>
      <c r="F23" s="1183">
        <v>139</v>
      </c>
      <c r="G23" s="1183">
        <v>4</v>
      </c>
      <c r="H23" s="1183">
        <v>0</v>
      </c>
      <c r="I23" s="1183">
        <v>0</v>
      </c>
      <c r="J23" s="1183">
        <v>125</v>
      </c>
      <c r="K23" s="1183">
        <v>4</v>
      </c>
      <c r="L23" s="1183">
        <v>4</v>
      </c>
      <c r="M23" s="1183">
        <v>1</v>
      </c>
      <c r="N23" s="1183">
        <v>2</v>
      </c>
      <c r="O23" s="1183">
        <v>4</v>
      </c>
      <c r="P23" s="1183">
        <v>0</v>
      </c>
      <c r="Q23" s="1183">
        <v>0</v>
      </c>
      <c r="R23" s="1183">
        <v>3</v>
      </c>
      <c r="S23" s="1184">
        <v>6</v>
      </c>
      <c r="T23" s="1183">
        <v>5</v>
      </c>
      <c r="U23" s="1183">
        <v>11</v>
      </c>
      <c r="V23" s="1184">
        <v>7</v>
      </c>
      <c r="W23" s="1183">
        <v>0</v>
      </c>
      <c r="X23" s="1184">
        <v>4</v>
      </c>
      <c r="Y23" s="1183">
        <v>2</v>
      </c>
      <c r="Z23" s="1183">
        <v>0</v>
      </c>
      <c r="AA23" s="1183">
        <v>0</v>
      </c>
      <c r="AB23" s="1183">
        <v>7</v>
      </c>
      <c r="AC23" s="1183">
        <v>5</v>
      </c>
      <c r="AD23" s="1184">
        <v>7</v>
      </c>
      <c r="AE23" s="1184">
        <v>86</v>
      </c>
      <c r="AF23" s="1183">
        <v>3</v>
      </c>
      <c r="AG23" s="1183">
        <v>7</v>
      </c>
      <c r="AH23" s="1183">
        <v>10</v>
      </c>
      <c r="AI23" s="925">
        <f t="shared" si="0"/>
        <v>586</v>
      </c>
      <c r="AJ23" s="912"/>
    </row>
    <row r="24" spans="2:36" s="776" customFormat="1" ht="18.75" customHeight="1" x14ac:dyDescent="0.25">
      <c r="B24" s="1182" t="s">
        <v>1011</v>
      </c>
      <c r="C24" s="1183">
        <v>3</v>
      </c>
      <c r="D24" s="1183">
        <v>4</v>
      </c>
      <c r="E24" s="1183">
        <v>1</v>
      </c>
      <c r="F24" s="1183">
        <v>3</v>
      </c>
      <c r="G24" s="1183">
        <v>2</v>
      </c>
      <c r="H24" s="1183">
        <v>0</v>
      </c>
      <c r="I24" s="1183">
        <v>0</v>
      </c>
      <c r="J24" s="1183">
        <v>6</v>
      </c>
      <c r="K24" s="1183">
        <v>0</v>
      </c>
      <c r="L24" s="1183">
        <v>0</v>
      </c>
      <c r="M24" s="1183">
        <v>0</v>
      </c>
      <c r="N24" s="1183">
        <v>0</v>
      </c>
      <c r="O24" s="1183">
        <v>0</v>
      </c>
      <c r="P24" s="1183">
        <v>0</v>
      </c>
      <c r="Q24" s="1183">
        <v>0</v>
      </c>
      <c r="R24" s="1183">
        <v>0</v>
      </c>
      <c r="S24" s="1184">
        <v>2</v>
      </c>
      <c r="T24" s="1183">
        <v>0</v>
      </c>
      <c r="U24" s="1183">
        <v>0</v>
      </c>
      <c r="V24" s="1184">
        <v>1</v>
      </c>
      <c r="W24" s="1183">
        <v>0</v>
      </c>
      <c r="X24" s="1184">
        <v>0</v>
      </c>
      <c r="Y24" s="1183">
        <v>0</v>
      </c>
      <c r="Z24" s="1183">
        <v>0</v>
      </c>
      <c r="AA24" s="1183">
        <v>0</v>
      </c>
      <c r="AB24" s="1183">
        <v>3</v>
      </c>
      <c r="AC24" s="1183">
        <v>0</v>
      </c>
      <c r="AD24" s="1184">
        <v>0</v>
      </c>
      <c r="AE24" s="1184">
        <v>0</v>
      </c>
      <c r="AF24" s="1183">
        <v>0</v>
      </c>
      <c r="AG24" s="1183">
        <v>1</v>
      </c>
      <c r="AH24" s="1183">
        <v>0</v>
      </c>
      <c r="AI24" s="925">
        <f t="shared" si="0"/>
        <v>26</v>
      </c>
      <c r="AJ24" s="912"/>
    </row>
    <row r="25" spans="2:36" s="776" customFormat="1" ht="18.75" customHeight="1" x14ac:dyDescent="0.25">
      <c r="B25" s="1182" t="s">
        <v>359</v>
      </c>
      <c r="C25" s="1183">
        <v>290</v>
      </c>
      <c r="D25" s="1183">
        <v>340</v>
      </c>
      <c r="E25" s="1183">
        <v>269</v>
      </c>
      <c r="F25" s="1183">
        <v>368</v>
      </c>
      <c r="G25" s="1183">
        <v>231</v>
      </c>
      <c r="H25" s="1183">
        <v>68</v>
      </c>
      <c r="I25" s="1183">
        <v>47</v>
      </c>
      <c r="J25" s="1183">
        <v>185</v>
      </c>
      <c r="K25" s="1183">
        <v>162</v>
      </c>
      <c r="L25" s="1183">
        <v>204</v>
      </c>
      <c r="M25" s="1183">
        <v>211</v>
      </c>
      <c r="N25" s="1183">
        <v>293</v>
      </c>
      <c r="O25" s="1183">
        <v>51</v>
      </c>
      <c r="P25" s="1183">
        <v>141</v>
      </c>
      <c r="Q25" s="1183">
        <v>111</v>
      </c>
      <c r="R25" s="1183">
        <v>106</v>
      </c>
      <c r="S25" s="1184">
        <v>239</v>
      </c>
      <c r="T25" s="1183">
        <v>252</v>
      </c>
      <c r="U25" s="1183">
        <v>222</v>
      </c>
      <c r="V25" s="1184">
        <v>236</v>
      </c>
      <c r="W25" s="1183">
        <v>170</v>
      </c>
      <c r="X25" s="1184">
        <v>280</v>
      </c>
      <c r="Y25" s="1183">
        <v>121</v>
      </c>
      <c r="Z25" s="1183">
        <v>119</v>
      </c>
      <c r="AA25" s="1183">
        <v>1</v>
      </c>
      <c r="AB25" s="1183">
        <v>174</v>
      </c>
      <c r="AC25" s="1183">
        <v>271</v>
      </c>
      <c r="AD25" s="1184">
        <v>127</v>
      </c>
      <c r="AE25" s="1184">
        <v>342</v>
      </c>
      <c r="AF25" s="1183">
        <v>134</v>
      </c>
      <c r="AG25" s="1183">
        <v>312</v>
      </c>
      <c r="AH25" s="1183">
        <v>271</v>
      </c>
      <c r="AI25" s="925">
        <f t="shared" si="0"/>
        <v>6348</v>
      </c>
      <c r="AJ25" s="912"/>
    </row>
    <row r="26" spans="2:36" s="776" customFormat="1" ht="18.75" customHeight="1" x14ac:dyDescent="0.25">
      <c r="B26" s="1182" t="s">
        <v>1012</v>
      </c>
      <c r="C26" s="1183">
        <v>1</v>
      </c>
      <c r="D26" s="1183">
        <v>2</v>
      </c>
      <c r="E26" s="1183">
        <v>4</v>
      </c>
      <c r="F26" s="1183">
        <v>2</v>
      </c>
      <c r="G26" s="1183">
        <v>0</v>
      </c>
      <c r="H26" s="1183">
        <v>0</v>
      </c>
      <c r="I26" s="1183">
        <v>0</v>
      </c>
      <c r="J26" s="1183">
        <v>5</v>
      </c>
      <c r="K26" s="1183">
        <v>1</v>
      </c>
      <c r="L26" s="1183">
        <v>0</v>
      </c>
      <c r="M26" s="1183">
        <v>0</v>
      </c>
      <c r="N26" s="1183">
        <v>1</v>
      </c>
      <c r="O26" s="1183">
        <v>0</v>
      </c>
      <c r="P26" s="1183">
        <v>0</v>
      </c>
      <c r="Q26" s="1183">
        <v>0</v>
      </c>
      <c r="R26" s="1183">
        <v>0</v>
      </c>
      <c r="S26" s="1184">
        <v>1</v>
      </c>
      <c r="T26" s="1183">
        <v>0</v>
      </c>
      <c r="U26" s="1183">
        <v>0</v>
      </c>
      <c r="V26" s="1184">
        <v>0</v>
      </c>
      <c r="W26" s="1183">
        <v>0</v>
      </c>
      <c r="X26" s="1184">
        <v>0</v>
      </c>
      <c r="Y26" s="1183">
        <v>0</v>
      </c>
      <c r="Z26" s="1183">
        <v>0</v>
      </c>
      <c r="AA26" s="1183">
        <v>0</v>
      </c>
      <c r="AB26" s="1183">
        <v>1</v>
      </c>
      <c r="AC26" s="1183">
        <v>2</v>
      </c>
      <c r="AD26" s="1184">
        <v>3</v>
      </c>
      <c r="AE26" s="1184">
        <v>1</v>
      </c>
      <c r="AF26" s="1183">
        <v>0</v>
      </c>
      <c r="AG26" s="1183">
        <v>1</v>
      </c>
      <c r="AH26" s="1183">
        <v>2</v>
      </c>
      <c r="AI26" s="925">
        <f t="shared" si="0"/>
        <v>27</v>
      </c>
      <c r="AJ26" s="912"/>
    </row>
    <row r="27" spans="2:36" s="776" customFormat="1" ht="18.75" customHeight="1" x14ac:dyDescent="0.25">
      <c r="B27" s="1182" t="s">
        <v>1013</v>
      </c>
      <c r="C27" s="1183">
        <v>0</v>
      </c>
      <c r="D27" s="1183">
        <v>8</v>
      </c>
      <c r="E27" s="1183">
        <v>1</v>
      </c>
      <c r="F27" s="1183">
        <v>7</v>
      </c>
      <c r="G27" s="1183">
        <v>0</v>
      </c>
      <c r="H27" s="1183">
        <v>0</v>
      </c>
      <c r="I27" s="1183">
        <v>0</v>
      </c>
      <c r="J27" s="1183">
        <v>5</v>
      </c>
      <c r="K27" s="1183">
        <v>0</v>
      </c>
      <c r="L27" s="1183">
        <v>1</v>
      </c>
      <c r="M27" s="1183">
        <v>0</v>
      </c>
      <c r="N27" s="1183">
        <v>1</v>
      </c>
      <c r="O27" s="1183">
        <v>0</v>
      </c>
      <c r="P27" s="1183">
        <v>0</v>
      </c>
      <c r="Q27" s="1183">
        <v>1</v>
      </c>
      <c r="R27" s="1183">
        <v>0</v>
      </c>
      <c r="S27" s="1184">
        <v>3</v>
      </c>
      <c r="T27" s="1183">
        <v>2</v>
      </c>
      <c r="U27" s="1183">
        <v>3</v>
      </c>
      <c r="V27" s="1184">
        <v>0</v>
      </c>
      <c r="W27" s="1183">
        <v>0</v>
      </c>
      <c r="X27" s="1184">
        <v>1</v>
      </c>
      <c r="Y27" s="1183">
        <v>3</v>
      </c>
      <c r="Z27" s="1183">
        <v>0</v>
      </c>
      <c r="AA27" s="1183">
        <v>0</v>
      </c>
      <c r="AB27" s="1183">
        <v>3</v>
      </c>
      <c r="AC27" s="1183">
        <v>0</v>
      </c>
      <c r="AD27" s="1184">
        <v>0</v>
      </c>
      <c r="AE27" s="1184">
        <v>9</v>
      </c>
      <c r="AF27" s="1183">
        <v>0</v>
      </c>
      <c r="AG27" s="1183">
        <v>2</v>
      </c>
      <c r="AH27" s="1183">
        <v>0</v>
      </c>
      <c r="AI27" s="925">
        <f t="shared" si="0"/>
        <v>50</v>
      </c>
      <c r="AJ27" s="912"/>
    </row>
    <row r="28" spans="2:36" s="776" customFormat="1" ht="18.75" customHeight="1" x14ac:dyDescent="0.25">
      <c r="B28" s="1182" t="s">
        <v>1014</v>
      </c>
      <c r="C28" s="1183">
        <v>10</v>
      </c>
      <c r="D28" s="1183">
        <v>9</v>
      </c>
      <c r="E28" s="1183">
        <v>17</v>
      </c>
      <c r="F28" s="1183">
        <v>18</v>
      </c>
      <c r="G28" s="1183">
        <v>5</v>
      </c>
      <c r="H28" s="1183">
        <v>8</v>
      </c>
      <c r="I28" s="1183">
        <v>2</v>
      </c>
      <c r="J28" s="1183">
        <v>12</v>
      </c>
      <c r="K28" s="1183">
        <v>3</v>
      </c>
      <c r="L28" s="1183">
        <v>6</v>
      </c>
      <c r="M28" s="1183">
        <v>8</v>
      </c>
      <c r="N28" s="1183">
        <v>14</v>
      </c>
      <c r="O28" s="1183">
        <v>2</v>
      </c>
      <c r="P28" s="1183">
        <v>3</v>
      </c>
      <c r="Q28" s="1183">
        <v>10</v>
      </c>
      <c r="R28" s="1183">
        <v>2</v>
      </c>
      <c r="S28" s="1184">
        <v>11</v>
      </c>
      <c r="T28" s="1183">
        <v>7</v>
      </c>
      <c r="U28" s="1183">
        <v>11</v>
      </c>
      <c r="V28" s="1184">
        <v>7</v>
      </c>
      <c r="W28" s="1183">
        <v>6</v>
      </c>
      <c r="X28" s="1184">
        <v>9</v>
      </c>
      <c r="Y28" s="1183">
        <v>6</v>
      </c>
      <c r="Z28" s="1183">
        <v>10</v>
      </c>
      <c r="AA28" s="1183">
        <v>0</v>
      </c>
      <c r="AB28" s="1183">
        <v>8</v>
      </c>
      <c r="AC28" s="1183">
        <v>4</v>
      </c>
      <c r="AD28" s="1184">
        <v>3</v>
      </c>
      <c r="AE28" s="1184">
        <v>9</v>
      </c>
      <c r="AF28" s="1183">
        <v>3</v>
      </c>
      <c r="AG28" s="1183">
        <v>9</v>
      </c>
      <c r="AH28" s="1183">
        <v>5</v>
      </c>
      <c r="AI28" s="925">
        <f t="shared" si="0"/>
        <v>237</v>
      </c>
      <c r="AJ28" s="912"/>
    </row>
    <row r="29" spans="2:36" s="776" customFormat="1" ht="18.75" customHeight="1" x14ac:dyDescent="0.25">
      <c r="B29" s="1182" t="s">
        <v>1015</v>
      </c>
      <c r="C29" s="1183">
        <v>0</v>
      </c>
      <c r="D29" s="1183">
        <v>5</v>
      </c>
      <c r="E29" s="1183">
        <v>6</v>
      </c>
      <c r="F29" s="1183">
        <v>5</v>
      </c>
      <c r="G29" s="1183">
        <v>0</v>
      </c>
      <c r="H29" s="1183">
        <v>0</v>
      </c>
      <c r="I29" s="1183">
        <v>0</v>
      </c>
      <c r="J29" s="1183">
        <v>6</v>
      </c>
      <c r="K29" s="1183">
        <v>0</v>
      </c>
      <c r="L29" s="1183">
        <v>0</v>
      </c>
      <c r="M29" s="1183">
        <v>0</v>
      </c>
      <c r="N29" s="1183">
        <v>0</v>
      </c>
      <c r="O29" s="1183">
        <v>0</v>
      </c>
      <c r="P29" s="1183">
        <v>0</v>
      </c>
      <c r="Q29" s="1183">
        <v>0</v>
      </c>
      <c r="R29" s="1183">
        <v>0</v>
      </c>
      <c r="S29" s="1184">
        <v>0</v>
      </c>
      <c r="T29" s="1183">
        <v>0</v>
      </c>
      <c r="U29" s="1183">
        <v>0</v>
      </c>
      <c r="V29" s="1184">
        <v>0</v>
      </c>
      <c r="W29" s="1183">
        <v>0</v>
      </c>
      <c r="X29" s="1184">
        <v>0</v>
      </c>
      <c r="Y29" s="1183">
        <v>0</v>
      </c>
      <c r="Z29" s="1183">
        <v>0</v>
      </c>
      <c r="AA29" s="1183">
        <v>0</v>
      </c>
      <c r="AB29" s="1183">
        <v>0</v>
      </c>
      <c r="AC29" s="1183">
        <v>1</v>
      </c>
      <c r="AD29" s="1184">
        <v>0</v>
      </c>
      <c r="AE29" s="1184">
        <v>0</v>
      </c>
      <c r="AF29" s="1183">
        <v>0</v>
      </c>
      <c r="AG29" s="1183">
        <v>0</v>
      </c>
      <c r="AH29" s="1183">
        <v>6</v>
      </c>
      <c r="AI29" s="925">
        <f t="shared" si="0"/>
        <v>29</v>
      </c>
      <c r="AJ29" s="912"/>
    </row>
    <row r="30" spans="2:36" s="776" customFormat="1" ht="18.75" customHeight="1" x14ac:dyDescent="0.25">
      <c r="B30" s="1182" t="s">
        <v>1016</v>
      </c>
      <c r="C30" s="1183">
        <v>1</v>
      </c>
      <c r="D30" s="1183">
        <v>5</v>
      </c>
      <c r="E30" s="1183">
        <v>3</v>
      </c>
      <c r="F30" s="1183">
        <v>3</v>
      </c>
      <c r="G30" s="1183">
        <v>2</v>
      </c>
      <c r="H30" s="1183">
        <v>0</v>
      </c>
      <c r="I30" s="1183">
        <v>0</v>
      </c>
      <c r="J30" s="1183">
        <v>17</v>
      </c>
      <c r="K30" s="1183">
        <v>0</v>
      </c>
      <c r="L30" s="1183">
        <v>0</v>
      </c>
      <c r="M30" s="1183">
        <v>0</v>
      </c>
      <c r="N30" s="1183">
        <v>2</v>
      </c>
      <c r="O30" s="1183">
        <v>1</v>
      </c>
      <c r="P30" s="1183">
        <v>0</v>
      </c>
      <c r="Q30" s="1183">
        <v>2</v>
      </c>
      <c r="R30" s="1183">
        <v>2</v>
      </c>
      <c r="S30" s="1184">
        <v>4</v>
      </c>
      <c r="T30" s="1183">
        <v>0</v>
      </c>
      <c r="U30" s="1183">
        <v>3</v>
      </c>
      <c r="V30" s="1184">
        <v>2</v>
      </c>
      <c r="W30" s="1183">
        <v>1</v>
      </c>
      <c r="X30" s="1184">
        <v>1</v>
      </c>
      <c r="Y30" s="1183">
        <v>2</v>
      </c>
      <c r="Z30" s="1183">
        <v>1</v>
      </c>
      <c r="AA30" s="1183">
        <v>0</v>
      </c>
      <c r="AB30" s="1183">
        <v>0</v>
      </c>
      <c r="AC30" s="1183">
        <v>0</v>
      </c>
      <c r="AD30" s="1184">
        <v>0</v>
      </c>
      <c r="AE30" s="1184">
        <v>4</v>
      </c>
      <c r="AF30" s="1183">
        <v>2</v>
      </c>
      <c r="AG30" s="1183">
        <v>1</v>
      </c>
      <c r="AH30" s="1183">
        <v>1</v>
      </c>
      <c r="AI30" s="925">
        <f t="shared" si="0"/>
        <v>60</v>
      </c>
      <c r="AJ30" s="912"/>
    </row>
    <row r="31" spans="2:36" s="776" customFormat="1" ht="18.75" customHeight="1" x14ac:dyDescent="0.25">
      <c r="B31" s="1182" t="s">
        <v>361</v>
      </c>
      <c r="C31" s="1183">
        <v>6</v>
      </c>
      <c r="D31" s="1183">
        <v>227</v>
      </c>
      <c r="E31" s="1183">
        <v>90</v>
      </c>
      <c r="F31" s="1183">
        <v>280</v>
      </c>
      <c r="G31" s="1183">
        <v>8</v>
      </c>
      <c r="H31" s="1183">
        <v>1</v>
      </c>
      <c r="I31" s="1183">
        <v>0</v>
      </c>
      <c r="J31" s="1183">
        <v>129</v>
      </c>
      <c r="K31" s="1183">
        <v>7</v>
      </c>
      <c r="L31" s="1183">
        <v>17</v>
      </c>
      <c r="M31" s="1183">
        <v>4</v>
      </c>
      <c r="N31" s="1183">
        <v>15</v>
      </c>
      <c r="O31" s="1183">
        <v>3</v>
      </c>
      <c r="P31" s="1183">
        <v>1</v>
      </c>
      <c r="Q31" s="1183">
        <v>0</v>
      </c>
      <c r="R31" s="1183">
        <v>1</v>
      </c>
      <c r="S31" s="1184">
        <v>7</v>
      </c>
      <c r="T31" s="1183">
        <v>6</v>
      </c>
      <c r="U31" s="1183">
        <v>5</v>
      </c>
      <c r="V31" s="1184">
        <v>7</v>
      </c>
      <c r="W31" s="1183">
        <v>3</v>
      </c>
      <c r="X31" s="1184">
        <v>4</v>
      </c>
      <c r="Y31" s="1183">
        <v>3</v>
      </c>
      <c r="Z31" s="1183">
        <v>3</v>
      </c>
      <c r="AA31" s="1183">
        <v>0</v>
      </c>
      <c r="AB31" s="1183">
        <v>14</v>
      </c>
      <c r="AC31" s="1183">
        <v>79</v>
      </c>
      <c r="AD31" s="1184">
        <v>58</v>
      </c>
      <c r="AE31" s="1184">
        <v>13</v>
      </c>
      <c r="AF31" s="1183">
        <v>2</v>
      </c>
      <c r="AG31" s="1183">
        <v>17</v>
      </c>
      <c r="AH31" s="1183">
        <v>149</v>
      </c>
      <c r="AI31" s="925">
        <f t="shared" si="0"/>
        <v>1159</v>
      </c>
      <c r="AJ31" s="912"/>
    </row>
    <row r="32" spans="2:36" s="776" customFormat="1" ht="18.75" customHeight="1" x14ac:dyDescent="0.25">
      <c r="B32" s="1182" t="s">
        <v>1017</v>
      </c>
      <c r="C32" s="1183">
        <v>5</v>
      </c>
      <c r="D32" s="1183">
        <v>12</v>
      </c>
      <c r="E32" s="1183">
        <v>28</v>
      </c>
      <c r="F32" s="1183">
        <v>13</v>
      </c>
      <c r="G32" s="1183">
        <v>9</v>
      </c>
      <c r="H32" s="1183">
        <v>1</v>
      </c>
      <c r="I32" s="1183">
        <v>0</v>
      </c>
      <c r="J32" s="1183">
        <v>7</v>
      </c>
      <c r="K32" s="1183">
        <v>2</v>
      </c>
      <c r="L32" s="1183">
        <v>7</v>
      </c>
      <c r="M32" s="1183">
        <v>10</v>
      </c>
      <c r="N32" s="1183">
        <v>10</v>
      </c>
      <c r="O32" s="1183">
        <v>0</v>
      </c>
      <c r="P32" s="1183">
        <v>8</v>
      </c>
      <c r="Q32" s="1183">
        <v>3</v>
      </c>
      <c r="R32" s="1183">
        <v>9</v>
      </c>
      <c r="S32" s="1184">
        <v>8</v>
      </c>
      <c r="T32" s="1183">
        <v>2</v>
      </c>
      <c r="U32" s="1183">
        <v>11</v>
      </c>
      <c r="V32" s="1184">
        <v>7</v>
      </c>
      <c r="W32" s="1183">
        <v>5</v>
      </c>
      <c r="X32" s="1184">
        <v>11</v>
      </c>
      <c r="Y32" s="1183">
        <v>7</v>
      </c>
      <c r="Z32" s="1183">
        <v>8</v>
      </c>
      <c r="AA32" s="1183">
        <v>0</v>
      </c>
      <c r="AB32" s="1183">
        <v>7</v>
      </c>
      <c r="AC32" s="1183">
        <v>1</v>
      </c>
      <c r="AD32" s="1184">
        <v>7</v>
      </c>
      <c r="AE32" s="1184">
        <v>6</v>
      </c>
      <c r="AF32" s="1183">
        <v>8</v>
      </c>
      <c r="AG32" s="1183">
        <v>10</v>
      </c>
      <c r="AH32" s="1183">
        <v>10</v>
      </c>
      <c r="AI32" s="925">
        <f t="shared" si="0"/>
        <v>232</v>
      </c>
      <c r="AJ32" s="912"/>
    </row>
    <row r="33" spans="2:36" s="776" customFormat="1" ht="18.75" customHeight="1" x14ac:dyDescent="0.25">
      <c r="B33" s="1182" t="s">
        <v>1018</v>
      </c>
      <c r="C33" s="1183">
        <v>0</v>
      </c>
      <c r="D33" s="1183">
        <v>2</v>
      </c>
      <c r="E33" s="1183">
        <v>6</v>
      </c>
      <c r="F33" s="1183">
        <v>3</v>
      </c>
      <c r="G33" s="1183">
        <v>0</v>
      </c>
      <c r="H33" s="1183">
        <v>0</v>
      </c>
      <c r="I33" s="1183">
        <v>0</v>
      </c>
      <c r="J33" s="1183">
        <v>1</v>
      </c>
      <c r="K33" s="1183">
        <v>0</v>
      </c>
      <c r="L33" s="1183">
        <v>0</v>
      </c>
      <c r="M33" s="1183">
        <v>1</v>
      </c>
      <c r="N33" s="1183">
        <v>0</v>
      </c>
      <c r="O33" s="1183">
        <v>0</v>
      </c>
      <c r="P33" s="1183">
        <v>0</v>
      </c>
      <c r="Q33" s="1183">
        <v>0</v>
      </c>
      <c r="R33" s="1183">
        <v>1</v>
      </c>
      <c r="S33" s="1184">
        <v>0</v>
      </c>
      <c r="T33" s="1183">
        <v>0</v>
      </c>
      <c r="U33" s="1183">
        <v>1</v>
      </c>
      <c r="V33" s="1184">
        <v>0</v>
      </c>
      <c r="W33" s="1183">
        <v>1</v>
      </c>
      <c r="X33" s="1184">
        <v>1</v>
      </c>
      <c r="Y33" s="1183">
        <v>0</v>
      </c>
      <c r="Z33" s="1183">
        <v>0</v>
      </c>
      <c r="AA33" s="1183">
        <v>0</v>
      </c>
      <c r="AB33" s="1183">
        <v>2</v>
      </c>
      <c r="AC33" s="1183">
        <v>1</v>
      </c>
      <c r="AD33" s="1184">
        <v>1</v>
      </c>
      <c r="AE33" s="1184">
        <v>0</v>
      </c>
      <c r="AF33" s="1183">
        <v>1</v>
      </c>
      <c r="AG33" s="1183">
        <v>0</v>
      </c>
      <c r="AH33" s="1183">
        <v>6</v>
      </c>
      <c r="AI33" s="925">
        <f t="shared" si="0"/>
        <v>28</v>
      </c>
      <c r="AJ33" s="912"/>
    </row>
    <row r="34" spans="2:36" s="776" customFormat="1" ht="18.75" customHeight="1" x14ac:dyDescent="0.25">
      <c r="B34" s="1182" t="s">
        <v>1019</v>
      </c>
      <c r="C34" s="1183">
        <v>3</v>
      </c>
      <c r="D34" s="1183">
        <v>13</v>
      </c>
      <c r="E34" s="1183">
        <v>10</v>
      </c>
      <c r="F34" s="1183">
        <v>13</v>
      </c>
      <c r="G34" s="1183">
        <v>0</v>
      </c>
      <c r="H34" s="1183">
        <v>0</v>
      </c>
      <c r="I34" s="1183">
        <v>0</v>
      </c>
      <c r="J34" s="1183">
        <v>13</v>
      </c>
      <c r="K34" s="1183">
        <v>6</v>
      </c>
      <c r="L34" s="1183">
        <v>7</v>
      </c>
      <c r="M34" s="1183">
        <v>0</v>
      </c>
      <c r="N34" s="1183">
        <v>2</v>
      </c>
      <c r="O34" s="1183">
        <v>0</v>
      </c>
      <c r="P34" s="1183">
        <v>0</v>
      </c>
      <c r="Q34" s="1183">
        <v>0</v>
      </c>
      <c r="R34" s="1183">
        <v>0</v>
      </c>
      <c r="S34" s="1184">
        <v>2</v>
      </c>
      <c r="T34" s="1183">
        <v>1</v>
      </c>
      <c r="U34" s="1183">
        <v>4</v>
      </c>
      <c r="V34" s="1184">
        <v>5</v>
      </c>
      <c r="W34" s="1183">
        <v>0</v>
      </c>
      <c r="X34" s="1184">
        <v>1</v>
      </c>
      <c r="Y34" s="1183">
        <v>2</v>
      </c>
      <c r="Z34" s="1183">
        <v>2</v>
      </c>
      <c r="AA34" s="1183">
        <v>0</v>
      </c>
      <c r="AB34" s="1183">
        <v>11</v>
      </c>
      <c r="AC34" s="1183">
        <v>28</v>
      </c>
      <c r="AD34" s="1184">
        <v>8</v>
      </c>
      <c r="AE34" s="1184">
        <v>5</v>
      </c>
      <c r="AF34" s="1183">
        <v>2</v>
      </c>
      <c r="AG34" s="1183">
        <v>5</v>
      </c>
      <c r="AH34" s="1183">
        <v>8</v>
      </c>
      <c r="AI34" s="925">
        <f t="shared" si="0"/>
        <v>151</v>
      </c>
      <c r="AJ34" s="912"/>
    </row>
    <row r="35" spans="2:36" s="776" customFormat="1" ht="18.75" customHeight="1" x14ac:dyDescent="0.25">
      <c r="B35" s="1182" t="s">
        <v>1020</v>
      </c>
      <c r="C35" s="1183">
        <v>3</v>
      </c>
      <c r="D35" s="1183">
        <v>1</v>
      </c>
      <c r="E35" s="1183">
        <v>2</v>
      </c>
      <c r="F35" s="1183">
        <v>4</v>
      </c>
      <c r="G35" s="1183">
        <v>0</v>
      </c>
      <c r="H35" s="1183">
        <v>1</v>
      </c>
      <c r="I35" s="1183">
        <v>0</v>
      </c>
      <c r="J35" s="1183">
        <v>2</v>
      </c>
      <c r="K35" s="1183">
        <v>2</v>
      </c>
      <c r="L35" s="1183">
        <v>1</v>
      </c>
      <c r="M35" s="1183">
        <v>3</v>
      </c>
      <c r="N35" s="1183">
        <v>0</v>
      </c>
      <c r="O35" s="1183">
        <v>0</v>
      </c>
      <c r="P35" s="1183">
        <v>1</v>
      </c>
      <c r="Q35" s="1183">
        <v>0</v>
      </c>
      <c r="R35" s="1183">
        <v>2</v>
      </c>
      <c r="S35" s="1184">
        <v>2</v>
      </c>
      <c r="T35" s="1183">
        <v>1</v>
      </c>
      <c r="U35" s="1183">
        <v>2</v>
      </c>
      <c r="V35" s="1184">
        <v>5</v>
      </c>
      <c r="W35" s="1183">
        <v>0</v>
      </c>
      <c r="X35" s="1184">
        <v>0</v>
      </c>
      <c r="Y35" s="1183">
        <v>2</v>
      </c>
      <c r="Z35" s="1183">
        <v>1</v>
      </c>
      <c r="AA35" s="1183">
        <v>0</v>
      </c>
      <c r="AB35" s="1183">
        <v>2</v>
      </c>
      <c r="AC35" s="1183">
        <v>0</v>
      </c>
      <c r="AD35" s="1184">
        <v>1</v>
      </c>
      <c r="AE35" s="1184">
        <v>0</v>
      </c>
      <c r="AF35" s="1183">
        <v>3</v>
      </c>
      <c r="AG35" s="1183">
        <v>1</v>
      </c>
      <c r="AH35" s="1183">
        <v>0</v>
      </c>
      <c r="AI35" s="925">
        <f t="shared" si="0"/>
        <v>42</v>
      </c>
      <c r="AJ35" s="912"/>
    </row>
    <row r="36" spans="2:36" s="776" customFormat="1" ht="18.75" customHeight="1" x14ac:dyDescent="0.25">
      <c r="B36" s="1182" t="s">
        <v>1021</v>
      </c>
      <c r="C36" s="1183">
        <v>1</v>
      </c>
      <c r="D36" s="1183">
        <v>3</v>
      </c>
      <c r="E36" s="1183">
        <v>3</v>
      </c>
      <c r="F36" s="1183">
        <v>2</v>
      </c>
      <c r="G36" s="1183">
        <v>2</v>
      </c>
      <c r="H36" s="1183">
        <v>0</v>
      </c>
      <c r="I36" s="1183">
        <v>0</v>
      </c>
      <c r="J36" s="1183">
        <v>0</v>
      </c>
      <c r="K36" s="1183">
        <v>0</v>
      </c>
      <c r="L36" s="1183">
        <v>1</v>
      </c>
      <c r="M36" s="1183">
        <v>1</v>
      </c>
      <c r="N36" s="1183">
        <v>0</v>
      </c>
      <c r="O36" s="1183">
        <v>0</v>
      </c>
      <c r="P36" s="1183">
        <v>1</v>
      </c>
      <c r="Q36" s="1183">
        <v>0</v>
      </c>
      <c r="R36" s="1183">
        <v>2</v>
      </c>
      <c r="S36" s="1184">
        <v>3</v>
      </c>
      <c r="T36" s="1183">
        <v>0</v>
      </c>
      <c r="U36" s="1183">
        <v>2</v>
      </c>
      <c r="V36" s="1184">
        <v>0</v>
      </c>
      <c r="W36" s="1183">
        <v>1</v>
      </c>
      <c r="X36" s="1184">
        <v>1</v>
      </c>
      <c r="Y36" s="1183">
        <v>0</v>
      </c>
      <c r="Z36" s="1183">
        <v>2</v>
      </c>
      <c r="AA36" s="1183">
        <v>0</v>
      </c>
      <c r="AB36" s="1183">
        <v>0</v>
      </c>
      <c r="AC36" s="1183">
        <v>2</v>
      </c>
      <c r="AD36" s="1184">
        <v>2</v>
      </c>
      <c r="AE36" s="1184">
        <v>0</v>
      </c>
      <c r="AF36" s="1183">
        <v>2</v>
      </c>
      <c r="AG36" s="1183">
        <v>0</v>
      </c>
      <c r="AH36" s="1183">
        <v>0</v>
      </c>
      <c r="AI36" s="925">
        <f t="shared" si="0"/>
        <v>31</v>
      </c>
      <c r="AJ36" s="912"/>
    </row>
    <row r="37" spans="2:36" s="776" customFormat="1" ht="18.75" customHeight="1" x14ac:dyDescent="0.25">
      <c r="B37" s="1182" t="s">
        <v>1022</v>
      </c>
      <c r="C37" s="1183">
        <v>1</v>
      </c>
      <c r="D37" s="1183">
        <v>8</v>
      </c>
      <c r="E37" s="1183">
        <v>5</v>
      </c>
      <c r="F37" s="1183">
        <v>9</v>
      </c>
      <c r="G37" s="1183">
        <v>4</v>
      </c>
      <c r="H37" s="1183">
        <v>0</v>
      </c>
      <c r="I37" s="1183">
        <v>0</v>
      </c>
      <c r="J37" s="1183">
        <v>9</v>
      </c>
      <c r="K37" s="1183">
        <v>0</v>
      </c>
      <c r="L37" s="1183">
        <v>2</v>
      </c>
      <c r="M37" s="1183">
        <v>0</v>
      </c>
      <c r="N37" s="1183">
        <v>1</v>
      </c>
      <c r="O37" s="1183">
        <v>1</v>
      </c>
      <c r="P37" s="1183">
        <v>0</v>
      </c>
      <c r="Q37" s="1183">
        <v>3</v>
      </c>
      <c r="R37" s="1183">
        <v>1</v>
      </c>
      <c r="S37" s="1184">
        <v>5</v>
      </c>
      <c r="T37" s="1183">
        <v>1</v>
      </c>
      <c r="U37" s="1183">
        <v>5</v>
      </c>
      <c r="V37" s="1184">
        <v>1</v>
      </c>
      <c r="W37" s="1183">
        <v>7</v>
      </c>
      <c r="X37" s="1184">
        <v>1</v>
      </c>
      <c r="Y37" s="1183">
        <v>2</v>
      </c>
      <c r="Z37" s="1183">
        <v>1</v>
      </c>
      <c r="AA37" s="1183">
        <v>0</v>
      </c>
      <c r="AB37" s="1183">
        <v>3</v>
      </c>
      <c r="AC37" s="1183">
        <v>3</v>
      </c>
      <c r="AD37" s="1184">
        <v>1</v>
      </c>
      <c r="AE37" s="1184">
        <v>4</v>
      </c>
      <c r="AF37" s="1183">
        <v>1</v>
      </c>
      <c r="AG37" s="1183">
        <v>2</v>
      </c>
      <c r="AH37" s="1183">
        <v>3</v>
      </c>
      <c r="AI37" s="925">
        <f t="shared" si="0"/>
        <v>84</v>
      </c>
      <c r="AJ37" s="912"/>
    </row>
    <row r="38" spans="2:36" s="776" customFormat="1" ht="18.75" customHeight="1" x14ac:dyDescent="0.25">
      <c r="B38" s="1182" t="s">
        <v>1023</v>
      </c>
      <c r="C38" s="1183">
        <v>2</v>
      </c>
      <c r="D38" s="1183">
        <v>4</v>
      </c>
      <c r="E38" s="1183">
        <v>2</v>
      </c>
      <c r="F38" s="1183">
        <v>2</v>
      </c>
      <c r="G38" s="1183">
        <v>1</v>
      </c>
      <c r="H38" s="1183">
        <v>0</v>
      </c>
      <c r="I38" s="1183">
        <v>0</v>
      </c>
      <c r="J38" s="1183">
        <v>6</v>
      </c>
      <c r="K38" s="1183">
        <v>1</v>
      </c>
      <c r="L38" s="1183">
        <v>4</v>
      </c>
      <c r="M38" s="1183">
        <v>1</v>
      </c>
      <c r="N38" s="1183">
        <v>2</v>
      </c>
      <c r="O38" s="1183">
        <v>0</v>
      </c>
      <c r="P38" s="1183">
        <v>3</v>
      </c>
      <c r="Q38" s="1183">
        <v>1</v>
      </c>
      <c r="R38" s="1183">
        <v>0</v>
      </c>
      <c r="S38" s="1184">
        <v>4</v>
      </c>
      <c r="T38" s="1183">
        <v>3</v>
      </c>
      <c r="U38" s="1183">
        <v>6</v>
      </c>
      <c r="V38" s="1184">
        <v>4</v>
      </c>
      <c r="W38" s="1183">
        <v>2</v>
      </c>
      <c r="X38" s="1184">
        <v>1</v>
      </c>
      <c r="Y38" s="1183">
        <v>0</v>
      </c>
      <c r="Z38" s="1183">
        <v>0</v>
      </c>
      <c r="AA38" s="1183">
        <v>0</v>
      </c>
      <c r="AB38" s="1183">
        <v>2</v>
      </c>
      <c r="AC38" s="1183">
        <v>4</v>
      </c>
      <c r="AD38" s="1184">
        <v>1</v>
      </c>
      <c r="AE38" s="1184">
        <v>1</v>
      </c>
      <c r="AF38" s="1183">
        <v>1</v>
      </c>
      <c r="AG38" s="1183">
        <v>3</v>
      </c>
      <c r="AH38" s="1183">
        <v>5</v>
      </c>
      <c r="AI38" s="925">
        <f t="shared" si="0"/>
        <v>66</v>
      </c>
      <c r="AJ38" s="912"/>
    </row>
    <row r="39" spans="2:36" s="776" customFormat="1" ht="18.75" customHeight="1" x14ac:dyDescent="0.25">
      <c r="B39" s="1182" t="s">
        <v>1024</v>
      </c>
      <c r="C39" s="1183">
        <v>3</v>
      </c>
      <c r="D39" s="1183">
        <v>1</v>
      </c>
      <c r="E39" s="1183">
        <v>7</v>
      </c>
      <c r="F39" s="1183">
        <v>5</v>
      </c>
      <c r="G39" s="1183">
        <v>0</v>
      </c>
      <c r="H39" s="1183">
        <v>1</v>
      </c>
      <c r="I39" s="1183">
        <v>0</v>
      </c>
      <c r="J39" s="1183">
        <v>1</v>
      </c>
      <c r="K39" s="1183">
        <v>3</v>
      </c>
      <c r="L39" s="1183">
        <v>0</v>
      </c>
      <c r="M39" s="1183">
        <v>0</v>
      </c>
      <c r="N39" s="1183">
        <v>1</v>
      </c>
      <c r="O39" s="1183">
        <v>0</v>
      </c>
      <c r="P39" s="1183">
        <v>0</v>
      </c>
      <c r="Q39" s="1183">
        <v>0</v>
      </c>
      <c r="R39" s="1183">
        <v>0</v>
      </c>
      <c r="S39" s="1184">
        <v>0</v>
      </c>
      <c r="T39" s="1183">
        <v>0</v>
      </c>
      <c r="U39" s="1183">
        <v>2</v>
      </c>
      <c r="V39" s="1184">
        <v>3</v>
      </c>
      <c r="W39" s="1183">
        <v>3</v>
      </c>
      <c r="X39" s="1184">
        <v>4</v>
      </c>
      <c r="Y39" s="1183">
        <v>1</v>
      </c>
      <c r="Z39" s="1183">
        <v>0</v>
      </c>
      <c r="AA39" s="1183">
        <v>0</v>
      </c>
      <c r="AB39" s="1183">
        <v>0</v>
      </c>
      <c r="AC39" s="1183">
        <v>0</v>
      </c>
      <c r="AD39" s="1184">
        <v>0</v>
      </c>
      <c r="AE39" s="1184">
        <v>0</v>
      </c>
      <c r="AF39" s="1183">
        <v>2</v>
      </c>
      <c r="AG39" s="1183">
        <v>2</v>
      </c>
      <c r="AH39" s="1183">
        <v>0</v>
      </c>
      <c r="AI39" s="925">
        <f t="shared" si="0"/>
        <v>39</v>
      </c>
      <c r="AJ39" s="912"/>
    </row>
    <row r="40" spans="2:36" s="776" customFormat="1" ht="18.75" customHeight="1" x14ac:dyDescent="0.25">
      <c r="B40" s="1182" t="s">
        <v>1025</v>
      </c>
      <c r="C40" s="1183">
        <v>3</v>
      </c>
      <c r="D40" s="1183">
        <v>5</v>
      </c>
      <c r="E40" s="1183">
        <v>4</v>
      </c>
      <c r="F40" s="1183">
        <v>15</v>
      </c>
      <c r="G40" s="1183">
        <v>0</v>
      </c>
      <c r="H40" s="1183">
        <v>0</v>
      </c>
      <c r="I40" s="1183">
        <v>0</v>
      </c>
      <c r="J40" s="1183">
        <v>2</v>
      </c>
      <c r="K40" s="1183">
        <v>1</v>
      </c>
      <c r="L40" s="1183">
        <v>2</v>
      </c>
      <c r="M40" s="1183">
        <v>1</v>
      </c>
      <c r="N40" s="1183">
        <v>0</v>
      </c>
      <c r="O40" s="1183">
        <v>0</v>
      </c>
      <c r="P40" s="1183">
        <v>0</v>
      </c>
      <c r="Q40" s="1183">
        <v>3</v>
      </c>
      <c r="R40" s="1183">
        <v>0</v>
      </c>
      <c r="S40" s="1184">
        <v>0</v>
      </c>
      <c r="T40" s="1183">
        <v>1</v>
      </c>
      <c r="U40" s="1183">
        <v>2</v>
      </c>
      <c r="V40" s="1184">
        <v>3</v>
      </c>
      <c r="W40" s="1183">
        <v>2</v>
      </c>
      <c r="X40" s="1184">
        <v>0</v>
      </c>
      <c r="Y40" s="1183">
        <v>1</v>
      </c>
      <c r="Z40" s="1183">
        <v>2</v>
      </c>
      <c r="AA40" s="1183">
        <v>0</v>
      </c>
      <c r="AB40" s="1183">
        <v>2</v>
      </c>
      <c r="AC40" s="1183">
        <v>1</v>
      </c>
      <c r="AD40" s="1184">
        <v>0</v>
      </c>
      <c r="AE40" s="1184">
        <v>11</v>
      </c>
      <c r="AF40" s="1183">
        <v>0</v>
      </c>
      <c r="AG40" s="1183">
        <v>2</v>
      </c>
      <c r="AH40" s="1183">
        <v>0</v>
      </c>
      <c r="AI40" s="925">
        <f t="shared" si="0"/>
        <v>63</v>
      </c>
      <c r="AJ40" s="912"/>
    </row>
    <row r="41" spans="2:36" s="776" customFormat="1" ht="18.75" customHeight="1" x14ac:dyDescent="0.25">
      <c r="B41" s="1182" t="s">
        <v>1026</v>
      </c>
      <c r="C41" s="1183">
        <v>1</v>
      </c>
      <c r="D41" s="1183">
        <v>19</v>
      </c>
      <c r="E41" s="1183">
        <v>16</v>
      </c>
      <c r="F41" s="1183">
        <v>29</v>
      </c>
      <c r="G41" s="1183">
        <v>1</v>
      </c>
      <c r="H41" s="1183">
        <v>0</v>
      </c>
      <c r="I41" s="1183">
        <v>0</v>
      </c>
      <c r="J41" s="1183">
        <v>12</v>
      </c>
      <c r="K41" s="1183">
        <v>1</v>
      </c>
      <c r="L41" s="1183">
        <v>1</v>
      </c>
      <c r="M41" s="1183">
        <v>1</v>
      </c>
      <c r="N41" s="1183">
        <v>1</v>
      </c>
      <c r="O41" s="1183">
        <v>0</v>
      </c>
      <c r="P41" s="1183">
        <v>0</v>
      </c>
      <c r="Q41" s="1183">
        <v>0</v>
      </c>
      <c r="R41" s="1183">
        <v>1</v>
      </c>
      <c r="S41" s="1184">
        <v>1</v>
      </c>
      <c r="T41" s="1183">
        <v>1</v>
      </c>
      <c r="U41" s="1183">
        <v>5</v>
      </c>
      <c r="V41" s="1184">
        <v>1</v>
      </c>
      <c r="W41" s="1183">
        <v>1</v>
      </c>
      <c r="X41" s="1184">
        <v>1</v>
      </c>
      <c r="Y41" s="1183">
        <v>2</v>
      </c>
      <c r="Z41" s="1183">
        <v>0</v>
      </c>
      <c r="AA41" s="1183">
        <v>0</v>
      </c>
      <c r="AB41" s="1183">
        <v>0</v>
      </c>
      <c r="AC41" s="1183">
        <v>5</v>
      </c>
      <c r="AD41" s="1184">
        <v>7</v>
      </c>
      <c r="AE41" s="1184">
        <v>2</v>
      </c>
      <c r="AF41" s="1183">
        <v>0</v>
      </c>
      <c r="AG41" s="1183">
        <v>1</v>
      </c>
      <c r="AH41" s="1183">
        <v>15</v>
      </c>
      <c r="AI41" s="925">
        <f t="shared" si="0"/>
        <v>125</v>
      </c>
      <c r="AJ41" s="912"/>
    </row>
    <row r="42" spans="2:36" s="776" customFormat="1" ht="18.75" customHeight="1" x14ac:dyDescent="0.25">
      <c r="B42" s="1182" t="s">
        <v>1027</v>
      </c>
      <c r="C42" s="1183">
        <v>0</v>
      </c>
      <c r="D42" s="1183">
        <v>0</v>
      </c>
      <c r="E42" s="1183">
        <v>1</v>
      </c>
      <c r="F42" s="1183">
        <v>0</v>
      </c>
      <c r="G42" s="1183">
        <v>0</v>
      </c>
      <c r="H42" s="1183">
        <v>0</v>
      </c>
      <c r="I42" s="1183">
        <v>0</v>
      </c>
      <c r="J42" s="1183">
        <v>0</v>
      </c>
      <c r="K42" s="1183">
        <v>0</v>
      </c>
      <c r="L42" s="1183">
        <v>0</v>
      </c>
      <c r="M42" s="1183">
        <v>1</v>
      </c>
      <c r="N42" s="1183">
        <v>1</v>
      </c>
      <c r="O42" s="1183">
        <v>0</v>
      </c>
      <c r="P42" s="1183">
        <v>0</v>
      </c>
      <c r="Q42" s="1183">
        <v>1</v>
      </c>
      <c r="R42" s="1183">
        <v>0</v>
      </c>
      <c r="S42" s="1184">
        <v>0</v>
      </c>
      <c r="T42" s="1183">
        <v>0</v>
      </c>
      <c r="U42" s="1183">
        <v>2</v>
      </c>
      <c r="V42" s="1184">
        <v>0</v>
      </c>
      <c r="W42" s="1183">
        <v>0</v>
      </c>
      <c r="X42" s="1184">
        <v>0</v>
      </c>
      <c r="Y42" s="1183">
        <v>0</v>
      </c>
      <c r="Z42" s="1183">
        <v>0</v>
      </c>
      <c r="AA42" s="1183">
        <v>0</v>
      </c>
      <c r="AB42" s="1183">
        <v>0</v>
      </c>
      <c r="AC42" s="1183">
        <v>0</v>
      </c>
      <c r="AD42" s="1184">
        <v>0</v>
      </c>
      <c r="AE42" s="1184">
        <v>1</v>
      </c>
      <c r="AF42" s="1183">
        <v>0</v>
      </c>
      <c r="AG42" s="1183">
        <v>1</v>
      </c>
      <c r="AH42" s="1183">
        <v>0</v>
      </c>
      <c r="AI42" s="925">
        <f t="shared" si="0"/>
        <v>8</v>
      </c>
      <c r="AJ42" s="912"/>
    </row>
    <row r="43" spans="2:36" s="776" customFormat="1" ht="18.75" customHeight="1" x14ac:dyDescent="0.25">
      <c r="B43" s="1182" t="s">
        <v>1028</v>
      </c>
      <c r="C43" s="1183">
        <v>0</v>
      </c>
      <c r="D43" s="1183">
        <v>4</v>
      </c>
      <c r="E43" s="1183">
        <v>1</v>
      </c>
      <c r="F43" s="1183">
        <v>10</v>
      </c>
      <c r="G43" s="1183">
        <v>0</v>
      </c>
      <c r="H43" s="1183">
        <v>2</v>
      </c>
      <c r="I43" s="1183">
        <v>0</v>
      </c>
      <c r="J43" s="1183">
        <v>0</v>
      </c>
      <c r="K43" s="1183">
        <v>2</v>
      </c>
      <c r="L43" s="1183">
        <v>1</v>
      </c>
      <c r="M43" s="1183">
        <v>2</v>
      </c>
      <c r="N43" s="1183">
        <v>5</v>
      </c>
      <c r="O43" s="1183">
        <v>1</v>
      </c>
      <c r="P43" s="1183">
        <v>1</v>
      </c>
      <c r="Q43" s="1183">
        <v>5</v>
      </c>
      <c r="R43" s="1183">
        <v>1</v>
      </c>
      <c r="S43" s="1184">
        <v>1</v>
      </c>
      <c r="T43" s="1183">
        <v>0</v>
      </c>
      <c r="U43" s="1183">
        <v>2</v>
      </c>
      <c r="V43" s="1184">
        <v>0</v>
      </c>
      <c r="W43" s="1183">
        <v>0</v>
      </c>
      <c r="X43" s="1184">
        <v>3</v>
      </c>
      <c r="Y43" s="1183">
        <v>1</v>
      </c>
      <c r="Z43" s="1183">
        <v>0</v>
      </c>
      <c r="AA43" s="1183">
        <v>0</v>
      </c>
      <c r="AB43" s="1183">
        <v>1</v>
      </c>
      <c r="AC43" s="1183">
        <v>3</v>
      </c>
      <c r="AD43" s="1184">
        <v>0</v>
      </c>
      <c r="AE43" s="1184">
        <v>0</v>
      </c>
      <c r="AF43" s="1183">
        <v>0</v>
      </c>
      <c r="AG43" s="1183">
        <v>2</v>
      </c>
      <c r="AH43" s="1183">
        <v>3</v>
      </c>
      <c r="AI43" s="925">
        <f t="shared" si="0"/>
        <v>51</v>
      </c>
      <c r="AJ43" s="912"/>
    </row>
    <row r="44" spans="2:36" s="776" customFormat="1" ht="18.75" customHeight="1" x14ac:dyDescent="0.25">
      <c r="B44" s="1186" t="s">
        <v>211</v>
      </c>
      <c r="C44" s="1187">
        <f t="shared" ref="C44:AH44" si="1">SUM(C7:C43)</f>
        <v>383</v>
      </c>
      <c r="D44" s="1187">
        <f t="shared" si="1"/>
        <v>1094</v>
      </c>
      <c r="E44" s="1187">
        <f t="shared" si="1"/>
        <v>540</v>
      </c>
      <c r="F44" s="1187">
        <f t="shared" si="1"/>
        <v>969</v>
      </c>
      <c r="G44" s="1187">
        <f t="shared" si="1"/>
        <v>311</v>
      </c>
      <c r="H44" s="1187">
        <f t="shared" si="1"/>
        <v>86</v>
      </c>
      <c r="I44" s="1187">
        <f t="shared" si="1"/>
        <v>52</v>
      </c>
      <c r="J44" s="1187">
        <f t="shared" si="1"/>
        <v>727</v>
      </c>
      <c r="K44" s="1187">
        <f t="shared" si="1"/>
        <v>218</v>
      </c>
      <c r="L44" s="1187">
        <f t="shared" si="1"/>
        <v>290</v>
      </c>
      <c r="M44" s="1187">
        <f t="shared" si="1"/>
        <v>268</v>
      </c>
      <c r="N44" s="1187">
        <f t="shared" si="1"/>
        <v>393</v>
      </c>
      <c r="O44" s="1187">
        <f t="shared" si="1"/>
        <v>75</v>
      </c>
      <c r="P44" s="1187">
        <f t="shared" si="1"/>
        <v>171</v>
      </c>
      <c r="Q44" s="1187">
        <f t="shared" si="1"/>
        <v>152</v>
      </c>
      <c r="R44" s="1187">
        <f t="shared" si="1"/>
        <v>147</v>
      </c>
      <c r="S44" s="1187">
        <f t="shared" si="1"/>
        <v>349</v>
      </c>
      <c r="T44" s="1187">
        <f t="shared" si="1"/>
        <v>317</v>
      </c>
      <c r="U44" s="1187">
        <f t="shared" si="1"/>
        <v>376</v>
      </c>
      <c r="V44" s="1187">
        <f t="shared" si="1"/>
        <v>343</v>
      </c>
      <c r="W44" s="1187">
        <f t="shared" si="1"/>
        <v>263</v>
      </c>
      <c r="X44" s="1187">
        <f t="shared" si="1"/>
        <v>352</v>
      </c>
      <c r="Y44" s="1187">
        <f t="shared" si="1"/>
        <v>181</v>
      </c>
      <c r="Z44" s="1187">
        <f t="shared" si="1"/>
        <v>186</v>
      </c>
      <c r="AA44" s="1187">
        <f t="shared" si="1"/>
        <v>1</v>
      </c>
      <c r="AB44" s="1187">
        <f t="shared" si="1"/>
        <v>273</v>
      </c>
      <c r="AC44" s="1187">
        <f t="shared" si="1"/>
        <v>469</v>
      </c>
      <c r="AD44" s="1187">
        <f t="shared" si="1"/>
        <v>259</v>
      </c>
      <c r="AE44" s="1187">
        <f t="shared" si="1"/>
        <v>536</v>
      </c>
      <c r="AF44" s="1187">
        <f t="shared" si="1"/>
        <v>192</v>
      </c>
      <c r="AG44" s="1187">
        <f t="shared" si="1"/>
        <v>428</v>
      </c>
      <c r="AH44" s="1187">
        <f t="shared" si="1"/>
        <v>532</v>
      </c>
      <c r="AI44" s="1165">
        <f t="shared" si="0"/>
        <v>10933</v>
      </c>
      <c r="AJ44" s="912"/>
    </row>
    <row r="45" spans="2:36" ht="15" x14ac:dyDescent="0.25">
      <c r="B45" s="920"/>
      <c r="C45" s="921"/>
      <c r="D45" s="921"/>
      <c r="E45" s="921"/>
      <c r="F45" s="921"/>
      <c r="G45" s="921"/>
      <c r="H45" s="921"/>
      <c r="I45" s="921"/>
      <c r="J45" s="921"/>
      <c r="K45" s="921"/>
      <c r="L45" s="921"/>
      <c r="M45" s="921"/>
      <c r="N45" s="921"/>
      <c r="O45" s="921"/>
      <c r="P45" s="921"/>
      <c r="Q45" s="921"/>
      <c r="R45" s="921"/>
      <c r="S45" s="921"/>
      <c r="T45" s="921"/>
      <c r="U45" s="921"/>
      <c r="V45" s="921"/>
      <c r="W45" s="921"/>
      <c r="X45" s="921"/>
      <c r="Y45" s="921"/>
      <c r="Z45" s="921"/>
      <c r="AA45" s="921"/>
      <c r="AB45" s="922"/>
      <c r="AC45" s="922"/>
      <c r="AD45" s="922"/>
      <c r="AE45" s="922"/>
      <c r="AF45" s="922"/>
      <c r="AG45" s="922"/>
      <c r="AH45" s="922"/>
      <c r="AI45" s="922"/>
    </row>
    <row r="46" spans="2:36" ht="15" hidden="1" customHeight="1" x14ac:dyDescent="0.25"/>
    <row r="47" spans="2:36" ht="15" hidden="1" customHeight="1" x14ac:dyDescent="0.25"/>
    <row r="48" spans="2:3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sheetData>
  <sheetProtection sheet="1" objects="1" scenarios="1" formatCells="0" formatColumns="0" formatRows="0" insertColumns="0" insertRows="0" deleteColumns="0" deleteRows="0" sort="0"/>
  <mergeCells count="3">
    <mergeCell ref="B1:AI3"/>
    <mergeCell ref="B4:AI4"/>
    <mergeCell ref="B5:AI5"/>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T307"/>
  <sheetViews>
    <sheetView showGridLines="0" zoomScale="85" zoomScaleNormal="85" workbookViewId="0">
      <pane xSplit="1" ySplit="4" topLeftCell="C23"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3.5703125" style="4" customWidth="1"/>
    <col min="2" max="18" width="15" style="4" customWidth="1"/>
    <col min="19" max="19" width="5" style="4" customWidth="1"/>
    <col min="20" max="20" width="0" style="4" hidden="1" customWidth="1"/>
    <col min="21" max="16384" width="9.140625" style="4" hidden="1"/>
  </cols>
  <sheetData>
    <row r="1" spans="2:20" ht="15" x14ac:dyDescent="0.25">
      <c r="B1" s="1777"/>
      <c r="C1" s="1778"/>
      <c r="D1" s="1778"/>
      <c r="E1" s="1778"/>
      <c r="F1" s="1778"/>
      <c r="G1" s="1778"/>
      <c r="H1" s="1778"/>
      <c r="I1" s="1778"/>
      <c r="J1" s="1778"/>
      <c r="K1" s="1778"/>
      <c r="L1" s="1778"/>
      <c r="M1" s="1778"/>
      <c r="N1" s="1778"/>
      <c r="O1" s="1778"/>
      <c r="P1" s="1778"/>
      <c r="Q1" s="1778"/>
      <c r="R1" s="1779"/>
    </row>
    <row r="2" spans="2:20" ht="15" x14ac:dyDescent="0.25">
      <c r="B2" s="1780"/>
      <c r="C2" s="1781"/>
      <c r="D2" s="1781"/>
      <c r="E2" s="1781"/>
      <c r="F2" s="1781"/>
      <c r="G2" s="1781"/>
      <c r="H2" s="1781"/>
      <c r="I2" s="1781"/>
      <c r="J2" s="1781"/>
      <c r="K2" s="1781"/>
      <c r="L2" s="1781"/>
      <c r="M2" s="1781"/>
      <c r="N2" s="1781"/>
      <c r="O2" s="1781"/>
      <c r="P2" s="1781"/>
      <c r="Q2" s="1781"/>
      <c r="R2" s="1782"/>
    </row>
    <row r="3" spans="2:20" ht="16.5" thickBot="1" x14ac:dyDescent="0.3">
      <c r="B3" s="1783"/>
      <c r="C3" s="1784"/>
      <c r="D3" s="1784"/>
      <c r="E3" s="1784"/>
      <c r="F3" s="1784"/>
      <c r="G3" s="1784"/>
      <c r="H3" s="1784"/>
      <c r="I3" s="1784"/>
      <c r="J3" s="1784"/>
      <c r="K3" s="1784"/>
      <c r="L3" s="1784"/>
      <c r="M3" s="1784"/>
      <c r="N3" s="1784"/>
      <c r="O3" s="1784"/>
      <c r="P3" s="1784"/>
      <c r="Q3" s="1784"/>
      <c r="R3" s="1785"/>
      <c r="S3" s="3"/>
      <c r="T3" s="3"/>
    </row>
    <row r="4" spans="2:20" ht="21.75" thickBot="1" x14ac:dyDescent="0.4">
      <c r="B4" s="1789" t="s">
        <v>2550</v>
      </c>
      <c r="C4" s="1790"/>
      <c r="D4" s="1790"/>
      <c r="E4" s="1790"/>
      <c r="F4" s="1790"/>
      <c r="G4" s="1790"/>
      <c r="H4" s="1790"/>
      <c r="I4" s="1790"/>
      <c r="J4" s="1790"/>
      <c r="K4" s="1790"/>
      <c r="L4" s="1790"/>
      <c r="M4" s="1790"/>
      <c r="N4" s="1790"/>
      <c r="O4" s="1790"/>
      <c r="P4" s="1790"/>
      <c r="Q4" s="1790"/>
      <c r="R4" s="1791"/>
      <c r="S4" s="3"/>
      <c r="T4" s="3"/>
    </row>
    <row r="5" spans="2:20" s="5" customFormat="1" ht="15.75" x14ac:dyDescent="0.25">
      <c r="B5" s="1671"/>
      <c r="C5" s="1671"/>
      <c r="D5" s="1671"/>
      <c r="E5" s="1671"/>
      <c r="F5" s="1671"/>
      <c r="G5" s="1671"/>
      <c r="H5" s="1671"/>
      <c r="I5" s="1671"/>
      <c r="J5" s="1671"/>
      <c r="K5" s="1671"/>
      <c r="L5" s="1671"/>
      <c r="M5" s="1671"/>
      <c r="N5" s="1671"/>
      <c r="O5" s="1671"/>
      <c r="P5" s="1671"/>
      <c r="Q5" s="1671"/>
      <c r="R5" s="1671"/>
      <c r="S5" s="161"/>
      <c r="T5" s="161"/>
    </row>
    <row r="6" spans="2:20" s="5" customFormat="1" ht="19.5" customHeight="1" x14ac:dyDescent="0.25">
      <c r="B6" s="122"/>
      <c r="C6" s="123"/>
      <c r="D6" s="123"/>
      <c r="E6" s="123"/>
      <c r="F6" s="123"/>
      <c r="G6" s="123"/>
      <c r="H6" s="123"/>
      <c r="I6" s="123"/>
      <c r="J6" s="123"/>
      <c r="K6" s="123"/>
      <c r="L6" s="123"/>
      <c r="M6" s="123"/>
      <c r="N6" s="123"/>
      <c r="O6" s="123"/>
      <c r="P6" s="123"/>
      <c r="Q6" s="123"/>
      <c r="R6" s="124"/>
      <c r="S6" s="161"/>
      <c r="T6" s="161"/>
    </row>
    <row r="7" spans="2:20" s="5" customFormat="1" ht="18.75" customHeight="1" x14ac:dyDescent="0.25">
      <c r="B7" s="125"/>
      <c r="C7" s="121"/>
      <c r="D7" s="121"/>
      <c r="E7" s="121"/>
      <c r="F7" s="121"/>
      <c r="G7" s="121"/>
      <c r="H7" s="121"/>
      <c r="I7" s="121"/>
      <c r="J7" s="121"/>
      <c r="K7" s="121"/>
      <c r="L7" s="121"/>
      <c r="M7" s="121"/>
      <c r="N7" s="121"/>
      <c r="O7" s="121"/>
      <c r="P7" s="121"/>
      <c r="Q7" s="121"/>
      <c r="R7" s="126"/>
      <c r="S7" s="161"/>
      <c r="T7" s="161"/>
    </row>
    <row r="8" spans="2:20" s="5" customFormat="1" ht="18.75" customHeight="1" x14ac:dyDescent="0.25">
      <c r="B8" s="125"/>
      <c r="C8" s="121"/>
      <c r="D8" s="121"/>
      <c r="E8" s="121"/>
      <c r="F8" s="121"/>
      <c r="G8" s="121"/>
      <c r="H8" s="121"/>
      <c r="I8" s="121"/>
      <c r="J8" s="121"/>
      <c r="K8" s="121"/>
      <c r="L8" s="121"/>
      <c r="M8" s="121"/>
      <c r="N8" s="121"/>
      <c r="O8" s="121"/>
      <c r="P8" s="121"/>
      <c r="Q8" s="121"/>
      <c r="R8" s="126"/>
      <c r="S8" s="161"/>
      <c r="T8" s="161"/>
    </row>
    <row r="9" spans="2:20" s="5" customFormat="1" ht="18.75" customHeight="1" x14ac:dyDescent="0.25">
      <c r="B9" s="125"/>
      <c r="C9" s="121"/>
      <c r="D9" s="121"/>
      <c r="E9" s="121"/>
      <c r="F9" s="121"/>
      <c r="G9" s="121"/>
      <c r="H9" s="121"/>
      <c r="I9" s="121"/>
      <c r="J9" s="121"/>
      <c r="K9" s="121"/>
      <c r="L9" s="121"/>
      <c r="M9" s="121"/>
      <c r="N9" s="121"/>
      <c r="O9" s="121"/>
      <c r="P9" s="121"/>
      <c r="Q9" s="121"/>
      <c r="R9" s="126"/>
    </row>
    <row r="10" spans="2:20" ht="18.75" customHeight="1" x14ac:dyDescent="0.25">
      <c r="B10" s="125"/>
      <c r="C10" s="121"/>
      <c r="D10" s="121"/>
      <c r="E10" s="121"/>
      <c r="F10" s="121"/>
      <c r="G10" s="121"/>
      <c r="H10" s="121"/>
      <c r="I10" s="121"/>
      <c r="J10" s="121"/>
      <c r="K10" s="121"/>
      <c r="L10" s="121"/>
      <c r="M10" s="121"/>
      <c r="N10" s="121"/>
      <c r="O10" s="121"/>
      <c r="P10" s="121"/>
      <c r="Q10" s="121"/>
      <c r="R10" s="126"/>
    </row>
    <row r="11" spans="2:20" ht="18.75" customHeight="1" x14ac:dyDescent="0.25">
      <c r="B11" s="125"/>
      <c r="C11" s="121"/>
      <c r="D11" s="121"/>
      <c r="E11" s="121"/>
      <c r="F11" s="121"/>
      <c r="G11" s="121"/>
      <c r="H11" s="121"/>
      <c r="I11" s="121"/>
      <c r="J11" s="121"/>
      <c r="K11" s="121"/>
      <c r="L11" s="121"/>
      <c r="M11" s="121"/>
      <c r="N11" s="121"/>
      <c r="O11" s="121"/>
      <c r="P11" s="121"/>
      <c r="Q11" s="121"/>
      <c r="R11" s="126"/>
    </row>
    <row r="12" spans="2:20" ht="18.75" customHeight="1" x14ac:dyDescent="0.25">
      <c r="B12" s="125"/>
      <c r="C12" s="121"/>
      <c r="D12" s="121"/>
      <c r="E12" s="121"/>
      <c r="F12" s="121"/>
      <c r="G12" s="121"/>
      <c r="H12" s="121"/>
      <c r="I12" s="121"/>
      <c r="J12" s="121"/>
      <c r="K12" s="121"/>
      <c r="L12" s="121"/>
      <c r="M12" s="121"/>
      <c r="N12" s="121"/>
      <c r="O12" s="121"/>
      <c r="P12" s="121"/>
      <c r="Q12" s="121"/>
      <c r="R12" s="126"/>
    </row>
    <row r="13" spans="2:20" ht="18.75" customHeight="1" x14ac:dyDescent="0.25">
      <c r="B13" s="125"/>
      <c r="C13" s="121"/>
      <c r="D13" s="121"/>
      <c r="E13" s="121"/>
      <c r="F13" s="121"/>
      <c r="G13" s="121"/>
      <c r="H13" s="121"/>
      <c r="I13" s="121"/>
      <c r="J13" s="121"/>
      <c r="K13" s="121"/>
      <c r="L13" s="121"/>
      <c r="M13" s="121"/>
      <c r="N13" s="121"/>
      <c r="O13" s="121"/>
      <c r="P13" s="121"/>
      <c r="Q13" s="121"/>
      <c r="R13" s="126"/>
    </row>
    <row r="14" spans="2:20" ht="18.75" customHeight="1" x14ac:dyDescent="0.25">
      <c r="B14" s="125"/>
      <c r="C14" s="121"/>
      <c r="D14" s="121"/>
      <c r="E14" s="121"/>
      <c r="F14" s="121"/>
      <c r="G14" s="121"/>
      <c r="H14" s="121"/>
      <c r="I14" s="121"/>
      <c r="J14" s="121"/>
      <c r="K14" s="121"/>
      <c r="L14" s="121"/>
      <c r="M14" s="121"/>
      <c r="N14" s="121"/>
      <c r="O14" s="121"/>
      <c r="P14" s="121"/>
      <c r="Q14" s="121"/>
      <c r="R14" s="126"/>
    </row>
    <row r="15" spans="2:20" ht="18.75" customHeight="1" x14ac:dyDescent="0.25">
      <c r="B15" s="125"/>
      <c r="C15" s="121"/>
      <c r="D15" s="121"/>
      <c r="E15" s="121"/>
      <c r="F15" s="121"/>
      <c r="G15" s="121"/>
      <c r="H15" s="121"/>
      <c r="I15" s="121"/>
      <c r="J15" s="121"/>
      <c r="K15" s="121"/>
      <c r="L15" s="121"/>
      <c r="M15" s="121"/>
      <c r="N15" s="121"/>
      <c r="O15" s="121"/>
      <c r="P15" s="121"/>
      <c r="Q15" s="121"/>
      <c r="R15" s="126"/>
    </row>
    <row r="16" spans="2:20" ht="18.75" customHeight="1" x14ac:dyDescent="0.25">
      <c r="B16" s="125"/>
      <c r="C16" s="121"/>
      <c r="D16" s="121"/>
      <c r="E16" s="121"/>
      <c r="F16" s="121"/>
      <c r="G16" s="121"/>
      <c r="H16" s="121"/>
      <c r="I16" s="121"/>
      <c r="J16" s="121"/>
      <c r="K16" s="121"/>
      <c r="L16" s="121"/>
      <c r="M16" s="121"/>
      <c r="N16" s="121"/>
      <c r="O16" s="121"/>
      <c r="P16" s="121"/>
      <c r="Q16" s="121"/>
      <c r="R16" s="126"/>
    </row>
    <row r="17" spans="2:18" ht="18.75" customHeight="1" x14ac:dyDescent="0.25">
      <c r="B17" s="125"/>
      <c r="C17" s="121"/>
      <c r="D17" s="121"/>
      <c r="E17" s="121"/>
      <c r="F17" s="121"/>
      <c r="G17" s="121"/>
      <c r="H17" s="121"/>
      <c r="I17" s="121"/>
      <c r="J17" s="121"/>
      <c r="K17" s="121"/>
      <c r="L17" s="121"/>
      <c r="M17" s="121"/>
      <c r="N17" s="121"/>
      <c r="O17" s="121"/>
      <c r="P17" s="121"/>
      <c r="Q17" s="121"/>
      <c r="R17" s="126"/>
    </row>
    <row r="18" spans="2:18" ht="18.75" customHeight="1" x14ac:dyDescent="0.25">
      <c r="B18" s="125"/>
      <c r="C18" s="121"/>
      <c r="D18" s="121"/>
      <c r="E18" s="121"/>
      <c r="F18" s="121"/>
      <c r="G18" s="121"/>
      <c r="H18" s="121"/>
      <c r="I18" s="121"/>
      <c r="J18" s="121"/>
      <c r="K18" s="121"/>
      <c r="L18" s="121"/>
      <c r="M18" s="121"/>
      <c r="N18" s="121"/>
      <c r="O18" s="121"/>
      <c r="P18" s="121"/>
      <c r="Q18" s="121"/>
      <c r="R18" s="126"/>
    </row>
    <row r="19" spans="2:18" ht="18.75" customHeight="1" x14ac:dyDescent="0.25">
      <c r="B19" s="125"/>
      <c r="C19" s="121"/>
      <c r="D19" s="121"/>
      <c r="E19" s="121"/>
      <c r="F19" s="121"/>
      <c r="G19" s="121"/>
      <c r="H19" s="121"/>
      <c r="I19" s="121"/>
      <c r="J19" s="121"/>
      <c r="K19" s="121"/>
      <c r="L19" s="121"/>
      <c r="M19" s="121"/>
      <c r="N19" s="121"/>
      <c r="O19" s="121"/>
      <c r="P19" s="121"/>
      <c r="Q19" s="121"/>
      <c r="R19" s="126"/>
    </row>
    <row r="20" spans="2:18" ht="18.75" customHeight="1" x14ac:dyDescent="0.25">
      <c r="B20" s="125"/>
      <c r="C20" s="121"/>
      <c r="D20" s="121"/>
      <c r="E20" s="121"/>
      <c r="F20" s="121"/>
      <c r="G20" s="121"/>
      <c r="H20" s="121"/>
      <c r="I20" s="121"/>
      <c r="J20" s="121"/>
      <c r="K20" s="121"/>
      <c r="L20" s="121"/>
      <c r="M20" s="121"/>
      <c r="N20" s="121"/>
      <c r="O20" s="121"/>
      <c r="P20" s="121"/>
      <c r="Q20" s="121"/>
      <c r="R20" s="126"/>
    </row>
    <row r="21" spans="2:18" ht="18.75" customHeight="1" x14ac:dyDescent="0.25">
      <c r="B21" s="125"/>
      <c r="C21" s="121"/>
      <c r="D21" s="121"/>
      <c r="E21" s="121"/>
      <c r="F21" s="121"/>
      <c r="G21" s="121"/>
      <c r="H21" s="121"/>
      <c r="I21" s="121"/>
      <c r="J21" s="121"/>
      <c r="K21" s="121"/>
      <c r="L21" s="121"/>
      <c r="M21" s="121"/>
      <c r="N21" s="121"/>
      <c r="O21" s="121"/>
      <c r="P21" s="121"/>
      <c r="Q21" s="121"/>
      <c r="R21" s="126"/>
    </row>
    <row r="22" spans="2:18" ht="18.75" customHeight="1" x14ac:dyDescent="0.25">
      <c r="B22" s="125"/>
      <c r="C22" s="121"/>
      <c r="D22" s="121"/>
      <c r="E22" s="121"/>
      <c r="F22" s="121"/>
      <c r="G22" s="121"/>
      <c r="H22" s="121"/>
      <c r="I22" s="121"/>
      <c r="J22" s="121"/>
      <c r="K22" s="121"/>
      <c r="L22" s="121"/>
      <c r="M22" s="121"/>
      <c r="N22" s="121"/>
      <c r="O22" s="121"/>
      <c r="P22" s="121"/>
      <c r="Q22" s="121"/>
      <c r="R22" s="126"/>
    </row>
    <row r="23" spans="2:18" ht="18.75" customHeight="1" x14ac:dyDescent="0.25">
      <c r="B23" s="125"/>
      <c r="C23" s="121"/>
      <c r="D23" s="121"/>
      <c r="E23" s="121"/>
      <c r="F23" s="121"/>
      <c r="G23" s="121"/>
      <c r="H23" s="121"/>
      <c r="I23" s="121"/>
      <c r="J23" s="121"/>
      <c r="K23" s="121"/>
      <c r="L23" s="121"/>
      <c r="M23" s="121"/>
      <c r="N23" s="121"/>
      <c r="O23" s="121"/>
      <c r="P23" s="121"/>
      <c r="Q23" s="121"/>
      <c r="R23" s="126"/>
    </row>
    <row r="24" spans="2:18" ht="18.75" customHeight="1" x14ac:dyDescent="0.25">
      <c r="B24" s="125"/>
      <c r="C24" s="121"/>
      <c r="D24" s="121"/>
      <c r="E24" s="121"/>
      <c r="F24" s="121"/>
      <c r="G24" s="121"/>
      <c r="H24" s="121"/>
      <c r="I24" s="121"/>
      <c r="J24" s="121"/>
      <c r="K24" s="121"/>
      <c r="L24" s="121"/>
      <c r="M24" s="121"/>
      <c r="N24" s="121"/>
      <c r="O24" s="121"/>
      <c r="P24" s="121"/>
      <c r="Q24" s="121"/>
      <c r="R24" s="126"/>
    </row>
    <row r="25" spans="2:18" ht="18.75" customHeight="1" x14ac:dyDescent="0.25">
      <c r="B25" s="125"/>
      <c r="C25" s="121"/>
      <c r="D25" s="121"/>
      <c r="E25" s="121"/>
      <c r="F25" s="121"/>
      <c r="G25" s="121"/>
      <c r="H25" s="121"/>
      <c r="I25" s="121"/>
      <c r="J25" s="121"/>
      <c r="K25" s="121"/>
      <c r="L25" s="121"/>
      <c r="M25" s="121"/>
      <c r="N25" s="121"/>
      <c r="O25" s="121"/>
      <c r="P25" s="121"/>
      <c r="Q25" s="121"/>
      <c r="R25" s="126"/>
    </row>
    <row r="26" spans="2:18" ht="18.75" customHeight="1" x14ac:dyDescent="0.25">
      <c r="B26" s="125"/>
      <c r="C26" s="121"/>
      <c r="D26" s="121"/>
      <c r="E26" s="121"/>
      <c r="F26" s="121"/>
      <c r="G26" s="121"/>
      <c r="H26" s="121"/>
      <c r="I26" s="121"/>
      <c r="J26" s="121"/>
      <c r="K26" s="121"/>
      <c r="L26" s="121"/>
      <c r="M26" s="121"/>
      <c r="N26" s="121"/>
      <c r="O26" s="121"/>
      <c r="P26" s="121"/>
      <c r="Q26" s="121"/>
      <c r="R26" s="126"/>
    </row>
    <row r="27" spans="2:18" ht="18.75" customHeight="1" x14ac:dyDescent="0.25">
      <c r="B27" s="125"/>
      <c r="C27" s="121"/>
      <c r="D27" s="121"/>
      <c r="E27" s="121"/>
      <c r="F27" s="121"/>
      <c r="G27" s="121"/>
      <c r="H27" s="121"/>
      <c r="I27" s="121"/>
      <c r="J27" s="121"/>
      <c r="K27" s="121"/>
      <c r="L27" s="121"/>
      <c r="M27" s="121"/>
      <c r="N27" s="121"/>
      <c r="O27" s="121"/>
      <c r="P27" s="121"/>
      <c r="Q27" s="121"/>
      <c r="R27" s="126"/>
    </row>
    <row r="28" spans="2:18" ht="18.75" customHeight="1" x14ac:dyDescent="0.25">
      <c r="B28" s="125"/>
      <c r="C28" s="121"/>
      <c r="D28" s="121"/>
      <c r="E28" s="121"/>
      <c r="F28" s="121"/>
      <c r="G28" s="121"/>
      <c r="H28" s="121"/>
      <c r="I28" s="121"/>
      <c r="J28" s="121"/>
      <c r="K28" s="121"/>
      <c r="L28" s="121"/>
      <c r="M28" s="121"/>
      <c r="N28" s="121"/>
      <c r="O28" s="121"/>
      <c r="P28" s="121"/>
      <c r="Q28" s="121"/>
      <c r="R28" s="126"/>
    </row>
    <row r="29" spans="2:18" ht="18.75" customHeight="1" x14ac:dyDescent="0.25">
      <c r="B29" s="125"/>
      <c r="C29" s="121"/>
      <c r="D29" s="121"/>
      <c r="E29" s="121"/>
      <c r="F29" s="121"/>
      <c r="G29" s="121"/>
      <c r="H29" s="121"/>
      <c r="I29" s="121"/>
      <c r="J29" s="121"/>
      <c r="K29" s="121"/>
      <c r="L29" s="121"/>
      <c r="M29" s="121"/>
      <c r="N29" s="121"/>
      <c r="O29" s="121"/>
      <c r="P29" s="121"/>
      <c r="Q29" s="121"/>
      <c r="R29" s="126"/>
    </row>
    <row r="30" spans="2:18" ht="18.75" customHeight="1" x14ac:dyDescent="0.25">
      <c r="B30" s="125"/>
      <c r="C30" s="121"/>
      <c r="D30" s="121"/>
      <c r="E30" s="121"/>
      <c r="F30" s="121"/>
      <c r="G30" s="121"/>
      <c r="H30" s="121"/>
      <c r="I30" s="121"/>
      <c r="J30" s="121"/>
      <c r="K30" s="121"/>
      <c r="L30" s="121"/>
      <c r="M30" s="121"/>
      <c r="N30" s="121"/>
      <c r="O30" s="121"/>
      <c r="P30" s="121"/>
      <c r="Q30" s="121"/>
      <c r="R30" s="126"/>
    </row>
    <row r="31" spans="2:18" ht="18.75" customHeight="1" x14ac:dyDescent="0.25">
      <c r="B31" s="125"/>
      <c r="C31" s="121"/>
      <c r="D31" s="121"/>
      <c r="E31" s="121"/>
      <c r="F31" s="121"/>
      <c r="G31" s="121"/>
      <c r="H31" s="121"/>
      <c r="I31" s="121"/>
      <c r="J31" s="121"/>
      <c r="K31" s="121"/>
      <c r="L31" s="121"/>
      <c r="M31" s="121"/>
      <c r="N31" s="121"/>
      <c r="O31" s="121"/>
      <c r="P31" s="121"/>
      <c r="Q31" s="121"/>
      <c r="R31" s="126"/>
    </row>
    <row r="32" spans="2:18" ht="18.75" customHeight="1" x14ac:dyDescent="0.25">
      <c r="B32" s="125"/>
      <c r="C32" s="121"/>
      <c r="D32" s="121"/>
      <c r="E32" s="121"/>
      <c r="F32" s="121"/>
      <c r="G32" s="121"/>
      <c r="H32" s="121"/>
      <c r="I32" s="121"/>
      <c r="J32" s="121"/>
      <c r="K32" s="121"/>
      <c r="L32" s="121"/>
      <c r="M32" s="121"/>
      <c r="N32" s="121"/>
      <c r="O32" s="121"/>
      <c r="P32" s="121"/>
      <c r="Q32" s="121"/>
      <c r="R32" s="126"/>
    </row>
    <row r="33" spans="2:18" ht="18.75" customHeight="1" x14ac:dyDescent="0.25">
      <c r="B33" s="125"/>
      <c r="C33" s="121"/>
      <c r="D33" s="121"/>
      <c r="E33" s="121"/>
      <c r="F33" s="121"/>
      <c r="G33" s="121"/>
      <c r="H33" s="121"/>
      <c r="I33" s="121"/>
      <c r="J33" s="121"/>
      <c r="K33" s="121"/>
      <c r="L33" s="121"/>
      <c r="M33" s="121"/>
      <c r="N33" s="121"/>
      <c r="O33" s="121"/>
      <c r="P33" s="121"/>
      <c r="Q33" s="121"/>
      <c r="R33" s="126"/>
    </row>
    <row r="34" spans="2:18" ht="18.75" customHeight="1" x14ac:dyDescent="0.25">
      <c r="B34" s="125"/>
      <c r="C34" s="121"/>
      <c r="D34" s="121"/>
      <c r="E34" s="121"/>
      <c r="F34" s="121"/>
      <c r="G34" s="121"/>
      <c r="H34" s="121"/>
      <c r="I34" s="121"/>
      <c r="J34" s="121"/>
      <c r="K34" s="121"/>
      <c r="L34" s="121"/>
      <c r="M34" s="121"/>
      <c r="N34" s="121"/>
      <c r="O34" s="121"/>
      <c r="P34" s="121"/>
      <c r="Q34" s="121"/>
      <c r="R34" s="126"/>
    </row>
    <row r="35" spans="2:18" ht="18.75" customHeight="1" x14ac:dyDescent="0.25">
      <c r="B35" s="125"/>
      <c r="C35" s="121"/>
      <c r="D35" s="121"/>
      <c r="E35" s="121"/>
      <c r="F35" s="121"/>
      <c r="G35" s="121"/>
      <c r="H35" s="121"/>
      <c r="I35" s="121"/>
      <c r="J35" s="121"/>
      <c r="K35" s="121"/>
      <c r="L35" s="121"/>
      <c r="M35" s="121"/>
      <c r="N35" s="121"/>
      <c r="O35" s="121"/>
      <c r="P35" s="121"/>
      <c r="Q35" s="121"/>
      <c r="R35" s="126"/>
    </row>
    <row r="36" spans="2:18" ht="18.75" customHeight="1" x14ac:dyDescent="0.25">
      <c r="B36" s="125"/>
      <c r="C36" s="121"/>
      <c r="D36" s="121"/>
      <c r="E36" s="121"/>
      <c r="F36" s="121"/>
      <c r="G36" s="121"/>
      <c r="H36" s="121"/>
      <c r="I36" s="121"/>
      <c r="J36" s="121"/>
      <c r="K36" s="121"/>
      <c r="L36" s="121"/>
      <c r="M36" s="121"/>
      <c r="N36" s="121"/>
      <c r="O36" s="121"/>
      <c r="P36" s="121"/>
      <c r="Q36" s="121"/>
      <c r="R36" s="126"/>
    </row>
    <row r="37" spans="2:18" ht="18.75" x14ac:dyDescent="0.25">
      <c r="B37" s="127"/>
      <c r="C37" s="128"/>
      <c r="D37" s="128"/>
      <c r="E37" s="128"/>
      <c r="F37" s="128"/>
      <c r="G37" s="128"/>
      <c r="H37" s="128"/>
      <c r="I37" s="128"/>
      <c r="J37" s="128"/>
      <c r="K37" s="128"/>
      <c r="L37" s="128"/>
      <c r="M37" s="128"/>
      <c r="N37" s="128"/>
      <c r="O37" s="128"/>
      <c r="P37" s="128"/>
      <c r="Q37" s="128"/>
      <c r="R37" s="129"/>
    </row>
    <row r="38" spans="2:18" ht="15" hidden="1"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249</vt:i4>
      </vt:variant>
    </vt:vector>
  </HeadingPairs>
  <TitlesOfParts>
    <vt:vector size="249" baseType="lpstr">
      <vt:lpstr>HojaNueva</vt:lpstr>
      <vt:lpstr>Hoja1</vt:lpstr>
      <vt:lpstr>Hoja2</vt:lpstr>
      <vt:lpstr>Hoja3</vt:lpstr>
      <vt:lpstr>Indice</vt:lpstr>
      <vt:lpstr>Presentacion</vt:lpstr>
      <vt:lpstr>Generalidades</vt:lpstr>
      <vt:lpstr>Mision Vision Politicas</vt:lpstr>
      <vt:lpstr>MapaProcesos</vt:lpstr>
      <vt:lpstr>EstructuraOrganicaU</vt:lpstr>
      <vt:lpstr>Contenidos</vt:lpstr>
      <vt:lpstr>Consolidado OfertaProgramas</vt:lpstr>
      <vt:lpstr>Pregrado Neiva</vt:lpstr>
      <vt:lpstr>Pregrado Sedes</vt:lpstr>
      <vt:lpstr>Postgrado Neiva</vt:lpstr>
      <vt:lpstr>Registro Calificado</vt:lpstr>
      <vt:lpstr>Programas Acreditados</vt:lpstr>
      <vt:lpstr>Consolidado Inscr. Matric. Grad</vt:lpstr>
      <vt:lpstr>Desercion</vt:lpstr>
      <vt:lpstr>Dedicacion Docentes</vt:lpstr>
      <vt:lpstr>Formacion Docentes</vt:lpstr>
      <vt:lpstr>Personal Administrativo</vt:lpstr>
      <vt:lpstr>Presupuesto</vt:lpstr>
      <vt:lpstr>Grupos Investigacion</vt:lpstr>
      <vt:lpstr>ClasificacionGrupoInvestigacion</vt:lpstr>
      <vt:lpstr>A. Consolidado Matriculados </vt:lpstr>
      <vt:lpstr>B. Consolidado Matriculados</vt:lpstr>
      <vt:lpstr>Consolidado Graduados</vt:lpstr>
      <vt:lpstr>Grafica Egresados PregraPostgra</vt:lpstr>
      <vt:lpstr>Grafica Graduados PregraPostgra</vt:lpstr>
      <vt:lpstr>Egresado Graduado PregradGenero</vt:lpstr>
      <vt:lpstr>Grafica Egresados Pregrado</vt:lpstr>
      <vt:lpstr>Grafica Graduados Pregrado</vt:lpstr>
      <vt:lpstr>EgresadoGraduadoPostgraGenero</vt:lpstr>
      <vt:lpstr>Grafica Egresados Postgrado</vt:lpstr>
      <vt:lpstr>Grafica Graduados Postgrado</vt:lpstr>
      <vt:lpstr>Evaluacion Indicadores</vt:lpstr>
      <vt:lpstr>Absorcion Bachilleres</vt:lpstr>
      <vt:lpstr>Grafica AbsorcionBachilleres</vt:lpstr>
      <vt:lpstr>Hist. Inscrit Admitid Matricula</vt:lpstr>
      <vt:lpstr>Primiparos</vt:lpstr>
      <vt:lpstr>%Abs InscriAdmitiMatri Pregrado</vt:lpstr>
      <vt:lpstr>GraficaA %Absorcion Pregrado</vt:lpstr>
      <vt:lpstr>GraficaB %Absorcion Pregrado</vt:lpstr>
      <vt:lpstr>%Abs InscriAdmitiMatri Postgrad</vt:lpstr>
      <vt:lpstr>GraficaA %Absorcion Postgrado</vt:lpstr>
      <vt:lpstr>GraficaB %Absorcion Postgrado</vt:lpstr>
      <vt:lpstr>InscritosMatriculaGeneroPregrad</vt:lpstr>
      <vt:lpstr>GraficaA Inscri Matric Pregrado</vt:lpstr>
      <vt:lpstr>GraficaB Inscri Matric Pregrado</vt:lpstr>
      <vt:lpstr>InscritosMatriculaGeneroPostgra</vt:lpstr>
      <vt:lpstr>GraficaA InscriMatric Postgrado</vt:lpstr>
      <vt:lpstr>GraficaB InscriMatric Postgrado</vt:lpstr>
      <vt:lpstr>A. Matri. Pregrado GeneroSede</vt:lpstr>
      <vt:lpstr>B. Matri. Pregrado GeneroSede</vt:lpstr>
      <vt:lpstr>Grafica MatricuPregrado Formac</vt:lpstr>
      <vt:lpstr>A. Matri Postgrado GeneroSede</vt:lpstr>
      <vt:lpstr>B. Matri. Postgrado GeneroSede</vt:lpstr>
      <vt:lpstr>Grafica MatricuPostgrado Formac</vt:lpstr>
      <vt:lpstr>A. Matricula Estrato</vt:lpstr>
      <vt:lpstr>B. Matricula Estrato</vt:lpstr>
      <vt:lpstr>GraficaA Matricula Estrato</vt:lpstr>
      <vt:lpstr>GraficaB Matricula Estrato</vt:lpstr>
      <vt:lpstr>A. MatriculaPregrado Ingreso</vt:lpstr>
      <vt:lpstr>B. MatriculaPregrado Ingreso</vt:lpstr>
      <vt:lpstr>GraficaA MatriculaPreg Ingreso</vt:lpstr>
      <vt:lpstr>GraficaB MatriculaPreg Ingreso</vt:lpstr>
      <vt:lpstr>MatriculaTotal PregradoGenero</vt:lpstr>
      <vt:lpstr>Grafica MatriculaTotal Pregrado</vt:lpstr>
      <vt:lpstr>MatriculaTotalPostgradoGenero</vt:lpstr>
      <vt:lpstr>Grafica MatriculaTotal Postgrad</vt:lpstr>
      <vt:lpstr>InscrMatricTotal PregradoGenero</vt:lpstr>
      <vt:lpstr>InscrMatricTotal PostgradoGener</vt:lpstr>
      <vt:lpstr>A. Inscritos Pregrado Edad</vt:lpstr>
      <vt:lpstr>B. Inscritos Pregrado Edad</vt:lpstr>
      <vt:lpstr>Grafica InscritosPregrado Edad</vt:lpstr>
      <vt:lpstr>A. MatriculaTotal PregradoEdad</vt:lpstr>
      <vt:lpstr>B. MatriculaTotal PregradoEdad</vt:lpstr>
      <vt:lpstr>Grafica MatricTotalPregr Edades</vt:lpstr>
      <vt:lpstr>Graf MatriTPreg Fac. EconoAdmin</vt:lpstr>
      <vt:lpstr>Graf MatriTPregra Fac. Salud</vt:lpstr>
      <vt:lpstr>Graf MatriTPreg Fac. Ingenieria</vt:lpstr>
      <vt:lpstr>Graf MatriTPreg Fac. Educacion</vt:lpstr>
      <vt:lpstr>Graf MatriTPreg Fac. CSocialHum</vt:lpstr>
      <vt:lpstr>Graf MatriTPreg Fac. CExactaNat</vt:lpstr>
      <vt:lpstr>Graf MatriTPreg Fac. JuridicaPo</vt:lpstr>
      <vt:lpstr>A. MatriculaTotal PostgradoEdad</vt:lpstr>
      <vt:lpstr>B. MatriculaTotal PostgradoEdad</vt:lpstr>
      <vt:lpstr>Grafica MatricTotalPostg Edades</vt:lpstr>
      <vt:lpstr>Graf MatricTPost Fac. EconoAdmi</vt:lpstr>
      <vt:lpstr>Graf MatriTPost Fac. Salud</vt:lpstr>
      <vt:lpstr>Graf MatriTPost Fac. Ingenieria</vt:lpstr>
      <vt:lpstr>Graf MatriTPost Fac. Educacion</vt:lpstr>
      <vt:lpstr>Graf MatriTPost Fac. CSocialHum</vt:lpstr>
      <vt:lpstr>Graf MatriTPost Fac. CExactNat</vt:lpstr>
      <vt:lpstr>Graf MatriTPost Fac. JuridiPoli</vt:lpstr>
      <vt:lpstr>A. MatriculaTotal PregMunicipio</vt:lpstr>
      <vt:lpstr>B. MatriculaTotal PregMunicipio</vt:lpstr>
      <vt:lpstr>Grafica MatriT PregMunicipio</vt:lpstr>
      <vt:lpstr>A. MatriculaTotal PregDepartam</vt:lpstr>
      <vt:lpstr>B. MatriculaTotal PregDepartam</vt:lpstr>
      <vt:lpstr>Grafica MatriT PregDepartament</vt:lpstr>
      <vt:lpstr>Historico MatriculaT Pregrado</vt:lpstr>
      <vt:lpstr>Historico MatriculaT PregSede</vt:lpstr>
      <vt:lpstr>Historico MatriculaT PregConv</vt:lpstr>
      <vt:lpstr>Grafica Hist. MatriT Pregrado</vt:lpstr>
      <vt:lpstr>Historico MatriculaT Postgrado</vt:lpstr>
      <vt:lpstr>Historico MatriculaT PostConve</vt:lpstr>
      <vt:lpstr>Grafica Hist. MatriT Postgrado</vt:lpstr>
      <vt:lpstr>Hist. Matricu PregradoPostgrado</vt:lpstr>
      <vt:lpstr>HistoricoGraduadosPregrado</vt:lpstr>
      <vt:lpstr>HistoricoGraduadosPostgrado</vt:lpstr>
      <vt:lpstr>A. Docentes Dedicacion </vt:lpstr>
      <vt:lpstr>B. Docentes Dedicacion</vt:lpstr>
      <vt:lpstr>Grafica DocentesDedicacion</vt:lpstr>
      <vt:lpstr>A. Docentes Titulo</vt:lpstr>
      <vt:lpstr>B. Docentes Titulo</vt:lpstr>
      <vt:lpstr>Grafica DocentesTitulo</vt:lpstr>
      <vt:lpstr>A. Docentes Categoria</vt:lpstr>
      <vt:lpstr>B. Docentes Categoria</vt:lpstr>
      <vt:lpstr>Grafica DocentesCategoria</vt:lpstr>
      <vt:lpstr>A. Docentes Genero</vt:lpstr>
      <vt:lpstr>B. Docentes Genero</vt:lpstr>
      <vt:lpstr>Grafica DocentesGenero</vt:lpstr>
      <vt:lpstr>A. Docente Catedra GenTitCat</vt:lpstr>
      <vt:lpstr>B. Docente Catedra GenTitCat</vt:lpstr>
      <vt:lpstr>A. Horas Catedra Titulo</vt:lpstr>
      <vt:lpstr>B. Horas Catedra Titulo</vt:lpstr>
      <vt:lpstr>Grafica HorasCatedra Titulo</vt:lpstr>
      <vt:lpstr>A. Docentes TCompleto</vt:lpstr>
      <vt:lpstr>B. Docentes TCompleto</vt:lpstr>
      <vt:lpstr>Grafica Docentes TiempoComplEqu</vt:lpstr>
      <vt:lpstr>A. Detalle PersonalAdministra</vt:lpstr>
      <vt:lpstr>B. Detalle PersonalAdministra</vt:lpstr>
      <vt:lpstr>Proyectos Investigacion</vt:lpstr>
      <vt:lpstr>Consolidado ProyectoInvestig</vt:lpstr>
      <vt:lpstr>Centros Investigacion </vt:lpstr>
      <vt:lpstr>Laboratorios Investigacion</vt:lpstr>
      <vt:lpstr>Revistas Academicas</vt:lpstr>
      <vt:lpstr>Financiamiento Investigacion</vt:lpstr>
      <vt:lpstr>Financiamiento Investig</vt:lpstr>
      <vt:lpstr>GruposInvestigacio</vt:lpstr>
      <vt:lpstr>Servicios Salud</vt:lpstr>
      <vt:lpstr>Servicios SaludPrograma</vt:lpstr>
      <vt:lpstr>Grafica Servicios SaludPrograma</vt:lpstr>
      <vt:lpstr>Prevencion Promocion</vt:lpstr>
      <vt:lpstr>Orientacion Psicologica</vt:lpstr>
      <vt:lpstr>Restaurante Venada</vt:lpstr>
      <vt:lpstr>Restaurante FacSalud</vt:lpstr>
      <vt:lpstr>Poblacion Beneficiada</vt:lpstr>
      <vt:lpstr>Grafica PoblBeneficiada</vt:lpstr>
      <vt:lpstr>Even. DeportivosRecreativos</vt:lpstr>
      <vt:lpstr>Even. ProgramadosRealizados</vt:lpstr>
      <vt:lpstr>Actividades Extension </vt:lpstr>
      <vt:lpstr>Talleres</vt:lpstr>
      <vt:lpstr>Grupos Artisticos</vt:lpstr>
      <vt:lpstr>Programas SaludOcupacional</vt:lpstr>
      <vt:lpstr>Grafica Prog. SaludOcupacional</vt:lpstr>
      <vt:lpstr>Portafolio Servicio</vt:lpstr>
      <vt:lpstr>Fondo Documental</vt:lpstr>
      <vt:lpstr>Tesis</vt:lpstr>
      <vt:lpstr>Suscripcion BD Periodico</vt:lpstr>
      <vt:lpstr>Prestamo AreaConoci</vt:lpstr>
      <vt:lpstr>Historico PrestamoAreaConocim</vt:lpstr>
      <vt:lpstr>Consultas BD Suscritas</vt:lpstr>
      <vt:lpstr>Consultas BD LibreA</vt:lpstr>
      <vt:lpstr>Prestamos Servicios</vt:lpstr>
      <vt:lpstr>Servicios Facultades</vt:lpstr>
      <vt:lpstr>Prestamos Periodicos</vt:lpstr>
      <vt:lpstr>Grafica Periodicos</vt:lpstr>
      <vt:lpstr>Formacion Usuarios</vt:lpstr>
      <vt:lpstr>ActividadExtension</vt:lpstr>
      <vt:lpstr>Grafica FormacionUsuario</vt:lpstr>
      <vt:lpstr>SalasParticipantes</vt:lpstr>
      <vt:lpstr>Grafica SalasPartic</vt:lpstr>
      <vt:lpstr>Usabilidad</vt:lpstr>
      <vt:lpstr>Adquisicio Material</vt:lpstr>
      <vt:lpstr>Prestamo Programa</vt:lpstr>
      <vt:lpstr>Historico PrestamoPrograma</vt:lpstr>
      <vt:lpstr>Presupuesto Ingresos</vt:lpstr>
      <vt:lpstr>GraficaA PresupuestoIngresos</vt:lpstr>
      <vt:lpstr>Presupuesto Gastos</vt:lpstr>
      <vt:lpstr>GraficaA PresupuestoGastos</vt:lpstr>
      <vt:lpstr>PASPS Consolidado</vt:lpstr>
      <vt:lpstr>PASPS Fac. EcoAdmin</vt:lpstr>
      <vt:lpstr>PASPS Fac. Educ</vt:lpstr>
      <vt:lpstr>PASPS Fac. CienExacNat</vt:lpstr>
      <vt:lpstr>PASPS Fac. CienSociHuma</vt:lpstr>
      <vt:lpstr>PASPS Fac. CienPoliJurid</vt:lpstr>
      <vt:lpstr>PASPS Fac. Salud</vt:lpstr>
      <vt:lpstr>PASPS Fac. Ingeni</vt:lpstr>
      <vt:lpstr>Pasantias Programas</vt:lpstr>
      <vt:lpstr>  Movilidad VIPS</vt:lpstr>
      <vt:lpstr>MovilidadVIPS Fac.Educacion</vt:lpstr>
      <vt:lpstr>MovilidadVIPS Fac.Economia</vt:lpstr>
      <vt:lpstr>MovilidadVIPS Fac.ExactNatu</vt:lpstr>
      <vt:lpstr>MovilidadVIPS Fac.Sociales</vt:lpstr>
      <vt:lpstr>Scopus Produccion Intelectual</vt:lpstr>
      <vt:lpstr>Productividad Academica</vt:lpstr>
      <vt:lpstr>Grafica Productividada Academic</vt:lpstr>
      <vt:lpstr>ProdIntelecDoce Consolidado</vt:lpstr>
      <vt:lpstr>ProdIntelDoce. CienExactNat</vt:lpstr>
      <vt:lpstr>ProdIntelDoce. CienSociHumana</vt:lpstr>
      <vt:lpstr>ProdIntelDoce.CienJudidPolitica</vt:lpstr>
      <vt:lpstr>ProdIntelDoce.EconAdmon</vt:lpstr>
      <vt:lpstr>ProdIntelDocen.Educacion</vt:lpstr>
      <vt:lpstr>ProdIntelDoce.Ingenieria</vt:lpstr>
      <vt:lpstr>ProdIntelDocen. Salud</vt:lpstr>
      <vt:lpstr>Uso Suelo</vt:lpstr>
      <vt:lpstr>Estructura Fisica Disponnible</vt:lpstr>
      <vt:lpstr>Sede Neiva</vt:lpstr>
      <vt:lpstr>SubSedeCentral</vt:lpstr>
      <vt:lpstr>SubSedeAdministrativa</vt:lpstr>
      <vt:lpstr>SubSedeSalud</vt:lpstr>
      <vt:lpstr>SubSedeAltico</vt:lpstr>
      <vt:lpstr>SubSedeCaAgraria</vt:lpstr>
      <vt:lpstr>SubSedeComuneros</vt:lpstr>
      <vt:lpstr>SubSedeGranja</vt:lpstr>
      <vt:lpstr>SubSedeRecreacional</vt:lpstr>
      <vt:lpstr>Sede Garzon</vt:lpstr>
      <vt:lpstr>Sede Pitalito</vt:lpstr>
      <vt:lpstr>Sede LaPlata</vt:lpstr>
      <vt:lpstr>InmuebeUsoArea</vt:lpstr>
      <vt:lpstr>InfraestructuraFisica</vt:lpstr>
      <vt:lpstr>InmueblesUsoArea Neiva</vt:lpstr>
      <vt:lpstr>InmueblesUsoArea Sedes</vt:lpstr>
      <vt:lpstr>BloquesDisponible Neiva</vt:lpstr>
      <vt:lpstr>Bloques Disponible Sedes</vt:lpstr>
      <vt:lpstr>Area Distribucion</vt:lpstr>
      <vt:lpstr>CTIC</vt:lpstr>
      <vt:lpstr>Hardware</vt:lpstr>
      <vt:lpstr>EquipoUsuaFinal</vt:lpstr>
      <vt:lpstr>Motor BaseDato</vt:lpstr>
      <vt:lpstr>SistemaInformacion</vt:lpstr>
      <vt:lpstr>Software Produccion</vt:lpstr>
      <vt:lpstr>CanalesTransmision</vt:lpstr>
      <vt:lpstr>Equipos Red</vt:lpstr>
      <vt:lpstr>Equipos VideoConferencia</vt:lpstr>
      <vt:lpstr>Correo</vt:lpstr>
      <vt:lpstr>Recursos Fisicos</vt:lpstr>
      <vt:lpstr>Salas Informaticas</vt:lpstr>
      <vt:lpstr>Red Investigacion y Educacion </vt:lpstr>
      <vt:lpstr>Movilidad Internacional</vt:lpstr>
      <vt:lpstr>Grafica MovilidaInternacional</vt:lpstr>
      <vt:lpstr>Movilidad EstudPrograma</vt:lpstr>
      <vt:lpstr>Movilidad DocenteProgra</vt:lpstr>
      <vt:lpstr>Movilidad DocentePais</vt:lpstr>
      <vt:lpstr>Movilidad EstudianPais</vt:lpstr>
      <vt:lpstr>Movilidad AdminPais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Andrez Felipe Ramirez Ocaña</dc:creator>
  <cp:lastModifiedBy>Leidy Rocio Murillo</cp:lastModifiedBy>
  <cp:lastPrinted>2018-02-24T19:05:24Z</cp:lastPrinted>
  <dcterms:created xsi:type="dcterms:W3CDTF">2018-02-13T21:48:53Z</dcterms:created>
  <dcterms:modified xsi:type="dcterms:W3CDTF">2018-07-06T14:51:00Z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